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BB\BILD-P\10_L-A\05 Collaborateurs\Chassot Alain\Excel-Tool\Modèles de base\"/>
    </mc:Choice>
  </mc:AlternateContent>
  <xr:revisionPtr revIDLastSave="0" documentId="13_ncr:1_{88C3B1E9-CCEE-4760-9EE8-746578ABA6CA}" xr6:coauthVersionLast="47" xr6:coauthVersionMax="47" xr10:uidLastSave="{00000000-0000-0000-0000-000000000000}"/>
  <bookViews>
    <workbookView xWindow="12120" yWindow="3540" windowWidth="21600" windowHeight="11295" tabRatio="670" xr2:uid="{00000000-000D-0000-FFFF-FFFF00000000}"/>
  </bookViews>
  <sheets>
    <sheet name="Anleitung" sheetId="1" r:id="rId1"/>
    <sheet name="Lieferung" sheetId="2" r:id="rId2"/>
    <sheet name="Person" sheetId="3" r:id="rId3"/>
    <sheet name="Qualifikation" sheetId="4" r:id="rId4"/>
    <sheet name="Exportdatei" sheetId="5" r:id="rId5"/>
    <sheet name="Kt" sheetId="6" r:id="rId6"/>
    <sheet name="ID-Typ" sheetId="7" r:id="rId7"/>
    <sheet name="Sex" sheetId="8" r:id="rId8"/>
    <sheet name="Gem" sheetId="20" r:id="rId9"/>
    <sheet name="Inst" sheetId="13" r:id="rId10"/>
    <sheet name="InstZus" sheetId="16" r:id="rId11"/>
    <sheet name="BArt" sheetId="14" r:id="rId12"/>
    <sheet name="BArtZus" sheetId="17" r:id="rId13"/>
    <sheet name="PrüfArt" sheetId="21" r:id="rId14"/>
    <sheet name="Ergebnis" sheetId="22" r:id="rId15"/>
    <sheet name="ZweiSpra" sheetId="23" r:id="rId16"/>
    <sheet name="Nomenklatur komplett" sheetId="15" r:id="rId17"/>
  </sheets>
  <definedNames>
    <definedName name="codecatidpers">'ID-Typ'!$A$4:$A$20</definedName>
    <definedName name="codegem">Gem!$A$4:$A$3803</definedName>
    <definedName name="codegemhist">Gem!$B$4:$B$3803</definedName>
    <definedName name="codeinst">Inst!$B$4:$B$970</definedName>
    <definedName name="codekt" localSheetId="16">'Nomenklatur komplett'!$A$4:$A$32</definedName>
    <definedName name="codekt">Kt!$A$4:$A$32</definedName>
    <definedName name="coderesult">Ergebnis!$A$4:$A$5</definedName>
    <definedName name="codesex">Sex!$A$4:$A$5</definedName>
    <definedName name="codetexam">PrüfArt!$A$4:$A$15</definedName>
    <definedName name="codetform">BArt!$A$4:$A$1803</definedName>
    <definedName name="codetwolang">ZweiSpra!$A$4:$A$23</definedName>
    <definedName name="ctrlage">Person!$P$12:$P$1011</definedName>
    <definedName name="ctrldom">Person!$O$12:$O$1011</definedName>
    <definedName name="ctrlsex">Person!$N$12:$N$1011</definedName>
    <definedName name="libcatidinst">Inst!$A$4:$A$970</definedName>
    <definedName name="libcatidpers">'ID-Typ'!$B$4:$B$20</definedName>
    <definedName name="libgem">Gem!$C$4:$C$3803</definedName>
    <definedName name="libinst">Inst!$D$4:$D$970</definedName>
    <definedName name="libkt" localSheetId="16">'Nomenklatur komplett'!$B$4:$B$32</definedName>
    <definedName name="libkt">Kt!$B$4:$B$32</definedName>
    <definedName name="libktabb">Kt!$C$4:$C$32</definedName>
    <definedName name="libresult">Ergebnis!$B$4:$B$5</definedName>
    <definedName name="libsex">Sex!$B$4:$B$5</definedName>
    <definedName name="libtexam">PrüfArt!$B$4:$B$15</definedName>
    <definedName name="libtfexam">PrüfArt!$B$4:$B$15</definedName>
    <definedName name="libtform">BArt!$B$4:$B$1803</definedName>
    <definedName name="libtformabb">BArt!$I$4:$I$507</definedName>
    <definedName name="libtwolang">ZweiSpra!$B$4:$B$23</definedName>
    <definedName name="pdom">Person!$H$12:$H$1011</definedName>
    <definedName name="persid">Person!$I$12:$I$1011</definedName>
    <definedName name="pgebdat">Person!$G$12:$G$1011</definedName>
    <definedName name="pid">Person!$E$12:$E$1011</definedName>
    <definedName name="pkatid">Person!$D$12:$D$1011</definedName>
    <definedName name="pname">Person!$B$12:$B$1011</definedName>
    <definedName name="psex">Person!$F$12:$F$1011</definedName>
    <definedName name="psurname">Person!$C$12:$C$1011</definedName>
    <definedName name="valmaxalt">BArt!$D$4:$D$1803</definedName>
    <definedName name="valminalt">BArt!$C$4:$C$1803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803" i="20" l="1"/>
  <c r="B3803" i="20"/>
  <c r="A3803" i="20"/>
  <c r="C3802" i="20"/>
  <c r="B3802" i="20"/>
  <c r="A3802" i="20"/>
  <c r="C3801" i="20"/>
  <c r="B3801" i="20"/>
  <c r="A3801" i="20"/>
  <c r="C3800" i="20"/>
  <c r="B3800" i="20"/>
  <c r="A3800" i="20"/>
  <c r="C3799" i="20"/>
  <c r="B3799" i="20"/>
  <c r="A3799" i="20"/>
  <c r="C3798" i="20"/>
  <c r="B3798" i="20"/>
  <c r="A3798" i="20"/>
  <c r="C3797" i="20"/>
  <c r="B3797" i="20"/>
  <c r="A3797" i="20"/>
  <c r="C3796" i="20"/>
  <c r="B3796" i="20"/>
  <c r="A3796" i="20"/>
  <c r="C3795" i="20"/>
  <c r="B3795" i="20"/>
  <c r="A3795" i="20"/>
  <c r="C3794" i="20"/>
  <c r="B3794" i="20"/>
  <c r="A3794" i="20"/>
  <c r="C3793" i="20"/>
  <c r="B3793" i="20"/>
  <c r="A3793" i="20"/>
  <c r="C3792" i="20"/>
  <c r="B3792" i="20"/>
  <c r="A3792" i="20"/>
  <c r="C3791" i="20"/>
  <c r="B3791" i="20"/>
  <c r="A3791" i="20"/>
  <c r="C3790" i="20"/>
  <c r="B3790" i="20"/>
  <c r="A3790" i="20"/>
  <c r="C3789" i="20"/>
  <c r="B3789" i="20"/>
  <c r="A3789" i="20"/>
  <c r="C3788" i="20"/>
  <c r="B3788" i="20"/>
  <c r="A3788" i="20"/>
  <c r="C3787" i="20"/>
  <c r="B3787" i="20"/>
  <c r="A3787" i="20"/>
  <c r="C3786" i="20"/>
  <c r="B3786" i="20"/>
  <c r="A3786" i="20"/>
  <c r="C3785" i="20"/>
  <c r="B3785" i="20"/>
  <c r="A3785" i="20"/>
  <c r="C3784" i="20"/>
  <c r="B3784" i="20"/>
  <c r="A3784" i="20"/>
  <c r="C3783" i="20"/>
  <c r="B3783" i="20"/>
  <c r="A3783" i="20"/>
  <c r="C3782" i="20"/>
  <c r="B3782" i="20"/>
  <c r="A3782" i="20"/>
  <c r="C3781" i="20"/>
  <c r="B3781" i="20"/>
  <c r="A3781" i="20"/>
  <c r="C3780" i="20"/>
  <c r="B3780" i="20"/>
  <c r="A3780" i="20"/>
  <c r="C3779" i="20"/>
  <c r="B3779" i="20"/>
  <c r="A3779" i="20"/>
  <c r="C3778" i="20"/>
  <c r="B3778" i="20"/>
  <c r="A3778" i="20"/>
  <c r="C3777" i="20"/>
  <c r="B3777" i="20"/>
  <c r="A3777" i="20"/>
  <c r="C3776" i="20"/>
  <c r="B3776" i="20"/>
  <c r="A3776" i="20"/>
  <c r="C3775" i="20"/>
  <c r="B3775" i="20"/>
  <c r="A3775" i="20"/>
  <c r="C3774" i="20"/>
  <c r="B3774" i="20"/>
  <c r="A3774" i="20"/>
  <c r="C3773" i="20"/>
  <c r="B3773" i="20"/>
  <c r="A3773" i="20"/>
  <c r="C3772" i="20"/>
  <c r="B3772" i="20"/>
  <c r="A3772" i="20"/>
  <c r="C3771" i="20"/>
  <c r="B3771" i="20"/>
  <c r="A3771" i="20"/>
  <c r="C3770" i="20"/>
  <c r="B3770" i="20"/>
  <c r="A3770" i="20"/>
  <c r="C3769" i="20"/>
  <c r="B3769" i="20"/>
  <c r="A3769" i="20"/>
  <c r="C3768" i="20"/>
  <c r="B3768" i="20"/>
  <c r="A3768" i="20"/>
  <c r="C3767" i="20"/>
  <c r="B3767" i="20"/>
  <c r="A3767" i="20"/>
  <c r="C3766" i="20"/>
  <c r="B3766" i="20"/>
  <c r="A3766" i="20"/>
  <c r="C3765" i="20"/>
  <c r="B3765" i="20"/>
  <c r="A3765" i="20"/>
  <c r="C3764" i="20"/>
  <c r="B3764" i="20"/>
  <c r="A3764" i="20"/>
  <c r="C3763" i="20"/>
  <c r="B3763" i="20"/>
  <c r="A3763" i="20"/>
  <c r="C3762" i="20"/>
  <c r="B3762" i="20"/>
  <c r="A3762" i="20"/>
  <c r="C3761" i="20"/>
  <c r="B3761" i="20"/>
  <c r="A3761" i="20"/>
  <c r="C3760" i="20"/>
  <c r="B3760" i="20"/>
  <c r="A3760" i="20"/>
  <c r="C3759" i="20"/>
  <c r="B3759" i="20"/>
  <c r="A3759" i="20"/>
  <c r="C3758" i="20"/>
  <c r="B3758" i="20"/>
  <c r="A3758" i="20"/>
  <c r="C3757" i="20"/>
  <c r="B3757" i="20"/>
  <c r="A3757" i="20"/>
  <c r="C3756" i="20"/>
  <c r="B3756" i="20"/>
  <c r="A3756" i="20"/>
  <c r="C3755" i="20"/>
  <c r="B3755" i="20"/>
  <c r="A3755" i="20"/>
  <c r="C3754" i="20"/>
  <c r="B3754" i="20"/>
  <c r="A3754" i="20"/>
  <c r="C3753" i="20"/>
  <c r="B3753" i="20"/>
  <c r="A3753" i="20"/>
  <c r="C3752" i="20"/>
  <c r="B3752" i="20"/>
  <c r="A3752" i="20"/>
  <c r="C3751" i="20"/>
  <c r="B3751" i="20"/>
  <c r="A3751" i="20"/>
  <c r="C3750" i="20"/>
  <c r="B3750" i="20"/>
  <c r="A3750" i="20"/>
  <c r="C3749" i="20"/>
  <c r="B3749" i="20"/>
  <c r="A3749" i="20"/>
  <c r="C3748" i="20"/>
  <c r="B3748" i="20"/>
  <c r="A3748" i="20"/>
  <c r="C3747" i="20"/>
  <c r="B3747" i="20"/>
  <c r="A3747" i="20"/>
  <c r="C3746" i="20"/>
  <c r="B3746" i="20"/>
  <c r="A3746" i="20"/>
  <c r="C3745" i="20"/>
  <c r="B3745" i="20"/>
  <c r="A3745" i="20"/>
  <c r="C3744" i="20"/>
  <c r="B3744" i="20"/>
  <c r="A3744" i="20"/>
  <c r="C3743" i="20"/>
  <c r="B3743" i="20"/>
  <c r="A3743" i="20"/>
  <c r="C3742" i="20"/>
  <c r="B3742" i="20"/>
  <c r="A3742" i="20"/>
  <c r="C3741" i="20"/>
  <c r="B3741" i="20"/>
  <c r="A3741" i="20"/>
  <c r="C3740" i="20"/>
  <c r="B3740" i="20"/>
  <c r="A3740" i="20"/>
  <c r="C3739" i="20"/>
  <c r="B3739" i="20"/>
  <c r="A3739" i="20"/>
  <c r="C3738" i="20"/>
  <c r="B3738" i="20"/>
  <c r="A3738" i="20"/>
  <c r="C3737" i="20"/>
  <c r="B3737" i="20"/>
  <c r="A3737" i="20"/>
  <c r="C3736" i="20"/>
  <c r="B3736" i="20"/>
  <c r="A3736" i="20"/>
  <c r="C3735" i="20"/>
  <c r="B3735" i="20"/>
  <c r="A3735" i="20"/>
  <c r="C3734" i="20"/>
  <c r="B3734" i="20"/>
  <c r="A3734" i="20"/>
  <c r="C3733" i="20"/>
  <c r="B3733" i="20"/>
  <c r="A3733" i="20"/>
  <c r="C3732" i="20"/>
  <c r="B3732" i="20"/>
  <c r="A3732" i="20"/>
  <c r="C3731" i="20"/>
  <c r="B3731" i="20"/>
  <c r="A3731" i="20"/>
  <c r="C3730" i="20"/>
  <c r="B3730" i="20"/>
  <c r="A3730" i="20"/>
  <c r="C3729" i="20"/>
  <c r="B3729" i="20"/>
  <c r="A3729" i="20"/>
  <c r="C3728" i="20"/>
  <c r="B3728" i="20"/>
  <c r="A3728" i="20"/>
  <c r="C3727" i="20"/>
  <c r="B3727" i="20"/>
  <c r="A3727" i="20"/>
  <c r="C3726" i="20"/>
  <c r="B3726" i="20"/>
  <c r="A3726" i="20"/>
  <c r="C3725" i="20"/>
  <c r="B3725" i="20"/>
  <c r="A3725" i="20"/>
  <c r="C3724" i="20"/>
  <c r="B3724" i="20"/>
  <c r="A3724" i="20"/>
  <c r="C3723" i="20"/>
  <c r="B3723" i="20"/>
  <c r="A3723" i="20"/>
  <c r="C3722" i="20"/>
  <c r="B3722" i="20"/>
  <c r="A3722" i="20"/>
  <c r="C3721" i="20"/>
  <c r="B3721" i="20"/>
  <c r="A3721" i="20"/>
  <c r="C3720" i="20"/>
  <c r="B3720" i="20"/>
  <c r="A3720" i="20"/>
  <c r="C3719" i="20"/>
  <c r="B3719" i="20"/>
  <c r="A3719" i="20"/>
  <c r="C3718" i="20"/>
  <c r="B3718" i="20"/>
  <c r="A3718" i="20"/>
  <c r="C3717" i="20"/>
  <c r="B3717" i="20"/>
  <c r="A3717" i="20"/>
  <c r="C3716" i="20"/>
  <c r="B3716" i="20"/>
  <c r="A3716" i="20"/>
  <c r="C3715" i="20"/>
  <c r="B3715" i="20"/>
  <c r="A3715" i="20"/>
  <c r="C3714" i="20"/>
  <c r="B3714" i="20"/>
  <c r="A3714" i="20"/>
  <c r="C3713" i="20"/>
  <c r="B3713" i="20"/>
  <c r="A3713" i="20"/>
  <c r="C3712" i="20"/>
  <c r="B3712" i="20"/>
  <c r="A3712" i="20"/>
  <c r="C3711" i="20"/>
  <c r="B3711" i="20"/>
  <c r="A3711" i="20"/>
  <c r="C3710" i="20"/>
  <c r="B3710" i="20"/>
  <c r="A3710" i="20"/>
  <c r="C3709" i="20"/>
  <c r="B3709" i="20"/>
  <c r="A3709" i="20"/>
  <c r="C3708" i="20"/>
  <c r="B3708" i="20"/>
  <c r="A3708" i="20"/>
  <c r="C3707" i="20"/>
  <c r="B3707" i="20"/>
  <c r="A3707" i="20"/>
  <c r="C3706" i="20"/>
  <c r="B3706" i="20"/>
  <c r="A3706" i="20"/>
  <c r="C3705" i="20"/>
  <c r="B3705" i="20"/>
  <c r="A3705" i="20"/>
  <c r="C3704" i="20"/>
  <c r="B3704" i="20"/>
  <c r="A3704" i="20"/>
  <c r="C3703" i="20"/>
  <c r="B3703" i="20"/>
  <c r="A3703" i="20"/>
  <c r="C3702" i="20"/>
  <c r="B3702" i="20"/>
  <c r="A3702" i="20"/>
  <c r="C3701" i="20"/>
  <c r="B3701" i="20"/>
  <c r="A3701" i="20"/>
  <c r="C3700" i="20"/>
  <c r="B3700" i="20"/>
  <c r="A3700" i="20"/>
  <c r="C3699" i="20"/>
  <c r="B3699" i="20"/>
  <c r="A3699" i="20"/>
  <c r="C3698" i="20"/>
  <c r="B3698" i="20"/>
  <c r="A3698" i="20"/>
  <c r="C3697" i="20"/>
  <c r="B3697" i="20"/>
  <c r="A3697" i="20"/>
  <c r="C3696" i="20"/>
  <c r="B3696" i="20"/>
  <c r="A3696" i="20"/>
  <c r="C3695" i="20"/>
  <c r="B3695" i="20"/>
  <c r="A3695" i="20"/>
  <c r="C3694" i="20"/>
  <c r="B3694" i="20"/>
  <c r="A3694" i="20"/>
  <c r="C3693" i="20"/>
  <c r="B3693" i="20"/>
  <c r="A3693" i="20"/>
  <c r="C3692" i="20"/>
  <c r="B3692" i="20"/>
  <c r="A3692" i="20"/>
  <c r="C3691" i="20"/>
  <c r="B3691" i="20"/>
  <c r="A3691" i="20"/>
  <c r="C3690" i="20"/>
  <c r="B3690" i="20"/>
  <c r="A3690" i="20"/>
  <c r="C3689" i="20"/>
  <c r="B3689" i="20"/>
  <c r="A3689" i="20"/>
  <c r="C3688" i="20"/>
  <c r="B3688" i="20"/>
  <c r="A3688" i="20"/>
  <c r="C3687" i="20"/>
  <c r="B3687" i="20"/>
  <c r="A3687" i="20"/>
  <c r="C3686" i="20"/>
  <c r="B3686" i="20"/>
  <c r="A3686" i="20"/>
  <c r="C3685" i="20"/>
  <c r="B3685" i="20"/>
  <c r="A3685" i="20"/>
  <c r="C3684" i="20"/>
  <c r="B3684" i="20"/>
  <c r="A3684" i="20"/>
  <c r="C3683" i="20"/>
  <c r="B3683" i="20"/>
  <c r="A3683" i="20"/>
  <c r="C3682" i="20"/>
  <c r="B3682" i="20"/>
  <c r="A3682" i="20"/>
  <c r="C3681" i="20"/>
  <c r="B3681" i="20"/>
  <c r="A3681" i="20"/>
  <c r="C3680" i="20"/>
  <c r="B3680" i="20"/>
  <c r="A3680" i="20"/>
  <c r="C3679" i="20"/>
  <c r="B3679" i="20"/>
  <c r="A3679" i="20"/>
  <c r="C3678" i="20"/>
  <c r="B3678" i="20"/>
  <c r="A3678" i="20"/>
  <c r="C3677" i="20"/>
  <c r="B3677" i="20"/>
  <c r="A3677" i="20"/>
  <c r="C3676" i="20"/>
  <c r="B3676" i="20"/>
  <c r="A3676" i="20"/>
  <c r="C3675" i="20"/>
  <c r="B3675" i="20"/>
  <c r="A3675" i="20"/>
  <c r="C3674" i="20"/>
  <c r="B3674" i="20"/>
  <c r="A3674" i="20"/>
  <c r="C3673" i="20"/>
  <c r="B3673" i="20"/>
  <c r="A3673" i="20"/>
  <c r="C3672" i="20"/>
  <c r="B3672" i="20"/>
  <c r="A3672" i="20"/>
  <c r="C3671" i="20"/>
  <c r="B3671" i="20"/>
  <c r="A3671" i="20"/>
  <c r="C3670" i="20"/>
  <c r="B3670" i="20"/>
  <c r="A3670" i="20"/>
  <c r="C3669" i="20"/>
  <c r="B3669" i="20"/>
  <c r="A3669" i="20"/>
  <c r="C3668" i="20"/>
  <c r="B3668" i="20"/>
  <c r="A3668" i="20"/>
  <c r="C3667" i="20"/>
  <c r="B3667" i="20"/>
  <c r="A3667" i="20"/>
  <c r="C3666" i="20"/>
  <c r="B3666" i="20"/>
  <c r="A3666" i="20"/>
  <c r="C3665" i="20"/>
  <c r="B3665" i="20"/>
  <c r="A3665" i="20"/>
  <c r="C3664" i="20"/>
  <c r="B3664" i="20"/>
  <c r="A3664" i="20"/>
  <c r="C3663" i="20"/>
  <c r="B3663" i="20"/>
  <c r="A3663" i="20"/>
  <c r="C3662" i="20"/>
  <c r="B3662" i="20"/>
  <c r="A3662" i="20"/>
  <c r="C3661" i="20"/>
  <c r="B3661" i="20"/>
  <c r="A3661" i="20"/>
  <c r="C3660" i="20"/>
  <c r="B3660" i="20"/>
  <c r="A3660" i="20"/>
  <c r="C3659" i="20"/>
  <c r="B3659" i="20"/>
  <c r="A3659" i="20"/>
  <c r="C3658" i="20"/>
  <c r="B3658" i="20"/>
  <c r="A3658" i="20"/>
  <c r="C3657" i="20"/>
  <c r="B3657" i="20"/>
  <c r="A3657" i="20"/>
  <c r="C3656" i="20"/>
  <c r="B3656" i="20"/>
  <c r="A3656" i="20"/>
  <c r="C3655" i="20"/>
  <c r="B3655" i="20"/>
  <c r="A3655" i="20"/>
  <c r="C3654" i="20"/>
  <c r="B3654" i="20"/>
  <c r="A3654" i="20"/>
  <c r="C3653" i="20"/>
  <c r="B3653" i="20"/>
  <c r="A3653" i="20"/>
  <c r="C3652" i="20"/>
  <c r="B3652" i="20"/>
  <c r="A3652" i="20"/>
  <c r="C3651" i="20"/>
  <c r="B3651" i="20"/>
  <c r="A3651" i="20"/>
  <c r="C3650" i="20"/>
  <c r="B3650" i="20"/>
  <c r="A3650" i="20"/>
  <c r="C3649" i="20"/>
  <c r="B3649" i="20"/>
  <c r="A3649" i="20"/>
  <c r="C3648" i="20"/>
  <c r="B3648" i="20"/>
  <c r="A3648" i="20"/>
  <c r="C3647" i="20"/>
  <c r="B3647" i="20"/>
  <c r="A3647" i="20"/>
  <c r="C3646" i="20"/>
  <c r="B3646" i="20"/>
  <c r="A3646" i="20"/>
  <c r="C3645" i="20"/>
  <c r="B3645" i="20"/>
  <c r="A3645" i="20"/>
  <c r="C3644" i="20"/>
  <c r="B3644" i="20"/>
  <c r="A3644" i="20"/>
  <c r="C3643" i="20"/>
  <c r="B3643" i="20"/>
  <c r="A3643" i="20"/>
  <c r="C3642" i="20"/>
  <c r="B3642" i="20"/>
  <c r="A3642" i="20"/>
  <c r="C3641" i="20"/>
  <c r="B3641" i="20"/>
  <c r="A3641" i="20"/>
  <c r="C3640" i="20"/>
  <c r="B3640" i="20"/>
  <c r="A3640" i="20"/>
  <c r="C3639" i="20"/>
  <c r="B3639" i="20"/>
  <c r="A3639" i="20"/>
  <c r="C3638" i="20"/>
  <c r="B3638" i="20"/>
  <c r="A3638" i="20"/>
  <c r="C3637" i="20"/>
  <c r="B3637" i="20"/>
  <c r="A3637" i="20"/>
  <c r="C3636" i="20"/>
  <c r="B3636" i="20"/>
  <c r="A3636" i="20"/>
  <c r="C3635" i="20"/>
  <c r="B3635" i="20"/>
  <c r="A3635" i="20"/>
  <c r="C3634" i="20"/>
  <c r="B3634" i="20"/>
  <c r="A3634" i="20"/>
  <c r="C3633" i="20"/>
  <c r="B3633" i="20"/>
  <c r="A3633" i="20"/>
  <c r="C3632" i="20"/>
  <c r="B3632" i="20"/>
  <c r="A3632" i="20"/>
  <c r="C3631" i="20"/>
  <c r="B3631" i="20"/>
  <c r="A3631" i="20"/>
  <c r="C3630" i="20"/>
  <c r="B3630" i="20"/>
  <c r="A3630" i="20"/>
  <c r="C3629" i="20"/>
  <c r="B3629" i="20"/>
  <c r="A3629" i="20"/>
  <c r="C3628" i="20"/>
  <c r="B3628" i="20"/>
  <c r="A3628" i="20"/>
  <c r="C3627" i="20"/>
  <c r="B3627" i="20"/>
  <c r="A3627" i="20"/>
  <c r="C3626" i="20"/>
  <c r="B3626" i="20"/>
  <c r="A3626" i="20"/>
  <c r="C3625" i="20"/>
  <c r="B3625" i="20"/>
  <c r="A3625" i="20"/>
  <c r="C3624" i="20"/>
  <c r="B3624" i="20"/>
  <c r="A3624" i="20"/>
  <c r="C3623" i="20"/>
  <c r="B3623" i="20"/>
  <c r="A3623" i="20"/>
  <c r="C3622" i="20"/>
  <c r="B3622" i="20"/>
  <c r="A3622" i="20"/>
  <c r="C3621" i="20"/>
  <c r="B3621" i="20"/>
  <c r="A3621" i="20"/>
  <c r="C3620" i="20"/>
  <c r="B3620" i="20"/>
  <c r="A3620" i="20"/>
  <c r="C3619" i="20"/>
  <c r="B3619" i="20"/>
  <c r="A3619" i="20"/>
  <c r="C3618" i="20"/>
  <c r="B3618" i="20"/>
  <c r="A3618" i="20"/>
  <c r="C3617" i="20"/>
  <c r="B3617" i="20"/>
  <c r="A3617" i="20"/>
  <c r="C3616" i="20"/>
  <c r="B3616" i="20"/>
  <c r="A3616" i="20"/>
  <c r="C3615" i="20"/>
  <c r="B3615" i="20"/>
  <c r="A3615" i="20"/>
  <c r="C3614" i="20"/>
  <c r="B3614" i="20"/>
  <c r="A3614" i="20"/>
  <c r="C3613" i="20"/>
  <c r="B3613" i="20"/>
  <c r="A3613" i="20"/>
  <c r="C3612" i="20"/>
  <c r="B3612" i="20"/>
  <c r="A3612" i="20"/>
  <c r="C3611" i="20"/>
  <c r="B3611" i="20"/>
  <c r="A3611" i="20"/>
  <c r="C3610" i="20"/>
  <c r="B3610" i="20"/>
  <c r="A3610" i="20"/>
  <c r="C3609" i="20"/>
  <c r="B3609" i="20"/>
  <c r="A3609" i="20"/>
  <c r="C3608" i="20"/>
  <c r="B3608" i="20"/>
  <c r="A3608" i="20"/>
  <c r="C3607" i="20"/>
  <c r="B3607" i="20"/>
  <c r="A3607" i="20"/>
  <c r="C3606" i="20"/>
  <c r="B3606" i="20"/>
  <c r="A3606" i="20"/>
  <c r="C3605" i="20"/>
  <c r="B3605" i="20"/>
  <c r="A3605" i="20"/>
  <c r="C3604" i="20"/>
  <c r="B3604" i="20"/>
  <c r="A3604" i="20"/>
  <c r="C3603" i="20"/>
  <c r="B3603" i="20"/>
  <c r="A3603" i="20"/>
  <c r="C3602" i="20"/>
  <c r="B3602" i="20"/>
  <c r="A3602" i="20"/>
  <c r="C3601" i="20"/>
  <c r="B3601" i="20"/>
  <c r="A3601" i="20"/>
  <c r="C3600" i="20"/>
  <c r="B3600" i="20"/>
  <c r="A3600" i="20"/>
  <c r="C3599" i="20"/>
  <c r="B3599" i="20"/>
  <c r="A3599" i="20"/>
  <c r="C3598" i="20"/>
  <c r="B3598" i="20"/>
  <c r="A3598" i="20"/>
  <c r="C3597" i="20"/>
  <c r="B3597" i="20"/>
  <c r="A3597" i="20"/>
  <c r="C3596" i="20"/>
  <c r="B3596" i="20"/>
  <c r="A3596" i="20"/>
  <c r="C3595" i="20"/>
  <c r="B3595" i="20"/>
  <c r="A3595" i="20"/>
  <c r="C3594" i="20"/>
  <c r="B3594" i="20"/>
  <c r="A3594" i="20"/>
  <c r="C3593" i="20"/>
  <c r="B3593" i="20"/>
  <c r="A3593" i="20"/>
  <c r="C3592" i="20"/>
  <c r="B3592" i="20"/>
  <c r="A3592" i="20"/>
  <c r="C3591" i="20"/>
  <c r="B3591" i="20"/>
  <c r="A3591" i="20"/>
  <c r="C3590" i="20"/>
  <c r="B3590" i="20"/>
  <c r="A3590" i="20"/>
  <c r="C3589" i="20"/>
  <c r="B3589" i="20"/>
  <c r="A3589" i="20"/>
  <c r="C3588" i="20"/>
  <c r="B3588" i="20"/>
  <c r="A3588" i="20"/>
  <c r="C3587" i="20"/>
  <c r="B3587" i="20"/>
  <c r="A3587" i="20"/>
  <c r="C3586" i="20"/>
  <c r="B3586" i="20"/>
  <c r="A3586" i="20"/>
  <c r="C3585" i="20"/>
  <c r="B3585" i="20"/>
  <c r="A3585" i="20"/>
  <c r="C3584" i="20"/>
  <c r="B3584" i="20"/>
  <c r="A3584" i="20"/>
  <c r="C3583" i="20"/>
  <c r="B3583" i="20"/>
  <c r="A3583" i="20"/>
  <c r="C3582" i="20"/>
  <c r="B3582" i="20"/>
  <c r="A3582" i="20"/>
  <c r="C3581" i="20"/>
  <c r="B3581" i="20"/>
  <c r="A3581" i="20"/>
  <c r="C3580" i="20"/>
  <c r="B3580" i="20"/>
  <c r="A3580" i="20"/>
  <c r="C3579" i="20"/>
  <c r="B3579" i="20"/>
  <c r="A3579" i="20"/>
  <c r="C3578" i="20"/>
  <c r="B3578" i="20"/>
  <c r="A3578" i="20"/>
  <c r="C3577" i="20"/>
  <c r="B3577" i="20"/>
  <c r="A3577" i="20"/>
  <c r="C3576" i="20"/>
  <c r="B3576" i="20"/>
  <c r="A3576" i="20"/>
  <c r="C3575" i="20"/>
  <c r="B3575" i="20"/>
  <c r="A3575" i="20"/>
  <c r="C3574" i="20"/>
  <c r="B3574" i="20"/>
  <c r="A3574" i="20"/>
  <c r="C3573" i="20"/>
  <c r="B3573" i="20"/>
  <c r="A3573" i="20"/>
  <c r="C3572" i="20"/>
  <c r="B3572" i="20"/>
  <c r="A3572" i="20"/>
  <c r="C3571" i="20"/>
  <c r="B3571" i="20"/>
  <c r="A3571" i="20"/>
  <c r="C3570" i="20"/>
  <c r="B3570" i="20"/>
  <c r="A3570" i="20"/>
  <c r="C3569" i="20"/>
  <c r="B3569" i="20"/>
  <c r="A3569" i="20"/>
  <c r="C3568" i="20"/>
  <c r="B3568" i="20"/>
  <c r="A3568" i="20"/>
  <c r="C3567" i="20"/>
  <c r="B3567" i="20"/>
  <c r="A3567" i="20"/>
  <c r="C3566" i="20"/>
  <c r="B3566" i="20"/>
  <c r="A3566" i="20"/>
  <c r="C3565" i="20"/>
  <c r="B3565" i="20"/>
  <c r="A3565" i="20"/>
  <c r="C3564" i="20"/>
  <c r="B3564" i="20"/>
  <c r="A3564" i="20"/>
  <c r="C3563" i="20"/>
  <c r="B3563" i="20"/>
  <c r="A3563" i="20"/>
  <c r="C3562" i="20"/>
  <c r="B3562" i="20"/>
  <c r="A3562" i="20"/>
  <c r="C3561" i="20"/>
  <c r="B3561" i="20"/>
  <c r="A3561" i="20"/>
  <c r="C3560" i="20"/>
  <c r="B3560" i="20"/>
  <c r="A3560" i="20"/>
  <c r="C3559" i="20"/>
  <c r="B3559" i="20"/>
  <c r="A3559" i="20"/>
  <c r="C3558" i="20"/>
  <c r="B3558" i="20"/>
  <c r="A3558" i="20"/>
  <c r="C3557" i="20"/>
  <c r="B3557" i="20"/>
  <c r="A3557" i="20"/>
  <c r="C3556" i="20"/>
  <c r="B3556" i="20"/>
  <c r="A3556" i="20"/>
  <c r="C3555" i="20"/>
  <c r="B3555" i="20"/>
  <c r="A3555" i="20"/>
  <c r="C3554" i="20"/>
  <c r="B3554" i="20"/>
  <c r="A3554" i="20"/>
  <c r="C3553" i="20"/>
  <c r="B3553" i="20"/>
  <c r="A3553" i="20"/>
  <c r="C3552" i="20"/>
  <c r="B3552" i="20"/>
  <c r="A3552" i="20"/>
  <c r="C3551" i="20"/>
  <c r="B3551" i="20"/>
  <c r="A3551" i="20"/>
  <c r="C3550" i="20"/>
  <c r="B3550" i="20"/>
  <c r="A3550" i="20"/>
  <c r="C3549" i="20"/>
  <c r="B3549" i="20"/>
  <c r="A3549" i="20"/>
  <c r="C3548" i="20"/>
  <c r="B3548" i="20"/>
  <c r="A3548" i="20"/>
  <c r="C3547" i="20"/>
  <c r="B3547" i="20"/>
  <c r="A3547" i="20"/>
  <c r="C3546" i="20"/>
  <c r="B3546" i="20"/>
  <c r="A3546" i="20"/>
  <c r="C3545" i="20"/>
  <c r="B3545" i="20"/>
  <c r="A3545" i="20"/>
  <c r="C3544" i="20"/>
  <c r="B3544" i="20"/>
  <c r="A3544" i="20"/>
  <c r="C3543" i="20"/>
  <c r="B3543" i="20"/>
  <c r="A3543" i="20"/>
  <c r="C3542" i="20"/>
  <c r="B3542" i="20"/>
  <c r="A3542" i="20"/>
  <c r="C3541" i="20"/>
  <c r="B3541" i="20"/>
  <c r="A3541" i="20"/>
  <c r="C3540" i="20"/>
  <c r="B3540" i="20"/>
  <c r="A3540" i="20"/>
  <c r="C3539" i="20"/>
  <c r="B3539" i="20"/>
  <c r="A3539" i="20"/>
  <c r="C3538" i="20"/>
  <c r="B3538" i="20"/>
  <c r="A3538" i="20"/>
  <c r="C3537" i="20"/>
  <c r="B3537" i="20"/>
  <c r="A3537" i="20"/>
  <c r="C3536" i="20"/>
  <c r="B3536" i="20"/>
  <c r="A3536" i="20"/>
  <c r="C3535" i="20"/>
  <c r="B3535" i="20"/>
  <c r="A3535" i="20"/>
  <c r="C3534" i="20"/>
  <c r="B3534" i="20"/>
  <c r="A3534" i="20"/>
  <c r="C3533" i="20"/>
  <c r="B3533" i="20"/>
  <c r="A3533" i="20"/>
  <c r="C3532" i="20"/>
  <c r="B3532" i="20"/>
  <c r="A3532" i="20"/>
  <c r="C3531" i="20"/>
  <c r="B3531" i="20"/>
  <c r="A3531" i="20"/>
  <c r="C3530" i="20"/>
  <c r="B3530" i="20"/>
  <c r="A3530" i="20"/>
  <c r="C3529" i="20"/>
  <c r="B3529" i="20"/>
  <c r="A3529" i="20"/>
  <c r="C3528" i="20"/>
  <c r="B3528" i="20"/>
  <c r="A3528" i="20"/>
  <c r="C3527" i="20"/>
  <c r="B3527" i="20"/>
  <c r="A3527" i="20"/>
  <c r="C3526" i="20"/>
  <c r="B3526" i="20"/>
  <c r="A3526" i="20"/>
  <c r="C3525" i="20"/>
  <c r="B3525" i="20"/>
  <c r="A3525" i="20"/>
  <c r="C3524" i="20"/>
  <c r="B3524" i="20"/>
  <c r="A3524" i="20"/>
  <c r="C3523" i="20"/>
  <c r="B3523" i="20"/>
  <c r="A3523" i="20"/>
  <c r="C3522" i="20"/>
  <c r="B3522" i="20"/>
  <c r="A3522" i="20"/>
  <c r="C3521" i="20"/>
  <c r="B3521" i="20"/>
  <c r="A3521" i="20"/>
  <c r="C3520" i="20"/>
  <c r="B3520" i="20"/>
  <c r="A3520" i="20"/>
  <c r="C3519" i="20"/>
  <c r="B3519" i="20"/>
  <c r="A3519" i="20"/>
  <c r="C3518" i="20"/>
  <c r="B3518" i="20"/>
  <c r="A3518" i="20"/>
  <c r="C3517" i="20"/>
  <c r="B3517" i="20"/>
  <c r="A3517" i="20"/>
  <c r="C3516" i="20"/>
  <c r="B3516" i="20"/>
  <c r="A3516" i="20"/>
  <c r="C3515" i="20"/>
  <c r="B3515" i="20"/>
  <c r="A3515" i="20"/>
  <c r="C3514" i="20"/>
  <c r="B3514" i="20"/>
  <c r="A3514" i="20"/>
  <c r="C3513" i="20"/>
  <c r="B3513" i="20"/>
  <c r="A3513" i="20"/>
  <c r="C3512" i="20"/>
  <c r="B3512" i="20"/>
  <c r="A3512" i="20"/>
  <c r="C3511" i="20"/>
  <c r="B3511" i="20"/>
  <c r="A3511" i="20"/>
  <c r="C3510" i="20"/>
  <c r="B3510" i="20"/>
  <c r="A3510" i="20"/>
  <c r="C3509" i="20"/>
  <c r="B3509" i="20"/>
  <c r="A3509" i="20"/>
  <c r="C3508" i="20"/>
  <c r="B3508" i="20"/>
  <c r="A3508" i="20"/>
  <c r="C3507" i="20"/>
  <c r="B3507" i="20"/>
  <c r="A3507" i="20"/>
  <c r="C3506" i="20"/>
  <c r="B3506" i="20"/>
  <c r="A3506" i="20"/>
  <c r="C3505" i="20"/>
  <c r="B3505" i="20"/>
  <c r="A3505" i="20"/>
  <c r="C3504" i="20"/>
  <c r="B3504" i="20"/>
  <c r="A3504" i="20"/>
  <c r="C3503" i="20"/>
  <c r="B3503" i="20"/>
  <c r="A3503" i="20"/>
  <c r="C3502" i="20"/>
  <c r="B3502" i="20"/>
  <c r="A3502" i="20"/>
  <c r="C3501" i="20"/>
  <c r="B3501" i="20"/>
  <c r="A3501" i="20"/>
  <c r="C3500" i="20"/>
  <c r="B3500" i="20"/>
  <c r="A3500" i="20"/>
  <c r="C3499" i="20"/>
  <c r="B3499" i="20"/>
  <c r="A3499" i="20"/>
  <c r="C3498" i="20"/>
  <c r="B3498" i="20"/>
  <c r="A3498" i="20"/>
  <c r="C3497" i="20"/>
  <c r="B3497" i="20"/>
  <c r="A3497" i="20"/>
  <c r="C3496" i="20"/>
  <c r="B3496" i="20"/>
  <c r="A3496" i="20"/>
  <c r="C3495" i="20"/>
  <c r="B3495" i="20"/>
  <c r="A3495" i="20"/>
  <c r="C3494" i="20"/>
  <c r="B3494" i="20"/>
  <c r="A3494" i="20"/>
  <c r="C3493" i="20"/>
  <c r="B3493" i="20"/>
  <c r="A3493" i="20"/>
  <c r="C3492" i="20"/>
  <c r="B3492" i="20"/>
  <c r="A3492" i="20"/>
  <c r="C3491" i="20"/>
  <c r="B3491" i="20"/>
  <c r="A3491" i="20"/>
  <c r="C3490" i="20"/>
  <c r="B3490" i="20"/>
  <c r="A3490" i="20"/>
  <c r="C3489" i="20"/>
  <c r="B3489" i="20"/>
  <c r="A3489" i="20"/>
  <c r="C3488" i="20"/>
  <c r="B3488" i="20"/>
  <c r="A3488" i="20"/>
  <c r="C3487" i="20"/>
  <c r="B3487" i="20"/>
  <c r="A3487" i="20"/>
  <c r="C3486" i="20"/>
  <c r="B3486" i="20"/>
  <c r="A3486" i="20"/>
  <c r="C3485" i="20"/>
  <c r="B3485" i="20"/>
  <c r="A3485" i="20"/>
  <c r="C3484" i="20"/>
  <c r="B3484" i="20"/>
  <c r="A3484" i="20"/>
  <c r="C3483" i="20"/>
  <c r="B3483" i="20"/>
  <c r="A3483" i="20"/>
  <c r="C3482" i="20"/>
  <c r="B3482" i="20"/>
  <c r="A3482" i="20"/>
  <c r="C3481" i="20"/>
  <c r="B3481" i="20"/>
  <c r="A3481" i="20"/>
  <c r="C3480" i="20"/>
  <c r="B3480" i="20"/>
  <c r="A3480" i="20"/>
  <c r="C3479" i="20"/>
  <c r="B3479" i="20"/>
  <c r="A3479" i="20"/>
  <c r="C3478" i="20"/>
  <c r="B3478" i="20"/>
  <c r="A3478" i="20"/>
  <c r="C3477" i="20"/>
  <c r="B3477" i="20"/>
  <c r="A3477" i="20"/>
  <c r="C3476" i="20"/>
  <c r="B3476" i="20"/>
  <c r="A3476" i="20"/>
  <c r="C3475" i="20"/>
  <c r="B3475" i="20"/>
  <c r="A3475" i="20"/>
  <c r="C3474" i="20"/>
  <c r="B3474" i="20"/>
  <c r="A3474" i="20"/>
  <c r="C3473" i="20"/>
  <c r="B3473" i="20"/>
  <c r="A3473" i="20"/>
  <c r="C3472" i="20"/>
  <c r="B3472" i="20"/>
  <c r="A3472" i="20"/>
  <c r="C3471" i="20"/>
  <c r="B3471" i="20"/>
  <c r="A3471" i="20"/>
  <c r="C3470" i="20"/>
  <c r="B3470" i="20"/>
  <c r="A3470" i="20"/>
  <c r="C3469" i="20"/>
  <c r="B3469" i="20"/>
  <c r="A3469" i="20"/>
  <c r="C3468" i="20"/>
  <c r="B3468" i="20"/>
  <c r="A3468" i="20"/>
  <c r="C3467" i="20"/>
  <c r="B3467" i="20"/>
  <c r="A3467" i="20"/>
  <c r="C3466" i="20"/>
  <c r="B3466" i="20"/>
  <c r="A3466" i="20"/>
  <c r="C3465" i="20"/>
  <c r="B3465" i="20"/>
  <c r="A3465" i="20"/>
  <c r="C3464" i="20"/>
  <c r="B3464" i="20"/>
  <c r="A3464" i="20"/>
  <c r="C3463" i="20"/>
  <c r="B3463" i="20"/>
  <c r="A3463" i="20"/>
  <c r="C3462" i="20"/>
  <c r="B3462" i="20"/>
  <c r="A3462" i="20"/>
  <c r="C3461" i="20"/>
  <c r="B3461" i="20"/>
  <c r="A3461" i="20"/>
  <c r="C3460" i="20"/>
  <c r="B3460" i="20"/>
  <c r="A3460" i="20"/>
  <c r="C3459" i="20"/>
  <c r="B3459" i="20"/>
  <c r="A3459" i="20"/>
  <c r="C3458" i="20"/>
  <c r="B3458" i="20"/>
  <c r="A3458" i="20"/>
  <c r="C3457" i="20"/>
  <c r="B3457" i="20"/>
  <c r="A3457" i="20"/>
  <c r="C3456" i="20"/>
  <c r="B3456" i="20"/>
  <c r="A3456" i="20"/>
  <c r="C3455" i="20"/>
  <c r="B3455" i="20"/>
  <c r="A3455" i="20"/>
  <c r="C3454" i="20"/>
  <c r="B3454" i="20"/>
  <c r="A3454" i="20"/>
  <c r="C3453" i="20"/>
  <c r="B3453" i="20"/>
  <c r="A3453" i="20"/>
  <c r="C3452" i="20"/>
  <c r="B3452" i="20"/>
  <c r="A3452" i="20"/>
  <c r="C3451" i="20"/>
  <c r="B3451" i="20"/>
  <c r="A3451" i="20"/>
  <c r="C3450" i="20"/>
  <c r="B3450" i="20"/>
  <c r="A3450" i="20"/>
  <c r="C3449" i="20"/>
  <c r="B3449" i="20"/>
  <c r="A3449" i="20"/>
  <c r="C3448" i="20"/>
  <c r="B3448" i="20"/>
  <c r="A3448" i="20"/>
  <c r="C3447" i="20"/>
  <c r="B3447" i="20"/>
  <c r="A3447" i="20"/>
  <c r="C3446" i="20"/>
  <c r="B3446" i="20"/>
  <c r="A3446" i="20"/>
  <c r="C3445" i="20"/>
  <c r="B3445" i="20"/>
  <c r="A3445" i="20"/>
  <c r="C3444" i="20"/>
  <c r="B3444" i="20"/>
  <c r="A3444" i="20"/>
  <c r="C3443" i="20"/>
  <c r="B3443" i="20"/>
  <c r="A3443" i="20"/>
  <c r="C3442" i="20"/>
  <c r="B3442" i="20"/>
  <c r="A3442" i="20"/>
  <c r="C3441" i="20"/>
  <c r="B3441" i="20"/>
  <c r="A3441" i="20"/>
  <c r="C3440" i="20"/>
  <c r="B3440" i="20"/>
  <c r="A3440" i="20"/>
  <c r="C3439" i="20"/>
  <c r="B3439" i="20"/>
  <c r="A3439" i="20"/>
  <c r="C3438" i="20"/>
  <c r="B3438" i="20"/>
  <c r="A3438" i="20"/>
  <c r="C3437" i="20"/>
  <c r="B3437" i="20"/>
  <c r="A3437" i="20"/>
  <c r="C3436" i="20"/>
  <c r="B3436" i="20"/>
  <c r="A3436" i="20"/>
  <c r="C3435" i="20"/>
  <c r="B3435" i="20"/>
  <c r="A3435" i="20"/>
  <c r="C3434" i="20"/>
  <c r="B3434" i="20"/>
  <c r="A3434" i="20"/>
  <c r="C3433" i="20"/>
  <c r="B3433" i="20"/>
  <c r="A3433" i="20"/>
  <c r="C3432" i="20"/>
  <c r="B3432" i="20"/>
  <c r="A3432" i="20"/>
  <c r="C3431" i="20"/>
  <c r="B3431" i="20"/>
  <c r="A3431" i="20"/>
  <c r="C3430" i="20"/>
  <c r="B3430" i="20"/>
  <c r="A3430" i="20"/>
  <c r="C3429" i="20"/>
  <c r="B3429" i="20"/>
  <c r="A3429" i="20"/>
  <c r="C3428" i="20"/>
  <c r="B3428" i="20"/>
  <c r="A3428" i="20"/>
  <c r="C3427" i="20"/>
  <c r="B3427" i="20"/>
  <c r="A3427" i="20"/>
  <c r="C3426" i="20"/>
  <c r="B3426" i="20"/>
  <c r="A3426" i="20"/>
  <c r="C3425" i="20"/>
  <c r="B3425" i="20"/>
  <c r="A3425" i="20"/>
  <c r="C3424" i="20"/>
  <c r="B3424" i="20"/>
  <c r="A3424" i="20"/>
  <c r="C3423" i="20"/>
  <c r="B3423" i="20"/>
  <c r="A3423" i="20"/>
  <c r="C3422" i="20"/>
  <c r="B3422" i="20"/>
  <c r="A3422" i="20"/>
  <c r="C3421" i="20"/>
  <c r="B3421" i="20"/>
  <c r="A3421" i="20"/>
  <c r="C3420" i="20"/>
  <c r="B3420" i="20"/>
  <c r="A3420" i="20"/>
  <c r="C3419" i="20"/>
  <c r="B3419" i="20"/>
  <c r="A3419" i="20"/>
  <c r="C3418" i="20"/>
  <c r="B3418" i="20"/>
  <c r="A3418" i="20"/>
  <c r="C3417" i="20"/>
  <c r="B3417" i="20"/>
  <c r="A3417" i="20"/>
  <c r="C3416" i="20"/>
  <c r="B3416" i="20"/>
  <c r="A3416" i="20"/>
  <c r="C3415" i="20"/>
  <c r="B3415" i="20"/>
  <c r="A3415" i="20"/>
  <c r="C3414" i="20"/>
  <c r="B3414" i="20"/>
  <c r="A3414" i="20"/>
  <c r="C3413" i="20"/>
  <c r="B3413" i="20"/>
  <c r="A3413" i="20"/>
  <c r="C3412" i="20"/>
  <c r="B3412" i="20"/>
  <c r="A3412" i="20"/>
  <c r="C3411" i="20"/>
  <c r="B3411" i="20"/>
  <c r="A3411" i="20"/>
  <c r="C3410" i="20"/>
  <c r="B3410" i="20"/>
  <c r="A3410" i="20"/>
  <c r="C3409" i="20"/>
  <c r="B3409" i="20"/>
  <c r="A3409" i="20"/>
  <c r="C3408" i="20"/>
  <c r="B3408" i="20"/>
  <c r="A3408" i="20"/>
  <c r="C3407" i="20"/>
  <c r="B3407" i="20"/>
  <c r="A3407" i="20"/>
  <c r="C3406" i="20"/>
  <c r="B3406" i="20"/>
  <c r="A3406" i="20"/>
  <c r="C3405" i="20"/>
  <c r="B3405" i="20"/>
  <c r="A3405" i="20"/>
  <c r="C3404" i="20"/>
  <c r="B3404" i="20"/>
  <c r="A3404" i="20"/>
  <c r="AD1011" i="4"/>
  <c r="AD1010" i="4"/>
  <c r="AD1009" i="4"/>
  <c r="AD1008" i="4"/>
  <c r="AD1007" i="4"/>
  <c r="AD1006" i="4"/>
  <c r="AD1005" i="4"/>
  <c r="AD1004" i="4"/>
  <c r="AD1003" i="4"/>
  <c r="AD1002" i="4"/>
  <c r="AD1001" i="4"/>
  <c r="AD1000" i="4"/>
  <c r="AD999" i="4"/>
  <c r="AD998" i="4"/>
  <c r="AD997" i="4"/>
  <c r="AD996" i="4"/>
  <c r="AD995" i="4"/>
  <c r="AD994" i="4"/>
  <c r="AD993" i="4"/>
  <c r="AD992" i="4"/>
  <c r="AD991" i="4"/>
  <c r="AD990" i="4"/>
  <c r="AD989" i="4"/>
  <c r="AD988" i="4"/>
  <c r="AD987" i="4"/>
  <c r="AD986" i="4"/>
  <c r="AD985" i="4"/>
  <c r="AD984" i="4"/>
  <c r="AD983" i="4"/>
  <c r="AD982" i="4"/>
  <c r="AD981" i="4"/>
  <c r="AD980" i="4"/>
  <c r="AD979" i="4"/>
  <c r="AD978" i="4"/>
  <c r="AD977" i="4"/>
  <c r="AD976" i="4"/>
  <c r="AD975" i="4"/>
  <c r="AD974" i="4"/>
  <c r="AD973" i="4"/>
  <c r="AD972" i="4"/>
  <c r="AD971" i="4"/>
  <c r="AD970" i="4"/>
  <c r="AD969" i="4"/>
  <c r="AD968" i="4"/>
  <c r="AD967" i="4"/>
  <c r="AD966" i="4"/>
  <c r="AD965" i="4"/>
  <c r="AD964" i="4"/>
  <c r="AD963" i="4"/>
  <c r="AD962" i="4"/>
  <c r="AD961" i="4"/>
  <c r="AD960" i="4"/>
  <c r="AD959" i="4"/>
  <c r="AD958" i="4"/>
  <c r="AD957" i="4"/>
  <c r="AD956" i="4"/>
  <c r="AD955" i="4"/>
  <c r="AD954" i="4"/>
  <c r="AD953" i="4"/>
  <c r="AD952" i="4"/>
  <c r="AD951" i="4"/>
  <c r="AD950" i="4"/>
  <c r="AD949" i="4"/>
  <c r="AD948" i="4"/>
  <c r="AD947" i="4"/>
  <c r="AD946" i="4"/>
  <c r="AD945" i="4"/>
  <c r="AD944" i="4"/>
  <c r="AD943" i="4"/>
  <c r="AD942" i="4"/>
  <c r="AD941" i="4"/>
  <c r="AD940" i="4"/>
  <c r="AD939" i="4"/>
  <c r="AD938" i="4"/>
  <c r="AD937" i="4"/>
  <c r="AD936" i="4"/>
  <c r="AD935" i="4"/>
  <c r="AD934" i="4"/>
  <c r="AD933" i="4"/>
  <c r="AD932" i="4"/>
  <c r="AD931" i="4"/>
  <c r="AD930" i="4"/>
  <c r="AD929" i="4"/>
  <c r="AD928" i="4"/>
  <c r="AD927" i="4"/>
  <c r="AD926" i="4"/>
  <c r="AD925" i="4"/>
  <c r="AD924" i="4"/>
  <c r="AD923" i="4"/>
  <c r="AD922" i="4"/>
  <c r="AD921" i="4"/>
  <c r="AD920" i="4"/>
  <c r="AD919" i="4"/>
  <c r="AD918" i="4"/>
  <c r="AD917" i="4"/>
  <c r="AD916" i="4"/>
  <c r="AD915" i="4"/>
  <c r="AD914" i="4"/>
  <c r="AD913" i="4"/>
  <c r="AD912" i="4"/>
  <c r="AD911" i="4"/>
  <c r="AD910" i="4"/>
  <c r="AD909" i="4"/>
  <c r="AD908" i="4"/>
  <c r="AD907" i="4"/>
  <c r="AD906" i="4"/>
  <c r="AD905" i="4"/>
  <c r="AD904" i="4"/>
  <c r="AD903" i="4"/>
  <c r="AD902" i="4"/>
  <c r="AD901" i="4"/>
  <c r="AD900" i="4"/>
  <c r="AD899" i="4"/>
  <c r="AD898" i="4"/>
  <c r="AD897" i="4"/>
  <c r="AD896" i="4"/>
  <c r="AD895" i="4"/>
  <c r="AD894" i="4"/>
  <c r="AD893" i="4"/>
  <c r="AD892" i="4"/>
  <c r="AD891" i="4"/>
  <c r="AD890" i="4"/>
  <c r="AD889" i="4"/>
  <c r="AD888" i="4"/>
  <c r="AD887" i="4"/>
  <c r="AD886" i="4"/>
  <c r="AD885" i="4"/>
  <c r="AD884" i="4"/>
  <c r="AD883" i="4"/>
  <c r="AD882" i="4"/>
  <c r="AD881" i="4"/>
  <c r="AD880" i="4"/>
  <c r="AD879" i="4"/>
  <c r="AD878" i="4"/>
  <c r="AD877" i="4"/>
  <c r="AD876" i="4"/>
  <c r="AD875" i="4"/>
  <c r="AD874" i="4"/>
  <c r="AD873" i="4"/>
  <c r="AD872" i="4"/>
  <c r="AD871" i="4"/>
  <c r="AD870" i="4"/>
  <c r="AD869" i="4"/>
  <c r="AD868" i="4"/>
  <c r="AD867" i="4"/>
  <c r="AD866" i="4"/>
  <c r="AD865" i="4"/>
  <c r="AD864" i="4"/>
  <c r="AD863" i="4"/>
  <c r="AD862" i="4"/>
  <c r="AD861" i="4"/>
  <c r="AD860" i="4"/>
  <c r="AD859" i="4"/>
  <c r="AD858" i="4"/>
  <c r="AD857" i="4"/>
  <c r="AD856" i="4"/>
  <c r="AD855" i="4"/>
  <c r="AD854" i="4"/>
  <c r="AD853" i="4"/>
  <c r="AD852" i="4"/>
  <c r="AD851" i="4"/>
  <c r="AD850" i="4"/>
  <c r="AD849" i="4"/>
  <c r="AD848" i="4"/>
  <c r="AD847" i="4"/>
  <c r="AD846" i="4"/>
  <c r="AD845" i="4"/>
  <c r="AD844" i="4"/>
  <c r="AD843" i="4"/>
  <c r="AD842" i="4"/>
  <c r="AD841" i="4"/>
  <c r="AD840" i="4"/>
  <c r="AD839" i="4"/>
  <c r="AD838" i="4"/>
  <c r="AD837" i="4"/>
  <c r="AD836" i="4"/>
  <c r="AD835" i="4"/>
  <c r="AD834" i="4"/>
  <c r="AD833" i="4"/>
  <c r="AD832" i="4"/>
  <c r="AD831" i="4"/>
  <c r="AD830" i="4"/>
  <c r="AD829" i="4"/>
  <c r="AD828" i="4"/>
  <c r="AD827" i="4"/>
  <c r="AD826" i="4"/>
  <c r="AD825" i="4"/>
  <c r="AD824" i="4"/>
  <c r="AD823" i="4"/>
  <c r="AD822" i="4"/>
  <c r="AD821" i="4"/>
  <c r="AD820" i="4"/>
  <c r="AD819" i="4"/>
  <c r="AD818" i="4"/>
  <c r="AD817" i="4"/>
  <c r="AD816" i="4"/>
  <c r="AD815" i="4"/>
  <c r="AD814" i="4"/>
  <c r="AD813" i="4"/>
  <c r="AD812" i="4"/>
  <c r="AD811" i="4"/>
  <c r="AD810" i="4"/>
  <c r="AD809" i="4"/>
  <c r="AD808" i="4"/>
  <c r="AD807" i="4"/>
  <c r="AD806" i="4"/>
  <c r="AD805" i="4"/>
  <c r="AD804" i="4"/>
  <c r="AD803" i="4"/>
  <c r="AD802" i="4"/>
  <c r="AD801" i="4"/>
  <c r="AD800" i="4"/>
  <c r="AD799" i="4"/>
  <c r="AD798" i="4"/>
  <c r="AD797" i="4"/>
  <c r="AD796" i="4"/>
  <c r="AD795" i="4"/>
  <c r="AD794" i="4"/>
  <c r="AD793" i="4"/>
  <c r="AD792" i="4"/>
  <c r="AD791" i="4"/>
  <c r="AD790" i="4"/>
  <c r="AD789" i="4"/>
  <c r="AD788" i="4"/>
  <c r="AD787" i="4"/>
  <c r="AD786" i="4"/>
  <c r="AD785" i="4"/>
  <c r="AD784" i="4"/>
  <c r="AD783" i="4"/>
  <c r="AD782" i="4"/>
  <c r="AD781" i="4"/>
  <c r="AD780" i="4"/>
  <c r="AD779" i="4"/>
  <c r="AD778" i="4"/>
  <c r="AD777" i="4"/>
  <c r="AD776" i="4"/>
  <c r="AD775" i="4"/>
  <c r="AD774" i="4"/>
  <c r="AD773" i="4"/>
  <c r="AD772" i="4"/>
  <c r="AD771" i="4"/>
  <c r="AD770" i="4"/>
  <c r="AD769" i="4"/>
  <c r="AD768" i="4"/>
  <c r="AD767" i="4"/>
  <c r="AD766" i="4"/>
  <c r="AD765" i="4"/>
  <c r="AD764" i="4"/>
  <c r="AD763" i="4"/>
  <c r="AD762" i="4"/>
  <c r="AD761" i="4"/>
  <c r="AD760" i="4"/>
  <c r="AD759" i="4"/>
  <c r="AD758" i="4"/>
  <c r="AD757" i="4"/>
  <c r="AD756" i="4"/>
  <c r="AD755" i="4"/>
  <c r="AD754" i="4"/>
  <c r="AD753" i="4"/>
  <c r="AD752" i="4"/>
  <c r="AD751" i="4"/>
  <c r="AD750" i="4"/>
  <c r="AD749" i="4"/>
  <c r="AD748" i="4"/>
  <c r="AD747" i="4"/>
  <c r="AD746" i="4"/>
  <c r="AD745" i="4"/>
  <c r="AD744" i="4"/>
  <c r="AD743" i="4"/>
  <c r="AD742" i="4"/>
  <c r="AD741" i="4"/>
  <c r="AD740" i="4"/>
  <c r="AD739" i="4"/>
  <c r="AD738" i="4"/>
  <c r="AD737" i="4"/>
  <c r="AD736" i="4"/>
  <c r="AD735" i="4"/>
  <c r="AD734" i="4"/>
  <c r="AD733" i="4"/>
  <c r="AD732" i="4"/>
  <c r="AD731" i="4"/>
  <c r="AD730" i="4"/>
  <c r="AD729" i="4"/>
  <c r="AD728" i="4"/>
  <c r="AD727" i="4"/>
  <c r="AD726" i="4"/>
  <c r="AD725" i="4"/>
  <c r="AD724" i="4"/>
  <c r="AD723" i="4"/>
  <c r="AD722" i="4"/>
  <c r="AD721" i="4"/>
  <c r="AD720" i="4"/>
  <c r="AD719" i="4"/>
  <c r="AD718" i="4"/>
  <c r="AD717" i="4"/>
  <c r="AD716" i="4"/>
  <c r="AD715" i="4"/>
  <c r="AD714" i="4"/>
  <c r="AD713" i="4"/>
  <c r="AD712" i="4"/>
  <c r="AD711" i="4"/>
  <c r="AD710" i="4"/>
  <c r="AD709" i="4"/>
  <c r="AD708" i="4"/>
  <c r="AD707" i="4"/>
  <c r="AD706" i="4"/>
  <c r="AD705" i="4"/>
  <c r="AD704" i="4"/>
  <c r="AD703" i="4"/>
  <c r="AD702" i="4"/>
  <c r="AD701" i="4"/>
  <c r="AD700" i="4"/>
  <c r="AD699" i="4"/>
  <c r="AD698" i="4"/>
  <c r="AD697" i="4"/>
  <c r="AD696" i="4"/>
  <c r="AD695" i="4"/>
  <c r="AD694" i="4"/>
  <c r="AD693" i="4"/>
  <c r="AD692" i="4"/>
  <c r="AD691" i="4"/>
  <c r="AD690" i="4"/>
  <c r="AD689" i="4"/>
  <c r="AD688" i="4"/>
  <c r="AD687" i="4"/>
  <c r="AD686" i="4"/>
  <c r="AD685" i="4"/>
  <c r="AD684" i="4"/>
  <c r="AD683" i="4"/>
  <c r="AD682" i="4"/>
  <c r="AD681" i="4"/>
  <c r="AD680" i="4"/>
  <c r="AD679" i="4"/>
  <c r="AD678" i="4"/>
  <c r="AD677" i="4"/>
  <c r="AD676" i="4"/>
  <c r="AD675" i="4"/>
  <c r="AD674" i="4"/>
  <c r="AD673" i="4"/>
  <c r="AD672" i="4"/>
  <c r="AD671" i="4"/>
  <c r="AD670" i="4"/>
  <c r="AD669" i="4"/>
  <c r="AD668" i="4"/>
  <c r="AD667" i="4"/>
  <c r="AD666" i="4"/>
  <c r="AD665" i="4"/>
  <c r="AD664" i="4"/>
  <c r="AD663" i="4"/>
  <c r="AD662" i="4"/>
  <c r="AD661" i="4"/>
  <c r="AD660" i="4"/>
  <c r="AD659" i="4"/>
  <c r="AD658" i="4"/>
  <c r="AD657" i="4"/>
  <c r="AD656" i="4"/>
  <c r="AD655" i="4"/>
  <c r="AD654" i="4"/>
  <c r="AD653" i="4"/>
  <c r="AD652" i="4"/>
  <c r="AD651" i="4"/>
  <c r="AD650" i="4"/>
  <c r="AD649" i="4"/>
  <c r="AD648" i="4"/>
  <c r="AD647" i="4"/>
  <c r="AD646" i="4"/>
  <c r="AD645" i="4"/>
  <c r="AD644" i="4"/>
  <c r="AD643" i="4"/>
  <c r="AD642" i="4"/>
  <c r="AD641" i="4"/>
  <c r="AD640" i="4"/>
  <c r="AD639" i="4"/>
  <c r="AD638" i="4"/>
  <c r="AD637" i="4"/>
  <c r="AD636" i="4"/>
  <c r="AD635" i="4"/>
  <c r="AD634" i="4"/>
  <c r="AD633" i="4"/>
  <c r="AD632" i="4"/>
  <c r="AD631" i="4"/>
  <c r="AD630" i="4"/>
  <c r="AD629" i="4"/>
  <c r="AD628" i="4"/>
  <c r="AD627" i="4"/>
  <c r="AD626" i="4"/>
  <c r="AD625" i="4"/>
  <c r="AD624" i="4"/>
  <c r="AD623" i="4"/>
  <c r="AD622" i="4"/>
  <c r="AD621" i="4"/>
  <c r="AD620" i="4"/>
  <c r="AD619" i="4"/>
  <c r="AD618" i="4"/>
  <c r="AD617" i="4"/>
  <c r="AD616" i="4"/>
  <c r="AD615" i="4"/>
  <c r="AD614" i="4"/>
  <c r="AD613" i="4"/>
  <c r="AD612" i="4"/>
  <c r="AD611" i="4"/>
  <c r="AD610" i="4"/>
  <c r="AD609" i="4"/>
  <c r="AD608" i="4"/>
  <c r="AD607" i="4"/>
  <c r="AD606" i="4"/>
  <c r="AD605" i="4"/>
  <c r="AD604" i="4"/>
  <c r="AD603" i="4"/>
  <c r="AD602" i="4"/>
  <c r="AD601" i="4"/>
  <c r="AD600" i="4"/>
  <c r="AD599" i="4"/>
  <c r="AD598" i="4"/>
  <c r="AD597" i="4"/>
  <c r="AD596" i="4"/>
  <c r="AD595" i="4"/>
  <c r="AD594" i="4"/>
  <c r="AD593" i="4"/>
  <c r="AD592" i="4"/>
  <c r="AD591" i="4"/>
  <c r="AD590" i="4"/>
  <c r="AD589" i="4"/>
  <c r="AD588" i="4"/>
  <c r="AD587" i="4"/>
  <c r="AD586" i="4"/>
  <c r="AD585" i="4"/>
  <c r="AD584" i="4"/>
  <c r="AD583" i="4"/>
  <c r="AD582" i="4"/>
  <c r="AD581" i="4"/>
  <c r="AD580" i="4"/>
  <c r="AD579" i="4"/>
  <c r="AD578" i="4"/>
  <c r="AD577" i="4"/>
  <c r="AD576" i="4"/>
  <c r="AD575" i="4"/>
  <c r="AD574" i="4"/>
  <c r="AD573" i="4"/>
  <c r="AD572" i="4"/>
  <c r="AD571" i="4"/>
  <c r="AD570" i="4"/>
  <c r="AD569" i="4"/>
  <c r="AD568" i="4"/>
  <c r="AD567" i="4"/>
  <c r="AD566" i="4"/>
  <c r="AD565" i="4"/>
  <c r="AD564" i="4"/>
  <c r="AD563" i="4"/>
  <c r="AD562" i="4"/>
  <c r="AD561" i="4"/>
  <c r="AD560" i="4"/>
  <c r="AD559" i="4"/>
  <c r="AD558" i="4"/>
  <c r="AD557" i="4"/>
  <c r="AD556" i="4"/>
  <c r="AD555" i="4"/>
  <c r="AD554" i="4"/>
  <c r="AD553" i="4"/>
  <c r="AD552" i="4"/>
  <c r="AD551" i="4"/>
  <c r="AD550" i="4"/>
  <c r="AD549" i="4"/>
  <c r="AD548" i="4"/>
  <c r="AD547" i="4"/>
  <c r="AD546" i="4"/>
  <c r="AD545" i="4"/>
  <c r="AD544" i="4"/>
  <c r="AD543" i="4"/>
  <c r="AD542" i="4"/>
  <c r="AD541" i="4"/>
  <c r="AD540" i="4"/>
  <c r="AD539" i="4"/>
  <c r="AD538" i="4"/>
  <c r="AD537" i="4"/>
  <c r="AD536" i="4"/>
  <c r="AD535" i="4"/>
  <c r="AD534" i="4"/>
  <c r="AD533" i="4"/>
  <c r="AD532" i="4"/>
  <c r="AD531" i="4"/>
  <c r="AD530" i="4"/>
  <c r="AD529" i="4"/>
  <c r="AD528" i="4"/>
  <c r="AD527" i="4"/>
  <c r="AD526" i="4"/>
  <c r="AD525" i="4"/>
  <c r="AD524" i="4"/>
  <c r="AD523" i="4"/>
  <c r="AD522" i="4"/>
  <c r="AD521" i="4"/>
  <c r="AD520" i="4"/>
  <c r="AD519" i="4"/>
  <c r="AD518" i="4"/>
  <c r="AD517" i="4"/>
  <c r="AD516" i="4"/>
  <c r="AD515" i="4"/>
  <c r="AD514" i="4"/>
  <c r="AD513" i="4"/>
  <c r="AD512" i="4"/>
  <c r="AD511" i="4"/>
  <c r="AD510" i="4"/>
  <c r="AD509" i="4"/>
  <c r="AD508" i="4"/>
  <c r="AD507" i="4"/>
  <c r="AD506" i="4"/>
  <c r="AD505" i="4"/>
  <c r="AD504" i="4"/>
  <c r="AD503" i="4"/>
  <c r="AD502" i="4"/>
  <c r="AD501" i="4"/>
  <c r="AD500" i="4"/>
  <c r="AD499" i="4"/>
  <c r="AD498" i="4"/>
  <c r="AD497" i="4"/>
  <c r="AD496" i="4"/>
  <c r="AD495" i="4"/>
  <c r="AD494" i="4"/>
  <c r="AD493" i="4"/>
  <c r="AD492" i="4"/>
  <c r="AD491" i="4"/>
  <c r="AD490" i="4"/>
  <c r="AD489" i="4"/>
  <c r="AD488" i="4"/>
  <c r="AD487" i="4"/>
  <c r="AD486" i="4"/>
  <c r="AD485" i="4"/>
  <c r="AD484" i="4"/>
  <c r="AD483" i="4"/>
  <c r="AD482" i="4"/>
  <c r="AD481" i="4"/>
  <c r="AD480" i="4"/>
  <c r="AD479" i="4"/>
  <c r="AD478" i="4"/>
  <c r="AD477" i="4"/>
  <c r="AD476" i="4"/>
  <c r="AD475" i="4"/>
  <c r="AD474" i="4"/>
  <c r="AD473" i="4"/>
  <c r="AD472" i="4"/>
  <c r="AD471" i="4"/>
  <c r="AD470" i="4"/>
  <c r="AD469" i="4"/>
  <c r="AD468" i="4"/>
  <c r="AD467" i="4"/>
  <c r="AD466" i="4"/>
  <c r="AD465" i="4"/>
  <c r="AD464" i="4"/>
  <c r="AD463" i="4"/>
  <c r="AD462" i="4"/>
  <c r="AD461" i="4"/>
  <c r="AD460" i="4"/>
  <c r="AD459" i="4"/>
  <c r="AD458" i="4"/>
  <c r="AD457" i="4"/>
  <c r="AD456" i="4"/>
  <c r="AD455" i="4"/>
  <c r="AD454" i="4"/>
  <c r="AD453" i="4"/>
  <c r="AD452" i="4"/>
  <c r="AD451" i="4"/>
  <c r="AD450" i="4"/>
  <c r="AD449" i="4"/>
  <c r="AD448" i="4"/>
  <c r="AD447" i="4"/>
  <c r="AD446" i="4"/>
  <c r="AD445" i="4"/>
  <c r="AD444" i="4"/>
  <c r="AD443" i="4"/>
  <c r="AD442" i="4"/>
  <c r="AD441" i="4"/>
  <c r="AD440" i="4"/>
  <c r="AD439" i="4"/>
  <c r="AD438" i="4"/>
  <c r="AD437" i="4"/>
  <c r="AD436" i="4"/>
  <c r="AD435" i="4"/>
  <c r="AD434" i="4"/>
  <c r="AD433" i="4"/>
  <c r="AD432" i="4"/>
  <c r="AD431" i="4"/>
  <c r="AD430" i="4"/>
  <c r="AD429" i="4"/>
  <c r="AD428" i="4"/>
  <c r="AD427" i="4"/>
  <c r="AD426" i="4"/>
  <c r="AD425" i="4"/>
  <c r="AD424" i="4"/>
  <c r="AD423" i="4"/>
  <c r="AD422" i="4"/>
  <c r="AD421" i="4"/>
  <c r="AD420" i="4"/>
  <c r="AD419" i="4"/>
  <c r="AD418" i="4"/>
  <c r="AD417" i="4"/>
  <c r="AD416" i="4"/>
  <c r="AD415" i="4"/>
  <c r="AD414" i="4"/>
  <c r="AD413" i="4"/>
  <c r="AD412" i="4"/>
  <c r="AD411" i="4"/>
  <c r="AD410" i="4"/>
  <c r="AD409" i="4"/>
  <c r="AD408" i="4"/>
  <c r="AD407" i="4"/>
  <c r="AD406" i="4"/>
  <c r="AD405" i="4"/>
  <c r="AD404" i="4"/>
  <c r="AD403" i="4"/>
  <c r="AD402" i="4"/>
  <c r="AD401" i="4"/>
  <c r="AD400" i="4"/>
  <c r="AD399" i="4"/>
  <c r="AD398" i="4"/>
  <c r="AD397" i="4"/>
  <c r="AD396" i="4"/>
  <c r="AD395" i="4"/>
  <c r="AD394" i="4"/>
  <c r="AD393" i="4"/>
  <c r="AD392" i="4"/>
  <c r="AD391" i="4"/>
  <c r="AD390" i="4"/>
  <c r="AD389" i="4"/>
  <c r="AD388" i="4"/>
  <c r="AD387" i="4"/>
  <c r="AD386" i="4"/>
  <c r="AD385" i="4"/>
  <c r="AD384" i="4"/>
  <c r="AD383" i="4"/>
  <c r="AD382" i="4"/>
  <c r="AD381" i="4"/>
  <c r="AD380" i="4"/>
  <c r="AD379" i="4"/>
  <c r="AD378" i="4"/>
  <c r="AD377" i="4"/>
  <c r="AD376" i="4"/>
  <c r="AD375" i="4"/>
  <c r="AD374" i="4"/>
  <c r="AD373" i="4"/>
  <c r="AD372" i="4"/>
  <c r="AD371" i="4"/>
  <c r="AD370" i="4"/>
  <c r="AD369" i="4"/>
  <c r="AD368" i="4"/>
  <c r="AD367" i="4"/>
  <c r="AD366" i="4"/>
  <c r="AD365" i="4"/>
  <c r="AD364" i="4"/>
  <c r="AD363" i="4"/>
  <c r="AD362" i="4"/>
  <c r="AD361" i="4"/>
  <c r="AD360" i="4"/>
  <c r="AD359" i="4"/>
  <c r="AD358" i="4"/>
  <c r="AD357" i="4"/>
  <c r="AD356" i="4"/>
  <c r="AD355" i="4"/>
  <c r="AD354" i="4"/>
  <c r="AD353" i="4"/>
  <c r="AD352" i="4"/>
  <c r="AD351" i="4"/>
  <c r="AD350" i="4"/>
  <c r="AD349" i="4"/>
  <c r="AD348" i="4"/>
  <c r="AD347" i="4"/>
  <c r="AD346" i="4"/>
  <c r="AD345" i="4"/>
  <c r="AD344" i="4"/>
  <c r="AD343" i="4"/>
  <c r="AD342" i="4"/>
  <c r="AD341" i="4"/>
  <c r="AD340" i="4"/>
  <c r="AD339" i="4"/>
  <c r="AD338" i="4"/>
  <c r="AD337" i="4"/>
  <c r="AD336" i="4"/>
  <c r="AD335" i="4"/>
  <c r="AD334" i="4"/>
  <c r="AD333" i="4"/>
  <c r="AD332" i="4"/>
  <c r="AD331" i="4"/>
  <c r="AD330" i="4"/>
  <c r="AD329" i="4"/>
  <c r="AD328" i="4"/>
  <c r="AD327" i="4"/>
  <c r="AD326" i="4"/>
  <c r="AD325" i="4"/>
  <c r="AD324" i="4"/>
  <c r="AD323" i="4"/>
  <c r="AD322" i="4"/>
  <c r="AD321" i="4"/>
  <c r="AD320" i="4"/>
  <c r="AD319" i="4"/>
  <c r="AD318" i="4"/>
  <c r="AD317" i="4"/>
  <c r="AD316" i="4"/>
  <c r="AD315" i="4"/>
  <c r="AD314" i="4"/>
  <c r="AD313" i="4"/>
  <c r="AD312" i="4"/>
  <c r="AD311" i="4"/>
  <c r="AD310" i="4"/>
  <c r="AD309" i="4"/>
  <c r="AD308" i="4"/>
  <c r="AD307" i="4"/>
  <c r="AD306" i="4"/>
  <c r="AD305" i="4"/>
  <c r="AD304" i="4"/>
  <c r="AD303" i="4"/>
  <c r="AD302" i="4"/>
  <c r="AD301" i="4"/>
  <c r="AD300" i="4"/>
  <c r="AD299" i="4"/>
  <c r="AD298" i="4"/>
  <c r="AD297" i="4"/>
  <c r="AD296" i="4"/>
  <c r="AD295" i="4"/>
  <c r="AD294" i="4"/>
  <c r="AD293" i="4"/>
  <c r="AD292" i="4"/>
  <c r="AD291" i="4"/>
  <c r="AD290" i="4"/>
  <c r="AD289" i="4"/>
  <c r="AD288" i="4"/>
  <c r="AD287" i="4"/>
  <c r="AD286" i="4"/>
  <c r="AD285" i="4"/>
  <c r="AD284" i="4"/>
  <c r="AD283" i="4"/>
  <c r="AD282" i="4"/>
  <c r="AD281" i="4"/>
  <c r="AD280" i="4"/>
  <c r="AD279" i="4"/>
  <c r="AD278" i="4"/>
  <c r="AD277" i="4"/>
  <c r="AD276" i="4"/>
  <c r="AD275" i="4"/>
  <c r="AD274" i="4"/>
  <c r="AD273" i="4"/>
  <c r="AD272" i="4"/>
  <c r="AD271" i="4"/>
  <c r="AD270" i="4"/>
  <c r="AD269" i="4"/>
  <c r="AD268" i="4"/>
  <c r="AD267" i="4"/>
  <c r="AD266" i="4"/>
  <c r="AD265" i="4"/>
  <c r="AD264" i="4"/>
  <c r="AD263" i="4"/>
  <c r="AD262" i="4"/>
  <c r="AD261" i="4"/>
  <c r="AD260" i="4"/>
  <c r="AD259" i="4"/>
  <c r="AD258" i="4"/>
  <c r="AD257" i="4"/>
  <c r="AD256" i="4"/>
  <c r="AD255" i="4"/>
  <c r="AD254" i="4"/>
  <c r="AD253" i="4"/>
  <c r="AD252" i="4"/>
  <c r="AD251" i="4"/>
  <c r="AD250" i="4"/>
  <c r="AD249" i="4"/>
  <c r="AD248" i="4"/>
  <c r="AD247" i="4"/>
  <c r="AD246" i="4"/>
  <c r="AD245" i="4"/>
  <c r="AD244" i="4"/>
  <c r="AD243" i="4"/>
  <c r="AD242" i="4"/>
  <c r="AD241" i="4"/>
  <c r="AD240" i="4"/>
  <c r="AD239" i="4"/>
  <c r="AD238" i="4"/>
  <c r="AD237" i="4"/>
  <c r="AD236" i="4"/>
  <c r="AD235" i="4"/>
  <c r="AD234" i="4"/>
  <c r="AD233" i="4"/>
  <c r="AD232" i="4"/>
  <c r="AD231" i="4"/>
  <c r="AD230" i="4"/>
  <c r="AD229" i="4"/>
  <c r="AD228" i="4"/>
  <c r="AD227" i="4"/>
  <c r="AD226" i="4"/>
  <c r="AD225" i="4"/>
  <c r="AD224" i="4"/>
  <c r="AD223" i="4"/>
  <c r="AD222" i="4"/>
  <c r="AD221" i="4"/>
  <c r="AD220" i="4"/>
  <c r="AD219" i="4"/>
  <c r="AD218" i="4"/>
  <c r="AD217" i="4"/>
  <c r="AD216" i="4"/>
  <c r="AD215" i="4"/>
  <c r="AD214" i="4"/>
  <c r="AD213" i="4"/>
  <c r="AD212" i="4"/>
  <c r="AD211" i="4"/>
  <c r="AD210" i="4"/>
  <c r="AD209" i="4"/>
  <c r="AD208" i="4"/>
  <c r="AD207" i="4"/>
  <c r="AD206" i="4"/>
  <c r="AD205" i="4"/>
  <c r="AD204" i="4"/>
  <c r="AD203" i="4"/>
  <c r="AD202" i="4"/>
  <c r="AD201" i="4"/>
  <c r="AD200" i="4"/>
  <c r="AD199" i="4"/>
  <c r="AD198" i="4"/>
  <c r="AD197" i="4"/>
  <c r="AD196" i="4"/>
  <c r="AD195" i="4"/>
  <c r="AD194" i="4"/>
  <c r="AD193" i="4"/>
  <c r="AD192" i="4"/>
  <c r="AD191" i="4"/>
  <c r="AD190" i="4"/>
  <c r="AD189" i="4"/>
  <c r="AD188" i="4"/>
  <c r="AD187" i="4"/>
  <c r="AD186" i="4"/>
  <c r="AD185" i="4"/>
  <c r="AD184" i="4"/>
  <c r="AD183" i="4"/>
  <c r="AD182" i="4"/>
  <c r="AD181" i="4"/>
  <c r="AD180" i="4"/>
  <c r="AD179" i="4"/>
  <c r="AD178" i="4"/>
  <c r="AD177" i="4"/>
  <c r="AD176" i="4"/>
  <c r="AD175" i="4"/>
  <c r="AD174" i="4"/>
  <c r="AD173" i="4"/>
  <c r="AD172" i="4"/>
  <c r="AD171" i="4"/>
  <c r="AD170" i="4"/>
  <c r="AD169" i="4"/>
  <c r="AD168" i="4"/>
  <c r="AD167" i="4"/>
  <c r="AD166" i="4"/>
  <c r="AD165" i="4"/>
  <c r="AD164" i="4"/>
  <c r="AD163" i="4"/>
  <c r="AD162" i="4"/>
  <c r="AD161" i="4"/>
  <c r="AD160" i="4"/>
  <c r="AD159" i="4"/>
  <c r="AD158" i="4"/>
  <c r="AD157" i="4"/>
  <c r="AD156" i="4"/>
  <c r="AD155" i="4"/>
  <c r="AD154" i="4"/>
  <c r="AD153" i="4"/>
  <c r="AD152" i="4"/>
  <c r="AD151" i="4"/>
  <c r="AD150" i="4"/>
  <c r="AD149" i="4"/>
  <c r="AD148" i="4"/>
  <c r="AD147" i="4"/>
  <c r="AD146" i="4"/>
  <c r="AD145" i="4"/>
  <c r="AD144" i="4"/>
  <c r="AD143" i="4"/>
  <c r="AD142" i="4"/>
  <c r="AD141" i="4"/>
  <c r="AD140" i="4"/>
  <c r="AD139" i="4"/>
  <c r="AD138" i="4"/>
  <c r="AD137" i="4"/>
  <c r="AD136" i="4"/>
  <c r="AD135" i="4"/>
  <c r="AD134" i="4"/>
  <c r="AD133" i="4"/>
  <c r="AD132" i="4"/>
  <c r="AD131" i="4"/>
  <c r="AD130" i="4"/>
  <c r="AD129" i="4"/>
  <c r="AD128" i="4"/>
  <c r="AD127" i="4"/>
  <c r="AD126" i="4"/>
  <c r="AD125" i="4"/>
  <c r="AD124" i="4"/>
  <c r="AD123" i="4"/>
  <c r="AD122" i="4"/>
  <c r="AD121" i="4"/>
  <c r="AD120" i="4"/>
  <c r="AD119" i="4"/>
  <c r="AD118" i="4"/>
  <c r="AD117" i="4"/>
  <c r="AD116" i="4"/>
  <c r="AD115" i="4"/>
  <c r="AD114" i="4"/>
  <c r="AD113" i="4"/>
  <c r="AD112" i="4"/>
  <c r="AD111" i="4"/>
  <c r="AD110" i="4"/>
  <c r="AD109" i="4"/>
  <c r="AD108" i="4"/>
  <c r="AD107" i="4"/>
  <c r="AD106" i="4"/>
  <c r="AD105" i="4"/>
  <c r="AD104" i="4"/>
  <c r="AD103" i="4"/>
  <c r="AD102" i="4"/>
  <c r="AD101" i="4"/>
  <c r="AD100" i="4"/>
  <c r="AD99" i="4"/>
  <c r="AD98" i="4"/>
  <c r="AD97" i="4"/>
  <c r="AD96" i="4"/>
  <c r="AD95" i="4"/>
  <c r="AD94" i="4"/>
  <c r="AD93" i="4"/>
  <c r="AD92" i="4"/>
  <c r="AD91" i="4"/>
  <c r="AD90" i="4"/>
  <c r="AD89" i="4"/>
  <c r="AD88" i="4"/>
  <c r="AD87" i="4"/>
  <c r="AD86" i="4"/>
  <c r="AD85" i="4"/>
  <c r="AD84" i="4"/>
  <c r="AD83" i="4"/>
  <c r="AD82" i="4"/>
  <c r="AD81" i="4"/>
  <c r="AD80" i="4"/>
  <c r="AD79" i="4"/>
  <c r="AD78" i="4"/>
  <c r="AD77" i="4"/>
  <c r="AD76" i="4"/>
  <c r="AD75" i="4"/>
  <c r="AD74" i="4"/>
  <c r="AD73" i="4"/>
  <c r="AD72" i="4"/>
  <c r="AD71" i="4"/>
  <c r="AD70" i="4"/>
  <c r="AD69" i="4"/>
  <c r="AD68" i="4"/>
  <c r="AD67" i="4"/>
  <c r="AD66" i="4"/>
  <c r="AD65" i="4"/>
  <c r="AD64" i="4"/>
  <c r="AD63" i="4"/>
  <c r="AD62" i="4"/>
  <c r="AD61" i="4"/>
  <c r="AD60" i="4"/>
  <c r="AD59" i="4"/>
  <c r="AD58" i="4"/>
  <c r="AD57" i="4"/>
  <c r="AD56" i="4"/>
  <c r="AD55" i="4"/>
  <c r="AD54" i="4"/>
  <c r="AD53" i="4"/>
  <c r="AD52" i="4"/>
  <c r="AD51" i="4"/>
  <c r="AD50" i="4"/>
  <c r="AD49" i="4"/>
  <c r="AD48" i="4"/>
  <c r="AD47" i="4"/>
  <c r="AD46" i="4"/>
  <c r="AD45" i="4"/>
  <c r="AD44" i="4"/>
  <c r="AD43" i="4"/>
  <c r="AD42" i="4"/>
  <c r="AD41" i="4"/>
  <c r="AD40" i="4"/>
  <c r="AD39" i="4"/>
  <c r="AD38" i="4"/>
  <c r="AD37" i="4"/>
  <c r="AD36" i="4"/>
  <c r="AD35" i="4"/>
  <c r="AD34" i="4"/>
  <c r="AD33" i="4"/>
  <c r="AD32" i="4"/>
  <c r="AD31" i="4"/>
  <c r="AD30" i="4"/>
  <c r="AD29" i="4"/>
  <c r="AD28" i="4"/>
  <c r="AD27" i="4"/>
  <c r="AD26" i="4"/>
  <c r="AD25" i="4"/>
  <c r="AD24" i="4"/>
  <c r="AD23" i="4"/>
  <c r="AD22" i="4"/>
  <c r="AD21" i="4"/>
  <c r="AD20" i="4"/>
  <c r="AD17" i="4"/>
  <c r="AD16" i="4"/>
  <c r="AD13" i="4"/>
  <c r="AD12" i="4"/>
  <c r="A1011" i="4"/>
  <c r="A1010" i="4"/>
  <c r="A1009" i="4"/>
  <c r="A1008" i="4"/>
  <c r="A1007" i="4"/>
  <c r="A997" i="5" s="1"/>
  <c r="N997" i="5" s="1"/>
  <c r="A1006" i="4"/>
  <c r="A1005" i="4"/>
  <c r="A995" i="5" s="1"/>
  <c r="A1004" i="4"/>
  <c r="A1003" i="4"/>
  <c r="A993" i="5"/>
  <c r="E993" i="5" s="1"/>
  <c r="A1002" i="4"/>
  <c r="A1001" i="4"/>
  <c r="A1000" i="4"/>
  <c r="A990" i="5" s="1"/>
  <c r="B990" i="5" s="1"/>
  <c r="A999" i="4"/>
  <c r="AF999" i="4" s="1"/>
  <c r="A998" i="4"/>
  <c r="A997" i="4"/>
  <c r="A987" i="5" s="1"/>
  <c r="A996" i="4"/>
  <c r="A986" i="5" s="1"/>
  <c r="G986" i="5" s="1"/>
  <c r="A995" i="4"/>
  <c r="A994" i="4"/>
  <c r="A984" i="5" s="1"/>
  <c r="A993" i="4"/>
  <c r="A992" i="4"/>
  <c r="A982" i="5" s="1"/>
  <c r="G982" i="5" s="1"/>
  <c r="A991" i="4"/>
  <c r="A981" i="5" s="1"/>
  <c r="A990" i="4"/>
  <c r="A980" i="5" s="1"/>
  <c r="A989" i="4"/>
  <c r="A988" i="4"/>
  <c r="A987" i="4"/>
  <c r="A986" i="4"/>
  <c r="A985" i="4"/>
  <c r="A984" i="4"/>
  <c r="A974" i="5" s="1"/>
  <c r="B984" i="4"/>
  <c r="F984" i="4" s="1"/>
  <c r="A983" i="4"/>
  <c r="A982" i="4"/>
  <c r="A972" i="5" s="1"/>
  <c r="A981" i="4"/>
  <c r="A971" i="5" s="1"/>
  <c r="C971" i="5" s="1"/>
  <c r="A980" i="4"/>
  <c r="A979" i="4"/>
  <c r="A969" i="5" s="1"/>
  <c r="A978" i="4"/>
  <c r="A977" i="4"/>
  <c r="A976" i="4"/>
  <c r="A975" i="4"/>
  <c r="A974" i="4"/>
  <c r="A973" i="4"/>
  <c r="A972" i="4"/>
  <c r="A971" i="4"/>
  <c r="A970" i="4"/>
  <c r="A969" i="4"/>
  <c r="A968" i="4"/>
  <c r="A967" i="4"/>
  <c r="A957" i="5" s="1"/>
  <c r="A966" i="4"/>
  <c r="A956" i="5" s="1"/>
  <c r="H956" i="5" s="1"/>
  <c r="A965" i="4"/>
  <c r="A955" i="5" s="1"/>
  <c r="F955" i="5" s="1"/>
  <c r="A964" i="4"/>
  <c r="A963" i="4"/>
  <c r="A962" i="4"/>
  <c r="A961" i="4"/>
  <c r="A960" i="4"/>
  <c r="A959" i="4"/>
  <c r="A949" i="5" s="1"/>
  <c r="A958" i="4"/>
  <c r="A948" i="5" s="1"/>
  <c r="K948" i="5" s="1"/>
  <c r="A957" i="4"/>
  <c r="AF957" i="4" s="1"/>
  <c r="A956" i="4"/>
  <c r="A955" i="4"/>
  <c r="A954" i="4"/>
  <c r="A953" i="4"/>
  <c r="AF953" i="4" s="1"/>
  <c r="A952" i="4"/>
  <c r="A951" i="4"/>
  <c r="AF951" i="4" s="1"/>
  <c r="A950" i="4"/>
  <c r="A949" i="4"/>
  <c r="A948" i="4"/>
  <c r="A947" i="4"/>
  <c r="A946" i="4"/>
  <c r="A945" i="4"/>
  <c r="AF945" i="4" s="1"/>
  <c r="A944" i="4"/>
  <c r="AF944" i="4" s="1"/>
  <c r="A943" i="4"/>
  <c r="A933" i="5" s="1"/>
  <c r="A942" i="4"/>
  <c r="A932" i="5" s="1"/>
  <c r="A941" i="4"/>
  <c r="A931" i="5" s="1"/>
  <c r="A940" i="4"/>
  <c r="A939" i="4"/>
  <c r="A938" i="4"/>
  <c r="A937" i="4"/>
  <c r="A936" i="4"/>
  <c r="A935" i="4"/>
  <c r="A925" i="5" s="1"/>
  <c r="A934" i="4"/>
  <c r="A933" i="4"/>
  <c r="A932" i="4"/>
  <c r="A931" i="4"/>
  <c r="A930" i="4"/>
  <c r="A929" i="4"/>
  <c r="A928" i="4"/>
  <c r="A918" i="5" s="1"/>
  <c r="A927" i="4"/>
  <c r="AF927" i="4" s="1"/>
  <c r="A926" i="4"/>
  <c r="A925" i="4"/>
  <c r="A924" i="4"/>
  <c r="A923" i="4"/>
  <c r="A922" i="4"/>
  <c r="A921" i="4"/>
  <c r="AF921" i="4" s="1"/>
  <c r="A920" i="4"/>
  <c r="A919" i="4"/>
  <c r="AF919" i="4" s="1"/>
  <c r="A918" i="4"/>
  <c r="A917" i="4"/>
  <c r="AF917" i="4" s="1"/>
  <c r="A916" i="4"/>
  <c r="AF916" i="4" s="1"/>
  <c r="A915" i="4"/>
  <c r="A914" i="4"/>
  <c r="A913" i="4"/>
  <c r="A912" i="4"/>
  <c r="A902" i="5" s="1"/>
  <c r="A911" i="4"/>
  <c r="AF911" i="4" s="1"/>
  <c r="A910" i="4"/>
  <c r="A909" i="4"/>
  <c r="A908" i="4"/>
  <c r="A898" i="5" s="1"/>
  <c r="K898" i="5" s="1"/>
  <c r="A907" i="4"/>
  <c r="AF907" i="4" s="1"/>
  <c r="A906" i="4"/>
  <c r="A905" i="4"/>
  <c r="A895" i="5" s="1"/>
  <c r="A904" i="4"/>
  <c r="A903" i="4"/>
  <c r="A902" i="4"/>
  <c r="A901" i="4"/>
  <c r="A891" i="5" s="1"/>
  <c r="B901" i="4"/>
  <c r="F901" i="4"/>
  <c r="A900" i="4"/>
  <c r="A899" i="4"/>
  <c r="A898" i="4"/>
  <c r="AF898" i="4" s="1"/>
  <c r="A897" i="4"/>
  <c r="A896" i="4"/>
  <c r="A886" i="5" s="1"/>
  <c r="A895" i="4"/>
  <c r="A894" i="4"/>
  <c r="A893" i="4"/>
  <c r="A892" i="4"/>
  <c r="A882" i="5" s="1"/>
  <c r="B882" i="5" s="1"/>
  <c r="A891" i="4"/>
  <c r="A890" i="4"/>
  <c r="A889" i="4"/>
  <c r="A879" i="5" s="1"/>
  <c r="I879" i="5" s="1"/>
  <c r="A888" i="4"/>
  <c r="A887" i="4"/>
  <c r="A877" i="5" s="1"/>
  <c r="A886" i="4"/>
  <c r="A885" i="4"/>
  <c r="A884" i="4"/>
  <c r="A883" i="4"/>
  <c r="A882" i="4"/>
  <c r="AF882" i="4" s="1"/>
  <c r="A881" i="4"/>
  <c r="A880" i="4"/>
  <c r="A870" i="5" s="1"/>
  <c r="A879" i="4"/>
  <c r="A869" i="5" s="1"/>
  <c r="A878" i="4"/>
  <c r="A877" i="4"/>
  <c r="A876" i="4"/>
  <c r="A875" i="4"/>
  <c r="A874" i="4"/>
  <c r="A873" i="4"/>
  <c r="A872" i="4"/>
  <c r="A871" i="4"/>
  <c r="A870" i="4"/>
  <c r="A869" i="4"/>
  <c r="AF869" i="4" s="1"/>
  <c r="A868" i="4"/>
  <c r="A867" i="4"/>
  <c r="A866" i="4"/>
  <c r="A856" i="5" s="1"/>
  <c r="O856" i="5" s="1"/>
  <c r="A865" i="4"/>
  <c r="A864" i="4"/>
  <c r="AF864" i="4" s="1"/>
  <c r="A863" i="4"/>
  <c r="AF863" i="4" s="1"/>
  <c r="A862" i="4"/>
  <c r="A861" i="4"/>
  <c r="A860" i="4"/>
  <c r="A859" i="4"/>
  <c r="A858" i="4"/>
  <c r="A848" i="5" s="1"/>
  <c r="A857" i="4"/>
  <c r="A856" i="4"/>
  <c r="A846" i="5" s="1"/>
  <c r="I846" i="5" s="1"/>
  <c r="A855" i="4"/>
  <c r="A854" i="4"/>
  <c r="A853" i="4"/>
  <c r="A852" i="4"/>
  <c r="A851" i="4"/>
  <c r="A841" i="5" s="1"/>
  <c r="A850" i="4"/>
  <c r="A849" i="4"/>
  <c r="A848" i="4"/>
  <c r="A847" i="4"/>
  <c r="A846" i="4"/>
  <c r="A845" i="4"/>
  <c r="A844" i="4"/>
  <c r="AF844" i="4" s="1"/>
  <c r="A843" i="4"/>
  <c r="A833" i="5" s="1"/>
  <c r="A842" i="4"/>
  <c r="A841" i="4"/>
  <c r="A840" i="4"/>
  <c r="A839" i="4"/>
  <c r="AF839" i="4" s="1"/>
  <c r="A838" i="4"/>
  <c r="A837" i="4"/>
  <c r="A836" i="4"/>
  <c r="A835" i="4"/>
  <c r="A825" i="5" s="1"/>
  <c r="K825" i="5" s="1"/>
  <c r="A834" i="4"/>
  <c r="A833" i="4"/>
  <c r="A832" i="4"/>
  <c r="AF832" i="4" s="1"/>
  <c r="A831" i="4"/>
  <c r="A830" i="4"/>
  <c r="A829" i="4"/>
  <c r="A828" i="4"/>
  <c r="A818" i="5" s="1"/>
  <c r="G818" i="5" s="1"/>
  <c r="A827" i="4"/>
  <c r="AF827" i="4" s="1"/>
  <c r="A826" i="4"/>
  <c r="A825" i="4"/>
  <c r="A824" i="4"/>
  <c r="A823" i="4"/>
  <c r="A822" i="4"/>
  <c r="A821" i="4"/>
  <c r="A820" i="4"/>
  <c r="A819" i="4"/>
  <c r="A818" i="4"/>
  <c r="A817" i="4"/>
  <c r="A816" i="4"/>
  <c r="A815" i="4"/>
  <c r="AF815" i="4" s="1"/>
  <c r="A814" i="4"/>
  <c r="A813" i="4"/>
  <c r="A812" i="4"/>
  <c r="A802" i="5" s="1"/>
  <c r="I802" i="5" s="1"/>
  <c r="A811" i="4"/>
  <c r="A810" i="4"/>
  <c r="A809" i="4"/>
  <c r="A799" i="5" s="1"/>
  <c r="A808" i="4"/>
  <c r="A807" i="4"/>
  <c r="A797" i="5" s="1"/>
  <c r="A806" i="4"/>
  <c r="A805" i="4"/>
  <c r="AF805" i="4" s="1"/>
  <c r="A804" i="4"/>
  <c r="A794" i="5" s="1"/>
  <c r="A803" i="4"/>
  <c r="A802" i="4"/>
  <c r="AF802" i="4" s="1"/>
  <c r="A801" i="4"/>
  <c r="A800" i="4"/>
  <c r="A790" i="5" s="1"/>
  <c r="A799" i="4"/>
  <c r="A798" i="4"/>
  <c r="A797" i="4"/>
  <c r="A787" i="5" s="1"/>
  <c r="B797" i="4"/>
  <c r="F797" i="4" s="1"/>
  <c r="A796" i="4"/>
  <c r="AF796" i="4" s="1"/>
  <c r="A795" i="4"/>
  <c r="A794" i="4"/>
  <c r="A793" i="4"/>
  <c r="AF793" i="4" s="1"/>
  <c r="A792" i="4"/>
  <c r="A791" i="4"/>
  <c r="A790" i="4"/>
  <c r="A780" i="5" s="1"/>
  <c r="J780" i="5" s="1"/>
  <c r="A789" i="4"/>
  <c r="A788" i="4"/>
  <c r="AF788" i="4" s="1"/>
  <c r="A787" i="4"/>
  <c r="A786" i="4"/>
  <c r="A776" i="5" s="1"/>
  <c r="A785" i="4"/>
  <c r="A775" i="5" s="1"/>
  <c r="A784" i="4"/>
  <c r="A783" i="4"/>
  <c r="A782" i="4"/>
  <c r="A772" i="5" s="1"/>
  <c r="A781" i="4"/>
  <c r="A771" i="5" s="1"/>
  <c r="B771" i="5" s="1"/>
  <c r="A780" i="4"/>
  <c r="AF780" i="4" s="1"/>
  <c r="A779" i="4"/>
  <c r="AF779" i="4" s="1"/>
  <c r="A778" i="4"/>
  <c r="A777" i="4"/>
  <c r="A776" i="4"/>
  <c r="A775" i="4"/>
  <c r="A774" i="4"/>
  <c r="A773" i="4"/>
  <c r="A763" i="5" s="1"/>
  <c r="A772" i="4"/>
  <c r="A771" i="4"/>
  <c r="A770" i="4"/>
  <c r="A769" i="4"/>
  <c r="A768" i="4"/>
  <c r="A758" i="5" s="1"/>
  <c r="A767" i="4"/>
  <c r="A757" i="5" s="1"/>
  <c r="I757" i="5" s="1"/>
  <c r="A766" i="4"/>
  <c r="A765" i="4"/>
  <c r="A764" i="4"/>
  <c r="AF764" i="4" s="1"/>
  <c r="A763" i="4"/>
  <c r="A762" i="4"/>
  <c r="A761" i="4"/>
  <c r="A760" i="4"/>
  <c r="AF760" i="4" s="1"/>
  <c r="A759" i="4"/>
  <c r="A749" i="5" s="1"/>
  <c r="A758" i="4"/>
  <c r="A757" i="4"/>
  <c r="A756" i="4"/>
  <c r="AF756" i="4" s="1"/>
  <c r="A755" i="4"/>
  <c r="A754" i="4"/>
  <c r="A753" i="4"/>
  <c r="A743" i="5" s="1"/>
  <c r="A752" i="4"/>
  <c r="A742" i="5" s="1"/>
  <c r="A751" i="4"/>
  <c r="A741" i="5" s="1"/>
  <c r="A750" i="4"/>
  <c r="A749" i="4"/>
  <c r="A739" i="5" s="1"/>
  <c r="E739" i="5" s="1"/>
  <c r="A748" i="4"/>
  <c r="A747" i="4"/>
  <c r="A746" i="4"/>
  <c r="AF746" i="4" s="1"/>
  <c r="A745" i="4"/>
  <c r="A744" i="4"/>
  <c r="A734" i="5" s="1"/>
  <c r="A743" i="4"/>
  <c r="AF743" i="4" s="1"/>
  <c r="A742" i="4"/>
  <c r="A741" i="4"/>
  <c r="A740" i="4"/>
  <c r="A730" i="5" s="1"/>
  <c r="E730" i="5" s="1"/>
  <c r="A739" i="4"/>
  <c r="A738" i="4"/>
  <c r="A737" i="4"/>
  <c r="A736" i="4"/>
  <c r="AF736" i="4" s="1"/>
  <c r="A735" i="4"/>
  <c r="A725" i="5" s="1"/>
  <c r="A734" i="4"/>
  <c r="A733" i="4"/>
  <c r="A732" i="4"/>
  <c r="A731" i="4"/>
  <c r="A730" i="4"/>
  <c r="A729" i="4"/>
  <c r="AF729" i="4" s="1"/>
  <c r="A728" i="4"/>
  <c r="AF728" i="4" s="1"/>
  <c r="A727" i="4"/>
  <c r="A726" i="4"/>
  <c r="A725" i="4"/>
  <c r="A724" i="4"/>
  <c r="A714" i="5" s="1"/>
  <c r="A723" i="4"/>
  <c r="A713" i="5" s="1"/>
  <c r="A722" i="4"/>
  <c r="A721" i="4"/>
  <c r="A720" i="4"/>
  <c r="A710" i="5" s="1"/>
  <c r="A719" i="4"/>
  <c r="A709" i="5" s="1"/>
  <c r="I709" i="5" s="1"/>
  <c r="A718" i="4"/>
  <c r="AF718" i="4" s="1"/>
  <c r="A717" i="4"/>
  <c r="AF717" i="4" s="1"/>
  <c r="A716" i="4"/>
  <c r="A715" i="4"/>
  <c r="A705" i="5" s="1"/>
  <c r="A714" i="4"/>
  <c r="A704" i="5" s="1"/>
  <c r="A713" i="4"/>
  <c r="AF713" i="4" s="1"/>
  <c r="A712" i="4"/>
  <c r="A702" i="5" s="1"/>
  <c r="A711" i="4"/>
  <c r="A710" i="4"/>
  <c r="A709" i="4"/>
  <c r="A708" i="4"/>
  <c r="A707" i="4"/>
  <c r="B707" i="4"/>
  <c r="F707" i="4" s="1"/>
  <c r="A706" i="4"/>
  <c r="A696" i="5" s="1"/>
  <c r="L696" i="5" s="1"/>
  <c r="A705" i="4"/>
  <c r="A704" i="4"/>
  <c r="A703" i="4"/>
  <c r="AF703" i="4" s="1"/>
  <c r="A702" i="4"/>
  <c r="A692" i="5" s="1"/>
  <c r="A701" i="4"/>
  <c r="A700" i="4"/>
  <c r="A699" i="4"/>
  <c r="AF699" i="4" s="1"/>
  <c r="A698" i="4"/>
  <c r="A697" i="4"/>
  <c r="A696" i="4"/>
  <c r="A695" i="4"/>
  <c r="AF695" i="4" s="1"/>
  <c r="A694" i="4"/>
  <c r="A684" i="5" s="1"/>
  <c r="K684" i="5" s="1"/>
  <c r="A693" i="4"/>
  <c r="A692" i="4"/>
  <c r="A691" i="4"/>
  <c r="A690" i="4"/>
  <c r="AF690" i="4" s="1"/>
  <c r="A689" i="4"/>
  <c r="AF689" i="4" s="1"/>
  <c r="A688" i="4"/>
  <c r="A687" i="4"/>
  <c r="A677" i="5" s="1"/>
  <c r="A686" i="4"/>
  <c r="A676" i="5" s="1"/>
  <c r="A685" i="4"/>
  <c r="A684" i="4"/>
  <c r="A683" i="4"/>
  <c r="A682" i="4"/>
  <c r="AF682" i="4" s="1"/>
  <c r="A681" i="4"/>
  <c r="AF681" i="4" s="1"/>
  <c r="A680" i="4"/>
  <c r="A679" i="4"/>
  <c r="A669" i="5" s="1"/>
  <c r="A678" i="4"/>
  <c r="A677" i="4"/>
  <c r="A676" i="4"/>
  <c r="A675" i="4"/>
  <c r="A674" i="4"/>
  <c r="A673" i="4"/>
  <c r="AF673" i="4" s="1"/>
  <c r="A672" i="4"/>
  <c r="A671" i="4"/>
  <c r="AF671" i="4" s="1"/>
  <c r="A670" i="4"/>
  <c r="A669" i="4"/>
  <c r="A668" i="4"/>
  <c r="A667" i="4"/>
  <c r="AF667" i="4" s="1"/>
  <c r="A666" i="4"/>
  <c r="A665" i="4"/>
  <c r="B665" i="4"/>
  <c r="F665" i="4"/>
  <c r="A664" i="4"/>
  <c r="A663" i="4"/>
  <c r="AF663" i="4" s="1"/>
  <c r="A662" i="4"/>
  <c r="A661" i="4"/>
  <c r="A651" i="5" s="1"/>
  <c r="A660" i="4"/>
  <c r="A659" i="4"/>
  <c r="A658" i="4"/>
  <c r="A648" i="5" s="1"/>
  <c r="A657" i="4"/>
  <c r="AF657" i="4" s="1"/>
  <c r="A656" i="4"/>
  <c r="A655" i="4"/>
  <c r="A654" i="4"/>
  <c r="A653" i="4"/>
  <c r="A652" i="4"/>
  <c r="A651" i="4"/>
  <c r="AF651" i="4" s="1"/>
  <c r="A650" i="4"/>
  <c r="A649" i="4"/>
  <c r="A639" i="5" s="1"/>
  <c r="A648" i="4"/>
  <c r="A647" i="4"/>
  <c r="A646" i="4"/>
  <c r="A645" i="4"/>
  <c r="A644" i="4"/>
  <c r="A643" i="4"/>
  <c r="AF643" i="4" s="1"/>
  <c r="A642" i="4"/>
  <c r="A641" i="4"/>
  <c r="A631" i="5" s="1"/>
  <c r="A640" i="4"/>
  <c r="A639" i="4"/>
  <c r="AF639" i="4" s="1"/>
  <c r="A638" i="4"/>
  <c r="A628" i="5" s="1"/>
  <c r="A637" i="4"/>
  <c r="A636" i="4"/>
  <c r="A626" i="5" s="1"/>
  <c r="E626" i="5" s="1"/>
  <c r="A635" i="4"/>
  <c r="A634" i="4"/>
  <c r="A624" i="5" s="1"/>
  <c r="A633" i="4"/>
  <c r="A623" i="5" s="1"/>
  <c r="A632" i="4"/>
  <c r="A631" i="4"/>
  <c r="AF631" i="4" s="1"/>
  <c r="A630" i="4"/>
  <c r="A629" i="4"/>
  <c r="AF629" i="4" s="1"/>
  <c r="A628" i="4"/>
  <c r="A618" i="5" s="1"/>
  <c r="A627" i="4"/>
  <c r="A626" i="4"/>
  <c r="A625" i="4"/>
  <c r="AF625" i="4" s="1"/>
  <c r="A624" i="4"/>
  <c r="A623" i="4"/>
  <c r="A613" i="5" s="1"/>
  <c r="L613" i="5" s="1"/>
  <c r="A622" i="4"/>
  <c r="A621" i="4"/>
  <c r="A620" i="4"/>
  <c r="A619" i="4"/>
  <c r="AF619" i="4" s="1"/>
  <c r="A618" i="4"/>
  <c r="A617" i="4"/>
  <c r="A607" i="5" s="1"/>
  <c r="I607" i="5" s="1"/>
  <c r="A616" i="4"/>
  <c r="A615" i="4"/>
  <c r="A614" i="4"/>
  <c r="AF614" i="4" s="1"/>
  <c r="A613" i="4"/>
  <c r="A612" i="4"/>
  <c r="AF612" i="4" s="1"/>
  <c r="A611" i="4"/>
  <c r="AF611" i="4" s="1"/>
  <c r="A610" i="4"/>
  <c r="A609" i="4"/>
  <c r="A608" i="4"/>
  <c r="A607" i="4"/>
  <c r="A606" i="4"/>
  <c r="A596" i="5" s="1"/>
  <c r="K596" i="5" s="1"/>
  <c r="A605" i="4"/>
  <c r="A604" i="4"/>
  <c r="A603" i="4"/>
  <c r="A602" i="4"/>
  <c r="A601" i="4"/>
  <c r="A591" i="5" s="1"/>
  <c r="A600" i="4"/>
  <c r="A599" i="4"/>
  <c r="A598" i="4"/>
  <c r="AF598" i="4" s="1"/>
  <c r="A597" i="4"/>
  <c r="A587" i="5" s="1"/>
  <c r="A596" i="4"/>
  <c r="A595" i="4"/>
  <c r="A594" i="4"/>
  <c r="A593" i="4"/>
  <c r="AF593" i="4" s="1"/>
  <c r="A592" i="4"/>
  <c r="A591" i="4"/>
  <c r="A590" i="4"/>
  <c r="AF590" i="4" s="1"/>
  <c r="A589" i="4"/>
  <c r="A579" i="5" s="1"/>
  <c r="O579" i="5" s="1"/>
  <c r="A588" i="4"/>
  <c r="A587" i="4"/>
  <c r="A577" i="5" s="1"/>
  <c r="A586" i="4"/>
  <c r="A585" i="4"/>
  <c r="A584" i="4"/>
  <c r="A583" i="4"/>
  <c r="A582" i="4"/>
  <c r="AF582" i="4" s="1"/>
  <c r="A581" i="4"/>
  <c r="A580" i="4"/>
  <c r="A579" i="4"/>
  <c r="A578" i="4"/>
  <c r="A577" i="4"/>
  <c r="AF577" i="4" s="1"/>
  <c r="A576" i="4"/>
  <c r="A566" i="5" s="1"/>
  <c r="H566" i="5" s="1"/>
  <c r="A575" i="4"/>
  <c r="A574" i="4"/>
  <c r="A573" i="4"/>
  <c r="A563" i="5" s="1"/>
  <c r="A572" i="4"/>
  <c r="A571" i="4"/>
  <c r="AF571" i="4" s="1"/>
  <c r="A570" i="4"/>
  <c r="A569" i="4"/>
  <c r="A559" i="5" s="1"/>
  <c r="C559" i="5" s="1"/>
  <c r="A568" i="4"/>
  <c r="A558" i="5" s="1"/>
  <c r="A567" i="4"/>
  <c r="A566" i="4"/>
  <c r="A565" i="4"/>
  <c r="A564" i="4"/>
  <c r="A563" i="4"/>
  <c r="A562" i="4"/>
  <c r="A561" i="4"/>
  <c r="A551" i="5" s="1"/>
  <c r="O551" i="5" s="1"/>
  <c r="A560" i="4"/>
  <c r="A559" i="4"/>
  <c r="A558" i="4"/>
  <c r="AF558" i="4" s="1"/>
  <c r="A557" i="4"/>
  <c r="A556" i="4"/>
  <c r="A555" i="4"/>
  <c r="A554" i="4"/>
  <c r="A553" i="4"/>
  <c r="A552" i="4"/>
  <c r="A542" i="5" s="1"/>
  <c r="A551" i="4"/>
  <c r="A541" i="5" s="1"/>
  <c r="A550" i="4"/>
  <c r="A540" i="5" s="1"/>
  <c r="A549" i="4"/>
  <c r="A548" i="4"/>
  <c r="A547" i="4"/>
  <c r="AF547" i="4" s="1"/>
  <c r="A546" i="4"/>
  <c r="A545" i="4"/>
  <c r="AF545" i="4" s="1"/>
  <c r="A544" i="4"/>
  <c r="A543" i="4"/>
  <c r="A542" i="4"/>
  <c r="A532" i="5" s="1"/>
  <c r="A541" i="4"/>
  <c r="AF541" i="4" s="1"/>
  <c r="A540" i="4"/>
  <c r="A539" i="4"/>
  <c r="A529" i="5" s="1"/>
  <c r="A538" i="4"/>
  <c r="A537" i="4"/>
  <c r="A527" i="5" s="1"/>
  <c r="A536" i="4"/>
  <c r="A535" i="4"/>
  <c r="A525" i="5" s="1"/>
  <c r="P525" i="5" s="1"/>
  <c r="A534" i="4"/>
  <c r="A524" i="5" s="1"/>
  <c r="O524" i="5" s="1"/>
  <c r="A533" i="4"/>
  <c r="AF533" i="4" s="1"/>
  <c r="A532" i="4"/>
  <c r="A531" i="4"/>
  <c r="A521" i="5" s="1"/>
  <c r="A530" i="4"/>
  <c r="A529" i="4"/>
  <c r="A519" i="5" s="1"/>
  <c r="A528" i="4"/>
  <c r="A527" i="4"/>
  <c r="A526" i="4"/>
  <c r="A516" i="5" s="1"/>
  <c r="A525" i="4"/>
  <c r="A524" i="4"/>
  <c r="A523" i="4"/>
  <c r="A522" i="4"/>
  <c r="A521" i="4"/>
  <c r="A511" i="5" s="1"/>
  <c r="A520" i="4"/>
  <c r="A519" i="4"/>
  <c r="A509" i="5" s="1"/>
  <c r="A518" i="4"/>
  <c r="AF518" i="4" s="1"/>
  <c r="A517" i="4"/>
  <c r="A516" i="4"/>
  <c r="AF516" i="4" s="1"/>
  <c r="A515" i="4"/>
  <c r="AF515" i="4" s="1"/>
  <c r="A514" i="4"/>
  <c r="A513" i="4"/>
  <c r="AF513" i="4" s="1"/>
  <c r="A512" i="4"/>
  <c r="A511" i="4"/>
  <c r="A501" i="5" s="1"/>
  <c r="A510" i="4"/>
  <c r="A500" i="5" s="1"/>
  <c r="A509" i="4"/>
  <c r="A508" i="4"/>
  <c r="A507" i="4"/>
  <c r="A497" i="5" s="1"/>
  <c r="O497" i="5" s="1"/>
  <c r="A506" i="4"/>
  <c r="A505" i="4"/>
  <c r="A495" i="5" s="1"/>
  <c r="A504" i="4"/>
  <c r="A503" i="4"/>
  <c r="A502" i="4"/>
  <c r="AF502" i="4" s="1"/>
  <c r="A501" i="4"/>
  <c r="A491" i="5" s="1"/>
  <c r="E491" i="5" s="1"/>
  <c r="A500" i="4"/>
  <c r="A499" i="4"/>
  <c r="AF499" i="4" s="1"/>
  <c r="A498" i="4"/>
  <c r="A497" i="4"/>
  <c r="A496" i="4"/>
  <c r="A495" i="4"/>
  <c r="A494" i="4"/>
  <c r="A484" i="5" s="1"/>
  <c r="B484" i="5" s="1"/>
  <c r="A493" i="4"/>
  <c r="A483" i="5" s="1"/>
  <c r="L483" i="5" s="1"/>
  <c r="A492" i="4"/>
  <c r="A491" i="4"/>
  <c r="AF491" i="4" s="1"/>
  <c r="A490" i="4"/>
  <c r="A489" i="4"/>
  <c r="A479" i="5" s="1"/>
  <c r="M479" i="5" s="1"/>
  <c r="A488" i="4"/>
  <c r="A487" i="4"/>
  <c r="A486" i="4"/>
  <c r="A476" i="5" s="1"/>
  <c r="H476" i="5" s="1"/>
  <c r="A485" i="4"/>
  <c r="A484" i="4"/>
  <c r="A483" i="4"/>
  <c r="A482" i="4"/>
  <c r="A472" i="5" s="1"/>
  <c r="A481" i="4"/>
  <c r="AF481" i="4" s="1"/>
  <c r="A480" i="4"/>
  <c r="A479" i="4"/>
  <c r="A478" i="4"/>
  <c r="AF478" i="4" s="1"/>
  <c r="A477" i="4"/>
  <c r="A476" i="4"/>
  <c r="A475" i="4"/>
  <c r="A474" i="4"/>
  <c r="AF474" i="4" s="1"/>
  <c r="A473" i="4"/>
  <c r="A472" i="4"/>
  <c r="AF472" i="4" s="1"/>
  <c r="A471" i="4"/>
  <c r="A461" i="5" s="1"/>
  <c r="A470" i="4"/>
  <c r="A469" i="4"/>
  <c r="A459" i="5" s="1"/>
  <c r="A468" i="4"/>
  <c r="A467" i="4"/>
  <c r="A466" i="4"/>
  <c r="A465" i="4"/>
  <c r="A464" i="4"/>
  <c r="A454" i="5" s="1"/>
  <c r="A463" i="4"/>
  <c r="A462" i="4"/>
  <c r="AF462" i="4" s="1"/>
  <c r="A461" i="4"/>
  <c r="AF461" i="4" s="1"/>
  <c r="A460" i="4"/>
  <c r="A459" i="4"/>
  <c r="A458" i="4"/>
  <c r="A457" i="4"/>
  <c r="AF457" i="4" s="1"/>
  <c r="A456" i="4"/>
  <c r="A455" i="4"/>
  <c r="A445" i="5" s="1"/>
  <c r="A454" i="4"/>
  <c r="AF454" i="4" s="1"/>
  <c r="A453" i="4"/>
  <c r="A443" i="5" s="1"/>
  <c r="A452" i="4"/>
  <c r="AF452" i="4" s="1"/>
  <c r="A451" i="4"/>
  <c r="AF451" i="4" s="1"/>
  <c r="A450" i="4"/>
  <c r="A449" i="4"/>
  <c r="A448" i="4"/>
  <c r="A447" i="4"/>
  <c r="A437" i="5" s="1"/>
  <c r="A446" i="4"/>
  <c r="A436" i="5" s="1"/>
  <c r="A445" i="4"/>
  <c r="A435" i="5" s="1"/>
  <c r="A444" i="4"/>
  <c r="A443" i="4"/>
  <c r="A433" i="5" s="1"/>
  <c r="A442" i="4"/>
  <c r="A441" i="4"/>
  <c r="A440" i="4"/>
  <c r="AF440" i="4" s="1"/>
  <c r="A439" i="4"/>
  <c r="A438" i="4"/>
  <c r="A437" i="4"/>
  <c r="AF437" i="4" s="1"/>
  <c r="A436" i="4"/>
  <c r="A435" i="4"/>
  <c r="A434" i="4"/>
  <c r="AF434" i="4" s="1"/>
  <c r="A433" i="4"/>
  <c r="A432" i="4"/>
  <c r="AF432" i="4" s="1"/>
  <c r="A431" i="4"/>
  <c r="A430" i="4"/>
  <c r="A420" i="5" s="1"/>
  <c r="A429" i="4"/>
  <c r="A419" i="5" s="1"/>
  <c r="L419" i="5" s="1"/>
  <c r="A428" i="4"/>
  <c r="A427" i="4"/>
  <c r="AF427" i="4" s="1"/>
  <c r="A426" i="4"/>
  <c r="A425" i="4"/>
  <c r="A424" i="4"/>
  <c r="A423" i="4"/>
  <c r="A422" i="4"/>
  <c r="AF422" i="4" s="1"/>
  <c r="A421" i="4"/>
  <c r="A420" i="4"/>
  <c r="A419" i="4"/>
  <c r="A409" i="5" s="1"/>
  <c r="J409" i="5" s="1"/>
  <c r="A418" i="4"/>
  <c r="A417" i="4"/>
  <c r="A416" i="4"/>
  <c r="A415" i="4"/>
  <c r="A414" i="4"/>
  <c r="A404" i="5" s="1"/>
  <c r="P404" i="5" s="1"/>
  <c r="A413" i="4"/>
  <c r="A412" i="4"/>
  <c r="A402" i="5" s="1"/>
  <c r="A411" i="4"/>
  <c r="A410" i="4"/>
  <c r="A409" i="4"/>
  <c r="AF409" i="4" s="1"/>
  <c r="A408" i="4"/>
  <c r="A407" i="4"/>
  <c r="A406" i="4"/>
  <c r="A396" i="5" s="1"/>
  <c r="A405" i="4"/>
  <c r="AF405" i="4" s="1"/>
  <c r="A404" i="4"/>
  <c r="A403" i="4"/>
  <c r="A402" i="4"/>
  <c r="A401" i="4"/>
  <c r="A391" i="5" s="1"/>
  <c r="A400" i="4"/>
  <c r="AF400" i="4" s="1"/>
  <c r="A399" i="4"/>
  <c r="A398" i="4"/>
  <c r="AF398" i="4" s="1"/>
  <c r="A397" i="4"/>
  <c r="A387" i="5" s="1"/>
  <c r="A396" i="4"/>
  <c r="A395" i="4"/>
  <c r="AF395" i="4" s="1"/>
  <c r="A394" i="4"/>
  <c r="A393" i="4"/>
  <c r="AF393" i="4" s="1"/>
  <c r="A392" i="4"/>
  <c r="A391" i="4"/>
  <c r="A390" i="4"/>
  <c r="AF390" i="4" s="1"/>
  <c r="A389" i="4"/>
  <c r="AF389" i="4" s="1"/>
  <c r="A388" i="4"/>
  <c r="A387" i="4"/>
  <c r="AF387" i="4" s="1"/>
  <c r="A386" i="4"/>
  <c r="A385" i="4"/>
  <c r="A375" i="5" s="1"/>
  <c r="A384" i="4"/>
  <c r="A383" i="4"/>
  <c r="AF383" i="4" s="1"/>
  <c r="A382" i="4"/>
  <c r="A372" i="5" s="1"/>
  <c r="A381" i="4"/>
  <c r="AF381" i="4" s="1"/>
  <c r="A380" i="4"/>
  <c r="A370" i="5" s="1"/>
  <c r="E370" i="5" s="1"/>
  <c r="A379" i="4"/>
  <c r="A378" i="4"/>
  <c r="AF378" i="4" s="1"/>
  <c r="A377" i="4"/>
  <c r="A376" i="4"/>
  <c r="A375" i="4"/>
  <c r="A374" i="4"/>
  <c r="AF374" i="4" s="1"/>
  <c r="A373" i="4"/>
  <c r="AF373" i="4" s="1"/>
  <c r="A372" i="4"/>
  <c r="A371" i="4"/>
  <c r="A370" i="4"/>
  <c r="A369" i="4"/>
  <c r="AF369" i="4" s="1"/>
  <c r="A368" i="4"/>
  <c r="A367" i="4"/>
  <c r="A357" i="5" s="1"/>
  <c r="A366" i="4"/>
  <c r="AF366" i="4" s="1"/>
  <c r="A365" i="4"/>
  <c r="A364" i="4"/>
  <c r="A354" i="5" s="1"/>
  <c r="A363" i="4"/>
  <c r="A362" i="4"/>
  <c r="A361" i="4"/>
  <c r="A360" i="4"/>
  <c r="A359" i="4"/>
  <c r="A358" i="4"/>
  <c r="A348" i="5" s="1"/>
  <c r="A357" i="4"/>
  <c r="A347" i="5" s="1"/>
  <c r="A356" i="4"/>
  <c r="A355" i="4"/>
  <c r="A354" i="4"/>
  <c r="A353" i="4"/>
  <c r="AF353" i="4" s="1"/>
  <c r="A352" i="4"/>
  <c r="A351" i="4"/>
  <c r="A350" i="4"/>
  <c r="A340" i="5" s="1"/>
  <c r="A349" i="4"/>
  <c r="A348" i="4"/>
  <c r="A347" i="4"/>
  <c r="AF347" i="4" s="1"/>
  <c r="A346" i="4"/>
  <c r="AF346" i="4" s="1"/>
  <c r="A345" i="4"/>
  <c r="A335" i="5" s="1"/>
  <c r="J335" i="5" s="1"/>
  <c r="A344" i="4"/>
  <c r="A343" i="4"/>
  <c r="A342" i="4"/>
  <c r="AF342" i="4" s="1"/>
  <c r="A341" i="4"/>
  <c r="A340" i="4"/>
  <c r="A339" i="4"/>
  <c r="AF339" i="4" s="1"/>
  <c r="A338" i="4"/>
  <c r="A337" i="4"/>
  <c r="AF337" i="4" s="1"/>
  <c r="A336" i="4"/>
  <c r="A335" i="4"/>
  <c r="A334" i="4"/>
  <c r="AF334" i="4" s="1"/>
  <c r="A333" i="4"/>
  <c r="AF333" i="4" s="1"/>
  <c r="A332" i="4"/>
  <c r="A331" i="4"/>
  <c r="AF331" i="4" s="1"/>
  <c r="A330" i="4"/>
  <c r="A329" i="4"/>
  <c r="A319" i="5" s="1"/>
  <c r="A328" i="4"/>
  <c r="A318" i="5" s="1"/>
  <c r="M318" i="5" s="1"/>
  <c r="A327" i="4"/>
  <c r="A317" i="5" s="1"/>
  <c r="A326" i="4"/>
  <c r="A316" i="5" s="1"/>
  <c r="A325" i="4"/>
  <c r="A324" i="4"/>
  <c r="A323" i="4"/>
  <c r="A322" i="4"/>
  <c r="A321" i="4"/>
  <c r="A320" i="4"/>
  <c r="A310" i="5" s="1"/>
  <c r="C310" i="5" s="1"/>
  <c r="A319" i="4"/>
  <c r="A318" i="4"/>
  <c r="A308" i="5" s="1"/>
  <c r="A317" i="4"/>
  <c r="AF317" i="4" s="1"/>
  <c r="A316" i="4"/>
  <c r="A315" i="4"/>
  <c r="A314" i="4"/>
  <c r="A313" i="4"/>
  <c r="AF313" i="4" s="1"/>
  <c r="A312" i="4"/>
  <c r="A311" i="4"/>
  <c r="AF311" i="4" s="1"/>
  <c r="A310" i="4"/>
  <c r="A309" i="4"/>
  <c r="A308" i="4"/>
  <c r="A307" i="4"/>
  <c r="A306" i="4"/>
  <c r="A305" i="4"/>
  <c r="A295" i="5" s="1"/>
  <c r="B295" i="5" s="1"/>
  <c r="A304" i="4"/>
  <c r="A303" i="4"/>
  <c r="A302" i="4"/>
  <c r="A301" i="4"/>
  <c r="AF301" i="4" s="1"/>
  <c r="A300" i="4"/>
  <c r="A290" i="5" s="1"/>
  <c r="A299" i="4"/>
  <c r="A298" i="4"/>
  <c r="A297" i="4"/>
  <c r="A287" i="5" s="1"/>
  <c r="A296" i="4"/>
  <c r="A295" i="4"/>
  <c r="AF295" i="4" s="1"/>
  <c r="A294" i="4"/>
  <c r="A284" i="5" s="1"/>
  <c r="O284" i="5" s="1"/>
  <c r="A293" i="4"/>
  <c r="A292" i="4"/>
  <c r="A291" i="4"/>
  <c r="A290" i="4"/>
  <c r="A289" i="4"/>
  <c r="A288" i="4"/>
  <c r="AF288" i="4" s="1"/>
  <c r="A287" i="4"/>
  <c r="AF287" i="4" s="1"/>
  <c r="A286" i="4"/>
  <c r="A285" i="4"/>
  <c r="A284" i="4"/>
  <c r="A274" i="5" s="1"/>
  <c r="A283" i="4"/>
  <c r="A273" i="5" s="1"/>
  <c r="A282" i="4"/>
  <c r="A281" i="4"/>
  <c r="AF281" i="4" s="1"/>
  <c r="A280" i="4"/>
  <c r="A270" i="5" s="1"/>
  <c r="K270" i="5" s="1"/>
  <c r="A279" i="4"/>
  <c r="A278" i="4"/>
  <c r="A268" i="5" s="1"/>
  <c r="A277" i="4"/>
  <c r="A276" i="4"/>
  <c r="A275" i="4"/>
  <c r="A274" i="4"/>
  <c r="A273" i="4"/>
  <c r="A263" i="5" s="1"/>
  <c r="A272" i="4"/>
  <c r="A262" i="5" s="1"/>
  <c r="A271" i="4"/>
  <c r="A270" i="4"/>
  <c r="AF270" i="4" s="1"/>
  <c r="A269" i="4"/>
  <c r="A268" i="4"/>
  <c r="A267" i="4"/>
  <c r="A266" i="4"/>
  <c r="A265" i="4"/>
  <c r="AF265" i="4" s="1"/>
  <c r="A264" i="4"/>
  <c r="A263" i="4"/>
  <c r="A262" i="4"/>
  <c r="AF262" i="4" s="1"/>
  <c r="A261" i="4"/>
  <c r="A260" i="4"/>
  <c r="A259" i="4"/>
  <c r="A258" i="4"/>
  <c r="A257" i="4"/>
  <c r="AF257" i="4" s="1"/>
  <c r="A256" i="4"/>
  <c r="A255" i="4"/>
  <c r="A254" i="4"/>
  <c r="A253" i="4"/>
  <c r="A252" i="4"/>
  <c r="AF252" i="4" s="1"/>
  <c r="A251" i="4"/>
  <c r="A241" i="5" s="1"/>
  <c r="A250" i="4"/>
  <c r="AF250" i="4" s="1"/>
  <c r="A249" i="4"/>
  <c r="AF249" i="4" s="1"/>
  <c r="A248" i="4"/>
  <c r="AF248" i="4" s="1"/>
  <c r="A247" i="4"/>
  <c r="A246" i="4"/>
  <c r="AF246" i="4" s="1"/>
  <c r="A245" i="4"/>
  <c r="A235" i="5" s="1"/>
  <c r="A244" i="4"/>
  <c r="A243" i="4"/>
  <c r="AF243" i="4" s="1"/>
  <c r="A242" i="4"/>
  <c r="A241" i="4"/>
  <c r="A231" i="5" s="1"/>
  <c r="D231" i="5" s="1"/>
  <c r="A240" i="4"/>
  <c r="A239" i="4"/>
  <c r="A238" i="4"/>
  <c r="AF238" i="4" s="1"/>
  <c r="A237" i="4"/>
  <c r="A236" i="4"/>
  <c r="A226" i="5" s="1"/>
  <c r="A235" i="4"/>
  <c r="A234" i="4"/>
  <c r="A233" i="4"/>
  <c r="A223" i="5" s="1"/>
  <c r="A232" i="4"/>
  <c r="A231" i="4"/>
  <c r="A230" i="4"/>
  <c r="A220" i="5" s="1"/>
  <c r="A229" i="4"/>
  <c r="A219" i="5" s="1"/>
  <c r="A228" i="4"/>
  <c r="A227" i="4"/>
  <c r="A226" i="4"/>
  <c r="A225" i="4"/>
  <c r="A224" i="4"/>
  <c r="A223" i="4"/>
  <c r="A213" i="5" s="1"/>
  <c r="A222" i="4"/>
  <c r="A221" i="4"/>
  <c r="AF221" i="4" s="1"/>
  <c r="A220" i="4"/>
  <c r="AF220" i="4" s="1"/>
  <c r="A219" i="4"/>
  <c r="A218" i="4"/>
  <c r="A217" i="4"/>
  <c r="A207" i="5" s="1"/>
  <c r="A216" i="4"/>
  <c r="AF216" i="4" s="1"/>
  <c r="A215" i="4"/>
  <c r="AF215" i="4" s="1"/>
  <c r="A214" i="4"/>
  <c r="AF214" i="4" s="1"/>
  <c r="A213" i="4"/>
  <c r="A203" i="5" s="1"/>
  <c r="M203" i="5" s="1"/>
  <c r="A212" i="4"/>
  <c r="A211" i="4"/>
  <c r="A210" i="4"/>
  <c r="A209" i="4"/>
  <c r="A208" i="4"/>
  <c r="A207" i="4"/>
  <c r="A197" i="5" s="1"/>
  <c r="A206" i="4"/>
  <c r="A196" i="5" s="1"/>
  <c r="A205" i="4"/>
  <c r="A204" i="4"/>
  <c r="A203" i="4"/>
  <c r="A202" i="4"/>
  <c r="A201" i="4"/>
  <c r="A191" i="5" s="1"/>
  <c r="A200" i="4"/>
  <c r="A190" i="5" s="1"/>
  <c r="F190" i="5" s="1"/>
  <c r="B200" i="4"/>
  <c r="F200" i="4"/>
  <c r="A199" i="4"/>
  <c r="A198" i="4"/>
  <c r="B198" i="4"/>
  <c r="F198" i="4" s="1"/>
  <c r="A197" i="4"/>
  <c r="A196" i="4"/>
  <c r="A186" i="5" s="1"/>
  <c r="O186" i="5" s="1"/>
  <c r="A195" i="4"/>
  <c r="A194" i="4"/>
  <c r="A184" i="5" s="1"/>
  <c r="A193" i="4"/>
  <c r="A192" i="4"/>
  <c r="A191" i="4"/>
  <c r="AF191" i="4" s="1"/>
  <c r="A190" i="4"/>
  <c r="AF190" i="4" s="1"/>
  <c r="A189" i="4"/>
  <c r="A188" i="4"/>
  <c r="A178" i="5" s="1"/>
  <c r="A187" i="4"/>
  <c r="A186" i="4"/>
  <c r="AF186" i="4" s="1"/>
  <c r="A185" i="4"/>
  <c r="A184" i="4"/>
  <c r="A183" i="4"/>
  <c r="A182" i="4"/>
  <c r="AF182" i="4" s="1"/>
  <c r="A181" i="4"/>
  <c r="A180" i="4"/>
  <c r="AF180" i="4" s="1"/>
  <c r="A179" i="4"/>
  <c r="A178" i="4"/>
  <c r="AF178" i="4" s="1"/>
  <c r="A177" i="4"/>
  <c r="A176" i="4"/>
  <c r="A175" i="4"/>
  <c r="A174" i="4"/>
  <c r="A164" i="5" s="1"/>
  <c r="A173" i="4"/>
  <c r="A172" i="4"/>
  <c r="AF172" i="4" s="1"/>
  <c r="A171" i="4"/>
  <c r="A170" i="4"/>
  <c r="A160" i="5" s="1"/>
  <c r="A169" i="4"/>
  <c r="A168" i="4"/>
  <c r="A167" i="4"/>
  <c r="A166" i="4"/>
  <c r="AF166" i="4" s="1"/>
  <c r="A165" i="4"/>
  <c r="A164" i="4"/>
  <c r="A163" i="4"/>
  <c r="A162" i="4"/>
  <c r="AF162" i="4" s="1"/>
  <c r="A161" i="4"/>
  <c r="AF161" i="4" s="1"/>
  <c r="A160" i="4"/>
  <c r="A159" i="4"/>
  <c r="AF159" i="4" s="1"/>
  <c r="A158" i="4"/>
  <c r="AF158" i="4" s="1"/>
  <c r="A157" i="4"/>
  <c r="A156" i="4"/>
  <c r="AF156" i="4" s="1"/>
  <c r="A155" i="4"/>
  <c r="AF155" i="4" s="1"/>
  <c r="A154" i="4"/>
  <c r="AF154" i="4" s="1"/>
  <c r="A153" i="4"/>
  <c r="A152" i="4"/>
  <c r="A151" i="4"/>
  <c r="A141" i="5" s="1"/>
  <c r="A150" i="4"/>
  <c r="A140" i="5" s="1"/>
  <c r="A149" i="4"/>
  <c r="A148" i="4"/>
  <c r="A147" i="4"/>
  <c r="A146" i="4"/>
  <c r="A136" i="5" s="1"/>
  <c r="A145" i="4"/>
  <c r="A144" i="4"/>
  <c r="AF144" i="4" s="1"/>
  <c r="A143" i="4"/>
  <c r="A142" i="4"/>
  <c r="AF142" i="4" s="1"/>
  <c r="A141" i="4"/>
  <c r="A140" i="4"/>
  <c r="A139" i="4"/>
  <c r="AF139" i="4" s="1"/>
  <c r="A138" i="4"/>
  <c r="A137" i="4"/>
  <c r="AF137" i="4" s="1"/>
  <c r="A136" i="4"/>
  <c r="A126" i="5" s="1"/>
  <c r="A135" i="4"/>
  <c r="A125" i="5" s="1"/>
  <c r="A134" i="4"/>
  <c r="AF134" i="4" s="1"/>
  <c r="A133" i="4"/>
  <c r="A132" i="4"/>
  <c r="A131" i="4"/>
  <c r="A130" i="4"/>
  <c r="A129" i="4"/>
  <c r="A119" i="5" s="1"/>
  <c r="A128" i="4"/>
  <c r="A127" i="4"/>
  <c r="A117" i="5" s="1"/>
  <c r="B127" i="4"/>
  <c r="A126" i="4"/>
  <c r="A125" i="4"/>
  <c r="A124" i="4"/>
  <c r="A114" i="5" s="1"/>
  <c r="B114" i="5" s="1"/>
  <c r="A123" i="4"/>
  <c r="AF123" i="4" s="1"/>
  <c r="A122" i="4"/>
  <c r="A112" i="5" s="1"/>
  <c r="I112" i="5" s="1"/>
  <c r="A121" i="4"/>
  <c r="A120" i="4"/>
  <c r="A119" i="4"/>
  <c r="B119" i="4"/>
  <c r="F119" i="4"/>
  <c r="A118" i="4"/>
  <c r="A117" i="4"/>
  <c r="AF117" i="4" s="1"/>
  <c r="A116" i="4"/>
  <c r="AF116" i="4" s="1"/>
  <c r="A115" i="4"/>
  <c r="AF115" i="4" s="1"/>
  <c r="A114" i="4"/>
  <c r="A104" i="5" s="1"/>
  <c r="F104" i="5" s="1"/>
  <c r="A113" i="4"/>
  <c r="A112" i="4"/>
  <c r="A111" i="4"/>
  <c r="A101" i="5" s="1"/>
  <c r="A110" i="4"/>
  <c r="A100" i="5" s="1"/>
  <c r="E100" i="5" s="1"/>
  <c r="A109" i="4"/>
  <c r="AF109" i="4" s="1"/>
  <c r="A108" i="4"/>
  <c r="A107" i="4"/>
  <c r="A106" i="4"/>
  <c r="A105" i="4"/>
  <c r="A104" i="4"/>
  <c r="A103" i="4"/>
  <c r="A93" i="5" s="1"/>
  <c r="B93" i="5" s="1"/>
  <c r="A102" i="4"/>
  <c r="AF102" i="4" s="1"/>
  <c r="A101" i="4"/>
  <c r="A100" i="4"/>
  <c r="A99" i="4"/>
  <c r="A98" i="4"/>
  <c r="A88" i="5" s="1"/>
  <c r="A97" i="4"/>
  <c r="A87" i="5" s="1"/>
  <c r="A96" i="4"/>
  <c r="A95" i="4"/>
  <c r="A94" i="4"/>
  <c r="AF94" i="4" s="1"/>
  <c r="A93" i="4"/>
  <c r="A92" i="4"/>
  <c r="AF92" i="4" s="1"/>
  <c r="A91" i="4"/>
  <c r="A90" i="4"/>
  <c r="AF90" i="4" s="1"/>
  <c r="A89" i="4"/>
  <c r="A88" i="4"/>
  <c r="A87" i="4"/>
  <c r="A86" i="4"/>
  <c r="A85" i="4"/>
  <c r="A84" i="4"/>
  <c r="AF84" i="4" s="1"/>
  <c r="A83" i="4"/>
  <c r="A82" i="4"/>
  <c r="AF82" i="4" s="1"/>
  <c r="A81" i="4"/>
  <c r="A80" i="4"/>
  <c r="A79" i="4"/>
  <c r="A78" i="4"/>
  <c r="A77" i="4"/>
  <c r="A67" i="5" s="1"/>
  <c r="L67" i="5" s="1"/>
  <c r="A76" i="4"/>
  <c r="A75" i="4"/>
  <c r="AF75" i="4" s="1"/>
  <c r="A74" i="4"/>
  <c r="A73" i="4"/>
  <c r="A72" i="4"/>
  <c r="A71" i="4"/>
  <c r="A70" i="4"/>
  <c r="AF70" i="4" s="1"/>
  <c r="A69" i="4"/>
  <c r="AF69" i="4" s="1"/>
  <c r="A68" i="4"/>
  <c r="A67" i="4"/>
  <c r="A66" i="4"/>
  <c r="AF66" i="4" s="1"/>
  <c r="A65" i="4"/>
  <c r="A55" i="5" s="1"/>
  <c r="A64" i="4"/>
  <c r="A63" i="4"/>
  <c r="A53" i="5" s="1"/>
  <c r="E53" i="5" s="1"/>
  <c r="A62" i="4"/>
  <c r="A61" i="4"/>
  <c r="A60" i="4"/>
  <c r="A59" i="4"/>
  <c r="A58" i="4"/>
  <c r="A57" i="4"/>
  <c r="A56" i="4"/>
  <c r="A55" i="4"/>
  <c r="A45" i="5" s="1"/>
  <c r="A54" i="4"/>
  <c r="A53" i="4"/>
  <c r="A52" i="4"/>
  <c r="A51" i="4"/>
  <c r="A50" i="4"/>
  <c r="A49" i="4"/>
  <c r="A39" i="5" s="1"/>
  <c r="A48" i="4"/>
  <c r="A47" i="4"/>
  <c r="A37" i="5" s="1"/>
  <c r="A46" i="4"/>
  <c r="A45" i="4"/>
  <c r="A44" i="4"/>
  <c r="A43" i="4"/>
  <c r="A42" i="4"/>
  <c r="A41" i="4"/>
  <c r="A31" i="5" s="1"/>
  <c r="A40" i="4"/>
  <c r="A39" i="4"/>
  <c r="A38" i="4"/>
  <c r="A37" i="4"/>
  <c r="A36" i="4"/>
  <c r="A35" i="4"/>
  <c r="A34" i="4"/>
  <c r="A33" i="4"/>
  <c r="A23" i="5" s="1"/>
  <c r="A32" i="4"/>
  <c r="A31" i="4"/>
  <c r="A21" i="5" s="1"/>
  <c r="J21" i="5" s="1"/>
  <c r="A30" i="4"/>
  <c r="A29" i="4"/>
  <c r="A28" i="4"/>
  <c r="A27" i="4"/>
  <c r="A26" i="4"/>
  <c r="A25" i="4"/>
  <c r="A24" i="4"/>
  <c r="A23" i="4"/>
  <c r="A13" i="5" s="1"/>
  <c r="A22" i="4"/>
  <c r="A21" i="4"/>
  <c r="A20" i="4"/>
  <c r="X24" i="4"/>
  <c r="Y24" i="4"/>
  <c r="Z24" i="4"/>
  <c r="AA24" i="4"/>
  <c r="AB24" i="4"/>
  <c r="AC24" i="4"/>
  <c r="B23" i="23"/>
  <c r="A23" i="23"/>
  <c r="B22" i="23"/>
  <c r="A22" i="23"/>
  <c r="B21" i="23"/>
  <c r="A21" i="23"/>
  <c r="B20" i="23"/>
  <c r="A20" i="23"/>
  <c r="B19" i="23"/>
  <c r="A19" i="23"/>
  <c r="B18" i="23"/>
  <c r="A18" i="23"/>
  <c r="B17" i="23"/>
  <c r="A17" i="23"/>
  <c r="B16" i="23"/>
  <c r="A16" i="23"/>
  <c r="B15" i="23"/>
  <c r="A15" i="23"/>
  <c r="B14" i="23"/>
  <c r="A14" i="23"/>
  <c r="B13" i="23"/>
  <c r="A13" i="23"/>
  <c r="B12" i="23"/>
  <c r="A12" i="23"/>
  <c r="B11" i="23"/>
  <c r="A11" i="23"/>
  <c r="B10" i="23"/>
  <c r="A10" i="23"/>
  <c r="B9" i="23"/>
  <c r="A9" i="23"/>
  <c r="B8" i="23"/>
  <c r="A8" i="23"/>
  <c r="B7" i="23"/>
  <c r="A7" i="23"/>
  <c r="B6" i="23"/>
  <c r="A6" i="23"/>
  <c r="B5" i="23"/>
  <c r="A5" i="23"/>
  <c r="B4" i="23"/>
  <c r="A4" i="23"/>
  <c r="A20" i="7"/>
  <c r="A19" i="7"/>
  <c r="A18" i="7"/>
  <c r="A17" i="7"/>
  <c r="A16" i="7"/>
  <c r="A15" i="7"/>
  <c r="A14" i="7"/>
  <c r="A13" i="7"/>
  <c r="A12" i="7"/>
  <c r="A11" i="7"/>
  <c r="A10" i="7"/>
  <c r="A9" i="7"/>
  <c r="A8" i="7"/>
  <c r="A7" i="7"/>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403" i="20"/>
  <c r="B3403" i="20"/>
  <c r="A3403" i="20"/>
  <c r="C3402" i="20"/>
  <c r="B3402" i="20"/>
  <c r="A3402" i="20"/>
  <c r="C3401" i="20"/>
  <c r="B3401" i="20"/>
  <c r="A3401" i="20"/>
  <c r="C3400" i="20"/>
  <c r="B3400" i="20"/>
  <c r="A3400" i="20"/>
  <c r="C3399" i="20"/>
  <c r="B3399" i="20"/>
  <c r="A3399" i="20"/>
  <c r="C3398" i="20"/>
  <c r="B3398" i="20"/>
  <c r="A3398" i="20"/>
  <c r="C3397" i="20"/>
  <c r="B3397" i="20"/>
  <c r="A3397" i="20"/>
  <c r="C3396" i="20"/>
  <c r="B3396" i="20"/>
  <c r="A3396" i="20"/>
  <c r="C3395" i="20"/>
  <c r="B3395" i="20"/>
  <c r="A3395" i="20"/>
  <c r="C3394" i="20"/>
  <c r="B3394" i="20"/>
  <c r="A3394" i="20"/>
  <c r="C3393" i="20"/>
  <c r="B3393" i="20"/>
  <c r="A3393" i="20"/>
  <c r="C3392" i="20"/>
  <c r="B3392" i="20"/>
  <c r="A3392" i="20"/>
  <c r="C3391" i="20"/>
  <c r="B3391" i="20"/>
  <c r="A3391" i="20"/>
  <c r="C3390" i="20"/>
  <c r="B3390" i="20"/>
  <c r="A3390" i="20"/>
  <c r="C3389" i="20"/>
  <c r="B3389" i="20"/>
  <c r="A3389" i="20"/>
  <c r="C3388" i="20"/>
  <c r="B3388" i="20"/>
  <c r="A3388" i="20"/>
  <c r="C3387" i="20"/>
  <c r="B3387" i="20"/>
  <c r="A3387" i="20"/>
  <c r="C3386" i="20"/>
  <c r="B3386" i="20"/>
  <c r="A3386" i="20"/>
  <c r="C3385" i="20"/>
  <c r="B3385" i="20"/>
  <c r="A3385" i="20"/>
  <c r="C3384" i="20"/>
  <c r="B3384" i="20"/>
  <c r="A3384" i="20"/>
  <c r="C3383" i="20"/>
  <c r="B3383" i="20"/>
  <c r="A3383" i="20"/>
  <c r="C3382" i="20"/>
  <c r="B3382" i="20"/>
  <c r="A3382" i="20"/>
  <c r="C3381" i="20"/>
  <c r="B3381" i="20"/>
  <c r="A3381" i="20"/>
  <c r="C3380" i="20"/>
  <c r="B3380" i="20"/>
  <c r="A3380" i="20"/>
  <c r="C3379" i="20"/>
  <c r="B3379" i="20"/>
  <c r="A3379" i="20"/>
  <c r="C3378" i="20"/>
  <c r="B3378" i="20"/>
  <c r="A3378" i="20"/>
  <c r="C3377" i="20"/>
  <c r="B3377" i="20"/>
  <c r="A3377" i="20"/>
  <c r="C3376" i="20"/>
  <c r="B3376" i="20"/>
  <c r="A3376" i="20"/>
  <c r="C3375" i="20"/>
  <c r="B3375" i="20"/>
  <c r="A3375" i="20"/>
  <c r="C3374" i="20"/>
  <c r="B3374" i="20"/>
  <c r="A3374" i="20"/>
  <c r="C3373" i="20"/>
  <c r="B3373" i="20"/>
  <c r="A3373" i="20"/>
  <c r="C3372" i="20"/>
  <c r="B3372" i="20"/>
  <c r="A3372" i="20"/>
  <c r="C3371" i="20"/>
  <c r="B3371" i="20"/>
  <c r="A3371" i="20"/>
  <c r="C3370" i="20"/>
  <c r="B3370" i="20"/>
  <c r="A3370" i="20"/>
  <c r="C3369" i="20"/>
  <c r="B3369" i="20"/>
  <c r="A3369" i="20"/>
  <c r="C3368" i="20"/>
  <c r="B3368" i="20"/>
  <c r="A3368" i="20"/>
  <c r="C3367" i="20"/>
  <c r="B3367" i="20"/>
  <c r="A3367" i="20"/>
  <c r="C3366" i="20"/>
  <c r="B3366" i="20"/>
  <c r="A3366" i="20"/>
  <c r="C3365" i="20"/>
  <c r="B3365" i="20"/>
  <c r="A3365" i="20"/>
  <c r="C3364" i="20"/>
  <c r="B3364" i="20"/>
  <c r="A3364" i="20"/>
  <c r="C3363" i="20"/>
  <c r="B3363" i="20"/>
  <c r="A3363" i="20"/>
  <c r="C3362" i="20"/>
  <c r="B3362" i="20"/>
  <c r="A3362" i="20"/>
  <c r="C3361" i="20"/>
  <c r="B3361" i="20"/>
  <c r="A3361" i="20"/>
  <c r="C3360" i="20"/>
  <c r="B3360" i="20"/>
  <c r="A3360" i="20"/>
  <c r="C3359" i="20"/>
  <c r="B3359" i="20"/>
  <c r="A3359" i="20"/>
  <c r="C3358" i="20"/>
  <c r="B3358" i="20"/>
  <c r="A3358" i="20"/>
  <c r="C3357" i="20"/>
  <c r="B3357" i="20"/>
  <c r="A3357" i="20"/>
  <c r="C3356" i="20"/>
  <c r="B3356" i="20"/>
  <c r="A3356" i="20"/>
  <c r="C3355" i="20"/>
  <c r="B3355" i="20"/>
  <c r="A3355" i="20"/>
  <c r="C3354" i="20"/>
  <c r="B3354" i="20"/>
  <c r="A3354" i="20"/>
  <c r="C3353" i="20"/>
  <c r="B3353" i="20"/>
  <c r="A3353" i="20"/>
  <c r="C3352" i="20"/>
  <c r="B3352" i="20"/>
  <c r="A3352" i="20"/>
  <c r="C3351" i="20"/>
  <c r="B3351" i="20"/>
  <c r="A3351" i="20"/>
  <c r="C3350" i="20"/>
  <c r="B3350" i="20"/>
  <c r="A3350" i="20"/>
  <c r="C3349" i="20"/>
  <c r="B3349" i="20"/>
  <c r="A3349" i="20"/>
  <c r="C3348" i="20"/>
  <c r="B3348" i="20"/>
  <c r="A3348" i="20"/>
  <c r="C3347" i="20"/>
  <c r="B3347" i="20"/>
  <c r="A3347" i="20"/>
  <c r="C3346" i="20"/>
  <c r="B3346" i="20"/>
  <c r="A3346" i="20"/>
  <c r="C3345" i="20"/>
  <c r="B3345" i="20"/>
  <c r="A3345" i="20"/>
  <c r="C3344" i="20"/>
  <c r="B3344" i="20"/>
  <c r="A3344" i="20"/>
  <c r="C3343" i="20"/>
  <c r="B3343" i="20"/>
  <c r="A3343" i="20"/>
  <c r="C3342" i="20"/>
  <c r="B3342" i="20"/>
  <c r="A3342" i="20"/>
  <c r="C3341" i="20"/>
  <c r="B3341" i="20"/>
  <c r="A3341" i="20"/>
  <c r="C3340" i="20"/>
  <c r="B3340" i="20"/>
  <c r="A3340" i="20"/>
  <c r="C3339" i="20"/>
  <c r="B3339" i="20"/>
  <c r="A3339" i="20"/>
  <c r="C3338" i="20"/>
  <c r="B3338" i="20"/>
  <c r="A3338" i="20"/>
  <c r="C3337" i="20"/>
  <c r="B3337" i="20"/>
  <c r="A3337" i="20"/>
  <c r="C3336" i="20"/>
  <c r="B3336" i="20"/>
  <c r="A3336" i="20"/>
  <c r="C3335" i="20"/>
  <c r="B3335" i="20"/>
  <c r="A3335" i="20"/>
  <c r="C3334" i="20"/>
  <c r="B3334" i="20"/>
  <c r="A3334" i="20"/>
  <c r="C3333" i="20"/>
  <c r="B3333" i="20"/>
  <c r="A3333" i="20"/>
  <c r="C3332" i="20"/>
  <c r="B3332" i="20"/>
  <c r="A3332" i="20"/>
  <c r="C3331" i="20"/>
  <c r="B3331" i="20"/>
  <c r="A3331" i="20"/>
  <c r="C3330" i="20"/>
  <c r="B3330" i="20"/>
  <c r="A3330" i="20"/>
  <c r="C3329" i="20"/>
  <c r="B3329" i="20"/>
  <c r="A3329" i="20"/>
  <c r="C3328" i="20"/>
  <c r="B3328" i="20"/>
  <c r="A3328" i="20"/>
  <c r="C3327" i="20"/>
  <c r="B3327" i="20"/>
  <c r="A3327" i="20"/>
  <c r="C3326" i="20"/>
  <c r="B3326" i="20"/>
  <c r="A3326" i="20"/>
  <c r="C3325" i="20"/>
  <c r="B3325" i="20"/>
  <c r="A3325" i="20"/>
  <c r="C3324" i="20"/>
  <c r="B3324" i="20"/>
  <c r="A3324" i="20"/>
  <c r="C3323" i="20"/>
  <c r="B3323" i="20"/>
  <c r="A3323" i="20"/>
  <c r="C3322" i="20"/>
  <c r="B3322" i="20"/>
  <c r="A3322" i="20"/>
  <c r="C3321" i="20"/>
  <c r="B3321" i="20"/>
  <c r="A3321" i="20"/>
  <c r="C3320" i="20"/>
  <c r="B3320" i="20"/>
  <c r="A3320" i="20"/>
  <c r="C3319" i="20"/>
  <c r="B3319" i="20"/>
  <c r="A3319" i="20"/>
  <c r="C3318" i="20"/>
  <c r="B3318" i="20"/>
  <c r="A3318" i="20"/>
  <c r="C3317" i="20"/>
  <c r="B3317" i="20"/>
  <c r="A3317" i="20"/>
  <c r="C3316" i="20"/>
  <c r="B3316" i="20"/>
  <c r="A3316" i="20"/>
  <c r="C3315" i="20"/>
  <c r="B3315" i="20"/>
  <c r="A3315" i="20"/>
  <c r="C3314" i="20"/>
  <c r="B3314" i="20"/>
  <c r="A3314" i="20"/>
  <c r="C3313" i="20"/>
  <c r="B3313" i="20"/>
  <c r="A3313" i="20"/>
  <c r="C3312" i="20"/>
  <c r="B3312" i="20"/>
  <c r="A3312" i="20"/>
  <c r="C3311" i="20"/>
  <c r="B3311" i="20"/>
  <c r="A3311" i="20"/>
  <c r="C3310" i="20"/>
  <c r="B3310" i="20"/>
  <c r="A3310" i="20"/>
  <c r="C3309" i="20"/>
  <c r="B3309" i="20"/>
  <c r="A3309" i="20"/>
  <c r="C3308" i="20"/>
  <c r="B3308" i="20"/>
  <c r="A3308" i="20"/>
  <c r="C3307" i="20"/>
  <c r="B3307" i="20"/>
  <c r="A3307" i="20"/>
  <c r="C3306" i="20"/>
  <c r="B3306" i="20"/>
  <c r="A3306" i="20"/>
  <c r="C3305" i="20"/>
  <c r="B3305" i="20"/>
  <c r="A3305" i="20"/>
  <c r="C3304" i="20"/>
  <c r="B3304" i="20"/>
  <c r="A3304" i="20"/>
  <c r="C3303" i="20"/>
  <c r="B3303" i="20"/>
  <c r="A3303" i="20"/>
  <c r="C3302" i="20"/>
  <c r="B3302" i="20"/>
  <c r="A3302" i="20"/>
  <c r="C3301" i="20"/>
  <c r="B3301" i="20"/>
  <c r="A3301" i="20"/>
  <c r="C3300" i="20"/>
  <c r="B3300" i="20"/>
  <c r="A3300" i="20"/>
  <c r="C3299" i="20"/>
  <c r="B3299" i="20"/>
  <c r="A3299" i="20"/>
  <c r="C3298" i="20"/>
  <c r="B3298" i="20"/>
  <c r="A3298" i="20"/>
  <c r="B1011" i="4"/>
  <c r="M1011" i="4"/>
  <c r="B1010" i="4"/>
  <c r="B1009" i="4"/>
  <c r="B1008" i="4"/>
  <c r="B1007" i="4"/>
  <c r="L1007" i="4" s="1"/>
  <c r="B1006" i="4"/>
  <c r="G1006" i="4"/>
  <c r="B1005" i="4"/>
  <c r="B1004" i="4"/>
  <c r="B1003" i="4"/>
  <c r="B1002" i="4"/>
  <c r="M1002" i="4"/>
  <c r="B1001" i="4"/>
  <c r="F1001" i="4"/>
  <c r="B1000" i="4"/>
  <c r="B999" i="4"/>
  <c r="B998" i="4"/>
  <c r="B997" i="4"/>
  <c r="B996" i="4"/>
  <c r="J996" i="4"/>
  <c r="B995" i="4"/>
  <c r="B994" i="4"/>
  <c r="G994" i="4"/>
  <c r="Z994" i="4"/>
  <c r="B993" i="4"/>
  <c r="D993" i="4"/>
  <c r="B992" i="4"/>
  <c r="B991" i="4"/>
  <c r="B990" i="4"/>
  <c r="B989" i="4"/>
  <c r="M989" i="4"/>
  <c r="B988" i="4"/>
  <c r="B987" i="4"/>
  <c r="C987" i="4"/>
  <c r="B986" i="4"/>
  <c r="N986" i="4"/>
  <c r="B985" i="4"/>
  <c r="N984" i="4"/>
  <c r="B983" i="4"/>
  <c r="B982" i="4"/>
  <c r="L982" i="4"/>
  <c r="B981" i="4"/>
  <c r="B980" i="4"/>
  <c r="L980" i="4"/>
  <c r="B979" i="4"/>
  <c r="N979" i="4"/>
  <c r="B978" i="4"/>
  <c r="J978" i="4"/>
  <c r="B977" i="4"/>
  <c r="D977" i="4"/>
  <c r="B976" i="4"/>
  <c r="B975" i="4"/>
  <c r="B974" i="4"/>
  <c r="J974" i="4"/>
  <c r="B973" i="4"/>
  <c r="B972" i="4"/>
  <c r="L972" i="4"/>
  <c r="B971" i="4"/>
  <c r="J971" i="4" s="1"/>
  <c r="B970" i="4"/>
  <c r="D970" i="4" s="1"/>
  <c r="B969" i="4"/>
  <c r="F969" i="4"/>
  <c r="B968" i="4"/>
  <c r="B967" i="4"/>
  <c r="B966" i="4"/>
  <c r="B965" i="4"/>
  <c r="H965" i="4"/>
  <c r="B964" i="4"/>
  <c r="B963" i="4"/>
  <c r="B962" i="4"/>
  <c r="B961" i="4"/>
  <c r="B960" i="4"/>
  <c r="B959" i="4"/>
  <c r="N959" i="4" s="1"/>
  <c r="B958" i="4"/>
  <c r="B957" i="4"/>
  <c r="I957" i="4"/>
  <c r="B956" i="4"/>
  <c r="I956" i="4"/>
  <c r="B955" i="4"/>
  <c r="H955" i="4" s="1"/>
  <c r="B954" i="4"/>
  <c r="L954" i="4"/>
  <c r="B953" i="4"/>
  <c r="B952" i="4"/>
  <c r="B951" i="4"/>
  <c r="B950" i="4"/>
  <c r="L950" i="4" s="1"/>
  <c r="B949" i="4"/>
  <c r="B948" i="4"/>
  <c r="B947" i="4"/>
  <c r="L947" i="4" s="1"/>
  <c r="B946" i="4"/>
  <c r="B945" i="4"/>
  <c r="B944" i="4"/>
  <c r="B943" i="4"/>
  <c r="N943" i="4" s="1"/>
  <c r="B942" i="4"/>
  <c r="B941" i="4"/>
  <c r="I941" i="4" s="1"/>
  <c r="B940" i="4"/>
  <c r="B939" i="4"/>
  <c r="B938" i="4"/>
  <c r="B937" i="4"/>
  <c r="B936" i="4"/>
  <c r="J936" i="4" s="1"/>
  <c r="B935" i="4"/>
  <c r="B934" i="4"/>
  <c r="B933" i="4"/>
  <c r="B932" i="4"/>
  <c r="B931" i="4"/>
  <c r="B930" i="4"/>
  <c r="G930" i="4" s="1"/>
  <c r="B929" i="4"/>
  <c r="B928" i="4"/>
  <c r="C928" i="4" s="1"/>
  <c r="B927" i="4"/>
  <c r="B926" i="4"/>
  <c r="B925" i="4"/>
  <c r="J925" i="4"/>
  <c r="B924" i="4"/>
  <c r="B923" i="4"/>
  <c r="C923" i="4"/>
  <c r="B922" i="4"/>
  <c r="B921" i="4"/>
  <c r="B920" i="4"/>
  <c r="D920" i="4"/>
  <c r="B919" i="4"/>
  <c r="J919" i="4"/>
  <c r="B918" i="4"/>
  <c r="B917" i="4"/>
  <c r="F917" i="4" s="1"/>
  <c r="B916" i="4"/>
  <c r="B915" i="4"/>
  <c r="B914" i="4"/>
  <c r="B913" i="4"/>
  <c r="C913" i="4"/>
  <c r="B912" i="4"/>
  <c r="B911" i="4"/>
  <c r="E911" i="4" s="1"/>
  <c r="B910" i="4"/>
  <c r="B909" i="4"/>
  <c r="N909" i="4"/>
  <c r="B908" i="4"/>
  <c r="B907" i="4"/>
  <c r="H907" i="4" s="1"/>
  <c r="B906" i="4"/>
  <c r="B905" i="4"/>
  <c r="B904" i="4"/>
  <c r="B903" i="4"/>
  <c r="B902" i="4"/>
  <c r="B900" i="4"/>
  <c r="B899" i="4"/>
  <c r="B898" i="4"/>
  <c r="I898" i="4"/>
  <c r="B897" i="4"/>
  <c r="B896" i="4"/>
  <c r="B895" i="4"/>
  <c r="H895" i="4"/>
  <c r="B894" i="4"/>
  <c r="B893" i="4"/>
  <c r="C893" i="4" s="1"/>
  <c r="B892" i="4"/>
  <c r="B891" i="4"/>
  <c r="B890" i="4"/>
  <c r="B889" i="4"/>
  <c r="K889" i="4"/>
  <c r="W889" i="4" s="1"/>
  <c r="B888" i="4"/>
  <c r="B887" i="4"/>
  <c r="B886" i="4"/>
  <c r="B885" i="4"/>
  <c r="B884" i="4"/>
  <c r="D884" i="4"/>
  <c r="B883" i="4"/>
  <c r="D883" i="4" s="1"/>
  <c r="B882" i="4"/>
  <c r="F882" i="4" s="1"/>
  <c r="B881" i="4"/>
  <c r="B880" i="4"/>
  <c r="B879" i="4"/>
  <c r="H879" i="4"/>
  <c r="B878" i="4"/>
  <c r="B877" i="4"/>
  <c r="M877" i="4" s="1"/>
  <c r="B876" i="4"/>
  <c r="B875" i="4"/>
  <c r="K875" i="4" s="1"/>
  <c r="W875" i="4" s="1"/>
  <c r="B874" i="4"/>
  <c r="B873" i="4"/>
  <c r="B872" i="4"/>
  <c r="N872" i="4" s="1"/>
  <c r="B871" i="4"/>
  <c r="B870" i="4"/>
  <c r="B869" i="4"/>
  <c r="K869" i="4"/>
  <c r="W869" i="4"/>
  <c r="B868" i="4"/>
  <c r="B867" i="4"/>
  <c r="H867" i="4" s="1"/>
  <c r="B866" i="4"/>
  <c r="B865" i="4"/>
  <c r="L865" i="4" s="1"/>
  <c r="B864" i="4"/>
  <c r="N864" i="4"/>
  <c r="B863" i="4"/>
  <c r="B862" i="4"/>
  <c r="B861" i="4"/>
  <c r="B860" i="4"/>
  <c r="B859" i="4"/>
  <c r="D859" i="4" s="1"/>
  <c r="B858" i="4"/>
  <c r="B857" i="4"/>
  <c r="B856" i="4"/>
  <c r="B855" i="4"/>
  <c r="B854" i="4"/>
  <c r="B853" i="4"/>
  <c r="F853" i="4"/>
  <c r="B852" i="4"/>
  <c r="B851" i="4"/>
  <c r="B850" i="4"/>
  <c r="B849" i="4"/>
  <c r="B848" i="4"/>
  <c r="B847" i="4"/>
  <c r="B846" i="4"/>
  <c r="B845" i="4"/>
  <c r="B844" i="4"/>
  <c r="J844" i="4"/>
  <c r="B843" i="4"/>
  <c r="H843" i="4"/>
  <c r="B842" i="4"/>
  <c r="B841" i="4"/>
  <c r="B840" i="4"/>
  <c r="B839" i="4"/>
  <c r="G839" i="4" s="1"/>
  <c r="B838" i="4"/>
  <c r="L838" i="4"/>
  <c r="B837" i="4"/>
  <c r="C837" i="4"/>
  <c r="B836" i="4"/>
  <c r="D836" i="4" s="1"/>
  <c r="B835" i="4"/>
  <c r="B834" i="4"/>
  <c r="B833" i="4"/>
  <c r="I833" i="4"/>
  <c r="B832" i="4"/>
  <c r="B831" i="4"/>
  <c r="B830" i="4"/>
  <c r="L830" i="4" s="1"/>
  <c r="B829" i="4"/>
  <c r="B828" i="4"/>
  <c r="N828" i="4"/>
  <c r="B827" i="4"/>
  <c r="H827" i="4"/>
  <c r="B826" i="4"/>
  <c r="M826" i="4"/>
  <c r="B825" i="4"/>
  <c r="B824" i="4"/>
  <c r="B823" i="4"/>
  <c r="F823" i="4"/>
  <c r="B822" i="4"/>
  <c r="B821" i="4"/>
  <c r="B820" i="4"/>
  <c r="J820" i="4"/>
  <c r="B819" i="4"/>
  <c r="M819" i="4"/>
  <c r="B818" i="4"/>
  <c r="B817" i="4"/>
  <c r="K817" i="4"/>
  <c r="W817" i="4"/>
  <c r="B816" i="4"/>
  <c r="B815" i="4"/>
  <c r="E815" i="4" s="1"/>
  <c r="B814" i="4"/>
  <c r="J814" i="4" s="1"/>
  <c r="B813" i="4"/>
  <c r="B812" i="4"/>
  <c r="B811" i="4"/>
  <c r="C811" i="4" s="1"/>
  <c r="B810" i="4"/>
  <c r="C810" i="4" s="1"/>
  <c r="B809" i="4"/>
  <c r="B808" i="4"/>
  <c r="B807" i="4"/>
  <c r="B806" i="4"/>
  <c r="B805" i="4"/>
  <c r="F805" i="4"/>
  <c r="B804" i="4"/>
  <c r="B803" i="4"/>
  <c r="F803" i="4"/>
  <c r="B802" i="4"/>
  <c r="B801" i="4"/>
  <c r="B800" i="4"/>
  <c r="B799" i="4"/>
  <c r="B798" i="4"/>
  <c r="B796" i="4"/>
  <c r="C796" i="4" s="1"/>
  <c r="B795" i="4"/>
  <c r="C795" i="4" s="1"/>
  <c r="B794" i="4"/>
  <c r="B793" i="4"/>
  <c r="B792" i="4"/>
  <c r="B791" i="4"/>
  <c r="J791" i="4"/>
  <c r="B790" i="4"/>
  <c r="B789" i="4"/>
  <c r="B788" i="4"/>
  <c r="B787" i="4"/>
  <c r="K787" i="4"/>
  <c r="W787" i="4"/>
  <c r="B786" i="4"/>
  <c r="M786" i="4"/>
  <c r="B785" i="4"/>
  <c r="E785" i="4"/>
  <c r="B784" i="4"/>
  <c r="B783" i="4"/>
  <c r="I783" i="4"/>
  <c r="B782" i="4"/>
  <c r="B781" i="4"/>
  <c r="M781" i="4"/>
  <c r="B780" i="4"/>
  <c r="B779" i="4"/>
  <c r="B778" i="4"/>
  <c r="B777" i="4"/>
  <c r="B776" i="4"/>
  <c r="B775" i="4"/>
  <c r="F775" i="4"/>
  <c r="B774" i="4"/>
  <c r="H774" i="4" s="1"/>
  <c r="B773" i="4"/>
  <c r="B772" i="4"/>
  <c r="B771" i="4"/>
  <c r="B770" i="4"/>
  <c r="B769" i="4"/>
  <c r="B768" i="4"/>
  <c r="K768" i="4"/>
  <c r="W768" i="4" s="1"/>
  <c r="B767" i="4"/>
  <c r="B766" i="4"/>
  <c r="B765" i="4"/>
  <c r="H765" i="4"/>
  <c r="B764" i="4"/>
  <c r="C764" i="4"/>
  <c r="B763" i="4"/>
  <c r="B762" i="4"/>
  <c r="B761" i="4"/>
  <c r="I761" i="4" s="1"/>
  <c r="B760" i="4"/>
  <c r="B759" i="4"/>
  <c r="B758" i="4"/>
  <c r="B757" i="4"/>
  <c r="I757" i="4"/>
  <c r="B756" i="4"/>
  <c r="D756" i="4"/>
  <c r="B755" i="4"/>
  <c r="B754" i="4"/>
  <c r="B753" i="4"/>
  <c r="H753" i="4"/>
  <c r="B752" i="4"/>
  <c r="B751" i="4"/>
  <c r="L751" i="4" s="1"/>
  <c r="B750" i="4"/>
  <c r="B749" i="4"/>
  <c r="M749" i="4"/>
  <c r="B748" i="4"/>
  <c r="B747" i="4"/>
  <c r="B746" i="4"/>
  <c r="B745" i="4"/>
  <c r="B744" i="4"/>
  <c r="B743" i="4"/>
  <c r="K743" i="4" s="1"/>
  <c r="W743" i="4" s="1"/>
  <c r="B742" i="4"/>
  <c r="B741" i="4"/>
  <c r="L741" i="4"/>
  <c r="B740" i="4"/>
  <c r="H740" i="4" s="1"/>
  <c r="B739" i="4"/>
  <c r="I739" i="4" s="1"/>
  <c r="B738" i="4"/>
  <c r="B737" i="4"/>
  <c r="B736" i="4"/>
  <c r="B735" i="4"/>
  <c r="H735" i="4"/>
  <c r="B734" i="4"/>
  <c r="B733" i="4"/>
  <c r="B732" i="4"/>
  <c r="B731" i="4"/>
  <c r="B730" i="4"/>
  <c r="N730" i="4"/>
  <c r="B729" i="4"/>
  <c r="D729" i="4"/>
  <c r="B728" i="4"/>
  <c r="B727" i="4"/>
  <c r="B726" i="4"/>
  <c r="B725" i="4"/>
  <c r="L725" i="4"/>
  <c r="B724" i="4"/>
  <c r="B723" i="4"/>
  <c r="B722" i="4"/>
  <c r="B721" i="4"/>
  <c r="L721" i="4"/>
  <c r="B720" i="4"/>
  <c r="M720" i="4"/>
  <c r="B719" i="4"/>
  <c r="I719" i="4"/>
  <c r="B718" i="4"/>
  <c r="B717" i="4"/>
  <c r="B716" i="4"/>
  <c r="B715" i="4"/>
  <c r="I715" i="4" s="1"/>
  <c r="B714" i="4"/>
  <c r="I714" i="4"/>
  <c r="B713" i="4"/>
  <c r="K713" i="4"/>
  <c r="W713" i="4"/>
  <c r="B712" i="4"/>
  <c r="B711" i="4"/>
  <c r="F711" i="4" s="1"/>
  <c r="B710" i="4"/>
  <c r="B709" i="4"/>
  <c r="I709" i="4"/>
  <c r="B708" i="4"/>
  <c r="B706" i="4"/>
  <c r="B705" i="4"/>
  <c r="B704" i="4"/>
  <c r="B703" i="4"/>
  <c r="B702" i="4"/>
  <c r="B701" i="4"/>
  <c r="B700" i="4"/>
  <c r="N700" i="4" s="1"/>
  <c r="B699" i="4"/>
  <c r="M699" i="4"/>
  <c r="B698" i="4"/>
  <c r="B697" i="4"/>
  <c r="F697" i="4"/>
  <c r="K697" i="4"/>
  <c r="W697" i="4"/>
  <c r="B696" i="4"/>
  <c r="B695" i="4"/>
  <c r="K695" i="4"/>
  <c r="W695" i="4" s="1"/>
  <c r="B694" i="4"/>
  <c r="F694" i="4"/>
  <c r="B693" i="4"/>
  <c r="B692" i="4"/>
  <c r="B691" i="4"/>
  <c r="I691" i="4" s="1"/>
  <c r="B690" i="4"/>
  <c r="B689" i="4"/>
  <c r="B688" i="4"/>
  <c r="L688" i="4"/>
  <c r="B687" i="4"/>
  <c r="J687" i="4"/>
  <c r="B686" i="4"/>
  <c r="L686" i="4" s="1"/>
  <c r="B685" i="4"/>
  <c r="I685" i="4" s="1"/>
  <c r="B684" i="4"/>
  <c r="B683" i="4"/>
  <c r="M683" i="4"/>
  <c r="B682" i="4"/>
  <c r="F682" i="4" s="1"/>
  <c r="B681" i="4"/>
  <c r="B680" i="4"/>
  <c r="B679" i="4"/>
  <c r="B678" i="4"/>
  <c r="B677" i="4"/>
  <c r="I677" i="4"/>
  <c r="B676" i="4"/>
  <c r="L676" i="4" s="1"/>
  <c r="B675" i="4"/>
  <c r="E675" i="4"/>
  <c r="B674" i="4"/>
  <c r="B673" i="4"/>
  <c r="B672" i="4"/>
  <c r="C672" i="4"/>
  <c r="B671" i="4"/>
  <c r="B670" i="4"/>
  <c r="B669" i="4"/>
  <c r="D669" i="4"/>
  <c r="B668" i="4"/>
  <c r="C668" i="4"/>
  <c r="B667" i="4"/>
  <c r="L667" i="4"/>
  <c r="B666" i="4"/>
  <c r="B664" i="4"/>
  <c r="B663" i="4"/>
  <c r="B662" i="4"/>
  <c r="B661" i="4"/>
  <c r="J661" i="4"/>
  <c r="B660" i="4"/>
  <c r="B659" i="4"/>
  <c r="E659" i="4"/>
  <c r="B658" i="4"/>
  <c r="M658" i="4" s="1"/>
  <c r="B657" i="4"/>
  <c r="B656" i="4"/>
  <c r="B655" i="4"/>
  <c r="B654" i="4"/>
  <c r="B653" i="4"/>
  <c r="B652" i="4"/>
  <c r="L652" i="4"/>
  <c r="B651" i="4"/>
  <c r="B650" i="4"/>
  <c r="H650" i="4" s="1"/>
  <c r="B649" i="4"/>
  <c r="B648" i="4"/>
  <c r="D648" i="4"/>
  <c r="B647" i="4"/>
  <c r="B646" i="4"/>
  <c r="B645" i="4"/>
  <c r="H645" i="4"/>
  <c r="B644" i="4"/>
  <c r="L644" i="4"/>
  <c r="B643" i="4"/>
  <c r="B642" i="4"/>
  <c r="B641" i="4"/>
  <c r="B640" i="4"/>
  <c r="B639" i="4"/>
  <c r="B638" i="4"/>
  <c r="D638" i="4" s="1"/>
  <c r="B637" i="4"/>
  <c r="H637" i="4"/>
  <c r="B636" i="4"/>
  <c r="B635" i="4"/>
  <c r="B634" i="4"/>
  <c r="E634" i="4" s="1"/>
  <c r="B633" i="4"/>
  <c r="B632" i="4"/>
  <c r="B631" i="4"/>
  <c r="B630" i="4"/>
  <c r="H630" i="4"/>
  <c r="B629" i="4"/>
  <c r="C629" i="4" s="1"/>
  <c r="B628" i="4"/>
  <c r="D628" i="4"/>
  <c r="B627" i="4"/>
  <c r="B626" i="4"/>
  <c r="K626" i="4"/>
  <c r="W626" i="4"/>
  <c r="B625" i="4"/>
  <c r="C625" i="4" s="1"/>
  <c r="B624" i="4"/>
  <c r="B623" i="4"/>
  <c r="N623" i="4" s="1"/>
  <c r="B622" i="4"/>
  <c r="B621" i="4"/>
  <c r="K621" i="4"/>
  <c r="W621" i="4" s="1"/>
  <c r="D621" i="4"/>
  <c r="B620" i="4"/>
  <c r="B619" i="4"/>
  <c r="B618" i="4"/>
  <c r="C618" i="4"/>
  <c r="B617" i="4"/>
  <c r="B616" i="4"/>
  <c r="B615" i="4"/>
  <c r="B614" i="4"/>
  <c r="B613" i="4"/>
  <c r="K613" i="4"/>
  <c r="W613" i="4" s="1"/>
  <c r="B612" i="4"/>
  <c r="B611" i="4"/>
  <c r="C611" i="4"/>
  <c r="B610" i="4"/>
  <c r="N610" i="4" s="1"/>
  <c r="B609" i="4"/>
  <c r="B608" i="4"/>
  <c r="M608" i="4" s="1"/>
  <c r="B607" i="4"/>
  <c r="B606" i="4"/>
  <c r="B605" i="4"/>
  <c r="B604" i="4"/>
  <c r="B603" i="4"/>
  <c r="G603" i="4" s="1"/>
  <c r="B602" i="4"/>
  <c r="B601" i="4"/>
  <c r="F601" i="4"/>
  <c r="B600" i="4"/>
  <c r="I600" i="4"/>
  <c r="B599" i="4"/>
  <c r="B598" i="4"/>
  <c r="D598" i="4" s="1"/>
  <c r="B597" i="4"/>
  <c r="B596" i="4"/>
  <c r="I596" i="4"/>
  <c r="B595" i="4"/>
  <c r="J595" i="4"/>
  <c r="B594" i="4"/>
  <c r="B593" i="4"/>
  <c r="J593" i="4" s="1"/>
  <c r="B592" i="4"/>
  <c r="B591" i="4"/>
  <c r="B590" i="4"/>
  <c r="J590" i="4"/>
  <c r="B589" i="4"/>
  <c r="B588" i="4"/>
  <c r="J588" i="4"/>
  <c r="B587" i="4"/>
  <c r="I587" i="4"/>
  <c r="B586" i="4"/>
  <c r="B585" i="4"/>
  <c r="J585" i="4"/>
  <c r="B584" i="4"/>
  <c r="B583" i="4"/>
  <c r="B582" i="4"/>
  <c r="B581" i="4"/>
  <c r="B580" i="4"/>
  <c r="B579" i="4"/>
  <c r="B578" i="4"/>
  <c r="C578" i="4"/>
  <c r="B577" i="4"/>
  <c r="F577" i="4"/>
  <c r="B576" i="4"/>
  <c r="B575" i="4"/>
  <c r="B574" i="4"/>
  <c r="K574" i="4" s="1"/>
  <c r="W574" i="4" s="1"/>
  <c r="B573" i="4"/>
  <c r="B572" i="4"/>
  <c r="B571" i="4"/>
  <c r="B570" i="4"/>
  <c r="B569" i="4"/>
  <c r="B568" i="4"/>
  <c r="I568" i="4" s="1"/>
  <c r="B567" i="4"/>
  <c r="B566" i="4"/>
  <c r="B565" i="4"/>
  <c r="B564" i="4"/>
  <c r="B563" i="4"/>
  <c r="B562" i="4"/>
  <c r="C562" i="4"/>
  <c r="B561" i="4"/>
  <c r="B560" i="4"/>
  <c r="B559" i="4"/>
  <c r="B558" i="4"/>
  <c r="B557" i="4"/>
  <c r="B556" i="4"/>
  <c r="B555" i="4"/>
  <c r="C555" i="4"/>
  <c r="B554" i="4"/>
  <c r="B553" i="4"/>
  <c r="N553" i="4"/>
  <c r="B552" i="4"/>
  <c r="J552" i="4" s="1"/>
  <c r="B551" i="4"/>
  <c r="B550" i="4"/>
  <c r="B549" i="4"/>
  <c r="B548" i="4"/>
  <c r="B547" i="4"/>
  <c r="H547" i="4"/>
  <c r="B546" i="4"/>
  <c r="B545" i="4"/>
  <c r="B544" i="4"/>
  <c r="C544" i="4" s="1"/>
  <c r="B543" i="4"/>
  <c r="B542" i="4"/>
  <c r="M542" i="4"/>
  <c r="B541" i="4"/>
  <c r="I541" i="4"/>
  <c r="B540" i="4"/>
  <c r="C540" i="4" s="1"/>
  <c r="B539" i="4"/>
  <c r="B538" i="4"/>
  <c r="E538" i="4" s="1"/>
  <c r="B537" i="4"/>
  <c r="B536" i="4"/>
  <c r="I536" i="4"/>
  <c r="B535" i="4"/>
  <c r="B534" i="4"/>
  <c r="B533" i="4"/>
  <c r="B532" i="4"/>
  <c r="M532" i="4" s="1"/>
  <c r="B531" i="4"/>
  <c r="D531" i="4"/>
  <c r="B530" i="4"/>
  <c r="J530" i="4"/>
  <c r="B529" i="4"/>
  <c r="B528" i="4"/>
  <c r="B527" i="4"/>
  <c r="B526" i="4"/>
  <c r="L526" i="4"/>
  <c r="B525" i="4"/>
  <c r="B524" i="4"/>
  <c r="B523" i="4"/>
  <c r="B522" i="4"/>
  <c r="J522" i="4" s="1"/>
  <c r="B521" i="4"/>
  <c r="B520" i="4"/>
  <c r="I520" i="4"/>
  <c r="B519" i="4"/>
  <c r="J519" i="4"/>
  <c r="B518" i="4"/>
  <c r="B517" i="4"/>
  <c r="I517" i="4" s="1"/>
  <c r="B516" i="4"/>
  <c r="N516" i="4" s="1"/>
  <c r="B515" i="4"/>
  <c r="B514" i="4"/>
  <c r="B513" i="4"/>
  <c r="B512" i="4"/>
  <c r="D512" i="4"/>
  <c r="B511" i="4"/>
  <c r="B510" i="4"/>
  <c r="B509" i="4"/>
  <c r="F509" i="4"/>
  <c r="B508" i="4"/>
  <c r="B507" i="4"/>
  <c r="J507" i="4" s="1"/>
  <c r="B506" i="4"/>
  <c r="B505" i="4"/>
  <c r="B504" i="4"/>
  <c r="B503" i="4"/>
  <c r="G503" i="4"/>
  <c r="B502" i="4"/>
  <c r="D502" i="4"/>
  <c r="B501" i="4"/>
  <c r="E501" i="4"/>
  <c r="B500" i="4"/>
  <c r="B499" i="4"/>
  <c r="B498" i="4"/>
  <c r="I498" i="4"/>
  <c r="B497" i="4"/>
  <c r="J497" i="4"/>
  <c r="B496" i="4"/>
  <c r="H496" i="4"/>
  <c r="B495" i="4"/>
  <c r="B494" i="4"/>
  <c r="B493" i="4"/>
  <c r="D493" i="4"/>
  <c r="B492" i="4"/>
  <c r="E492" i="4"/>
  <c r="B491" i="4"/>
  <c r="B490" i="4"/>
  <c r="B489" i="4"/>
  <c r="B488" i="4"/>
  <c r="B487" i="4"/>
  <c r="B486" i="4"/>
  <c r="F486" i="4"/>
  <c r="B485" i="4"/>
  <c r="E485" i="4" s="1"/>
  <c r="B484" i="4"/>
  <c r="F484" i="4" s="1"/>
  <c r="B483" i="4"/>
  <c r="B482" i="4"/>
  <c r="B481" i="4"/>
  <c r="B480" i="4"/>
  <c r="B479" i="4"/>
  <c r="F479" i="4"/>
  <c r="B478" i="4"/>
  <c r="B477" i="4"/>
  <c r="B476" i="4"/>
  <c r="B475" i="4"/>
  <c r="G475" i="4"/>
  <c r="B474" i="4"/>
  <c r="B473" i="4"/>
  <c r="B472" i="4"/>
  <c r="B471" i="4"/>
  <c r="L471" i="4" s="1"/>
  <c r="B470" i="4"/>
  <c r="B469" i="4"/>
  <c r="B468" i="4"/>
  <c r="L468" i="4"/>
  <c r="B467" i="4"/>
  <c r="B466" i="4"/>
  <c r="B465" i="4"/>
  <c r="B464" i="4"/>
  <c r="B463" i="4"/>
  <c r="B462" i="4"/>
  <c r="H462" i="4"/>
  <c r="B461" i="4"/>
  <c r="B460" i="4"/>
  <c r="B459" i="4"/>
  <c r="B458" i="4"/>
  <c r="B457" i="4"/>
  <c r="D457" i="4"/>
  <c r="B456" i="4"/>
  <c r="B455" i="4"/>
  <c r="B454" i="4"/>
  <c r="N454" i="4"/>
  <c r="B453" i="4"/>
  <c r="B452" i="4"/>
  <c r="B451" i="4"/>
  <c r="C451" i="4"/>
  <c r="B450" i="4"/>
  <c r="B449" i="4"/>
  <c r="J449" i="4"/>
  <c r="B448" i="4"/>
  <c r="B447" i="4"/>
  <c r="B446" i="4"/>
  <c r="B445" i="4"/>
  <c r="B444" i="4"/>
  <c r="M444" i="4" s="1"/>
  <c r="B443" i="4"/>
  <c r="B442" i="4"/>
  <c r="E442" i="4"/>
  <c r="B441" i="4"/>
  <c r="F441" i="4" s="1"/>
  <c r="B440" i="4"/>
  <c r="B439" i="4"/>
  <c r="F439" i="4" s="1"/>
  <c r="B438" i="4"/>
  <c r="B437" i="4"/>
  <c r="L437" i="4"/>
  <c r="B436" i="4"/>
  <c r="B435" i="4"/>
  <c r="B434" i="4"/>
  <c r="B433" i="4"/>
  <c r="B432" i="4"/>
  <c r="B431" i="4"/>
  <c r="B430" i="4"/>
  <c r="E430" i="4"/>
  <c r="B429" i="4"/>
  <c r="I429" i="4"/>
  <c r="B428" i="4"/>
  <c r="M428" i="4"/>
  <c r="B427" i="4"/>
  <c r="B426" i="4"/>
  <c r="B425" i="4"/>
  <c r="B424" i="4"/>
  <c r="B423" i="4"/>
  <c r="B422" i="4"/>
  <c r="N422" i="4" s="1"/>
  <c r="B421" i="4"/>
  <c r="G421" i="4" s="1"/>
  <c r="B420" i="4"/>
  <c r="F420" i="4"/>
  <c r="B419" i="4"/>
  <c r="B418" i="4"/>
  <c r="J418" i="4"/>
  <c r="B417" i="4"/>
  <c r="B416" i="4"/>
  <c r="B415" i="4"/>
  <c r="M415" i="4"/>
  <c r="B414" i="4"/>
  <c r="D414" i="4"/>
  <c r="B413" i="4"/>
  <c r="B412" i="4"/>
  <c r="L412" i="4" s="1"/>
  <c r="B411" i="4"/>
  <c r="N411" i="4" s="1"/>
  <c r="B410" i="4"/>
  <c r="B409" i="4"/>
  <c r="B408" i="4"/>
  <c r="K408" i="4" s="1"/>
  <c r="W408" i="4" s="1"/>
  <c r="B407" i="4"/>
  <c r="H407" i="4"/>
  <c r="B406" i="4"/>
  <c r="I406" i="4"/>
  <c r="B405" i="4"/>
  <c r="J405" i="4"/>
  <c r="B404" i="4"/>
  <c r="H404" i="4"/>
  <c r="B403" i="4"/>
  <c r="B402" i="4"/>
  <c r="B401" i="4"/>
  <c r="B400" i="4"/>
  <c r="B399" i="4"/>
  <c r="H399" i="4"/>
  <c r="B398" i="4"/>
  <c r="D398" i="4"/>
  <c r="B397" i="4"/>
  <c r="H397" i="4"/>
  <c r="B396" i="4"/>
  <c r="B395" i="4"/>
  <c r="B394" i="4"/>
  <c r="B393" i="4"/>
  <c r="G393" i="4" s="1"/>
  <c r="Z393" i="4"/>
  <c r="B392" i="4"/>
  <c r="B391" i="4"/>
  <c r="B390" i="4"/>
  <c r="B389" i="4"/>
  <c r="H389" i="4"/>
  <c r="B388" i="4"/>
  <c r="B387" i="4"/>
  <c r="B386" i="4"/>
  <c r="B385" i="4"/>
  <c r="K385" i="4"/>
  <c r="W385" i="4" s="1"/>
  <c r="B384" i="4"/>
  <c r="B383" i="4"/>
  <c r="B382" i="4"/>
  <c r="M382" i="4"/>
  <c r="B381" i="4"/>
  <c r="H381" i="4" s="1"/>
  <c r="B380" i="4"/>
  <c r="D380" i="4" s="1"/>
  <c r="B379" i="4"/>
  <c r="B378" i="4"/>
  <c r="B377" i="4"/>
  <c r="B376" i="4"/>
  <c r="B375" i="4"/>
  <c r="B374" i="4"/>
  <c r="J374" i="4"/>
  <c r="B373" i="4"/>
  <c r="B372" i="4"/>
  <c r="B371" i="4"/>
  <c r="B370" i="4"/>
  <c r="F370" i="4"/>
  <c r="B369" i="4"/>
  <c r="C369" i="4" s="1"/>
  <c r="B368" i="4"/>
  <c r="B367" i="4"/>
  <c r="B366" i="4"/>
  <c r="B365" i="4"/>
  <c r="B364" i="4"/>
  <c r="B363" i="4"/>
  <c r="B362" i="4"/>
  <c r="M362" i="4" s="1"/>
  <c r="B361" i="4"/>
  <c r="B360" i="4"/>
  <c r="B359" i="4"/>
  <c r="B358" i="4"/>
  <c r="J358" i="4"/>
  <c r="B357" i="4"/>
  <c r="J357" i="4" s="1"/>
  <c r="B356" i="4"/>
  <c r="B355" i="4"/>
  <c r="B354" i="4"/>
  <c r="B353" i="4"/>
  <c r="B352" i="4"/>
  <c r="B351" i="4"/>
  <c r="B350" i="4"/>
  <c r="N350" i="4" s="1"/>
  <c r="B349" i="4"/>
  <c r="I349" i="4"/>
  <c r="B348" i="4"/>
  <c r="B347" i="4"/>
  <c r="B346" i="4"/>
  <c r="B345" i="4"/>
  <c r="B344" i="4"/>
  <c r="B343" i="4"/>
  <c r="B342" i="4"/>
  <c r="M342" i="4"/>
  <c r="B341" i="4"/>
  <c r="J341" i="4"/>
  <c r="B340" i="4"/>
  <c r="B339" i="4"/>
  <c r="N339" i="4"/>
  <c r="B338" i="4"/>
  <c r="M338" i="4" s="1"/>
  <c r="B337" i="4"/>
  <c r="K337" i="4" s="1"/>
  <c r="W337" i="4" s="1"/>
  <c r="B336" i="4"/>
  <c r="B335" i="4"/>
  <c r="B334" i="4"/>
  <c r="I334" i="4"/>
  <c r="B333" i="4"/>
  <c r="B332" i="4"/>
  <c r="E332" i="4" s="1"/>
  <c r="B331" i="4"/>
  <c r="M331" i="4"/>
  <c r="B330" i="4"/>
  <c r="B329" i="4"/>
  <c r="B328" i="4"/>
  <c r="B327" i="4"/>
  <c r="B326" i="4"/>
  <c r="J326" i="4" s="1"/>
  <c r="B325" i="4"/>
  <c r="B324" i="4"/>
  <c r="B323" i="4"/>
  <c r="B322" i="4"/>
  <c r="B321" i="4"/>
  <c r="N321" i="4" s="1"/>
  <c r="B320" i="4"/>
  <c r="B319" i="4"/>
  <c r="L319" i="4"/>
  <c r="E319" i="4"/>
  <c r="B318" i="4"/>
  <c r="B317" i="4"/>
  <c r="D317" i="4" s="1"/>
  <c r="B316" i="4"/>
  <c r="J316" i="4"/>
  <c r="B315" i="4"/>
  <c r="B314" i="4"/>
  <c r="B313" i="4"/>
  <c r="L313" i="4"/>
  <c r="B312" i="4"/>
  <c r="B311" i="4"/>
  <c r="B310" i="4"/>
  <c r="B309" i="4"/>
  <c r="K309" i="4" s="1"/>
  <c r="W309" i="4" s="1"/>
  <c r="B308" i="4"/>
  <c r="M308" i="4"/>
  <c r="B307" i="4"/>
  <c r="B306" i="4"/>
  <c r="J306" i="4" s="1"/>
  <c r="B305" i="4"/>
  <c r="B304" i="4"/>
  <c r="B303" i="4"/>
  <c r="B302" i="4"/>
  <c r="B301" i="4"/>
  <c r="D301" i="4"/>
  <c r="B300" i="4"/>
  <c r="N300" i="4" s="1"/>
  <c r="B299" i="4"/>
  <c r="M299" i="4" s="1"/>
  <c r="B298" i="4"/>
  <c r="B297" i="4"/>
  <c r="B296" i="4"/>
  <c r="B295" i="4"/>
  <c r="N295" i="4"/>
  <c r="B294" i="4"/>
  <c r="L294" i="4"/>
  <c r="B293" i="4"/>
  <c r="B292" i="4"/>
  <c r="I292" i="4"/>
  <c r="B291" i="4"/>
  <c r="C291" i="4" s="1"/>
  <c r="B290" i="4"/>
  <c r="B289" i="4"/>
  <c r="N289" i="4"/>
  <c r="B288" i="4"/>
  <c r="B287" i="4"/>
  <c r="B286" i="4"/>
  <c r="B285" i="4"/>
  <c r="K285" i="4" s="1"/>
  <c r="W285" i="4" s="1"/>
  <c r="B284" i="4"/>
  <c r="M284" i="4"/>
  <c r="B283" i="4"/>
  <c r="B282" i="4"/>
  <c r="B281" i="4"/>
  <c r="B280" i="4"/>
  <c r="B279" i="4"/>
  <c r="N279" i="4"/>
  <c r="B278" i="4"/>
  <c r="J278" i="4"/>
  <c r="B277" i="4"/>
  <c r="F277" i="4"/>
  <c r="B276" i="4"/>
  <c r="K276" i="4"/>
  <c r="W276" i="4" s="1"/>
  <c r="B275" i="4"/>
  <c r="B274" i="4"/>
  <c r="B273" i="4"/>
  <c r="N273" i="4" s="1"/>
  <c r="B272" i="4"/>
  <c r="B271" i="4"/>
  <c r="B270" i="4"/>
  <c r="L270" i="4"/>
  <c r="D270" i="4"/>
  <c r="B269" i="4"/>
  <c r="E269" i="4"/>
  <c r="B268" i="4"/>
  <c r="B267" i="4"/>
  <c r="N267" i="4"/>
  <c r="B266" i="4"/>
  <c r="B265" i="4"/>
  <c r="N265" i="4" s="1"/>
  <c r="B264" i="4"/>
  <c r="B263" i="4"/>
  <c r="B262" i="4"/>
  <c r="B261" i="4"/>
  <c r="F261" i="4"/>
  <c r="B260" i="4"/>
  <c r="B259" i="4"/>
  <c r="B258" i="4"/>
  <c r="D258" i="4" s="1"/>
  <c r="B257" i="4"/>
  <c r="B256" i="4"/>
  <c r="B255" i="4"/>
  <c r="B254" i="4"/>
  <c r="C254" i="4"/>
  <c r="B253" i="4"/>
  <c r="B252" i="4"/>
  <c r="B251" i="4"/>
  <c r="B250" i="4"/>
  <c r="B249" i="4"/>
  <c r="K249" i="4"/>
  <c r="W249" i="4"/>
  <c r="B248" i="4"/>
  <c r="B247" i="4"/>
  <c r="L247" i="4"/>
  <c r="B246" i="4"/>
  <c r="B245" i="4"/>
  <c r="K245" i="4" s="1"/>
  <c r="W245" i="4" s="1"/>
  <c r="B244" i="4"/>
  <c r="L244" i="4"/>
  <c r="B243" i="4"/>
  <c r="B242" i="4"/>
  <c r="B241" i="4"/>
  <c r="H241" i="4"/>
  <c r="B240" i="4"/>
  <c r="B239" i="4"/>
  <c r="G239" i="4"/>
  <c r="B238" i="4"/>
  <c r="B237" i="4"/>
  <c r="B236" i="4"/>
  <c r="N236" i="4" s="1"/>
  <c r="B235" i="4"/>
  <c r="B234" i="4"/>
  <c r="N234" i="4"/>
  <c r="B233" i="4"/>
  <c r="B232" i="4"/>
  <c r="B231" i="4"/>
  <c r="G231" i="4" s="1"/>
  <c r="B230" i="4"/>
  <c r="B229" i="4"/>
  <c r="K229" i="4"/>
  <c r="W229" i="4" s="1"/>
  <c r="B228" i="4"/>
  <c r="B227" i="4"/>
  <c r="B226" i="4"/>
  <c r="B225" i="4"/>
  <c r="M225" i="4"/>
  <c r="B224" i="4"/>
  <c r="B223" i="4"/>
  <c r="B222" i="4"/>
  <c r="C222" i="4"/>
  <c r="B221" i="4"/>
  <c r="K221" i="4"/>
  <c r="W221" i="4"/>
  <c r="B220" i="4"/>
  <c r="M220" i="4" s="1"/>
  <c r="B219" i="4"/>
  <c r="J219" i="4" s="1"/>
  <c r="B218" i="4"/>
  <c r="B217" i="4"/>
  <c r="D217" i="4"/>
  <c r="B216" i="4"/>
  <c r="B215" i="4"/>
  <c r="B214" i="4"/>
  <c r="J214" i="4"/>
  <c r="B213" i="4"/>
  <c r="G213" i="4"/>
  <c r="B212" i="4"/>
  <c r="I212" i="4"/>
  <c r="B211" i="4"/>
  <c r="E211" i="4"/>
  <c r="B210" i="4"/>
  <c r="D210" i="4"/>
  <c r="B209" i="4"/>
  <c r="B208" i="4"/>
  <c r="B207" i="4"/>
  <c r="B206" i="4"/>
  <c r="E206" i="4" s="1"/>
  <c r="B205" i="4"/>
  <c r="E205" i="4" s="1"/>
  <c r="B204" i="4"/>
  <c r="B203" i="4"/>
  <c r="B202" i="4"/>
  <c r="B201" i="4"/>
  <c r="E201" i="4"/>
  <c r="B199" i="4"/>
  <c r="D199" i="4" s="1"/>
  <c r="B197" i="4"/>
  <c r="E197" i="4"/>
  <c r="B196" i="4"/>
  <c r="B195" i="4"/>
  <c r="B194" i="4"/>
  <c r="B193" i="4"/>
  <c r="B192" i="4"/>
  <c r="C192" i="4" s="1"/>
  <c r="B191" i="4"/>
  <c r="B190" i="4"/>
  <c r="B189" i="4"/>
  <c r="B188" i="4"/>
  <c r="C188" i="4"/>
  <c r="B187" i="4"/>
  <c r="C187" i="4"/>
  <c r="B186" i="4"/>
  <c r="B185" i="4"/>
  <c r="B184" i="4"/>
  <c r="B183" i="4"/>
  <c r="B182" i="4"/>
  <c r="D182" i="4"/>
  <c r="B181" i="4"/>
  <c r="B180" i="4"/>
  <c r="L180" i="4" s="1"/>
  <c r="B179" i="4"/>
  <c r="B178" i="4"/>
  <c r="B177" i="4"/>
  <c r="B176" i="4"/>
  <c r="M176" i="4"/>
  <c r="B175" i="4"/>
  <c r="E175" i="4"/>
  <c r="B174" i="4"/>
  <c r="B173" i="4"/>
  <c r="F173" i="4"/>
  <c r="B172" i="4"/>
  <c r="B171" i="4"/>
  <c r="B170" i="4"/>
  <c r="B169" i="4"/>
  <c r="J169" i="4"/>
  <c r="B168" i="4"/>
  <c r="N168" i="4" s="1"/>
  <c r="B167" i="4"/>
  <c r="J167" i="4" s="1"/>
  <c r="B166" i="4"/>
  <c r="C166" i="4"/>
  <c r="B165" i="4"/>
  <c r="L165" i="4"/>
  <c r="B164" i="4"/>
  <c r="N164" i="4" s="1"/>
  <c r="B163" i="4"/>
  <c r="B162" i="4"/>
  <c r="B161" i="4"/>
  <c r="K161" i="4"/>
  <c r="W161" i="4"/>
  <c r="B160" i="4"/>
  <c r="B159" i="4"/>
  <c r="I159" i="4" s="1"/>
  <c r="B158" i="4"/>
  <c r="I158" i="4" s="1"/>
  <c r="B157" i="4"/>
  <c r="F157" i="4"/>
  <c r="B156" i="4"/>
  <c r="G156" i="4"/>
  <c r="Z156" i="4"/>
  <c r="B155" i="4"/>
  <c r="B154" i="4"/>
  <c r="I154" i="4" s="1"/>
  <c r="B153" i="4"/>
  <c r="K153" i="4"/>
  <c r="W153" i="4"/>
  <c r="B152" i="4"/>
  <c r="J152" i="4"/>
  <c r="B151" i="4"/>
  <c r="B150" i="4"/>
  <c r="N150" i="4" s="1"/>
  <c r="B149" i="4"/>
  <c r="N149" i="4"/>
  <c r="B148" i="4"/>
  <c r="B147" i="4"/>
  <c r="B146" i="4"/>
  <c r="B145" i="4"/>
  <c r="C145" i="4"/>
  <c r="B144" i="4"/>
  <c r="B143" i="4"/>
  <c r="B142" i="4"/>
  <c r="B141" i="4"/>
  <c r="F141" i="4" s="1"/>
  <c r="B140" i="4"/>
  <c r="B139" i="4"/>
  <c r="B138" i="4"/>
  <c r="I138" i="4" s="1"/>
  <c r="B137" i="4"/>
  <c r="B136" i="4"/>
  <c r="B135" i="4"/>
  <c r="B134" i="4"/>
  <c r="E134" i="4" s="1"/>
  <c r="B133" i="4"/>
  <c r="B132" i="4"/>
  <c r="B131" i="4"/>
  <c r="D131" i="4"/>
  <c r="B130" i="4"/>
  <c r="B129" i="4"/>
  <c r="B128" i="4"/>
  <c r="D128" i="4" s="1"/>
  <c r="B126" i="4"/>
  <c r="H126" i="4" s="1"/>
  <c r="B125" i="4"/>
  <c r="B124" i="4"/>
  <c r="B123" i="4"/>
  <c r="I123" i="4"/>
  <c r="B122" i="4"/>
  <c r="H122" i="4" s="1"/>
  <c r="B121" i="4"/>
  <c r="K121" i="4" s="1"/>
  <c r="W121" i="4" s="1"/>
  <c r="B120" i="4"/>
  <c r="B118" i="4"/>
  <c r="B117" i="4"/>
  <c r="B116" i="4"/>
  <c r="E116" i="4" s="1"/>
  <c r="B115" i="4"/>
  <c r="J115" i="4" s="1"/>
  <c r="B114" i="4"/>
  <c r="B113" i="4"/>
  <c r="B112" i="4"/>
  <c r="L112" i="4" s="1"/>
  <c r="B111" i="4"/>
  <c r="B110" i="4"/>
  <c r="B109" i="4"/>
  <c r="B108" i="4"/>
  <c r="D108" i="4"/>
  <c r="B107" i="4"/>
  <c r="B106" i="4"/>
  <c r="B105" i="4"/>
  <c r="C105" i="4"/>
  <c r="B104" i="4"/>
  <c r="B103" i="4"/>
  <c r="L103" i="4" s="1"/>
  <c r="B102" i="4"/>
  <c r="G102" i="4"/>
  <c r="Z102" i="4"/>
  <c r="N102" i="4"/>
  <c r="B101" i="4"/>
  <c r="L101" i="4" s="1"/>
  <c r="B100" i="4"/>
  <c r="N100" i="4" s="1"/>
  <c r="B99" i="4"/>
  <c r="B98" i="4"/>
  <c r="B97" i="4"/>
  <c r="L97" i="4"/>
  <c r="B96" i="4"/>
  <c r="B95" i="4"/>
  <c r="B94" i="4"/>
  <c r="D94" i="4" s="1"/>
  <c r="B93" i="4"/>
  <c r="C93" i="4"/>
  <c r="B92" i="4"/>
  <c r="M92" i="4" s="1"/>
  <c r="B91" i="4"/>
  <c r="B90" i="4"/>
  <c r="B89" i="4"/>
  <c r="I89" i="4" s="1"/>
  <c r="B88" i="4"/>
  <c r="B87" i="4"/>
  <c r="I87" i="4"/>
  <c r="M87" i="4"/>
  <c r="B86" i="4"/>
  <c r="B85" i="4"/>
  <c r="B84" i="4"/>
  <c r="B83" i="4"/>
  <c r="B82" i="4"/>
  <c r="C82" i="4"/>
  <c r="B81" i="4"/>
  <c r="J81" i="4"/>
  <c r="B80" i="4"/>
  <c r="B79" i="4"/>
  <c r="B78" i="4"/>
  <c r="B77" i="4"/>
  <c r="B76" i="4"/>
  <c r="N76" i="4"/>
  <c r="B75" i="4"/>
  <c r="I75" i="4"/>
  <c r="B74" i="4"/>
  <c r="B73" i="4"/>
  <c r="B72" i="4"/>
  <c r="B71" i="4"/>
  <c r="M71" i="4"/>
  <c r="B70" i="4"/>
  <c r="C70" i="4"/>
  <c r="B69" i="4"/>
  <c r="B68" i="4"/>
  <c r="L68" i="4" s="1"/>
  <c r="B67" i="4"/>
  <c r="N67" i="4" s="1"/>
  <c r="B66" i="4"/>
  <c r="B65" i="4"/>
  <c r="C65" i="4"/>
  <c r="B64" i="4"/>
  <c r="B63" i="4"/>
  <c r="B62" i="4"/>
  <c r="C62" i="4"/>
  <c r="B61" i="4"/>
  <c r="G61" i="4"/>
  <c r="B60" i="4"/>
  <c r="B59" i="4"/>
  <c r="B58" i="4"/>
  <c r="B57" i="4"/>
  <c r="B56" i="4"/>
  <c r="M56" i="4"/>
  <c r="B55" i="4"/>
  <c r="L55" i="4"/>
  <c r="B54" i="4"/>
  <c r="H54" i="4"/>
  <c r="B53" i="4"/>
  <c r="N53" i="4"/>
  <c r="B52" i="4"/>
  <c r="M52" i="4"/>
  <c r="B51" i="4"/>
  <c r="F51" i="4"/>
  <c r="B50" i="4"/>
  <c r="B49" i="4"/>
  <c r="H49" i="4"/>
  <c r="B48" i="4"/>
  <c r="B47" i="4"/>
  <c r="B46" i="4"/>
  <c r="B45" i="4"/>
  <c r="C45" i="4"/>
  <c r="B44" i="4"/>
  <c r="B43" i="4"/>
  <c r="B42" i="4"/>
  <c r="B41" i="4"/>
  <c r="B40" i="4"/>
  <c r="B39" i="4"/>
  <c r="B38" i="4"/>
  <c r="B37" i="4"/>
  <c r="B36" i="4"/>
  <c r="F36" i="4"/>
  <c r="B35" i="4"/>
  <c r="M35" i="4"/>
  <c r="B34" i="4"/>
  <c r="B33" i="4"/>
  <c r="B32" i="4"/>
  <c r="B31" i="4"/>
  <c r="B30" i="4"/>
  <c r="B29" i="4"/>
  <c r="D29" i="4"/>
  <c r="B28" i="4"/>
  <c r="N28" i="4" s="1"/>
  <c r="B27" i="4"/>
  <c r="B26" i="4"/>
  <c r="B25" i="4"/>
  <c r="C25" i="4"/>
  <c r="B24" i="4"/>
  <c r="B23" i="4"/>
  <c r="B22" i="4"/>
  <c r="B21" i="4"/>
  <c r="J21" i="4"/>
  <c r="B20" i="4"/>
  <c r="C20" i="4"/>
  <c r="B19" i="4"/>
  <c r="E19" i="4"/>
  <c r="B18" i="4"/>
  <c r="F18" i="4"/>
  <c r="B17" i="4"/>
  <c r="N17" i="4"/>
  <c r="B16" i="4"/>
  <c r="I16" i="4"/>
  <c r="B15" i="4"/>
  <c r="B14" i="4"/>
  <c r="H14" i="4" s="1"/>
  <c r="B13" i="4"/>
  <c r="B12" i="4"/>
  <c r="I12" i="4"/>
  <c r="K1011" i="3"/>
  <c r="K1010" i="3"/>
  <c r="K1009" i="3"/>
  <c r="K1008" i="3"/>
  <c r="K1007" i="3"/>
  <c r="K1006" i="3"/>
  <c r="K1005" i="3"/>
  <c r="K1004" i="3"/>
  <c r="K1003" i="3"/>
  <c r="K1002" i="3"/>
  <c r="K1001" i="3"/>
  <c r="K1000" i="3"/>
  <c r="K999" i="3"/>
  <c r="K998" i="3"/>
  <c r="K997" i="3"/>
  <c r="K996" i="3"/>
  <c r="K995" i="3"/>
  <c r="K994" i="3"/>
  <c r="K993" i="3"/>
  <c r="K992" i="3"/>
  <c r="K991" i="3"/>
  <c r="K990" i="3"/>
  <c r="K989" i="3"/>
  <c r="K988" i="3"/>
  <c r="K987" i="3"/>
  <c r="K986" i="3"/>
  <c r="K985" i="3"/>
  <c r="K984" i="3"/>
  <c r="K983" i="3"/>
  <c r="K982" i="3"/>
  <c r="K981" i="3"/>
  <c r="K980" i="3"/>
  <c r="K979" i="3"/>
  <c r="K978" i="3"/>
  <c r="K977" i="3"/>
  <c r="K976" i="3"/>
  <c r="K975" i="3"/>
  <c r="K974" i="3"/>
  <c r="K973" i="3"/>
  <c r="K972" i="3"/>
  <c r="K971" i="3"/>
  <c r="K970" i="3"/>
  <c r="K969" i="3"/>
  <c r="K968" i="3"/>
  <c r="K967" i="3"/>
  <c r="K966" i="3"/>
  <c r="K965" i="3"/>
  <c r="K964" i="3"/>
  <c r="K963" i="3"/>
  <c r="K962" i="3"/>
  <c r="K961" i="3"/>
  <c r="K960" i="3"/>
  <c r="K959" i="3"/>
  <c r="K958" i="3"/>
  <c r="K957" i="3"/>
  <c r="K956" i="3"/>
  <c r="K955" i="3"/>
  <c r="K954" i="3"/>
  <c r="K953" i="3"/>
  <c r="K952" i="3"/>
  <c r="K951" i="3"/>
  <c r="K950" i="3"/>
  <c r="K949" i="3"/>
  <c r="K948" i="3"/>
  <c r="K947" i="3"/>
  <c r="K946" i="3"/>
  <c r="K945" i="3"/>
  <c r="K944" i="3"/>
  <c r="K943" i="3"/>
  <c r="K942" i="3"/>
  <c r="K941" i="3"/>
  <c r="K940" i="3"/>
  <c r="K939" i="3"/>
  <c r="K938" i="3"/>
  <c r="K937" i="3"/>
  <c r="K936" i="3"/>
  <c r="K935" i="3"/>
  <c r="K934" i="3"/>
  <c r="K933" i="3"/>
  <c r="K932" i="3"/>
  <c r="K931" i="3"/>
  <c r="K930" i="3"/>
  <c r="K929" i="3"/>
  <c r="K928" i="3"/>
  <c r="K927" i="3"/>
  <c r="K926" i="3"/>
  <c r="K925" i="3"/>
  <c r="K924" i="3"/>
  <c r="K923" i="3"/>
  <c r="K922" i="3"/>
  <c r="K921" i="3"/>
  <c r="K920" i="3"/>
  <c r="K919" i="3"/>
  <c r="K918" i="3"/>
  <c r="K917" i="3"/>
  <c r="K916" i="3"/>
  <c r="K915" i="3"/>
  <c r="K914" i="3"/>
  <c r="K913" i="3"/>
  <c r="K912" i="3"/>
  <c r="K911" i="3"/>
  <c r="K910" i="3"/>
  <c r="K909" i="3"/>
  <c r="K908" i="3"/>
  <c r="K907" i="3"/>
  <c r="K906" i="3"/>
  <c r="K905" i="3"/>
  <c r="K904" i="3"/>
  <c r="K903" i="3"/>
  <c r="K902" i="3"/>
  <c r="K901" i="3"/>
  <c r="K900" i="3"/>
  <c r="K899" i="3"/>
  <c r="K898" i="3"/>
  <c r="K897" i="3"/>
  <c r="K896" i="3"/>
  <c r="K895" i="3"/>
  <c r="K894" i="3"/>
  <c r="K893" i="3"/>
  <c r="K892" i="3"/>
  <c r="K891" i="3"/>
  <c r="K890" i="3"/>
  <c r="K889" i="3"/>
  <c r="K888" i="3"/>
  <c r="K887" i="3"/>
  <c r="K886" i="3"/>
  <c r="K885" i="3"/>
  <c r="K884" i="3"/>
  <c r="K883" i="3"/>
  <c r="K882" i="3"/>
  <c r="K881" i="3"/>
  <c r="K880" i="3"/>
  <c r="K879" i="3"/>
  <c r="K878" i="3"/>
  <c r="K877" i="3"/>
  <c r="K876" i="3"/>
  <c r="K875" i="3"/>
  <c r="K874" i="3"/>
  <c r="K873" i="3"/>
  <c r="K872" i="3"/>
  <c r="K871" i="3"/>
  <c r="K870" i="3"/>
  <c r="K869" i="3"/>
  <c r="K868" i="3"/>
  <c r="K867" i="3"/>
  <c r="K866" i="3"/>
  <c r="K865" i="3"/>
  <c r="K864" i="3"/>
  <c r="K863" i="3"/>
  <c r="K862" i="3"/>
  <c r="K861" i="3"/>
  <c r="K860" i="3"/>
  <c r="K859" i="3"/>
  <c r="K858" i="3"/>
  <c r="K857" i="3"/>
  <c r="K856" i="3"/>
  <c r="K855" i="3"/>
  <c r="K854" i="3"/>
  <c r="K853" i="3"/>
  <c r="K852" i="3"/>
  <c r="K851" i="3"/>
  <c r="K850" i="3"/>
  <c r="K849" i="3"/>
  <c r="K848" i="3"/>
  <c r="K847" i="3"/>
  <c r="K846" i="3"/>
  <c r="K845" i="3"/>
  <c r="K844" i="3"/>
  <c r="K843" i="3"/>
  <c r="K842" i="3"/>
  <c r="K841" i="3"/>
  <c r="K840" i="3"/>
  <c r="K839" i="3"/>
  <c r="K838" i="3"/>
  <c r="K837" i="3"/>
  <c r="K836" i="3"/>
  <c r="K835" i="3"/>
  <c r="K834" i="3"/>
  <c r="K833" i="3"/>
  <c r="K832" i="3"/>
  <c r="K831" i="3"/>
  <c r="K830" i="3"/>
  <c r="K829" i="3"/>
  <c r="K828" i="3"/>
  <c r="K827" i="3"/>
  <c r="K826" i="3"/>
  <c r="K825" i="3"/>
  <c r="K824" i="3"/>
  <c r="K823" i="3"/>
  <c r="K822" i="3"/>
  <c r="K821" i="3"/>
  <c r="K820" i="3"/>
  <c r="K819" i="3"/>
  <c r="K818" i="3"/>
  <c r="K817" i="3"/>
  <c r="K816" i="3"/>
  <c r="K815" i="3"/>
  <c r="K814" i="3"/>
  <c r="K813" i="3"/>
  <c r="K812" i="3"/>
  <c r="K811" i="3"/>
  <c r="K810" i="3"/>
  <c r="K809" i="3"/>
  <c r="K808" i="3"/>
  <c r="K807" i="3"/>
  <c r="K806" i="3"/>
  <c r="K805" i="3"/>
  <c r="K804" i="3"/>
  <c r="K803" i="3"/>
  <c r="K802" i="3"/>
  <c r="K801" i="3"/>
  <c r="K800" i="3"/>
  <c r="K799" i="3"/>
  <c r="K798" i="3"/>
  <c r="K797" i="3"/>
  <c r="K796" i="3"/>
  <c r="K795" i="3"/>
  <c r="K794" i="3"/>
  <c r="K793" i="3"/>
  <c r="K792" i="3"/>
  <c r="K791" i="3"/>
  <c r="K790" i="3"/>
  <c r="K789" i="3"/>
  <c r="K788" i="3"/>
  <c r="K787" i="3"/>
  <c r="K786" i="3"/>
  <c r="K785" i="3"/>
  <c r="K784" i="3"/>
  <c r="K783" i="3"/>
  <c r="K782" i="3"/>
  <c r="K781" i="3"/>
  <c r="K780" i="3"/>
  <c r="K779" i="3"/>
  <c r="K778" i="3"/>
  <c r="K777" i="3"/>
  <c r="K776" i="3"/>
  <c r="K775" i="3"/>
  <c r="K774" i="3"/>
  <c r="K773" i="3"/>
  <c r="K772" i="3"/>
  <c r="K771" i="3"/>
  <c r="K770" i="3"/>
  <c r="K769" i="3"/>
  <c r="K768" i="3"/>
  <c r="K767" i="3"/>
  <c r="K766" i="3"/>
  <c r="K765" i="3"/>
  <c r="K764" i="3"/>
  <c r="K763" i="3"/>
  <c r="K762" i="3"/>
  <c r="K761" i="3"/>
  <c r="K760" i="3"/>
  <c r="K759" i="3"/>
  <c r="K758" i="3"/>
  <c r="K757" i="3"/>
  <c r="K756" i="3"/>
  <c r="K755" i="3"/>
  <c r="K754" i="3"/>
  <c r="K753" i="3"/>
  <c r="K752" i="3"/>
  <c r="K751" i="3"/>
  <c r="K750" i="3"/>
  <c r="K749" i="3"/>
  <c r="K748" i="3"/>
  <c r="K747" i="3"/>
  <c r="K746" i="3"/>
  <c r="K745" i="3"/>
  <c r="K744" i="3"/>
  <c r="K743" i="3"/>
  <c r="K742" i="3"/>
  <c r="K741" i="3"/>
  <c r="K740" i="3"/>
  <c r="K739" i="3"/>
  <c r="K738" i="3"/>
  <c r="K737" i="3"/>
  <c r="K736" i="3"/>
  <c r="K735" i="3"/>
  <c r="K734" i="3"/>
  <c r="K733" i="3"/>
  <c r="K732" i="3"/>
  <c r="K731" i="3"/>
  <c r="K730" i="3"/>
  <c r="K729" i="3"/>
  <c r="K728" i="3"/>
  <c r="K727" i="3"/>
  <c r="K726" i="3"/>
  <c r="K725" i="3"/>
  <c r="K724" i="3"/>
  <c r="K723" i="3"/>
  <c r="K722" i="3"/>
  <c r="K721" i="3"/>
  <c r="K720" i="3"/>
  <c r="K719" i="3"/>
  <c r="K718" i="3"/>
  <c r="K717" i="3"/>
  <c r="K716" i="3"/>
  <c r="K715" i="3"/>
  <c r="K714" i="3"/>
  <c r="K713" i="3"/>
  <c r="K712" i="3"/>
  <c r="K711" i="3"/>
  <c r="K710" i="3"/>
  <c r="K709" i="3"/>
  <c r="K708" i="3"/>
  <c r="K707" i="3"/>
  <c r="K706" i="3"/>
  <c r="K705" i="3"/>
  <c r="K704" i="3"/>
  <c r="K703" i="3"/>
  <c r="K702" i="3"/>
  <c r="K701" i="3"/>
  <c r="K700" i="3"/>
  <c r="K699" i="3"/>
  <c r="K698" i="3"/>
  <c r="K697" i="3"/>
  <c r="K696" i="3"/>
  <c r="K695" i="3"/>
  <c r="K694" i="3"/>
  <c r="K693" i="3"/>
  <c r="K692" i="3"/>
  <c r="K691" i="3"/>
  <c r="K690" i="3"/>
  <c r="K689" i="3"/>
  <c r="K688" i="3"/>
  <c r="K687" i="3"/>
  <c r="K686" i="3"/>
  <c r="K685" i="3"/>
  <c r="K684" i="3"/>
  <c r="K683" i="3"/>
  <c r="K682" i="3"/>
  <c r="K681" i="3"/>
  <c r="K680" i="3"/>
  <c r="K679" i="3"/>
  <c r="K678" i="3"/>
  <c r="K677" i="3"/>
  <c r="K676" i="3"/>
  <c r="K675" i="3"/>
  <c r="K674" i="3"/>
  <c r="K673" i="3"/>
  <c r="K672" i="3"/>
  <c r="K671" i="3"/>
  <c r="K670" i="3"/>
  <c r="K669" i="3"/>
  <c r="K668" i="3"/>
  <c r="K667" i="3"/>
  <c r="K666" i="3"/>
  <c r="K665" i="3"/>
  <c r="K664" i="3"/>
  <c r="K663" i="3"/>
  <c r="K662" i="3"/>
  <c r="K661" i="3"/>
  <c r="K660" i="3"/>
  <c r="K659" i="3"/>
  <c r="K658" i="3"/>
  <c r="K657" i="3"/>
  <c r="K656" i="3"/>
  <c r="K655" i="3"/>
  <c r="K654" i="3"/>
  <c r="K653" i="3"/>
  <c r="K652" i="3"/>
  <c r="K651" i="3"/>
  <c r="K650" i="3"/>
  <c r="K649" i="3"/>
  <c r="K648" i="3"/>
  <c r="K647" i="3"/>
  <c r="K646" i="3"/>
  <c r="K645" i="3"/>
  <c r="K644" i="3"/>
  <c r="K643" i="3"/>
  <c r="K642" i="3"/>
  <c r="K641" i="3"/>
  <c r="K640" i="3"/>
  <c r="K639" i="3"/>
  <c r="K638" i="3"/>
  <c r="K637" i="3"/>
  <c r="K636" i="3"/>
  <c r="K635" i="3"/>
  <c r="K634" i="3"/>
  <c r="K633" i="3"/>
  <c r="K632" i="3"/>
  <c r="K631" i="3"/>
  <c r="K630" i="3"/>
  <c r="K629" i="3"/>
  <c r="K628" i="3"/>
  <c r="K627" i="3"/>
  <c r="K626" i="3"/>
  <c r="K625" i="3"/>
  <c r="K624" i="3"/>
  <c r="K623" i="3"/>
  <c r="K622" i="3"/>
  <c r="K621" i="3"/>
  <c r="K620" i="3"/>
  <c r="K619" i="3"/>
  <c r="K618" i="3"/>
  <c r="K617" i="3"/>
  <c r="K616" i="3"/>
  <c r="K615" i="3"/>
  <c r="K614" i="3"/>
  <c r="K613" i="3"/>
  <c r="K612" i="3"/>
  <c r="K611" i="3"/>
  <c r="K610" i="3"/>
  <c r="K609" i="3"/>
  <c r="K608" i="3"/>
  <c r="K607" i="3"/>
  <c r="K606" i="3"/>
  <c r="K605" i="3"/>
  <c r="K604" i="3"/>
  <c r="K603" i="3"/>
  <c r="K602" i="3"/>
  <c r="K601" i="3"/>
  <c r="K600" i="3"/>
  <c r="K599" i="3"/>
  <c r="K598" i="3"/>
  <c r="K597" i="3"/>
  <c r="K596" i="3"/>
  <c r="K595" i="3"/>
  <c r="K594" i="3"/>
  <c r="K593" i="3"/>
  <c r="K592" i="3"/>
  <c r="K591" i="3"/>
  <c r="K590" i="3"/>
  <c r="K589" i="3"/>
  <c r="K588" i="3"/>
  <c r="K587" i="3"/>
  <c r="K586" i="3"/>
  <c r="K585" i="3"/>
  <c r="K584" i="3"/>
  <c r="K583" i="3"/>
  <c r="K582" i="3"/>
  <c r="K581" i="3"/>
  <c r="K580" i="3"/>
  <c r="K579" i="3"/>
  <c r="K578" i="3"/>
  <c r="K577" i="3"/>
  <c r="K576" i="3"/>
  <c r="K575" i="3"/>
  <c r="K574" i="3"/>
  <c r="K573" i="3"/>
  <c r="K572" i="3"/>
  <c r="K571" i="3"/>
  <c r="K570" i="3"/>
  <c r="K569" i="3"/>
  <c r="K568" i="3"/>
  <c r="K567" i="3"/>
  <c r="K566" i="3"/>
  <c r="K565" i="3"/>
  <c r="K564" i="3"/>
  <c r="K563" i="3"/>
  <c r="K562" i="3"/>
  <c r="K561" i="3"/>
  <c r="K560" i="3"/>
  <c r="K559" i="3"/>
  <c r="K558" i="3"/>
  <c r="K557" i="3"/>
  <c r="K556" i="3"/>
  <c r="K555" i="3"/>
  <c r="K554" i="3"/>
  <c r="K553" i="3"/>
  <c r="K552" i="3"/>
  <c r="K551" i="3"/>
  <c r="K550" i="3"/>
  <c r="K549" i="3"/>
  <c r="K548" i="3"/>
  <c r="K547" i="3"/>
  <c r="K546" i="3"/>
  <c r="K545" i="3"/>
  <c r="K544" i="3"/>
  <c r="K543" i="3"/>
  <c r="K542" i="3"/>
  <c r="K541" i="3"/>
  <c r="K540" i="3"/>
  <c r="K539" i="3"/>
  <c r="K538" i="3"/>
  <c r="K537" i="3"/>
  <c r="K536" i="3"/>
  <c r="K535" i="3"/>
  <c r="K534" i="3"/>
  <c r="K533" i="3"/>
  <c r="K532" i="3"/>
  <c r="K531" i="3"/>
  <c r="K530" i="3"/>
  <c r="K529" i="3"/>
  <c r="K528" i="3"/>
  <c r="K527" i="3"/>
  <c r="K526" i="3"/>
  <c r="K525" i="3"/>
  <c r="K524" i="3"/>
  <c r="K523" i="3"/>
  <c r="K522" i="3"/>
  <c r="K521" i="3"/>
  <c r="K520" i="3"/>
  <c r="K519" i="3"/>
  <c r="K518" i="3"/>
  <c r="K517" i="3"/>
  <c r="K516" i="3"/>
  <c r="K515" i="3"/>
  <c r="K514" i="3"/>
  <c r="K513" i="3"/>
  <c r="K512" i="3"/>
  <c r="K511" i="3"/>
  <c r="K510" i="3"/>
  <c r="K509" i="3"/>
  <c r="K508" i="3"/>
  <c r="K507" i="3"/>
  <c r="K506" i="3"/>
  <c r="K505" i="3"/>
  <c r="K504" i="3"/>
  <c r="K503" i="3"/>
  <c r="K502" i="3"/>
  <c r="K501" i="3"/>
  <c r="K500" i="3"/>
  <c r="K499" i="3"/>
  <c r="K498" i="3"/>
  <c r="K497" i="3"/>
  <c r="K496" i="3"/>
  <c r="K495" i="3"/>
  <c r="K494" i="3"/>
  <c r="K493" i="3"/>
  <c r="K492" i="3"/>
  <c r="K491" i="3"/>
  <c r="K490" i="3"/>
  <c r="K489" i="3"/>
  <c r="K488" i="3"/>
  <c r="K487" i="3"/>
  <c r="K486" i="3"/>
  <c r="K485" i="3"/>
  <c r="K484" i="3"/>
  <c r="K483" i="3"/>
  <c r="K482" i="3"/>
  <c r="K481" i="3"/>
  <c r="K480" i="3"/>
  <c r="K479" i="3"/>
  <c r="K478" i="3"/>
  <c r="K477" i="3"/>
  <c r="K476" i="3"/>
  <c r="K475" i="3"/>
  <c r="K474" i="3"/>
  <c r="K473" i="3"/>
  <c r="K472" i="3"/>
  <c r="K471" i="3"/>
  <c r="K470" i="3"/>
  <c r="K469" i="3"/>
  <c r="K468" i="3"/>
  <c r="K467" i="3"/>
  <c r="K466" i="3"/>
  <c r="K465" i="3"/>
  <c r="K464" i="3"/>
  <c r="K463" i="3"/>
  <c r="K462" i="3"/>
  <c r="K461" i="3"/>
  <c r="K460" i="3"/>
  <c r="K459" i="3"/>
  <c r="K458" i="3"/>
  <c r="K457" i="3"/>
  <c r="K456" i="3"/>
  <c r="K455" i="3"/>
  <c r="K454" i="3"/>
  <c r="K453" i="3"/>
  <c r="K452" i="3"/>
  <c r="K451" i="3"/>
  <c r="K450" i="3"/>
  <c r="K449" i="3"/>
  <c r="K448" i="3"/>
  <c r="K447" i="3"/>
  <c r="K446" i="3"/>
  <c r="K445" i="3"/>
  <c r="K444" i="3"/>
  <c r="K443" i="3"/>
  <c r="K442" i="3"/>
  <c r="K441" i="3"/>
  <c r="K440" i="3"/>
  <c r="K439" i="3"/>
  <c r="K438" i="3"/>
  <c r="K437" i="3"/>
  <c r="K436" i="3"/>
  <c r="K435" i="3"/>
  <c r="K434" i="3"/>
  <c r="K433" i="3"/>
  <c r="K432" i="3"/>
  <c r="K431" i="3"/>
  <c r="K430" i="3"/>
  <c r="K429" i="3"/>
  <c r="K428" i="3"/>
  <c r="K427" i="3"/>
  <c r="K426" i="3"/>
  <c r="K425" i="3"/>
  <c r="K424" i="3"/>
  <c r="K423" i="3"/>
  <c r="K422" i="3"/>
  <c r="K421" i="3"/>
  <c r="K420" i="3"/>
  <c r="K419" i="3"/>
  <c r="K418" i="3"/>
  <c r="K417" i="3"/>
  <c r="K416" i="3"/>
  <c r="K415" i="3"/>
  <c r="K414" i="3"/>
  <c r="K413" i="3"/>
  <c r="K412" i="3"/>
  <c r="K411" i="3"/>
  <c r="K410" i="3"/>
  <c r="K409" i="3"/>
  <c r="K408" i="3"/>
  <c r="K407" i="3"/>
  <c r="K406" i="3"/>
  <c r="K405" i="3"/>
  <c r="K404" i="3"/>
  <c r="K403" i="3"/>
  <c r="K402" i="3"/>
  <c r="K401" i="3"/>
  <c r="K400" i="3"/>
  <c r="K399" i="3"/>
  <c r="K398" i="3"/>
  <c r="K397" i="3"/>
  <c r="K396" i="3"/>
  <c r="K395" i="3"/>
  <c r="K394" i="3"/>
  <c r="K393" i="3"/>
  <c r="K392" i="3"/>
  <c r="K391" i="3"/>
  <c r="K390" i="3"/>
  <c r="K389" i="3"/>
  <c r="K388" i="3"/>
  <c r="K387" i="3"/>
  <c r="K386" i="3"/>
  <c r="K385" i="3"/>
  <c r="K384" i="3"/>
  <c r="K383" i="3"/>
  <c r="K382" i="3"/>
  <c r="K381" i="3"/>
  <c r="K380" i="3"/>
  <c r="K379" i="3"/>
  <c r="K378" i="3"/>
  <c r="K377" i="3"/>
  <c r="K376" i="3"/>
  <c r="K375" i="3"/>
  <c r="K374" i="3"/>
  <c r="K373" i="3"/>
  <c r="K372" i="3"/>
  <c r="K371" i="3"/>
  <c r="K370" i="3"/>
  <c r="K369" i="3"/>
  <c r="K368" i="3"/>
  <c r="K367" i="3"/>
  <c r="K366" i="3"/>
  <c r="K365" i="3"/>
  <c r="K364" i="3"/>
  <c r="K363" i="3"/>
  <c r="K362" i="3"/>
  <c r="K361" i="3"/>
  <c r="K360" i="3"/>
  <c r="K359" i="3"/>
  <c r="K358" i="3"/>
  <c r="K357" i="3"/>
  <c r="K356" i="3"/>
  <c r="K355" i="3"/>
  <c r="K354" i="3"/>
  <c r="K353" i="3"/>
  <c r="K352" i="3"/>
  <c r="K351" i="3"/>
  <c r="K350" i="3"/>
  <c r="K349" i="3"/>
  <c r="K348" i="3"/>
  <c r="K347" i="3"/>
  <c r="K346" i="3"/>
  <c r="K345" i="3"/>
  <c r="K344" i="3"/>
  <c r="K343" i="3"/>
  <c r="K342" i="3"/>
  <c r="K341" i="3"/>
  <c r="K340" i="3"/>
  <c r="K339" i="3"/>
  <c r="K338" i="3"/>
  <c r="K337" i="3"/>
  <c r="K336" i="3"/>
  <c r="K335" i="3"/>
  <c r="K334" i="3"/>
  <c r="K333" i="3"/>
  <c r="K332" i="3"/>
  <c r="K331" i="3"/>
  <c r="K330" i="3"/>
  <c r="K329" i="3"/>
  <c r="K328" i="3"/>
  <c r="K327" i="3"/>
  <c r="K326" i="3"/>
  <c r="K325" i="3"/>
  <c r="K324" i="3"/>
  <c r="K323" i="3"/>
  <c r="K322" i="3"/>
  <c r="K321" i="3"/>
  <c r="K320" i="3"/>
  <c r="K319" i="3"/>
  <c r="K318" i="3"/>
  <c r="K317" i="3"/>
  <c r="K316" i="3"/>
  <c r="K315" i="3"/>
  <c r="K314" i="3"/>
  <c r="K313" i="3"/>
  <c r="K312" i="3"/>
  <c r="K311" i="3"/>
  <c r="K310" i="3"/>
  <c r="K309" i="3"/>
  <c r="K308" i="3"/>
  <c r="K307" i="3"/>
  <c r="K306" i="3"/>
  <c r="K305" i="3"/>
  <c r="K304" i="3"/>
  <c r="K303" i="3"/>
  <c r="K302" i="3"/>
  <c r="K301" i="3"/>
  <c r="K300" i="3"/>
  <c r="K299" i="3"/>
  <c r="K298" i="3"/>
  <c r="K297" i="3"/>
  <c r="K296" i="3"/>
  <c r="K295" i="3"/>
  <c r="K294" i="3"/>
  <c r="K293" i="3"/>
  <c r="K292" i="3"/>
  <c r="K291" i="3"/>
  <c r="K290" i="3"/>
  <c r="K289" i="3"/>
  <c r="K288" i="3"/>
  <c r="K287" i="3"/>
  <c r="K286" i="3"/>
  <c r="K285" i="3"/>
  <c r="K284" i="3"/>
  <c r="K283" i="3"/>
  <c r="K282" i="3"/>
  <c r="K281" i="3"/>
  <c r="K280" i="3"/>
  <c r="K279" i="3"/>
  <c r="K278" i="3"/>
  <c r="K277" i="3"/>
  <c r="K276" i="3"/>
  <c r="K275" i="3"/>
  <c r="K274" i="3"/>
  <c r="K273" i="3"/>
  <c r="K272" i="3"/>
  <c r="K271" i="3"/>
  <c r="K270" i="3"/>
  <c r="K269" i="3"/>
  <c r="K268" i="3"/>
  <c r="K267" i="3"/>
  <c r="K266" i="3"/>
  <c r="K265" i="3"/>
  <c r="K264" i="3"/>
  <c r="K263" i="3"/>
  <c r="K262" i="3"/>
  <c r="K261" i="3"/>
  <c r="K260" i="3"/>
  <c r="K259" i="3"/>
  <c r="K258" i="3"/>
  <c r="K257" i="3"/>
  <c r="K256" i="3"/>
  <c r="K255" i="3"/>
  <c r="K254" i="3"/>
  <c r="K253" i="3"/>
  <c r="K252" i="3"/>
  <c r="K251" i="3"/>
  <c r="K250" i="3"/>
  <c r="K249" i="3"/>
  <c r="K248" i="3"/>
  <c r="K247" i="3"/>
  <c r="K246" i="3"/>
  <c r="K245" i="3"/>
  <c r="K244" i="3"/>
  <c r="K243" i="3"/>
  <c r="K242" i="3"/>
  <c r="K241" i="3"/>
  <c r="K240" i="3"/>
  <c r="K239" i="3"/>
  <c r="K238" i="3"/>
  <c r="K237" i="3"/>
  <c r="K236" i="3"/>
  <c r="K235" i="3"/>
  <c r="K234" i="3"/>
  <c r="K233" i="3"/>
  <c r="K232" i="3"/>
  <c r="K231" i="3"/>
  <c r="K230" i="3"/>
  <c r="K229" i="3"/>
  <c r="K228" i="3"/>
  <c r="K227" i="3"/>
  <c r="K226" i="3"/>
  <c r="K225" i="3"/>
  <c r="K224" i="3"/>
  <c r="K223" i="3"/>
  <c r="K222" i="3"/>
  <c r="K221" i="3"/>
  <c r="K220" i="3"/>
  <c r="K219" i="3"/>
  <c r="K218" i="3"/>
  <c r="K217" i="3"/>
  <c r="K216" i="3"/>
  <c r="K215" i="3"/>
  <c r="K214" i="3"/>
  <c r="K213" i="3"/>
  <c r="K212" i="3"/>
  <c r="K211" i="3"/>
  <c r="K210" i="3"/>
  <c r="K209" i="3"/>
  <c r="K208" i="3"/>
  <c r="K207" i="3"/>
  <c r="K206" i="3"/>
  <c r="K205" i="3"/>
  <c r="K204" i="3"/>
  <c r="K203" i="3"/>
  <c r="K202" i="3"/>
  <c r="K201" i="3"/>
  <c r="K200" i="3"/>
  <c r="K199" i="3"/>
  <c r="K198" i="3"/>
  <c r="K197" i="3"/>
  <c r="K196" i="3"/>
  <c r="K195" i="3"/>
  <c r="K194" i="3"/>
  <c r="K193" i="3"/>
  <c r="K192" i="3"/>
  <c r="K191" i="3"/>
  <c r="K190" i="3"/>
  <c r="K189" i="3"/>
  <c r="K188" i="3"/>
  <c r="K187" i="3"/>
  <c r="K186" i="3"/>
  <c r="K185" i="3"/>
  <c r="K184" i="3"/>
  <c r="K183" i="3"/>
  <c r="K182" i="3"/>
  <c r="K181" i="3"/>
  <c r="K180" i="3"/>
  <c r="K179" i="3"/>
  <c r="K178" i="3"/>
  <c r="K177" i="3"/>
  <c r="K176" i="3"/>
  <c r="K175" i="3"/>
  <c r="K174" i="3"/>
  <c r="K173" i="3"/>
  <c r="K172" i="3"/>
  <c r="K171" i="3"/>
  <c r="K170" i="3"/>
  <c r="K169" i="3"/>
  <c r="K168" i="3"/>
  <c r="K167" i="3"/>
  <c r="K166" i="3"/>
  <c r="K165" i="3"/>
  <c r="K164" i="3"/>
  <c r="K163" i="3"/>
  <c r="K162" i="3"/>
  <c r="K161" i="3"/>
  <c r="K160" i="3"/>
  <c r="K159" i="3"/>
  <c r="K158" i="3"/>
  <c r="K157" i="3"/>
  <c r="K156" i="3"/>
  <c r="K155" i="3"/>
  <c r="K154" i="3"/>
  <c r="K153" i="3"/>
  <c r="K152" i="3"/>
  <c r="K151" i="3"/>
  <c r="K150" i="3"/>
  <c r="K149" i="3"/>
  <c r="K148" i="3"/>
  <c r="K147" i="3"/>
  <c r="K146" i="3"/>
  <c r="K145" i="3"/>
  <c r="K144" i="3"/>
  <c r="K143" i="3"/>
  <c r="K142" i="3"/>
  <c r="K141" i="3"/>
  <c r="K140" i="3"/>
  <c r="K139" i="3"/>
  <c r="K138" i="3"/>
  <c r="K137" i="3"/>
  <c r="K136" i="3"/>
  <c r="K135" i="3"/>
  <c r="K134" i="3"/>
  <c r="K133" i="3"/>
  <c r="K132" i="3"/>
  <c r="K131" i="3"/>
  <c r="K130" i="3"/>
  <c r="K129" i="3"/>
  <c r="K128" i="3"/>
  <c r="K127" i="3"/>
  <c r="K126" i="3"/>
  <c r="K125" i="3"/>
  <c r="K124" i="3"/>
  <c r="K123" i="3"/>
  <c r="K122" i="3"/>
  <c r="K121" i="3"/>
  <c r="K120" i="3"/>
  <c r="K119" i="3"/>
  <c r="K118" i="3"/>
  <c r="K117" i="3"/>
  <c r="K116" i="3"/>
  <c r="K115" i="3"/>
  <c r="K114" i="3"/>
  <c r="K113" i="3"/>
  <c r="K112" i="3"/>
  <c r="K111" i="3"/>
  <c r="K110" i="3"/>
  <c r="K109" i="3"/>
  <c r="K108" i="3"/>
  <c r="K107" i="3"/>
  <c r="K106" i="3"/>
  <c r="K105" i="3"/>
  <c r="K104" i="3"/>
  <c r="K103" i="3"/>
  <c r="K102" i="3"/>
  <c r="K101" i="3"/>
  <c r="K100" i="3"/>
  <c r="K99" i="3"/>
  <c r="K98" i="3"/>
  <c r="K97" i="3"/>
  <c r="K96" i="3"/>
  <c r="K95" i="3"/>
  <c r="K94" i="3"/>
  <c r="K93" i="3"/>
  <c r="K92" i="3"/>
  <c r="K91" i="3"/>
  <c r="K90" i="3"/>
  <c r="K89" i="3"/>
  <c r="K88" i="3"/>
  <c r="K87" i="3"/>
  <c r="K86" i="3"/>
  <c r="K85" i="3"/>
  <c r="K84" i="3"/>
  <c r="K83" i="3"/>
  <c r="K82" i="3"/>
  <c r="K81" i="3"/>
  <c r="K80" i="3"/>
  <c r="K79" i="3"/>
  <c r="K78" i="3"/>
  <c r="K77" i="3"/>
  <c r="K76" i="3"/>
  <c r="K75" i="3"/>
  <c r="K74" i="3"/>
  <c r="K73" i="3"/>
  <c r="K72" i="3"/>
  <c r="K71" i="3"/>
  <c r="K70" i="3"/>
  <c r="K69" i="3"/>
  <c r="K68" i="3"/>
  <c r="K67" i="3"/>
  <c r="K66" i="3"/>
  <c r="K65" i="3"/>
  <c r="K64" i="3"/>
  <c r="K63" i="3"/>
  <c r="K62" i="3"/>
  <c r="K61" i="3"/>
  <c r="K60" i="3"/>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Q1011" i="3"/>
  <c r="Q1010" i="3"/>
  <c r="Q1009" i="3"/>
  <c r="Q1008" i="3"/>
  <c r="Q1007" i="3"/>
  <c r="Q1006" i="3"/>
  <c r="Q1005" i="3"/>
  <c r="Q1004" i="3"/>
  <c r="Q1003" i="3"/>
  <c r="Q1002" i="3"/>
  <c r="Q1001" i="3"/>
  <c r="Q1000" i="3"/>
  <c r="Q999" i="3"/>
  <c r="Q998" i="3"/>
  <c r="Q997" i="3"/>
  <c r="Q996" i="3"/>
  <c r="Q995" i="3"/>
  <c r="Q994" i="3"/>
  <c r="Q993" i="3"/>
  <c r="Q992" i="3"/>
  <c r="Q991" i="3"/>
  <c r="Q990" i="3"/>
  <c r="Q989" i="3"/>
  <c r="Q988" i="3"/>
  <c r="Q987" i="3"/>
  <c r="Q986" i="3"/>
  <c r="Q985" i="3"/>
  <c r="Q984" i="3"/>
  <c r="Q983" i="3"/>
  <c r="Q982" i="3"/>
  <c r="Q981" i="3"/>
  <c r="Q980" i="3"/>
  <c r="Q979" i="3"/>
  <c r="Q978" i="3"/>
  <c r="Q977" i="3"/>
  <c r="Q976" i="3"/>
  <c r="Q975" i="3"/>
  <c r="Q974" i="3"/>
  <c r="Q973" i="3"/>
  <c r="Q972" i="3"/>
  <c r="Q971" i="3"/>
  <c r="Q970" i="3"/>
  <c r="Q969" i="3"/>
  <c r="Q968" i="3"/>
  <c r="Q967" i="3"/>
  <c r="Q966" i="3"/>
  <c r="Q965" i="3"/>
  <c r="Q964" i="3"/>
  <c r="Q963" i="3"/>
  <c r="Q962" i="3"/>
  <c r="Q961" i="3"/>
  <c r="Q960" i="3"/>
  <c r="Q959" i="3"/>
  <c r="Q958" i="3"/>
  <c r="Q957" i="3"/>
  <c r="Q956" i="3"/>
  <c r="Q955" i="3"/>
  <c r="Q954" i="3"/>
  <c r="Q953" i="3"/>
  <c r="Q952" i="3"/>
  <c r="Q951" i="3"/>
  <c r="Q950" i="3"/>
  <c r="Q949" i="3"/>
  <c r="Q948" i="3"/>
  <c r="Q947" i="3"/>
  <c r="Q946" i="3"/>
  <c r="Q945" i="3"/>
  <c r="Q944" i="3"/>
  <c r="Q943" i="3"/>
  <c r="Q942" i="3"/>
  <c r="Q941" i="3"/>
  <c r="Q940" i="3"/>
  <c r="Q939" i="3"/>
  <c r="Q938" i="3"/>
  <c r="Q937" i="3"/>
  <c r="Q936" i="3"/>
  <c r="Q935" i="3"/>
  <c r="Q934" i="3"/>
  <c r="Q933" i="3"/>
  <c r="Q932" i="3"/>
  <c r="Q931" i="3"/>
  <c r="Q930" i="3"/>
  <c r="Q929" i="3"/>
  <c r="Q928" i="3"/>
  <c r="Q927" i="3"/>
  <c r="Q926" i="3"/>
  <c r="Q925" i="3"/>
  <c r="Q924" i="3"/>
  <c r="Q923" i="3"/>
  <c r="Q922" i="3"/>
  <c r="Q921" i="3"/>
  <c r="Q920" i="3"/>
  <c r="Q919" i="3"/>
  <c r="Q918" i="3"/>
  <c r="Q917" i="3"/>
  <c r="Q916" i="3"/>
  <c r="Q915" i="3"/>
  <c r="Q914" i="3"/>
  <c r="Q913" i="3"/>
  <c r="Q912" i="3"/>
  <c r="Q911" i="3"/>
  <c r="Q910" i="3"/>
  <c r="Q909" i="3"/>
  <c r="Q908" i="3"/>
  <c r="Q907" i="3"/>
  <c r="Q906" i="3"/>
  <c r="Q905" i="3"/>
  <c r="Q904" i="3"/>
  <c r="Q903" i="3"/>
  <c r="Q902" i="3"/>
  <c r="Q901" i="3"/>
  <c r="Q900" i="3"/>
  <c r="Q899" i="3"/>
  <c r="Q898" i="3"/>
  <c r="Q897" i="3"/>
  <c r="Q896" i="3"/>
  <c r="Q895" i="3"/>
  <c r="Q894" i="3"/>
  <c r="Q893" i="3"/>
  <c r="Q892" i="3"/>
  <c r="Q891" i="3"/>
  <c r="Q890" i="3"/>
  <c r="Q889" i="3"/>
  <c r="Q888" i="3"/>
  <c r="Q887" i="3"/>
  <c r="Q886" i="3"/>
  <c r="Q885" i="3"/>
  <c r="Q884" i="3"/>
  <c r="Q883" i="3"/>
  <c r="Q882" i="3"/>
  <c r="Q881" i="3"/>
  <c r="Q880" i="3"/>
  <c r="Q879" i="3"/>
  <c r="Q878" i="3"/>
  <c r="Q877" i="3"/>
  <c r="Q876" i="3"/>
  <c r="Q875" i="3"/>
  <c r="Q874" i="3"/>
  <c r="Q873" i="3"/>
  <c r="Q872" i="3"/>
  <c r="Q871" i="3"/>
  <c r="Q870" i="3"/>
  <c r="Q869" i="3"/>
  <c r="Q868" i="3"/>
  <c r="Q867" i="3"/>
  <c r="Q866" i="3"/>
  <c r="Q865" i="3"/>
  <c r="Q864" i="3"/>
  <c r="Q863" i="3"/>
  <c r="Q862" i="3"/>
  <c r="Q861" i="3"/>
  <c r="Q860" i="3"/>
  <c r="Q859" i="3"/>
  <c r="Q858" i="3"/>
  <c r="Q857" i="3"/>
  <c r="Q856" i="3"/>
  <c r="Q855" i="3"/>
  <c r="Q854" i="3"/>
  <c r="Q853" i="3"/>
  <c r="Q852" i="3"/>
  <c r="Q851" i="3"/>
  <c r="Q850" i="3"/>
  <c r="Q849" i="3"/>
  <c r="Q848" i="3"/>
  <c r="Q847" i="3"/>
  <c r="Q846" i="3"/>
  <c r="Q845" i="3"/>
  <c r="Q844" i="3"/>
  <c r="Q843" i="3"/>
  <c r="Q842" i="3"/>
  <c r="Q841" i="3"/>
  <c r="Q840" i="3"/>
  <c r="Q839" i="3"/>
  <c r="Q838" i="3"/>
  <c r="Q837" i="3"/>
  <c r="Q836" i="3"/>
  <c r="Q835" i="3"/>
  <c r="Q834" i="3"/>
  <c r="Q833" i="3"/>
  <c r="Q832" i="3"/>
  <c r="Q831" i="3"/>
  <c r="Q830" i="3"/>
  <c r="Q829" i="3"/>
  <c r="Q828" i="3"/>
  <c r="Q827" i="3"/>
  <c r="Q826" i="3"/>
  <c r="Q825" i="3"/>
  <c r="Q824" i="3"/>
  <c r="Q823" i="3"/>
  <c r="Q822" i="3"/>
  <c r="Q821" i="3"/>
  <c r="Q820" i="3"/>
  <c r="Q819" i="3"/>
  <c r="Q818" i="3"/>
  <c r="Q817" i="3"/>
  <c r="Q816" i="3"/>
  <c r="Q815" i="3"/>
  <c r="Q814" i="3"/>
  <c r="Q813" i="3"/>
  <c r="Q812" i="3"/>
  <c r="Q811" i="3"/>
  <c r="Q810" i="3"/>
  <c r="Q809" i="3"/>
  <c r="Q808" i="3"/>
  <c r="Q807" i="3"/>
  <c r="Q806" i="3"/>
  <c r="Q805" i="3"/>
  <c r="Q804" i="3"/>
  <c r="Q803" i="3"/>
  <c r="Q802" i="3"/>
  <c r="Q801" i="3"/>
  <c r="Q800" i="3"/>
  <c r="Q799" i="3"/>
  <c r="Q798" i="3"/>
  <c r="Q797" i="3"/>
  <c r="Q796" i="3"/>
  <c r="Q795" i="3"/>
  <c r="Q794" i="3"/>
  <c r="Q793" i="3"/>
  <c r="Q792" i="3"/>
  <c r="Q791" i="3"/>
  <c r="Q790" i="3"/>
  <c r="Q789" i="3"/>
  <c r="Q788" i="3"/>
  <c r="Q787" i="3"/>
  <c r="Q786" i="3"/>
  <c r="Q785" i="3"/>
  <c r="Q784" i="3"/>
  <c r="Q783" i="3"/>
  <c r="Q782" i="3"/>
  <c r="Q781" i="3"/>
  <c r="Q780" i="3"/>
  <c r="Q779" i="3"/>
  <c r="Q778" i="3"/>
  <c r="Q777" i="3"/>
  <c r="Q776" i="3"/>
  <c r="Q775" i="3"/>
  <c r="Q774" i="3"/>
  <c r="Q773" i="3"/>
  <c r="Q772" i="3"/>
  <c r="Q771" i="3"/>
  <c r="Q770" i="3"/>
  <c r="Q769" i="3"/>
  <c r="Q768" i="3"/>
  <c r="Q767" i="3"/>
  <c r="Q766" i="3"/>
  <c r="Q765" i="3"/>
  <c r="Q764" i="3"/>
  <c r="Q763" i="3"/>
  <c r="Q762" i="3"/>
  <c r="Q761" i="3"/>
  <c r="Q760" i="3"/>
  <c r="Q759" i="3"/>
  <c r="Q758" i="3"/>
  <c r="Q757" i="3"/>
  <c r="Q756" i="3"/>
  <c r="Q755" i="3"/>
  <c r="Q754" i="3"/>
  <c r="Q753" i="3"/>
  <c r="Q752" i="3"/>
  <c r="Q751" i="3"/>
  <c r="Q750" i="3"/>
  <c r="Q749" i="3"/>
  <c r="Q748" i="3"/>
  <c r="Q747" i="3"/>
  <c r="Q746" i="3"/>
  <c r="Q745" i="3"/>
  <c r="Q744" i="3"/>
  <c r="Q743" i="3"/>
  <c r="Q742" i="3"/>
  <c r="Q741" i="3"/>
  <c r="Q740" i="3"/>
  <c r="Q739" i="3"/>
  <c r="Q738" i="3"/>
  <c r="Q737" i="3"/>
  <c r="Q736" i="3"/>
  <c r="Q735" i="3"/>
  <c r="Q734" i="3"/>
  <c r="Q733" i="3"/>
  <c r="Q732" i="3"/>
  <c r="Q731" i="3"/>
  <c r="Q730" i="3"/>
  <c r="Q729" i="3"/>
  <c r="Q728" i="3"/>
  <c r="Q727" i="3"/>
  <c r="Q726" i="3"/>
  <c r="Q725" i="3"/>
  <c r="Q724" i="3"/>
  <c r="Q723" i="3"/>
  <c r="Q722" i="3"/>
  <c r="Q721" i="3"/>
  <c r="Q720" i="3"/>
  <c r="Q719" i="3"/>
  <c r="Q718" i="3"/>
  <c r="Q717" i="3"/>
  <c r="Q716" i="3"/>
  <c r="Q715" i="3"/>
  <c r="Q714" i="3"/>
  <c r="Q713" i="3"/>
  <c r="Q712" i="3"/>
  <c r="Q711" i="3"/>
  <c r="Q710" i="3"/>
  <c r="Q709" i="3"/>
  <c r="Q708" i="3"/>
  <c r="Q707" i="3"/>
  <c r="Q706" i="3"/>
  <c r="Q705" i="3"/>
  <c r="Q704" i="3"/>
  <c r="Q703" i="3"/>
  <c r="Q702" i="3"/>
  <c r="Q701" i="3"/>
  <c r="Q700" i="3"/>
  <c r="Q699" i="3"/>
  <c r="Q698" i="3"/>
  <c r="Q697" i="3"/>
  <c r="Q696" i="3"/>
  <c r="Q695" i="3"/>
  <c r="Q694" i="3"/>
  <c r="Q693" i="3"/>
  <c r="Q692" i="3"/>
  <c r="Q691" i="3"/>
  <c r="Q690" i="3"/>
  <c r="Q689" i="3"/>
  <c r="Q688" i="3"/>
  <c r="Q687" i="3"/>
  <c r="Q686" i="3"/>
  <c r="Q685" i="3"/>
  <c r="Q684" i="3"/>
  <c r="Q683" i="3"/>
  <c r="Q682" i="3"/>
  <c r="Q681" i="3"/>
  <c r="Q680" i="3"/>
  <c r="Q679" i="3"/>
  <c r="Q678" i="3"/>
  <c r="Q677" i="3"/>
  <c r="Q676" i="3"/>
  <c r="Q675" i="3"/>
  <c r="Q674" i="3"/>
  <c r="Q673" i="3"/>
  <c r="Q672" i="3"/>
  <c r="Q671" i="3"/>
  <c r="Q670" i="3"/>
  <c r="Q669" i="3"/>
  <c r="Q668" i="3"/>
  <c r="Q667" i="3"/>
  <c r="Q666" i="3"/>
  <c r="Q665" i="3"/>
  <c r="Q664" i="3"/>
  <c r="Q663" i="3"/>
  <c r="Q662" i="3"/>
  <c r="Q661" i="3"/>
  <c r="Q660" i="3"/>
  <c r="Q659" i="3"/>
  <c r="Q658" i="3"/>
  <c r="Q657" i="3"/>
  <c r="Q656" i="3"/>
  <c r="Q655" i="3"/>
  <c r="Q654" i="3"/>
  <c r="Q653" i="3"/>
  <c r="Q652" i="3"/>
  <c r="Q651" i="3"/>
  <c r="Q650" i="3"/>
  <c r="Q649" i="3"/>
  <c r="Q648" i="3"/>
  <c r="Q647" i="3"/>
  <c r="Q646" i="3"/>
  <c r="Q645" i="3"/>
  <c r="Q644" i="3"/>
  <c r="Q643" i="3"/>
  <c r="Q642" i="3"/>
  <c r="Q641" i="3"/>
  <c r="Q640" i="3"/>
  <c r="Q639" i="3"/>
  <c r="Q638" i="3"/>
  <c r="Q637" i="3"/>
  <c r="Q636" i="3"/>
  <c r="Q635" i="3"/>
  <c r="Q634" i="3"/>
  <c r="Q633" i="3"/>
  <c r="Q632" i="3"/>
  <c r="Q631" i="3"/>
  <c r="Q630" i="3"/>
  <c r="Q629" i="3"/>
  <c r="Q628" i="3"/>
  <c r="Q627" i="3"/>
  <c r="Q626" i="3"/>
  <c r="Q625" i="3"/>
  <c r="Q624" i="3"/>
  <c r="Q623" i="3"/>
  <c r="Q622" i="3"/>
  <c r="Q621" i="3"/>
  <c r="Q620" i="3"/>
  <c r="Q619" i="3"/>
  <c r="Q618" i="3"/>
  <c r="Q617" i="3"/>
  <c r="Q616" i="3"/>
  <c r="Q615" i="3"/>
  <c r="Q614" i="3"/>
  <c r="Q613" i="3"/>
  <c r="Q612" i="3"/>
  <c r="Q611" i="3"/>
  <c r="Q610" i="3"/>
  <c r="Q609" i="3"/>
  <c r="Q608" i="3"/>
  <c r="Q607" i="3"/>
  <c r="Q606" i="3"/>
  <c r="Q605" i="3"/>
  <c r="Q604" i="3"/>
  <c r="Q603" i="3"/>
  <c r="Q602" i="3"/>
  <c r="Q601" i="3"/>
  <c r="Q600" i="3"/>
  <c r="Q599" i="3"/>
  <c r="Q598" i="3"/>
  <c r="Q597" i="3"/>
  <c r="Q596" i="3"/>
  <c r="Q595" i="3"/>
  <c r="Q594" i="3"/>
  <c r="Q593" i="3"/>
  <c r="Q592" i="3"/>
  <c r="Q591" i="3"/>
  <c r="Q590" i="3"/>
  <c r="Q589" i="3"/>
  <c r="Q588" i="3"/>
  <c r="Q587" i="3"/>
  <c r="Q586" i="3"/>
  <c r="Q585" i="3"/>
  <c r="Q584" i="3"/>
  <c r="Q583" i="3"/>
  <c r="Q582" i="3"/>
  <c r="Q581" i="3"/>
  <c r="Q580" i="3"/>
  <c r="Q579" i="3"/>
  <c r="Q578" i="3"/>
  <c r="Q577" i="3"/>
  <c r="Q576" i="3"/>
  <c r="Q575" i="3"/>
  <c r="Q574" i="3"/>
  <c r="Q573" i="3"/>
  <c r="Q572" i="3"/>
  <c r="Q571" i="3"/>
  <c r="Q570" i="3"/>
  <c r="Q569" i="3"/>
  <c r="Q568" i="3"/>
  <c r="Q567" i="3"/>
  <c r="Q566" i="3"/>
  <c r="Q565" i="3"/>
  <c r="Q564" i="3"/>
  <c r="Q563" i="3"/>
  <c r="Q562" i="3"/>
  <c r="Q561" i="3"/>
  <c r="Q560" i="3"/>
  <c r="Q559" i="3"/>
  <c r="Q558" i="3"/>
  <c r="Q557" i="3"/>
  <c r="Q556" i="3"/>
  <c r="Q555" i="3"/>
  <c r="Q554" i="3"/>
  <c r="Q553" i="3"/>
  <c r="Q552" i="3"/>
  <c r="Q551" i="3"/>
  <c r="Q550" i="3"/>
  <c r="Q549" i="3"/>
  <c r="Q548" i="3"/>
  <c r="Q547" i="3"/>
  <c r="Q546" i="3"/>
  <c r="Q545" i="3"/>
  <c r="Q544" i="3"/>
  <c r="Q543" i="3"/>
  <c r="Q542" i="3"/>
  <c r="Q541" i="3"/>
  <c r="Q540" i="3"/>
  <c r="Q539" i="3"/>
  <c r="Q538" i="3"/>
  <c r="Q537" i="3"/>
  <c r="Q536" i="3"/>
  <c r="Q535" i="3"/>
  <c r="Q534" i="3"/>
  <c r="Q533" i="3"/>
  <c r="Q532" i="3"/>
  <c r="Q531" i="3"/>
  <c r="Q530" i="3"/>
  <c r="Q529" i="3"/>
  <c r="Q528" i="3"/>
  <c r="Q527" i="3"/>
  <c r="Q526" i="3"/>
  <c r="Q525" i="3"/>
  <c r="Q524" i="3"/>
  <c r="Q523" i="3"/>
  <c r="Q522" i="3"/>
  <c r="Q521" i="3"/>
  <c r="Q520" i="3"/>
  <c r="Q519" i="3"/>
  <c r="Q518" i="3"/>
  <c r="Q517" i="3"/>
  <c r="Q516" i="3"/>
  <c r="Q515" i="3"/>
  <c r="Q514" i="3"/>
  <c r="Q513" i="3"/>
  <c r="Q512" i="3"/>
  <c r="Q511" i="3"/>
  <c r="Q510" i="3"/>
  <c r="Q509" i="3"/>
  <c r="Q508" i="3"/>
  <c r="Q507" i="3"/>
  <c r="Q506" i="3"/>
  <c r="Q505" i="3"/>
  <c r="Q504" i="3"/>
  <c r="Q503" i="3"/>
  <c r="Q502" i="3"/>
  <c r="Q501" i="3"/>
  <c r="Q500" i="3"/>
  <c r="Q499" i="3"/>
  <c r="Q498" i="3"/>
  <c r="Q497" i="3"/>
  <c r="Q496" i="3"/>
  <c r="Q495" i="3"/>
  <c r="Q494" i="3"/>
  <c r="Q493" i="3"/>
  <c r="Q492" i="3"/>
  <c r="Q491" i="3"/>
  <c r="Q490" i="3"/>
  <c r="Q489" i="3"/>
  <c r="Q488" i="3"/>
  <c r="Q487" i="3"/>
  <c r="Q486" i="3"/>
  <c r="Q485" i="3"/>
  <c r="Q484" i="3"/>
  <c r="Q483" i="3"/>
  <c r="Q482" i="3"/>
  <c r="Q481" i="3"/>
  <c r="Q480" i="3"/>
  <c r="Q479" i="3"/>
  <c r="Q478" i="3"/>
  <c r="Q477" i="3"/>
  <c r="Q476" i="3"/>
  <c r="Q475" i="3"/>
  <c r="Q474" i="3"/>
  <c r="Q473" i="3"/>
  <c r="Q472" i="3"/>
  <c r="Q471" i="3"/>
  <c r="Q470" i="3"/>
  <c r="Q469" i="3"/>
  <c r="Q468" i="3"/>
  <c r="Q467" i="3"/>
  <c r="Q466" i="3"/>
  <c r="Q465" i="3"/>
  <c r="Q464" i="3"/>
  <c r="Q463" i="3"/>
  <c r="Q462" i="3"/>
  <c r="Q461" i="3"/>
  <c r="Q460" i="3"/>
  <c r="Q459" i="3"/>
  <c r="Q458" i="3"/>
  <c r="Q457" i="3"/>
  <c r="Q456" i="3"/>
  <c r="Q455" i="3"/>
  <c r="Q454" i="3"/>
  <c r="Q453" i="3"/>
  <c r="Q452" i="3"/>
  <c r="Q451" i="3"/>
  <c r="Q450" i="3"/>
  <c r="Q449" i="3"/>
  <c r="Q448" i="3"/>
  <c r="Q447" i="3"/>
  <c r="Q446" i="3"/>
  <c r="Q445" i="3"/>
  <c r="Q444" i="3"/>
  <c r="Q443" i="3"/>
  <c r="Q442" i="3"/>
  <c r="Q441" i="3"/>
  <c r="Q440" i="3"/>
  <c r="Q439" i="3"/>
  <c r="Q438" i="3"/>
  <c r="Q437" i="3"/>
  <c r="Q436" i="3"/>
  <c r="Q435" i="3"/>
  <c r="Q434" i="3"/>
  <c r="Q433" i="3"/>
  <c r="Q432" i="3"/>
  <c r="Q431" i="3"/>
  <c r="Q430" i="3"/>
  <c r="Q429" i="3"/>
  <c r="Q428" i="3"/>
  <c r="Q427" i="3"/>
  <c r="Q426" i="3"/>
  <c r="Q425" i="3"/>
  <c r="Q424" i="3"/>
  <c r="Q423" i="3"/>
  <c r="Q422" i="3"/>
  <c r="Q421" i="3"/>
  <c r="Q420" i="3"/>
  <c r="Q419" i="3"/>
  <c r="Q418" i="3"/>
  <c r="Q417" i="3"/>
  <c r="Q416" i="3"/>
  <c r="Q415" i="3"/>
  <c r="Q414" i="3"/>
  <c r="Q413" i="3"/>
  <c r="Q412" i="3"/>
  <c r="Q411" i="3"/>
  <c r="Q410" i="3"/>
  <c r="Q409" i="3"/>
  <c r="Q408" i="3"/>
  <c r="Q407" i="3"/>
  <c r="Q406" i="3"/>
  <c r="Q405" i="3"/>
  <c r="Q404" i="3"/>
  <c r="Q403" i="3"/>
  <c r="Q402" i="3"/>
  <c r="Q401" i="3"/>
  <c r="Q400" i="3"/>
  <c r="Q399" i="3"/>
  <c r="Q398" i="3"/>
  <c r="Q397" i="3"/>
  <c r="Q396" i="3"/>
  <c r="Q395" i="3"/>
  <c r="Q394" i="3"/>
  <c r="Q393" i="3"/>
  <c r="Q392" i="3"/>
  <c r="Q391" i="3"/>
  <c r="Q390" i="3"/>
  <c r="Q389" i="3"/>
  <c r="Q388" i="3"/>
  <c r="Q387" i="3"/>
  <c r="Q386" i="3"/>
  <c r="Q385" i="3"/>
  <c r="Q384" i="3"/>
  <c r="Q383" i="3"/>
  <c r="Q382" i="3"/>
  <c r="Q381" i="3"/>
  <c r="Q380" i="3"/>
  <c r="Q379" i="3"/>
  <c r="Q378" i="3"/>
  <c r="Q377" i="3"/>
  <c r="Q376" i="3"/>
  <c r="Q375" i="3"/>
  <c r="Q374" i="3"/>
  <c r="Q373" i="3"/>
  <c r="Q372" i="3"/>
  <c r="Q371" i="3"/>
  <c r="Q370" i="3"/>
  <c r="Q369" i="3"/>
  <c r="Q368" i="3"/>
  <c r="Q367" i="3"/>
  <c r="Q366" i="3"/>
  <c r="Q365" i="3"/>
  <c r="Q364" i="3"/>
  <c r="Q363" i="3"/>
  <c r="Q362" i="3"/>
  <c r="Q361" i="3"/>
  <c r="Q360" i="3"/>
  <c r="Q359" i="3"/>
  <c r="Q358" i="3"/>
  <c r="Q357" i="3"/>
  <c r="Q356" i="3"/>
  <c r="Q355" i="3"/>
  <c r="Q354" i="3"/>
  <c r="Q353" i="3"/>
  <c r="Q352" i="3"/>
  <c r="Q351" i="3"/>
  <c r="Q350" i="3"/>
  <c r="Q349" i="3"/>
  <c r="Q348" i="3"/>
  <c r="Q347" i="3"/>
  <c r="Q346" i="3"/>
  <c r="Q345" i="3"/>
  <c r="Q344" i="3"/>
  <c r="Q343" i="3"/>
  <c r="Q342" i="3"/>
  <c r="Q341" i="3"/>
  <c r="Q340" i="3"/>
  <c r="Q339" i="3"/>
  <c r="Q338" i="3"/>
  <c r="Q337" i="3"/>
  <c r="Q336" i="3"/>
  <c r="Q335" i="3"/>
  <c r="Q334" i="3"/>
  <c r="Q333" i="3"/>
  <c r="Q332" i="3"/>
  <c r="Q331" i="3"/>
  <c r="Q330" i="3"/>
  <c r="Q329" i="3"/>
  <c r="Q328" i="3"/>
  <c r="Q327" i="3"/>
  <c r="Q326" i="3"/>
  <c r="Q325" i="3"/>
  <c r="Q324" i="3"/>
  <c r="Q323" i="3"/>
  <c r="Q322" i="3"/>
  <c r="Q321" i="3"/>
  <c r="Q320" i="3"/>
  <c r="Q319" i="3"/>
  <c r="Q318" i="3"/>
  <c r="Q317" i="3"/>
  <c r="Q316" i="3"/>
  <c r="Q315" i="3"/>
  <c r="Q314" i="3"/>
  <c r="Q313" i="3"/>
  <c r="Q312" i="3"/>
  <c r="Q311" i="3"/>
  <c r="Q310" i="3"/>
  <c r="Q309" i="3"/>
  <c r="Q308" i="3"/>
  <c r="Q307" i="3"/>
  <c r="Q306" i="3"/>
  <c r="Q305" i="3"/>
  <c r="Q304" i="3"/>
  <c r="Q303" i="3"/>
  <c r="Q302" i="3"/>
  <c r="Q301" i="3"/>
  <c r="Q300" i="3"/>
  <c r="Q299" i="3"/>
  <c r="Q298" i="3"/>
  <c r="Q297" i="3"/>
  <c r="Q296" i="3"/>
  <c r="Q295" i="3"/>
  <c r="Q294" i="3"/>
  <c r="Q293" i="3"/>
  <c r="Q292" i="3"/>
  <c r="Q291" i="3"/>
  <c r="Q290" i="3"/>
  <c r="Q289" i="3"/>
  <c r="Q288" i="3"/>
  <c r="Q287" i="3"/>
  <c r="Q286" i="3"/>
  <c r="Q285" i="3"/>
  <c r="Q284" i="3"/>
  <c r="Q283" i="3"/>
  <c r="Q282" i="3"/>
  <c r="Q281" i="3"/>
  <c r="Q280" i="3"/>
  <c r="Q279" i="3"/>
  <c r="Q278" i="3"/>
  <c r="Q277" i="3"/>
  <c r="Q276" i="3"/>
  <c r="Q275" i="3"/>
  <c r="Q274" i="3"/>
  <c r="Q273" i="3"/>
  <c r="Q272" i="3"/>
  <c r="Q271" i="3"/>
  <c r="Q270" i="3"/>
  <c r="Q269" i="3"/>
  <c r="Q268" i="3"/>
  <c r="Q267" i="3"/>
  <c r="Q266" i="3"/>
  <c r="Q265" i="3"/>
  <c r="Q264" i="3"/>
  <c r="Q263" i="3"/>
  <c r="Q262" i="3"/>
  <c r="Q261" i="3"/>
  <c r="Q260" i="3"/>
  <c r="Q259" i="3"/>
  <c r="Q258" i="3"/>
  <c r="Q257" i="3"/>
  <c r="Q256" i="3"/>
  <c r="Q255" i="3"/>
  <c r="Q254" i="3"/>
  <c r="Q253" i="3"/>
  <c r="Q252" i="3"/>
  <c r="Q251" i="3"/>
  <c r="Q250" i="3"/>
  <c r="Q249" i="3"/>
  <c r="Q248" i="3"/>
  <c r="Q247" i="3"/>
  <c r="Q246" i="3"/>
  <c r="Q245" i="3"/>
  <c r="Q244" i="3"/>
  <c r="Q243" i="3"/>
  <c r="Q242" i="3"/>
  <c r="Q241" i="3"/>
  <c r="Q240" i="3"/>
  <c r="Q239" i="3"/>
  <c r="Q238" i="3"/>
  <c r="Q237" i="3"/>
  <c r="Q236" i="3"/>
  <c r="Q235" i="3"/>
  <c r="Q234" i="3"/>
  <c r="Q233" i="3"/>
  <c r="Q232" i="3"/>
  <c r="Q231" i="3"/>
  <c r="Q230" i="3"/>
  <c r="Q229" i="3"/>
  <c r="Q228" i="3"/>
  <c r="Q227" i="3"/>
  <c r="Q226" i="3"/>
  <c r="Q225" i="3"/>
  <c r="Q224" i="3"/>
  <c r="Q223" i="3"/>
  <c r="Q222" i="3"/>
  <c r="Q221" i="3"/>
  <c r="Q220" i="3"/>
  <c r="Q219" i="3"/>
  <c r="Q218" i="3"/>
  <c r="Q217" i="3"/>
  <c r="Q216" i="3"/>
  <c r="Q215" i="3"/>
  <c r="Q214" i="3"/>
  <c r="Q213" i="3"/>
  <c r="Q212" i="3"/>
  <c r="Q211" i="3"/>
  <c r="Q210" i="3"/>
  <c r="Q209" i="3"/>
  <c r="Q208" i="3"/>
  <c r="Q207" i="3"/>
  <c r="Q206" i="3"/>
  <c r="Q205" i="3"/>
  <c r="Q204" i="3"/>
  <c r="Q203" i="3"/>
  <c r="Q202" i="3"/>
  <c r="Q201" i="3"/>
  <c r="Q200" i="3"/>
  <c r="Q199" i="3"/>
  <c r="Q198" i="3"/>
  <c r="Q197" i="3"/>
  <c r="Q196" i="3"/>
  <c r="Q195" i="3"/>
  <c r="Q194" i="3"/>
  <c r="Q193" i="3"/>
  <c r="Q192" i="3"/>
  <c r="Q191" i="3"/>
  <c r="Q190" i="3"/>
  <c r="Q189" i="3"/>
  <c r="Q188" i="3"/>
  <c r="Q187" i="3"/>
  <c r="Q186" i="3"/>
  <c r="Q185" i="3"/>
  <c r="Q184" i="3"/>
  <c r="Q183" i="3"/>
  <c r="Q182" i="3"/>
  <c r="Q181" i="3"/>
  <c r="Q180" i="3"/>
  <c r="Q179" i="3"/>
  <c r="Q178" i="3"/>
  <c r="Q177" i="3"/>
  <c r="Q176" i="3"/>
  <c r="Q175" i="3"/>
  <c r="Q174" i="3"/>
  <c r="Q173" i="3"/>
  <c r="Q172" i="3"/>
  <c r="Q171" i="3"/>
  <c r="Q170" i="3"/>
  <c r="Q169" i="3"/>
  <c r="Q168" i="3"/>
  <c r="Q167" i="3"/>
  <c r="Q166" i="3"/>
  <c r="Q165" i="3"/>
  <c r="Q164" i="3"/>
  <c r="Q163" i="3"/>
  <c r="Q162" i="3"/>
  <c r="Q161" i="3"/>
  <c r="Q160" i="3"/>
  <c r="Q159" i="3"/>
  <c r="Q158" i="3"/>
  <c r="Q157" i="3"/>
  <c r="Q156" i="3"/>
  <c r="Q155" i="3"/>
  <c r="Q154" i="3"/>
  <c r="Q153" i="3"/>
  <c r="Q152" i="3"/>
  <c r="Q151" i="3"/>
  <c r="Q150" i="3"/>
  <c r="Q149" i="3"/>
  <c r="Q148" i="3"/>
  <c r="Q147" i="3"/>
  <c r="Q146" i="3"/>
  <c r="Q145" i="3"/>
  <c r="Q144" i="3"/>
  <c r="Q143" i="3"/>
  <c r="Q142" i="3"/>
  <c r="Q141" i="3"/>
  <c r="Q140" i="3"/>
  <c r="Q139" i="3"/>
  <c r="Q138" i="3"/>
  <c r="Q137" i="3"/>
  <c r="Q136" i="3"/>
  <c r="Q135" i="3"/>
  <c r="Q134" i="3"/>
  <c r="Q133" i="3"/>
  <c r="Q132" i="3"/>
  <c r="Q131" i="3"/>
  <c r="Q130" i="3"/>
  <c r="Q129" i="3"/>
  <c r="Q128" i="3"/>
  <c r="Q127" i="3"/>
  <c r="Q126" i="3"/>
  <c r="Q125" i="3"/>
  <c r="Q124" i="3"/>
  <c r="Q123" i="3"/>
  <c r="Q122" i="3"/>
  <c r="Q121" i="3"/>
  <c r="Q120" i="3"/>
  <c r="Q119" i="3"/>
  <c r="Q118" i="3"/>
  <c r="Q117" i="3"/>
  <c r="Q116" i="3"/>
  <c r="Q115" i="3"/>
  <c r="Q114" i="3"/>
  <c r="Q113" i="3"/>
  <c r="Q112" i="3"/>
  <c r="Q111" i="3"/>
  <c r="Q110" i="3"/>
  <c r="Q109" i="3"/>
  <c r="Q108" i="3"/>
  <c r="Q107" i="3"/>
  <c r="Q106" i="3"/>
  <c r="Q105" i="3"/>
  <c r="Q104" i="3"/>
  <c r="Q103" i="3"/>
  <c r="Q102" i="3"/>
  <c r="Q101" i="3"/>
  <c r="Q100" i="3"/>
  <c r="Q99" i="3"/>
  <c r="Q98" i="3"/>
  <c r="Q97" i="3"/>
  <c r="Q96" i="3"/>
  <c r="Q95" i="3"/>
  <c r="Q94" i="3"/>
  <c r="Q93" i="3"/>
  <c r="Q92" i="3"/>
  <c r="Q91" i="3"/>
  <c r="Q90" i="3"/>
  <c r="Q89" i="3"/>
  <c r="Q88" i="3"/>
  <c r="Q87" i="3"/>
  <c r="Q86" i="3"/>
  <c r="Q85" i="3"/>
  <c r="Q84" i="3"/>
  <c r="Q83" i="3"/>
  <c r="Q82" i="3"/>
  <c r="Q81" i="3"/>
  <c r="Q80" i="3"/>
  <c r="Q79" i="3"/>
  <c r="Q78" i="3"/>
  <c r="Q77" i="3"/>
  <c r="Q76" i="3"/>
  <c r="Q75" i="3"/>
  <c r="Q74" i="3"/>
  <c r="Q73" i="3"/>
  <c r="Q72" i="3"/>
  <c r="Q71" i="3"/>
  <c r="Q70" i="3"/>
  <c r="Q69" i="3"/>
  <c r="Q68" i="3"/>
  <c r="Q67" i="3"/>
  <c r="Q66" i="3"/>
  <c r="Q65" i="3"/>
  <c r="Q64" i="3"/>
  <c r="Q63" i="3"/>
  <c r="Q62" i="3"/>
  <c r="Q61" i="3"/>
  <c r="Q60" i="3"/>
  <c r="Q59" i="3"/>
  <c r="Q58" i="3"/>
  <c r="Q57" i="3"/>
  <c r="Q56" i="3"/>
  <c r="Q55" i="3"/>
  <c r="Q54" i="3"/>
  <c r="Q53" i="3"/>
  <c r="Q52" i="3"/>
  <c r="Q51" i="3"/>
  <c r="Q50" i="3"/>
  <c r="Q49" i="3"/>
  <c r="Q48" i="3"/>
  <c r="Q47" i="3"/>
  <c r="Q46" i="3"/>
  <c r="Q45" i="3"/>
  <c r="Q44" i="3"/>
  <c r="Q43" i="3"/>
  <c r="Q42" i="3"/>
  <c r="Q41" i="3"/>
  <c r="Q40" i="3"/>
  <c r="Q39" i="3"/>
  <c r="Q38" i="3"/>
  <c r="Q37" i="3"/>
  <c r="Q35" i="3"/>
  <c r="Q34" i="3"/>
  <c r="Q33" i="3"/>
  <c r="Q32" i="3"/>
  <c r="Q31" i="3"/>
  <c r="Q30" i="3"/>
  <c r="Q29" i="3"/>
  <c r="Q28" i="3"/>
  <c r="Q27" i="3"/>
  <c r="Q26" i="3"/>
  <c r="Q25" i="3"/>
  <c r="Q24" i="3"/>
  <c r="Q23" i="3"/>
  <c r="Q22" i="3"/>
  <c r="Q21" i="3"/>
  <c r="Q20" i="3"/>
  <c r="Q19" i="3"/>
  <c r="Q18" i="3"/>
  <c r="Q17" i="3"/>
  <c r="Q16" i="3"/>
  <c r="Q15" i="3"/>
  <c r="Q14" i="3"/>
  <c r="A1011" i="5"/>
  <c r="C1011" i="5" s="1"/>
  <c r="A1010" i="5"/>
  <c r="A1009" i="5"/>
  <c r="A1008" i="5"/>
  <c r="O1008" i="5" s="1"/>
  <c r="A1007" i="5"/>
  <c r="P1007" i="5" s="1"/>
  <c r="A1006" i="5"/>
  <c r="G1006" i="5" s="1"/>
  <c r="A1005" i="5"/>
  <c r="A1004" i="5"/>
  <c r="A1003" i="5"/>
  <c r="A1002" i="5"/>
  <c r="AC985" i="4"/>
  <c r="AC12" i="4"/>
  <c r="AB12" i="4"/>
  <c r="AA12" i="4"/>
  <c r="Z12" i="4"/>
  <c r="G12" i="4"/>
  <c r="Y12" i="4"/>
  <c r="X12" i="4"/>
  <c r="Z985" i="4"/>
  <c r="Y985" i="4"/>
  <c r="A1011" i="3"/>
  <c r="R1011" i="3" s="1"/>
  <c r="A1010" i="3"/>
  <c r="R1010" i="3" s="1"/>
  <c r="A1009" i="3"/>
  <c r="R1009" i="3" s="1"/>
  <c r="A1008" i="3"/>
  <c r="R1008" i="3" s="1"/>
  <c r="A1007" i="3"/>
  <c r="R1007" i="3" s="1"/>
  <c r="A1006" i="3"/>
  <c r="R1006" i="3" s="1"/>
  <c r="A1005" i="3"/>
  <c r="R1005" i="3" s="1"/>
  <c r="A1004" i="3"/>
  <c r="R1004" i="3" s="1"/>
  <c r="A1003" i="3"/>
  <c r="R1003" i="3" s="1"/>
  <c r="A1002" i="3"/>
  <c r="R1002" i="3" s="1"/>
  <c r="A1001" i="3"/>
  <c r="R1001" i="3" s="1"/>
  <c r="A1000" i="3"/>
  <c r="R1000" i="3" s="1"/>
  <c r="A999" i="3"/>
  <c r="R999" i="3" s="1"/>
  <c r="A998" i="3"/>
  <c r="R998" i="3" s="1"/>
  <c r="A997" i="3"/>
  <c r="R997" i="3" s="1"/>
  <c r="A996" i="3"/>
  <c r="R996" i="3" s="1"/>
  <c r="A995" i="3"/>
  <c r="R995" i="3" s="1"/>
  <c r="A994" i="3"/>
  <c r="R994" i="3" s="1"/>
  <c r="A993" i="3"/>
  <c r="R993" i="3" s="1"/>
  <c r="A992" i="3"/>
  <c r="R992" i="3" s="1"/>
  <c r="A991" i="3"/>
  <c r="R991" i="3" s="1"/>
  <c r="A990" i="3"/>
  <c r="R990" i="3" s="1"/>
  <c r="A989" i="3"/>
  <c r="R989" i="3" s="1"/>
  <c r="A988" i="3"/>
  <c r="R988" i="3" s="1"/>
  <c r="A987" i="3"/>
  <c r="R987" i="3" s="1"/>
  <c r="A986" i="3"/>
  <c r="R986" i="3" s="1"/>
  <c r="A985" i="3"/>
  <c r="R985" i="3" s="1"/>
  <c r="A984" i="3"/>
  <c r="R984" i="3" s="1"/>
  <c r="A983" i="3"/>
  <c r="R983" i="3" s="1"/>
  <c r="A982" i="3"/>
  <c r="R982" i="3" s="1"/>
  <c r="A981" i="3"/>
  <c r="R981" i="3" s="1"/>
  <c r="A980" i="3"/>
  <c r="R980" i="3" s="1"/>
  <c r="A979" i="3"/>
  <c r="R979" i="3" s="1"/>
  <c r="A978" i="3"/>
  <c r="R978" i="3" s="1"/>
  <c r="A977" i="3"/>
  <c r="R977" i="3" s="1"/>
  <c r="A976" i="3"/>
  <c r="R976" i="3" s="1"/>
  <c r="A975" i="3"/>
  <c r="R975" i="3" s="1"/>
  <c r="A974" i="3"/>
  <c r="R974" i="3" s="1"/>
  <c r="A973" i="3"/>
  <c r="R973" i="3" s="1"/>
  <c r="A972" i="3"/>
  <c r="R972" i="3" s="1"/>
  <c r="A971" i="3"/>
  <c r="R971" i="3" s="1"/>
  <c r="A970" i="3"/>
  <c r="R970" i="3" s="1"/>
  <c r="A969" i="3"/>
  <c r="R969" i="3" s="1"/>
  <c r="A968" i="3"/>
  <c r="R968" i="3" s="1"/>
  <c r="A967" i="3"/>
  <c r="R967" i="3" s="1"/>
  <c r="A966" i="3"/>
  <c r="R966" i="3" s="1"/>
  <c r="A965" i="3"/>
  <c r="R965" i="3" s="1"/>
  <c r="A964" i="3"/>
  <c r="R964" i="3" s="1"/>
  <c r="A963" i="3"/>
  <c r="R963" i="3" s="1"/>
  <c r="A962" i="3"/>
  <c r="R962" i="3" s="1"/>
  <c r="A961" i="3"/>
  <c r="R961" i="3" s="1"/>
  <c r="A960" i="3"/>
  <c r="R960" i="3" s="1"/>
  <c r="A959" i="3"/>
  <c r="R959" i="3" s="1"/>
  <c r="A958" i="3"/>
  <c r="R958" i="3" s="1"/>
  <c r="A957" i="3"/>
  <c r="R957" i="3" s="1"/>
  <c r="A956" i="3"/>
  <c r="R956" i="3" s="1"/>
  <c r="A955" i="3"/>
  <c r="R955" i="3" s="1"/>
  <c r="A954" i="3"/>
  <c r="R954" i="3" s="1"/>
  <c r="A953" i="3"/>
  <c r="R953" i="3" s="1"/>
  <c r="A952" i="3"/>
  <c r="R952" i="3" s="1"/>
  <c r="A951" i="3"/>
  <c r="R951" i="3" s="1"/>
  <c r="A950" i="3"/>
  <c r="R950" i="3" s="1"/>
  <c r="A949" i="3"/>
  <c r="R949" i="3" s="1"/>
  <c r="A948" i="3"/>
  <c r="R948" i="3" s="1"/>
  <c r="A947" i="3"/>
  <c r="R947" i="3" s="1"/>
  <c r="A946" i="3"/>
  <c r="R946" i="3" s="1"/>
  <c r="A945" i="3"/>
  <c r="R945" i="3" s="1"/>
  <c r="A944" i="3"/>
  <c r="R944" i="3" s="1"/>
  <c r="A943" i="3"/>
  <c r="R943" i="3" s="1"/>
  <c r="A942" i="3"/>
  <c r="R942" i="3" s="1"/>
  <c r="A941" i="3"/>
  <c r="R941" i="3" s="1"/>
  <c r="A940" i="3"/>
  <c r="R940" i="3" s="1"/>
  <c r="A939" i="3"/>
  <c r="R939" i="3" s="1"/>
  <c r="A938" i="3"/>
  <c r="R938" i="3" s="1"/>
  <c r="A937" i="3"/>
  <c r="R937" i="3" s="1"/>
  <c r="A936" i="3"/>
  <c r="R936" i="3" s="1"/>
  <c r="A935" i="3"/>
  <c r="R935" i="3" s="1"/>
  <c r="A934" i="3"/>
  <c r="R934" i="3" s="1"/>
  <c r="A933" i="3"/>
  <c r="R933" i="3" s="1"/>
  <c r="A932" i="3"/>
  <c r="R932" i="3" s="1"/>
  <c r="A931" i="3"/>
  <c r="R931" i="3" s="1"/>
  <c r="A930" i="3"/>
  <c r="R930" i="3" s="1"/>
  <c r="A929" i="3"/>
  <c r="R929" i="3" s="1"/>
  <c r="A928" i="3"/>
  <c r="R928" i="3" s="1"/>
  <c r="A927" i="3"/>
  <c r="R927" i="3" s="1"/>
  <c r="A926" i="3"/>
  <c r="R926" i="3" s="1"/>
  <c r="A925" i="3"/>
  <c r="R925" i="3" s="1"/>
  <c r="A924" i="3"/>
  <c r="R924" i="3" s="1"/>
  <c r="A923" i="3"/>
  <c r="R923" i="3" s="1"/>
  <c r="A922" i="3"/>
  <c r="R922" i="3" s="1"/>
  <c r="A921" i="3"/>
  <c r="R921" i="3" s="1"/>
  <c r="A920" i="3"/>
  <c r="R920" i="3" s="1"/>
  <c r="A919" i="3"/>
  <c r="R919" i="3" s="1"/>
  <c r="A918" i="3"/>
  <c r="R918" i="3" s="1"/>
  <c r="A917" i="3"/>
  <c r="R917" i="3" s="1"/>
  <c r="A916" i="3"/>
  <c r="R916" i="3" s="1"/>
  <c r="A915" i="3"/>
  <c r="R915" i="3" s="1"/>
  <c r="A914" i="3"/>
  <c r="R914" i="3" s="1"/>
  <c r="A913" i="3"/>
  <c r="R913" i="3" s="1"/>
  <c r="A912" i="3"/>
  <c r="R912" i="3" s="1"/>
  <c r="A911" i="3"/>
  <c r="R911" i="3" s="1"/>
  <c r="A910" i="3"/>
  <c r="R910" i="3" s="1"/>
  <c r="A909" i="3"/>
  <c r="R909" i="3" s="1"/>
  <c r="A908" i="3"/>
  <c r="R908" i="3" s="1"/>
  <c r="A907" i="3"/>
  <c r="R907" i="3" s="1"/>
  <c r="A906" i="3"/>
  <c r="R906" i="3" s="1"/>
  <c r="A905" i="3"/>
  <c r="R905" i="3" s="1"/>
  <c r="A904" i="3"/>
  <c r="R904" i="3" s="1"/>
  <c r="A903" i="3"/>
  <c r="R903" i="3" s="1"/>
  <c r="A902" i="3"/>
  <c r="R902" i="3" s="1"/>
  <c r="A901" i="3"/>
  <c r="R901" i="3" s="1"/>
  <c r="A900" i="3"/>
  <c r="R900" i="3" s="1"/>
  <c r="A899" i="3"/>
  <c r="R899" i="3" s="1"/>
  <c r="A898" i="3"/>
  <c r="R898" i="3" s="1"/>
  <c r="A897" i="3"/>
  <c r="R897" i="3" s="1"/>
  <c r="A896" i="3"/>
  <c r="R896" i="3" s="1"/>
  <c r="A895" i="3"/>
  <c r="R895" i="3" s="1"/>
  <c r="A894" i="3"/>
  <c r="R894" i="3" s="1"/>
  <c r="A893" i="3"/>
  <c r="R893" i="3" s="1"/>
  <c r="A892" i="3"/>
  <c r="R892" i="3" s="1"/>
  <c r="A891" i="3"/>
  <c r="R891" i="3" s="1"/>
  <c r="A890" i="3"/>
  <c r="R890" i="3" s="1"/>
  <c r="A889" i="3"/>
  <c r="R889" i="3" s="1"/>
  <c r="A888" i="3"/>
  <c r="R888" i="3" s="1"/>
  <c r="A887" i="3"/>
  <c r="R887" i="3" s="1"/>
  <c r="A886" i="3"/>
  <c r="R886" i="3" s="1"/>
  <c r="A885" i="3"/>
  <c r="R885" i="3" s="1"/>
  <c r="A884" i="3"/>
  <c r="R884" i="3" s="1"/>
  <c r="A883" i="3"/>
  <c r="R883" i="3" s="1"/>
  <c r="A882" i="3"/>
  <c r="R882" i="3" s="1"/>
  <c r="A881" i="3"/>
  <c r="R881" i="3" s="1"/>
  <c r="A880" i="3"/>
  <c r="R880" i="3" s="1"/>
  <c r="A879" i="3"/>
  <c r="R879" i="3" s="1"/>
  <c r="A878" i="3"/>
  <c r="R878" i="3" s="1"/>
  <c r="A877" i="3"/>
  <c r="R877" i="3" s="1"/>
  <c r="A876" i="3"/>
  <c r="R876" i="3" s="1"/>
  <c r="A875" i="3"/>
  <c r="R875" i="3" s="1"/>
  <c r="A874" i="3"/>
  <c r="R874" i="3" s="1"/>
  <c r="A873" i="3"/>
  <c r="R873" i="3" s="1"/>
  <c r="A872" i="3"/>
  <c r="R872" i="3" s="1"/>
  <c r="A871" i="3"/>
  <c r="R871" i="3" s="1"/>
  <c r="A870" i="3"/>
  <c r="R870" i="3" s="1"/>
  <c r="A869" i="3"/>
  <c r="R869" i="3" s="1"/>
  <c r="A868" i="3"/>
  <c r="R868" i="3" s="1"/>
  <c r="A867" i="3"/>
  <c r="R867" i="3" s="1"/>
  <c r="A866" i="3"/>
  <c r="R866" i="3" s="1"/>
  <c r="A865" i="3"/>
  <c r="R865" i="3" s="1"/>
  <c r="A864" i="3"/>
  <c r="R864" i="3" s="1"/>
  <c r="A863" i="3"/>
  <c r="R863" i="3" s="1"/>
  <c r="A862" i="3"/>
  <c r="R862" i="3" s="1"/>
  <c r="A861" i="3"/>
  <c r="R861" i="3" s="1"/>
  <c r="A860" i="3"/>
  <c r="R860" i="3" s="1"/>
  <c r="A859" i="3"/>
  <c r="R859" i="3" s="1"/>
  <c r="A858" i="3"/>
  <c r="R858" i="3" s="1"/>
  <c r="A857" i="3"/>
  <c r="R857" i="3" s="1"/>
  <c r="A856" i="3"/>
  <c r="R856" i="3" s="1"/>
  <c r="A855" i="3"/>
  <c r="R855" i="3" s="1"/>
  <c r="A854" i="3"/>
  <c r="R854" i="3" s="1"/>
  <c r="A853" i="3"/>
  <c r="R853" i="3" s="1"/>
  <c r="A852" i="3"/>
  <c r="R852" i="3" s="1"/>
  <c r="A851" i="3"/>
  <c r="R851" i="3" s="1"/>
  <c r="A850" i="3"/>
  <c r="R850" i="3" s="1"/>
  <c r="A849" i="3"/>
  <c r="R849" i="3" s="1"/>
  <c r="A848" i="3"/>
  <c r="R848" i="3" s="1"/>
  <c r="A847" i="3"/>
  <c r="R847" i="3" s="1"/>
  <c r="A846" i="3"/>
  <c r="R846" i="3" s="1"/>
  <c r="A845" i="3"/>
  <c r="R845" i="3" s="1"/>
  <c r="A844" i="3"/>
  <c r="R844" i="3" s="1"/>
  <c r="A843" i="3"/>
  <c r="R843" i="3" s="1"/>
  <c r="A842" i="3"/>
  <c r="R842" i="3" s="1"/>
  <c r="A841" i="3"/>
  <c r="R841" i="3" s="1"/>
  <c r="A840" i="3"/>
  <c r="R840" i="3" s="1"/>
  <c r="A839" i="3"/>
  <c r="R839" i="3" s="1"/>
  <c r="A838" i="3"/>
  <c r="R838" i="3" s="1"/>
  <c r="A837" i="3"/>
  <c r="R837" i="3" s="1"/>
  <c r="A836" i="3"/>
  <c r="R836" i="3" s="1"/>
  <c r="A835" i="3"/>
  <c r="R835" i="3" s="1"/>
  <c r="A834" i="3"/>
  <c r="R834" i="3" s="1"/>
  <c r="A833" i="3"/>
  <c r="R833" i="3" s="1"/>
  <c r="A832" i="3"/>
  <c r="R832" i="3" s="1"/>
  <c r="A831" i="3"/>
  <c r="R831" i="3" s="1"/>
  <c r="A830" i="3"/>
  <c r="R830" i="3" s="1"/>
  <c r="A829" i="3"/>
  <c r="R829" i="3" s="1"/>
  <c r="A828" i="3"/>
  <c r="R828" i="3" s="1"/>
  <c r="A827" i="3"/>
  <c r="R827" i="3" s="1"/>
  <c r="A826" i="3"/>
  <c r="R826" i="3" s="1"/>
  <c r="A825" i="3"/>
  <c r="R825" i="3" s="1"/>
  <c r="A824" i="3"/>
  <c r="R824" i="3" s="1"/>
  <c r="A823" i="3"/>
  <c r="R823" i="3" s="1"/>
  <c r="A822" i="3"/>
  <c r="R822" i="3" s="1"/>
  <c r="A821" i="3"/>
  <c r="R821" i="3" s="1"/>
  <c r="A820" i="3"/>
  <c r="R820" i="3" s="1"/>
  <c r="A819" i="3"/>
  <c r="R819" i="3" s="1"/>
  <c r="A818" i="3"/>
  <c r="R818" i="3" s="1"/>
  <c r="A817" i="3"/>
  <c r="R817" i="3" s="1"/>
  <c r="A816" i="3"/>
  <c r="R816" i="3" s="1"/>
  <c r="A815" i="3"/>
  <c r="R815" i="3" s="1"/>
  <c r="A814" i="3"/>
  <c r="R814" i="3" s="1"/>
  <c r="A813" i="3"/>
  <c r="R813" i="3" s="1"/>
  <c r="A812" i="3"/>
  <c r="R812" i="3" s="1"/>
  <c r="A811" i="3"/>
  <c r="R811" i="3" s="1"/>
  <c r="A810" i="3"/>
  <c r="R810" i="3" s="1"/>
  <c r="A809" i="3"/>
  <c r="R809" i="3" s="1"/>
  <c r="A808" i="3"/>
  <c r="R808" i="3" s="1"/>
  <c r="A807" i="3"/>
  <c r="R807" i="3" s="1"/>
  <c r="A806" i="3"/>
  <c r="R806" i="3" s="1"/>
  <c r="A805" i="3"/>
  <c r="R805" i="3" s="1"/>
  <c r="A804" i="3"/>
  <c r="R804" i="3" s="1"/>
  <c r="A803" i="3"/>
  <c r="R803" i="3" s="1"/>
  <c r="A802" i="3"/>
  <c r="R802" i="3" s="1"/>
  <c r="A801" i="3"/>
  <c r="R801" i="3" s="1"/>
  <c r="A800" i="3"/>
  <c r="R800" i="3" s="1"/>
  <c r="A799" i="3"/>
  <c r="R799" i="3" s="1"/>
  <c r="A798" i="3"/>
  <c r="R798" i="3" s="1"/>
  <c r="A797" i="3"/>
  <c r="R797" i="3" s="1"/>
  <c r="A796" i="3"/>
  <c r="R796" i="3" s="1"/>
  <c r="A795" i="3"/>
  <c r="R795" i="3" s="1"/>
  <c r="A794" i="3"/>
  <c r="R794" i="3" s="1"/>
  <c r="A793" i="3"/>
  <c r="R793" i="3" s="1"/>
  <c r="A792" i="3"/>
  <c r="R792" i="3" s="1"/>
  <c r="A791" i="3"/>
  <c r="R791" i="3" s="1"/>
  <c r="A790" i="3"/>
  <c r="R790" i="3" s="1"/>
  <c r="A789" i="3"/>
  <c r="R789" i="3" s="1"/>
  <c r="A788" i="3"/>
  <c r="R788" i="3" s="1"/>
  <c r="A787" i="3"/>
  <c r="R787" i="3" s="1"/>
  <c r="A786" i="3"/>
  <c r="R786" i="3" s="1"/>
  <c r="A785" i="3"/>
  <c r="R785" i="3" s="1"/>
  <c r="A784" i="3"/>
  <c r="R784" i="3" s="1"/>
  <c r="A783" i="3"/>
  <c r="R783" i="3" s="1"/>
  <c r="A782" i="3"/>
  <c r="R782" i="3" s="1"/>
  <c r="A781" i="3"/>
  <c r="R781" i="3" s="1"/>
  <c r="A780" i="3"/>
  <c r="R780" i="3" s="1"/>
  <c r="A779" i="3"/>
  <c r="R779" i="3" s="1"/>
  <c r="A778" i="3"/>
  <c r="R778" i="3" s="1"/>
  <c r="A777" i="3"/>
  <c r="R777" i="3" s="1"/>
  <c r="A776" i="3"/>
  <c r="R776" i="3" s="1"/>
  <c r="A775" i="3"/>
  <c r="R775" i="3" s="1"/>
  <c r="A774" i="3"/>
  <c r="R774" i="3" s="1"/>
  <c r="A773" i="3"/>
  <c r="R773" i="3" s="1"/>
  <c r="A772" i="3"/>
  <c r="R772" i="3" s="1"/>
  <c r="A771" i="3"/>
  <c r="R771" i="3" s="1"/>
  <c r="A770" i="3"/>
  <c r="R770" i="3" s="1"/>
  <c r="A769" i="3"/>
  <c r="R769" i="3" s="1"/>
  <c r="A768" i="3"/>
  <c r="R768" i="3" s="1"/>
  <c r="A767" i="3"/>
  <c r="R767" i="3" s="1"/>
  <c r="A766" i="3"/>
  <c r="R766" i="3" s="1"/>
  <c r="A765" i="3"/>
  <c r="R765" i="3" s="1"/>
  <c r="A764" i="3"/>
  <c r="R764" i="3" s="1"/>
  <c r="A763" i="3"/>
  <c r="R763" i="3" s="1"/>
  <c r="A762" i="3"/>
  <c r="R762" i="3" s="1"/>
  <c r="A761" i="3"/>
  <c r="R761" i="3" s="1"/>
  <c r="A760" i="3"/>
  <c r="R760" i="3" s="1"/>
  <c r="A759" i="3"/>
  <c r="R759" i="3" s="1"/>
  <c r="A758" i="3"/>
  <c r="R758" i="3" s="1"/>
  <c r="A757" i="3"/>
  <c r="R757" i="3" s="1"/>
  <c r="A756" i="3"/>
  <c r="R756" i="3" s="1"/>
  <c r="A755" i="3"/>
  <c r="R755" i="3" s="1"/>
  <c r="A754" i="3"/>
  <c r="R754" i="3" s="1"/>
  <c r="A753" i="3"/>
  <c r="R753" i="3" s="1"/>
  <c r="A752" i="3"/>
  <c r="R752" i="3" s="1"/>
  <c r="A751" i="3"/>
  <c r="R751" i="3" s="1"/>
  <c r="A750" i="3"/>
  <c r="R750" i="3" s="1"/>
  <c r="A749" i="3"/>
  <c r="R749" i="3" s="1"/>
  <c r="A748" i="3"/>
  <c r="R748" i="3" s="1"/>
  <c r="A747" i="3"/>
  <c r="R747" i="3" s="1"/>
  <c r="A746" i="3"/>
  <c r="R746" i="3" s="1"/>
  <c r="A745" i="3"/>
  <c r="R745" i="3" s="1"/>
  <c r="A744" i="3"/>
  <c r="R744" i="3" s="1"/>
  <c r="A743" i="3"/>
  <c r="R743" i="3" s="1"/>
  <c r="A742" i="3"/>
  <c r="R742" i="3" s="1"/>
  <c r="A741" i="3"/>
  <c r="R741" i="3" s="1"/>
  <c r="A740" i="3"/>
  <c r="R740" i="3" s="1"/>
  <c r="A739" i="3"/>
  <c r="R739" i="3" s="1"/>
  <c r="A738" i="3"/>
  <c r="R738" i="3" s="1"/>
  <c r="A737" i="3"/>
  <c r="R737" i="3" s="1"/>
  <c r="A736" i="3"/>
  <c r="R736" i="3" s="1"/>
  <c r="A735" i="3"/>
  <c r="R735" i="3" s="1"/>
  <c r="A734" i="3"/>
  <c r="R734" i="3" s="1"/>
  <c r="A733" i="3"/>
  <c r="R733" i="3" s="1"/>
  <c r="A732" i="3"/>
  <c r="R732" i="3" s="1"/>
  <c r="A731" i="3"/>
  <c r="R731" i="3" s="1"/>
  <c r="A730" i="3"/>
  <c r="R730" i="3" s="1"/>
  <c r="A729" i="3"/>
  <c r="R729" i="3" s="1"/>
  <c r="A728" i="3"/>
  <c r="R728" i="3" s="1"/>
  <c r="A727" i="3"/>
  <c r="R727" i="3" s="1"/>
  <c r="A726" i="3"/>
  <c r="R726" i="3" s="1"/>
  <c r="A725" i="3"/>
  <c r="R725" i="3" s="1"/>
  <c r="A724" i="3"/>
  <c r="R724" i="3" s="1"/>
  <c r="A723" i="3"/>
  <c r="R723" i="3" s="1"/>
  <c r="A722" i="3"/>
  <c r="R722" i="3" s="1"/>
  <c r="A721" i="3"/>
  <c r="R721" i="3" s="1"/>
  <c r="A720" i="3"/>
  <c r="R720" i="3" s="1"/>
  <c r="A719" i="3"/>
  <c r="R719" i="3" s="1"/>
  <c r="A718" i="3"/>
  <c r="R718" i="3" s="1"/>
  <c r="A717" i="3"/>
  <c r="R717" i="3" s="1"/>
  <c r="A716" i="3"/>
  <c r="R716" i="3" s="1"/>
  <c r="A715" i="3"/>
  <c r="R715" i="3" s="1"/>
  <c r="A714" i="3"/>
  <c r="R714" i="3" s="1"/>
  <c r="A713" i="3"/>
  <c r="R713" i="3" s="1"/>
  <c r="A712" i="3"/>
  <c r="R712" i="3" s="1"/>
  <c r="A711" i="3"/>
  <c r="R711" i="3" s="1"/>
  <c r="A710" i="3"/>
  <c r="R710" i="3" s="1"/>
  <c r="A709" i="3"/>
  <c r="R709" i="3" s="1"/>
  <c r="A708" i="3"/>
  <c r="R708" i="3" s="1"/>
  <c r="A707" i="3"/>
  <c r="R707" i="3" s="1"/>
  <c r="A706" i="3"/>
  <c r="R706" i="3" s="1"/>
  <c r="A705" i="3"/>
  <c r="R705" i="3" s="1"/>
  <c r="A704" i="3"/>
  <c r="R704" i="3" s="1"/>
  <c r="A703" i="3"/>
  <c r="R703" i="3" s="1"/>
  <c r="A702" i="3"/>
  <c r="R702" i="3" s="1"/>
  <c r="A701" i="3"/>
  <c r="R701" i="3" s="1"/>
  <c r="A700" i="3"/>
  <c r="R700" i="3" s="1"/>
  <c r="A699" i="3"/>
  <c r="R699" i="3" s="1"/>
  <c r="A698" i="3"/>
  <c r="R698" i="3" s="1"/>
  <c r="A697" i="3"/>
  <c r="R697" i="3" s="1"/>
  <c r="A696" i="3"/>
  <c r="R696" i="3" s="1"/>
  <c r="A695" i="3"/>
  <c r="R695" i="3" s="1"/>
  <c r="A694" i="3"/>
  <c r="R694" i="3" s="1"/>
  <c r="A693" i="3"/>
  <c r="R693" i="3" s="1"/>
  <c r="A692" i="3"/>
  <c r="R692" i="3" s="1"/>
  <c r="A691" i="3"/>
  <c r="R691" i="3" s="1"/>
  <c r="A690" i="3"/>
  <c r="R690" i="3" s="1"/>
  <c r="A689" i="3"/>
  <c r="R689" i="3" s="1"/>
  <c r="A688" i="3"/>
  <c r="R688" i="3" s="1"/>
  <c r="A687" i="3"/>
  <c r="R687" i="3" s="1"/>
  <c r="A686" i="3"/>
  <c r="R686" i="3" s="1"/>
  <c r="A685" i="3"/>
  <c r="R685" i="3" s="1"/>
  <c r="A684" i="3"/>
  <c r="R684" i="3" s="1"/>
  <c r="A683" i="3"/>
  <c r="R683" i="3" s="1"/>
  <c r="A682" i="3"/>
  <c r="R682" i="3" s="1"/>
  <c r="A681" i="3"/>
  <c r="R681" i="3" s="1"/>
  <c r="A680" i="3"/>
  <c r="R680" i="3" s="1"/>
  <c r="A679" i="3"/>
  <c r="R679" i="3" s="1"/>
  <c r="A678" i="3"/>
  <c r="R678" i="3" s="1"/>
  <c r="A677" i="3"/>
  <c r="R677" i="3" s="1"/>
  <c r="A676" i="3"/>
  <c r="R676" i="3" s="1"/>
  <c r="A675" i="3"/>
  <c r="R675" i="3" s="1"/>
  <c r="A674" i="3"/>
  <c r="R674" i="3" s="1"/>
  <c r="A673" i="3"/>
  <c r="R673" i="3" s="1"/>
  <c r="A672" i="3"/>
  <c r="R672" i="3" s="1"/>
  <c r="A671" i="3"/>
  <c r="R671" i="3" s="1"/>
  <c r="A670" i="3"/>
  <c r="R670" i="3" s="1"/>
  <c r="A669" i="3"/>
  <c r="R669" i="3" s="1"/>
  <c r="A668" i="3"/>
  <c r="R668" i="3" s="1"/>
  <c r="A667" i="3"/>
  <c r="R667" i="3" s="1"/>
  <c r="A666" i="3"/>
  <c r="R666" i="3" s="1"/>
  <c r="A665" i="3"/>
  <c r="R665" i="3" s="1"/>
  <c r="A664" i="3"/>
  <c r="R664" i="3" s="1"/>
  <c r="A663" i="3"/>
  <c r="R663" i="3" s="1"/>
  <c r="A662" i="3"/>
  <c r="R662" i="3" s="1"/>
  <c r="A661" i="3"/>
  <c r="R661" i="3" s="1"/>
  <c r="A660" i="3"/>
  <c r="R660" i="3" s="1"/>
  <c r="A659" i="3"/>
  <c r="R659" i="3" s="1"/>
  <c r="A658" i="3"/>
  <c r="R658" i="3" s="1"/>
  <c r="A657" i="3"/>
  <c r="R657" i="3" s="1"/>
  <c r="A656" i="3"/>
  <c r="R656" i="3" s="1"/>
  <c r="A655" i="3"/>
  <c r="R655" i="3" s="1"/>
  <c r="A654" i="3"/>
  <c r="R654" i="3" s="1"/>
  <c r="A653" i="3"/>
  <c r="R653" i="3" s="1"/>
  <c r="A652" i="3"/>
  <c r="R652" i="3" s="1"/>
  <c r="A651" i="3"/>
  <c r="R651" i="3" s="1"/>
  <c r="A650" i="3"/>
  <c r="R650" i="3" s="1"/>
  <c r="A649" i="3"/>
  <c r="R649" i="3" s="1"/>
  <c r="A648" i="3"/>
  <c r="R648" i="3" s="1"/>
  <c r="A647" i="3"/>
  <c r="R647" i="3" s="1"/>
  <c r="A646" i="3"/>
  <c r="R646" i="3" s="1"/>
  <c r="A645" i="3"/>
  <c r="R645" i="3" s="1"/>
  <c r="A644" i="3"/>
  <c r="R644" i="3" s="1"/>
  <c r="A643" i="3"/>
  <c r="R643" i="3" s="1"/>
  <c r="A642" i="3"/>
  <c r="R642" i="3" s="1"/>
  <c r="A641" i="3"/>
  <c r="R641" i="3" s="1"/>
  <c r="A640" i="3"/>
  <c r="R640" i="3" s="1"/>
  <c r="A639" i="3"/>
  <c r="R639" i="3" s="1"/>
  <c r="A638" i="3"/>
  <c r="R638" i="3" s="1"/>
  <c r="A637" i="3"/>
  <c r="R637" i="3" s="1"/>
  <c r="A636" i="3"/>
  <c r="R636" i="3" s="1"/>
  <c r="A635" i="3"/>
  <c r="R635" i="3" s="1"/>
  <c r="A634" i="3"/>
  <c r="R634" i="3" s="1"/>
  <c r="A633" i="3"/>
  <c r="R633" i="3" s="1"/>
  <c r="A632" i="3"/>
  <c r="R632" i="3" s="1"/>
  <c r="A631" i="3"/>
  <c r="R631" i="3" s="1"/>
  <c r="A630" i="3"/>
  <c r="R630" i="3" s="1"/>
  <c r="A629" i="3"/>
  <c r="R629" i="3" s="1"/>
  <c r="A628" i="3"/>
  <c r="R628" i="3" s="1"/>
  <c r="A627" i="3"/>
  <c r="R627" i="3" s="1"/>
  <c r="A626" i="3"/>
  <c r="R626" i="3" s="1"/>
  <c r="A625" i="3"/>
  <c r="R625" i="3" s="1"/>
  <c r="A624" i="3"/>
  <c r="R624" i="3" s="1"/>
  <c r="A623" i="3"/>
  <c r="R623" i="3" s="1"/>
  <c r="A622" i="3"/>
  <c r="R622" i="3" s="1"/>
  <c r="A621" i="3"/>
  <c r="R621" i="3" s="1"/>
  <c r="A620" i="3"/>
  <c r="R620" i="3" s="1"/>
  <c r="A619" i="3"/>
  <c r="R619" i="3" s="1"/>
  <c r="A618" i="3"/>
  <c r="R618" i="3" s="1"/>
  <c r="A617" i="3"/>
  <c r="R617" i="3" s="1"/>
  <c r="A616" i="3"/>
  <c r="R616" i="3" s="1"/>
  <c r="A615" i="3"/>
  <c r="R615" i="3" s="1"/>
  <c r="A614" i="3"/>
  <c r="R614" i="3" s="1"/>
  <c r="A613" i="3"/>
  <c r="R613" i="3" s="1"/>
  <c r="A612" i="3"/>
  <c r="R612" i="3" s="1"/>
  <c r="A611" i="3"/>
  <c r="R611" i="3" s="1"/>
  <c r="A610" i="3"/>
  <c r="R610" i="3" s="1"/>
  <c r="A609" i="3"/>
  <c r="R609" i="3" s="1"/>
  <c r="A608" i="3"/>
  <c r="R608" i="3" s="1"/>
  <c r="A607" i="3"/>
  <c r="R607" i="3" s="1"/>
  <c r="A606" i="3"/>
  <c r="R606" i="3" s="1"/>
  <c r="A605" i="3"/>
  <c r="R605" i="3" s="1"/>
  <c r="A604" i="3"/>
  <c r="R604" i="3" s="1"/>
  <c r="A603" i="3"/>
  <c r="R603" i="3" s="1"/>
  <c r="A602" i="3"/>
  <c r="R602" i="3" s="1"/>
  <c r="A601" i="3"/>
  <c r="R601" i="3" s="1"/>
  <c r="A600" i="3"/>
  <c r="R600" i="3" s="1"/>
  <c r="A599" i="3"/>
  <c r="R599" i="3" s="1"/>
  <c r="A598" i="3"/>
  <c r="R598" i="3" s="1"/>
  <c r="A597" i="3"/>
  <c r="R597" i="3" s="1"/>
  <c r="A596" i="3"/>
  <c r="R596" i="3" s="1"/>
  <c r="A595" i="3"/>
  <c r="R595" i="3" s="1"/>
  <c r="A594" i="3"/>
  <c r="R594" i="3" s="1"/>
  <c r="A593" i="3"/>
  <c r="R593" i="3" s="1"/>
  <c r="A592" i="3"/>
  <c r="R592" i="3" s="1"/>
  <c r="A591" i="3"/>
  <c r="R591" i="3" s="1"/>
  <c r="A590" i="3"/>
  <c r="R590" i="3" s="1"/>
  <c r="A589" i="3"/>
  <c r="R589" i="3" s="1"/>
  <c r="A588" i="3"/>
  <c r="R588" i="3" s="1"/>
  <c r="A587" i="3"/>
  <c r="R587" i="3" s="1"/>
  <c r="A586" i="3"/>
  <c r="R586" i="3" s="1"/>
  <c r="A585" i="3"/>
  <c r="R585" i="3" s="1"/>
  <c r="A584" i="3"/>
  <c r="R584" i="3" s="1"/>
  <c r="A583" i="3"/>
  <c r="R583" i="3" s="1"/>
  <c r="A582" i="3"/>
  <c r="R582" i="3" s="1"/>
  <c r="A581" i="3"/>
  <c r="R581" i="3" s="1"/>
  <c r="A580" i="3"/>
  <c r="R580" i="3" s="1"/>
  <c r="A579" i="3"/>
  <c r="R579" i="3" s="1"/>
  <c r="A578" i="3"/>
  <c r="R578" i="3" s="1"/>
  <c r="A577" i="3"/>
  <c r="R577" i="3" s="1"/>
  <c r="A576" i="3"/>
  <c r="R576" i="3" s="1"/>
  <c r="A575" i="3"/>
  <c r="R575" i="3" s="1"/>
  <c r="A574" i="3"/>
  <c r="R574" i="3" s="1"/>
  <c r="A573" i="3"/>
  <c r="R573" i="3" s="1"/>
  <c r="A572" i="3"/>
  <c r="R572" i="3" s="1"/>
  <c r="A571" i="3"/>
  <c r="R571" i="3" s="1"/>
  <c r="A570" i="3"/>
  <c r="R570" i="3" s="1"/>
  <c r="A569" i="3"/>
  <c r="R569" i="3" s="1"/>
  <c r="A568" i="3"/>
  <c r="R568" i="3" s="1"/>
  <c r="A567" i="3"/>
  <c r="R567" i="3" s="1"/>
  <c r="A566" i="3"/>
  <c r="R566" i="3" s="1"/>
  <c r="A565" i="3"/>
  <c r="R565" i="3" s="1"/>
  <c r="A564" i="3"/>
  <c r="R564" i="3" s="1"/>
  <c r="A563" i="3"/>
  <c r="R563" i="3" s="1"/>
  <c r="A562" i="3"/>
  <c r="R562" i="3" s="1"/>
  <c r="A561" i="3"/>
  <c r="R561" i="3" s="1"/>
  <c r="A560" i="3"/>
  <c r="R560" i="3" s="1"/>
  <c r="A559" i="3"/>
  <c r="R559" i="3" s="1"/>
  <c r="A558" i="3"/>
  <c r="R558" i="3" s="1"/>
  <c r="A557" i="3"/>
  <c r="R557" i="3" s="1"/>
  <c r="A556" i="3"/>
  <c r="R556" i="3" s="1"/>
  <c r="A555" i="3"/>
  <c r="R555" i="3" s="1"/>
  <c r="A554" i="3"/>
  <c r="R554" i="3" s="1"/>
  <c r="A553" i="3"/>
  <c r="R553" i="3" s="1"/>
  <c r="A552" i="3"/>
  <c r="R552" i="3" s="1"/>
  <c r="A551" i="3"/>
  <c r="R551" i="3" s="1"/>
  <c r="A550" i="3"/>
  <c r="R550" i="3" s="1"/>
  <c r="A549" i="3"/>
  <c r="R549" i="3" s="1"/>
  <c r="A548" i="3"/>
  <c r="R548" i="3" s="1"/>
  <c r="A547" i="3"/>
  <c r="R547" i="3" s="1"/>
  <c r="A546" i="3"/>
  <c r="R546" i="3" s="1"/>
  <c r="A545" i="3"/>
  <c r="R545" i="3" s="1"/>
  <c r="A544" i="3"/>
  <c r="R544" i="3" s="1"/>
  <c r="A543" i="3"/>
  <c r="R543" i="3" s="1"/>
  <c r="A542" i="3"/>
  <c r="R542" i="3" s="1"/>
  <c r="A541" i="3"/>
  <c r="R541" i="3" s="1"/>
  <c r="A540" i="3"/>
  <c r="R540" i="3" s="1"/>
  <c r="A539" i="3"/>
  <c r="R539" i="3" s="1"/>
  <c r="A538" i="3"/>
  <c r="R538" i="3" s="1"/>
  <c r="A537" i="3"/>
  <c r="R537" i="3" s="1"/>
  <c r="A536" i="3"/>
  <c r="R536" i="3" s="1"/>
  <c r="A535" i="3"/>
  <c r="R535" i="3" s="1"/>
  <c r="A534" i="3"/>
  <c r="R534" i="3" s="1"/>
  <c r="A533" i="3"/>
  <c r="R533" i="3" s="1"/>
  <c r="A532" i="3"/>
  <c r="R532" i="3" s="1"/>
  <c r="A531" i="3"/>
  <c r="R531" i="3" s="1"/>
  <c r="A530" i="3"/>
  <c r="R530" i="3" s="1"/>
  <c r="A529" i="3"/>
  <c r="R529" i="3" s="1"/>
  <c r="A528" i="3"/>
  <c r="R528" i="3" s="1"/>
  <c r="A527" i="3"/>
  <c r="R527" i="3" s="1"/>
  <c r="A526" i="3"/>
  <c r="R526" i="3" s="1"/>
  <c r="A525" i="3"/>
  <c r="R525" i="3" s="1"/>
  <c r="A524" i="3"/>
  <c r="R524" i="3" s="1"/>
  <c r="A523" i="3"/>
  <c r="R523" i="3" s="1"/>
  <c r="A522" i="3"/>
  <c r="R522" i="3" s="1"/>
  <c r="A521" i="3"/>
  <c r="R521" i="3" s="1"/>
  <c r="A520" i="3"/>
  <c r="R520" i="3" s="1"/>
  <c r="A519" i="3"/>
  <c r="R519" i="3" s="1"/>
  <c r="A518" i="3"/>
  <c r="R518" i="3" s="1"/>
  <c r="A517" i="3"/>
  <c r="R517" i="3" s="1"/>
  <c r="A516" i="3"/>
  <c r="R516" i="3" s="1"/>
  <c r="A515" i="3"/>
  <c r="R515" i="3" s="1"/>
  <c r="A514" i="3"/>
  <c r="R514" i="3" s="1"/>
  <c r="A513" i="3"/>
  <c r="R513" i="3" s="1"/>
  <c r="A512" i="3"/>
  <c r="R512" i="3" s="1"/>
  <c r="A511" i="3"/>
  <c r="R511" i="3" s="1"/>
  <c r="A510" i="3"/>
  <c r="R510" i="3" s="1"/>
  <c r="A509" i="3"/>
  <c r="R509" i="3" s="1"/>
  <c r="A508" i="3"/>
  <c r="R508" i="3" s="1"/>
  <c r="A507" i="3"/>
  <c r="R507" i="3" s="1"/>
  <c r="A506" i="3"/>
  <c r="R506" i="3" s="1"/>
  <c r="A505" i="3"/>
  <c r="R505" i="3" s="1"/>
  <c r="A504" i="3"/>
  <c r="R504" i="3" s="1"/>
  <c r="A503" i="3"/>
  <c r="R503" i="3" s="1"/>
  <c r="A502" i="3"/>
  <c r="R502" i="3" s="1"/>
  <c r="A501" i="3"/>
  <c r="R501" i="3" s="1"/>
  <c r="A500" i="3"/>
  <c r="R500" i="3" s="1"/>
  <c r="A499" i="3"/>
  <c r="R499" i="3" s="1"/>
  <c r="A498" i="3"/>
  <c r="R498" i="3" s="1"/>
  <c r="A497" i="3"/>
  <c r="R497" i="3" s="1"/>
  <c r="A496" i="3"/>
  <c r="R496" i="3" s="1"/>
  <c r="A495" i="3"/>
  <c r="R495" i="3" s="1"/>
  <c r="A494" i="3"/>
  <c r="R494" i="3" s="1"/>
  <c r="A493" i="3"/>
  <c r="R493" i="3" s="1"/>
  <c r="A492" i="3"/>
  <c r="R492" i="3" s="1"/>
  <c r="A491" i="3"/>
  <c r="R491" i="3" s="1"/>
  <c r="A490" i="3"/>
  <c r="R490" i="3" s="1"/>
  <c r="A489" i="3"/>
  <c r="R489" i="3" s="1"/>
  <c r="A488" i="3"/>
  <c r="R488" i="3" s="1"/>
  <c r="A487" i="3"/>
  <c r="R487" i="3" s="1"/>
  <c r="A486" i="3"/>
  <c r="R486" i="3" s="1"/>
  <c r="A485" i="3"/>
  <c r="R485" i="3" s="1"/>
  <c r="A484" i="3"/>
  <c r="R484" i="3" s="1"/>
  <c r="A483" i="3"/>
  <c r="R483" i="3" s="1"/>
  <c r="A482" i="3"/>
  <c r="R482" i="3" s="1"/>
  <c r="A481" i="3"/>
  <c r="R481" i="3" s="1"/>
  <c r="A480" i="3"/>
  <c r="R480" i="3" s="1"/>
  <c r="A479" i="3"/>
  <c r="R479" i="3" s="1"/>
  <c r="A478" i="3"/>
  <c r="R478" i="3" s="1"/>
  <c r="A477" i="3"/>
  <c r="R477" i="3" s="1"/>
  <c r="A476" i="3"/>
  <c r="R476" i="3" s="1"/>
  <c r="A475" i="3"/>
  <c r="R475" i="3" s="1"/>
  <c r="A474" i="3"/>
  <c r="R474" i="3" s="1"/>
  <c r="A473" i="3"/>
  <c r="R473" i="3" s="1"/>
  <c r="A472" i="3"/>
  <c r="R472" i="3" s="1"/>
  <c r="A471" i="3"/>
  <c r="R471" i="3" s="1"/>
  <c r="A470" i="3"/>
  <c r="R470" i="3" s="1"/>
  <c r="A469" i="3"/>
  <c r="R469" i="3" s="1"/>
  <c r="A468" i="3"/>
  <c r="R468" i="3" s="1"/>
  <c r="A467" i="3"/>
  <c r="R467" i="3" s="1"/>
  <c r="A466" i="3"/>
  <c r="R466" i="3" s="1"/>
  <c r="A465" i="3"/>
  <c r="R465" i="3" s="1"/>
  <c r="A464" i="3"/>
  <c r="R464" i="3" s="1"/>
  <c r="A463" i="3"/>
  <c r="R463" i="3" s="1"/>
  <c r="A462" i="3"/>
  <c r="R462" i="3" s="1"/>
  <c r="A461" i="3"/>
  <c r="R461" i="3" s="1"/>
  <c r="A460" i="3"/>
  <c r="R460" i="3" s="1"/>
  <c r="A459" i="3"/>
  <c r="R459" i="3" s="1"/>
  <c r="A458" i="3"/>
  <c r="R458" i="3" s="1"/>
  <c r="A457" i="3"/>
  <c r="R457" i="3" s="1"/>
  <c r="A456" i="3"/>
  <c r="R456" i="3" s="1"/>
  <c r="A455" i="3"/>
  <c r="R455" i="3" s="1"/>
  <c r="A454" i="3"/>
  <c r="R454" i="3" s="1"/>
  <c r="A453" i="3"/>
  <c r="R453" i="3" s="1"/>
  <c r="A452" i="3"/>
  <c r="R452" i="3" s="1"/>
  <c r="A451" i="3"/>
  <c r="R451" i="3" s="1"/>
  <c r="A450" i="3"/>
  <c r="R450" i="3" s="1"/>
  <c r="A449" i="3"/>
  <c r="R449" i="3" s="1"/>
  <c r="A448" i="3"/>
  <c r="R448" i="3" s="1"/>
  <c r="A447" i="3"/>
  <c r="R447" i="3" s="1"/>
  <c r="A446" i="3"/>
  <c r="R446" i="3" s="1"/>
  <c r="A445" i="3"/>
  <c r="R445" i="3" s="1"/>
  <c r="A444" i="3"/>
  <c r="R444" i="3" s="1"/>
  <c r="A443" i="3"/>
  <c r="R443" i="3" s="1"/>
  <c r="A442" i="3"/>
  <c r="R442" i="3" s="1"/>
  <c r="A441" i="3"/>
  <c r="R441" i="3" s="1"/>
  <c r="A440" i="3"/>
  <c r="R440" i="3" s="1"/>
  <c r="A439" i="3"/>
  <c r="R439" i="3" s="1"/>
  <c r="A438" i="3"/>
  <c r="R438" i="3" s="1"/>
  <c r="A437" i="3"/>
  <c r="R437" i="3" s="1"/>
  <c r="A436" i="3"/>
  <c r="R436" i="3" s="1"/>
  <c r="A435" i="3"/>
  <c r="R435" i="3" s="1"/>
  <c r="A434" i="3"/>
  <c r="R434" i="3" s="1"/>
  <c r="A433" i="3"/>
  <c r="R433" i="3" s="1"/>
  <c r="A432" i="3"/>
  <c r="R432" i="3" s="1"/>
  <c r="A431" i="3"/>
  <c r="R431" i="3" s="1"/>
  <c r="A430" i="3"/>
  <c r="R430" i="3" s="1"/>
  <c r="A429" i="3"/>
  <c r="R429" i="3" s="1"/>
  <c r="A428" i="3"/>
  <c r="R428" i="3" s="1"/>
  <c r="A427" i="3"/>
  <c r="R427" i="3" s="1"/>
  <c r="A426" i="3"/>
  <c r="R426" i="3" s="1"/>
  <c r="A425" i="3"/>
  <c r="R425" i="3" s="1"/>
  <c r="A424" i="3"/>
  <c r="R424" i="3" s="1"/>
  <c r="A423" i="3"/>
  <c r="R423" i="3" s="1"/>
  <c r="A422" i="3"/>
  <c r="R422" i="3" s="1"/>
  <c r="A421" i="3"/>
  <c r="R421" i="3" s="1"/>
  <c r="A420" i="3"/>
  <c r="R420" i="3" s="1"/>
  <c r="A419" i="3"/>
  <c r="R419" i="3" s="1"/>
  <c r="A418" i="3"/>
  <c r="R418" i="3" s="1"/>
  <c r="A417" i="3"/>
  <c r="R417" i="3" s="1"/>
  <c r="A416" i="3"/>
  <c r="R416" i="3" s="1"/>
  <c r="A415" i="3"/>
  <c r="R415" i="3" s="1"/>
  <c r="A414" i="3"/>
  <c r="R414" i="3" s="1"/>
  <c r="A413" i="3"/>
  <c r="R413" i="3" s="1"/>
  <c r="A412" i="3"/>
  <c r="R412" i="3" s="1"/>
  <c r="A411" i="3"/>
  <c r="R411" i="3" s="1"/>
  <c r="A410" i="3"/>
  <c r="R410" i="3" s="1"/>
  <c r="A409" i="3"/>
  <c r="R409" i="3" s="1"/>
  <c r="A408" i="3"/>
  <c r="R408" i="3" s="1"/>
  <c r="A407" i="3"/>
  <c r="R407" i="3" s="1"/>
  <c r="A406" i="3"/>
  <c r="R406" i="3" s="1"/>
  <c r="A405" i="3"/>
  <c r="R405" i="3" s="1"/>
  <c r="A404" i="3"/>
  <c r="R404" i="3" s="1"/>
  <c r="A403" i="3"/>
  <c r="R403" i="3" s="1"/>
  <c r="A402" i="3"/>
  <c r="R402" i="3" s="1"/>
  <c r="A401" i="3"/>
  <c r="R401" i="3" s="1"/>
  <c r="A400" i="3"/>
  <c r="R400" i="3" s="1"/>
  <c r="A399" i="3"/>
  <c r="R399" i="3" s="1"/>
  <c r="A398" i="3"/>
  <c r="R398" i="3" s="1"/>
  <c r="A397" i="3"/>
  <c r="R397" i="3" s="1"/>
  <c r="A396" i="3"/>
  <c r="R396" i="3" s="1"/>
  <c r="A395" i="3"/>
  <c r="R395" i="3" s="1"/>
  <c r="A394" i="3"/>
  <c r="R394" i="3" s="1"/>
  <c r="A393" i="3"/>
  <c r="R393" i="3" s="1"/>
  <c r="A392" i="3"/>
  <c r="R392" i="3" s="1"/>
  <c r="A391" i="3"/>
  <c r="R391" i="3" s="1"/>
  <c r="A390" i="3"/>
  <c r="R390" i="3" s="1"/>
  <c r="A389" i="3"/>
  <c r="R389" i="3" s="1"/>
  <c r="A388" i="3"/>
  <c r="R388" i="3" s="1"/>
  <c r="A387" i="3"/>
  <c r="R387" i="3" s="1"/>
  <c r="A386" i="3"/>
  <c r="R386" i="3" s="1"/>
  <c r="A385" i="3"/>
  <c r="R385" i="3" s="1"/>
  <c r="A384" i="3"/>
  <c r="R384" i="3" s="1"/>
  <c r="A383" i="3"/>
  <c r="R383" i="3" s="1"/>
  <c r="A382" i="3"/>
  <c r="R382" i="3" s="1"/>
  <c r="A381" i="3"/>
  <c r="R381" i="3" s="1"/>
  <c r="A380" i="3"/>
  <c r="R380" i="3" s="1"/>
  <c r="A379" i="3"/>
  <c r="R379" i="3" s="1"/>
  <c r="A378" i="3"/>
  <c r="R378" i="3" s="1"/>
  <c r="A377" i="3"/>
  <c r="R377" i="3" s="1"/>
  <c r="A376" i="3"/>
  <c r="R376" i="3" s="1"/>
  <c r="A375" i="3"/>
  <c r="R375" i="3" s="1"/>
  <c r="A374" i="3"/>
  <c r="R374" i="3" s="1"/>
  <c r="A373" i="3"/>
  <c r="R373" i="3" s="1"/>
  <c r="A372" i="3"/>
  <c r="R372" i="3" s="1"/>
  <c r="A371" i="3"/>
  <c r="R371" i="3" s="1"/>
  <c r="A370" i="3"/>
  <c r="R370" i="3" s="1"/>
  <c r="A369" i="3"/>
  <c r="R369" i="3" s="1"/>
  <c r="A368" i="3"/>
  <c r="R368" i="3" s="1"/>
  <c r="A367" i="3"/>
  <c r="R367" i="3" s="1"/>
  <c r="A366" i="3"/>
  <c r="R366" i="3" s="1"/>
  <c r="A365" i="3"/>
  <c r="R365" i="3" s="1"/>
  <c r="A364" i="3"/>
  <c r="R364" i="3" s="1"/>
  <c r="A363" i="3"/>
  <c r="R363" i="3" s="1"/>
  <c r="A362" i="3"/>
  <c r="R362" i="3" s="1"/>
  <c r="A361" i="3"/>
  <c r="R361" i="3" s="1"/>
  <c r="A360" i="3"/>
  <c r="R360" i="3" s="1"/>
  <c r="A359" i="3"/>
  <c r="R359" i="3" s="1"/>
  <c r="A358" i="3"/>
  <c r="R358" i="3" s="1"/>
  <c r="A357" i="3"/>
  <c r="R357" i="3" s="1"/>
  <c r="A356" i="3"/>
  <c r="R356" i="3" s="1"/>
  <c r="A355" i="3"/>
  <c r="R355" i="3" s="1"/>
  <c r="A354" i="3"/>
  <c r="R354" i="3" s="1"/>
  <c r="A353" i="3"/>
  <c r="R353" i="3" s="1"/>
  <c r="A352" i="3"/>
  <c r="R352" i="3" s="1"/>
  <c r="A351" i="3"/>
  <c r="R351" i="3" s="1"/>
  <c r="A350" i="3"/>
  <c r="R350" i="3" s="1"/>
  <c r="A349" i="3"/>
  <c r="R349" i="3" s="1"/>
  <c r="A348" i="3"/>
  <c r="R348" i="3" s="1"/>
  <c r="A347" i="3"/>
  <c r="R347" i="3" s="1"/>
  <c r="A346" i="3"/>
  <c r="R346" i="3" s="1"/>
  <c r="A345" i="3"/>
  <c r="R345" i="3" s="1"/>
  <c r="A344" i="3"/>
  <c r="R344" i="3" s="1"/>
  <c r="A343" i="3"/>
  <c r="R343" i="3" s="1"/>
  <c r="A342" i="3"/>
  <c r="R342" i="3" s="1"/>
  <c r="A341" i="3"/>
  <c r="R341" i="3" s="1"/>
  <c r="A340" i="3"/>
  <c r="R340" i="3" s="1"/>
  <c r="A339" i="3"/>
  <c r="R339" i="3" s="1"/>
  <c r="A338" i="3"/>
  <c r="R338" i="3" s="1"/>
  <c r="A337" i="3"/>
  <c r="R337" i="3" s="1"/>
  <c r="A336" i="3"/>
  <c r="R336" i="3" s="1"/>
  <c r="A335" i="3"/>
  <c r="R335" i="3" s="1"/>
  <c r="A334" i="3"/>
  <c r="R334" i="3" s="1"/>
  <c r="A333" i="3"/>
  <c r="R333" i="3" s="1"/>
  <c r="A332" i="3"/>
  <c r="R332" i="3" s="1"/>
  <c r="A331" i="3"/>
  <c r="R331" i="3" s="1"/>
  <c r="A330" i="3"/>
  <c r="R330" i="3" s="1"/>
  <c r="A329" i="3"/>
  <c r="R329" i="3" s="1"/>
  <c r="A328" i="3"/>
  <c r="R328" i="3" s="1"/>
  <c r="A327" i="3"/>
  <c r="R327" i="3" s="1"/>
  <c r="A326" i="3"/>
  <c r="R326" i="3" s="1"/>
  <c r="A325" i="3"/>
  <c r="R325" i="3" s="1"/>
  <c r="A324" i="3"/>
  <c r="R324" i="3" s="1"/>
  <c r="A323" i="3"/>
  <c r="R323" i="3" s="1"/>
  <c r="A322" i="3"/>
  <c r="R322" i="3" s="1"/>
  <c r="A321" i="3"/>
  <c r="R321" i="3" s="1"/>
  <c r="A320" i="3"/>
  <c r="R320" i="3" s="1"/>
  <c r="A319" i="3"/>
  <c r="R319" i="3" s="1"/>
  <c r="A318" i="3"/>
  <c r="R318" i="3" s="1"/>
  <c r="A317" i="3"/>
  <c r="R317" i="3" s="1"/>
  <c r="A316" i="3"/>
  <c r="R316" i="3" s="1"/>
  <c r="A315" i="3"/>
  <c r="R315" i="3" s="1"/>
  <c r="A314" i="3"/>
  <c r="R314" i="3" s="1"/>
  <c r="A313" i="3"/>
  <c r="R313" i="3" s="1"/>
  <c r="A312" i="3"/>
  <c r="R312" i="3" s="1"/>
  <c r="A311" i="3"/>
  <c r="R311" i="3" s="1"/>
  <c r="A310" i="3"/>
  <c r="R310" i="3" s="1"/>
  <c r="A309" i="3"/>
  <c r="R309" i="3" s="1"/>
  <c r="A308" i="3"/>
  <c r="R308" i="3" s="1"/>
  <c r="A307" i="3"/>
  <c r="R307" i="3" s="1"/>
  <c r="A306" i="3"/>
  <c r="R306" i="3" s="1"/>
  <c r="A305" i="3"/>
  <c r="R305" i="3" s="1"/>
  <c r="A304" i="3"/>
  <c r="R304" i="3" s="1"/>
  <c r="A303" i="3"/>
  <c r="R303" i="3" s="1"/>
  <c r="A302" i="3"/>
  <c r="R302" i="3" s="1"/>
  <c r="A301" i="3"/>
  <c r="R301" i="3" s="1"/>
  <c r="A300" i="3"/>
  <c r="R300" i="3" s="1"/>
  <c r="A299" i="3"/>
  <c r="R299" i="3" s="1"/>
  <c r="A298" i="3"/>
  <c r="R298" i="3" s="1"/>
  <c r="A297" i="3"/>
  <c r="R297" i="3" s="1"/>
  <c r="A296" i="3"/>
  <c r="R296" i="3" s="1"/>
  <c r="A295" i="3"/>
  <c r="R295" i="3" s="1"/>
  <c r="A294" i="3"/>
  <c r="R294" i="3" s="1"/>
  <c r="A293" i="3"/>
  <c r="R293" i="3" s="1"/>
  <c r="A292" i="3"/>
  <c r="R292" i="3" s="1"/>
  <c r="A291" i="3"/>
  <c r="R291" i="3" s="1"/>
  <c r="A290" i="3"/>
  <c r="R290" i="3" s="1"/>
  <c r="A289" i="3"/>
  <c r="R289" i="3" s="1"/>
  <c r="A288" i="3"/>
  <c r="R288" i="3" s="1"/>
  <c r="A287" i="3"/>
  <c r="R287" i="3" s="1"/>
  <c r="A286" i="3"/>
  <c r="R286" i="3" s="1"/>
  <c r="A285" i="3"/>
  <c r="R285" i="3" s="1"/>
  <c r="A284" i="3"/>
  <c r="R284" i="3" s="1"/>
  <c r="A283" i="3"/>
  <c r="R283" i="3" s="1"/>
  <c r="A282" i="3"/>
  <c r="R282" i="3" s="1"/>
  <c r="A281" i="3"/>
  <c r="R281" i="3" s="1"/>
  <c r="A280" i="3"/>
  <c r="R280" i="3" s="1"/>
  <c r="A279" i="3"/>
  <c r="R279" i="3" s="1"/>
  <c r="A278" i="3"/>
  <c r="R278" i="3" s="1"/>
  <c r="A277" i="3"/>
  <c r="R277" i="3" s="1"/>
  <c r="A276" i="3"/>
  <c r="R276" i="3" s="1"/>
  <c r="A275" i="3"/>
  <c r="R275" i="3" s="1"/>
  <c r="A274" i="3"/>
  <c r="R274" i="3" s="1"/>
  <c r="A273" i="3"/>
  <c r="R273" i="3" s="1"/>
  <c r="A272" i="3"/>
  <c r="R272" i="3" s="1"/>
  <c r="A271" i="3"/>
  <c r="R271" i="3" s="1"/>
  <c r="A270" i="3"/>
  <c r="R270" i="3" s="1"/>
  <c r="A269" i="3"/>
  <c r="R269" i="3" s="1"/>
  <c r="A268" i="3"/>
  <c r="R268" i="3" s="1"/>
  <c r="A267" i="3"/>
  <c r="R267" i="3" s="1"/>
  <c r="A266" i="3"/>
  <c r="R266" i="3" s="1"/>
  <c r="A265" i="3"/>
  <c r="R265" i="3" s="1"/>
  <c r="A264" i="3"/>
  <c r="R264" i="3" s="1"/>
  <c r="A263" i="3"/>
  <c r="R263" i="3" s="1"/>
  <c r="A262" i="3"/>
  <c r="R262" i="3" s="1"/>
  <c r="A261" i="3"/>
  <c r="R261" i="3" s="1"/>
  <c r="A260" i="3"/>
  <c r="R260" i="3" s="1"/>
  <c r="A259" i="3"/>
  <c r="R259" i="3" s="1"/>
  <c r="A258" i="3"/>
  <c r="R258" i="3" s="1"/>
  <c r="A257" i="3"/>
  <c r="R257" i="3" s="1"/>
  <c r="A256" i="3"/>
  <c r="R256" i="3" s="1"/>
  <c r="A255" i="3"/>
  <c r="R255" i="3" s="1"/>
  <c r="A254" i="3"/>
  <c r="R254" i="3" s="1"/>
  <c r="A253" i="3"/>
  <c r="R253" i="3" s="1"/>
  <c r="A252" i="3"/>
  <c r="R252" i="3" s="1"/>
  <c r="A251" i="3"/>
  <c r="R251" i="3" s="1"/>
  <c r="A250" i="3"/>
  <c r="R250" i="3" s="1"/>
  <c r="A249" i="3"/>
  <c r="R249" i="3" s="1"/>
  <c r="A248" i="3"/>
  <c r="R248" i="3" s="1"/>
  <c r="A247" i="3"/>
  <c r="R247" i="3" s="1"/>
  <c r="A246" i="3"/>
  <c r="R246" i="3" s="1"/>
  <c r="A245" i="3"/>
  <c r="R245" i="3" s="1"/>
  <c r="A244" i="3"/>
  <c r="R244" i="3" s="1"/>
  <c r="A243" i="3"/>
  <c r="R243" i="3" s="1"/>
  <c r="A242" i="3"/>
  <c r="R242" i="3" s="1"/>
  <c r="A241" i="3"/>
  <c r="R241" i="3" s="1"/>
  <c r="A240" i="3"/>
  <c r="R240" i="3" s="1"/>
  <c r="A239" i="3"/>
  <c r="R239" i="3" s="1"/>
  <c r="A238" i="3"/>
  <c r="R238" i="3" s="1"/>
  <c r="A237" i="3"/>
  <c r="R237" i="3" s="1"/>
  <c r="A236" i="3"/>
  <c r="R236" i="3" s="1"/>
  <c r="A235" i="3"/>
  <c r="R235" i="3" s="1"/>
  <c r="A234" i="3"/>
  <c r="R234" i="3" s="1"/>
  <c r="A233" i="3"/>
  <c r="R233" i="3" s="1"/>
  <c r="A232" i="3"/>
  <c r="R232" i="3" s="1"/>
  <c r="A231" i="3"/>
  <c r="R231" i="3" s="1"/>
  <c r="A230" i="3"/>
  <c r="R230" i="3" s="1"/>
  <c r="A229" i="3"/>
  <c r="R229" i="3" s="1"/>
  <c r="A228" i="3"/>
  <c r="R228" i="3" s="1"/>
  <c r="A227" i="3"/>
  <c r="R227" i="3" s="1"/>
  <c r="A226" i="3"/>
  <c r="R226" i="3" s="1"/>
  <c r="A225" i="3"/>
  <c r="R225" i="3" s="1"/>
  <c r="A224" i="3"/>
  <c r="R224" i="3" s="1"/>
  <c r="A223" i="3"/>
  <c r="R223" i="3" s="1"/>
  <c r="A222" i="3"/>
  <c r="R222" i="3" s="1"/>
  <c r="A221" i="3"/>
  <c r="R221" i="3" s="1"/>
  <c r="A220" i="3"/>
  <c r="R220" i="3" s="1"/>
  <c r="A219" i="3"/>
  <c r="R219" i="3" s="1"/>
  <c r="A218" i="3"/>
  <c r="R218" i="3" s="1"/>
  <c r="A217" i="3"/>
  <c r="R217" i="3" s="1"/>
  <c r="A216" i="3"/>
  <c r="R216" i="3" s="1"/>
  <c r="A215" i="3"/>
  <c r="R215" i="3" s="1"/>
  <c r="A214" i="3"/>
  <c r="R214" i="3" s="1"/>
  <c r="A213" i="3"/>
  <c r="R213" i="3" s="1"/>
  <c r="A212" i="3"/>
  <c r="R212" i="3" s="1"/>
  <c r="A211" i="3"/>
  <c r="R211" i="3" s="1"/>
  <c r="A210" i="3"/>
  <c r="R210" i="3" s="1"/>
  <c r="A209" i="3"/>
  <c r="R209" i="3" s="1"/>
  <c r="A208" i="3"/>
  <c r="R208" i="3" s="1"/>
  <c r="A207" i="3"/>
  <c r="R207" i="3" s="1"/>
  <c r="A206" i="3"/>
  <c r="R206" i="3" s="1"/>
  <c r="A205" i="3"/>
  <c r="R205" i="3" s="1"/>
  <c r="A204" i="3"/>
  <c r="R204" i="3" s="1"/>
  <c r="A203" i="3"/>
  <c r="R203" i="3" s="1"/>
  <c r="A202" i="3"/>
  <c r="R202" i="3" s="1"/>
  <c r="A201" i="3"/>
  <c r="R201" i="3" s="1"/>
  <c r="A200" i="3"/>
  <c r="R200" i="3" s="1"/>
  <c r="A199" i="3"/>
  <c r="R199" i="3" s="1"/>
  <c r="A198" i="3"/>
  <c r="R198" i="3" s="1"/>
  <c r="A197" i="3"/>
  <c r="R197" i="3" s="1"/>
  <c r="A196" i="3"/>
  <c r="R196" i="3" s="1"/>
  <c r="A195" i="3"/>
  <c r="R195" i="3" s="1"/>
  <c r="A194" i="3"/>
  <c r="R194" i="3" s="1"/>
  <c r="A193" i="3"/>
  <c r="R193" i="3" s="1"/>
  <c r="A192" i="3"/>
  <c r="R192" i="3" s="1"/>
  <c r="A191" i="3"/>
  <c r="R191" i="3" s="1"/>
  <c r="A190" i="3"/>
  <c r="R190" i="3" s="1"/>
  <c r="A189" i="3"/>
  <c r="R189" i="3" s="1"/>
  <c r="A188" i="3"/>
  <c r="R188" i="3" s="1"/>
  <c r="A187" i="3"/>
  <c r="R187" i="3" s="1"/>
  <c r="A186" i="3"/>
  <c r="R186" i="3" s="1"/>
  <c r="A185" i="3"/>
  <c r="R185" i="3" s="1"/>
  <c r="A184" i="3"/>
  <c r="R184" i="3" s="1"/>
  <c r="A183" i="3"/>
  <c r="R183" i="3" s="1"/>
  <c r="A182" i="3"/>
  <c r="R182" i="3" s="1"/>
  <c r="A181" i="3"/>
  <c r="R181" i="3" s="1"/>
  <c r="A180" i="3"/>
  <c r="R180" i="3" s="1"/>
  <c r="A179" i="3"/>
  <c r="R179" i="3" s="1"/>
  <c r="A178" i="3"/>
  <c r="R178" i="3" s="1"/>
  <c r="A177" i="3"/>
  <c r="R177" i="3" s="1"/>
  <c r="A176" i="3"/>
  <c r="R176" i="3" s="1"/>
  <c r="A175" i="3"/>
  <c r="R175" i="3" s="1"/>
  <c r="A174" i="3"/>
  <c r="R174" i="3" s="1"/>
  <c r="A173" i="3"/>
  <c r="R173" i="3" s="1"/>
  <c r="A172" i="3"/>
  <c r="R172" i="3" s="1"/>
  <c r="A171" i="3"/>
  <c r="R171" i="3" s="1"/>
  <c r="A170" i="3"/>
  <c r="R170" i="3" s="1"/>
  <c r="A169" i="3"/>
  <c r="R169" i="3" s="1"/>
  <c r="A168" i="3"/>
  <c r="R168" i="3" s="1"/>
  <c r="A167" i="3"/>
  <c r="R167" i="3" s="1"/>
  <c r="A166" i="3"/>
  <c r="R166" i="3" s="1"/>
  <c r="A165" i="3"/>
  <c r="R165" i="3" s="1"/>
  <c r="A164" i="3"/>
  <c r="R164" i="3" s="1"/>
  <c r="A163" i="3"/>
  <c r="R163" i="3" s="1"/>
  <c r="A162" i="3"/>
  <c r="R162" i="3" s="1"/>
  <c r="A161" i="3"/>
  <c r="R161" i="3" s="1"/>
  <c r="A160" i="3"/>
  <c r="R160" i="3" s="1"/>
  <c r="A159" i="3"/>
  <c r="R159" i="3" s="1"/>
  <c r="A158" i="3"/>
  <c r="R158" i="3" s="1"/>
  <c r="A157" i="3"/>
  <c r="R157" i="3" s="1"/>
  <c r="A156" i="3"/>
  <c r="R156" i="3" s="1"/>
  <c r="A155" i="3"/>
  <c r="R155" i="3" s="1"/>
  <c r="A154" i="3"/>
  <c r="R154" i="3" s="1"/>
  <c r="A153" i="3"/>
  <c r="R153" i="3" s="1"/>
  <c r="A152" i="3"/>
  <c r="R152" i="3" s="1"/>
  <c r="A151" i="3"/>
  <c r="R151" i="3" s="1"/>
  <c r="A150" i="3"/>
  <c r="R150" i="3" s="1"/>
  <c r="A149" i="3"/>
  <c r="R149" i="3" s="1"/>
  <c r="A148" i="3"/>
  <c r="R148" i="3" s="1"/>
  <c r="A147" i="3"/>
  <c r="R147" i="3" s="1"/>
  <c r="A146" i="3"/>
  <c r="R146" i="3" s="1"/>
  <c r="A145" i="3"/>
  <c r="R145" i="3" s="1"/>
  <c r="A144" i="3"/>
  <c r="R144" i="3" s="1"/>
  <c r="A143" i="3"/>
  <c r="R143" i="3" s="1"/>
  <c r="A142" i="3"/>
  <c r="R142" i="3" s="1"/>
  <c r="A141" i="3"/>
  <c r="R141" i="3" s="1"/>
  <c r="A140" i="3"/>
  <c r="R140" i="3" s="1"/>
  <c r="A139" i="3"/>
  <c r="R139" i="3" s="1"/>
  <c r="A138" i="3"/>
  <c r="R138" i="3" s="1"/>
  <c r="A137" i="3"/>
  <c r="R137" i="3" s="1"/>
  <c r="A136" i="3"/>
  <c r="R136" i="3" s="1"/>
  <c r="A135" i="3"/>
  <c r="R135" i="3" s="1"/>
  <c r="A134" i="3"/>
  <c r="R134" i="3" s="1"/>
  <c r="A133" i="3"/>
  <c r="R133" i="3" s="1"/>
  <c r="A132" i="3"/>
  <c r="R132" i="3" s="1"/>
  <c r="A131" i="3"/>
  <c r="R131" i="3" s="1"/>
  <c r="A130" i="3"/>
  <c r="R130" i="3" s="1"/>
  <c r="A129" i="3"/>
  <c r="R129" i="3" s="1"/>
  <c r="A128" i="3"/>
  <c r="R128" i="3" s="1"/>
  <c r="A127" i="3"/>
  <c r="R127" i="3" s="1"/>
  <c r="A126" i="3"/>
  <c r="R126" i="3" s="1"/>
  <c r="A125" i="3"/>
  <c r="R125" i="3" s="1"/>
  <c r="A124" i="3"/>
  <c r="R124" i="3" s="1"/>
  <c r="A123" i="3"/>
  <c r="R123" i="3" s="1"/>
  <c r="A122" i="3"/>
  <c r="R122" i="3" s="1"/>
  <c r="A121" i="3"/>
  <c r="R121" i="3" s="1"/>
  <c r="A120" i="3"/>
  <c r="R120" i="3" s="1"/>
  <c r="A119" i="3"/>
  <c r="R119" i="3" s="1"/>
  <c r="A118" i="3"/>
  <c r="R118" i="3" s="1"/>
  <c r="A117" i="3"/>
  <c r="R117" i="3" s="1"/>
  <c r="A116" i="3"/>
  <c r="R116" i="3" s="1"/>
  <c r="A115" i="3"/>
  <c r="R115" i="3" s="1"/>
  <c r="A114" i="3"/>
  <c r="R114" i="3" s="1"/>
  <c r="A113" i="3"/>
  <c r="R113" i="3" s="1"/>
  <c r="A112" i="3"/>
  <c r="R112" i="3" s="1"/>
  <c r="A111" i="3"/>
  <c r="R111" i="3" s="1"/>
  <c r="A110" i="3"/>
  <c r="R110" i="3" s="1"/>
  <c r="A109" i="3"/>
  <c r="R109" i="3" s="1"/>
  <c r="A108" i="3"/>
  <c r="R108" i="3" s="1"/>
  <c r="A107" i="3"/>
  <c r="R107" i="3" s="1"/>
  <c r="A106" i="3"/>
  <c r="R106" i="3" s="1"/>
  <c r="A105" i="3"/>
  <c r="R105" i="3" s="1"/>
  <c r="A104" i="3"/>
  <c r="R104" i="3" s="1"/>
  <c r="A103" i="3"/>
  <c r="R103" i="3" s="1"/>
  <c r="A102" i="3"/>
  <c r="R102" i="3" s="1"/>
  <c r="A101" i="3"/>
  <c r="R101" i="3" s="1"/>
  <c r="A100" i="3"/>
  <c r="R100" i="3" s="1"/>
  <c r="A99" i="3"/>
  <c r="R99" i="3" s="1"/>
  <c r="A98" i="3"/>
  <c r="R98" i="3" s="1"/>
  <c r="A97" i="3"/>
  <c r="R97" i="3" s="1"/>
  <c r="A96" i="3"/>
  <c r="R96" i="3" s="1"/>
  <c r="A95" i="3"/>
  <c r="R95" i="3" s="1"/>
  <c r="A94" i="3"/>
  <c r="R94" i="3" s="1"/>
  <c r="A93" i="3"/>
  <c r="R93" i="3" s="1"/>
  <c r="A92" i="3"/>
  <c r="R92" i="3" s="1"/>
  <c r="A91" i="3"/>
  <c r="R91" i="3" s="1"/>
  <c r="A90" i="3"/>
  <c r="R90" i="3" s="1"/>
  <c r="A89" i="3"/>
  <c r="R89" i="3" s="1"/>
  <c r="A88" i="3"/>
  <c r="R88" i="3" s="1"/>
  <c r="A87" i="3"/>
  <c r="R87" i="3" s="1"/>
  <c r="A86" i="3"/>
  <c r="R86" i="3" s="1"/>
  <c r="A85" i="3"/>
  <c r="R85" i="3" s="1"/>
  <c r="A84" i="3"/>
  <c r="R84" i="3" s="1"/>
  <c r="A83" i="3"/>
  <c r="R83" i="3" s="1"/>
  <c r="A82" i="3"/>
  <c r="R82" i="3" s="1"/>
  <c r="A81" i="3"/>
  <c r="R81" i="3" s="1"/>
  <c r="A80" i="3"/>
  <c r="R80" i="3" s="1"/>
  <c r="A79" i="3"/>
  <c r="R79" i="3" s="1"/>
  <c r="A78" i="3"/>
  <c r="R78" i="3" s="1"/>
  <c r="A77" i="3"/>
  <c r="R77" i="3" s="1"/>
  <c r="A76" i="3"/>
  <c r="R76" i="3" s="1"/>
  <c r="A75" i="3"/>
  <c r="R75" i="3" s="1"/>
  <c r="A74" i="3"/>
  <c r="R74" i="3" s="1"/>
  <c r="A73" i="3"/>
  <c r="R73" i="3" s="1"/>
  <c r="A72" i="3"/>
  <c r="R72" i="3" s="1"/>
  <c r="A71" i="3"/>
  <c r="R71" i="3" s="1"/>
  <c r="A70" i="3"/>
  <c r="R70" i="3" s="1"/>
  <c r="A69" i="3"/>
  <c r="R69" i="3" s="1"/>
  <c r="A68" i="3"/>
  <c r="R68" i="3" s="1"/>
  <c r="A67" i="3"/>
  <c r="R67" i="3" s="1"/>
  <c r="A66" i="3"/>
  <c r="R66" i="3" s="1"/>
  <c r="A65" i="3"/>
  <c r="R65" i="3" s="1"/>
  <c r="A64" i="3"/>
  <c r="R64" i="3" s="1"/>
  <c r="A63" i="3"/>
  <c r="R63" i="3" s="1"/>
  <c r="A62" i="3"/>
  <c r="R62" i="3" s="1"/>
  <c r="A61" i="3"/>
  <c r="R61" i="3" s="1"/>
  <c r="A60" i="3"/>
  <c r="R60" i="3" s="1"/>
  <c r="A59" i="3"/>
  <c r="R59" i="3" s="1"/>
  <c r="A58" i="3"/>
  <c r="R58" i="3" s="1"/>
  <c r="A57" i="3"/>
  <c r="R57" i="3" s="1"/>
  <c r="A56" i="3"/>
  <c r="R56" i="3" s="1"/>
  <c r="A55" i="3"/>
  <c r="R55" i="3" s="1"/>
  <c r="A54" i="3"/>
  <c r="R54" i="3" s="1"/>
  <c r="A53" i="3"/>
  <c r="R53" i="3" s="1"/>
  <c r="A52" i="3"/>
  <c r="R52" i="3" s="1"/>
  <c r="A51" i="3"/>
  <c r="R51" i="3" s="1"/>
  <c r="A50" i="3"/>
  <c r="R50" i="3" s="1"/>
  <c r="A49" i="3"/>
  <c r="R49" i="3" s="1"/>
  <c r="A48" i="3"/>
  <c r="R48" i="3" s="1"/>
  <c r="A47" i="3"/>
  <c r="R47" i="3" s="1"/>
  <c r="A46" i="3"/>
  <c r="R46" i="3" s="1"/>
  <c r="A45" i="3"/>
  <c r="R45" i="3" s="1"/>
  <c r="A44" i="3"/>
  <c r="R44" i="3" s="1"/>
  <c r="A43" i="3"/>
  <c r="R43" i="3" s="1"/>
  <c r="A42" i="3"/>
  <c r="R42" i="3" s="1"/>
  <c r="A41" i="3"/>
  <c r="R41" i="3" s="1"/>
  <c r="A40" i="3"/>
  <c r="R40" i="3" s="1"/>
  <c r="A39" i="3"/>
  <c r="R39" i="3" s="1"/>
  <c r="A38" i="3"/>
  <c r="R38" i="3" s="1"/>
  <c r="A37" i="3"/>
  <c r="R37" i="3" s="1"/>
  <c r="A36" i="3"/>
  <c r="R36" i="3" s="1"/>
  <c r="A35" i="3"/>
  <c r="R35" i="3" s="1"/>
  <c r="A34" i="3"/>
  <c r="R34" i="3" s="1"/>
  <c r="A33" i="3"/>
  <c r="R33" i="3" s="1"/>
  <c r="A32" i="3"/>
  <c r="R32" i="3" s="1"/>
  <c r="A31" i="3"/>
  <c r="R31" i="3" s="1"/>
  <c r="A30" i="3"/>
  <c r="R30" i="3" s="1"/>
  <c r="A29" i="3"/>
  <c r="R29" i="3" s="1"/>
  <c r="A28" i="3"/>
  <c r="R28" i="3" s="1"/>
  <c r="A27" i="3"/>
  <c r="R27" i="3" s="1"/>
  <c r="A26" i="3"/>
  <c r="R26" i="3" s="1"/>
  <c r="A25" i="3"/>
  <c r="R25" i="3" s="1"/>
  <c r="A24" i="3"/>
  <c r="R24" i="3" s="1"/>
  <c r="A23" i="3"/>
  <c r="R23" i="3" s="1"/>
  <c r="A22" i="3"/>
  <c r="R22" i="3" s="1"/>
  <c r="A21" i="3"/>
  <c r="R21" i="3" s="1"/>
  <c r="A20" i="3"/>
  <c r="R20" i="3" s="1"/>
  <c r="A19" i="3"/>
  <c r="R19" i="3" s="1"/>
  <c r="A18" i="3"/>
  <c r="R18" i="3" s="1"/>
  <c r="A17" i="3"/>
  <c r="R17" i="3" s="1"/>
  <c r="A16" i="3"/>
  <c r="R16" i="3" s="1"/>
  <c r="A15" i="3"/>
  <c r="R15" i="3" s="1"/>
  <c r="P14" i="3"/>
  <c r="C4" i="20"/>
  <c r="C5" i="20"/>
  <c r="C6" i="20"/>
  <c r="C7" i="20"/>
  <c r="C8" i="20"/>
  <c r="C9" i="20"/>
  <c r="C10" i="20"/>
  <c r="C11" i="20"/>
  <c r="C12" i="20"/>
  <c r="C13" i="20"/>
  <c r="C14" i="20"/>
  <c r="C15" i="20"/>
  <c r="C16" i="20"/>
  <c r="C17" i="20"/>
  <c r="C18" i="20"/>
  <c r="C19" i="20"/>
  <c r="C20" i="20"/>
  <c r="C21" i="20"/>
  <c r="C22" i="20"/>
  <c r="C23" i="20"/>
  <c r="C24" i="20"/>
  <c r="C25" i="20"/>
  <c r="C26" i="20"/>
  <c r="C27" i="20"/>
  <c r="C28" i="20"/>
  <c r="C29" i="20"/>
  <c r="C30" i="20"/>
  <c r="C31" i="20"/>
  <c r="C32" i="20"/>
  <c r="C33" i="20"/>
  <c r="C34" i="20"/>
  <c r="C35" i="20"/>
  <c r="C36" i="20"/>
  <c r="C37" i="20"/>
  <c r="C38" i="20"/>
  <c r="C39" i="20"/>
  <c r="C40" i="20"/>
  <c r="C41" i="20"/>
  <c r="C42" i="20"/>
  <c r="C43" i="20"/>
  <c r="C44" i="20"/>
  <c r="C45" i="20"/>
  <c r="C46" i="20"/>
  <c r="C47" i="20"/>
  <c r="C48" i="20"/>
  <c r="C49" i="20"/>
  <c r="C50" i="20"/>
  <c r="C51" i="20"/>
  <c r="C52" i="20"/>
  <c r="C53" i="20"/>
  <c r="C54" i="20"/>
  <c r="C55" i="20"/>
  <c r="C56" i="20"/>
  <c r="C57" i="20"/>
  <c r="C58" i="20"/>
  <c r="C59" i="20"/>
  <c r="C60" i="20"/>
  <c r="C61" i="20"/>
  <c r="C62" i="20"/>
  <c r="C63" i="20"/>
  <c r="C64" i="20"/>
  <c r="C65" i="20"/>
  <c r="C66" i="20"/>
  <c r="C67" i="20"/>
  <c r="C68" i="20"/>
  <c r="C69" i="20"/>
  <c r="C70" i="20"/>
  <c r="C71" i="20"/>
  <c r="C72" i="20"/>
  <c r="C73" i="20"/>
  <c r="C74" i="20"/>
  <c r="C75" i="20"/>
  <c r="C76" i="20"/>
  <c r="C77" i="20"/>
  <c r="C78" i="20"/>
  <c r="C79" i="20"/>
  <c r="C80" i="20"/>
  <c r="C81" i="20"/>
  <c r="C82" i="20"/>
  <c r="C83" i="20"/>
  <c r="C84" i="20"/>
  <c r="C85" i="20"/>
  <c r="C86" i="20"/>
  <c r="C87" i="20"/>
  <c r="C88" i="20"/>
  <c r="C89" i="20"/>
  <c r="C90" i="20"/>
  <c r="C91" i="20"/>
  <c r="C92" i="20"/>
  <c r="C93" i="20"/>
  <c r="C94" i="20"/>
  <c r="C95" i="20"/>
  <c r="C96" i="20"/>
  <c r="C97" i="20"/>
  <c r="C98" i="20"/>
  <c r="C99" i="20"/>
  <c r="C100" i="20"/>
  <c r="C101" i="20"/>
  <c r="C102" i="20"/>
  <c r="C103" i="20"/>
  <c r="C104" i="20"/>
  <c r="C105" i="20"/>
  <c r="C106" i="20"/>
  <c r="C107" i="20"/>
  <c r="C108" i="20"/>
  <c r="C109" i="20"/>
  <c r="C110" i="20"/>
  <c r="C111" i="20"/>
  <c r="C112" i="20"/>
  <c r="C113" i="20"/>
  <c r="C114" i="20"/>
  <c r="C115" i="20"/>
  <c r="C116" i="20"/>
  <c r="C117" i="20"/>
  <c r="C118" i="20"/>
  <c r="C119" i="20"/>
  <c r="C120" i="20"/>
  <c r="C121" i="20"/>
  <c r="C122" i="20"/>
  <c r="C123" i="20"/>
  <c r="C124" i="20"/>
  <c r="C125" i="20"/>
  <c r="C126" i="20"/>
  <c r="C127" i="20"/>
  <c r="C128" i="20"/>
  <c r="C129" i="20"/>
  <c r="C130" i="20"/>
  <c r="C131" i="20"/>
  <c r="C132" i="20"/>
  <c r="C133" i="20"/>
  <c r="C134" i="20"/>
  <c r="C135" i="20"/>
  <c r="C136" i="20"/>
  <c r="C137" i="20"/>
  <c r="C138" i="20"/>
  <c r="C139" i="20"/>
  <c r="C140" i="20"/>
  <c r="C141" i="20"/>
  <c r="C142" i="20"/>
  <c r="C143" i="20"/>
  <c r="C144" i="20"/>
  <c r="C145" i="20"/>
  <c r="C146" i="20"/>
  <c r="C147" i="20"/>
  <c r="C148" i="20"/>
  <c r="C149" i="20"/>
  <c r="C150" i="20"/>
  <c r="C151" i="20"/>
  <c r="C152" i="20"/>
  <c r="C153" i="20"/>
  <c r="C154" i="20"/>
  <c r="C155" i="20"/>
  <c r="C156" i="20"/>
  <c r="C157" i="20"/>
  <c r="C158" i="20"/>
  <c r="C159" i="20"/>
  <c r="C160" i="20"/>
  <c r="C161" i="20"/>
  <c r="C162" i="20"/>
  <c r="C163" i="20"/>
  <c r="C164" i="20"/>
  <c r="C165" i="20"/>
  <c r="C166" i="20"/>
  <c r="C167" i="20"/>
  <c r="C168" i="20"/>
  <c r="C169" i="20"/>
  <c r="C170" i="20"/>
  <c r="C171" i="20"/>
  <c r="C172" i="20"/>
  <c r="C173" i="20"/>
  <c r="C174" i="20"/>
  <c r="C175" i="20"/>
  <c r="C176" i="20"/>
  <c r="C177" i="20"/>
  <c r="C178" i="20"/>
  <c r="C179" i="20"/>
  <c r="C180" i="20"/>
  <c r="C181" i="20"/>
  <c r="C182" i="20"/>
  <c r="C183" i="20"/>
  <c r="C184" i="20"/>
  <c r="C185" i="20"/>
  <c r="C186" i="20"/>
  <c r="C187" i="20"/>
  <c r="C188" i="20"/>
  <c r="C189" i="20"/>
  <c r="C190" i="20"/>
  <c r="C191" i="20"/>
  <c r="C192" i="20"/>
  <c r="C193" i="20"/>
  <c r="C194" i="20"/>
  <c r="C195" i="20"/>
  <c r="C196" i="20"/>
  <c r="C197" i="20"/>
  <c r="C198" i="20"/>
  <c r="C199" i="20"/>
  <c r="C200" i="20"/>
  <c r="C201" i="20"/>
  <c r="C202" i="20"/>
  <c r="C203" i="20"/>
  <c r="C204" i="20"/>
  <c r="C205" i="20"/>
  <c r="C206" i="20"/>
  <c r="C207" i="20"/>
  <c r="C208" i="20"/>
  <c r="C209" i="20"/>
  <c r="C210" i="20"/>
  <c r="C211" i="20"/>
  <c r="C212" i="20"/>
  <c r="C213" i="20"/>
  <c r="C214" i="20"/>
  <c r="C215" i="20"/>
  <c r="C216" i="20"/>
  <c r="C217" i="20"/>
  <c r="C218" i="20"/>
  <c r="C219" i="20"/>
  <c r="C220" i="20"/>
  <c r="C221" i="20"/>
  <c r="C222" i="20"/>
  <c r="C223" i="20"/>
  <c r="C224" i="20"/>
  <c r="C225" i="20"/>
  <c r="C226" i="20"/>
  <c r="C227" i="20"/>
  <c r="C228" i="20"/>
  <c r="C229" i="20"/>
  <c r="C230" i="20"/>
  <c r="C231" i="20"/>
  <c r="C232" i="20"/>
  <c r="C233" i="20"/>
  <c r="C234" i="20"/>
  <c r="C235" i="20"/>
  <c r="C236" i="20"/>
  <c r="C237" i="20"/>
  <c r="C238" i="20"/>
  <c r="C239" i="20"/>
  <c r="C240" i="20"/>
  <c r="C241" i="20"/>
  <c r="C242" i="20"/>
  <c r="C243" i="20"/>
  <c r="C244" i="20"/>
  <c r="C245" i="20"/>
  <c r="C246" i="20"/>
  <c r="C247" i="20"/>
  <c r="C248" i="20"/>
  <c r="C249" i="20"/>
  <c r="C250" i="20"/>
  <c r="C251" i="20"/>
  <c r="C252" i="20"/>
  <c r="C253" i="20"/>
  <c r="C254" i="20"/>
  <c r="C255" i="20"/>
  <c r="C256" i="20"/>
  <c r="C257" i="20"/>
  <c r="C258" i="20"/>
  <c r="C259" i="20"/>
  <c r="C260" i="20"/>
  <c r="C261" i="20"/>
  <c r="C262" i="20"/>
  <c r="C263" i="20"/>
  <c r="C264" i="20"/>
  <c r="C265" i="20"/>
  <c r="C266" i="20"/>
  <c r="C267" i="20"/>
  <c r="C268" i="20"/>
  <c r="C269" i="20"/>
  <c r="C270" i="20"/>
  <c r="C271" i="20"/>
  <c r="C272" i="20"/>
  <c r="C273" i="20"/>
  <c r="C274" i="20"/>
  <c r="C275" i="20"/>
  <c r="C276" i="20"/>
  <c r="C277" i="20"/>
  <c r="C278" i="20"/>
  <c r="C279" i="20"/>
  <c r="C280" i="20"/>
  <c r="C281" i="20"/>
  <c r="C282" i="20"/>
  <c r="C283" i="20"/>
  <c r="C284" i="20"/>
  <c r="C285" i="20"/>
  <c r="C286" i="20"/>
  <c r="C287" i="20"/>
  <c r="C288" i="20"/>
  <c r="C289" i="20"/>
  <c r="C290" i="20"/>
  <c r="C291" i="20"/>
  <c r="C292" i="20"/>
  <c r="C293" i="20"/>
  <c r="C294" i="20"/>
  <c r="C295" i="20"/>
  <c r="C296" i="20"/>
  <c r="C297" i="20"/>
  <c r="C298" i="20"/>
  <c r="C299" i="20"/>
  <c r="C300" i="20"/>
  <c r="C301" i="20"/>
  <c r="C302" i="20"/>
  <c r="C303" i="20"/>
  <c r="C304" i="20"/>
  <c r="C305" i="20"/>
  <c r="C306" i="20"/>
  <c r="C307" i="20"/>
  <c r="C308" i="20"/>
  <c r="C309" i="20"/>
  <c r="C310" i="20"/>
  <c r="C311" i="20"/>
  <c r="C312" i="20"/>
  <c r="C313" i="20"/>
  <c r="C314" i="20"/>
  <c r="C315" i="20"/>
  <c r="C316" i="20"/>
  <c r="C317" i="20"/>
  <c r="C318" i="20"/>
  <c r="C319" i="20"/>
  <c r="C320" i="20"/>
  <c r="C321" i="20"/>
  <c r="C322" i="20"/>
  <c r="C323" i="20"/>
  <c r="C324" i="20"/>
  <c r="C325" i="20"/>
  <c r="C326" i="20"/>
  <c r="C327" i="20"/>
  <c r="C328" i="20"/>
  <c r="C329" i="20"/>
  <c r="C330" i="20"/>
  <c r="C331" i="20"/>
  <c r="C332" i="20"/>
  <c r="C333" i="20"/>
  <c r="C334" i="20"/>
  <c r="C335" i="20"/>
  <c r="C336" i="20"/>
  <c r="C337" i="20"/>
  <c r="C338" i="20"/>
  <c r="C339" i="20"/>
  <c r="C340" i="20"/>
  <c r="C341" i="20"/>
  <c r="C342" i="20"/>
  <c r="C343" i="20"/>
  <c r="C344" i="20"/>
  <c r="C345" i="20"/>
  <c r="C346" i="20"/>
  <c r="C347" i="20"/>
  <c r="C348" i="20"/>
  <c r="C349" i="20"/>
  <c r="C350" i="20"/>
  <c r="C351" i="20"/>
  <c r="C352" i="20"/>
  <c r="C353" i="20"/>
  <c r="C354" i="20"/>
  <c r="C355" i="20"/>
  <c r="C356" i="20"/>
  <c r="C357" i="20"/>
  <c r="C358" i="20"/>
  <c r="C359" i="20"/>
  <c r="C360" i="20"/>
  <c r="C361" i="20"/>
  <c r="C362" i="20"/>
  <c r="C363" i="20"/>
  <c r="C364" i="20"/>
  <c r="C365" i="20"/>
  <c r="C366" i="20"/>
  <c r="C367" i="20"/>
  <c r="C368" i="20"/>
  <c r="C369" i="20"/>
  <c r="C370" i="20"/>
  <c r="C371" i="20"/>
  <c r="C372" i="20"/>
  <c r="C373" i="20"/>
  <c r="C374" i="20"/>
  <c r="C375" i="20"/>
  <c r="C376" i="20"/>
  <c r="C377" i="20"/>
  <c r="C378" i="20"/>
  <c r="C379" i="20"/>
  <c r="C380" i="20"/>
  <c r="C381" i="20"/>
  <c r="C382" i="20"/>
  <c r="C383" i="20"/>
  <c r="C384" i="20"/>
  <c r="C385" i="20"/>
  <c r="C386" i="20"/>
  <c r="C387" i="20"/>
  <c r="C388" i="20"/>
  <c r="C389" i="20"/>
  <c r="C390" i="20"/>
  <c r="C391" i="20"/>
  <c r="C392" i="20"/>
  <c r="C393" i="20"/>
  <c r="C394" i="20"/>
  <c r="C395" i="20"/>
  <c r="C396" i="20"/>
  <c r="C397" i="20"/>
  <c r="C398" i="20"/>
  <c r="C399" i="20"/>
  <c r="C400" i="20"/>
  <c r="C401" i="20"/>
  <c r="C402" i="20"/>
  <c r="C403" i="20"/>
  <c r="C404" i="20"/>
  <c r="C405" i="20"/>
  <c r="C406" i="20"/>
  <c r="C407" i="20"/>
  <c r="C408" i="20"/>
  <c r="C409" i="20"/>
  <c r="C410" i="20"/>
  <c r="C411" i="20"/>
  <c r="C412" i="20"/>
  <c r="C413" i="20"/>
  <c r="C414" i="20"/>
  <c r="C415" i="20"/>
  <c r="C416" i="20"/>
  <c r="C417" i="20"/>
  <c r="C418" i="20"/>
  <c r="C419" i="20"/>
  <c r="C420" i="20"/>
  <c r="C421" i="20"/>
  <c r="C422" i="20"/>
  <c r="C423" i="20"/>
  <c r="C424" i="20"/>
  <c r="C425" i="20"/>
  <c r="C426" i="20"/>
  <c r="C427" i="20"/>
  <c r="C428" i="20"/>
  <c r="C429" i="20"/>
  <c r="C430" i="20"/>
  <c r="C431" i="20"/>
  <c r="C432" i="20"/>
  <c r="C433" i="20"/>
  <c r="C434" i="20"/>
  <c r="C435" i="20"/>
  <c r="C436" i="20"/>
  <c r="C437" i="20"/>
  <c r="C438" i="20"/>
  <c r="C439" i="20"/>
  <c r="C440" i="20"/>
  <c r="C441" i="20"/>
  <c r="C442" i="20"/>
  <c r="C443" i="20"/>
  <c r="C444" i="20"/>
  <c r="C445" i="20"/>
  <c r="C446" i="20"/>
  <c r="C447" i="20"/>
  <c r="C448" i="20"/>
  <c r="C449" i="20"/>
  <c r="C450" i="20"/>
  <c r="C451" i="20"/>
  <c r="C452" i="20"/>
  <c r="C453" i="20"/>
  <c r="C454" i="20"/>
  <c r="C455" i="20"/>
  <c r="C456" i="20"/>
  <c r="C457" i="20"/>
  <c r="C458" i="20"/>
  <c r="C459" i="20"/>
  <c r="C460" i="20"/>
  <c r="C461" i="20"/>
  <c r="C462" i="20"/>
  <c r="C463" i="20"/>
  <c r="C464" i="20"/>
  <c r="C465" i="20"/>
  <c r="C466" i="20"/>
  <c r="C467" i="20"/>
  <c r="C468" i="20"/>
  <c r="C469" i="20"/>
  <c r="C470" i="20"/>
  <c r="C471" i="20"/>
  <c r="C472" i="20"/>
  <c r="C473" i="20"/>
  <c r="C474" i="20"/>
  <c r="C475" i="20"/>
  <c r="C476" i="20"/>
  <c r="C477" i="20"/>
  <c r="C478" i="20"/>
  <c r="C479" i="20"/>
  <c r="C480" i="20"/>
  <c r="C481" i="20"/>
  <c r="C482" i="20"/>
  <c r="C483" i="20"/>
  <c r="C484" i="20"/>
  <c r="C485" i="20"/>
  <c r="C486" i="20"/>
  <c r="C487" i="20"/>
  <c r="C488" i="20"/>
  <c r="C489" i="20"/>
  <c r="C490" i="20"/>
  <c r="C491" i="20"/>
  <c r="C492" i="20"/>
  <c r="C493" i="20"/>
  <c r="C494" i="20"/>
  <c r="C495" i="20"/>
  <c r="C496" i="20"/>
  <c r="C497" i="20"/>
  <c r="C498" i="20"/>
  <c r="C499" i="20"/>
  <c r="C500" i="20"/>
  <c r="C501" i="20"/>
  <c r="C502" i="20"/>
  <c r="C503" i="20"/>
  <c r="C504" i="20"/>
  <c r="C505" i="20"/>
  <c r="C506" i="20"/>
  <c r="C507" i="20"/>
  <c r="C508" i="20"/>
  <c r="C509" i="20"/>
  <c r="C510" i="20"/>
  <c r="C511" i="20"/>
  <c r="C512" i="20"/>
  <c r="C513" i="20"/>
  <c r="C514" i="20"/>
  <c r="C515" i="20"/>
  <c r="C516" i="20"/>
  <c r="C517" i="20"/>
  <c r="C518" i="20"/>
  <c r="C519" i="20"/>
  <c r="C520" i="20"/>
  <c r="C521" i="20"/>
  <c r="C522" i="20"/>
  <c r="C523" i="20"/>
  <c r="C524" i="20"/>
  <c r="C525" i="20"/>
  <c r="C526" i="20"/>
  <c r="C527" i="20"/>
  <c r="C528" i="20"/>
  <c r="C529" i="20"/>
  <c r="C530" i="20"/>
  <c r="C531" i="20"/>
  <c r="C532" i="20"/>
  <c r="C533" i="20"/>
  <c r="C534" i="20"/>
  <c r="C535" i="20"/>
  <c r="C536" i="20"/>
  <c r="C537" i="20"/>
  <c r="C538" i="20"/>
  <c r="C539" i="20"/>
  <c r="C540" i="20"/>
  <c r="C541" i="20"/>
  <c r="C542" i="20"/>
  <c r="C543" i="20"/>
  <c r="C544" i="20"/>
  <c r="C545" i="20"/>
  <c r="C546" i="20"/>
  <c r="C547" i="20"/>
  <c r="C548" i="20"/>
  <c r="C549" i="20"/>
  <c r="C550" i="20"/>
  <c r="C551" i="20"/>
  <c r="C552" i="20"/>
  <c r="C553" i="20"/>
  <c r="C554" i="20"/>
  <c r="C555" i="20"/>
  <c r="C556" i="20"/>
  <c r="C557" i="20"/>
  <c r="C558" i="20"/>
  <c r="C559" i="20"/>
  <c r="C560" i="20"/>
  <c r="C561" i="20"/>
  <c r="C562" i="20"/>
  <c r="C563" i="20"/>
  <c r="C564" i="20"/>
  <c r="C565" i="20"/>
  <c r="C566" i="20"/>
  <c r="C567" i="20"/>
  <c r="C568" i="20"/>
  <c r="C569" i="20"/>
  <c r="C570" i="20"/>
  <c r="C571" i="20"/>
  <c r="C572" i="20"/>
  <c r="C573" i="20"/>
  <c r="C574" i="20"/>
  <c r="C575" i="20"/>
  <c r="C576" i="20"/>
  <c r="C577" i="20"/>
  <c r="C578" i="20"/>
  <c r="C579" i="20"/>
  <c r="C580" i="20"/>
  <c r="C581" i="20"/>
  <c r="C582" i="20"/>
  <c r="C583" i="20"/>
  <c r="C584" i="20"/>
  <c r="C585" i="20"/>
  <c r="C586" i="20"/>
  <c r="C587" i="20"/>
  <c r="C588" i="20"/>
  <c r="C589" i="20"/>
  <c r="C590" i="20"/>
  <c r="C591" i="20"/>
  <c r="C592" i="20"/>
  <c r="C593" i="20"/>
  <c r="C594" i="20"/>
  <c r="C595" i="20"/>
  <c r="C596" i="20"/>
  <c r="C597" i="20"/>
  <c r="C598" i="20"/>
  <c r="C599" i="20"/>
  <c r="C600" i="20"/>
  <c r="C601" i="20"/>
  <c r="C602" i="20"/>
  <c r="C603" i="20"/>
  <c r="C604" i="20"/>
  <c r="C605" i="20"/>
  <c r="C606" i="20"/>
  <c r="C607" i="20"/>
  <c r="C608" i="20"/>
  <c r="C609" i="20"/>
  <c r="C610" i="20"/>
  <c r="C611" i="20"/>
  <c r="C612" i="20"/>
  <c r="C613" i="20"/>
  <c r="C614" i="20"/>
  <c r="C615" i="20"/>
  <c r="C616" i="20"/>
  <c r="C617" i="20"/>
  <c r="C618" i="20"/>
  <c r="C619" i="20"/>
  <c r="C620" i="20"/>
  <c r="C621" i="20"/>
  <c r="C622" i="20"/>
  <c r="C623" i="20"/>
  <c r="C624" i="20"/>
  <c r="C625" i="20"/>
  <c r="C626" i="20"/>
  <c r="C627" i="20"/>
  <c r="C628" i="20"/>
  <c r="C629" i="20"/>
  <c r="C630" i="20"/>
  <c r="C631" i="20"/>
  <c r="C632" i="20"/>
  <c r="C633" i="20"/>
  <c r="C634" i="20"/>
  <c r="C635" i="20"/>
  <c r="C636" i="20"/>
  <c r="C637" i="20"/>
  <c r="C638" i="20"/>
  <c r="C639" i="20"/>
  <c r="C640" i="20"/>
  <c r="C641" i="20"/>
  <c r="C642" i="20"/>
  <c r="C643" i="20"/>
  <c r="C644" i="20"/>
  <c r="C645" i="20"/>
  <c r="C646" i="20"/>
  <c r="C647" i="20"/>
  <c r="C648" i="20"/>
  <c r="C649" i="20"/>
  <c r="C650" i="20"/>
  <c r="C651" i="20"/>
  <c r="C652" i="20"/>
  <c r="C653" i="20"/>
  <c r="C654" i="20"/>
  <c r="C655" i="20"/>
  <c r="C656" i="20"/>
  <c r="C657" i="20"/>
  <c r="C658" i="20"/>
  <c r="C659" i="20"/>
  <c r="C660" i="20"/>
  <c r="C661" i="20"/>
  <c r="C662" i="20"/>
  <c r="C663" i="20"/>
  <c r="C664" i="20"/>
  <c r="C665" i="20"/>
  <c r="C666" i="20"/>
  <c r="C667" i="20"/>
  <c r="C668" i="20"/>
  <c r="C669" i="20"/>
  <c r="C670" i="20"/>
  <c r="C671" i="20"/>
  <c r="C672" i="20"/>
  <c r="C673" i="20"/>
  <c r="C674" i="20"/>
  <c r="C675" i="20"/>
  <c r="C676" i="20"/>
  <c r="C677" i="20"/>
  <c r="C678" i="20"/>
  <c r="C679" i="20"/>
  <c r="C680" i="20"/>
  <c r="C681" i="20"/>
  <c r="C682" i="20"/>
  <c r="C683" i="20"/>
  <c r="C684" i="20"/>
  <c r="C685" i="20"/>
  <c r="C686" i="20"/>
  <c r="C687" i="20"/>
  <c r="C688" i="20"/>
  <c r="C689" i="20"/>
  <c r="C690" i="20"/>
  <c r="C691" i="20"/>
  <c r="C692" i="20"/>
  <c r="C693" i="20"/>
  <c r="C694" i="20"/>
  <c r="C695" i="20"/>
  <c r="C696" i="20"/>
  <c r="C697" i="20"/>
  <c r="C698" i="20"/>
  <c r="C699" i="20"/>
  <c r="C700" i="20"/>
  <c r="C701" i="20"/>
  <c r="C702" i="20"/>
  <c r="C703" i="20"/>
  <c r="C704" i="20"/>
  <c r="C705" i="20"/>
  <c r="C706" i="20"/>
  <c r="C707" i="20"/>
  <c r="C708" i="20"/>
  <c r="C709" i="20"/>
  <c r="C710" i="20"/>
  <c r="C711" i="20"/>
  <c r="C712" i="20"/>
  <c r="C713" i="20"/>
  <c r="C714" i="20"/>
  <c r="C715" i="20"/>
  <c r="C716" i="20"/>
  <c r="C717" i="20"/>
  <c r="C718" i="20"/>
  <c r="C719" i="20"/>
  <c r="C720" i="20"/>
  <c r="C721" i="20"/>
  <c r="C722" i="20"/>
  <c r="C723" i="20"/>
  <c r="C724" i="20"/>
  <c r="C725" i="20"/>
  <c r="C726" i="20"/>
  <c r="C727" i="20"/>
  <c r="C728" i="20"/>
  <c r="C729" i="20"/>
  <c r="C730" i="20"/>
  <c r="C731" i="20"/>
  <c r="C732" i="20"/>
  <c r="C733" i="20"/>
  <c r="C734" i="20"/>
  <c r="C735" i="20"/>
  <c r="C736" i="20"/>
  <c r="C737" i="20"/>
  <c r="C738" i="20"/>
  <c r="C739" i="20"/>
  <c r="C740" i="20"/>
  <c r="C741" i="20"/>
  <c r="C742" i="20"/>
  <c r="C743" i="20"/>
  <c r="C744" i="20"/>
  <c r="C745" i="20"/>
  <c r="C746" i="20"/>
  <c r="C747" i="20"/>
  <c r="C748" i="20"/>
  <c r="C749" i="20"/>
  <c r="C750" i="20"/>
  <c r="C751" i="20"/>
  <c r="C752" i="20"/>
  <c r="C753" i="20"/>
  <c r="C754" i="20"/>
  <c r="C755" i="20"/>
  <c r="C756" i="20"/>
  <c r="C757" i="20"/>
  <c r="C758" i="20"/>
  <c r="C759" i="20"/>
  <c r="C760" i="20"/>
  <c r="C761" i="20"/>
  <c r="C762" i="20"/>
  <c r="C763" i="20"/>
  <c r="C764" i="20"/>
  <c r="C765" i="20"/>
  <c r="C766" i="20"/>
  <c r="C767" i="20"/>
  <c r="C768" i="20"/>
  <c r="C769" i="20"/>
  <c r="C770" i="20"/>
  <c r="C771" i="20"/>
  <c r="C772" i="20"/>
  <c r="C773" i="20"/>
  <c r="C774" i="20"/>
  <c r="C775" i="20"/>
  <c r="C776" i="20"/>
  <c r="C777" i="20"/>
  <c r="C778" i="20"/>
  <c r="C779" i="20"/>
  <c r="C780" i="20"/>
  <c r="C781" i="20"/>
  <c r="C782" i="20"/>
  <c r="C783" i="20"/>
  <c r="C784" i="20"/>
  <c r="C785" i="20"/>
  <c r="C786" i="20"/>
  <c r="C787" i="20"/>
  <c r="C788" i="20"/>
  <c r="C789" i="20"/>
  <c r="C790" i="20"/>
  <c r="C791" i="20"/>
  <c r="C792" i="20"/>
  <c r="C793" i="20"/>
  <c r="C794" i="20"/>
  <c r="C795" i="20"/>
  <c r="C796" i="20"/>
  <c r="C797" i="20"/>
  <c r="C798" i="20"/>
  <c r="C799" i="20"/>
  <c r="C800" i="20"/>
  <c r="C801" i="20"/>
  <c r="C802" i="20"/>
  <c r="C803" i="20"/>
  <c r="C804" i="20"/>
  <c r="C805" i="20"/>
  <c r="C806" i="20"/>
  <c r="C807" i="20"/>
  <c r="C808" i="20"/>
  <c r="C809" i="20"/>
  <c r="C810" i="20"/>
  <c r="C811" i="20"/>
  <c r="C812" i="20"/>
  <c r="C813" i="20"/>
  <c r="C814" i="20"/>
  <c r="C815" i="20"/>
  <c r="C816" i="20"/>
  <c r="C817" i="20"/>
  <c r="C818" i="20"/>
  <c r="C819" i="20"/>
  <c r="C820" i="20"/>
  <c r="C821" i="20"/>
  <c r="C822" i="20"/>
  <c r="C823" i="20"/>
  <c r="C824" i="20"/>
  <c r="C825" i="20"/>
  <c r="C826" i="20"/>
  <c r="C827" i="20"/>
  <c r="C828" i="20"/>
  <c r="C829" i="20"/>
  <c r="C830" i="20"/>
  <c r="C831" i="20"/>
  <c r="C832" i="20"/>
  <c r="C833" i="20"/>
  <c r="C834" i="20"/>
  <c r="C835" i="20"/>
  <c r="C836" i="20"/>
  <c r="C837" i="20"/>
  <c r="C838" i="20"/>
  <c r="C839" i="20"/>
  <c r="C840" i="20"/>
  <c r="C841" i="20"/>
  <c r="C842" i="20"/>
  <c r="C843" i="20"/>
  <c r="C844" i="20"/>
  <c r="C845" i="20"/>
  <c r="C846" i="20"/>
  <c r="C847" i="20"/>
  <c r="C848" i="20"/>
  <c r="C849" i="20"/>
  <c r="C850" i="20"/>
  <c r="C851" i="20"/>
  <c r="C852" i="20"/>
  <c r="C853" i="20"/>
  <c r="C854" i="20"/>
  <c r="C855" i="20"/>
  <c r="C856" i="20"/>
  <c r="C857" i="20"/>
  <c r="C858" i="20"/>
  <c r="C859" i="20"/>
  <c r="C860" i="20"/>
  <c r="C861" i="20"/>
  <c r="C862" i="20"/>
  <c r="C863" i="20"/>
  <c r="C864" i="20"/>
  <c r="C865" i="20"/>
  <c r="C866" i="20"/>
  <c r="C867" i="20"/>
  <c r="C868" i="20"/>
  <c r="C869" i="20"/>
  <c r="C870" i="20"/>
  <c r="C871" i="20"/>
  <c r="C872" i="20"/>
  <c r="C873" i="20"/>
  <c r="C874" i="20"/>
  <c r="C875" i="20"/>
  <c r="C876" i="20"/>
  <c r="C877" i="20"/>
  <c r="C878" i="20"/>
  <c r="C879" i="20"/>
  <c r="C880" i="20"/>
  <c r="C881" i="20"/>
  <c r="C882" i="20"/>
  <c r="C883" i="20"/>
  <c r="C884" i="20"/>
  <c r="C885" i="20"/>
  <c r="C886" i="20"/>
  <c r="C887" i="20"/>
  <c r="C888" i="20"/>
  <c r="C889" i="20"/>
  <c r="C890" i="20"/>
  <c r="C891" i="20"/>
  <c r="C892" i="20"/>
  <c r="C893" i="20"/>
  <c r="C894" i="20"/>
  <c r="C895" i="20"/>
  <c r="C896" i="20"/>
  <c r="C897" i="20"/>
  <c r="C898" i="20"/>
  <c r="C899" i="20"/>
  <c r="C900" i="20"/>
  <c r="C901" i="20"/>
  <c r="C902" i="20"/>
  <c r="C903" i="20"/>
  <c r="C904" i="20"/>
  <c r="C905" i="20"/>
  <c r="C906" i="20"/>
  <c r="C907" i="20"/>
  <c r="C908" i="20"/>
  <c r="C909" i="20"/>
  <c r="C910" i="20"/>
  <c r="C911" i="20"/>
  <c r="C912" i="20"/>
  <c r="C913" i="20"/>
  <c r="C914" i="20"/>
  <c r="C915" i="20"/>
  <c r="C916" i="20"/>
  <c r="C917" i="20"/>
  <c r="C918" i="20"/>
  <c r="C919" i="20"/>
  <c r="C920" i="20"/>
  <c r="C921" i="20"/>
  <c r="C922" i="20"/>
  <c r="C923" i="20"/>
  <c r="C924" i="20"/>
  <c r="C925" i="20"/>
  <c r="C926" i="20"/>
  <c r="C927" i="20"/>
  <c r="C928" i="20"/>
  <c r="C929" i="20"/>
  <c r="C930" i="20"/>
  <c r="C931" i="20"/>
  <c r="C932" i="20"/>
  <c r="C933" i="20"/>
  <c r="C934" i="20"/>
  <c r="C935" i="20"/>
  <c r="C936" i="20"/>
  <c r="C937" i="20"/>
  <c r="C938" i="20"/>
  <c r="C939" i="20"/>
  <c r="C940" i="20"/>
  <c r="C941" i="20"/>
  <c r="C942" i="20"/>
  <c r="C943" i="20"/>
  <c r="C944" i="20"/>
  <c r="C945" i="20"/>
  <c r="C946" i="20"/>
  <c r="C947" i="20"/>
  <c r="C948" i="20"/>
  <c r="C949" i="20"/>
  <c r="C950" i="20"/>
  <c r="C951" i="20"/>
  <c r="C952" i="20"/>
  <c r="C953" i="20"/>
  <c r="C954" i="20"/>
  <c r="C955" i="20"/>
  <c r="C956" i="20"/>
  <c r="C957" i="20"/>
  <c r="C958" i="20"/>
  <c r="C959" i="20"/>
  <c r="C960" i="20"/>
  <c r="C961" i="20"/>
  <c r="C962" i="20"/>
  <c r="C963" i="20"/>
  <c r="C964" i="20"/>
  <c r="C965" i="20"/>
  <c r="C966" i="20"/>
  <c r="C967" i="20"/>
  <c r="C968" i="20"/>
  <c r="C969" i="20"/>
  <c r="C970" i="20"/>
  <c r="C971" i="20"/>
  <c r="C972" i="20"/>
  <c r="C973" i="20"/>
  <c r="C974" i="20"/>
  <c r="C975" i="20"/>
  <c r="C976" i="20"/>
  <c r="C977" i="20"/>
  <c r="C978" i="20"/>
  <c r="C979" i="20"/>
  <c r="C980" i="20"/>
  <c r="C981" i="20"/>
  <c r="C982" i="20"/>
  <c r="C983" i="20"/>
  <c r="C984" i="20"/>
  <c r="C985" i="20"/>
  <c r="C986" i="20"/>
  <c r="C987" i="20"/>
  <c r="C988" i="20"/>
  <c r="C989" i="20"/>
  <c r="C990" i="20"/>
  <c r="C991" i="20"/>
  <c r="C992" i="20"/>
  <c r="C993" i="20"/>
  <c r="C994" i="20"/>
  <c r="C995" i="20"/>
  <c r="C996" i="20"/>
  <c r="C997" i="20"/>
  <c r="C998" i="20"/>
  <c r="C999" i="20"/>
  <c r="C1000" i="20"/>
  <c r="C1001" i="20"/>
  <c r="C1002" i="20"/>
  <c r="C1003" i="20"/>
  <c r="C1004" i="20"/>
  <c r="C1005" i="20"/>
  <c r="C1006" i="20"/>
  <c r="C1007" i="20"/>
  <c r="C1008" i="20"/>
  <c r="C1009" i="20"/>
  <c r="C1010" i="20"/>
  <c r="C1011" i="20"/>
  <c r="C1012" i="20"/>
  <c r="C1013" i="20"/>
  <c r="C1014" i="20"/>
  <c r="C1015" i="20"/>
  <c r="C1016" i="20"/>
  <c r="C1017" i="20"/>
  <c r="C1018" i="20"/>
  <c r="C1019" i="20"/>
  <c r="C1020" i="20"/>
  <c r="C1021" i="20"/>
  <c r="C1022" i="20"/>
  <c r="C1023" i="20"/>
  <c r="C1024" i="20"/>
  <c r="C1025" i="20"/>
  <c r="C1026" i="20"/>
  <c r="C1027" i="20"/>
  <c r="C1028" i="20"/>
  <c r="C1029" i="20"/>
  <c r="C1030" i="20"/>
  <c r="C1031" i="20"/>
  <c r="C1032" i="20"/>
  <c r="C1033" i="20"/>
  <c r="C1034" i="20"/>
  <c r="C1035" i="20"/>
  <c r="C1036" i="20"/>
  <c r="C1037" i="20"/>
  <c r="C1038" i="20"/>
  <c r="C1039" i="20"/>
  <c r="C1040" i="20"/>
  <c r="C1041" i="20"/>
  <c r="C1042" i="20"/>
  <c r="C1043" i="20"/>
  <c r="C1044" i="20"/>
  <c r="C1045" i="20"/>
  <c r="C1046" i="20"/>
  <c r="C1047" i="20"/>
  <c r="C1048" i="20"/>
  <c r="C1049" i="20"/>
  <c r="C1050" i="20"/>
  <c r="C1051" i="20"/>
  <c r="C1052" i="20"/>
  <c r="C1053" i="20"/>
  <c r="C1054" i="20"/>
  <c r="C1055" i="20"/>
  <c r="C1056" i="20"/>
  <c r="C1057" i="20"/>
  <c r="C1058" i="20"/>
  <c r="C1059" i="20"/>
  <c r="C1060" i="20"/>
  <c r="C1061" i="20"/>
  <c r="C1062" i="20"/>
  <c r="C1063" i="20"/>
  <c r="C1064" i="20"/>
  <c r="C1065" i="20"/>
  <c r="C1066" i="20"/>
  <c r="C1067" i="20"/>
  <c r="C1068" i="20"/>
  <c r="C1069" i="20"/>
  <c r="C1070" i="20"/>
  <c r="C1071" i="20"/>
  <c r="C1072" i="20"/>
  <c r="C1073" i="20"/>
  <c r="C1074" i="20"/>
  <c r="C1075" i="20"/>
  <c r="C1076" i="20"/>
  <c r="C1077" i="20"/>
  <c r="C1078" i="20"/>
  <c r="C1079" i="20"/>
  <c r="C1080" i="20"/>
  <c r="C1081" i="20"/>
  <c r="C1082" i="20"/>
  <c r="C1083" i="20"/>
  <c r="C1084" i="20"/>
  <c r="C1085" i="20"/>
  <c r="C1086" i="20"/>
  <c r="C1087" i="20"/>
  <c r="C1088" i="20"/>
  <c r="C1089" i="20"/>
  <c r="C1090" i="20"/>
  <c r="C1091" i="20"/>
  <c r="C1092" i="20"/>
  <c r="C1093" i="20"/>
  <c r="C1094" i="20"/>
  <c r="C1095" i="20"/>
  <c r="C1096" i="20"/>
  <c r="C1097" i="20"/>
  <c r="C1098" i="20"/>
  <c r="C1099" i="20"/>
  <c r="C1100" i="20"/>
  <c r="C1101" i="20"/>
  <c r="C1102" i="20"/>
  <c r="C1103" i="20"/>
  <c r="C1104" i="20"/>
  <c r="C1105" i="20"/>
  <c r="C1106" i="20"/>
  <c r="C1107" i="20"/>
  <c r="C1108" i="20"/>
  <c r="C1109" i="20"/>
  <c r="C1110" i="20"/>
  <c r="C1111" i="20"/>
  <c r="C1112" i="20"/>
  <c r="C1113" i="20"/>
  <c r="C1114" i="20"/>
  <c r="C1115" i="20"/>
  <c r="C1116" i="20"/>
  <c r="C1117" i="20"/>
  <c r="C1118" i="20"/>
  <c r="C1119" i="20"/>
  <c r="C1120" i="20"/>
  <c r="C1121" i="20"/>
  <c r="C1122" i="20"/>
  <c r="C1123" i="20"/>
  <c r="C1124" i="20"/>
  <c r="C1125" i="20"/>
  <c r="C1126" i="20"/>
  <c r="C1127" i="20"/>
  <c r="C1128" i="20"/>
  <c r="C1129" i="20"/>
  <c r="C1130" i="20"/>
  <c r="C1131" i="20"/>
  <c r="C1132" i="20"/>
  <c r="C1133" i="20"/>
  <c r="C1134" i="20"/>
  <c r="C1135" i="20"/>
  <c r="C1136" i="20"/>
  <c r="C1137" i="20"/>
  <c r="C1138" i="20"/>
  <c r="C1139" i="20"/>
  <c r="C1140" i="20"/>
  <c r="C1141" i="20"/>
  <c r="C1142" i="20"/>
  <c r="C1143" i="20"/>
  <c r="C1144" i="20"/>
  <c r="C1145" i="20"/>
  <c r="C1146" i="20"/>
  <c r="C1147" i="20"/>
  <c r="C1148" i="20"/>
  <c r="C1149" i="20"/>
  <c r="C1150" i="20"/>
  <c r="C1151" i="20"/>
  <c r="C1152" i="20"/>
  <c r="C1153" i="20"/>
  <c r="C1154" i="20"/>
  <c r="C1155" i="20"/>
  <c r="C1156" i="20"/>
  <c r="C1157" i="20"/>
  <c r="C1158" i="20"/>
  <c r="C1159" i="20"/>
  <c r="C1160" i="20"/>
  <c r="C1161" i="20"/>
  <c r="C1162" i="20"/>
  <c r="C1163" i="20"/>
  <c r="C1164" i="20"/>
  <c r="C1165" i="20"/>
  <c r="C1166" i="20"/>
  <c r="C1167" i="20"/>
  <c r="C1168" i="20"/>
  <c r="C1169" i="20"/>
  <c r="C1170" i="20"/>
  <c r="C1171" i="20"/>
  <c r="C1172" i="20"/>
  <c r="C1173" i="20"/>
  <c r="C1174" i="20"/>
  <c r="C1175" i="20"/>
  <c r="C1176" i="20"/>
  <c r="C1177" i="20"/>
  <c r="C1178" i="20"/>
  <c r="C1179" i="20"/>
  <c r="C1180" i="20"/>
  <c r="C1181" i="20"/>
  <c r="C1182" i="20"/>
  <c r="C1183" i="20"/>
  <c r="C1184" i="20"/>
  <c r="C1185" i="20"/>
  <c r="C1186" i="20"/>
  <c r="C1187" i="20"/>
  <c r="C1188" i="20"/>
  <c r="C1189" i="20"/>
  <c r="C1190" i="20"/>
  <c r="C1191" i="20"/>
  <c r="C1192" i="20"/>
  <c r="C1193" i="20"/>
  <c r="C1194" i="20"/>
  <c r="C1195" i="20"/>
  <c r="C1196" i="20"/>
  <c r="C1197" i="20"/>
  <c r="C1198" i="20"/>
  <c r="C1199" i="20"/>
  <c r="C1200" i="20"/>
  <c r="C1201" i="20"/>
  <c r="C1202" i="20"/>
  <c r="C1203" i="20"/>
  <c r="C1204" i="20"/>
  <c r="C1205" i="20"/>
  <c r="C1206" i="20"/>
  <c r="C1207" i="20"/>
  <c r="C1208" i="20"/>
  <c r="C1209" i="20"/>
  <c r="C1210" i="20"/>
  <c r="C1211" i="20"/>
  <c r="C1212" i="20"/>
  <c r="C1213" i="20"/>
  <c r="C1214" i="20"/>
  <c r="C1215" i="20"/>
  <c r="C1216" i="20"/>
  <c r="C1217" i="20"/>
  <c r="C1218" i="20"/>
  <c r="C1219" i="20"/>
  <c r="C1220" i="20"/>
  <c r="C1221" i="20"/>
  <c r="C1222" i="20"/>
  <c r="C1223" i="20"/>
  <c r="C1224" i="20"/>
  <c r="C1225" i="20"/>
  <c r="C1226" i="20"/>
  <c r="C1227" i="20"/>
  <c r="C1228" i="20"/>
  <c r="C1229" i="20"/>
  <c r="C1230" i="20"/>
  <c r="C1231" i="20"/>
  <c r="C1232" i="20"/>
  <c r="C1233" i="20"/>
  <c r="C1234" i="20"/>
  <c r="C1235" i="20"/>
  <c r="C1236" i="20"/>
  <c r="C1237" i="20"/>
  <c r="C1238" i="20"/>
  <c r="C1239" i="20"/>
  <c r="C1240" i="20"/>
  <c r="C1241" i="20"/>
  <c r="C1242" i="20"/>
  <c r="C1243" i="20"/>
  <c r="C1244" i="20"/>
  <c r="C1245" i="20"/>
  <c r="C1246" i="20"/>
  <c r="C1247" i="20"/>
  <c r="C1248" i="20"/>
  <c r="C1249" i="20"/>
  <c r="C1250" i="20"/>
  <c r="C1251" i="20"/>
  <c r="C1252" i="20"/>
  <c r="C1253" i="20"/>
  <c r="C1254" i="20"/>
  <c r="C1255" i="20"/>
  <c r="C1256" i="20"/>
  <c r="C1257" i="20"/>
  <c r="C1258" i="20"/>
  <c r="C1259" i="20"/>
  <c r="C1260" i="20"/>
  <c r="C1261" i="20"/>
  <c r="C1262" i="20"/>
  <c r="C1263" i="20"/>
  <c r="C1264" i="20"/>
  <c r="C1265" i="20"/>
  <c r="C1266" i="20"/>
  <c r="C1267" i="20"/>
  <c r="C1268" i="20"/>
  <c r="C1269" i="20"/>
  <c r="C1270" i="20"/>
  <c r="C1271" i="20"/>
  <c r="C1272" i="20"/>
  <c r="C1273" i="20"/>
  <c r="C1274" i="20"/>
  <c r="C1275" i="20"/>
  <c r="C1276" i="20"/>
  <c r="C1277" i="20"/>
  <c r="C1278" i="20"/>
  <c r="C1279" i="20"/>
  <c r="C1280" i="20"/>
  <c r="C1281" i="20"/>
  <c r="C1282" i="20"/>
  <c r="C1283" i="20"/>
  <c r="C1284" i="20"/>
  <c r="C1285" i="20"/>
  <c r="C1286" i="20"/>
  <c r="C1287" i="20"/>
  <c r="C1288" i="20"/>
  <c r="C1289" i="20"/>
  <c r="C1290" i="20"/>
  <c r="C1291" i="20"/>
  <c r="C1292" i="20"/>
  <c r="C1293" i="20"/>
  <c r="C1294" i="20"/>
  <c r="C1295" i="20"/>
  <c r="C1296" i="20"/>
  <c r="C1297" i="20"/>
  <c r="C1298" i="20"/>
  <c r="C1299" i="20"/>
  <c r="C1300" i="20"/>
  <c r="C1301" i="20"/>
  <c r="C1302" i="20"/>
  <c r="C1303" i="20"/>
  <c r="C1304" i="20"/>
  <c r="C1305" i="20"/>
  <c r="C1306" i="20"/>
  <c r="C1307" i="20"/>
  <c r="C1308" i="20"/>
  <c r="C1309" i="20"/>
  <c r="C1310" i="20"/>
  <c r="C1311" i="20"/>
  <c r="C1312" i="20"/>
  <c r="C1313" i="20"/>
  <c r="C1314" i="20"/>
  <c r="C1315" i="20"/>
  <c r="C1316" i="20"/>
  <c r="C1317" i="20"/>
  <c r="C1318" i="20"/>
  <c r="C1319" i="20"/>
  <c r="C1320" i="20"/>
  <c r="C1321" i="20"/>
  <c r="C1322" i="20"/>
  <c r="C1323" i="20"/>
  <c r="C1324" i="20"/>
  <c r="C1325" i="20"/>
  <c r="C1326" i="20"/>
  <c r="C1327" i="20"/>
  <c r="C1328" i="20"/>
  <c r="C1329" i="20"/>
  <c r="C1330" i="20"/>
  <c r="C1331" i="20"/>
  <c r="C1332" i="20"/>
  <c r="C1333" i="20"/>
  <c r="C1334" i="20"/>
  <c r="C1335" i="20"/>
  <c r="C1336" i="20"/>
  <c r="C1337" i="20"/>
  <c r="C1338" i="20"/>
  <c r="C1339" i="20"/>
  <c r="C1340" i="20"/>
  <c r="C1341" i="20"/>
  <c r="C1342" i="20"/>
  <c r="C1343" i="20"/>
  <c r="C1344" i="20"/>
  <c r="C1345" i="20"/>
  <c r="C1346" i="20"/>
  <c r="C1347" i="20"/>
  <c r="C1348" i="20"/>
  <c r="C1349" i="20"/>
  <c r="C1350" i="20"/>
  <c r="C1351" i="20"/>
  <c r="C1352" i="20"/>
  <c r="C1353" i="20"/>
  <c r="C1354" i="20"/>
  <c r="C1355" i="20"/>
  <c r="C1356" i="20"/>
  <c r="C1357" i="20"/>
  <c r="C1358" i="20"/>
  <c r="C1359" i="20"/>
  <c r="C1360" i="20"/>
  <c r="C1361" i="20"/>
  <c r="C1362" i="20"/>
  <c r="C1363" i="20"/>
  <c r="C1364" i="20"/>
  <c r="C1365" i="20"/>
  <c r="C1366" i="20"/>
  <c r="C1367" i="20"/>
  <c r="C1368" i="20"/>
  <c r="C1369" i="20"/>
  <c r="C1370" i="20"/>
  <c r="C1371" i="20"/>
  <c r="C1372" i="20"/>
  <c r="C1373" i="20"/>
  <c r="C1374" i="20"/>
  <c r="C1375" i="20"/>
  <c r="C1376" i="20"/>
  <c r="C1377" i="20"/>
  <c r="C1378" i="20"/>
  <c r="C1379" i="20"/>
  <c r="C1380" i="20"/>
  <c r="C1381" i="20"/>
  <c r="C1382" i="20"/>
  <c r="C1383" i="20"/>
  <c r="C1384" i="20"/>
  <c r="C1385" i="20"/>
  <c r="C1386" i="20"/>
  <c r="C1387" i="20"/>
  <c r="C1388" i="20"/>
  <c r="C1389" i="20"/>
  <c r="C1390" i="20"/>
  <c r="C1391" i="20"/>
  <c r="C1392" i="20"/>
  <c r="C1393" i="20"/>
  <c r="C1394" i="20"/>
  <c r="C1395" i="20"/>
  <c r="C1396" i="20"/>
  <c r="C1397" i="20"/>
  <c r="C1398" i="20"/>
  <c r="C1399" i="20"/>
  <c r="C1400" i="20"/>
  <c r="C1401" i="20"/>
  <c r="C1402" i="20"/>
  <c r="C1403" i="20"/>
  <c r="C1404" i="20"/>
  <c r="C1405" i="20"/>
  <c r="C1406" i="20"/>
  <c r="C1407" i="20"/>
  <c r="C1408" i="20"/>
  <c r="C1409" i="20"/>
  <c r="C1410" i="20"/>
  <c r="C1411" i="20"/>
  <c r="C1412" i="20"/>
  <c r="C1413" i="20"/>
  <c r="C1414" i="20"/>
  <c r="C1415" i="20"/>
  <c r="C1416" i="20"/>
  <c r="C1417" i="20"/>
  <c r="C1418" i="20"/>
  <c r="C1419" i="20"/>
  <c r="C1420" i="20"/>
  <c r="C1421" i="20"/>
  <c r="C1422" i="20"/>
  <c r="C1423" i="20"/>
  <c r="C1424" i="20"/>
  <c r="C1425" i="20"/>
  <c r="C1426" i="20"/>
  <c r="C1427" i="20"/>
  <c r="C1428" i="20"/>
  <c r="C1429" i="20"/>
  <c r="C1430" i="20"/>
  <c r="C1431" i="20"/>
  <c r="C1432" i="20"/>
  <c r="C1433" i="20"/>
  <c r="C1434" i="20"/>
  <c r="C1435" i="20"/>
  <c r="C1436" i="20"/>
  <c r="C1437" i="20"/>
  <c r="C1438" i="20"/>
  <c r="C1439" i="20"/>
  <c r="C1440" i="20"/>
  <c r="C1441" i="20"/>
  <c r="C1442" i="20"/>
  <c r="C1443" i="20"/>
  <c r="C1444" i="20"/>
  <c r="C1445" i="20"/>
  <c r="C1446" i="20"/>
  <c r="C1447" i="20"/>
  <c r="C1448" i="20"/>
  <c r="C1449" i="20"/>
  <c r="C1450" i="20"/>
  <c r="C1451" i="20"/>
  <c r="C1452" i="20"/>
  <c r="C1453" i="20"/>
  <c r="C1454" i="20"/>
  <c r="C1455" i="20"/>
  <c r="C1456" i="20"/>
  <c r="C1457" i="20"/>
  <c r="C1458" i="20"/>
  <c r="C1459" i="20"/>
  <c r="C1460" i="20"/>
  <c r="C1461" i="20"/>
  <c r="C1462" i="20"/>
  <c r="C1463" i="20"/>
  <c r="C1464" i="20"/>
  <c r="C1465" i="20"/>
  <c r="C1466" i="20"/>
  <c r="C1467" i="20"/>
  <c r="C1468" i="20"/>
  <c r="C1469" i="20"/>
  <c r="C1470" i="20"/>
  <c r="C1471" i="20"/>
  <c r="C1472" i="20"/>
  <c r="C1473" i="20"/>
  <c r="C1474" i="20"/>
  <c r="C1475" i="20"/>
  <c r="C1476" i="20"/>
  <c r="C1477" i="20"/>
  <c r="C1478" i="20"/>
  <c r="C1479" i="20"/>
  <c r="C1480" i="20"/>
  <c r="C1481" i="20"/>
  <c r="C1482" i="20"/>
  <c r="C1483" i="20"/>
  <c r="C1484" i="20"/>
  <c r="C1485" i="20"/>
  <c r="C1486" i="20"/>
  <c r="C1487" i="20"/>
  <c r="C1488" i="20"/>
  <c r="C1489" i="20"/>
  <c r="C1490" i="20"/>
  <c r="C1491" i="20"/>
  <c r="C1492" i="20"/>
  <c r="C1493" i="20"/>
  <c r="C1494" i="20"/>
  <c r="C1495" i="20"/>
  <c r="C1496" i="20"/>
  <c r="C1497" i="20"/>
  <c r="C1498" i="20"/>
  <c r="C1499" i="20"/>
  <c r="C1500" i="20"/>
  <c r="C1501" i="20"/>
  <c r="C1502" i="20"/>
  <c r="C1503" i="20"/>
  <c r="C1504" i="20"/>
  <c r="C1505" i="20"/>
  <c r="C1506" i="20"/>
  <c r="C1507" i="20"/>
  <c r="C1508" i="20"/>
  <c r="C1509" i="20"/>
  <c r="C1510" i="20"/>
  <c r="C1511" i="20"/>
  <c r="C1512" i="20"/>
  <c r="C1513" i="20"/>
  <c r="C1514" i="20"/>
  <c r="C1515" i="20"/>
  <c r="C1516" i="20"/>
  <c r="C1517" i="20"/>
  <c r="C1518" i="20"/>
  <c r="C1519" i="20"/>
  <c r="C1520" i="20"/>
  <c r="C1521" i="20"/>
  <c r="C1522" i="20"/>
  <c r="C1523" i="20"/>
  <c r="C1524" i="20"/>
  <c r="C1525" i="20"/>
  <c r="C1526" i="20"/>
  <c r="C1527" i="20"/>
  <c r="C1528" i="20"/>
  <c r="C1529" i="20"/>
  <c r="C1530" i="20"/>
  <c r="C1531" i="20"/>
  <c r="C1532" i="20"/>
  <c r="C1533" i="20"/>
  <c r="C1534" i="20"/>
  <c r="C1535" i="20"/>
  <c r="C1536" i="20"/>
  <c r="C1537" i="20"/>
  <c r="C1538" i="20"/>
  <c r="C1539" i="20"/>
  <c r="C1540" i="20"/>
  <c r="C1541" i="20"/>
  <c r="C1542" i="20"/>
  <c r="C1543" i="20"/>
  <c r="C1544" i="20"/>
  <c r="C1545" i="20"/>
  <c r="C1546" i="20"/>
  <c r="C1547" i="20"/>
  <c r="C1548" i="20"/>
  <c r="C1549" i="20"/>
  <c r="C1550" i="20"/>
  <c r="C1551" i="20"/>
  <c r="C1552" i="20"/>
  <c r="C1553" i="20"/>
  <c r="C1554" i="20"/>
  <c r="C1555" i="20"/>
  <c r="C1556" i="20"/>
  <c r="C1557" i="20"/>
  <c r="C1558" i="20"/>
  <c r="C1559" i="20"/>
  <c r="C1560" i="20"/>
  <c r="C1561" i="20"/>
  <c r="C1562" i="20"/>
  <c r="C1563" i="20"/>
  <c r="C1564" i="20"/>
  <c r="C1565" i="20"/>
  <c r="C1566" i="20"/>
  <c r="C1567" i="20"/>
  <c r="C1568" i="20"/>
  <c r="C1569" i="20"/>
  <c r="C1570" i="20"/>
  <c r="C1571" i="20"/>
  <c r="C1572" i="20"/>
  <c r="C1573" i="20"/>
  <c r="C1574" i="20"/>
  <c r="C1575" i="20"/>
  <c r="C1576" i="20"/>
  <c r="C1577" i="20"/>
  <c r="C1578" i="20"/>
  <c r="C1579" i="20"/>
  <c r="C1580" i="20"/>
  <c r="C1581" i="20"/>
  <c r="C1582" i="20"/>
  <c r="C1583" i="20"/>
  <c r="C1584" i="20"/>
  <c r="C1585" i="20"/>
  <c r="C1586" i="20"/>
  <c r="C1587" i="20"/>
  <c r="C1588" i="20"/>
  <c r="C1589" i="20"/>
  <c r="C1590" i="20"/>
  <c r="C1591" i="20"/>
  <c r="C1592" i="20"/>
  <c r="C1593" i="20"/>
  <c r="C1594" i="20"/>
  <c r="C1595" i="20"/>
  <c r="C1596" i="20"/>
  <c r="C1597" i="20"/>
  <c r="C1598" i="20"/>
  <c r="C1599" i="20"/>
  <c r="C1600" i="20"/>
  <c r="C1601" i="20"/>
  <c r="C1602" i="20"/>
  <c r="C1603" i="20"/>
  <c r="C1604" i="20"/>
  <c r="C1605" i="20"/>
  <c r="C1606" i="20"/>
  <c r="C1607" i="20"/>
  <c r="C1608" i="20"/>
  <c r="C1609" i="20"/>
  <c r="C1610" i="20"/>
  <c r="C1611" i="20"/>
  <c r="C1612" i="20"/>
  <c r="C1613" i="20"/>
  <c r="C1614" i="20"/>
  <c r="C1615" i="20"/>
  <c r="C1616" i="20"/>
  <c r="C1617" i="20"/>
  <c r="C1618" i="20"/>
  <c r="C1619" i="20"/>
  <c r="C1620" i="20"/>
  <c r="C1621" i="20"/>
  <c r="C1622" i="20"/>
  <c r="C1623" i="20"/>
  <c r="C1624" i="20"/>
  <c r="C1625" i="20"/>
  <c r="C1626" i="20"/>
  <c r="C1627" i="20"/>
  <c r="C1628" i="20"/>
  <c r="C1629" i="20"/>
  <c r="C1630" i="20"/>
  <c r="C1631" i="20"/>
  <c r="C1632" i="20"/>
  <c r="C1633" i="20"/>
  <c r="C1634" i="20"/>
  <c r="C1635" i="20"/>
  <c r="C1636" i="20"/>
  <c r="C1637" i="20"/>
  <c r="C1638" i="20"/>
  <c r="C1639" i="20"/>
  <c r="C1640" i="20"/>
  <c r="C1641" i="20"/>
  <c r="C1642" i="20"/>
  <c r="C1643" i="20"/>
  <c r="C1644" i="20"/>
  <c r="C1645" i="20"/>
  <c r="C1646" i="20"/>
  <c r="C1647" i="20"/>
  <c r="C1648" i="20"/>
  <c r="C1649" i="20"/>
  <c r="C1650" i="20"/>
  <c r="C1651" i="20"/>
  <c r="C1652" i="20"/>
  <c r="C1653" i="20"/>
  <c r="C1654" i="20"/>
  <c r="C1655" i="20"/>
  <c r="C1656" i="20"/>
  <c r="C1657" i="20"/>
  <c r="C1658" i="20"/>
  <c r="C1659" i="20"/>
  <c r="C1660" i="20"/>
  <c r="C1661" i="20"/>
  <c r="C1662" i="20"/>
  <c r="C1663" i="20"/>
  <c r="C1664" i="20"/>
  <c r="C1665" i="20"/>
  <c r="C1666" i="20"/>
  <c r="C1667" i="20"/>
  <c r="C1668" i="20"/>
  <c r="C1669" i="20"/>
  <c r="C1670" i="20"/>
  <c r="C1671" i="20"/>
  <c r="C1672" i="20"/>
  <c r="C1673" i="20"/>
  <c r="C1674" i="20"/>
  <c r="C1675" i="20"/>
  <c r="C1676" i="20"/>
  <c r="C1677" i="20"/>
  <c r="C1678" i="20"/>
  <c r="C1679" i="20"/>
  <c r="C1680" i="20"/>
  <c r="C1681" i="20"/>
  <c r="C1682" i="20"/>
  <c r="C1683" i="20"/>
  <c r="C1684" i="20"/>
  <c r="C1685" i="20"/>
  <c r="C1686" i="20"/>
  <c r="C1687" i="20"/>
  <c r="C1688" i="20"/>
  <c r="C1689" i="20"/>
  <c r="C1690" i="20"/>
  <c r="C1691" i="20"/>
  <c r="C1692" i="20"/>
  <c r="C1693" i="20"/>
  <c r="C1694" i="20"/>
  <c r="C1695" i="20"/>
  <c r="C1696" i="20"/>
  <c r="C1697" i="20"/>
  <c r="C1698" i="20"/>
  <c r="C1699" i="20"/>
  <c r="C1700" i="20"/>
  <c r="C1701" i="20"/>
  <c r="C1702" i="20"/>
  <c r="C1703" i="20"/>
  <c r="C1704" i="20"/>
  <c r="C1705" i="20"/>
  <c r="C1706" i="20"/>
  <c r="C1707" i="20"/>
  <c r="C1708" i="20"/>
  <c r="C1709" i="20"/>
  <c r="C1710" i="20"/>
  <c r="C1711" i="20"/>
  <c r="C1712" i="20"/>
  <c r="C1713" i="20"/>
  <c r="C1714" i="20"/>
  <c r="C1715" i="20"/>
  <c r="C1716" i="20"/>
  <c r="C1717" i="20"/>
  <c r="C1718" i="20"/>
  <c r="C1719" i="20"/>
  <c r="C1720" i="20"/>
  <c r="C1721" i="20"/>
  <c r="C1722" i="20"/>
  <c r="C1723" i="20"/>
  <c r="C1724" i="20"/>
  <c r="C1725" i="20"/>
  <c r="C1726" i="20"/>
  <c r="C1727" i="20"/>
  <c r="C1728" i="20"/>
  <c r="C1729" i="20"/>
  <c r="C1730" i="20"/>
  <c r="C1731" i="20"/>
  <c r="C1732" i="20"/>
  <c r="C1733" i="20"/>
  <c r="C1734" i="20"/>
  <c r="C1735" i="20"/>
  <c r="C1736" i="20"/>
  <c r="C1737" i="20"/>
  <c r="C1738" i="20"/>
  <c r="C1739" i="20"/>
  <c r="C1740" i="20"/>
  <c r="C1741" i="20"/>
  <c r="C1742" i="20"/>
  <c r="C1743" i="20"/>
  <c r="C1744" i="20"/>
  <c r="C1745" i="20"/>
  <c r="C1746" i="20"/>
  <c r="C1747" i="20"/>
  <c r="C1748" i="20"/>
  <c r="C1749" i="20"/>
  <c r="C1750" i="20"/>
  <c r="C1751" i="20"/>
  <c r="C1752" i="20"/>
  <c r="C1753" i="20"/>
  <c r="C1754" i="20"/>
  <c r="C1755" i="20"/>
  <c r="C1756" i="20"/>
  <c r="C1757" i="20"/>
  <c r="C1758" i="20"/>
  <c r="C1759" i="20"/>
  <c r="C1760" i="20"/>
  <c r="C1761" i="20"/>
  <c r="C1762" i="20"/>
  <c r="C1763" i="20"/>
  <c r="C1764" i="20"/>
  <c r="C1765" i="20"/>
  <c r="C1766" i="20"/>
  <c r="C1767" i="20"/>
  <c r="C1768" i="20"/>
  <c r="C1769" i="20"/>
  <c r="C1770" i="20"/>
  <c r="C1771" i="20"/>
  <c r="C1772" i="20"/>
  <c r="C1773" i="20"/>
  <c r="C1774" i="20"/>
  <c r="C1775" i="20"/>
  <c r="C1776" i="20"/>
  <c r="C1777" i="20"/>
  <c r="C1778" i="20"/>
  <c r="C1779" i="20"/>
  <c r="C1780" i="20"/>
  <c r="C1781" i="20"/>
  <c r="C1782" i="20"/>
  <c r="C1783" i="20"/>
  <c r="C1784" i="20"/>
  <c r="C1785" i="20"/>
  <c r="C1786" i="20"/>
  <c r="C1787" i="20"/>
  <c r="C1788" i="20"/>
  <c r="C1789" i="20"/>
  <c r="C1790" i="20"/>
  <c r="C1791" i="20"/>
  <c r="C1792" i="20"/>
  <c r="C1793" i="20"/>
  <c r="C1794" i="20"/>
  <c r="C1795" i="20"/>
  <c r="C1796" i="20"/>
  <c r="C1797" i="20"/>
  <c r="C1798" i="20"/>
  <c r="C1799" i="20"/>
  <c r="C1800" i="20"/>
  <c r="C1801" i="20"/>
  <c r="C1802" i="20"/>
  <c r="C1803" i="20"/>
  <c r="C1804" i="20"/>
  <c r="C1805" i="20"/>
  <c r="C1806" i="20"/>
  <c r="C1807" i="20"/>
  <c r="C1808" i="20"/>
  <c r="C1809" i="20"/>
  <c r="C1810" i="20"/>
  <c r="C1811" i="20"/>
  <c r="C1812" i="20"/>
  <c r="C1813" i="20"/>
  <c r="C1814" i="20"/>
  <c r="C1815" i="20"/>
  <c r="C1816" i="20"/>
  <c r="C1817" i="20"/>
  <c r="C1818" i="20"/>
  <c r="C1819" i="20"/>
  <c r="C1820" i="20"/>
  <c r="C1821" i="20"/>
  <c r="C1822" i="20"/>
  <c r="C1823" i="20"/>
  <c r="C1824" i="20"/>
  <c r="C1825" i="20"/>
  <c r="C1826" i="20"/>
  <c r="C1827" i="20"/>
  <c r="C1828" i="20"/>
  <c r="C1829" i="20"/>
  <c r="C1830" i="20"/>
  <c r="C1831" i="20"/>
  <c r="C1832" i="20"/>
  <c r="C1833" i="20"/>
  <c r="C1834" i="20"/>
  <c r="C1835" i="20"/>
  <c r="C1836" i="20"/>
  <c r="C1837" i="20"/>
  <c r="C1838" i="20"/>
  <c r="C1839" i="20"/>
  <c r="C1840" i="20"/>
  <c r="C1841" i="20"/>
  <c r="C1842" i="20"/>
  <c r="C1843" i="20"/>
  <c r="C1844" i="20"/>
  <c r="C1845" i="20"/>
  <c r="C1846" i="20"/>
  <c r="C1847" i="20"/>
  <c r="C1848" i="20"/>
  <c r="C1849" i="20"/>
  <c r="C1850" i="20"/>
  <c r="C1851" i="20"/>
  <c r="C1852" i="20"/>
  <c r="C1853" i="20"/>
  <c r="C1854" i="20"/>
  <c r="C1855" i="20"/>
  <c r="C1856" i="20"/>
  <c r="C1857" i="20"/>
  <c r="C1858" i="20"/>
  <c r="C1859" i="20"/>
  <c r="C1860" i="20"/>
  <c r="C1861" i="20"/>
  <c r="C1862" i="20"/>
  <c r="C1863" i="20"/>
  <c r="C1864" i="20"/>
  <c r="C1865" i="20"/>
  <c r="C1866" i="20"/>
  <c r="C1867" i="20"/>
  <c r="C1868" i="20"/>
  <c r="C1869" i="20"/>
  <c r="C1870" i="20"/>
  <c r="C1871" i="20"/>
  <c r="C1872" i="20"/>
  <c r="C1873" i="20"/>
  <c r="C1874" i="20"/>
  <c r="C1875" i="20"/>
  <c r="C1876" i="20"/>
  <c r="C1877" i="20"/>
  <c r="C1878" i="20"/>
  <c r="C1879" i="20"/>
  <c r="C1880" i="20"/>
  <c r="C1881" i="20"/>
  <c r="C1882" i="20"/>
  <c r="C1883" i="20"/>
  <c r="C1884" i="20"/>
  <c r="C1885" i="20"/>
  <c r="C1886" i="20"/>
  <c r="C1887" i="20"/>
  <c r="C1888" i="20"/>
  <c r="C1889" i="20"/>
  <c r="C1890" i="20"/>
  <c r="C1891" i="20"/>
  <c r="C1892" i="20"/>
  <c r="C1893" i="20"/>
  <c r="C1894" i="20"/>
  <c r="C1895" i="20"/>
  <c r="C1896" i="20"/>
  <c r="C1897" i="20"/>
  <c r="C1898" i="20"/>
  <c r="C1899" i="20"/>
  <c r="C1900" i="20"/>
  <c r="C1901" i="20"/>
  <c r="C1902" i="20"/>
  <c r="C1903" i="20"/>
  <c r="C1904" i="20"/>
  <c r="C1905" i="20"/>
  <c r="C1906" i="20"/>
  <c r="C1907" i="20"/>
  <c r="C1908" i="20"/>
  <c r="C1909" i="20"/>
  <c r="C1910" i="20"/>
  <c r="C1911" i="20"/>
  <c r="C1912" i="20"/>
  <c r="C1913" i="20"/>
  <c r="C1914" i="20"/>
  <c r="C1915" i="20"/>
  <c r="C1916" i="20"/>
  <c r="C1917" i="20"/>
  <c r="C1918" i="20"/>
  <c r="C1919" i="20"/>
  <c r="C1920" i="20"/>
  <c r="C1921" i="20"/>
  <c r="C1922" i="20"/>
  <c r="C1923" i="20"/>
  <c r="C1924" i="20"/>
  <c r="C1925" i="20"/>
  <c r="C1926" i="20"/>
  <c r="C1927" i="20"/>
  <c r="C1928" i="20"/>
  <c r="C1929" i="20"/>
  <c r="C1930" i="20"/>
  <c r="C1931" i="20"/>
  <c r="C1932" i="20"/>
  <c r="C1933" i="20"/>
  <c r="C1934" i="20"/>
  <c r="C1935" i="20"/>
  <c r="C1936" i="20"/>
  <c r="C1937" i="20"/>
  <c r="C1938" i="20"/>
  <c r="C1939" i="20"/>
  <c r="C1940" i="20"/>
  <c r="C1941" i="20"/>
  <c r="C1942" i="20"/>
  <c r="C1943" i="20"/>
  <c r="C1944" i="20"/>
  <c r="C1945" i="20"/>
  <c r="C1946" i="20"/>
  <c r="C1947" i="20"/>
  <c r="C1948" i="20"/>
  <c r="C1949" i="20"/>
  <c r="C1950" i="20"/>
  <c r="C1951" i="20"/>
  <c r="C1952" i="20"/>
  <c r="C1953" i="20"/>
  <c r="C1954" i="20"/>
  <c r="C1955" i="20"/>
  <c r="C1956" i="20"/>
  <c r="C1957" i="20"/>
  <c r="C1958" i="20"/>
  <c r="C1959" i="20"/>
  <c r="C1960" i="20"/>
  <c r="C1961" i="20"/>
  <c r="C1962" i="20"/>
  <c r="C1963" i="20"/>
  <c r="C1964" i="20"/>
  <c r="C1965" i="20"/>
  <c r="C1966" i="20"/>
  <c r="C1967" i="20"/>
  <c r="C1968" i="20"/>
  <c r="C1969" i="20"/>
  <c r="C1970" i="20"/>
  <c r="C1971" i="20"/>
  <c r="C1972" i="20"/>
  <c r="C1973" i="20"/>
  <c r="C1974" i="20"/>
  <c r="C1975" i="20"/>
  <c r="C1976" i="20"/>
  <c r="C1977" i="20"/>
  <c r="C1978" i="20"/>
  <c r="C1979" i="20"/>
  <c r="C1980" i="20"/>
  <c r="C1981" i="20"/>
  <c r="C1982" i="20"/>
  <c r="C1983" i="20"/>
  <c r="C1984" i="20"/>
  <c r="C1985" i="20"/>
  <c r="C1986" i="20"/>
  <c r="C1987" i="20"/>
  <c r="C1988" i="20"/>
  <c r="C1989" i="20"/>
  <c r="C1990" i="20"/>
  <c r="C1991" i="20"/>
  <c r="C1992" i="20"/>
  <c r="C1993" i="20"/>
  <c r="C1994" i="20"/>
  <c r="C1995" i="20"/>
  <c r="C1996" i="20"/>
  <c r="C1997" i="20"/>
  <c r="C1998" i="20"/>
  <c r="C1999" i="20"/>
  <c r="C2000" i="20"/>
  <c r="C2001" i="20"/>
  <c r="C2002" i="20"/>
  <c r="C2003" i="20"/>
  <c r="C2004" i="20"/>
  <c r="C2005" i="20"/>
  <c r="C2006" i="20"/>
  <c r="C2007" i="20"/>
  <c r="C2008" i="20"/>
  <c r="C2009" i="20"/>
  <c r="C2010" i="20"/>
  <c r="C2011" i="20"/>
  <c r="C2012" i="20"/>
  <c r="C2013" i="20"/>
  <c r="C2014" i="20"/>
  <c r="C2015" i="20"/>
  <c r="C2016" i="20"/>
  <c r="C2017" i="20"/>
  <c r="C2018" i="20"/>
  <c r="C2019" i="20"/>
  <c r="C2020" i="20"/>
  <c r="C2021" i="20"/>
  <c r="C2022" i="20"/>
  <c r="C2023" i="20"/>
  <c r="C2024" i="20"/>
  <c r="C2025" i="20"/>
  <c r="C2026" i="20"/>
  <c r="C2027" i="20"/>
  <c r="C2028" i="20"/>
  <c r="C2029" i="20"/>
  <c r="C2030" i="20"/>
  <c r="C2031" i="20"/>
  <c r="C2032" i="20"/>
  <c r="C2033" i="20"/>
  <c r="C2034" i="20"/>
  <c r="C2035" i="20"/>
  <c r="C2036" i="20"/>
  <c r="C2037" i="20"/>
  <c r="C2038" i="20"/>
  <c r="C2039" i="20"/>
  <c r="C2040" i="20"/>
  <c r="C2041" i="20"/>
  <c r="C2042" i="20"/>
  <c r="C2043" i="20"/>
  <c r="C2044" i="20"/>
  <c r="C2045" i="20"/>
  <c r="C2046" i="20"/>
  <c r="C2047" i="20"/>
  <c r="C2048" i="20"/>
  <c r="C2049" i="20"/>
  <c r="C2050" i="20"/>
  <c r="C2051" i="20"/>
  <c r="C2052" i="20"/>
  <c r="C2053" i="20"/>
  <c r="C2054" i="20"/>
  <c r="C2055" i="20"/>
  <c r="C2056" i="20"/>
  <c r="C2057" i="20"/>
  <c r="C2058" i="20"/>
  <c r="C2059" i="20"/>
  <c r="C2060" i="20"/>
  <c r="C2061" i="20"/>
  <c r="C2062" i="20"/>
  <c r="C2063" i="20"/>
  <c r="C2064" i="20"/>
  <c r="C2065" i="20"/>
  <c r="C2066" i="20"/>
  <c r="C2067" i="20"/>
  <c r="C2068" i="20"/>
  <c r="C2069" i="20"/>
  <c r="C2070" i="20"/>
  <c r="C2071" i="20"/>
  <c r="C2072" i="20"/>
  <c r="C2073" i="20"/>
  <c r="C2074" i="20"/>
  <c r="C2075" i="20"/>
  <c r="C2076" i="20"/>
  <c r="C2077" i="20"/>
  <c r="C2078" i="20"/>
  <c r="C2079" i="20"/>
  <c r="C2080" i="20"/>
  <c r="C2081" i="20"/>
  <c r="C2082" i="20"/>
  <c r="C2083" i="20"/>
  <c r="C2084" i="20"/>
  <c r="C2085" i="20"/>
  <c r="C2086" i="20"/>
  <c r="C2087" i="20"/>
  <c r="C2088" i="20"/>
  <c r="C2089" i="20"/>
  <c r="C2090" i="20"/>
  <c r="C2091" i="20"/>
  <c r="C2092" i="20"/>
  <c r="C2093" i="20"/>
  <c r="C2094" i="20"/>
  <c r="C2095" i="20"/>
  <c r="C2096" i="20"/>
  <c r="C2097" i="20"/>
  <c r="C2098" i="20"/>
  <c r="C2099" i="20"/>
  <c r="C2100" i="20"/>
  <c r="C2101" i="20"/>
  <c r="C2102" i="20"/>
  <c r="C2103" i="20"/>
  <c r="C2104" i="20"/>
  <c r="C2105" i="20"/>
  <c r="C2106" i="20"/>
  <c r="C2107" i="20"/>
  <c r="C2108" i="20"/>
  <c r="C2109" i="20"/>
  <c r="C2110" i="20"/>
  <c r="C2111" i="20"/>
  <c r="C2112" i="20"/>
  <c r="C2113" i="20"/>
  <c r="C2114" i="20"/>
  <c r="C2115" i="20"/>
  <c r="C2116" i="20"/>
  <c r="C2117" i="20"/>
  <c r="C2118" i="20"/>
  <c r="C2119" i="20"/>
  <c r="C2120" i="20"/>
  <c r="C2121" i="20"/>
  <c r="C2122" i="20"/>
  <c r="C2123" i="20"/>
  <c r="C2124" i="20"/>
  <c r="C2125" i="20"/>
  <c r="C2126" i="20"/>
  <c r="C2127" i="20"/>
  <c r="C2128" i="20"/>
  <c r="C2129" i="20"/>
  <c r="C2130" i="20"/>
  <c r="C2131" i="20"/>
  <c r="C2132" i="20"/>
  <c r="C2133" i="20"/>
  <c r="C2134" i="20"/>
  <c r="C2135" i="20"/>
  <c r="C2136" i="20"/>
  <c r="C2137" i="20"/>
  <c r="C2138" i="20"/>
  <c r="C2139" i="20"/>
  <c r="C2140" i="20"/>
  <c r="C2141" i="20"/>
  <c r="C2142" i="20"/>
  <c r="C2143" i="20"/>
  <c r="C2144" i="20"/>
  <c r="C2145" i="20"/>
  <c r="C2146" i="20"/>
  <c r="C2147" i="20"/>
  <c r="C2148" i="20"/>
  <c r="C2149" i="20"/>
  <c r="C2150" i="20"/>
  <c r="C2151" i="20"/>
  <c r="C2152" i="20"/>
  <c r="C2153" i="20"/>
  <c r="C2154" i="20"/>
  <c r="C2155" i="20"/>
  <c r="C2156" i="20"/>
  <c r="C2157" i="20"/>
  <c r="C2158" i="20"/>
  <c r="C2159" i="20"/>
  <c r="C2160" i="20"/>
  <c r="C2161" i="20"/>
  <c r="C2162" i="20"/>
  <c r="C2163" i="20"/>
  <c r="C2164" i="20"/>
  <c r="C2165" i="20"/>
  <c r="C2166" i="20"/>
  <c r="C2167" i="20"/>
  <c r="C2168" i="20"/>
  <c r="C2169" i="20"/>
  <c r="C2170" i="20"/>
  <c r="C2171" i="20"/>
  <c r="C2172" i="20"/>
  <c r="C2173" i="20"/>
  <c r="C2174" i="20"/>
  <c r="C2175" i="20"/>
  <c r="C2176" i="20"/>
  <c r="C2177" i="20"/>
  <c r="C2178" i="20"/>
  <c r="C2179" i="20"/>
  <c r="C2180" i="20"/>
  <c r="C2181" i="20"/>
  <c r="C2182" i="20"/>
  <c r="C2183" i="20"/>
  <c r="C2184" i="20"/>
  <c r="C2185" i="20"/>
  <c r="C2186" i="20"/>
  <c r="C2187" i="20"/>
  <c r="C2188" i="20"/>
  <c r="C2189" i="20"/>
  <c r="C2190" i="20"/>
  <c r="C2191" i="20"/>
  <c r="C2192" i="20"/>
  <c r="C2193" i="20"/>
  <c r="C2194" i="20"/>
  <c r="C2195" i="20"/>
  <c r="C2196" i="20"/>
  <c r="C2197" i="20"/>
  <c r="C2198" i="20"/>
  <c r="C2199" i="20"/>
  <c r="C2200" i="20"/>
  <c r="C2201" i="20"/>
  <c r="C2202" i="20"/>
  <c r="C2203" i="20"/>
  <c r="C2204" i="20"/>
  <c r="C2205" i="20"/>
  <c r="C2206" i="20"/>
  <c r="C2207" i="20"/>
  <c r="C2208" i="20"/>
  <c r="C2209" i="20"/>
  <c r="C2210" i="20"/>
  <c r="C2211" i="20"/>
  <c r="C2212" i="20"/>
  <c r="C2213" i="20"/>
  <c r="C2214" i="20"/>
  <c r="C2215" i="20"/>
  <c r="C2216" i="20"/>
  <c r="C2217" i="20"/>
  <c r="C2218" i="20"/>
  <c r="C2219" i="20"/>
  <c r="C2220" i="20"/>
  <c r="C2221" i="20"/>
  <c r="C2222" i="20"/>
  <c r="C2223" i="20"/>
  <c r="C2224" i="20"/>
  <c r="C2225" i="20"/>
  <c r="C2226" i="20"/>
  <c r="C2227" i="20"/>
  <c r="C2228" i="20"/>
  <c r="C2229" i="20"/>
  <c r="C2230" i="20"/>
  <c r="C2231" i="20"/>
  <c r="C2232" i="20"/>
  <c r="C2233" i="20"/>
  <c r="C2234" i="20"/>
  <c r="C2235" i="20"/>
  <c r="C2236" i="20"/>
  <c r="C2237" i="20"/>
  <c r="C2238" i="20"/>
  <c r="C2239" i="20"/>
  <c r="C2240" i="20"/>
  <c r="C2241" i="20"/>
  <c r="C2242" i="20"/>
  <c r="C2243" i="20"/>
  <c r="C2244" i="20"/>
  <c r="C2245" i="20"/>
  <c r="C2246" i="20"/>
  <c r="C2247" i="20"/>
  <c r="C2248" i="20"/>
  <c r="C2249" i="20"/>
  <c r="C2250" i="20"/>
  <c r="C2251" i="20"/>
  <c r="C2252" i="20"/>
  <c r="C2253" i="20"/>
  <c r="C2254" i="20"/>
  <c r="C2255" i="20"/>
  <c r="C2256" i="20"/>
  <c r="C2257" i="20"/>
  <c r="C2258" i="20"/>
  <c r="C2259" i="20"/>
  <c r="C2260" i="20"/>
  <c r="C2261" i="20"/>
  <c r="C2262" i="20"/>
  <c r="C2263" i="20"/>
  <c r="C2264" i="20"/>
  <c r="C2265" i="20"/>
  <c r="C2266" i="20"/>
  <c r="C2267" i="20"/>
  <c r="C2268" i="20"/>
  <c r="C2269" i="20"/>
  <c r="C2270" i="20"/>
  <c r="C2271" i="20"/>
  <c r="C2272" i="20"/>
  <c r="C2273" i="20"/>
  <c r="C2274" i="20"/>
  <c r="C2275" i="20"/>
  <c r="C2276" i="20"/>
  <c r="C2277" i="20"/>
  <c r="C2278" i="20"/>
  <c r="C2279" i="20"/>
  <c r="C2280" i="20"/>
  <c r="C2281" i="20"/>
  <c r="C2282" i="20"/>
  <c r="C2283" i="20"/>
  <c r="C2284" i="20"/>
  <c r="C2285" i="20"/>
  <c r="C2286" i="20"/>
  <c r="C2287" i="20"/>
  <c r="C2288" i="20"/>
  <c r="C2289" i="20"/>
  <c r="C2290" i="20"/>
  <c r="C2291" i="20"/>
  <c r="C2292" i="20"/>
  <c r="C2293" i="20"/>
  <c r="C2294" i="20"/>
  <c r="C2295" i="20"/>
  <c r="C2296" i="20"/>
  <c r="C2297" i="20"/>
  <c r="C2298" i="20"/>
  <c r="C2299" i="20"/>
  <c r="C2300" i="20"/>
  <c r="C2301" i="20"/>
  <c r="C2302" i="20"/>
  <c r="C2303" i="20"/>
  <c r="C2304" i="20"/>
  <c r="C2305" i="20"/>
  <c r="C2306" i="20"/>
  <c r="C2307" i="20"/>
  <c r="C2308" i="20"/>
  <c r="C2309" i="20"/>
  <c r="C2310" i="20"/>
  <c r="C2311" i="20"/>
  <c r="C2312" i="20"/>
  <c r="C2313" i="20"/>
  <c r="C2314" i="20"/>
  <c r="C2315" i="20"/>
  <c r="C2316" i="20"/>
  <c r="C2317" i="20"/>
  <c r="C2318" i="20"/>
  <c r="C2319" i="20"/>
  <c r="C2320" i="20"/>
  <c r="C2321" i="20"/>
  <c r="C2322" i="20"/>
  <c r="C2323" i="20"/>
  <c r="C2324" i="20"/>
  <c r="C2325" i="20"/>
  <c r="C2326" i="20"/>
  <c r="C2327" i="20"/>
  <c r="C2328" i="20"/>
  <c r="C2329" i="20"/>
  <c r="C2330" i="20"/>
  <c r="C2331" i="20"/>
  <c r="C2332" i="20"/>
  <c r="C2333" i="20"/>
  <c r="C2334" i="20"/>
  <c r="C2335" i="20"/>
  <c r="C2336" i="20"/>
  <c r="C2337" i="20"/>
  <c r="C2338" i="20"/>
  <c r="C2339" i="20"/>
  <c r="C2340" i="20"/>
  <c r="C2341" i="20"/>
  <c r="C2342" i="20"/>
  <c r="C2343" i="20"/>
  <c r="C2344" i="20"/>
  <c r="C2345" i="20"/>
  <c r="C2346" i="20"/>
  <c r="C2347" i="20"/>
  <c r="C2348" i="20"/>
  <c r="C2349" i="20"/>
  <c r="C2350" i="20"/>
  <c r="C2351" i="20"/>
  <c r="C2352" i="20"/>
  <c r="C2353" i="20"/>
  <c r="C2354" i="20"/>
  <c r="C2355" i="20"/>
  <c r="C2356" i="20"/>
  <c r="C2357" i="20"/>
  <c r="C2358" i="20"/>
  <c r="C2359" i="20"/>
  <c r="C2360" i="20"/>
  <c r="C2361" i="20"/>
  <c r="C2362" i="20"/>
  <c r="C2363" i="20"/>
  <c r="C2364" i="20"/>
  <c r="C2365" i="20"/>
  <c r="C2366" i="20"/>
  <c r="C2367" i="20"/>
  <c r="C2368" i="20"/>
  <c r="C2369" i="20"/>
  <c r="C2370" i="20"/>
  <c r="C2371" i="20"/>
  <c r="C2372" i="20"/>
  <c r="C2373" i="20"/>
  <c r="C2374" i="20"/>
  <c r="C2375" i="20"/>
  <c r="C2376" i="20"/>
  <c r="C2377" i="20"/>
  <c r="C2378" i="20"/>
  <c r="C2379" i="20"/>
  <c r="C2380" i="20"/>
  <c r="C2381" i="20"/>
  <c r="C2382" i="20"/>
  <c r="C2383" i="20"/>
  <c r="C2384" i="20"/>
  <c r="C2385" i="20"/>
  <c r="C2386" i="20"/>
  <c r="C2387" i="20"/>
  <c r="C2388" i="20"/>
  <c r="C2389" i="20"/>
  <c r="C2390" i="20"/>
  <c r="C2391" i="20"/>
  <c r="C2392" i="20"/>
  <c r="C2393" i="20"/>
  <c r="C2394" i="20"/>
  <c r="C2395" i="20"/>
  <c r="C2396" i="20"/>
  <c r="C2397" i="20"/>
  <c r="C2398" i="20"/>
  <c r="C2399" i="20"/>
  <c r="C2400" i="20"/>
  <c r="C2401" i="20"/>
  <c r="C2402" i="20"/>
  <c r="C2403" i="20"/>
  <c r="C2404" i="20"/>
  <c r="C2405" i="20"/>
  <c r="C2406" i="20"/>
  <c r="C2407" i="20"/>
  <c r="C2408" i="20"/>
  <c r="C2409" i="20"/>
  <c r="C2410" i="20"/>
  <c r="C2411" i="20"/>
  <c r="C2412" i="20"/>
  <c r="C2413" i="20"/>
  <c r="C2414" i="20"/>
  <c r="C2415" i="20"/>
  <c r="C2416" i="20"/>
  <c r="C2417" i="20"/>
  <c r="C2418" i="20"/>
  <c r="C2419" i="20"/>
  <c r="C2420" i="20"/>
  <c r="C2421" i="20"/>
  <c r="C2422" i="20"/>
  <c r="C2423" i="20"/>
  <c r="C2424" i="20"/>
  <c r="C2425" i="20"/>
  <c r="C2426" i="20"/>
  <c r="C2427" i="20"/>
  <c r="C2428" i="20"/>
  <c r="C2429" i="20"/>
  <c r="C2430" i="20"/>
  <c r="C2431" i="20"/>
  <c r="C2432" i="20"/>
  <c r="C2433" i="20"/>
  <c r="C2434" i="20"/>
  <c r="C2435" i="20"/>
  <c r="C2436" i="20"/>
  <c r="C2437" i="20"/>
  <c r="C2438" i="20"/>
  <c r="C2439" i="20"/>
  <c r="C2440" i="20"/>
  <c r="C2441" i="20"/>
  <c r="C2442" i="20"/>
  <c r="C2443" i="20"/>
  <c r="C2444" i="20"/>
  <c r="C2445" i="20"/>
  <c r="C2446" i="20"/>
  <c r="C2447" i="20"/>
  <c r="C2448" i="20"/>
  <c r="C2449" i="20"/>
  <c r="C2450" i="20"/>
  <c r="C2451" i="20"/>
  <c r="C2452" i="20"/>
  <c r="C2453" i="20"/>
  <c r="C2454" i="20"/>
  <c r="C2455" i="20"/>
  <c r="C2456" i="20"/>
  <c r="C2457" i="20"/>
  <c r="C2458" i="20"/>
  <c r="C2459" i="20"/>
  <c r="C2460" i="20"/>
  <c r="C2461" i="20"/>
  <c r="C2462" i="20"/>
  <c r="C2463" i="20"/>
  <c r="C2464" i="20"/>
  <c r="C2465" i="20"/>
  <c r="C2466" i="20"/>
  <c r="C2467" i="20"/>
  <c r="C2468" i="20"/>
  <c r="C2469" i="20"/>
  <c r="C2470" i="20"/>
  <c r="C2471" i="20"/>
  <c r="C2472" i="20"/>
  <c r="C2473" i="20"/>
  <c r="C2474" i="20"/>
  <c r="C2475" i="20"/>
  <c r="C2476" i="20"/>
  <c r="C2477" i="20"/>
  <c r="C2478" i="20"/>
  <c r="C2479" i="20"/>
  <c r="C2480" i="20"/>
  <c r="C2481" i="20"/>
  <c r="C2482" i="20"/>
  <c r="C2483" i="20"/>
  <c r="C2484" i="20"/>
  <c r="C2485" i="20"/>
  <c r="C2486" i="20"/>
  <c r="C2487" i="20"/>
  <c r="C2488" i="20"/>
  <c r="C2489" i="20"/>
  <c r="C2490" i="20"/>
  <c r="C2491" i="20"/>
  <c r="C2492" i="20"/>
  <c r="C2493" i="20"/>
  <c r="C2494" i="20"/>
  <c r="C2495" i="20"/>
  <c r="C2496" i="20"/>
  <c r="C2497" i="20"/>
  <c r="C2498" i="20"/>
  <c r="C2499" i="20"/>
  <c r="C2500" i="20"/>
  <c r="C2501" i="20"/>
  <c r="C2502" i="20"/>
  <c r="C2503" i="20"/>
  <c r="C2504" i="20"/>
  <c r="C2505" i="20"/>
  <c r="C2506" i="20"/>
  <c r="C2507" i="20"/>
  <c r="C2508" i="20"/>
  <c r="C2509" i="20"/>
  <c r="C2510" i="20"/>
  <c r="C2511" i="20"/>
  <c r="C2512" i="20"/>
  <c r="C2513" i="20"/>
  <c r="C2514" i="20"/>
  <c r="C2515" i="20"/>
  <c r="C2516" i="20"/>
  <c r="C2517" i="20"/>
  <c r="C2518" i="20"/>
  <c r="C2519" i="20"/>
  <c r="C2520" i="20"/>
  <c r="C2521" i="20"/>
  <c r="C2522" i="20"/>
  <c r="C2523" i="20"/>
  <c r="C2524" i="20"/>
  <c r="C2525" i="20"/>
  <c r="C2526" i="20"/>
  <c r="C2527" i="20"/>
  <c r="C2528" i="20"/>
  <c r="C2529" i="20"/>
  <c r="C2530" i="20"/>
  <c r="C2531" i="20"/>
  <c r="C2532" i="20"/>
  <c r="C2533" i="20"/>
  <c r="C2534" i="20"/>
  <c r="C2535" i="20"/>
  <c r="C2536" i="20"/>
  <c r="C2537" i="20"/>
  <c r="C2538" i="20"/>
  <c r="C2539" i="20"/>
  <c r="C2540" i="20"/>
  <c r="C2541" i="20"/>
  <c r="C2542" i="20"/>
  <c r="C2543" i="20"/>
  <c r="C2544" i="20"/>
  <c r="C2545" i="20"/>
  <c r="C2546" i="20"/>
  <c r="C2547" i="20"/>
  <c r="C2548" i="20"/>
  <c r="C2549" i="20"/>
  <c r="C2550" i="20"/>
  <c r="C2551" i="20"/>
  <c r="C2552" i="20"/>
  <c r="C2553" i="20"/>
  <c r="C2554" i="20"/>
  <c r="C2555" i="20"/>
  <c r="C2556" i="20"/>
  <c r="C2557" i="20"/>
  <c r="C2558" i="20"/>
  <c r="C2559" i="20"/>
  <c r="C2560" i="20"/>
  <c r="C2561" i="20"/>
  <c r="C2562" i="20"/>
  <c r="C2563" i="20"/>
  <c r="C2564" i="20"/>
  <c r="C2565" i="20"/>
  <c r="C2566" i="20"/>
  <c r="C2567" i="20"/>
  <c r="C2568" i="20"/>
  <c r="C2569" i="20"/>
  <c r="C2570" i="20"/>
  <c r="C2571" i="20"/>
  <c r="C2572" i="20"/>
  <c r="C2573" i="20"/>
  <c r="C2574" i="20"/>
  <c r="C2575" i="20"/>
  <c r="C2576" i="20"/>
  <c r="C2577" i="20"/>
  <c r="C2578" i="20"/>
  <c r="C2579" i="20"/>
  <c r="C2580" i="20"/>
  <c r="C2581" i="20"/>
  <c r="C2582" i="20"/>
  <c r="C2583" i="20"/>
  <c r="C2584" i="20"/>
  <c r="C2585" i="20"/>
  <c r="C2586" i="20"/>
  <c r="C2587" i="20"/>
  <c r="C2588" i="20"/>
  <c r="C2589" i="20"/>
  <c r="C2590" i="20"/>
  <c r="C2591" i="20"/>
  <c r="C2592" i="20"/>
  <c r="C2593" i="20"/>
  <c r="C2594" i="20"/>
  <c r="C2595" i="20"/>
  <c r="C2596" i="20"/>
  <c r="C2597" i="20"/>
  <c r="C2598" i="20"/>
  <c r="C2599" i="20"/>
  <c r="C2600" i="20"/>
  <c r="C2601" i="20"/>
  <c r="C2602" i="20"/>
  <c r="C2603" i="20"/>
  <c r="C2604" i="20"/>
  <c r="C2605" i="20"/>
  <c r="C2606" i="20"/>
  <c r="C2607" i="20"/>
  <c r="C2608" i="20"/>
  <c r="C2609" i="20"/>
  <c r="C2610" i="20"/>
  <c r="C2611" i="20"/>
  <c r="C2612" i="20"/>
  <c r="C2613" i="20"/>
  <c r="C2614" i="20"/>
  <c r="C2615" i="20"/>
  <c r="C2616" i="20"/>
  <c r="C2617" i="20"/>
  <c r="C2618" i="20"/>
  <c r="C2619" i="20"/>
  <c r="C2620" i="20"/>
  <c r="C2621" i="20"/>
  <c r="C2622" i="20"/>
  <c r="C2623" i="20"/>
  <c r="C2624" i="20"/>
  <c r="C2625" i="20"/>
  <c r="C2626" i="20"/>
  <c r="C2627" i="20"/>
  <c r="C2628" i="20"/>
  <c r="C2629" i="20"/>
  <c r="C2630" i="20"/>
  <c r="C2631" i="20"/>
  <c r="C2632" i="20"/>
  <c r="C2633" i="20"/>
  <c r="C2634" i="20"/>
  <c r="C2635" i="20"/>
  <c r="C2636" i="20"/>
  <c r="C2637" i="20"/>
  <c r="C2638" i="20"/>
  <c r="C2639" i="20"/>
  <c r="C2640" i="20"/>
  <c r="C2641" i="20"/>
  <c r="C2642" i="20"/>
  <c r="C2643" i="20"/>
  <c r="C2644" i="20"/>
  <c r="C2645" i="20"/>
  <c r="C2646" i="20"/>
  <c r="C2647" i="20"/>
  <c r="C2648" i="20"/>
  <c r="C2649" i="20"/>
  <c r="C2650" i="20"/>
  <c r="C2651" i="20"/>
  <c r="C2652" i="20"/>
  <c r="C2653" i="20"/>
  <c r="C2654" i="20"/>
  <c r="C2655" i="20"/>
  <c r="C2656" i="20"/>
  <c r="C2657" i="20"/>
  <c r="C2658" i="20"/>
  <c r="C2659" i="20"/>
  <c r="C2660" i="20"/>
  <c r="C2661" i="20"/>
  <c r="C2662" i="20"/>
  <c r="C2663" i="20"/>
  <c r="C2664" i="20"/>
  <c r="C2665" i="20"/>
  <c r="C2666" i="20"/>
  <c r="C2667" i="20"/>
  <c r="C2668" i="20"/>
  <c r="C2669" i="20"/>
  <c r="C2670" i="20"/>
  <c r="C2671" i="20"/>
  <c r="C2672" i="20"/>
  <c r="C2673" i="20"/>
  <c r="C2674" i="20"/>
  <c r="C2675" i="20"/>
  <c r="C2676" i="20"/>
  <c r="C2677" i="20"/>
  <c r="C2678" i="20"/>
  <c r="C2679" i="20"/>
  <c r="C2680" i="20"/>
  <c r="C2681" i="20"/>
  <c r="C2682" i="20"/>
  <c r="C2683" i="20"/>
  <c r="C2684" i="20"/>
  <c r="C2685" i="20"/>
  <c r="C2686" i="20"/>
  <c r="C2687" i="20"/>
  <c r="C2688" i="20"/>
  <c r="C2689" i="20"/>
  <c r="C2690" i="20"/>
  <c r="C2691" i="20"/>
  <c r="C2692" i="20"/>
  <c r="C2693" i="20"/>
  <c r="C2694" i="20"/>
  <c r="C2695" i="20"/>
  <c r="C2696" i="20"/>
  <c r="C2697" i="20"/>
  <c r="C2698" i="20"/>
  <c r="C2699" i="20"/>
  <c r="C2700" i="20"/>
  <c r="C2701" i="20"/>
  <c r="C2702" i="20"/>
  <c r="C2703" i="20"/>
  <c r="C2704" i="20"/>
  <c r="C2705" i="20"/>
  <c r="C2706" i="20"/>
  <c r="C2707" i="20"/>
  <c r="C2708" i="20"/>
  <c r="C2709" i="20"/>
  <c r="C2710" i="20"/>
  <c r="C2711" i="20"/>
  <c r="C2712" i="20"/>
  <c r="C2713" i="20"/>
  <c r="C2714" i="20"/>
  <c r="C2715" i="20"/>
  <c r="C2716" i="20"/>
  <c r="C2717" i="20"/>
  <c r="C2718" i="20"/>
  <c r="C2719" i="20"/>
  <c r="C2720" i="20"/>
  <c r="C2721" i="20"/>
  <c r="C2722" i="20"/>
  <c r="C2723" i="20"/>
  <c r="C2724" i="20"/>
  <c r="C2725" i="20"/>
  <c r="C2726" i="20"/>
  <c r="C2727" i="20"/>
  <c r="C2728" i="20"/>
  <c r="C2729" i="20"/>
  <c r="C2730" i="20"/>
  <c r="C2731" i="20"/>
  <c r="C2732" i="20"/>
  <c r="C2733" i="20"/>
  <c r="C2734" i="20"/>
  <c r="C2735" i="20"/>
  <c r="C2736" i="20"/>
  <c r="C2737" i="20"/>
  <c r="C2738" i="20"/>
  <c r="C2739" i="20"/>
  <c r="C2740" i="20"/>
  <c r="C2741" i="20"/>
  <c r="C2742" i="20"/>
  <c r="C2743" i="20"/>
  <c r="C2744" i="20"/>
  <c r="C2745" i="20"/>
  <c r="C2746" i="20"/>
  <c r="C2747" i="20"/>
  <c r="C2748" i="20"/>
  <c r="C2749" i="20"/>
  <c r="C2750" i="20"/>
  <c r="C2751" i="20"/>
  <c r="C2752" i="20"/>
  <c r="C2753" i="20"/>
  <c r="C2754" i="20"/>
  <c r="C2755" i="20"/>
  <c r="C2756" i="20"/>
  <c r="C2757" i="20"/>
  <c r="C2758" i="20"/>
  <c r="C2759" i="20"/>
  <c r="C2760" i="20"/>
  <c r="C2761" i="20"/>
  <c r="C2762" i="20"/>
  <c r="C2763" i="20"/>
  <c r="C2764" i="20"/>
  <c r="C2765" i="20"/>
  <c r="C2766" i="20"/>
  <c r="C2767" i="20"/>
  <c r="C2768" i="20"/>
  <c r="C2769" i="20"/>
  <c r="C2770" i="20"/>
  <c r="C2771" i="20"/>
  <c r="C2772" i="20"/>
  <c r="C2773" i="20"/>
  <c r="C2774" i="20"/>
  <c r="C2775" i="20"/>
  <c r="C2776" i="20"/>
  <c r="C2777" i="20"/>
  <c r="C2778" i="20"/>
  <c r="C2779" i="20"/>
  <c r="C2780" i="20"/>
  <c r="C2781" i="20"/>
  <c r="C2782" i="20"/>
  <c r="C2783" i="20"/>
  <c r="C2784" i="20"/>
  <c r="C2785" i="20"/>
  <c r="C2786" i="20"/>
  <c r="C2787" i="20"/>
  <c r="C2788" i="20"/>
  <c r="C2789" i="20"/>
  <c r="C2790" i="20"/>
  <c r="C2791" i="20"/>
  <c r="C2792" i="20"/>
  <c r="C2793" i="20"/>
  <c r="C2794" i="20"/>
  <c r="C2795" i="20"/>
  <c r="C2796" i="20"/>
  <c r="C2797" i="20"/>
  <c r="C2798" i="20"/>
  <c r="C2799" i="20"/>
  <c r="C2800" i="20"/>
  <c r="C2801" i="20"/>
  <c r="C2802" i="20"/>
  <c r="C2803" i="20"/>
  <c r="C2804" i="20"/>
  <c r="C2805" i="20"/>
  <c r="C2806" i="20"/>
  <c r="C2807" i="20"/>
  <c r="C2808" i="20"/>
  <c r="C2809" i="20"/>
  <c r="C2810" i="20"/>
  <c r="C2811" i="20"/>
  <c r="C2812" i="20"/>
  <c r="C2813" i="20"/>
  <c r="C2814" i="20"/>
  <c r="C2815" i="20"/>
  <c r="C2816" i="20"/>
  <c r="C2817" i="20"/>
  <c r="C2818" i="20"/>
  <c r="C2819" i="20"/>
  <c r="C2820" i="20"/>
  <c r="C2821" i="20"/>
  <c r="C2822" i="20"/>
  <c r="C2823" i="20"/>
  <c r="C2824" i="20"/>
  <c r="C2825" i="20"/>
  <c r="C2826" i="20"/>
  <c r="C2827" i="20"/>
  <c r="C2828" i="20"/>
  <c r="C2829" i="20"/>
  <c r="C2830" i="20"/>
  <c r="C2831" i="20"/>
  <c r="C2832" i="20"/>
  <c r="C2833" i="20"/>
  <c r="C2834" i="20"/>
  <c r="C2835" i="20"/>
  <c r="C2836" i="20"/>
  <c r="C2837" i="20"/>
  <c r="C2838" i="20"/>
  <c r="C2839" i="20"/>
  <c r="C2840" i="20"/>
  <c r="C2841" i="20"/>
  <c r="C2842" i="20"/>
  <c r="C2843" i="20"/>
  <c r="C2844" i="20"/>
  <c r="C2845" i="20"/>
  <c r="C2846" i="20"/>
  <c r="C2847" i="20"/>
  <c r="C2848" i="20"/>
  <c r="C2849" i="20"/>
  <c r="C2850" i="20"/>
  <c r="C2851" i="20"/>
  <c r="C2852" i="20"/>
  <c r="C2853" i="20"/>
  <c r="C2854" i="20"/>
  <c r="C2855" i="20"/>
  <c r="C2856" i="20"/>
  <c r="C2857" i="20"/>
  <c r="C2858" i="20"/>
  <c r="C2859" i="20"/>
  <c r="C2860" i="20"/>
  <c r="C2861" i="20"/>
  <c r="C2862" i="20"/>
  <c r="C2863" i="20"/>
  <c r="C2864" i="20"/>
  <c r="C2865" i="20"/>
  <c r="C2866" i="20"/>
  <c r="C2867" i="20"/>
  <c r="C2868" i="20"/>
  <c r="C2869" i="20"/>
  <c r="C2870" i="20"/>
  <c r="C2871" i="20"/>
  <c r="C2872" i="20"/>
  <c r="C2873" i="20"/>
  <c r="C2874" i="20"/>
  <c r="C2875" i="20"/>
  <c r="C2876" i="20"/>
  <c r="C2877" i="20"/>
  <c r="C2878" i="20"/>
  <c r="C2879" i="20"/>
  <c r="C2880" i="20"/>
  <c r="C2881" i="20"/>
  <c r="C2882" i="20"/>
  <c r="C2883" i="20"/>
  <c r="C2884" i="20"/>
  <c r="C2885" i="20"/>
  <c r="C2886" i="20"/>
  <c r="C2887" i="20"/>
  <c r="C2888" i="20"/>
  <c r="C2889" i="20"/>
  <c r="C2890" i="20"/>
  <c r="C2891" i="20"/>
  <c r="C2892" i="20"/>
  <c r="C2893" i="20"/>
  <c r="C2894" i="20"/>
  <c r="C2895" i="20"/>
  <c r="C2896" i="20"/>
  <c r="C2897" i="20"/>
  <c r="C2898" i="20"/>
  <c r="C2899" i="20"/>
  <c r="C2900" i="20"/>
  <c r="C2901" i="20"/>
  <c r="C2902" i="20"/>
  <c r="C2903" i="20"/>
  <c r="C2904" i="20"/>
  <c r="C2905" i="20"/>
  <c r="C2906" i="20"/>
  <c r="C2907" i="20"/>
  <c r="C2908" i="20"/>
  <c r="C2909" i="20"/>
  <c r="C2910" i="20"/>
  <c r="C2911" i="20"/>
  <c r="C2912" i="20"/>
  <c r="C2913" i="20"/>
  <c r="C2914" i="20"/>
  <c r="C2915" i="20"/>
  <c r="C2916" i="20"/>
  <c r="C2917" i="20"/>
  <c r="C2918" i="20"/>
  <c r="C2919" i="20"/>
  <c r="C2920" i="20"/>
  <c r="C2921" i="20"/>
  <c r="C2922" i="20"/>
  <c r="C2923" i="20"/>
  <c r="C2924" i="20"/>
  <c r="C2925" i="20"/>
  <c r="C2926" i="20"/>
  <c r="C2927" i="20"/>
  <c r="C2928" i="20"/>
  <c r="C2929" i="20"/>
  <c r="C2930" i="20"/>
  <c r="C2931" i="20"/>
  <c r="C2932" i="20"/>
  <c r="C2933" i="20"/>
  <c r="C2934" i="20"/>
  <c r="C2935" i="20"/>
  <c r="C2936" i="20"/>
  <c r="C2937" i="20"/>
  <c r="C2938" i="20"/>
  <c r="C2939" i="20"/>
  <c r="C2940" i="20"/>
  <c r="C2941" i="20"/>
  <c r="C2942" i="20"/>
  <c r="C2943" i="20"/>
  <c r="C2944" i="20"/>
  <c r="C2945" i="20"/>
  <c r="C2946" i="20"/>
  <c r="C2947" i="20"/>
  <c r="C2948" i="20"/>
  <c r="C2949" i="20"/>
  <c r="C2950" i="20"/>
  <c r="C2951" i="20"/>
  <c r="C2952" i="20"/>
  <c r="C2953" i="20"/>
  <c r="C2954" i="20"/>
  <c r="C2955" i="20"/>
  <c r="C2956" i="20"/>
  <c r="C2957" i="20"/>
  <c r="C2958" i="20"/>
  <c r="C2959" i="20"/>
  <c r="C2960" i="20"/>
  <c r="C2961" i="20"/>
  <c r="C2962" i="20"/>
  <c r="C2963" i="20"/>
  <c r="C2964" i="20"/>
  <c r="C2965" i="20"/>
  <c r="C2966" i="20"/>
  <c r="C2967" i="20"/>
  <c r="C2968" i="20"/>
  <c r="C2969" i="20"/>
  <c r="C2970" i="20"/>
  <c r="C2971" i="20"/>
  <c r="C2972" i="20"/>
  <c r="C2973" i="20"/>
  <c r="C2974" i="20"/>
  <c r="C2975" i="20"/>
  <c r="C2976" i="20"/>
  <c r="C2977" i="20"/>
  <c r="C2978" i="20"/>
  <c r="C2979" i="20"/>
  <c r="C2980" i="20"/>
  <c r="C2981" i="20"/>
  <c r="C2982" i="20"/>
  <c r="C2983" i="20"/>
  <c r="C2984" i="20"/>
  <c r="C2985" i="20"/>
  <c r="C2986" i="20"/>
  <c r="C2987" i="20"/>
  <c r="C2988" i="20"/>
  <c r="C2989" i="20"/>
  <c r="C2990" i="20"/>
  <c r="C2991" i="20"/>
  <c r="C2992" i="20"/>
  <c r="C2993" i="20"/>
  <c r="C2994" i="20"/>
  <c r="C2995" i="20"/>
  <c r="C2996" i="20"/>
  <c r="C2997" i="20"/>
  <c r="C2998" i="20"/>
  <c r="C2999" i="20"/>
  <c r="C3000" i="20"/>
  <c r="C3001" i="20"/>
  <c r="C3002" i="20"/>
  <c r="C3003" i="20"/>
  <c r="C3004" i="20"/>
  <c r="C3005" i="20"/>
  <c r="C3006" i="20"/>
  <c r="C3007" i="20"/>
  <c r="C3008" i="20"/>
  <c r="C3009" i="20"/>
  <c r="C3010" i="20"/>
  <c r="C3011" i="20"/>
  <c r="C3012" i="20"/>
  <c r="C3013" i="20"/>
  <c r="C3014" i="20"/>
  <c r="C3015" i="20"/>
  <c r="C3016" i="20"/>
  <c r="C3017" i="20"/>
  <c r="C3018" i="20"/>
  <c r="C3019" i="20"/>
  <c r="C3020" i="20"/>
  <c r="C3021" i="20"/>
  <c r="C3022" i="20"/>
  <c r="C3023" i="20"/>
  <c r="C3024" i="20"/>
  <c r="C3025" i="20"/>
  <c r="C3026" i="20"/>
  <c r="C3027" i="20"/>
  <c r="C3028" i="20"/>
  <c r="C3029" i="20"/>
  <c r="C3030" i="20"/>
  <c r="C3031" i="20"/>
  <c r="C3032" i="20"/>
  <c r="C3033" i="20"/>
  <c r="C3034" i="20"/>
  <c r="C3035" i="20"/>
  <c r="C3036" i="20"/>
  <c r="C3037" i="20"/>
  <c r="C3038" i="20"/>
  <c r="C3039" i="20"/>
  <c r="C3040" i="20"/>
  <c r="C3041" i="20"/>
  <c r="C3042" i="20"/>
  <c r="C3043" i="20"/>
  <c r="C3044" i="20"/>
  <c r="C3045" i="20"/>
  <c r="C3046" i="20"/>
  <c r="C3047" i="20"/>
  <c r="C3048" i="20"/>
  <c r="C3049" i="20"/>
  <c r="C3050" i="20"/>
  <c r="C3051" i="20"/>
  <c r="C3052" i="20"/>
  <c r="C3053" i="20"/>
  <c r="C3054" i="20"/>
  <c r="C3055" i="20"/>
  <c r="C3056" i="20"/>
  <c r="C3057" i="20"/>
  <c r="C3058" i="20"/>
  <c r="C3059" i="20"/>
  <c r="C3060" i="20"/>
  <c r="C3061" i="20"/>
  <c r="C3062" i="20"/>
  <c r="C3063" i="20"/>
  <c r="C3064" i="20"/>
  <c r="C3065" i="20"/>
  <c r="C3066" i="20"/>
  <c r="C3067" i="20"/>
  <c r="C3068" i="20"/>
  <c r="C3069" i="20"/>
  <c r="C3070" i="20"/>
  <c r="C3071" i="20"/>
  <c r="C3072" i="20"/>
  <c r="C3073" i="20"/>
  <c r="C3074" i="20"/>
  <c r="C3075" i="20"/>
  <c r="C3076" i="20"/>
  <c r="C3077" i="20"/>
  <c r="C3078" i="20"/>
  <c r="C3079" i="20"/>
  <c r="C3080" i="20"/>
  <c r="C3081" i="20"/>
  <c r="C3082" i="20"/>
  <c r="C3083" i="20"/>
  <c r="C3084" i="20"/>
  <c r="C3085" i="20"/>
  <c r="C3086" i="20"/>
  <c r="C3087" i="20"/>
  <c r="C3088" i="20"/>
  <c r="C3089" i="20"/>
  <c r="C3090" i="20"/>
  <c r="C3091" i="20"/>
  <c r="C3092" i="20"/>
  <c r="C3093" i="20"/>
  <c r="C3094" i="20"/>
  <c r="C3095" i="20"/>
  <c r="C3096" i="20"/>
  <c r="C3097" i="20"/>
  <c r="C3098" i="20"/>
  <c r="C3099" i="20"/>
  <c r="C3100" i="20"/>
  <c r="C3101" i="20"/>
  <c r="C3102" i="20"/>
  <c r="C3103" i="20"/>
  <c r="C3104" i="20"/>
  <c r="C3105" i="20"/>
  <c r="C3106" i="20"/>
  <c r="C3107" i="20"/>
  <c r="C3108" i="20"/>
  <c r="C3109" i="20"/>
  <c r="C3110" i="20"/>
  <c r="C3111" i="20"/>
  <c r="C3112" i="20"/>
  <c r="C3113" i="20"/>
  <c r="C3114" i="20"/>
  <c r="C3115" i="20"/>
  <c r="C3116" i="20"/>
  <c r="C3117" i="20"/>
  <c r="C3118" i="20"/>
  <c r="C3119" i="20"/>
  <c r="C3120" i="20"/>
  <c r="C3121" i="20"/>
  <c r="C3122" i="20"/>
  <c r="C3123" i="20"/>
  <c r="C3124" i="20"/>
  <c r="C3125" i="20"/>
  <c r="C3126" i="20"/>
  <c r="C3127" i="20"/>
  <c r="C3128" i="20"/>
  <c r="C3129" i="20"/>
  <c r="C3130" i="20"/>
  <c r="C3131" i="20"/>
  <c r="C3132" i="20"/>
  <c r="C3133" i="20"/>
  <c r="C3134" i="20"/>
  <c r="C3135" i="20"/>
  <c r="C3136" i="20"/>
  <c r="C3137" i="20"/>
  <c r="C3138" i="20"/>
  <c r="C3139" i="20"/>
  <c r="C3140" i="20"/>
  <c r="C3141" i="20"/>
  <c r="C3142" i="20"/>
  <c r="C3143" i="20"/>
  <c r="C3144" i="20"/>
  <c r="C3145" i="20"/>
  <c r="C3146" i="20"/>
  <c r="C3147" i="20"/>
  <c r="C3148" i="20"/>
  <c r="C3149" i="20"/>
  <c r="C3150" i="20"/>
  <c r="C3151" i="20"/>
  <c r="C3152" i="20"/>
  <c r="C3153" i="20"/>
  <c r="C3154" i="20"/>
  <c r="C3155" i="20"/>
  <c r="C3156" i="20"/>
  <c r="C3157" i="20"/>
  <c r="C3158" i="20"/>
  <c r="C3159" i="20"/>
  <c r="C3160" i="20"/>
  <c r="C3161" i="20"/>
  <c r="C3162" i="20"/>
  <c r="C3163" i="20"/>
  <c r="C3164" i="20"/>
  <c r="C3165" i="20"/>
  <c r="C3166" i="20"/>
  <c r="C3167" i="20"/>
  <c r="C3168" i="20"/>
  <c r="C3169" i="20"/>
  <c r="C3170" i="20"/>
  <c r="C3171" i="20"/>
  <c r="C3172" i="20"/>
  <c r="C3173" i="20"/>
  <c r="C3174" i="20"/>
  <c r="C3175" i="20"/>
  <c r="C3176" i="20"/>
  <c r="C3177" i="20"/>
  <c r="C3178" i="20"/>
  <c r="C3179" i="20"/>
  <c r="C3180" i="20"/>
  <c r="C3181" i="20"/>
  <c r="C3182" i="20"/>
  <c r="C3183" i="20"/>
  <c r="C3184" i="20"/>
  <c r="C3185" i="20"/>
  <c r="C3186" i="20"/>
  <c r="C3187" i="20"/>
  <c r="C3188" i="20"/>
  <c r="C3189" i="20"/>
  <c r="C3190" i="20"/>
  <c r="C3191" i="20"/>
  <c r="C3192" i="20"/>
  <c r="C3193" i="20"/>
  <c r="C3194" i="20"/>
  <c r="C3195" i="20"/>
  <c r="C3196" i="20"/>
  <c r="C3197" i="20"/>
  <c r="C3198" i="20"/>
  <c r="C3199" i="20"/>
  <c r="C3200" i="20"/>
  <c r="C3201" i="20"/>
  <c r="C3202" i="20"/>
  <c r="C3203" i="20"/>
  <c r="C3204" i="20"/>
  <c r="C3205" i="20"/>
  <c r="C3206" i="20"/>
  <c r="C3207" i="20"/>
  <c r="C3208" i="20"/>
  <c r="C3209" i="20"/>
  <c r="C3210" i="20"/>
  <c r="C3211" i="20"/>
  <c r="C3212" i="20"/>
  <c r="C3213" i="20"/>
  <c r="C3214" i="20"/>
  <c r="C3215" i="20"/>
  <c r="C3216" i="20"/>
  <c r="C3217" i="20"/>
  <c r="C3218" i="20"/>
  <c r="C3219" i="20"/>
  <c r="C3220" i="20"/>
  <c r="C3221" i="20"/>
  <c r="C3222" i="20"/>
  <c r="C3223" i="20"/>
  <c r="C3224" i="20"/>
  <c r="C3225" i="20"/>
  <c r="C3226" i="20"/>
  <c r="C3227" i="20"/>
  <c r="C3228" i="20"/>
  <c r="C3229" i="20"/>
  <c r="C3230" i="20"/>
  <c r="C3231" i="20"/>
  <c r="C3232" i="20"/>
  <c r="C3233" i="20"/>
  <c r="C3234" i="20"/>
  <c r="C3235" i="20"/>
  <c r="C3236" i="20"/>
  <c r="C3237" i="20"/>
  <c r="C3238" i="20"/>
  <c r="C3239" i="20"/>
  <c r="C3240" i="20"/>
  <c r="C3241" i="20"/>
  <c r="C3242" i="20"/>
  <c r="C3243" i="20"/>
  <c r="C3244" i="20"/>
  <c r="C3245" i="20"/>
  <c r="C3246" i="20"/>
  <c r="C3247" i="20"/>
  <c r="C3248" i="20"/>
  <c r="C3249" i="20"/>
  <c r="C3250" i="20"/>
  <c r="C3251" i="20"/>
  <c r="C3252" i="20"/>
  <c r="O14" i="3"/>
  <c r="A14" i="3"/>
  <c r="R14" i="3" s="1"/>
  <c r="O13" i="3"/>
  <c r="J12" i="3"/>
  <c r="I12" i="3"/>
  <c r="Q12" i="3"/>
  <c r="A12" i="3"/>
  <c r="R12" i="3" s="1"/>
  <c r="M12" i="3"/>
  <c r="P12" i="3"/>
  <c r="O12" i="3"/>
  <c r="I13" i="3"/>
  <c r="Q13" i="3"/>
  <c r="I14" i="3"/>
  <c r="X14" i="4"/>
  <c r="Z14" i="4"/>
  <c r="AE14" i="4" s="1"/>
  <c r="AD14" i="4"/>
  <c r="X13" i="4"/>
  <c r="Z13" i="4"/>
  <c r="AC18" i="4"/>
  <c r="AC16" i="4"/>
  <c r="AB16" i="4"/>
  <c r="AA16" i="4"/>
  <c r="Z16" i="4"/>
  <c r="Y16" i="4"/>
  <c r="X16" i="4"/>
  <c r="AC15" i="4"/>
  <c r="AB15" i="4"/>
  <c r="AA15" i="4"/>
  <c r="Z15" i="4"/>
  <c r="AD15" i="4"/>
  <c r="Y15" i="4"/>
  <c r="X15" i="4"/>
  <c r="B4" i="22"/>
  <c r="B5" i="22"/>
  <c r="AC13" i="4"/>
  <c r="B4" i="21"/>
  <c r="B5" i="21"/>
  <c r="B6" i="21"/>
  <c r="B7" i="21"/>
  <c r="B8" i="21"/>
  <c r="B9" i="21"/>
  <c r="B10" i="21"/>
  <c r="M13" i="3"/>
  <c r="P13" i="3"/>
  <c r="Y13" i="4"/>
  <c r="Y14" i="4"/>
  <c r="AB14" i="4"/>
  <c r="M14" i="3"/>
  <c r="B4" i="14"/>
  <c r="B5" i="14"/>
  <c r="B6" i="14"/>
  <c r="B7" i="14"/>
  <c r="B8" i="14"/>
  <c r="B9" i="14"/>
  <c r="B10" i="14"/>
  <c r="B11" i="14"/>
  <c r="D11" i="14"/>
  <c r="C11" i="14"/>
  <c r="AC14" i="4"/>
  <c r="B4" i="13"/>
  <c r="C4" i="13"/>
  <c r="B5" i="13"/>
  <c r="C5" i="13"/>
  <c r="B6" i="13"/>
  <c r="C6" i="13"/>
  <c r="B7" i="13"/>
  <c r="C7" i="13"/>
  <c r="D7" i="13" s="1"/>
  <c r="B8" i="13"/>
  <c r="C8" i="13"/>
  <c r="D8" i="13" s="1"/>
  <c r="B9" i="13"/>
  <c r="C9" i="13"/>
  <c r="D10" i="14"/>
  <c r="C10" i="14"/>
  <c r="D5" i="14"/>
  <c r="C5" i="14"/>
  <c r="M17" i="3"/>
  <c r="P17" i="3"/>
  <c r="O17" i="3"/>
  <c r="N17" i="3"/>
  <c r="L17" i="3"/>
  <c r="J17" i="3"/>
  <c r="I17" i="3"/>
  <c r="M16" i="3"/>
  <c r="P16" i="3"/>
  <c r="O16" i="3"/>
  <c r="N16" i="3"/>
  <c r="L16" i="3"/>
  <c r="J16" i="3"/>
  <c r="I16" i="3"/>
  <c r="M15" i="3"/>
  <c r="P15" i="3"/>
  <c r="O15" i="3"/>
  <c r="N15" i="3"/>
  <c r="L15" i="3"/>
  <c r="J15" i="3"/>
  <c r="I15" i="3"/>
  <c r="B4" i="8"/>
  <c r="N14" i="3"/>
  <c r="L14" i="3"/>
  <c r="B5" i="8"/>
  <c r="N13" i="3"/>
  <c r="L13" i="3"/>
  <c r="N12" i="3"/>
  <c r="L12" i="3"/>
  <c r="AA14" i="4"/>
  <c r="AB13" i="4"/>
  <c r="AA13" i="4"/>
  <c r="Z1011" i="4"/>
  <c r="Z1010" i="4"/>
  <c r="Z1009" i="4"/>
  <c r="Z1008" i="4"/>
  <c r="Z1007" i="4"/>
  <c r="Z1006" i="4"/>
  <c r="Z1005" i="4"/>
  <c r="AE1005" i="4" s="1"/>
  <c r="Z1004" i="4"/>
  <c r="Z1003" i="4"/>
  <c r="Z1002" i="4"/>
  <c r="Z1001" i="4"/>
  <c r="Z1000" i="4"/>
  <c r="Z999" i="4"/>
  <c r="Z998" i="4"/>
  <c r="Z997" i="4"/>
  <c r="Z996" i="4"/>
  <c r="Z995" i="4"/>
  <c r="Z993" i="4"/>
  <c r="Z992" i="4"/>
  <c r="Z991" i="4"/>
  <c r="Z990" i="4"/>
  <c r="Z989" i="4"/>
  <c r="Z988" i="4"/>
  <c r="AE988" i="4" s="1"/>
  <c r="Z987" i="4"/>
  <c r="Z986" i="4"/>
  <c r="Z984" i="4"/>
  <c r="Z983" i="4"/>
  <c r="Z982" i="4"/>
  <c r="Z981" i="4"/>
  <c r="Z980" i="4"/>
  <c r="Z979" i="4"/>
  <c r="Z978" i="4"/>
  <c r="Z977" i="4"/>
  <c r="Z976" i="4"/>
  <c r="Z975" i="4"/>
  <c r="Z974" i="4"/>
  <c r="Z973" i="4"/>
  <c r="Z972" i="4"/>
  <c r="Z971" i="4"/>
  <c r="Z970" i="4"/>
  <c r="Z969" i="4"/>
  <c r="Z968" i="4"/>
  <c r="Z967" i="4"/>
  <c r="Z966" i="4"/>
  <c r="Z965" i="4"/>
  <c r="Z964" i="4"/>
  <c r="Z963" i="4"/>
  <c r="Z962" i="4"/>
  <c r="Z961" i="4"/>
  <c r="Z960" i="4"/>
  <c r="Z959" i="4"/>
  <c r="Z958" i="4"/>
  <c r="Z957" i="4"/>
  <c r="Z956" i="4"/>
  <c r="Z955" i="4"/>
  <c r="Z954" i="4"/>
  <c r="Z953" i="4"/>
  <c r="Z952" i="4"/>
  <c r="Z951" i="4"/>
  <c r="Z950" i="4"/>
  <c r="Z949" i="4"/>
  <c r="Z948" i="4"/>
  <c r="Z947" i="4"/>
  <c r="Z946" i="4"/>
  <c r="Z945" i="4"/>
  <c r="Z944" i="4"/>
  <c r="Z943" i="4"/>
  <c r="Z942" i="4"/>
  <c r="G942" i="4"/>
  <c r="Z941" i="4"/>
  <c r="Z940" i="4"/>
  <c r="Z939" i="4"/>
  <c r="Z938" i="4"/>
  <c r="Z937" i="4"/>
  <c r="Z936" i="4"/>
  <c r="Z935" i="4"/>
  <c r="Z934" i="4"/>
  <c r="Z933" i="4"/>
  <c r="Z932" i="4"/>
  <c r="Z931" i="4"/>
  <c r="Z930" i="4"/>
  <c r="Z929" i="4"/>
  <c r="Z928" i="4"/>
  <c r="Z927" i="4"/>
  <c r="Z926" i="4"/>
  <c r="Z925" i="4"/>
  <c r="Z924" i="4"/>
  <c r="Z923" i="4"/>
  <c r="Z922" i="4"/>
  <c r="Z921" i="4"/>
  <c r="Z920" i="4"/>
  <c r="Z919" i="4"/>
  <c r="Z918" i="4"/>
  <c r="Z917" i="4"/>
  <c r="Z916" i="4"/>
  <c r="Z915" i="4"/>
  <c r="Z914" i="4"/>
  <c r="Z913" i="4"/>
  <c r="Z912" i="4"/>
  <c r="Z911" i="4"/>
  <c r="Z910" i="4"/>
  <c r="Z909" i="4"/>
  <c r="Z908" i="4"/>
  <c r="AE908" i="4" s="1"/>
  <c r="Z907" i="4"/>
  <c r="Z906" i="4"/>
  <c r="Z905" i="4"/>
  <c r="Z904" i="4"/>
  <c r="Z903" i="4"/>
  <c r="Z902" i="4"/>
  <c r="Z901" i="4"/>
  <c r="Z900" i="4"/>
  <c r="Z899" i="4"/>
  <c r="Z898" i="4"/>
  <c r="Z897" i="4"/>
  <c r="Z896" i="4"/>
  <c r="Z895" i="4"/>
  <c r="Z894" i="4"/>
  <c r="Z893" i="4"/>
  <c r="Z892" i="4"/>
  <c r="Z891" i="4"/>
  <c r="Z890" i="4"/>
  <c r="Z889" i="4"/>
  <c r="Z888" i="4"/>
  <c r="Z887" i="4"/>
  <c r="Z886" i="4"/>
  <c r="Z885" i="4"/>
  <c r="Z884" i="4"/>
  <c r="Z883" i="4"/>
  <c r="Z882" i="4"/>
  <c r="Z881" i="4"/>
  <c r="Z880" i="4"/>
  <c r="Z879" i="4"/>
  <c r="Z878" i="4"/>
  <c r="Z877" i="4"/>
  <c r="Z876" i="4"/>
  <c r="Z875" i="4"/>
  <c r="Z874" i="4"/>
  <c r="Z873" i="4"/>
  <c r="AE873" i="4" s="1"/>
  <c r="Z872" i="4"/>
  <c r="Z871" i="4"/>
  <c r="AE871" i="4" s="1"/>
  <c r="Z870" i="4"/>
  <c r="Z869" i="4"/>
  <c r="Z868" i="4"/>
  <c r="Z867" i="4"/>
  <c r="Z866" i="4"/>
  <c r="Z865" i="4"/>
  <c r="AE865" i="4" s="1"/>
  <c r="Z864" i="4"/>
  <c r="Z863" i="4"/>
  <c r="AE863" i="4" s="1"/>
  <c r="Z862" i="4"/>
  <c r="Z861" i="4"/>
  <c r="Z860" i="4"/>
  <c r="Z859" i="4"/>
  <c r="Z858" i="4"/>
  <c r="Z857" i="4"/>
  <c r="Z856" i="4"/>
  <c r="Z855" i="4"/>
  <c r="Z854" i="4"/>
  <c r="Z853" i="4"/>
  <c r="Z852" i="4"/>
  <c r="AE852" i="4" s="1"/>
  <c r="Z851" i="4"/>
  <c r="Z850" i="4"/>
  <c r="Z849" i="4"/>
  <c r="Z848" i="4"/>
  <c r="Z847" i="4"/>
  <c r="Z846" i="4"/>
  <c r="Z845" i="4"/>
  <c r="Z844" i="4"/>
  <c r="Z843" i="4"/>
  <c r="Z842" i="4"/>
  <c r="Z841" i="4"/>
  <c r="Z840" i="4"/>
  <c r="Z839" i="4"/>
  <c r="AE839" i="4" s="1"/>
  <c r="Z838" i="4"/>
  <c r="Z837" i="4"/>
  <c r="G837" i="4"/>
  <c r="Z836" i="4"/>
  <c r="Z835" i="4"/>
  <c r="Z834" i="4"/>
  <c r="AE834" i="4" s="1"/>
  <c r="Z833" i="4"/>
  <c r="Z832" i="4"/>
  <c r="Z831" i="4"/>
  <c r="Z830" i="4"/>
  <c r="Z829" i="4"/>
  <c r="Z828" i="4"/>
  <c r="Z827" i="4"/>
  <c r="Z826" i="4"/>
  <c r="Z825" i="4"/>
  <c r="Z824" i="4"/>
  <c r="Z823" i="4"/>
  <c r="Z822" i="4"/>
  <c r="Z821" i="4"/>
  <c r="Z820" i="4"/>
  <c r="Z819" i="4"/>
  <c r="Z818" i="4"/>
  <c r="Z817" i="4"/>
  <c r="Z816" i="4"/>
  <c r="Z815" i="4"/>
  <c r="Z814" i="4"/>
  <c r="Z813" i="4"/>
  <c r="Z812" i="4"/>
  <c r="Z811" i="4"/>
  <c r="Z810" i="4"/>
  <c r="Z809" i="4"/>
  <c r="Z808" i="4"/>
  <c r="Z807" i="4"/>
  <c r="Z806" i="4"/>
  <c r="Z805" i="4"/>
  <c r="Z804" i="4"/>
  <c r="Z803" i="4"/>
  <c r="Z802" i="4"/>
  <c r="Z801" i="4"/>
  <c r="Z800" i="4"/>
  <c r="Z799" i="4"/>
  <c r="Z798" i="4"/>
  <c r="Z797" i="4"/>
  <c r="Z796" i="4"/>
  <c r="Z795" i="4"/>
  <c r="Z794" i="4"/>
  <c r="Z793" i="4"/>
  <c r="Z792" i="4"/>
  <c r="Z791" i="4"/>
  <c r="Z790" i="4"/>
  <c r="Z789" i="4"/>
  <c r="AE789" i="4" s="1"/>
  <c r="Z788" i="4"/>
  <c r="Z787" i="4"/>
  <c r="Z786" i="4"/>
  <c r="Z785" i="4"/>
  <c r="Z784" i="4"/>
  <c r="Z783" i="4"/>
  <c r="Z782" i="4"/>
  <c r="Z781" i="4"/>
  <c r="Z780" i="4"/>
  <c r="Z779" i="4"/>
  <c r="Z778" i="4"/>
  <c r="Z777" i="4"/>
  <c r="Z776" i="4"/>
  <c r="Z775" i="4"/>
  <c r="Z774" i="4"/>
  <c r="Z773" i="4"/>
  <c r="Z772" i="4"/>
  <c r="Z771" i="4"/>
  <c r="Z770" i="4"/>
  <c r="Z769" i="4"/>
  <c r="Z768" i="4"/>
  <c r="AE768" i="4" s="1"/>
  <c r="Z767" i="4"/>
  <c r="Z766" i="4"/>
  <c r="Z765" i="4"/>
  <c r="Z764" i="4"/>
  <c r="Z763" i="4"/>
  <c r="Z762" i="4"/>
  <c r="AE762" i="4" s="1"/>
  <c r="Z761" i="4"/>
  <c r="Z760" i="4"/>
  <c r="Z759" i="4"/>
  <c r="Z758" i="4"/>
  <c r="Z757" i="4"/>
  <c r="Z756" i="4"/>
  <c r="Z755" i="4"/>
  <c r="Z754" i="4"/>
  <c r="Z753" i="4"/>
  <c r="Z752" i="4"/>
  <c r="Z751" i="4"/>
  <c r="Z750" i="4"/>
  <c r="G750" i="4"/>
  <c r="Z749" i="4"/>
  <c r="Z748" i="4"/>
  <c r="Z747" i="4"/>
  <c r="AE747" i="4" s="1"/>
  <c r="Z746" i="4"/>
  <c r="Z745" i="4"/>
  <c r="Z744" i="4"/>
  <c r="Z743" i="4"/>
  <c r="Z742" i="4"/>
  <c r="Z741" i="4"/>
  <c r="Z740" i="4"/>
  <c r="Z739" i="4"/>
  <c r="Z738" i="4"/>
  <c r="Z737" i="4"/>
  <c r="Z736" i="4"/>
  <c r="Z735" i="4"/>
  <c r="Z734" i="4"/>
  <c r="Z733" i="4"/>
  <c r="Z732" i="4"/>
  <c r="Z731" i="4"/>
  <c r="Z730" i="4"/>
  <c r="Z729" i="4"/>
  <c r="AE729" i="4" s="1"/>
  <c r="Z728" i="4"/>
  <c r="Z727" i="4"/>
  <c r="Z726" i="4"/>
  <c r="Z725" i="4"/>
  <c r="Z724" i="4"/>
  <c r="Z723" i="4"/>
  <c r="Z722" i="4"/>
  <c r="Z721" i="4"/>
  <c r="Z720" i="4"/>
  <c r="Z719" i="4"/>
  <c r="Z718" i="4"/>
  <c r="Z717" i="4"/>
  <c r="Z716" i="4"/>
  <c r="Z715" i="4"/>
  <c r="Z714" i="4"/>
  <c r="Z713" i="4"/>
  <c r="Z712" i="4"/>
  <c r="Z711" i="4"/>
  <c r="Z710" i="4"/>
  <c r="Z709" i="4"/>
  <c r="Z708" i="4"/>
  <c r="Z707" i="4"/>
  <c r="Z706" i="4"/>
  <c r="Z705" i="4"/>
  <c r="Z704" i="4"/>
  <c r="Z703" i="4"/>
  <c r="Z702" i="4"/>
  <c r="Z701" i="4"/>
  <c r="Z700" i="4"/>
  <c r="Z699" i="4"/>
  <c r="Z698" i="4"/>
  <c r="Z697" i="4"/>
  <c r="Z696" i="4"/>
  <c r="Z695" i="4"/>
  <c r="Z694" i="4"/>
  <c r="AE694" i="4" s="1"/>
  <c r="Z693" i="4"/>
  <c r="Z692" i="4"/>
  <c r="Z691" i="4"/>
  <c r="Z690" i="4"/>
  <c r="Z689" i="4"/>
  <c r="Z688" i="4"/>
  <c r="Z687" i="4"/>
  <c r="Z686" i="4"/>
  <c r="AE686" i="4" s="1"/>
  <c r="Z685" i="4"/>
  <c r="Z684" i="4"/>
  <c r="Z683" i="4"/>
  <c r="AE683" i="4" s="1"/>
  <c r="Z682" i="4"/>
  <c r="Z681" i="4"/>
  <c r="Z680" i="4"/>
  <c r="Z679" i="4"/>
  <c r="Z678" i="4"/>
  <c r="AE678" i="4" s="1"/>
  <c r="Z677" i="4"/>
  <c r="Z676" i="4"/>
  <c r="Z675" i="4"/>
  <c r="AE675" i="4" s="1"/>
  <c r="Z674" i="4"/>
  <c r="Z673" i="4"/>
  <c r="AE673" i="4" s="1"/>
  <c r="Z672" i="4"/>
  <c r="Z671" i="4"/>
  <c r="Z670" i="4"/>
  <c r="AE670" i="4" s="1"/>
  <c r="Z669" i="4"/>
  <c r="Z668" i="4"/>
  <c r="Z667" i="4"/>
  <c r="AE667" i="4" s="1"/>
  <c r="Z666" i="4"/>
  <c r="Z665" i="4"/>
  <c r="Z664" i="4"/>
  <c r="Z663" i="4"/>
  <c r="Z662" i="4"/>
  <c r="Z661" i="4"/>
  <c r="Z660" i="4"/>
  <c r="Z659" i="4"/>
  <c r="AE659" i="4" s="1"/>
  <c r="Z658" i="4"/>
  <c r="Z657" i="4"/>
  <c r="Z656" i="4"/>
  <c r="Z655" i="4"/>
  <c r="Z654" i="4"/>
  <c r="Z653" i="4"/>
  <c r="Z652" i="4"/>
  <c r="Z651" i="4"/>
  <c r="Z650" i="4"/>
  <c r="Z649" i="4"/>
  <c r="Z648" i="4"/>
  <c r="Z647" i="4"/>
  <c r="Z646" i="4"/>
  <c r="G646" i="4"/>
  <c r="Z645" i="4"/>
  <c r="Z644" i="4"/>
  <c r="Z643" i="4"/>
  <c r="Z642" i="4"/>
  <c r="AE642" i="4" s="1"/>
  <c r="Z641" i="4"/>
  <c r="Z640" i="4"/>
  <c r="Z639" i="4"/>
  <c r="Z638" i="4"/>
  <c r="Z637" i="4"/>
  <c r="Z636" i="4"/>
  <c r="Z635" i="4"/>
  <c r="Z634" i="4"/>
  <c r="AE634" i="4" s="1"/>
  <c r="Z633" i="4"/>
  <c r="Z632" i="4"/>
  <c r="Z631" i="4"/>
  <c r="Z630" i="4"/>
  <c r="Z629" i="4"/>
  <c r="Z628" i="4"/>
  <c r="Z627" i="4"/>
  <c r="Z626" i="4"/>
  <c r="Z625" i="4"/>
  <c r="Z624" i="4"/>
  <c r="Z623" i="4"/>
  <c r="Z622" i="4"/>
  <c r="Z621" i="4"/>
  <c r="Z620" i="4"/>
  <c r="Z619" i="4"/>
  <c r="Z618" i="4"/>
  <c r="Z617" i="4"/>
  <c r="Z616" i="4"/>
  <c r="Z615" i="4"/>
  <c r="AE615" i="4" s="1"/>
  <c r="Z614" i="4"/>
  <c r="Z613" i="4"/>
  <c r="Z612" i="4"/>
  <c r="AE612" i="4" s="1"/>
  <c r="Z611" i="4"/>
  <c r="Z610" i="4"/>
  <c r="AE610" i="4" s="1"/>
  <c r="Z609" i="4"/>
  <c r="Z608" i="4"/>
  <c r="Z607" i="4"/>
  <c r="Z606" i="4"/>
  <c r="Z605" i="4"/>
  <c r="Z604" i="4"/>
  <c r="Z603" i="4"/>
  <c r="AE603" i="4" s="1"/>
  <c r="Z602" i="4"/>
  <c r="Z601" i="4"/>
  <c r="Z600" i="4"/>
  <c r="Z599" i="4"/>
  <c r="Z598" i="4"/>
  <c r="Z597" i="4"/>
  <c r="Z596" i="4"/>
  <c r="AE596" i="4" s="1"/>
  <c r="Z595" i="4"/>
  <c r="Z594" i="4"/>
  <c r="Z593" i="4"/>
  <c r="Z592" i="4"/>
  <c r="Z591" i="4"/>
  <c r="Z590" i="4"/>
  <c r="Z589" i="4"/>
  <c r="Z588" i="4"/>
  <c r="Z587" i="4"/>
  <c r="Z586" i="4"/>
  <c r="Z585" i="4"/>
  <c r="Z584" i="4"/>
  <c r="Z583" i="4"/>
  <c r="Z582" i="4"/>
  <c r="Z581" i="4"/>
  <c r="Z580" i="4"/>
  <c r="Z579" i="4"/>
  <c r="Z578" i="4"/>
  <c r="AE578" i="4" s="1"/>
  <c r="Z577" i="4"/>
  <c r="Z576" i="4"/>
  <c r="G576" i="4"/>
  <c r="Z575" i="4"/>
  <c r="Z574" i="4"/>
  <c r="Z573" i="4"/>
  <c r="Z572" i="4"/>
  <c r="Z571" i="4"/>
  <c r="Z570" i="4"/>
  <c r="Z569" i="4"/>
  <c r="Z568" i="4"/>
  <c r="Z567" i="4"/>
  <c r="Z566" i="4"/>
  <c r="Z565" i="4"/>
  <c r="Z564" i="4"/>
  <c r="Z563" i="4"/>
  <c r="AE563" i="4" s="1"/>
  <c r="Z562" i="4"/>
  <c r="Z561" i="4"/>
  <c r="Z560" i="4"/>
  <c r="Z559" i="4"/>
  <c r="Z558" i="4"/>
  <c r="Z557" i="4"/>
  <c r="AE557" i="4" s="1"/>
  <c r="Z556" i="4"/>
  <c r="Z555" i="4"/>
  <c r="Z554" i="4"/>
  <c r="Z553" i="4"/>
  <c r="Z552" i="4"/>
  <c r="Z551" i="4"/>
  <c r="Z550" i="4"/>
  <c r="Z549" i="4"/>
  <c r="Z548" i="4"/>
  <c r="Z547" i="4"/>
  <c r="AE547" i="4" s="1"/>
  <c r="Z546" i="4"/>
  <c r="Z545" i="4"/>
  <c r="Z544" i="4"/>
  <c r="Z543" i="4"/>
  <c r="Z542" i="4"/>
  <c r="Z541" i="4"/>
  <c r="Z540" i="4"/>
  <c r="Z539" i="4"/>
  <c r="Z538" i="4"/>
  <c r="Z537" i="4"/>
  <c r="Z536" i="4"/>
  <c r="AE536" i="4" s="1"/>
  <c r="Z535" i="4"/>
  <c r="Z534" i="4"/>
  <c r="Z533" i="4"/>
  <c r="Z532" i="4"/>
  <c r="Z531" i="4"/>
  <c r="Z530" i="4"/>
  <c r="Z529" i="4"/>
  <c r="Z528" i="4"/>
  <c r="Z527" i="4"/>
  <c r="Z526" i="4"/>
  <c r="Z525" i="4"/>
  <c r="Z524" i="4"/>
  <c r="Z523" i="4"/>
  <c r="Z522" i="4"/>
  <c r="Z521" i="4"/>
  <c r="Z520" i="4"/>
  <c r="AE520" i="4" s="1"/>
  <c r="Z519" i="4"/>
  <c r="Z518" i="4"/>
  <c r="Z517" i="4"/>
  <c r="Z516" i="4"/>
  <c r="Z515" i="4"/>
  <c r="AE515" i="4" s="1"/>
  <c r="Z514" i="4"/>
  <c r="Z513" i="4"/>
  <c r="Z512" i="4"/>
  <c r="AE512" i="4" s="1"/>
  <c r="Z511" i="4"/>
  <c r="Z510" i="4"/>
  <c r="Z509" i="4"/>
  <c r="Z508" i="4"/>
  <c r="Z507" i="4"/>
  <c r="Z506" i="4"/>
  <c r="Z505" i="4"/>
  <c r="Z504" i="4"/>
  <c r="AE504" i="4" s="1"/>
  <c r="Z503" i="4"/>
  <c r="Z502" i="4"/>
  <c r="Z501" i="4"/>
  <c r="Z500" i="4"/>
  <c r="Z499" i="4"/>
  <c r="Z498" i="4"/>
  <c r="Z497" i="4"/>
  <c r="Z496" i="4"/>
  <c r="Z495" i="4"/>
  <c r="Z494" i="4"/>
  <c r="Z493" i="4"/>
  <c r="Z492" i="4"/>
  <c r="G492" i="4"/>
  <c r="Z491" i="4"/>
  <c r="Z490" i="4"/>
  <c r="Z489" i="4"/>
  <c r="Z488" i="4"/>
  <c r="Z487" i="4"/>
  <c r="Z486" i="4"/>
  <c r="Z485" i="4"/>
  <c r="Z484" i="4"/>
  <c r="Z483" i="4"/>
  <c r="Z482" i="4"/>
  <c r="Z481" i="4"/>
  <c r="Z480" i="4"/>
  <c r="Z479" i="4"/>
  <c r="Z478" i="4"/>
  <c r="AE478" i="4" s="1"/>
  <c r="Z477" i="4"/>
  <c r="Z476" i="4"/>
  <c r="Z475" i="4"/>
  <c r="Z474" i="4"/>
  <c r="Z473" i="4"/>
  <c r="Z472" i="4"/>
  <c r="Z471" i="4"/>
  <c r="Z470" i="4"/>
  <c r="Z469" i="4"/>
  <c r="Z468" i="4"/>
  <c r="Z467" i="4"/>
  <c r="Z466" i="4"/>
  <c r="Z465" i="4"/>
  <c r="Z464" i="4"/>
  <c r="Z463" i="4"/>
  <c r="Z462" i="4"/>
  <c r="Z461" i="4"/>
  <c r="Z460" i="4"/>
  <c r="Z459" i="4"/>
  <c r="Z458" i="4"/>
  <c r="Z457" i="4"/>
  <c r="Z456" i="4"/>
  <c r="Z455" i="4"/>
  <c r="Z454" i="4"/>
  <c r="Z453" i="4"/>
  <c r="Z452" i="4"/>
  <c r="Z451" i="4"/>
  <c r="Z450" i="4"/>
  <c r="Z449" i="4"/>
  <c r="Z448" i="4"/>
  <c r="Z447" i="4"/>
  <c r="Z446" i="4"/>
  <c r="Z445" i="4"/>
  <c r="Z444" i="4"/>
  <c r="AE444" i="4" s="1"/>
  <c r="Z443" i="4"/>
  <c r="Z442" i="4"/>
  <c r="Z441" i="4"/>
  <c r="AE441" i="4" s="1"/>
  <c r="Z440" i="4"/>
  <c r="Z439" i="4"/>
  <c r="Z438" i="4"/>
  <c r="Z437" i="4"/>
  <c r="Z436" i="4"/>
  <c r="Z435" i="4"/>
  <c r="Z434" i="4"/>
  <c r="Z433" i="4"/>
  <c r="AE433" i="4" s="1"/>
  <c r="Z432" i="4"/>
  <c r="Z431" i="4"/>
  <c r="Z430" i="4"/>
  <c r="Z429" i="4"/>
  <c r="Z428" i="4"/>
  <c r="Z427" i="4"/>
  <c r="Z426" i="4"/>
  <c r="Z425" i="4"/>
  <c r="Z424" i="4"/>
  <c r="Z423" i="4"/>
  <c r="Z422" i="4"/>
  <c r="Z421" i="4"/>
  <c r="AE421" i="4" s="1"/>
  <c r="Z420" i="4"/>
  <c r="Z419" i="4"/>
  <c r="Z418" i="4"/>
  <c r="Z417" i="4"/>
  <c r="Z416" i="4"/>
  <c r="Z415" i="4"/>
  <c r="Z414" i="4"/>
  <c r="AE414" i="4" s="1"/>
  <c r="Z413" i="4"/>
  <c r="Z412" i="4"/>
  <c r="AE412" i="4" s="1"/>
  <c r="Z411" i="4"/>
  <c r="Z410" i="4"/>
  <c r="Z409" i="4"/>
  <c r="Z408" i="4"/>
  <c r="Z407" i="4"/>
  <c r="Z406" i="4"/>
  <c r="Z405" i="4"/>
  <c r="Z404" i="4"/>
  <c r="Z403" i="4"/>
  <c r="Z402" i="4"/>
  <c r="Z401" i="4"/>
  <c r="Z400" i="4"/>
  <c r="Z399" i="4"/>
  <c r="Z398" i="4"/>
  <c r="G398" i="4"/>
  <c r="Z397" i="4"/>
  <c r="Z396" i="4"/>
  <c r="Z395" i="4"/>
  <c r="Z394" i="4"/>
  <c r="Z392" i="4"/>
  <c r="Z391" i="4"/>
  <c r="Z390" i="4"/>
  <c r="Z389" i="4"/>
  <c r="Z388" i="4"/>
  <c r="AE388" i="4" s="1"/>
  <c r="Z387" i="4"/>
  <c r="Z386" i="4"/>
  <c r="Z385" i="4"/>
  <c r="Z384" i="4"/>
  <c r="G384" i="4"/>
  <c r="Z383" i="4"/>
  <c r="AE383" i="4" s="1"/>
  <c r="Z382" i="4"/>
  <c r="AE382" i="4" s="1"/>
  <c r="Z381" i="4"/>
  <c r="Z380" i="4"/>
  <c r="Z379" i="4"/>
  <c r="Z378" i="4"/>
  <c r="Z377" i="4"/>
  <c r="G377" i="4"/>
  <c r="Z376" i="4"/>
  <c r="Z375" i="4"/>
  <c r="Z374" i="4"/>
  <c r="Z373" i="4"/>
  <c r="Z372" i="4"/>
  <c r="Z371" i="4"/>
  <c r="Z370" i="4"/>
  <c r="Z369" i="4"/>
  <c r="Z368" i="4"/>
  <c r="Z367" i="4"/>
  <c r="Z366" i="4"/>
  <c r="Z365" i="4"/>
  <c r="Z364" i="4"/>
  <c r="Z363" i="4"/>
  <c r="Z362" i="4"/>
  <c r="Z361" i="4"/>
  <c r="Z360" i="4"/>
  <c r="AE360" i="4" s="1"/>
  <c r="Z359" i="4"/>
  <c r="Z358" i="4"/>
  <c r="Z357" i="4"/>
  <c r="Z356" i="4"/>
  <c r="Z355" i="4"/>
  <c r="Z354" i="4"/>
  <c r="Z353" i="4"/>
  <c r="Z352" i="4"/>
  <c r="Z351" i="4"/>
  <c r="Z350" i="4"/>
  <c r="Z349" i="4"/>
  <c r="Z348" i="4"/>
  <c r="Z347" i="4"/>
  <c r="Z346" i="4"/>
  <c r="Z345" i="4"/>
  <c r="Z344" i="4"/>
  <c r="Z343" i="4"/>
  <c r="Z342" i="4"/>
  <c r="Z341" i="4"/>
  <c r="Z340" i="4"/>
  <c r="Z339" i="4"/>
  <c r="Z338" i="4"/>
  <c r="Z337" i="4"/>
  <c r="Z336" i="4"/>
  <c r="Z335" i="4"/>
  <c r="Z334" i="4"/>
  <c r="Z333" i="4"/>
  <c r="Z332" i="4"/>
  <c r="Z331" i="4"/>
  <c r="Z330" i="4"/>
  <c r="Z329" i="4"/>
  <c r="Z328" i="4"/>
  <c r="G328" i="4"/>
  <c r="Z327" i="4"/>
  <c r="Z326" i="4"/>
  <c r="Z325" i="4"/>
  <c r="Z324" i="4"/>
  <c r="Z323" i="4"/>
  <c r="Z322" i="4"/>
  <c r="Z321" i="4"/>
  <c r="G321" i="4"/>
  <c r="Z320" i="4"/>
  <c r="G320" i="4"/>
  <c r="Z319" i="4"/>
  <c r="Z318" i="4"/>
  <c r="Z317" i="4"/>
  <c r="Z316" i="4"/>
  <c r="Z315" i="4"/>
  <c r="Z314" i="4"/>
  <c r="Z313" i="4"/>
  <c r="Z312" i="4"/>
  <c r="Z311" i="4"/>
  <c r="Z310" i="4"/>
  <c r="Z309" i="4"/>
  <c r="Z308" i="4"/>
  <c r="Z307" i="4"/>
  <c r="AE307" i="4" s="1"/>
  <c r="Z306" i="4"/>
  <c r="Z305" i="4"/>
  <c r="Z304" i="4"/>
  <c r="Z303" i="4"/>
  <c r="Z302" i="4"/>
  <c r="Z301" i="4"/>
  <c r="Z300" i="4"/>
  <c r="Z299" i="4"/>
  <c r="AE299" i="4" s="1"/>
  <c r="Z298" i="4"/>
  <c r="Z297" i="4"/>
  <c r="Z296" i="4"/>
  <c r="Z295" i="4"/>
  <c r="Z294" i="4"/>
  <c r="Z293" i="4"/>
  <c r="Z292" i="4"/>
  <c r="Z291" i="4"/>
  <c r="Z290" i="4"/>
  <c r="Z289" i="4"/>
  <c r="Z288" i="4"/>
  <c r="Z287" i="4"/>
  <c r="Z286" i="4"/>
  <c r="Z285" i="4"/>
  <c r="Z284" i="4"/>
  <c r="Z283" i="4"/>
  <c r="Z282" i="4"/>
  <c r="Z281" i="4"/>
  <c r="AE281" i="4" s="1"/>
  <c r="Z280" i="4"/>
  <c r="Z279" i="4"/>
  <c r="Z278" i="4"/>
  <c r="Z277" i="4"/>
  <c r="Z276" i="4"/>
  <c r="Z275" i="4"/>
  <c r="AE275" i="4" s="1"/>
  <c r="Z274" i="4"/>
  <c r="Z273" i="4"/>
  <c r="Z272" i="4"/>
  <c r="Z271" i="4"/>
  <c r="Z270" i="4"/>
  <c r="Z269" i="4"/>
  <c r="Z268" i="4"/>
  <c r="Z267" i="4"/>
  <c r="Z266" i="4"/>
  <c r="Z265" i="4"/>
  <c r="Z264" i="4"/>
  <c r="Z263" i="4"/>
  <c r="Z262" i="4"/>
  <c r="Z261" i="4"/>
  <c r="Z260" i="4"/>
  <c r="Z259" i="4"/>
  <c r="Z258" i="4"/>
  <c r="Z257" i="4"/>
  <c r="Z256" i="4"/>
  <c r="Z255" i="4"/>
  <c r="Z254" i="4"/>
  <c r="Z253" i="4"/>
  <c r="Z252" i="4"/>
  <c r="Z251" i="4"/>
  <c r="AE251" i="4" s="1"/>
  <c r="Z250" i="4"/>
  <c r="Z249" i="4"/>
  <c r="Z248" i="4"/>
  <c r="G248" i="4"/>
  <c r="Z247" i="4"/>
  <c r="Z246" i="4"/>
  <c r="Z245" i="4"/>
  <c r="Z244" i="4"/>
  <c r="AE244" i="4" s="1"/>
  <c r="Z243" i="4"/>
  <c r="Z242" i="4"/>
  <c r="Z241" i="4"/>
  <c r="G241" i="4"/>
  <c r="Z240" i="4"/>
  <c r="Z239" i="4"/>
  <c r="Z238" i="4"/>
  <c r="Z237" i="4"/>
  <c r="Z236" i="4"/>
  <c r="Z235" i="4"/>
  <c r="AE235" i="4" s="1"/>
  <c r="G235" i="4"/>
  <c r="Z234" i="4"/>
  <c r="Z233" i="4"/>
  <c r="AE233" i="4" s="1"/>
  <c r="Z232" i="4"/>
  <c r="Z231" i="4"/>
  <c r="Z230" i="4"/>
  <c r="Z229" i="4"/>
  <c r="Z228" i="4"/>
  <c r="Z227" i="4"/>
  <c r="Z226" i="4"/>
  <c r="Z225" i="4"/>
  <c r="Z224" i="4"/>
  <c r="G224" i="4"/>
  <c r="Z223" i="4"/>
  <c r="Z222" i="4"/>
  <c r="Z221" i="4"/>
  <c r="Z220" i="4"/>
  <c r="Z219" i="4"/>
  <c r="Z218" i="4"/>
  <c r="Z217" i="4"/>
  <c r="Z216" i="4"/>
  <c r="Z215" i="4"/>
  <c r="Z214" i="4"/>
  <c r="Z213" i="4"/>
  <c r="AE213" i="4" s="1"/>
  <c r="Z212" i="4"/>
  <c r="Z211" i="4"/>
  <c r="Z210" i="4"/>
  <c r="Z209" i="4"/>
  <c r="Z208" i="4"/>
  <c r="Z207" i="4"/>
  <c r="Z206" i="4"/>
  <c r="Z205" i="4"/>
  <c r="Z204" i="4"/>
  <c r="Z203" i="4"/>
  <c r="Z202" i="4"/>
  <c r="Z201" i="4"/>
  <c r="Z200" i="4"/>
  <c r="G200" i="4"/>
  <c r="Z199" i="4"/>
  <c r="Z198" i="4"/>
  <c r="AE198" i="4" s="1"/>
  <c r="Z197" i="4"/>
  <c r="Z196" i="4"/>
  <c r="Z195" i="4"/>
  <c r="Z194" i="4"/>
  <c r="Z193" i="4"/>
  <c r="Z192" i="4"/>
  <c r="Z191" i="4"/>
  <c r="Z190" i="4"/>
  <c r="Z189" i="4"/>
  <c r="Z188" i="4"/>
  <c r="Z187" i="4"/>
  <c r="Z186" i="4"/>
  <c r="Z185" i="4"/>
  <c r="Z184" i="4"/>
  <c r="Z183" i="4"/>
  <c r="Z182" i="4"/>
  <c r="Z181" i="4"/>
  <c r="Z180" i="4"/>
  <c r="Z179" i="4"/>
  <c r="Z178" i="4"/>
  <c r="Z177" i="4"/>
  <c r="Z176" i="4"/>
  <c r="Z175" i="4"/>
  <c r="Z174" i="4"/>
  <c r="Z173" i="4"/>
  <c r="Z172" i="4"/>
  <c r="Z171" i="4"/>
  <c r="Z170" i="4"/>
  <c r="Z169" i="4"/>
  <c r="Z168" i="4"/>
  <c r="Z167" i="4"/>
  <c r="Z166" i="4"/>
  <c r="AE166" i="4" s="1"/>
  <c r="Z165" i="4"/>
  <c r="Z164" i="4"/>
  <c r="Z163" i="4"/>
  <c r="Z162" i="4"/>
  <c r="Z161" i="4"/>
  <c r="Z160" i="4"/>
  <c r="AE160" i="4" s="1"/>
  <c r="Z159" i="4"/>
  <c r="Z158" i="4"/>
  <c r="Z157" i="4"/>
  <c r="Z155" i="4"/>
  <c r="Z154" i="4"/>
  <c r="Z153" i="4"/>
  <c r="Z152" i="4"/>
  <c r="Z151" i="4"/>
  <c r="AE151" i="4" s="1"/>
  <c r="Z150" i="4"/>
  <c r="Z149" i="4"/>
  <c r="Z148" i="4"/>
  <c r="Z147" i="4"/>
  <c r="Z146" i="4"/>
  <c r="Z145" i="4"/>
  <c r="Z144" i="4"/>
  <c r="Z143" i="4"/>
  <c r="AE143" i="4" s="1"/>
  <c r="Z142" i="4"/>
  <c r="Z141" i="4"/>
  <c r="Z140" i="4"/>
  <c r="Z139" i="4"/>
  <c r="Z138" i="4"/>
  <c r="Z137" i="4"/>
  <c r="Z136" i="4"/>
  <c r="Z135" i="4"/>
  <c r="Z134" i="4"/>
  <c r="Z133" i="4"/>
  <c r="Z132" i="4"/>
  <c r="Z131" i="4"/>
  <c r="Z130" i="4"/>
  <c r="Z129" i="4"/>
  <c r="Z128" i="4"/>
  <c r="Z127" i="4"/>
  <c r="Z126" i="4"/>
  <c r="Z125" i="4"/>
  <c r="Z124" i="4"/>
  <c r="Z123" i="4"/>
  <c r="Z122" i="4"/>
  <c r="Z121" i="4"/>
  <c r="Z120" i="4"/>
  <c r="Z119" i="4"/>
  <c r="Z118" i="4"/>
  <c r="Z117" i="4"/>
  <c r="Z116" i="4"/>
  <c r="Z115" i="4"/>
  <c r="Z114" i="4"/>
  <c r="Z113" i="4"/>
  <c r="Z112" i="4"/>
  <c r="Z111" i="4"/>
  <c r="Z110" i="4"/>
  <c r="Z109" i="4"/>
  <c r="Z108" i="4"/>
  <c r="Z107" i="4"/>
  <c r="Z106" i="4"/>
  <c r="Z105" i="4"/>
  <c r="Z104" i="4"/>
  <c r="Z103" i="4"/>
  <c r="Z101" i="4"/>
  <c r="Z100" i="4"/>
  <c r="Z99" i="4"/>
  <c r="Z98" i="4"/>
  <c r="Z97" i="4"/>
  <c r="Z96" i="4"/>
  <c r="Z95" i="4"/>
  <c r="Z94" i="4"/>
  <c r="AE94" i="4" s="1"/>
  <c r="Z93" i="4"/>
  <c r="Z92" i="4"/>
  <c r="Z91" i="4"/>
  <c r="Z90" i="4"/>
  <c r="Z89" i="4"/>
  <c r="Z88" i="4"/>
  <c r="Z87" i="4"/>
  <c r="Z86" i="4"/>
  <c r="AE86" i="4" s="1"/>
  <c r="Z85" i="4"/>
  <c r="Z84" i="4"/>
  <c r="Z83" i="4"/>
  <c r="Z82" i="4"/>
  <c r="Z81" i="4"/>
  <c r="Z80" i="4"/>
  <c r="Z79" i="4"/>
  <c r="Z78" i="4"/>
  <c r="Z77" i="4"/>
  <c r="Z76" i="4"/>
  <c r="Z75" i="4"/>
  <c r="Z74" i="4"/>
  <c r="Z73" i="4"/>
  <c r="Z72" i="4"/>
  <c r="Z71" i="4"/>
  <c r="Z70" i="4"/>
  <c r="Z69" i="4"/>
  <c r="Z68" i="4"/>
  <c r="Z67" i="4"/>
  <c r="Z66" i="4"/>
  <c r="Z65" i="4"/>
  <c r="Z64" i="4"/>
  <c r="Z63" i="4"/>
  <c r="Z62" i="4"/>
  <c r="Z61" i="4"/>
  <c r="AE61" i="4" s="1"/>
  <c r="Z60" i="4"/>
  <c r="Z59" i="4"/>
  <c r="Z58" i="4"/>
  <c r="Z57" i="4"/>
  <c r="Z56" i="4"/>
  <c r="Z55" i="4"/>
  <c r="Z54" i="4"/>
  <c r="Z53" i="4"/>
  <c r="Z52" i="4"/>
  <c r="Z51" i="4"/>
  <c r="Z50" i="4"/>
  <c r="Z49" i="4"/>
  <c r="Z48" i="4"/>
  <c r="Z47" i="4"/>
  <c r="Z46" i="4"/>
  <c r="Z45" i="4"/>
  <c r="Z44" i="4"/>
  <c r="Z43" i="4"/>
  <c r="Z42" i="4"/>
  <c r="Z41" i="4"/>
  <c r="Z40" i="4"/>
  <c r="Z39" i="4"/>
  <c r="Z38" i="4"/>
  <c r="Z37" i="4"/>
  <c r="Z36" i="4"/>
  <c r="Z35" i="4"/>
  <c r="Z34" i="4"/>
  <c r="Z33" i="4"/>
  <c r="Z32" i="4"/>
  <c r="Z31" i="4"/>
  <c r="Z30" i="4"/>
  <c r="AE30" i="4" s="1"/>
  <c r="G30" i="4"/>
  <c r="Z29" i="4"/>
  <c r="Z28" i="4"/>
  <c r="Z27" i="4"/>
  <c r="Z26" i="4"/>
  <c r="Z25" i="4"/>
  <c r="Z23" i="4"/>
  <c r="Z22" i="4"/>
  <c r="Z21" i="4"/>
  <c r="Z20" i="4"/>
  <c r="Z19" i="4"/>
  <c r="AD19" i="4"/>
  <c r="Z18" i="4"/>
  <c r="AD18" i="4"/>
  <c r="Z17" i="4"/>
  <c r="P1011" i="3"/>
  <c r="P1010" i="3"/>
  <c r="P1009" i="3"/>
  <c r="P1008" i="3"/>
  <c r="P1007" i="3"/>
  <c r="P1006" i="3"/>
  <c r="P1005" i="3"/>
  <c r="P1004" i="3"/>
  <c r="P1003" i="3"/>
  <c r="P1002" i="3"/>
  <c r="P1001" i="3"/>
  <c r="P1000" i="3"/>
  <c r="P999" i="3"/>
  <c r="P998" i="3"/>
  <c r="P997" i="3"/>
  <c r="P996" i="3"/>
  <c r="P995" i="3"/>
  <c r="P994" i="3"/>
  <c r="P993" i="3"/>
  <c r="P992" i="3"/>
  <c r="P991" i="3"/>
  <c r="P990" i="3"/>
  <c r="P989" i="3"/>
  <c r="P988" i="3"/>
  <c r="P987" i="3"/>
  <c r="P986" i="3"/>
  <c r="P985" i="3"/>
  <c r="P984" i="3"/>
  <c r="P983" i="3"/>
  <c r="P982" i="3"/>
  <c r="P981" i="3"/>
  <c r="P980" i="3"/>
  <c r="P979" i="3"/>
  <c r="P978" i="3"/>
  <c r="P977" i="3"/>
  <c r="P976" i="3"/>
  <c r="P975" i="3"/>
  <c r="P974" i="3"/>
  <c r="P973" i="3"/>
  <c r="P972" i="3"/>
  <c r="P971" i="3"/>
  <c r="P970" i="3"/>
  <c r="P969" i="3"/>
  <c r="P968" i="3"/>
  <c r="P967" i="3"/>
  <c r="P966" i="3"/>
  <c r="P965" i="3"/>
  <c r="P964" i="3"/>
  <c r="P963" i="3"/>
  <c r="P962" i="3"/>
  <c r="P961" i="3"/>
  <c r="P960" i="3"/>
  <c r="P959" i="3"/>
  <c r="P958" i="3"/>
  <c r="P957" i="3"/>
  <c r="P956" i="3"/>
  <c r="P955" i="3"/>
  <c r="P954" i="3"/>
  <c r="P953" i="3"/>
  <c r="P952" i="3"/>
  <c r="P951" i="3"/>
  <c r="P950" i="3"/>
  <c r="P949" i="3"/>
  <c r="P948" i="3"/>
  <c r="P947" i="3"/>
  <c r="P946" i="3"/>
  <c r="P945" i="3"/>
  <c r="P944" i="3"/>
  <c r="P943" i="3"/>
  <c r="P942" i="3"/>
  <c r="P941" i="3"/>
  <c r="P940" i="3"/>
  <c r="P939" i="3"/>
  <c r="P938" i="3"/>
  <c r="P937" i="3"/>
  <c r="P936" i="3"/>
  <c r="P935" i="3"/>
  <c r="P934" i="3"/>
  <c r="P933" i="3"/>
  <c r="P932" i="3"/>
  <c r="P931" i="3"/>
  <c r="P930" i="3"/>
  <c r="P929" i="3"/>
  <c r="P928" i="3"/>
  <c r="P927" i="3"/>
  <c r="P926" i="3"/>
  <c r="P925" i="3"/>
  <c r="P924" i="3"/>
  <c r="P923" i="3"/>
  <c r="P922" i="3"/>
  <c r="P921" i="3"/>
  <c r="P920" i="3"/>
  <c r="P919" i="3"/>
  <c r="P918" i="3"/>
  <c r="P917" i="3"/>
  <c r="P916" i="3"/>
  <c r="P915" i="3"/>
  <c r="P914" i="3"/>
  <c r="P913" i="3"/>
  <c r="P912" i="3"/>
  <c r="P911" i="3"/>
  <c r="P910" i="3"/>
  <c r="P909" i="3"/>
  <c r="P908" i="3"/>
  <c r="P907" i="3"/>
  <c r="P906" i="3"/>
  <c r="P905" i="3"/>
  <c r="P904" i="3"/>
  <c r="P903" i="3"/>
  <c r="P902" i="3"/>
  <c r="P901" i="3"/>
  <c r="P900" i="3"/>
  <c r="P899" i="3"/>
  <c r="P898" i="3"/>
  <c r="P897" i="3"/>
  <c r="P896" i="3"/>
  <c r="P895" i="3"/>
  <c r="P894" i="3"/>
  <c r="P893" i="3"/>
  <c r="P892" i="3"/>
  <c r="P891" i="3"/>
  <c r="P890" i="3"/>
  <c r="P889" i="3"/>
  <c r="P888" i="3"/>
  <c r="P887" i="3"/>
  <c r="P886" i="3"/>
  <c r="P885" i="3"/>
  <c r="P884" i="3"/>
  <c r="P883" i="3"/>
  <c r="P882" i="3"/>
  <c r="P881" i="3"/>
  <c r="P880" i="3"/>
  <c r="P879" i="3"/>
  <c r="P878" i="3"/>
  <c r="P877" i="3"/>
  <c r="P876" i="3"/>
  <c r="P875" i="3"/>
  <c r="P874" i="3"/>
  <c r="P873" i="3"/>
  <c r="P872" i="3"/>
  <c r="P871" i="3"/>
  <c r="P870" i="3"/>
  <c r="P869" i="3"/>
  <c r="P868" i="3"/>
  <c r="P867" i="3"/>
  <c r="P866" i="3"/>
  <c r="P865" i="3"/>
  <c r="P864" i="3"/>
  <c r="P863" i="3"/>
  <c r="P862" i="3"/>
  <c r="P861" i="3"/>
  <c r="P860" i="3"/>
  <c r="P859" i="3"/>
  <c r="P858" i="3"/>
  <c r="P857" i="3"/>
  <c r="P856" i="3"/>
  <c r="P855" i="3"/>
  <c r="P854" i="3"/>
  <c r="P853" i="3"/>
  <c r="P852" i="3"/>
  <c r="P851" i="3"/>
  <c r="P850" i="3"/>
  <c r="P849" i="3"/>
  <c r="P848" i="3"/>
  <c r="P847" i="3"/>
  <c r="P846" i="3"/>
  <c r="P845" i="3"/>
  <c r="P844" i="3"/>
  <c r="P843" i="3"/>
  <c r="P842" i="3"/>
  <c r="P841" i="3"/>
  <c r="P840" i="3"/>
  <c r="P839" i="3"/>
  <c r="P838" i="3"/>
  <c r="P837" i="3"/>
  <c r="P836" i="3"/>
  <c r="P835" i="3"/>
  <c r="P834" i="3"/>
  <c r="P833" i="3"/>
  <c r="P832" i="3"/>
  <c r="P831" i="3"/>
  <c r="P830" i="3"/>
  <c r="P829" i="3"/>
  <c r="P828" i="3"/>
  <c r="P827" i="3"/>
  <c r="P826" i="3"/>
  <c r="P825" i="3"/>
  <c r="P824" i="3"/>
  <c r="P823" i="3"/>
  <c r="P822" i="3"/>
  <c r="P821" i="3"/>
  <c r="P820" i="3"/>
  <c r="P819" i="3"/>
  <c r="P818" i="3"/>
  <c r="P817" i="3"/>
  <c r="P816" i="3"/>
  <c r="P815" i="3"/>
  <c r="P814" i="3"/>
  <c r="P813" i="3"/>
  <c r="P812" i="3"/>
  <c r="P811" i="3"/>
  <c r="P810" i="3"/>
  <c r="P809" i="3"/>
  <c r="P808" i="3"/>
  <c r="P807" i="3"/>
  <c r="P806" i="3"/>
  <c r="P805" i="3"/>
  <c r="P804" i="3"/>
  <c r="P803" i="3"/>
  <c r="P802" i="3"/>
  <c r="P801" i="3"/>
  <c r="P800" i="3"/>
  <c r="P799" i="3"/>
  <c r="P798" i="3"/>
  <c r="P797" i="3"/>
  <c r="P796" i="3"/>
  <c r="P795" i="3"/>
  <c r="P794" i="3"/>
  <c r="P793" i="3"/>
  <c r="P792" i="3"/>
  <c r="P791" i="3"/>
  <c r="P790" i="3"/>
  <c r="P789" i="3"/>
  <c r="P788" i="3"/>
  <c r="P787" i="3"/>
  <c r="P786" i="3"/>
  <c r="P785" i="3"/>
  <c r="P784" i="3"/>
  <c r="P783" i="3"/>
  <c r="P782" i="3"/>
  <c r="P781" i="3"/>
  <c r="P780" i="3"/>
  <c r="P779" i="3"/>
  <c r="P778" i="3"/>
  <c r="P777" i="3"/>
  <c r="P776" i="3"/>
  <c r="P775" i="3"/>
  <c r="P774" i="3"/>
  <c r="P773" i="3"/>
  <c r="P772" i="3"/>
  <c r="P771" i="3"/>
  <c r="P770" i="3"/>
  <c r="P769" i="3"/>
  <c r="P768" i="3"/>
  <c r="P767" i="3"/>
  <c r="P766" i="3"/>
  <c r="P765" i="3"/>
  <c r="P764" i="3"/>
  <c r="P763" i="3"/>
  <c r="P762" i="3"/>
  <c r="P761" i="3"/>
  <c r="P760" i="3"/>
  <c r="P759" i="3"/>
  <c r="P758" i="3"/>
  <c r="P757" i="3"/>
  <c r="P756" i="3"/>
  <c r="P755" i="3"/>
  <c r="P754" i="3"/>
  <c r="P753" i="3"/>
  <c r="P752" i="3"/>
  <c r="P751" i="3"/>
  <c r="P750" i="3"/>
  <c r="P749" i="3"/>
  <c r="P748" i="3"/>
  <c r="P747" i="3"/>
  <c r="P746" i="3"/>
  <c r="P745" i="3"/>
  <c r="P744" i="3"/>
  <c r="P743" i="3"/>
  <c r="P742" i="3"/>
  <c r="P741" i="3"/>
  <c r="P740" i="3"/>
  <c r="P739" i="3"/>
  <c r="P738" i="3"/>
  <c r="P737" i="3"/>
  <c r="P736" i="3"/>
  <c r="P735" i="3"/>
  <c r="P734" i="3"/>
  <c r="P733" i="3"/>
  <c r="P732" i="3"/>
  <c r="P731" i="3"/>
  <c r="P730" i="3"/>
  <c r="P729" i="3"/>
  <c r="P728" i="3"/>
  <c r="P727" i="3"/>
  <c r="P726" i="3"/>
  <c r="P725" i="3"/>
  <c r="P724" i="3"/>
  <c r="P723" i="3"/>
  <c r="P722" i="3"/>
  <c r="P721" i="3"/>
  <c r="P720" i="3"/>
  <c r="P719" i="3"/>
  <c r="P718" i="3"/>
  <c r="P717" i="3"/>
  <c r="P716" i="3"/>
  <c r="P715" i="3"/>
  <c r="P714" i="3"/>
  <c r="P713" i="3"/>
  <c r="P712" i="3"/>
  <c r="P711" i="3"/>
  <c r="P710" i="3"/>
  <c r="P709" i="3"/>
  <c r="P708" i="3"/>
  <c r="P707" i="3"/>
  <c r="P706" i="3"/>
  <c r="P705" i="3"/>
  <c r="P704" i="3"/>
  <c r="P703" i="3"/>
  <c r="P702" i="3"/>
  <c r="P701" i="3"/>
  <c r="P700" i="3"/>
  <c r="P699" i="3"/>
  <c r="P698" i="3"/>
  <c r="P697" i="3"/>
  <c r="P696" i="3"/>
  <c r="P695" i="3"/>
  <c r="P694" i="3"/>
  <c r="P693" i="3"/>
  <c r="P692" i="3"/>
  <c r="P691" i="3"/>
  <c r="P690" i="3"/>
  <c r="P689" i="3"/>
  <c r="P688" i="3"/>
  <c r="P687" i="3"/>
  <c r="P686" i="3"/>
  <c r="P685" i="3"/>
  <c r="P684" i="3"/>
  <c r="P683" i="3"/>
  <c r="P682" i="3"/>
  <c r="P681" i="3"/>
  <c r="P680" i="3"/>
  <c r="P679" i="3"/>
  <c r="P678" i="3"/>
  <c r="P677" i="3"/>
  <c r="P676" i="3"/>
  <c r="P675" i="3"/>
  <c r="P674" i="3"/>
  <c r="P673" i="3"/>
  <c r="P672" i="3"/>
  <c r="P671" i="3"/>
  <c r="P670" i="3"/>
  <c r="P669" i="3"/>
  <c r="P668" i="3"/>
  <c r="P667" i="3"/>
  <c r="P666" i="3"/>
  <c r="P665" i="3"/>
  <c r="P664" i="3"/>
  <c r="P663" i="3"/>
  <c r="P662" i="3"/>
  <c r="P661" i="3"/>
  <c r="P660" i="3"/>
  <c r="P659" i="3"/>
  <c r="P658" i="3"/>
  <c r="P657" i="3"/>
  <c r="P656" i="3"/>
  <c r="P655" i="3"/>
  <c r="P654" i="3"/>
  <c r="P653" i="3"/>
  <c r="P652" i="3"/>
  <c r="P651" i="3"/>
  <c r="P650" i="3"/>
  <c r="P649" i="3"/>
  <c r="P648" i="3"/>
  <c r="P647" i="3"/>
  <c r="P646" i="3"/>
  <c r="P645" i="3"/>
  <c r="P644" i="3"/>
  <c r="P643" i="3"/>
  <c r="P642" i="3"/>
  <c r="P641" i="3"/>
  <c r="P640" i="3"/>
  <c r="P639" i="3"/>
  <c r="P638" i="3"/>
  <c r="P637" i="3"/>
  <c r="P636" i="3"/>
  <c r="P635" i="3"/>
  <c r="P634" i="3"/>
  <c r="P633" i="3"/>
  <c r="P632" i="3"/>
  <c r="P631" i="3"/>
  <c r="P630" i="3"/>
  <c r="P629" i="3"/>
  <c r="P628" i="3"/>
  <c r="P627" i="3"/>
  <c r="P626" i="3"/>
  <c r="P625" i="3"/>
  <c r="P624" i="3"/>
  <c r="P623" i="3"/>
  <c r="P622" i="3"/>
  <c r="P621" i="3"/>
  <c r="P620" i="3"/>
  <c r="P619" i="3"/>
  <c r="P618" i="3"/>
  <c r="P617" i="3"/>
  <c r="P616" i="3"/>
  <c r="P615" i="3"/>
  <c r="P614" i="3"/>
  <c r="P613" i="3"/>
  <c r="P612" i="3"/>
  <c r="P611" i="3"/>
  <c r="P610" i="3"/>
  <c r="P609" i="3"/>
  <c r="P608" i="3"/>
  <c r="P607" i="3"/>
  <c r="P606" i="3"/>
  <c r="P605" i="3"/>
  <c r="P604" i="3"/>
  <c r="P603" i="3"/>
  <c r="P602" i="3"/>
  <c r="P601" i="3"/>
  <c r="P600" i="3"/>
  <c r="P599" i="3"/>
  <c r="P598" i="3"/>
  <c r="P597" i="3"/>
  <c r="P596" i="3"/>
  <c r="P595" i="3"/>
  <c r="P594" i="3"/>
  <c r="P593" i="3"/>
  <c r="P592" i="3"/>
  <c r="P591" i="3"/>
  <c r="P590" i="3"/>
  <c r="P589" i="3"/>
  <c r="P588" i="3"/>
  <c r="P587" i="3"/>
  <c r="P586" i="3"/>
  <c r="P585" i="3"/>
  <c r="P584" i="3"/>
  <c r="P583" i="3"/>
  <c r="P582" i="3"/>
  <c r="P581" i="3"/>
  <c r="P580" i="3"/>
  <c r="P579" i="3"/>
  <c r="P578" i="3"/>
  <c r="P577" i="3"/>
  <c r="P576" i="3"/>
  <c r="P575" i="3"/>
  <c r="P574" i="3"/>
  <c r="P573" i="3"/>
  <c r="P572" i="3"/>
  <c r="P571" i="3"/>
  <c r="P570" i="3"/>
  <c r="P569" i="3"/>
  <c r="P568" i="3"/>
  <c r="P567" i="3"/>
  <c r="P566" i="3"/>
  <c r="P565" i="3"/>
  <c r="P564" i="3"/>
  <c r="P563" i="3"/>
  <c r="P562" i="3"/>
  <c r="P561" i="3"/>
  <c r="P560" i="3"/>
  <c r="P559" i="3"/>
  <c r="P558" i="3"/>
  <c r="P557" i="3"/>
  <c r="P556" i="3"/>
  <c r="P555" i="3"/>
  <c r="P554" i="3"/>
  <c r="P553" i="3"/>
  <c r="P552" i="3"/>
  <c r="P551" i="3"/>
  <c r="P550" i="3"/>
  <c r="P549" i="3"/>
  <c r="P548" i="3"/>
  <c r="P547" i="3"/>
  <c r="P546" i="3"/>
  <c r="P545" i="3"/>
  <c r="P544" i="3"/>
  <c r="P543" i="3"/>
  <c r="P542" i="3"/>
  <c r="P541" i="3"/>
  <c r="P540" i="3"/>
  <c r="P539" i="3"/>
  <c r="P538" i="3"/>
  <c r="P537" i="3"/>
  <c r="P536" i="3"/>
  <c r="P535" i="3"/>
  <c r="P534" i="3"/>
  <c r="P533" i="3"/>
  <c r="P532" i="3"/>
  <c r="P531" i="3"/>
  <c r="P530" i="3"/>
  <c r="P529" i="3"/>
  <c r="P528" i="3"/>
  <c r="P527" i="3"/>
  <c r="P526" i="3"/>
  <c r="P525" i="3"/>
  <c r="P524" i="3"/>
  <c r="P523" i="3"/>
  <c r="P522" i="3"/>
  <c r="P521" i="3"/>
  <c r="P520" i="3"/>
  <c r="P519" i="3"/>
  <c r="P518" i="3"/>
  <c r="P517" i="3"/>
  <c r="P516" i="3"/>
  <c r="P515" i="3"/>
  <c r="P514" i="3"/>
  <c r="P513" i="3"/>
  <c r="P512" i="3"/>
  <c r="P511" i="3"/>
  <c r="P510" i="3"/>
  <c r="P509" i="3"/>
  <c r="P508" i="3"/>
  <c r="P507" i="3"/>
  <c r="P506" i="3"/>
  <c r="P505" i="3"/>
  <c r="P504" i="3"/>
  <c r="P503" i="3"/>
  <c r="P502" i="3"/>
  <c r="P501" i="3"/>
  <c r="P500" i="3"/>
  <c r="P499" i="3"/>
  <c r="P498" i="3"/>
  <c r="P497" i="3"/>
  <c r="P496" i="3"/>
  <c r="P495" i="3"/>
  <c r="P494" i="3"/>
  <c r="P493" i="3"/>
  <c r="P492" i="3"/>
  <c r="P491" i="3"/>
  <c r="P490" i="3"/>
  <c r="P489" i="3"/>
  <c r="P488" i="3"/>
  <c r="P487" i="3"/>
  <c r="P486" i="3"/>
  <c r="P485" i="3"/>
  <c r="P484" i="3"/>
  <c r="P483" i="3"/>
  <c r="P482" i="3"/>
  <c r="P481" i="3"/>
  <c r="P480" i="3"/>
  <c r="P479" i="3"/>
  <c r="P478" i="3"/>
  <c r="P477" i="3"/>
  <c r="P476" i="3"/>
  <c r="P475" i="3"/>
  <c r="P474" i="3"/>
  <c r="P473" i="3"/>
  <c r="P472" i="3"/>
  <c r="P471" i="3"/>
  <c r="P470" i="3"/>
  <c r="P469" i="3"/>
  <c r="P468" i="3"/>
  <c r="P467" i="3"/>
  <c r="P466" i="3"/>
  <c r="P465" i="3"/>
  <c r="P464" i="3"/>
  <c r="P463" i="3"/>
  <c r="P462" i="3"/>
  <c r="P461" i="3"/>
  <c r="P460" i="3"/>
  <c r="P459" i="3"/>
  <c r="P458" i="3"/>
  <c r="P457" i="3"/>
  <c r="P456" i="3"/>
  <c r="P455" i="3"/>
  <c r="P454" i="3"/>
  <c r="P453" i="3"/>
  <c r="P452" i="3"/>
  <c r="P451" i="3"/>
  <c r="P450" i="3"/>
  <c r="P449" i="3"/>
  <c r="P448" i="3"/>
  <c r="P447" i="3"/>
  <c r="P446" i="3"/>
  <c r="P445" i="3"/>
  <c r="P444" i="3"/>
  <c r="P443" i="3"/>
  <c r="P442" i="3"/>
  <c r="P441" i="3"/>
  <c r="P440" i="3"/>
  <c r="P439" i="3"/>
  <c r="P438" i="3"/>
  <c r="P437" i="3"/>
  <c r="P436" i="3"/>
  <c r="P435" i="3"/>
  <c r="P434" i="3"/>
  <c r="P433" i="3"/>
  <c r="P432" i="3"/>
  <c r="P431" i="3"/>
  <c r="P430" i="3"/>
  <c r="P429" i="3"/>
  <c r="P428" i="3"/>
  <c r="P427" i="3"/>
  <c r="P426" i="3"/>
  <c r="P425" i="3"/>
  <c r="P424" i="3"/>
  <c r="P423" i="3"/>
  <c r="P422" i="3"/>
  <c r="P421" i="3"/>
  <c r="P420" i="3"/>
  <c r="P419" i="3"/>
  <c r="P418" i="3"/>
  <c r="P417" i="3"/>
  <c r="P416" i="3"/>
  <c r="P415" i="3"/>
  <c r="P414" i="3"/>
  <c r="P413" i="3"/>
  <c r="P412" i="3"/>
  <c r="P411" i="3"/>
  <c r="P410" i="3"/>
  <c r="P409" i="3"/>
  <c r="P408" i="3"/>
  <c r="P407" i="3"/>
  <c r="P406" i="3"/>
  <c r="P405" i="3"/>
  <c r="P404" i="3"/>
  <c r="P403" i="3"/>
  <c r="P402" i="3"/>
  <c r="P401" i="3"/>
  <c r="P400" i="3"/>
  <c r="P399" i="3"/>
  <c r="P398" i="3"/>
  <c r="P397" i="3"/>
  <c r="P396" i="3"/>
  <c r="P395" i="3"/>
  <c r="P394" i="3"/>
  <c r="P393" i="3"/>
  <c r="P392" i="3"/>
  <c r="P391" i="3"/>
  <c r="P390" i="3"/>
  <c r="P389" i="3"/>
  <c r="P388" i="3"/>
  <c r="P387" i="3"/>
  <c r="P386" i="3"/>
  <c r="P385" i="3"/>
  <c r="P384" i="3"/>
  <c r="P383" i="3"/>
  <c r="P382" i="3"/>
  <c r="P381" i="3"/>
  <c r="P380" i="3"/>
  <c r="P379" i="3"/>
  <c r="P378" i="3"/>
  <c r="P377" i="3"/>
  <c r="P376" i="3"/>
  <c r="P375" i="3"/>
  <c r="P374" i="3"/>
  <c r="P373" i="3"/>
  <c r="P372" i="3"/>
  <c r="P371" i="3"/>
  <c r="P370" i="3"/>
  <c r="P369" i="3"/>
  <c r="P368" i="3"/>
  <c r="P367" i="3"/>
  <c r="P366" i="3"/>
  <c r="P365" i="3"/>
  <c r="P364" i="3"/>
  <c r="P363" i="3"/>
  <c r="P362" i="3"/>
  <c r="P361" i="3"/>
  <c r="P360" i="3"/>
  <c r="P359" i="3"/>
  <c r="P358" i="3"/>
  <c r="P357" i="3"/>
  <c r="P356" i="3"/>
  <c r="P355" i="3"/>
  <c r="P354" i="3"/>
  <c r="P353" i="3"/>
  <c r="P352" i="3"/>
  <c r="P351" i="3"/>
  <c r="P350" i="3"/>
  <c r="P349" i="3"/>
  <c r="P348" i="3"/>
  <c r="P347" i="3"/>
  <c r="P346" i="3"/>
  <c r="P345" i="3"/>
  <c r="P344" i="3"/>
  <c r="P343" i="3"/>
  <c r="P342" i="3"/>
  <c r="P341" i="3"/>
  <c r="P340" i="3"/>
  <c r="P339" i="3"/>
  <c r="P338" i="3"/>
  <c r="P337" i="3"/>
  <c r="P336" i="3"/>
  <c r="P335" i="3"/>
  <c r="P334" i="3"/>
  <c r="P333" i="3"/>
  <c r="P332" i="3"/>
  <c r="P331" i="3"/>
  <c r="P330" i="3"/>
  <c r="P329" i="3"/>
  <c r="P328" i="3"/>
  <c r="P327" i="3"/>
  <c r="P326" i="3"/>
  <c r="P325" i="3"/>
  <c r="P324" i="3"/>
  <c r="P323" i="3"/>
  <c r="P322" i="3"/>
  <c r="P321" i="3"/>
  <c r="P320" i="3"/>
  <c r="P319" i="3"/>
  <c r="P318" i="3"/>
  <c r="P317" i="3"/>
  <c r="P316" i="3"/>
  <c r="P315" i="3"/>
  <c r="P314" i="3"/>
  <c r="P313" i="3"/>
  <c r="P312" i="3"/>
  <c r="P311" i="3"/>
  <c r="P310" i="3"/>
  <c r="P309" i="3"/>
  <c r="P308" i="3"/>
  <c r="P307" i="3"/>
  <c r="P306" i="3"/>
  <c r="P305" i="3"/>
  <c r="P304" i="3"/>
  <c r="P303" i="3"/>
  <c r="P302" i="3"/>
  <c r="P301" i="3"/>
  <c r="P300" i="3"/>
  <c r="P299" i="3"/>
  <c r="P298" i="3"/>
  <c r="P297" i="3"/>
  <c r="P296" i="3"/>
  <c r="P295" i="3"/>
  <c r="P294" i="3"/>
  <c r="P293" i="3"/>
  <c r="P292" i="3"/>
  <c r="P291" i="3"/>
  <c r="P290" i="3"/>
  <c r="P289" i="3"/>
  <c r="P288" i="3"/>
  <c r="P287" i="3"/>
  <c r="P286" i="3"/>
  <c r="P285" i="3"/>
  <c r="P284" i="3"/>
  <c r="P283" i="3"/>
  <c r="P282" i="3"/>
  <c r="P281" i="3"/>
  <c r="P280" i="3"/>
  <c r="P279" i="3"/>
  <c r="P278" i="3"/>
  <c r="P277" i="3"/>
  <c r="P276" i="3"/>
  <c r="P275" i="3"/>
  <c r="P274" i="3"/>
  <c r="P273" i="3"/>
  <c r="P272" i="3"/>
  <c r="P271" i="3"/>
  <c r="P270" i="3"/>
  <c r="P269" i="3"/>
  <c r="P268" i="3"/>
  <c r="P267" i="3"/>
  <c r="P266" i="3"/>
  <c r="P265" i="3"/>
  <c r="P264" i="3"/>
  <c r="P263" i="3"/>
  <c r="P262" i="3"/>
  <c r="P261" i="3"/>
  <c r="P260" i="3"/>
  <c r="P259" i="3"/>
  <c r="P258" i="3"/>
  <c r="P257" i="3"/>
  <c r="P256" i="3"/>
  <c r="P255" i="3"/>
  <c r="P254" i="3"/>
  <c r="P253" i="3"/>
  <c r="P252" i="3"/>
  <c r="P251" i="3"/>
  <c r="P250" i="3"/>
  <c r="P249" i="3"/>
  <c r="P248" i="3"/>
  <c r="P247" i="3"/>
  <c r="P246" i="3"/>
  <c r="P245" i="3"/>
  <c r="P244" i="3"/>
  <c r="P243" i="3"/>
  <c r="P242" i="3"/>
  <c r="P241" i="3"/>
  <c r="P240" i="3"/>
  <c r="P239" i="3"/>
  <c r="P238" i="3"/>
  <c r="P237" i="3"/>
  <c r="P236" i="3"/>
  <c r="P235" i="3"/>
  <c r="P234" i="3"/>
  <c r="P233" i="3"/>
  <c r="P232" i="3"/>
  <c r="P231" i="3"/>
  <c r="P230" i="3"/>
  <c r="P229" i="3"/>
  <c r="P228" i="3"/>
  <c r="P227" i="3"/>
  <c r="P226" i="3"/>
  <c r="P225" i="3"/>
  <c r="P224" i="3"/>
  <c r="P223" i="3"/>
  <c r="P222" i="3"/>
  <c r="P221" i="3"/>
  <c r="P220" i="3"/>
  <c r="P219" i="3"/>
  <c r="P218" i="3"/>
  <c r="P217" i="3"/>
  <c r="P216" i="3"/>
  <c r="P215" i="3"/>
  <c r="P214" i="3"/>
  <c r="P213" i="3"/>
  <c r="P212" i="3"/>
  <c r="P211" i="3"/>
  <c r="P210" i="3"/>
  <c r="P209" i="3"/>
  <c r="P208" i="3"/>
  <c r="P207" i="3"/>
  <c r="P206" i="3"/>
  <c r="P205" i="3"/>
  <c r="P204" i="3"/>
  <c r="P203" i="3"/>
  <c r="P202" i="3"/>
  <c r="P201" i="3"/>
  <c r="P200" i="3"/>
  <c r="P199" i="3"/>
  <c r="P198" i="3"/>
  <c r="P197" i="3"/>
  <c r="P196" i="3"/>
  <c r="P195" i="3"/>
  <c r="P194" i="3"/>
  <c r="P193" i="3"/>
  <c r="P192" i="3"/>
  <c r="P191" i="3"/>
  <c r="P190" i="3"/>
  <c r="P189" i="3"/>
  <c r="P188" i="3"/>
  <c r="P187" i="3"/>
  <c r="P186" i="3"/>
  <c r="P185" i="3"/>
  <c r="P184" i="3"/>
  <c r="P183" i="3"/>
  <c r="P182" i="3"/>
  <c r="P181" i="3"/>
  <c r="P180" i="3"/>
  <c r="P179" i="3"/>
  <c r="P178" i="3"/>
  <c r="P177" i="3"/>
  <c r="P176" i="3"/>
  <c r="P175" i="3"/>
  <c r="P174" i="3"/>
  <c r="P173" i="3"/>
  <c r="P172" i="3"/>
  <c r="P171" i="3"/>
  <c r="P170" i="3"/>
  <c r="P169" i="3"/>
  <c r="P168" i="3"/>
  <c r="P167" i="3"/>
  <c r="P166" i="3"/>
  <c r="P165" i="3"/>
  <c r="P164" i="3"/>
  <c r="P163" i="3"/>
  <c r="P162" i="3"/>
  <c r="P161" i="3"/>
  <c r="P160" i="3"/>
  <c r="P159" i="3"/>
  <c r="P158" i="3"/>
  <c r="P157" i="3"/>
  <c r="P156" i="3"/>
  <c r="P155" i="3"/>
  <c r="P154" i="3"/>
  <c r="P153" i="3"/>
  <c r="P152" i="3"/>
  <c r="P151" i="3"/>
  <c r="P150" i="3"/>
  <c r="P149" i="3"/>
  <c r="P148" i="3"/>
  <c r="P147" i="3"/>
  <c r="P146" i="3"/>
  <c r="P145" i="3"/>
  <c r="P144" i="3"/>
  <c r="P143" i="3"/>
  <c r="P142" i="3"/>
  <c r="P141" i="3"/>
  <c r="P140" i="3"/>
  <c r="P139" i="3"/>
  <c r="P138" i="3"/>
  <c r="P137" i="3"/>
  <c r="P136" i="3"/>
  <c r="P135" i="3"/>
  <c r="P134" i="3"/>
  <c r="P133" i="3"/>
  <c r="P132" i="3"/>
  <c r="P131" i="3"/>
  <c r="P130" i="3"/>
  <c r="P129" i="3"/>
  <c r="P128" i="3"/>
  <c r="P127" i="3"/>
  <c r="P126" i="3"/>
  <c r="P125" i="3"/>
  <c r="P124" i="3"/>
  <c r="P123" i="3"/>
  <c r="P122" i="3"/>
  <c r="P121" i="3"/>
  <c r="P120" i="3"/>
  <c r="P119" i="3"/>
  <c r="P118" i="3"/>
  <c r="P117" i="3"/>
  <c r="P116" i="3"/>
  <c r="P115" i="3"/>
  <c r="P114" i="3"/>
  <c r="P113" i="3"/>
  <c r="P112" i="3"/>
  <c r="P111" i="3"/>
  <c r="P110" i="3"/>
  <c r="P109" i="3"/>
  <c r="P108" i="3"/>
  <c r="P107" i="3"/>
  <c r="P106" i="3"/>
  <c r="P105" i="3"/>
  <c r="P104" i="3"/>
  <c r="P103" i="3"/>
  <c r="P102" i="3"/>
  <c r="P101" i="3"/>
  <c r="P100" i="3"/>
  <c r="P99" i="3"/>
  <c r="P98" i="3"/>
  <c r="P97" i="3"/>
  <c r="P96" i="3"/>
  <c r="P95" i="3"/>
  <c r="P94" i="3"/>
  <c r="P93" i="3"/>
  <c r="P92" i="3"/>
  <c r="P91" i="3"/>
  <c r="P90" i="3"/>
  <c r="P89" i="3"/>
  <c r="P88" i="3"/>
  <c r="P87" i="3"/>
  <c r="P86" i="3"/>
  <c r="P85" i="3"/>
  <c r="P84" i="3"/>
  <c r="P83" i="3"/>
  <c r="P82" i="3"/>
  <c r="P81" i="3"/>
  <c r="P80" i="3"/>
  <c r="P79" i="3"/>
  <c r="P78" i="3"/>
  <c r="P77" i="3"/>
  <c r="P76" i="3"/>
  <c r="P75" i="3"/>
  <c r="P74" i="3"/>
  <c r="P73" i="3"/>
  <c r="P72" i="3"/>
  <c r="P71" i="3"/>
  <c r="P70" i="3"/>
  <c r="P69" i="3"/>
  <c r="P68" i="3"/>
  <c r="P67" i="3"/>
  <c r="P66" i="3"/>
  <c r="P65" i="3"/>
  <c r="P64" i="3"/>
  <c r="P63" i="3"/>
  <c r="P62" i="3"/>
  <c r="P61" i="3"/>
  <c r="P60" i="3"/>
  <c r="P59" i="3"/>
  <c r="P58" i="3"/>
  <c r="P57" i="3"/>
  <c r="P56" i="3"/>
  <c r="P55" i="3"/>
  <c r="P54" i="3"/>
  <c r="P53" i="3"/>
  <c r="P52" i="3"/>
  <c r="P51" i="3"/>
  <c r="P50"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Y18" i="4"/>
  <c r="A5" i="22"/>
  <c r="A6" i="21"/>
  <c r="A11" i="14"/>
  <c r="A9" i="13"/>
  <c r="A3240" i="20"/>
  <c r="A3252" i="20"/>
  <c r="B3240" i="20"/>
  <c r="B3252" i="20"/>
  <c r="A4" i="8"/>
  <c r="A4" i="22"/>
  <c r="A4" i="21"/>
  <c r="A10" i="14"/>
  <c r="A5" i="13"/>
  <c r="A1038" i="20"/>
  <c r="A1039" i="20"/>
  <c r="B1038" i="20"/>
  <c r="B1039" i="20"/>
  <c r="A5" i="14"/>
  <c r="A4" i="13"/>
  <c r="I974" i="4"/>
  <c r="J623" i="4"/>
  <c r="H623" i="4"/>
  <c r="M519" i="4"/>
  <c r="N456" i="4"/>
  <c r="J448" i="4"/>
  <c r="I448" i="4"/>
  <c r="E440" i="4"/>
  <c r="N392" i="4"/>
  <c r="L392" i="4"/>
  <c r="J392" i="4"/>
  <c r="C359" i="4"/>
  <c r="D336" i="4"/>
  <c r="C336" i="4"/>
  <c r="N320" i="4"/>
  <c r="L303" i="4"/>
  <c r="M288" i="4"/>
  <c r="L288" i="4"/>
  <c r="J280" i="4"/>
  <c r="I280" i="4"/>
  <c r="D280" i="4"/>
  <c r="D272" i="4"/>
  <c r="M264" i="4"/>
  <c r="H256" i="4"/>
  <c r="N240" i="4"/>
  <c r="M240" i="4"/>
  <c r="L240" i="4"/>
  <c r="H232" i="4"/>
  <c r="L216" i="4"/>
  <c r="C198" i="4"/>
  <c r="L168" i="4"/>
  <c r="E168" i="4"/>
  <c r="J88" i="4"/>
  <c r="H88" i="4"/>
  <c r="M1011" i="3"/>
  <c r="M1010" i="3"/>
  <c r="M1009" i="3"/>
  <c r="M1008" i="3"/>
  <c r="M1007" i="3"/>
  <c r="M1006" i="3"/>
  <c r="M1005" i="3"/>
  <c r="M1004" i="3"/>
  <c r="M1003" i="3"/>
  <c r="M1002" i="3"/>
  <c r="M1001" i="3"/>
  <c r="M1000" i="3"/>
  <c r="M999" i="3"/>
  <c r="M998" i="3"/>
  <c r="M997" i="3"/>
  <c r="M996" i="3"/>
  <c r="M995" i="3"/>
  <c r="M994" i="3"/>
  <c r="M993" i="3"/>
  <c r="M992" i="3"/>
  <c r="M991" i="3"/>
  <c r="M990" i="3"/>
  <c r="M989" i="3"/>
  <c r="M988" i="3"/>
  <c r="M987" i="3"/>
  <c r="M986" i="3"/>
  <c r="M985" i="3"/>
  <c r="M984" i="3"/>
  <c r="M983" i="3"/>
  <c r="M982" i="3"/>
  <c r="M981" i="3"/>
  <c r="M980" i="3"/>
  <c r="M979" i="3"/>
  <c r="M978" i="3"/>
  <c r="M977" i="3"/>
  <c r="M976" i="3"/>
  <c r="M975" i="3"/>
  <c r="M974" i="3"/>
  <c r="M973" i="3"/>
  <c r="M972" i="3"/>
  <c r="M971" i="3"/>
  <c r="M970" i="3"/>
  <c r="M969" i="3"/>
  <c r="M968" i="3"/>
  <c r="M967" i="3"/>
  <c r="M966" i="3"/>
  <c r="M965" i="3"/>
  <c r="M964" i="3"/>
  <c r="M963" i="3"/>
  <c r="M962" i="3"/>
  <c r="M961" i="3"/>
  <c r="M960" i="3"/>
  <c r="M959" i="3"/>
  <c r="M958" i="3"/>
  <c r="M957" i="3"/>
  <c r="M956" i="3"/>
  <c r="M955" i="3"/>
  <c r="M954" i="3"/>
  <c r="M953" i="3"/>
  <c r="M952" i="3"/>
  <c r="M951" i="3"/>
  <c r="M950" i="3"/>
  <c r="M949" i="3"/>
  <c r="M948" i="3"/>
  <c r="M947" i="3"/>
  <c r="M946" i="3"/>
  <c r="M945" i="3"/>
  <c r="M944" i="3"/>
  <c r="M943" i="3"/>
  <c r="M942" i="3"/>
  <c r="M941" i="3"/>
  <c r="M940" i="3"/>
  <c r="M939" i="3"/>
  <c r="M938" i="3"/>
  <c r="M937" i="3"/>
  <c r="M936" i="3"/>
  <c r="M935" i="3"/>
  <c r="M934" i="3"/>
  <c r="M933" i="3"/>
  <c r="M932" i="3"/>
  <c r="M931" i="3"/>
  <c r="M930" i="3"/>
  <c r="M929" i="3"/>
  <c r="M928" i="3"/>
  <c r="M927" i="3"/>
  <c r="M926" i="3"/>
  <c r="M925" i="3"/>
  <c r="M924" i="3"/>
  <c r="M923" i="3"/>
  <c r="M922" i="3"/>
  <c r="M921" i="3"/>
  <c r="M920" i="3"/>
  <c r="M919" i="3"/>
  <c r="M918" i="3"/>
  <c r="M917" i="3"/>
  <c r="M916" i="3"/>
  <c r="M915" i="3"/>
  <c r="M914" i="3"/>
  <c r="M913" i="3"/>
  <c r="M912" i="3"/>
  <c r="M911" i="3"/>
  <c r="M910" i="3"/>
  <c r="M909" i="3"/>
  <c r="M908" i="3"/>
  <c r="M907" i="3"/>
  <c r="M906" i="3"/>
  <c r="M905" i="3"/>
  <c r="M904" i="3"/>
  <c r="M903" i="3"/>
  <c r="M902" i="3"/>
  <c r="M901" i="3"/>
  <c r="M900" i="3"/>
  <c r="M899" i="3"/>
  <c r="M898" i="3"/>
  <c r="M897" i="3"/>
  <c r="M896" i="3"/>
  <c r="M895" i="3"/>
  <c r="M894" i="3"/>
  <c r="M893" i="3"/>
  <c r="M892" i="3"/>
  <c r="M891" i="3"/>
  <c r="M890" i="3"/>
  <c r="M889" i="3"/>
  <c r="M888" i="3"/>
  <c r="M887" i="3"/>
  <c r="M886" i="3"/>
  <c r="M885" i="3"/>
  <c r="M884" i="3"/>
  <c r="M883" i="3"/>
  <c r="M882" i="3"/>
  <c r="M881" i="3"/>
  <c r="M880" i="3"/>
  <c r="M879" i="3"/>
  <c r="M878" i="3"/>
  <c r="M877" i="3"/>
  <c r="M876" i="3"/>
  <c r="M875" i="3"/>
  <c r="M874" i="3"/>
  <c r="M873" i="3"/>
  <c r="M872" i="3"/>
  <c r="M871" i="3"/>
  <c r="M870" i="3"/>
  <c r="M869" i="3"/>
  <c r="M868" i="3"/>
  <c r="M867" i="3"/>
  <c r="M866" i="3"/>
  <c r="M865" i="3"/>
  <c r="M864" i="3"/>
  <c r="M863" i="3"/>
  <c r="M862" i="3"/>
  <c r="M861" i="3"/>
  <c r="M860" i="3"/>
  <c r="M859" i="3"/>
  <c r="M858" i="3"/>
  <c r="M857" i="3"/>
  <c r="M856" i="3"/>
  <c r="M855" i="3"/>
  <c r="M854" i="3"/>
  <c r="M853" i="3"/>
  <c r="M852" i="3"/>
  <c r="M851" i="3"/>
  <c r="M850" i="3"/>
  <c r="M849" i="3"/>
  <c r="M848" i="3"/>
  <c r="M847" i="3"/>
  <c r="M846" i="3"/>
  <c r="M845" i="3"/>
  <c r="M844" i="3"/>
  <c r="M843" i="3"/>
  <c r="M842" i="3"/>
  <c r="M841" i="3"/>
  <c r="M840" i="3"/>
  <c r="M839" i="3"/>
  <c r="M838" i="3"/>
  <c r="M837" i="3"/>
  <c r="M836" i="3"/>
  <c r="M835" i="3"/>
  <c r="M834" i="3"/>
  <c r="M833" i="3"/>
  <c r="M832" i="3"/>
  <c r="M831" i="3"/>
  <c r="M830" i="3"/>
  <c r="M829" i="3"/>
  <c r="M828" i="3"/>
  <c r="M827" i="3"/>
  <c r="M826" i="3"/>
  <c r="M825" i="3"/>
  <c r="M824" i="3"/>
  <c r="M823" i="3"/>
  <c r="M822" i="3"/>
  <c r="M821" i="3"/>
  <c r="M820" i="3"/>
  <c r="M819" i="3"/>
  <c r="M818" i="3"/>
  <c r="M817" i="3"/>
  <c r="M816" i="3"/>
  <c r="M815" i="3"/>
  <c r="M814" i="3"/>
  <c r="M813" i="3"/>
  <c r="M812" i="3"/>
  <c r="M811" i="3"/>
  <c r="M810" i="3"/>
  <c r="M809" i="3"/>
  <c r="M808" i="3"/>
  <c r="M807" i="3"/>
  <c r="M806" i="3"/>
  <c r="M805" i="3"/>
  <c r="M804" i="3"/>
  <c r="M803" i="3"/>
  <c r="M802" i="3"/>
  <c r="M801" i="3"/>
  <c r="M800" i="3"/>
  <c r="M799" i="3"/>
  <c r="M798" i="3"/>
  <c r="M797" i="3"/>
  <c r="M796" i="3"/>
  <c r="M795" i="3"/>
  <c r="M794" i="3"/>
  <c r="M793" i="3"/>
  <c r="M792" i="3"/>
  <c r="M791" i="3"/>
  <c r="M790" i="3"/>
  <c r="M789" i="3"/>
  <c r="M788" i="3"/>
  <c r="M787" i="3"/>
  <c r="M786" i="3"/>
  <c r="M785" i="3"/>
  <c r="M784" i="3"/>
  <c r="M783" i="3"/>
  <c r="M782" i="3"/>
  <c r="M781" i="3"/>
  <c r="M780" i="3"/>
  <c r="M779" i="3"/>
  <c r="M778" i="3"/>
  <c r="M777" i="3"/>
  <c r="M776" i="3"/>
  <c r="M775" i="3"/>
  <c r="M774" i="3"/>
  <c r="M773" i="3"/>
  <c r="M772" i="3"/>
  <c r="M771" i="3"/>
  <c r="M770" i="3"/>
  <c r="M769" i="3"/>
  <c r="M768" i="3"/>
  <c r="M767" i="3"/>
  <c r="M766" i="3"/>
  <c r="M765" i="3"/>
  <c r="M764" i="3"/>
  <c r="M763" i="3"/>
  <c r="M762" i="3"/>
  <c r="M761" i="3"/>
  <c r="M760" i="3"/>
  <c r="M759" i="3"/>
  <c r="M758" i="3"/>
  <c r="M757" i="3"/>
  <c r="M756" i="3"/>
  <c r="M755" i="3"/>
  <c r="M754" i="3"/>
  <c r="M753" i="3"/>
  <c r="M752" i="3"/>
  <c r="M751" i="3"/>
  <c r="M750" i="3"/>
  <c r="M749" i="3"/>
  <c r="M748" i="3"/>
  <c r="M747" i="3"/>
  <c r="M746" i="3"/>
  <c r="M745" i="3"/>
  <c r="M744" i="3"/>
  <c r="M743" i="3"/>
  <c r="M742" i="3"/>
  <c r="M741" i="3"/>
  <c r="M740" i="3"/>
  <c r="M739" i="3"/>
  <c r="M738" i="3"/>
  <c r="M737" i="3"/>
  <c r="M736" i="3"/>
  <c r="M735" i="3"/>
  <c r="M734" i="3"/>
  <c r="M733" i="3"/>
  <c r="M732" i="3"/>
  <c r="M731" i="3"/>
  <c r="M730" i="3"/>
  <c r="M729" i="3"/>
  <c r="M728" i="3"/>
  <c r="M727" i="3"/>
  <c r="M726" i="3"/>
  <c r="M725" i="3"/>
  <c r="M724" i="3"/>
  <c r="M723" i="3"/>
  <c r="M722" i="3"/>
  <c r="M721" i="3"/>
  <c r="M720" i="3"/>
  <c r="M719" i="3"/>
  <c r="M718" i="3"/>
  <c r="M717" i="3"/>
  <c r="M716" i="3"/>
  <c r="M715" i="3"/>
  <c r="M714" i="3"/>
  <c r="M713" i="3"/>
  <c r="M712" i="3"/>
  <c r="M711" i="3"/>
  <c r="M710" i="3"/>
  <c r="M709" i="3"/>
  <c r="M708" i="3"/>
  <c r="M707" i="3"/>
  <c r="M706" i="3"/>
  <c r="M705" i="3"/>
  <c r="M704" i="3"/>
  <c r="M703" i="3"/>
  <c r="M702" i="3"/>
  <c r="M701" i="3"/>
  <c r="M700" i="3"/>
  <c r="M699" i="3"/>
  <c r="M698" i="3"/>
  <c r="M697" i="3"/>
  <c r="M696" i="3"/>
  <c r="M695" i="3"/>
  <c r="M694" i="3"/>
  <c r="M693" i="3"/>
  <c r="M692" i="3"/>
  <c r="M691" i="3"/>
  <c r="M690" i="3"/>
  <c r="M689" i="3"/>
  <c r="M688" i="3"/>
  <c r="M687" i="3"/>
  <c r="M686" i="3"/>
  <c r="M685" i="3"/>
  <c r="M684" i="3"/>
  <c r="M683" i="3"/>
  <c r="M682" i="3"/>
  <c r="M681" i="3"/>
  <c r="M680" i="3"/>
  <c r="M679" i="3"/>
  <c r="M678" i="3"/>
  <c r="M677" i="3"/>
  <c r="M676" i="3"/>
  <c r="M675" i="3"/>
  <c r="M674" i="3"/>
  <c r="M673" i="3"/>
  <c r="M672" i="3"/>
  <c r="M671" i="3"/>
  <c r="M670" i="3"/>
  <c r="M669" i="3"/>
  <c r="M668" i="3"/>
  <c r="M667" i="3"/>
  <c r="M666" i="3"/>
  <c r="M665" i="3"/>
  <c r="M664" i="3"/>
  <c r="M663" i="3"/>
  <c r="M662" i="3"/>
  <c r="M661" i="3"/>
  <c r="M660" i="3"/>
  <c r="M659" i="3"/>
  <c r="M658" i="3"/>
  <c r="M657" i="3"/>
  <c r="M656" i="3"/>
  <c r="M655" i="3"/>
  <c r="M654" i="3"/>
  <c r="M653" i="3"/>
  <c r="M652" i="3"/>
  <c r="M651" i="3"/>
  <c r="M650" i="3"/>
  <c r="M649" i="3"/>
  <c r="M648" i="3"/>
  <c r="M647" i="3"/>
  <c r="M646" i="3"/>
  <c r="M645" i="3"/>
  <c r="M644" i="3"/>
  <c r="M643" i="3"/>
  <c r="M642" i="3"/>
  <c r="M641" i="3"/>
  <c r="M640" i="3"/>
  <c r="M639" i="3"/>
  <c r="M638" i="3"/>
  <c r="M637" i="3"/>
  <c r="M636" i="3"/>
  <c r="M635" i="3"/>
  <c r="M634" i="3"/>
  <c r="M633" i="3"/>
  <c r="M632" i="3"/>
  <c r="M631" i="3"/>
  <c r="M630" i="3"/>
  <c r="M629" i="3"/>
  <c r="M628" i="3"/>
  <c r="M627" i="3"/>
  <c r="M626" i="3"/>
  <c r="M625" i="3"/>
  <c r="M624" i="3"/>
  <c r="M623" i="3"/>
  <c r="M622" i="3"/>
  <c r="M621" i="3"/>
  <c r="M620" i="3"/>
  <c r="M619" i="3"/>
  <c r="M618" i="3"/>
  <c r="M617" i="3"/>
  <c r="M616" i="3"/>
  <c r="M615" i="3"/>
  <c r="M614" i="3"/>
  <c r="M613" i="3"/>
  <c r="M612" i="3"/>
  <c r="M611" i="3"/>
  <c r="M610" i="3"/>
  <c r="M609" i="3"/>
  <c r="M608" i="3"/>
  <c r="M607" i="3"/>
  <c r="M606" i="3"/>
  <c r="M605" i="3"/>
  <c r="M604" i="3"/>
  <c r="M603" i="3"/>
  <c r="M602" i="3"/>
  <c r="M601" i="3"/>
  <c r="M600" i="3"/>
  <c r="M599" i="3"/>
  <c r="M598" i="3"/>
  <c r="M597" i="3"/>
  <c r="M596" i="3"/>
  <c r="M595" i="3"/>
  <c r="M594" i="3"/>
  <c r="M593" i="3"/>
  <c r="M592" i="3"/>
  <c r="M591" i="3"/>
  <c r="M590" i="3"/>
  <c r="M589" i="3"/>
  <c r="M588" i="3"/>
  <c r="M587" i="3"/>
  <c r="M586" i="3"/>
  <c r="M585" i="3"/>
  <c r="M584" i="3"/>
  <c r="M583" i="3"/>
  <c r="M582" i="3"/>
  <c r="M581" i="3"/>
  <c r="M580" i="3"/>
  <c r="M579" i="3"/>
  <c r="M578" i="3"/>
  <c r="M577" i="3"/>
  <c r="M576" i="3"/>
  <c r="M575" i="3"/>
  <c r="M574" i="3"/>
  <c r="M573" i="3"/>
  <c r="M572" i="3"/>
  <c r="M571" i="3"/>
  <c r="M570" i="3"/>
  <c r="M569" i="3"/>
  <c r="M568" i="3"/>
  <c r="M567" i="3"/>
  <c r="M566" i="3"/>
  <c r="M565" i="3"/>
  <c r="M564" i="3"/>
  <c r="M563" i="3"/>
  <c r="M562" i="3"/>
  <c r="M561" i="3"/>
  <c r="M560" i="3"/>
  <c r="M559" i="3"/>
  <c r="M558" i="3"/>
  <c r="M557" i="3"/>
  <c r="M556" i="3"/>
  <c r="M555" i="3"/>
  <c r="M554" i="3"/>
  <c r="M553" i="3"/>
  <c r="M552" i="3"/>
  <c r="M551" i="3"/>
  <c r="M550" i="3"/>
  <c r="M549" i="3"/>
  <c r="M548" i="3"/>
  <c r="M547" i="3"/>
  <c r="M546" i="3"/>
  <c r="M545" i="3"/>
  <c r="M544" i="3"/>
  <c r="M543" i="3"/>
  <c r="M542" i="3"/>
  <c r="M541" i="3"/>
  <c r="M540" i="3"/>
  <c r="M539" i="3"/>
  <c r="M538" i="3"/>
  <c r="M537" i="3"/>
  <c r="M536" i="3"/>
  <c r="M535" i="3"/>
  <c r="M534" i="3"/>
  <c r="M533" i="3"/>
  <c r="M532" i="3"/>
  <c r="M531" i="3"/>
  <c r="M530" i="3"/>
  <c r="M529" i="3"/>
  <c r="M528" i="3"/>
  <c r="M527" i="3"/>
  <c r="M526" i="3"/>
  <c r="M525" i="3"/>
  <c r="M524" i="3"/>
  <c r="M523" i="3"/>
  <c r="M522" i="3"/>
  <c r="M521" i="3"/>
  <c r="M520" i="3"/>
  <c r="M519" i="3"/>
  <c r="M518" i="3"/>
  <c r="M517" i="3"/>
  <c r="M516" i="3"/>
  <c r="M515" i="3"/>
  <c r="M514" i="3"/>
  <c r="M513" i="3"/>
  <c r="M512" i="3"/>
  <c r="M511" i="3"/>
  <c r="M510" i="3"/>
  <c r="M509" i="3"/>
  <c r="M508" i="3"/>
  <c r="M507" i="3"/>
  <c r="M506" i="3"/>
  <c r="M505" i="3"/>
  <c r="M504" i="3"/>
  <c r="M503" i="3"/>
  <c r="M502" i="3"/>
  <c r="M501" i="3"/>
  <c r="M500" i="3"/>
  <c r="M499" i="3"/>
  <c r="M498" i="3"/>
  <c r="M497" i="3"/>
  <c r="M496" i="3"/>
  <c r="M495" i="3"/>
  <c r="M494" i="3"/>
  <c r="M493" i="3"/>
  <c r="M492" i="3"/>
  <c r="M491" i="3"/>
  <c r="M490" i="3"/>
  <c r="M489" i="3"/>
  <c r="M488" i="3"/>
  <c r="M487" i="3"/>
  <c r="M486" i="3"/>
  <c r="M485" i="3"/>
  <c r="M484" i="3"/>
  <c r="M483" i="3"/>
  <c r="M482" i="3"/>
  <c r="M481" i="3"/>
  <c r="M480" i="3"/>
  <c r="M479" i="3"/>
  <c r="M478" i="3"/>
  <c r="M477" i="3"/>
  <c r="M476" i="3"/>
  <c r="M475" i="3"/>
  <c r="M474" i="3"/>
  <c r="M473" i="3"/>
  <c r="M472" i="3"/>
  <c r="M471" i="3"/>
  <c r="M470" i="3"/>
  <c r="M469" i="3"/>
  <c r="M468" i="3"/>
  <c r="M467" i="3"/>
  <c r="M466" i="3"/>
  <c r="M465" i="3"/>
  <c r="M464" i="3"/>
  <c r="M463" i="3"/>
  <c r="M462" i="3"/>
  <c r="M461" i="3"/>
  <c r="M460" i="3"/>
  <c r="M459" i="3"/>
  <c r="M458" i="3"/>
  <c r="M457" i="3"/>
  <c r="M456" i="3"/>
  <c r="M455" i="3"/>
  <c r="M454" i="3"/>
  <c r="M453" i="3"/>
  <c r="M452" i="3"/>
  <c r="M451" i="3"/>
  <c r="M450" i="3"/>
  <c r="M449" i="3"/>
  <c r="M448" i="3"/>
  <c r="M447" i="3"/>
  <c r="M446" i="3"/>
  <c r="M445" i="3"/>
  <c r="M444" i="3"/>
  <c r="M443" i="3"/>
  <c r="M442" i="3"/>
  <c r="M441" i="3"/>
  <c r="M440" i="3"/>
  <c r="M439" i="3"/>
  <c r="M438" i="3"/>
  <c r="M437" i="3"/>
  <c r="M436" i="3"/>
  <c r="M435" i="3"/>
  <c r="M434" i="3"/>
  <c r="M433" i="3"/>
  <c r="M432" i="3"/>
  <c r="M431" i="3"/>
  <c r="M430" i="3"/>
  <c r="M429" i="3"/>
  <c r="M428" i="3"/>
  <c r="M427" i="3"/>
  <c r="M426" i="3"/>
  <c r="M425" i="3"/>
  <c r="M424" i="3"/>
  <c r="M423" i="3"/>
  <c r="M422" i="3"/>
  <c r="M421" i="3"/>
  <c r="M420" i="3"/>
  <c r="M419" i="3"/>
  <c r="M418" i="3"/>
  <c r="M417" i="3"/>
  <c r="M416" i="3"/>
  <c r="M415" i="3"/>
  <c r="M414" i="3"/>
  <c r="M413" i="3"/>
  <c r="M412" i="3"/>
  <c r="M411" i="3"/>
  <c r="M410" i="3"/>
  <c r="M409" i="3"/>
  <c r="M408" i="3"/>
  <c r="M407" i="3"/>
  <c r="M406" i="3"/>
  <c r="M405" i="3"/>
  <c r="M404" i="3"/>
  <c r="M403" i="3"/>
  <c r="M402" i="3"/>
  <c r="M401" i="3"/>
  <c r="M400" i="3"/>
  <c r="M399" i="3"/>
  <c r="M398" i="3"/>
  <c r="M397" i="3"/>
  <c r="M396" i="3"/>
  <c r="M395" i="3"/>
  <c r="M394" i="3"/>
  <c r="M393" i="3"/>
  <c r="M392" i="3"/>
  <c r="M391" i="3"/>
  <c r="M390" i="3"/>
  <c r="M389" i="3"/>
  <c r="M388" i="3"/>
  <c r="M387" i="3"/>
  <c r="M386" i="3"/>
  <c r="M385" i="3"/>
  <c r="M384" i="3"/>
  <c r="M383" i="3"/>
  <c r="M382" i="3"/>
  <c r="M381" i="3"/>
  <c r="M380" i="3"/>
  <c r="M379" i="3"/>
  <c r="M378" i="3"/>
  <c r="M377" i="3"/>
  <c r="M376" i="3"/>
  <c r="M375" i="3"/>
  <c r="M374" i="3"/>
  <c r="M373" i="3"/>
  <c r="M372" i="3"/>
  <c r="M371" i="3"/>
  <c r="M370" i="3"/>
  <c r="M369" i="3"/>
  <c r="M368" i="3"/>
  <c r="M367" i="3"/>
  <c r="M366" i="3"/>
  <c r="M365" i="3"/>
  <c r="M364" i="3"/>
  <c r="M363" i="3"/>
  <c r="M362" i="3"/>
  <c r="M361" i="3"/>
  <c r="M360" i="3"/>
  <c r="M359" i="3"/>
  <c r="M358" i="3"/>
  <c r="M357" i="3"/>
  <c r="M356" i="3"/>
  <c r="M355" i="3"/>
  <c r="M354" i="3"/>
  <c r="M353" i="3"/>
  <c r="M352" i="3"/>
  <c r="M351" i="3"/>
  <c r="M350" i="3"/>
  <c r="M349" i="3"/>
  <c r="M348" i="3"/>
  <c r="M347" i="3"/>
  <c r="M346" i="3"/>
  <c r="M345" i="3"/>
  <c r="M344" i="3"/>
  <c r="M343" i="3"/>
  <c r="M342" i="3"/>
  <c r="M341" i="3"/>
  <c r="M340" i="3"/>
  <c r="M339" i="3"/>
  <c r="M338" i="3"/>
  <c r="M337" i="3"/>
  <c r="M336" i="3"/>
  <c r="M335" i="3"/>
  <c r="M334" i="3"/>
  <c r="M333" i="3"/>
  <c r="M332" i="3"/>
  <c r="M331" i="3"/>
  <c r="M330" i="3"/>
  <c r="M329" i="3"/>
  <c r="M328" i="3"/>
  <c r="M327" i="3"/>
  <c r="M326" i="3"/>
  <c r="M325" i="3"/>
  <c r="M324" i="3"/>
  <c r="M323" i="3"/>
  <c r="M322" i="3"/>
  <c r="M321" i="3"/>
  <c r="M320" i="3"/>
  <c r="M319" i="3"/>
  <c r="M318" i="3"/>
  <c r="M317" i="3"/>
  <c r="M316" i="3"/>
  <c r="M315" i="3"/>
  <c r="M314" i="3"/>
  <c r="M313" i="3"/>
  <c r="M312" i="3"/>
  <c r="M311" i="3"/>
  <c r="M310" i="3"/>
  <c r="M309" i="3"/>
  <c r="M308" i="3"/>
  <c r="M307" i="3"/>
  <c r="M306" i="3"/>
  <c r="M305" i="3"/>
  <c r="M304" i="3"/>
  <c r="M303" i="3"/>
  <c r="M302" i="3"/>
  <c r="M301" i="3"/>
  <c r="M300" i="3"/>
  <c r="M299" i="3"/>
  <c r="M298" i="3"/>
  <c r="M297" i="3"/>
  <c r="M296" i="3"/>
  <c r="M295" i="3"/>
  <c r="M294" i="3"/>
  <c r="M293" i="3"/>
  <c r="M292" i="3"/>
  <c r="M291" i="3"/>
  <c r="M290" i="3"/>
  <c r="M289" i="3"/>
  <c r="M288" i="3"/>
  <c r="M287" i="3"/>
  <c r="M286" i="3"/>
  <c r="M285" i="3"/>
  <c r="M284" i="3"/>
  <c r="M283" i="3"/>
  <c r="M282" i="3"/>
  <c r="M281" i="3"/>
  <c r="M280" i="3"/>
  <c r="M279" i="3"/>
  <c r="M278" i="3"/>
  <c r="M277" i="3"/>
  <c r="M276" i="3"/>
  <c r="M275" i="3"/>
  <c r="M274" i="3"/>
  <c r="M273" i="3"/>
  <c r="M272" i="3"/>
  <c r="M271" i="3"/>
  <c r="M270" i="3"/>
  <c r="M269" i="3"/>
  <c r="M268" i="3"/>
  <c r="M267" i="3"/>
  <c r="M266" i="3"/>
  <c r="M265" i="3"/>
  <c r="M264" i="3"/>
  <c r="M263" i="3"/>
  <c r="M262" i="3"/>
  <c r="M261" i="3"/>
  <c r="M260" i="3"/>
  <c r="M259" i="3"/>
  <c r="M258" i="3"/>
  <c r="M257" i="3"/>
  <c r="M256" i="3"/>
  <c r="M255" i="3"/>
  <c r="M254" i="3"/>
  <c r="M253" i="3"/>
  <c r="M252" i="3"/>
  <c r="M251" i="3"/>
  <c r="M250" i="3"/>
  <c r="M249" i="3"/>
  <c r="M248" i="3"/>
  <c r="M247" i="3"/>
  <c r="M246" i="3"/>
  <c r="M245" i="3"/>
  <c r="M244" i="3"/>
  <c r="M243" i="3"/>
  <c r="M242" i="3"/>
  <c r="M241" i="3"/>
  <c r="M240" i="3"/>
  <c r="M239" i="3"/>
  <c r="M238" i="3"/>
  <c r="M237" i="3"/>
  <c r="M236" i="3"/>
  <c r="M235" i="3"/>
  <c r="M234" i="3"/>
  <c r="M233" i="3"/>
  <c r="M232" i="3"/>
  <c r="M231" i="3"/>
  <c r="M230" i="3"/>
  <c r="M229" i="3"/>
  <c r="M228" i="3"/>
  <c r="M227" i="3"/>
  <c r="M226" i="3"/>
  <c r="M225" i="3"/>
  <c r="M224" i="3"/>
  <c r="M223" i="3"/>
  <c r="M222" i="3"/>
  <c r="M221" i="3"/>
  <c r="M220" i="3"/>
  <c r="M219" i="3"/>
  <c r="M218" i="3"/>
  <c r="M217" i="3"/>
  <c r="M216" i="3"/>
  <c r="M215" i="3"/>
  <c r="M214" i="3"/>
  <c r="M213" i="3"/>
  <c r="M212" i="3"/>
  <c r="M211" i="3"/>
  <c r="M210" i="3"/>
  <c r="M209" i="3"/>
  <c r="M208" i="3"/>
  <c r="M207" i="3"/>
  <c r="M206" i="3"/>
  <c r="M205" i="3"/>
  <c r="M204" i="3"/>
  <c r="M203" i="3"/>
  <c r="M202" i="3"/>
  <c r="M201" i="3"/>
  <c r="M200" i="3"/>
  <c r="M199" i="3"/>
  <c r="M198" i="3"/>
  <c r="M197" i="3"/>
  <c r="M196" i="3"/>
  <c r="M195" i="3"/>
  <c r="M194" i="3"/>
  <c r="M193" i="3"/>
  <c r="M192" i="3"/>
  <c r="M191" i="3"/>
  <c r="M190" i="3"/>
  <c r="M189" i="3"/>
  <c r="M188" i="3"/>
  <c r="M187" i="3"/>
  <c r="M186" i="3"/>
  <c r="M185" i="3"/>
  <c r="M184" i="3"/>
  <c r="M183" i="3"/>
  <c r="M182" i="3"/>
  <c r="M181" i="3"/>
  <c r="M180" i="3"/>
  <c r="M179" i="3"/>
  <c r="M178" i="3"/>
  <c r="M177" i="3"/>
  <c r="M176" i="3"/>
  <c r="M175" i="3"/>
  <c r="M174" i="3"/>
  <c r="M173" i="3"/>
  <c r="M172" i="3"/>
  <c r="M171" i="3"/>
  <c r="M170" i="3"/>
  <c r="M169" i="3"/>
  <c r="M168" i="3"/>
  <c r="M167" i="3"/>
  <c r="M166" i="3"/>
  <c r="M165" i="3"/>
  <c r="M164" i="3"/>
  <c r="M163" i="3"/>
  <c r="M162" i="3"/>
  <c r="M161" i="3"/>
  <c r="M160" i="3"/>
  <c r="M159" i="3"/>
  <c r="M158" i="3"/>
  <c r="M157" i="3"/>
  <c r="M156" i="3"/>
  <c r="M155" i="3"/>
  <c r="M154" i="3"/>
  <c r="M153" i="3"/>
  <c r="M152" i="3"/>
  <c r="M151" i="3"/>
  <c r="M150" i="3"/>
  <c r="M149" i="3"/>
  <c r="M148" i="3"/>
  <c r="M147" i="3"/>
  <c r="M146" i="3"/>
  <c r="M145" i="3"/>
  <c r="M144" i="3"/>
  <c r="M143" i="3"/>
  <c r="M142" i="3"/>
  <c r="M141" i="3"/>
  <c r="M140" i="3"/>
  <c r="M139" i="3"/>
  <c r="M138" i="3"/>
  <c r="M137" i="3"/>
  <c r="M136" i="3"/>
  <c r="M135" i="3"/>
  <c r="M134" i="3"/>
  <c r="M133" i="3"/>
  <c r="M132" i="3"/>
  <c r="M131" i="3"/>
  <c r="M130" i="3"/>
  <c r="M129" i="3"/>
  <c r="M128" i="3"/>
  <c r="M127" i="3"/>
  <c r="M126" i="3"/>
  <c r="M125" i="3"/>
  <c r="M124" i="3"/>
  <c r="M123" i="3"/>
  <c r="M122" i="3"/>
  <c r="M121" i="3"/>
  <c r="M120" i="3"/>
  <c r="M119" i="3"/>
  <c r="M118" i="3"/>
  <c r="M117" i="3"/>
  <c r="M116" i="3"/>
  <c r="M115" i="3"/>
  <c r="M114" i="3"/>
  <c r="M113" i="3"/>
  <c r="M112" i="3"/>
  <c r="M111" i="3"/>
  <c r="M110" i="3"/>
  <c r="M109" i="3"/>
  <c r="M108" i="3"/>
  <c r="M107" i="3"/>
  <c r="M106" i="3"/>
  <c r="M105" i="3"/>
  <c r="M104" i="3"/>
  <c r="M103" i="3"/>
  <c r="M102" i="3"/>
  <c r="M101" i="3"/>
  <c r="M100" i="3"/>
  <c r="M99" i="3"/>
  <c r="M98" i="3"/>
  <c r="M97" i="3"/>
  <c r="M96" i="3"/>
  <c r="M95" i="3"/>
  <c r="M94" i="3"/>
  <c r="M93" i="3"/>
  <c r="M92" i="3"/>
  <c r="M91" i="3"/>
  <c r="M90" i="3"/>
  <c r="M89" i="3"/>
  <c r="M88" i="3"/>
  <c r="M87" i="3"/>
  <c r="M86" i="3"/>
  <c r="M85" i="3"/>
  <c r="M84" i="3"/>
  <c r="M83" i="3"/>
  <c r="M82" i="3"/>
  <c r="M81" i="3"/>
  <c r="M80" i="3"/>
  <c r="M79" i="3"/>
  <c r="M78" i="3"/>
  <c r="M77" i="3"/>
  <c r="M76" i="3"/>
  <c r="M75" i="3"/>
  <c r="M74" i="3"/>
  <c r="M73" i="3"/>
  <c r="M72" i="3"/>
  <c r="M71" i="3"/>
  <c r="M70" i="3"/>
  <c r="M69" i="3"/>
  <c r="M68" i="3"/>
  <c r="M67" i="3"/>
  <c r="M66" i="3"/>
  <c r="M65" i="3"/>
  <c r="M64" i="3"/>
  <c r="M63" i="3"/>
  <c r="M62" i="3"/>
  <c r="M61" i="3"/>
  <c r="M60" i="3"/>
  <c r="M59" i="3"/>
  <c r="M58" i="3"/>
  <c r="M57" i="3"/>
  <c r="M56" i="3"/>
  <c r="M55" i="3"/>
  <c r="M54" i="3"/>
  <c r="M53" i="3"/>
  <c r="M52" i="3"/>
  <c r="M51" i="3"/>
  <c r="M50" i="3"/>
  <c r="M49" i="3"/>
  <c r="M48" i="3"/>
  <c r="M47" i="3"/>
  <c r="M46" i="3"/>
  <c r="M45" i="3"/>
  <c r="M44" i="3"/>
  <c r="M43" i="3"/>
  <c r="M42" i="3"/>
  <c r="M41" i="3"/>
  <c r="M40" i="3"/>
  <c r="M39" i="3"/>
  <c r="M38" i="3"/>
  <c r="M37" i="3"/>
  <c r="M36" i="3"/>
  <c r="M35" i="3"/>
  <c r="M34" i="3"/>
  <c r="M33" i="3"/>
  <c r="M32" i="3"/>
  <c r="M31" i="3"/>
  <c r="M30" i="3"/>
  <c r="M29" i="3"/>
  <c r="M28" i="3"/>
  <c r="M27" i="3"/>
  <c r="M26" i="3"/>
  <c r="M25" i="3"/>
  <c r="M24" i="3"/>
  <c r="M23" i="3"/>
  <c r="M22" i="3"/>
  <c r="M21" i="3"/>
  <c r="M20" i="3"/>
  <c r="M19" i="3"/>
  <c r="M18" i="3"/>
  <c r="I1011" i="3"/>
  <c r="I1010" i="3"/>
  <c r="I1009" i="3"/>
  <c r="I1008" i="3"/>
  <c r="I1007" i="3"/>
  <c r="I1006" i="3"/>
  <c r="I1005" i="3"/>
  <c r="I1004" i="3"/>
  <c r="I1003" i="3"/>
  <c r="I1002" i="3"/>
  <c r="I1001" i="3"/>
  <c r="I1000" i="3"/>
  <c r="I999" i="3"/>
  <c r="I998" i="3"/>
  <c r="I997" i="3"/>
  <c r="I996" i="3"/>
  <c r="I995" i="3"/>
  <c r="I994" i="3"/>
  <c r="I993" i="3"/>
  <c r="I992" i="3"/>
  <c r="I991" i="3"/>
  <c r="I990" i="3"/>
  <c r="I989" i="3"/>
  <c r="I988" i="3"/>
  <c r="I987" i="3"/>
  <c r="I986" i="3"/>
  <c r="I985" i="3"/>
  <c r="I984" i="3"/>
  <c r="I983" i="3"/>
  <c r="I982" i="3"/>
  <c r="I981" i="3"/>
  <c r="I980" i="3"/>
  <c r="I979" i="3"/>
  <c r="I978" i="3"/>
  <c r="I977" i="3"/>
  <c r="I976" i="3"/>
  <c r="I975" i="3"/>
  <c r="I974" i="3"/>
  <c r="I973" i="3"/>
  <c r="I972" i="3"/>
  <c r="I971" i="3"/>
  <c r="I970" i="3"/>
  <c r="I969" i="3"/>
  <c r="I968" i="3"/>
  <c r="I967" i="3"/>
  <c r="I966" i="3"/>
  <c r="I965" i="3"/>
  <c r="I964" i="3"/>
  <c r="I963" i="3"/>
  <c r="I962" i="3"/>
  <c r="I961" i="3"/>
  <c r="I960" i="3"/>
  <c r="I959" i="3"/>
  <c r="I958" i="3"/>
  <c r="I957" i="3"/>
  <c r="I956" i="3"/>
  <c r="I955" i="3"/>
  <c r="I954" i="3"/>
  <c r="I953" i="3"/>
  <c r="I952" i="3"/>
  <c r="I951" i="3"/>
  <c r="I950" i="3"/>
  <c r="I949" i="3"/>
  <c r="I948" i="3"/>
  <c r="I947" i="3"/>
  <c r="I946" i="3"/>
  <c r="I945" i="3"/>
  <c r="I944" i="3"/>
  <c r="I943" i="3"/>
  <c r="I942" i="3"/>
  <c r="I941" i="3"/>
  <c r="I940" i="3"/>
  <c r="I939" i="3"/>
  <c r="I938" i="3"/>
  <c r="I937" i="3"/>
  <c r="I936" i="3"/>
  <c r="I935" i="3"/>
  <c r="I934" i="3"/>
  <c r="I933" i="3"/>
  <c r="I932" i="3"/>
  <c r="I931" i="3"/>
  <c r="I930" i="3"/>
  <c r="I929" i="3"/>
  <c r="I928" i="3"/>
  <c r="I927" i="3"/>
  <c r="I926" i="3"/>
  <c r="I925" i="3"/>
  <c r="I924" i="3"/>
  <c r="I923" i="3"/>
  <c r="I922" i="3"/>
  <c r="I921" i="3"/>
  <c r="I920" i="3"/>
  <c r="I919" i="3"/>
  <c r="I918" i="3"/>
  <c r="I917" i="3"/>
  <c r="I916" i="3"/>
  <c r="I915" i="3"/>
  <c r="I914" i="3"/>
  <c r="I913" i="3"/>
  <c r="I912" i="3"/>
  <c r="I911" i="3"/>
  <c r="I910" i="3"/>
  <c r="I909" i="3"/>
  <c r="I908" i="3"/>
  <c r="I907" i="3"/>
  <c r="I906" i="3"/>
  <c r="I905" i="3"/>
  <c r="I904" i="3"/>
  <c r="I903" i="3"/>
  <c r="I902" i="3"/>
  <c r="I901" i="3"/>
  <c r="I900" i="3"/>
  <c r="I899" i="3"/>
  <c r="I898" i="3"/>
  <c r="I897" i="3"/>
  <c r="I896" i="3"/>
  <c r="I895" i="3"/>
  <c r="I894" i="3"/>
  <c r="I893" i="3"/>
  <c r="I892" i="3"/>
  <c r="I891" i="3"/>
  <c r="I890" i="3"/>
  <c r="I889" i="3"/>
  <c r="I888" i="3"/>
  <c r="I887" i="3"/>
  <c r="I886" i="3"/>
  <c r="I885" i="3"/>
  <c r="I884" i="3"/>
  <c r="I883" i="3"/>
  <c r="I882" i="3"/>
  <c r="I881" i="3"/>
  <c r="I880" i="3"/>
  <c r="I879" i="3"/>
  <c r="I878" i="3"/>
  <c r="I877" i="3"/>
  <c r="I876" i="3"/>
  <c r="I875" i="3"/>
  <c r="I874" i="3"/>
  <c r="I873" i="3"/>
  <c r="I872" i="3"/>
  <c r="I871" i="3"/>
  <c r="I870" i="3"/>
  <c r="I869" i="3"/>
  <c r="I868" i="3"/>
  <c r="I867" i="3"/>
  <c r="I866" i="3"/>
  <c r="I865" i="3"/>
  <c r="I864" i="3"/>
  <c r="I863" i="3"/>
  <c r="I862" i="3"/>
  <c r="I861" i="3"/>
  <c r="I860" i="3"/>
  <c r="I859" i="3"/>
  <c r="I858" i="3"/>
  <c r="I857" i="3"/>
  <c r="I856" i="3"/>
  <c r="I855" i="3"/>
  <c r="I854" i="3"/>
  <c r="I853" i="3"/>
  <c r="I852" i="3"/>
  <c r="I851" i="3"/>
  <c r="I850" i="3"/>
  <c r="I849" i="3"/>
  <c r="I848" i="3"/>
  <c r="I847" i="3"/>
  <c r="I846" i="3"/>
  <c r="I845" i="3"/>
  <c r="I844" i="3"/>
  <c r="I843" i="3"/>
  <c r="I842" i="3"/>
  <c r="I841" i="3"/>
  <c r="I840" i="3"/>
  <c r="I839" i="3"/>
  <c r="I838" i="3"/>
  <c r="I837" i="3"/>
  <c r="I836" i="3"/>
  <c r="I835" i="3"/>
  <c r="I834" i="3"/>
  <c r="I833" i="3"/>
  <c r="I832" i="3"/>
  <c r="I831" i="3"/>
  <c r="I830" i="3"/>
  <c r="I829" i="3"/>
  <c r="I828" i="3"/>
  <c r="I827" i="3"/>
  <c r="I826" i="3"/>
  <c r="I825" i="3"/>
  <c r="I824" i="3"/>
  <c r="I823" i="3"/>
  <c r="I822" i="3"/>
  <c r="I821" i="3"/>
  <c r="I820" i="3"/>
  <c r="I819" i="3"/>
  <c r="I818" i="3"/>
  <c r="I817" i="3"/>
  <c r="I816" i="3"/>
  <c r="I815" i="3"/>
  <c r="I814" i="3"/>
  <c r="I813" i="3"/>
  <c r="I812" i="3"/>
  <c r="I811" i="3"/>
  <c r="I810" i="3"/>
  <c r="I809" i="3"/>
  <c r="I808" i="3"/>
  <c r="I807" i="3"/>
  <c r="I806" i="3"/>
  <c r="I805" i="3"/>
  <c r="I804" i="3"/>
  <c r="I803" i="3"/>
  <c r="I802" i="3"/>
  <c r="I801" i="3"/>
  <c r="I800" i="3"/>
  <c r="I799" i="3"/>
  <c r="I798" i="3"/>
  <c r="I797" i="3"/>
  <c r="I796" i="3"/>
  <c r="I795" i="3"/>
  <c r="I794" i="3"/>
  <c r="I793" i="3"/>
  <c r="I792" i="3"/>
  <c r="I791" i="3"/>
  <c r="I790" i="3"/>
  <c r="I789" i="3"/>
  <c r="I788" i="3"/>
  <c r="I787" i="3"/>
  <c r="I786" i="3"/>
  <c r="I785" i="3"/>
  <c r="I784" i="3"/>
  <c r="I783" i="3"/>
  <c r="I782" i="3"/>
  <c r="I781" i="3"/>
  <c r="I780" i="3"/>
  <c r="I779" i="3"/>
  <c r="I778" i="3"/>
  <c r="I777" i="3"/>
  <c r="I776" i="3"/>
  <c r="I775" i="3"/>
  <c r="I774" i="3"/>
  <c r="I773" i="3"/>
  <c r="I772" i="3"/>
  <c r="I771" i="3"/>
  <c r="I770" i="3"/>
  <c r="I769" i="3"/>
  <c r="I768" i="3"/>
  <c r="I767" i="3"/>
  <c r="I766" i="3"/>
  <c r="I765" i="3"/>
  <c r="I764" i="3"/>
  <c r="I763" i="3"/>
  <c r="I762" i="3"/>
  <c r="I761" i="3"/>
  <c r="I760" i="3"/>
  <c r="I759" i="3"/>
  <c r="I758" i="3"/>
  <c r="I757" i="3"/>
  <c r="I756" i="3"/>
  <c r="I755" i="3"/>
  <c r="I754" i="3"/>
  <c r="I753" i="3"/>
  <c r="I752" i="3"/>
  <c r="I751" i="3"/>
  <c r="I750" i="3"/>
  <c r="I749" i="3"/>
  <c r="I748" i="3"/>
  <c r="I747" i="3"/>
  <c r="I746" i="3"/>
  <c r="I745" i="3"/>
  <c r="I744" i="3"/>
  <c r="I743" i="3"/>
  <c r="I742" i="3"/>
  <c r="I741" i="3"/>
  <c r="I740" i="3"/>
  <c r="I739" i="3"/>
  <c r="I738" i="3"/>
  <c r="I737" i="3"/>
  <c r="I736" i="3"/>
  <c r="I735" i="3"/>
  <c r="I734" i="3"/>
  <c r="I733" i="3"/>
  <c r="I732" i="3"/>
  <c r="I731" i="3"/>
  <c r="I730" i="3"/>
  <c r="I729" i="3"/>
  <c r="I728" i="3"/>
  <c r="I727" i="3"/>
  <c r="I726" i="3"/>
  <c r="I725" i="3"/>
  <c r="I724" i="3"/>
  <c r="I723" i="3"/>
  <c r="I722" i="3"/>
  <c r="I721" i="3"/>
  <c r="I720" i="3"/>
  <c r="I719" i="3"/>
  <c r="I718" i="3"/>
  <c r="I717" i="3"/>
  <c r="I716" i="3"/>
  <c r="I715" i="3"/>
  <c r="I714" i="3"/>
  <c r="I713" i="3"/>
  <c r="I712" i="3"/>
  <c r="I711" i="3"/>
  <c r="I710" i="3"/>
  <c r="I709" i="3"/>
  <c r="I708" i="3"/>
  <c r="I707" i="3"/>
  <c r="I706" i="3"/>
  <c r="I705" i="3"/>
  <c r="I704" i="3"/>
  <c r="I703" i="3"/>
  <c r="I702" i="3"/>
  <c r="I701" i="3"/>
  <c r="I700" i="3"/>
  <c r="I699" i="3"/>
  <c r="I698" i="3"/>
  <c r="I697" i="3"/>
  <c r="I696" i="3"/>
  <c r="I695" i="3"/>
  <c r="I694" i="3"/>
  <c r="I693" i="3"/>
  <c r="I692" i="3"/>
  <c r="I691" i="3"/>
  <c r="I690" i="3"/>
  <c r="I689" i="3"/>
  <c r="I688" i="3"/>
  <c r="I687" i="3"/>
  <c r="I686" i="3"/>
  <c r="I685" i="3"/>
  <c r="I684" i="3"/>
  <c r="I683" i="3"/>
  <c r="I682" i="3"/>
  <c r="I681" i="3"/>
  <c r="I680" i="3"/>
  <c r="I679" i="3"/>
  <c r="I678" i="3"/>
  <c r="I677" i="3"/>
  <c r="I676" i="3"/>
  <c r="I675" i="3"/>
  <c r="I674" i="3"/>
  <c r="I673" i="3"/>
  <c r="I672" i="3"/>
  <c r="I671" i="3"/>
  <c r="I670" i="3"/>
  <c r="I669" i="3"/>
  <c r="I668" i="3"/>
  <c r="I667" i="3"/>
  <c r="I666" i="3"/>
  <c r="I665" i="3"/>
  <c r="I664" i="3"/>
  <c r="I663" i="3"/>
  <c r="I662" i="3"/>
  <c r="I661" i="3"/>
  <c r="I660" i="3"/>
  <c r="I659" i="3"/>
  <c r="I658" i="3"/>
  <c r="I657" i="3"/>
  <c r="I656" i="3"/>
  <c r="I655" i="3"/>
  <c r="I654" i="3"/>
  <c r="I653" i="3"/>
  <c r="I652" i="3"/>
  <c r="I651" i="3"/>
  <c r="I650" i="3"/>
  <c r="I649" i="3"/>
  <c r="I648" i="3"/>
  <c r="I647" i="3"/>
  <c r="I646" i="3"/>
  <c r="I645" i="3"/>
  <c r="I644" i="3"/>
  <c r="I643" i="3"/>
  <c r="I642" i="3"/>
  <c r="I641" i="3"/>
  <c r="I640" i="3"/>
  <c r="I639" i="3"/>
  <c r="I638" i="3"/>
  <c r="I637" i="3"/>
  <c r="I636" i="3"/>
  <c r="I635" i="3"/>
  <c r="I634" i="3"/>
  <c r="I633" i="3"/>
  <c r="I632" i="3"/>
  <c r="I631" i="3"/>
  <c r="I630" i="3"/>
  <c r="I629" i="3"/>
  <c r="I628" i="3"/>
  <c r="I627" i="3"/>
  <c r="I626" i="3"/>
  <c r="I625" i="3"/>
  <c r="I624" i="3"/>
  <c r="I623" i="3"/>
  <c r="I622" i="3"/>
  <c r="I621" i="3"/>
  <c r="I620" i="3"/>
  <c r="I619" i="3"/>
  <c r="I618" i="3"/>
  <c r="I617" i="3"/>
  <c r="I616" i="3"/>
  <c r="I615" i="3"/>
  <c r="I614" i="3"/>
  <c r="I613" i="3"/>
  <c r="I612" i="3"/>
  <c r="I611" i="3"/>
  <c r="I610" i="3"/>
  <c r="I609" i="3"/>
  <c r="I608" i="3"/>
  <c r="I607" i="3"/>
  <c r="I606" i="3"/>
  <c r="I605" i="3"/>
  <c r="I604" i="3"/>
  <c r="I603" i="3"/>
  <c r="I602" i="3"/>
  <c r="I601" i="3"/>
  <c r="I600" i="3"/>
  <c r="I599" i="3"/>
  <c r="I598" i="3"/>
  <c r="I597" i="3"/>
  <c r="I596" i="3"/>
  <c r="I595" i="3"/>
  <c r="I594" i="3"/>
  <c r="I593" i="3"/>
  <c r="I592" i="3"/>
  <c r="I591" i="3"/>
  <c r="I590" i="3"/>
  <c r="I589" i="3"/>
  <c r="I588" i="3"/>
  <c r="I587" i="3"/>
  <c r="I586" i="3"/>
  <c r="I585" i="3"/>
  <c r="I584" i="3"/>
  <c r="I583" i="3"/>
  <c r="I582" i="3"/>
  <c r="I581" i="3"/>
  <c r="I580" i="3"/>
  <c r="I579" i="3"/>
  <c r="I578" i="3"/>
  <c r="I577" i="3"/>
  <c r="I576" i="3"/>
  <c r="I575" i="3"/>
  <c r="I574" i="3"/>
  <c r="I573" i="3"/>
  <c r="I572" i="3"/>
  <c r="I571" i="3"/>
  <c r="I570" i="3"/>
  <c r="I569" i="3"/>
  <c r="I568" i="3"/>
  <c r="I567" i="3"/>
  <c r="I566" i="3"/>
  <c r="I565" i="3"/>
  <c r="I564" i="3"/>
  <c r="I563" i="3"/>
  <c r="I562" i="3"/>
  <c r="I561" i="3"/>
  <c r="I560" i="3"/>
  <c r="I559" i="3"/>
  <c r="I558" i="3"/>
  <c r="I557" i="3"/>
  <c r="I556" i="3"/>
  <c r="I555" i="3"/>
  <c r="I554" i="3"/>
  <c r="I553" i="3"/>
  <c r="I552" i="3"/>
  <c r="I551" i="3"/>
  <c r="I550" i="3"/>
  <c r="I549" i="3"/>
  <c r="I548" i="3"/>
  <c r="I547" i="3"/>
  <c r="I546" i="3"/>
  <c r="I545" i="3"/>
  <c r="I544" i="3"/>
  <c r="I543" i="3"/>
  <c r="I542" i="3"/>
  <c r="I541" i="3"/>
  <c r="I540" i="3"/>
  <c r="I539" i="3"/>
  <c r="I538" i="3"/>
  <c r="I537" i="3"/>
  <c r="I536" i="3"/>
  <c r="I535" i="3"/>
  <c r="I534" i="3"/>
  <c r="I533" i="3"/>
  <c r="I532" i="3"/>
  <c r="I531" i="3"/>
  <c r="I530" i="3"/>
  <c r="I529" i="3"/>
  <c r="I528" i="3"/>
  <c r="I527" i="3"/>
  <c r="I526" i="3"/>
  <c r="I525" i="3"/>
  <c r="I524" i="3"/>
  <c r="I523" i="3"/>
  <c r="I522" i="3"/>
  <c r="I521" i="3"/>
  <c r="I520" i="3"/>
  <c r="I519" i="3"/>
  <c r="I518" i="3"/>
  <c r="I517" i="3"/>
  <c r="I516" i="3"/>
  <c r="I515" i="3"/>
  <c r="I514" i="3"/>
  <c r="I513" i="3"/>
  <c r="I512" i="3"/>
  <c r="I511" i="3"/>
  <c r="I510" i="3"/>
  <c r="I509" i="3"/>
  <c r="I508" i="3"/>
  <c r="I507" i="3"/>
  <c r="I506" i="3"/>
  <c r="I505" i="3"/>
  <c r="I504" i="3"/>
  <c r="I503" i="3"/>
  <c r="I502" i="3"/>
  <c r="I501" i="3"/>
  <c r="I500" i="3"/>
  <c r="I499" i="3"/>
  <c r="I498" i="3"/>
  <c r="I497" i="3"/>
  <c r="I496" i="3"/>
  <c r="I495" i="3"/>
  <c r="I494" i="3"/>
  <c r="I493" i="3"/>
  <c r="I492" i="3"/>
  <c r="I491" i="3"/>
  <c r="I490" i="3"/>
  <c r="I489" i="3"/>
  <c r="I488" i="3"/>
  <c r="I487" i="3"/>
  <c r="I486" i="3"/>
  <c r="I485" i="3"/>
  <c r="I484" i="3"/>
  <c r="I483" i="3"/>
  <c r="I482" i="3"/>
  <c r="I481" i="3"/>
  <c r="I480" i="3"/>
  <c r="I479" i="3"/>
  <c r="I478" i="3"/>
  <c r="I477" i="3"/>
  <c r="I476" i="3"/>
  <c r="I475" i="3"/>
  <c r="I474" i="3"/>
  <c r="I473" i="3"/>
  <c r="I472" i="3"/>
  <c r="I471" i="3"/>
  <c r="I470" i="3"/>
  <c r="I469" i="3"/>
  <c r="I468" i="3"/>
  <c r="I467" i="3"/>
  <c r="I466" i="3"/>
  <c r="I465" i="3"/>
  <c r="I464" i="3"/>
  <c r="I463" i="3"/>
  <c r="I462" i="3"/>
  <c r="I461" i="3"/>
  <c r="I460" i="3"/>
  <c r="I459" i="3"/>
  <c r="I458" i="3"/>
  <c r="I457" i="3"/>
  <c r="I456" i="3"/>
  <c r="I455" i="3"/>
  <c r="I454" i="3"/>
  <c r="I453" i="3"/>
  <c r="I452" i="3"/>
  <c r="I451" i="3"/>
  <c r="I450" i="3"/>
  <c r="I449" i="3"/>
  <c r="I448" i="3"/>
  <c r="I447" i="3"/>
  <c r="I446" i="3"/>
  <c r="I445" i="3"/>
  <c r="I444" i="3"/>
  <c r="I443" i="3"/>
  <c r="I442" i="3"/>
  <c r="I441" i="3"/>
  <c r="I440" i="3"/>
  <c r="I439" i="3"/>
  <c r="I438" i="3"/>
  <c r="I437" i="3"/>
  <c r="I436" i="3"/>
  <c r="I435" i="3"/>
  <c r="I434" i="3"/>
  <c r="I433" i="3"/>
  <c r="I432" i="3"/>
  <c r="I431" i="3"/>
  <c r="I430" i="3"/>
  <c r="I429" i="3"/>
  <c r="I428" i="3"/>
  <c r="I427" i="3"/>
  <c r="I426" i="3"/>
  <c r="I425" i="3"/>
  <c r="I424" i="3"/>
  <c r="I423" i="3"/>
  <c r="I422" i="3"/>
  <c r="I421" i="3"/>
  <c r="I420" i="3"/>
  <c r="I419" i="3"/>
  <c r="I418" i="3"/>
  <c r="I417" i="3"/>
  <c r="I416" i="3"/>
  <c r="I415" i="3"/>
  <c r="I414" i="3"/>
  <c r="I413" i="3"/>
  <c r="I412" i="3"/>
  <c r="I411" i="3"/>
  <c r="I410" i="3"/>
  <c r="I409" i="3"/>
  <c r="I408" i="3"/>
  <c r="I407" i="3"/>
  <c r="I406" i="3"/>
  <c r="I405" i="3"/>
  <c r="I404" i="3"/>
  <c r="I403" i="3"/>
  <c r="I402" i="3"/>
  <c r="I401" i="3"/>
  <c r="I400" i="3"/>
  <c r="I399" i="3"/>
  <c r="I398" i="3"/>
  <c r="I397" i="3"/>
  <c r="I396" i="3"/>
  <c r="I395" i="3"/>
  <c r="I394" i="3"/>
  <c r="I393" i="3"/>
  <c r="I392" i="3"/>
  <c r="I391" i="3"/>
  <c r="I390" i="3"/>
  <c r="I389" i="3"/>
  <c r="I388" i="3"/>
  <c r="I387" i="3"/>
  <c r="I386" i="3"/>
  <c r="I385" i="3"/>
  <c r="I384" i="3"/>
  <c r="I383" i="3"/>
  <c r="I382" i="3"/>
  <c r="I381" i="3"/>
  <c r="I380" i="3"/>
  <c r="I379" i="3"/>
  <c r="I378" i="3"/>
  <c r="I377" i="3"/>
  <c r="I376" i="3"/>
  <c r="I375" i="3"/>
  <c r="I374" i="3"/>
  <c r="I373" i="3"/>
  <c r="I372" i="3"/>
  <c r="I371" i="3"/>
  <c r="I370" i="3"/>
  <c r="I369" i="3"/>
  <c r="I368" i="3"/>
  <c r="I367" i="3"/>
  <c r="I366" i="3"/>
  <c r="I365" i="3"/>
  <c r="I364" i="3"/>
  <c r="I363" i="3"/>
  <c r="I362" i="3"/>
  <c r="I361" i="3"/>
  <c r="I360" i="3"/>
  <c r="I359" i="3"/>
  <c r="I358" i="3"/>
  <c r="I357" i="3"/>
  <c r="I356" i="3"/>
  <c r="I355" i="3"/>
  <c r="I354" i="3"/>
  <c r="I353" i="3"/>
  <c r="I352" i="3"/>
  <c r="I351" i="3"/>
  <c r="I350" i="3"/>
  <c r="I349" i="3"/>
  <c r="I348" i="3"/>
  <c r="I347" i="3"/>
  <c r="I346" i="3"/>
  <c r="I345" i="3"/>
  <c r="I344" i="3"/>
  <c r="I343" i="3"/>
  <c r="I342" i="3"/>
  <c r="I341" i="3"/>
  <c r="I340" i="3"/>
  <c r="I339" i="3"/>
  <c r="I338" i="3"/>
  <c r="I337" i="3"/>
  <c r="I336" i="3"/>
  <c r="I335" i="3"/>
  <c r="I334" i="3"/>
  <c r="I333" i="3"/>
  <c r="I332" i="3"/>
  <c r="I331" i="3"/>
  <c r="I330" i="3"/>
  <c r="I329" i="3"/>
  <c r="I328" i="3"/>
  <c r="I327" i="3"/>
  <c r="I326" i="3"/>
  <c r="I325" i="3"/>
  <c r="I324" i="3"/>
  <c r="I323" i="3"/>
  <c r="I322" i="3"/>
  <c r="I321" i="3"/>
  <c r="I320" i="3"/>
  <c r="I319" i="3"/>
  <c r="I318" i="3"/>
  <c r="I317" i="3"/>
  <c r="I316" i="3"/>
  <c r="I315" i="3"/>
  <c r="I314" i="3"/>
  <c r="I313" i="3"/>
  <c r="I312" i="3"/>
  <c r="I311" i="3"/>
  <c r="I310" i="3"/>
  <c r="I309" i="3"/>
  <c r="I308" i="3"/>
  <c r="I307" i="3"/>
  <c r="I306" i="3"/>
  <c r="I305" i="3"/>
  <c r="I304" i="3"/>
  <c r="I303" i="3"/>
  <c r="I302" i="3"/>
  <c r="I301" i="3"/>
  <c r="I300" i="3"/>
  <c r="I299" i="3"/>
  <c r="I298" i="3"/>
  <c r="I297" i="3"/>
  <c r="I296" i="3"/>
  <c r="I295" i="3"/>
  <c r="I294" i="3"/>
  <c r="I293" i="3"/>
  <c r="I292" i="3"/>
  <c r="I291" i="3"/>
  <c r="I290" i="3"/>
  <c r="I289" i="3"/>
  <c r="I288" i="3"/>
  <c r="I287" i="3"/>
  <c r="I286" i="3"/>
  <c r="I285" i="3"/>
  <c r="I284" i="3"/>
  <c r="I283" i="3"/>
  <c r="I282" i="3"/>
  <c r="I281" i="3"/>
  <c r="I280" i="3"/>
  <c r="I279" i="3"/>
  <c r="I278" i="3"/>
  <c r="I277" i="3"/>
  <c r="I276" i="3"/>
  <c r="I275" i="3"/>
  <c r="I274" i="3"/>
  <c r="I273" i="3"/>
  <c r="I272" i="3"/>
  <c r="I271" i="3"/>
  <c r="I270" i="3"/>
  <c r="I269" i="3"/>
  <c r="I268" i="3"/>
  <c r="I267" i="3"/>
  <c r="I266" i="3"/>
  <c r="I265" i="3"/>
  <c r="I264" i="3"/>
  <c r="I263" i="3"/>
  <c r="I262" i="3"/>
  <c r="I261" i="3"/>
  <c r="I260" i="3"/>
  <c r="I259" i="3"/>
  <c r="I258" i="3"/>
  <c r="I257" i="3"/>
  <c r="I256" i="3"/>
  <c r="I255" i="3"/>
  <c r="I254" i="3"/>
  <c r="I253" i="3"/>
  <c r="I252" i="3"/>
  <c r="I251" i="3"/>
  <c r="I250" i="3"/>
  <c r="I249" i="3"/>
  <c r="I248" i="3"/>
  <c r="I247" i="3"/>
  <c r="I246" i="3"/>
  <c r="I245" i="3"/>
  <c r="I244" i="3"/>
  <c r="I243" i="3"/>
  <c r="I242" i="3"/>
  <c r="I241" i="3"/>
  <c r="I240" i="3"/>
  <c r="I239" i="3"/>
  <c r="I238" i="3"/>
  <c r="I237" i="3"/>
  <c r="I236" i="3"/>
  <c r="I235" i="3"/>
  <c r="I234" i="3"/>
  <c r="I233" i="3"/>
  <c r="I232" i="3"/>
  <c r="I231" i="3"/>
  <c r="I230" i="3"/>
  <c r="I229" i="3"/>
  <c r="I228" i="3"/>
  <c r="I227" i="3"/>
  <c r="I226" i="3"/>
  <c r="I225" i="3"/>
  <c r="I224" i="3"/>
  <c r="I223" i="3"/>
  <c r="I222" i="3"/>
  <c r="I221" i="3"/>
  <c r="I220" i="3"/>
  <c r="I219" i="3"/>
  <c r="I218" i="3"/>
  <c r="I217" i="3"/>
  <c r="I216" i="3"/>
  <c r="I215" i="3"/>
  <c r="I214" i="3"/>
  <c r="I213" i="3"/>
  <c r="I212" i="3"/>
  <c r="I211" i="3"/>
  <c r="I210" i="3"/>
  <c r="I209" i="3"/>
  <c r="I208" i="3"/>
  <c r="I207" i="3"/>
  <c r="I206" i="3"/>
  <c r="I205" i="3"/>
  <c r="I204" i="3"/>
  <c r="I203" i="3"/>
  <c r="I202" i="3"/>
  <c r="I201" i="3"/>
  <c r="I200" i="3"/>
  <c r="I199" i="3"/>
  <c r="I198" i="3"/>
  <c r="I197" i="3"/>
  <c r="I196" i="3"/>
  <c r="I195" i="3"/>
  <c r="I194" i="3"/>
  <c r="I193" i="3"/>
  <c r="I192" i="3"/>
  <c r="I191" i="3"/>
  <c r="I190" i="3"/>
  <c r="I189" i="3"/>
  <c r="I188" i="3"/>
  <c r="I187" i="3"/>
  <c r="I186" i="3"/>
  <c r="I185" i="3"/>
  <c r="I184" i="3"/>
  <c r="I183" i="3"/>
  <c r="I182" i="3"/>
  <c r="I181" i="3"/>
  <c r="I180" i="3"/>
  <c r="I179" i="3"/>
  <c r="I178" i="3"/>
  <c r="I177" i="3"/>
  <c r="I176" i="3"/>
  <c r="I175" i="3"/>
  <c r="I174" i="3"/>
  <c r="I173" i="3"/>
  <c r="I172" i="3"/>
  <c r="I171" i="3"/>
  <c r="I170" i="3"/>
  <c r="I169" i="3"/>
  <c r="I168" i="3"/>
  <c r="I167" i="3"/>
  <c r="I166" i="3"/>
  <c r="I165" i="3"/>
  <c r="I164" i="3"/>
  <c r="I163" i="3"/>
  <c r="I162" i="3"/>
  <c r="I161" i="3"/>
  <c r="I160" i="3"/>
  <c r="I159" i="3"/>
  <c r="I158" i="3"/>
  <c r="I157" i="3"/>
  <c r="I156" i="3"/>
  <c r="I155" i="3"/>
  <c r="I154" i="3"/>
  <c r="I153" i="3"/>
  <c r="I152" i="3"/>
  <c r="I151" i="3"/>
  <c r="I150" i="3"/>
  <c r="I149" i="3"/>
  <c r="I148" i="3"/>
  <c r="I147" i="3"/>
  <c r="I146" i="3"/>
  <c r="I145" i="3"/>
  <c r="I144" i="3"/>
  <c r="I143" i="3"/>
  <c r="I142" i="3"/>
  <c r="I141" i="3"/>
  <c r="I140" i="3"/>
  <c r="I139" i="3"/>
  <c r="I138" i="3"/>
  <c r="I137" i="3"/>
  <c r="I136" i="3"/>
  <c r="I135" i="3"/>
  <c r="I134" i="3"/>
  <c r="I133" i="3"/>
  <c r="I132" i="3"/>
  <c r="I131" i="3"/>
  <c r="I130" i="3"/>
  <c r="I129" i="3"/>
  <c r="I128" i="3"/>
  <c r="I127" i="3"/>
  <c r="I126" i="3"/>
  <c r="I125" i="3"/>
  <c r="I124" i="3"/>
  <c r="I123" i="3"/>
  <c r="I122" i="3"/>
  <c r="I121" i="3"/>
  <c r="I120" i="3"/>
  <c r="I119" i="3"/>
  <c r="I118" i="3"/>
  <c r="I117" i="3"/>
  <c r="I116" i="3"/>
  <c r="I115" i="3"/>
  <c r="I114" i="3"/>
  <c r="I113" i="3"/>
  <c r="I112" i="3"/>
  <c r="I111" i="3"/>
  <c r="I110" i="3"/>
  <c r="I109" i="3"/>
  <c r="I108" i="3"/>
  <c r="I107" i="3"/>
  <c r="I106" i="3"/>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Q36" i="3"/>
  <c r="I35" i="3"/>
  <c r="I34" i="3"/>
  <c r="I33" i="3"/>
  <c r="I32" i="3"/>
  <c r="I31" i="3"/>
  <c r="I30" i="3"/>
  <c r="I29" i="3"/>
  <c r="I28" i="3"/>
  <c r="I27" i="3"/>
  <c r="I26" i="3"/>
  <c r="I25" i="3"/>
  <c r="I24" i="3"/>
  <c r="I23" i="3"/>
  <c r="I22" i="3"/>
  <c r="I21" i="3"/>
  <c r="I20" i="3"/>
  <c r="I19" i="3"/>
  <c r="I18" i="3"/>
  <c r="I507" i="14"/>
  <c r="H507" i="14"/>
  <c r="I506" i="14"/>
  <c r="H506" i="14"/>
  <c r="I505" i="14"/>
  <c r="H505" i="14"/>
  <c r="I504" i="14"/>
  <c r="H504" i="14"/>
  <c r="I503" i="14"/>
  <c r="H503" i="14"/>
  <c r="I502" i="14"/>
  <c r="H502" i="14"/>
  <c r="I501" i="14"/>
  <c r="H501" i="14"/>
  <c r="I500" i="14"/>
  <c r="H500" i="14"/>
  <c r="I499" i="14"/>
  <c r="H499" i="14"/>
  <c r="I498" i="14"/>
  <c r="H498" i="14"/>
  <c r="I497" i="14"/>
  <c r="H497" i="14"/>
  <c r="I496" i="14"/>
  <c r="H496" i="14"/>
  <c r="I495" i="14"/>
  <c r="H495" i="14"/>
  <c r="I494" i="14"/>
  <c r="H494" i="14"/>
  <c r="I493" i="14"/>
  <c r="H493" i="14"/>
  <c r="I492" i="14"/>
  <c r="H492" i="14"/>
  <c r="I491" i="14"/>
  <c r="H491" i="14"/>
  <c r="I490" i="14"/>
  <c r="H490" i="14"/>
  <c r="I489" i="14"/>
  <c r="H489" i="14"/>
  <c r="I488" i="14"/>
  <c r="H488" i="14"/>
  <c r="I487" i="14"/>
  <c r="H487" i="14"/>
  <c r="I486" i="14"/>
  <c r="H486" i="14"/>
  <c r="I485" i="14"/>
  <c r="H485" i="14"/>
  <c r="I484" i="14"/>
  <c r="H484" i="14"/>
  <c r="I483" i="14"/>
  <c r="H483" i="14"/>
  <c r="I482" i="14"/>
  <c r="H482" i="14"/>
  <c r="I481" i="14"/>
  <c r="H481" i="14"/>
  <c r="I480" i="14"/>
  <c r="H480" i="14"/>
  <c r="I479" i="14"/>
  <c r="H479" i="14"/>
  <c r="I478" i="14"/>
  <c r="H478" i="14"/>
  <c r="I477" i="14"/>
  <c r="H477" i="14"/>
  <c r="I476" i="14"/>
  <c r="H476" i="14"/>
  <c r="I475" i="14"/>
  <c r="H475" i="14"/>
  <c r="I474" i="14"/>
  <c r="H474" i="14"/>
  <c r="I473" i="14"/>
  <c r="H473" i="14"/>
  <c r="I472" i="14"/>
  <c r="H472" i="14"/>
  <c r="I471" i="14"/>
  <c r="H471" i="14"/>
  <c r="I470" i="14"/>
  <c r="H470" i="14"/>
  <c r="I469" i="14"/>
  <c r="H469" i="14"/>
  <c r="I468" i="14"/>
  <c r="H468" i="14"/>
  <c r="I467" i="14"/>
  <c r="H467" i="14"/>
  <c r="I466" i="14"/>
  <c r="H466" i="14"/>
  <c r="I465" i="14"/>
  <c r="H465" i="14"/>
  <c r="I464" i="14"/>
  <c r="H464" i="14"/>
  <c r="I463" i="14"/>
  <c r="H463" i="14"/>
  <c r="I462" i="14"/>
  <c r="H462" i="14"/>
  <c r="I461" i="14"/>
  <c r="H461" i="14"/>
  <c r="I460" i="14"/>
  <c r="H460" i="14"/>
  <c r="I459" i="14"/>
  <c r="H459" i="14"/>
  <c r="I458" i="14"/>
  <c r="H458" i="14"/>
  <c r="I457" i="14"/>
  <c r="H457" i="14"/>
  <c r="I456" i="14"/>
  <c r="H456" i="14"/>
  <c r="I455" i="14"/>
  <c r="H455" i="14"/>
  <c r="I454" i="14"/>
  <c r="H454" i="14"/>
  <c r="I453" i="14"/>
  <c r="H453" i="14"/>
  <c r="I452" i="14"/>
  <c r="H452" i="14"/>
  <c r="I451" i="14"/>
  <c r="H451" i="14"/>
  <c r="I450" i="14"/>
  <c r="H450" i="14"/>
  <c r="I449" i="14"/>
  <c r="H449" i="14"/>
  <c r="I448" i="14"/>
  <c r="H448" i="14"/>
  <c r="I447" i="14"/>
  <c r="H447" i="14"/>
  <c r="I446" i="14"/>
  <c r="H446" i="14"/>
  <c r="I445" i="14"/>
  <c r="H445" i="14"/>
  <c r="I444" i="14"/>
  <c r="H444" i="14"/>
  <c r="I443" i="14"/>
  <c r="H443" i="14"/>
  <c r="I442" i="14"/>
  <c r="H442" i="14"/>
  <c r="I441" i="14"/>
  <c r="H441" i="14"/>
  <c r="I440" i="14"/>
  <c r="H440" i="14"/>
  <c r="I439" i="14"/>
  <c r="H439" i="14"/>
  <c r="I438" i="14"/>
  <c r="H438" i="14"/>
  <c r="I437" i="14"/>
  <c r="H437" i="14"/>
  <c r="I436" i="14"/>
  <c r="H436" i="14"/>
  <c r="I435" i="14"/>
  <c r="H435" i="14"/>
  <c r="I434" i="14"/>
  <c r="H434" i="14"/>
  <c r="I433" i="14"/>
  <c r="H433" i="14"/>
  <c r="I432" i="14"/>
  <c r="H432" i="14"/>
  <c r="I431" i="14"/>
  <c r="H431" i="14"/>
  <c r="I430" i="14"/>
  <c r="H430" i="14"/>
  <c r="I429" i="14"/>
  <c r="H429" i="14"/>
  <c r="I428" i="14"/>
  <c r="H428" i="14"/>
  <c r="I427" i="14"/>
  <c r="H427" i="14"/>
  <c r="I426" i="14"/>
  <c r="H426" i="14"/>
  <c r="I425" i="14"/>
  <c r="H425" i="14"/>
  <c r="I424" i="14"/>
  <c r="H424" i="14"/>
  <c r="I423" i="14"/>
  <c r="H423" i="14"/>
  <c r="I422" i="14"/>
  <c r="H422" i="14"/>
  <c r="I421" i="14"/>
  <c r="H421" i="14"/>
  <c r="I420" i="14"/>
  <c r="H420" i="14"/>
  <c r="I419" i="14"/>
  <c r="H419" i="14"/>
  <c r="I418" i="14"/>
  <c r="H418" i="14"/>
  <c r="I417" i="14"/>
  <c r="H417" i="14"/>
  <c r="I416" i="14"/>
  <c r="H416" i="14"/>
  <c r="I415" i="14"/>
  <c r="H415" i="14"/>
  <c r="I414" i="14"/>
  <c r="H414" i="14"/>
  <c r="I413" i="14"/>
  <c r="H413" i="14"/>
  <c r="I412" i="14"/>
  <c r="H412" i="14"/>
  <c r="I411" i="14"/>
  <c r="H411" i="14"/>
  <c r="I410" i="14"/>
  <c r="H410" i="14"/>
  <c r="I409" i="14"/>
  <c r="H409" i="14"/>
  <c r="I408" i="14"/>
  <c r="H408" i="14"/>
  <c r="I407" i="14"/>
  <c r="H407" i="14"/>
  <c r="I406" i="14"/>
  <c r="H406" i="14"/>
  <c r="I405" i="14"/>
  <c r="H405" i="14"/>
  <c r="I404" i="14"/>
  <c r="H404" i="14"/>
  <c r="I403" i="14"/>
  <c r="H403" i="14"/>
  <c r="I402" i="14"/>
  <c r="H402" i="14"/>
  <c r="I401" i="14"/>
  <c r="H401" i="14"/>
  <c r="I400" i="14"/>
  <c r="H400" i="14"/>
  <c r="I399" i="14"/>
  <c r="H399" i="14"/>
  <c r="I398" i="14"/>
  <c r="H398" i="14"/>
  <c r="I397" i="14"/>
  <c r="H397" i="14"/>
  <c r="I396" i="14"/>
  <c r="H396" i="14"/>
  <c r="I395" i="14"/>
  <c r="H395" i="14"/>
  <c r="I394" i="14"/>
  <c r="H394" i="14"/>
  <c r="I393" i="14"/>
  <c r="H393" i="14"/>
  <c r="I392" i="14"/>
  <c r="H392" i="14"/>
  <c r="I391" i="14"/>
  <c r="H391" i="14"/>
  <c r="I390" i="14"/>
  <c r="H390" i="14"/>
  <c r="I389" i="14"/>
  <c r="H389" i="14"/>
  <c r="I388" i="14"/>
  <c r="H388" i="14"/>
  <c r="I387" i="14"/>
  <c r="H387" i="14"/>
  <c r="I386" i="14"/>
  <c r="H386" i="14"/>
  <c r="I385" i="14"/>
  <c r="H385" i="14"/>
  <c r="I384" i="14"/>
  <c r="H384" i="14"/>
  <c r="I383" i="14"/>
  <c r="H383" i="14"/>
  <c r="I382" i="14"/>
  <c r="H382" i="14"/>
  <c r="I381" i="14"/>
  <c r="H381" i="14"/>
  <c r="I380" i="14"/>
  <c r="H380" i="14"/>
  <c r="I379" i="14"/>
  <c r="H379" i="14"/>
  <c r="I378" i="14"/>
  <c r="H378" i="14"/>
  <c r="I377" i="14"/>
  <c r="H377" i="14"/>
  <c r="I376" i="14"/>
  <c r="H376" i="14"/>
  <c r="I375" i="14"/>
  <c r="H375" i="14"/>
  <c r="I374" i="14"/>
  <c r="H374" i="14"/>
  <c r="I373" i="14"/>
  <c r="H373" i="14"/>
  <c r="I372" i="14"/>
  <c r="H372" i="14"/>
  <c r="I371" i="14"/>
  <c r="H371" i="14"/>
  <c r="I370" i="14"/>
  <c r="H370" i="14"/>
  <c r="I369" i="14"/>
  <c r="H369" i="14"/>
  <c r="I368" i="14"/>
  <c r="H368" i="14"/>
  <c r="I367" i="14"/>
  <c r="H367" i="14"/>
  <c r="I366" i="14"/>
  <c r="H366" i="14"/>
  <c r="I365" i="14"/>
  <c r="H365" i="14"/>
  <c r="I364" i="14"/>
  <c r="H364" i="14"/>
  <c r="I363" i="14"/>
  <c r="H363" i="14"/>
  <c r="I362" i="14"/>
  <c r="H362" i="14"/>
  <c r="I361" i="14"/>
  <c r="H361" i="14"/>
  <c r="I360" i="14"/>
  <c r="H360" i="14"/>
  <c r="I359" i="14"/>
  <c r="H359" i="14"/>
  <c r="I358" i="14"/>
  <c r="H358" i="14"/>
  <c r="I357" i="14"/>
  <c r="H357" i="14"/>
  <c r="I356" i="14"/>
  <c r="H356" i="14"/>
  <c r="I355" i="14"/>
  <c r="H355" i="14"/>
  <c r="I354" i="14"/>
  <c r="H354" i="14"/>
  <c r="I353" i="14"/>
  <c r="H353" i="14"/>
  <c r="I352" i="14"/>
  <c r="H352" i="14"/>
  <c r="I351" i="14"/>
  <c r="H351" i="14"/>
  <c r="I350" i="14"/>
  <c r="H350" i="14"/>
  <c r="I349" i="14"/>
  <c r="H349" i="14"/>
  <c r="I348" i="14"/>
  <c r="H348" i="14"/>
  <c r="I347" i="14"/>
  <c r="H347" i="14"/>
  <c r="I346" i="14"/>
  <c r="H346" i="14"/>
  <c r="I345" i="14"/>
  <c r="H345" i="14"/>
  <c r="I344" i="14"/>
  <c r="H344" i="14"/>
  <c r="I343" i="14"/>
  <c r="H343" i="14"/>
  <c r="I342" i="14"/>
  <c r="H342" i="14"/>
  <c r="I341" i="14"/>
  <c r="H341" i="14"/>
  <c r="I340" i="14"/>
  <c r="H340" i="14"/>
  <c r="I339" i="14"/>
  <c r="H339" i="14"/>
  <c r="I338" i="14"/>
  <c r="H338" i="14"/>
  <c r="I337" i="14"/>
  <c r="H337" i="14"/>
  <c r="I336" i="14"/>
  <c r="H336" i="14"/>
  <c r="I335" i="14"/>
  <c r="H335" i="14"/>
  <c r="I334" i="14"/>
  <c r="H334" i="14"/>
  <c r="I333" i="14"/>
  <c r="H333" i="14"/>
  <c r="I332" i="14"/>
  <c r="H332" i="14"/>
  <c r="I331" i="14"/>
  <c r="H331" i="14"/>
  <c r="I330" i="14"/>
  <c r="H330" i="14"/>
  <c r="I329" i="14"/>
  <c r="H329" i="14"/>
  <c r="I328" i="14"/>
  <c r="H328" i="14"/>
  <c r="I327" i="14"/>
  <c r="H327" i="14"/>
  <c r="I326" i="14"/>
  <c r="H326" i="14"/>
  <c r="I325" i="14"/>
  <c r="H325" i="14"/>
  <c r="I324" i="14"/>
  <c r="H324" i="14"/>
  <c r="I323" i="14"/>
  <c r="H323" i="14"/>
  <c r="I322" i="14"/>
  <c r="H322" i="14"/>
  <c r="I321" i="14"/>
  <c r="H321" i="14"/>
  <c r="I320" i="14"/>
  <c r="H320" i="14"/>
  <c r="I319" i="14"/>
  <c r="H319" i="14"/>
  <c r="I318" i="14"/>
  <c r="H318" i="14"/>
  <c r="I317" i="14"/>
  <c r="H317" i="14"/>
  <c r="I316" i="14"/>
  <c r="H316" i="14"/>
  <c r="I315" i="14"/>
  <c r="H315" i="14"/>
  <c r="I314" i="14"/>
  <c r="H314" i="14"/>
  <c r="I313" i="14"/>
  <c r="H313" i="14"/>
  <c r="I312" i="14"/>
  <c r="H312" i="14"/>
  <c r="I311" i="14"/>
  <c r="H311" i="14"/>
  <c r="I310" i="14"/>
  <c r="H310" i="14"/>
  <c r="I309" i="14"/>
  <c r="H309" i="14"/>
  <c r="I308" i="14"/>
  <c r="H308" i="14"/>
  <c r="I307" i="14"/>
  <c r="H307" i="14"/>
  <c r="I306" i="14"/>
  <c r="H306" i="14"/>
  <c r="I305" i="14"/>
  <c r="H305" i="14"/>
  <c r="I304" i="14"/>
  <c r="H304" i="14"/>
  <c r="I303" i="14"/>
  <c r="H303" i="14"/>
  <c r="I302" i="14"/>
  <c r="H302" i="14"/>
  <c r="I301" i="14"/>
  <c r="H301" i="14"/>
  <c r="I300" i="14"/>
  <c r="H300" i="14"/>
  <c r="I299" i="14"/>
  <c r="H299" i="14"/>
  <c r="I298" i="14"/>
  <c r="H298" i="14"/>
  <c r="I297" i="14"/>
  <c r="H297" i="14"/>
  <c r="I296" i="14"/>
  <c r="H296" i="14"/>
  <c r="I295" i="14"/>
  <c r="H295" i="14"/>
  <c r="I294" i="14"/>
  <c r="H294" i="14"/>
  <c r="I293" i="14"/>
  <c r="H293" i="14"/>
  <c r="I292" i="14"/>
  <c r="H292" i="14"/>
  <c r="I291" i="14"/>
  <c r="H291" i="14"/>
  <c r="I290" i="14"/>
  <c r="H290" i="14"/>
  <c r="I289" i="14"/>
  <c r="H289" i="14"/>
  <c r="I288" i="14"/>
  <c r="H288" i="14"/>
  <c r="I287" i="14"/>
  <c r="H287" i="14"/>
  <c r="I286" i="14"/>
  <c r="H286" i="14"/>
  <c r="I285" i="14"/>
  <c r="H285" i="14"/>
  <c r="I284" i="14"/>
  <c r="H284" i="14"/>
  <c r="I283" i="14"/>
  <c r="H283" i="14"/>
  <c r="I282" i="14"/>
  <c r="H282" i="14"/>
  <c r="I281" i="14"/>
  <c r="H281" i="14"/>
  <c r="I280" i="14"/>
  <c r="H280" i="14"/>
  <c r="I279" i="14"/>
  <c r="H279" i="14"/>
  <c r="I278" i="14"/>
  <c r="H278" i="14"/>
  <c r="I277" i="14"/>
  <c r="H277" i="14"/>
  <c r="I276" i="14"/>
  <c r="H276" i="14"/>
  <c r="I275" i="14"/>
  <c r="H275" i="14"/>
  <c r="I274" i="14"/>
  <c r="H274" i="14"/>
  <c r="I273" i="14"/>
  <c r="H273" i="14"/>
  <c r="I272" i="14"/>
  <c r="H272" i="14"/>
  <c r="I271" i="14"/>
  <c r="H271" i="14"/>
  <c r="I270" i="14"/>
  <c r="H270" i="14"/>
  <c r="I269" i="14"/>
  <c r="H269" i="14"/>
  <c r="I268" i="14"/>
  <c r="H268" i="14"/>
  <c r="I267" i="14"/>
  <c r="H267" i="14"/>
  <c r="I266" i="14"/>
  <c r="H266" i="14"/>
  <c r="I265" i="14"/>
  <c r="H265" i="14"/>
  <c r="I264" i="14"/>
  <c r="H264" i="14"/>
  <c r="I263" i="14"/>
  <c r="H263" i="14"/>
  <c r="I262" i="14"/>
  <c r="H262" i="14"/>
  <c r="I261" i="14"/>
  <c r="H261" i="14"/>
  <c r="I260" i="14"/>
  <c r="H260" i="14"/>
  <c r="I259" i="14"/>
  <c r="H259" i="14"/>
  <c r="I258" i="14"/>
  <c r="H258" i="14"/>
  <c r="I257" i="14"/>
  <c r="H257" i="14"/>
  <c r="I256" i="14"/>
  <c r="H256" i="14"/>
  <c r="I255" i="14"/>
  <c r="H255" i="14"/>
  <c r="I254" i="14"/>
  <c r="H254" i="14"/>
  <c r="I253" i="14"/>
  <c r="H253" i="14"/>
  <c r="I252" i="14"/>
  <c r="H252" i="14"/>
  <c r="I251" i="14"/>
  <c r="H251" i="14"/>
  <c r="I250" i="14"/>
  <c r="H250" i="14"/>
  <c r="I249" i="14"/>
  <c r="H249" i="14"/>
  <c r="I248" i="14"/>
  <c r="H248" i="14"/>
  <c r="I247" i="14"/>
  <c r="H247" i="14"/>
  <c r="I246" i="14"/>
  <c r="H246" i="14"/>
  <c r="I245" i="14"/>
  <c r="H245" i="14"/>
  <c r="I244" i="14"/>
  <c r="H244" i="14"/>
  <c r="I243" i="14"/>
  <c r="H243" i="14"/>
  <c r="I242" i="14"/>
  <c r="H242" i="14"/>
  <c r="I241" i="14"/>
  <c r="H241" i="14"/>
  <c r="I240" i="14"/>
  <c r="H240" i="14"/>
  <c r="I239" i="14"/>
  <c r="H239" i="14"/>
  <c r="I238" i="14"/>
  <c r="H238" i="14"/>
  <c r="I237" i="14"/>
  <c r="H237" i="14"/>
  <c r="I236" i="14"/>
  <c r="H236" i="14"/>
  <c r="I235" i="14"/>
  <c r="H235" i="14"/>
  <c r="I234" i="14"/>
  <c r="H234" i="14"/>
  <c r="I233" i="14"/>
  <c r="H233" i="14"/>
  <c r="I232" i="14"/>
  <c r="H232" i="14"/>
  <c r="I231" i="14"/>
  <c r="H231" i="14"/>
  <c r="I230" i="14"/>
  <c r="H230" i="14"/>
  <c r="I229" i="14"/>
  <c r="H229" i="14"/>
  <c r="I228" i="14"/>
  <c r="H228" i="14"/>
  <c r="I227" i="14"/>
  <c r="H227" i="14"/>
  <c r="I226" i="14"/>
  <c r="H226" i="14"/>
  <c r="I225" i="14"/>
  <c r="H225" i="14"/>
  <c r="I224" i="14"/>
  <c r="H224" i="14"/>
  <c r="I223" i="14"/>
  <c r="H223" i="14"/>
  <c r="I222" i="14"/>
  <c r="H222" i="14"/>
  <c r="I221" i="14"/>
  <c r="H221" i="14"/>
  <c r="I220" i="14"/>
  <c r="H220" i="14"/>
  <c r="I219" i="14"/>
  <c r="H219" i="14"/>
  <c r="I218" i="14"/>
  <c r="H218" i="14"/>
  <c r="I217" i="14"/>
  <c r="H217" i="14"/>
  <c r="I216" i="14"/>
  <c r="H216" i="14"/>
  <c r="I215" i="14"/>
  <c r="H215" i="14"/>
  <c r="I214" i="14"/>
  <c r="H214" i="14"/>
  <c r="I213" i="14"/>
  <c r="H213" i="14"/>
  <c r="I212" i="14"/>
  <c r="H212" i="14"/>
  <c r="I211" i="14"/>
  <c r="H211" i="14"/>
  <c r="I210" i="14"/>
  <c r="H210" i="14"/>
  <c r="I209" i="14"/>
  <c r="H209" i="14"/>
  <c r="I208" i="14"/>
  <c r="H208" i="14"/>
  <c r="I207" i="14"/>
  <c r="H207" i="14"/>
  <c r="I206" i="14"/>
  <c r="H206" i="14"/>
  <c r="I205" i="14"/>
  <c r="H205" i="14"/>
  <c r="I204" i="14"/>
  <c r="H204" i="14"/>
  <c r="I203" i="14"/>
  <c r="H203" i="14"/>
  <c r="I202" i="14"/>
  <c r="H202" i="14"/>
  <c r="I201" i="14"/>
  <c r="H201" i="14"/>
  <c r="I200" i="14"/>
  <c r="H200" i="14"/>
  <c r="I199" i="14"/>
  <c r="H199" i="14"/>
  <c r="I198" i="14"/>
  <c r="H198" i="14"/>
  <c r="I197" i="14"/>
  <c r="H197" i="14"/>
  <c r="I196" i="14"/>
  <c r="H196" i="14"/>
  <c r="I195" i="14"/>
  <c r="H195" i="14"/>
  <c r="I194" i="14"/>
  <c r="H194" i="14"/>
  <c r="I193" i="14"/>
  <c r="H193" i="14"/>
  <c r="I192" i="14"/>
  <c r="H192" i="14"/>
  <c r="I191" i="14"/>
  <c r="H191" i="14"/>
  <c r="I190" i="14"/>
  <c r="H190" i="14"/>
  <c r="I189" i="14"/>
  <c r="H189" i="14"/>
  <c r="I188" i="14"/>
  <c r="H188" i="14"/>
  <c r="I187" i="14"/>
  <c r="H187" i="14"/>
  <c r="I186" i="14"/>
  <c r="H186" i="14"/>
  <c r="I185" i="14"/>
  <c r="H185" i="14"/>
  <c r="I184" i="14"/>
  <c r="H184" i="14"/>
  <c r="I183" i="14"/>
  <c r="H183" i="14"/>
  <c r="I182" i="14"/>
  <c r="H182" i="14"/>
  <c r="I181" i="14"/>
  <c r="H181" i="14"/>
  <c r="I180" i="14"/>
  <c r="H180" i="14"/>
  <c r="I179" i="14"/>
  <c r="H179" i="14"/>
  <c r="I178" i="14"/>
  <c r="H178" i="14"/>
  <c r="I177" i="14"/>
  <c r="H177" i="14"/>
  <c r="I176" i="14"/>
  <c r="H176" i="14"/>
  <c r="I175" i="14"/>
  <c r="H175" i="14"/>
  <c r="I174" i="14"/>
  <c r="H174" i="14"/>
  <c r="I173" i="14"/>
  <c r="H173" i="14"/>
  <c r="I172" i="14"/>
  <c r="H172" i="14"/>
  <c r="I171" i="14"/>
  <c r="H171" i="14"/>
  <c r="I170" i="14"/>
  <c r="H170" i="14"/>
  <c r="I169" i="14"/>
  <c r="H169" i="14"/>
  <c r="I168" i="14"/>
  <c r="H168" i="14"/>
  <c r="I167" i="14"/>
  <c r="H167" i="14"/>
  <c r="I166" i="14"/>
  <c r="H166" i="14"/>
  <c r="I165" i="14"/>
  <c r="H165" i="14"/>
  <c r="I164" i="14"/>
  <c r="H164" i="14"/>
  <c r="I163" i="14"/>
  <c r="H163" i="14"/>
  <c r="I162" i="14"/>
  <c r="H162" i="14"/>
  <c r="I161" i="14"/>
  <c r="H161" i="14"/>
  <c r="I160" i="14"/>
  <c r="H160" i="14"/>
  <c r="I159" i="14"/>
  <c r="H159" i="14"/>
  <c r="I158" i="14"/>
  <c r="H158" i="14"/>
  <c r="I157" i="14"/>
  <c r="H157" i="14"/>
  <c r="I156" i="14"/>
  <c r="H156" i="14"/>
  <c r="I155" i="14"/>
  <c r="H155" i="14"/>
  <c r="I154" i="14"/>
  <c r="H154" i="14"/>
  <c r="I153" i="14"/>
  <c r="H153" i="14"/>
  <c r="I152" i="14"/>
  <c r="H152" i="14"/>
  <c r="I151" i="14"/>
  <c r="H151" i="14"/>
  <c r="I150" i="14"/>
  <c r="H150" i="14"/>
  <c r="I149" i="14"/>
  <c r="H149" i="14"/>
  <c r="I148" i="14"/>
  <c r="H148" i="14"/>
  <c r="I147" i="14"/>
  <c r="H147" i="14"/>
  <c r="I146" i="14"/>
  <c r="H146" i="14"/>
  <c r="I145" i="14"/>
  <c r="H145" i="14"/>
  <c r="I144" i="14"/>
  <c r="H144" i="14"/>
  <c r="I143" i="14"/>
  <c r="H143" i="14"/>
  <c r="I142" i="14"/>
  <c r="H142" i="14"/>
  <c r="I141" i="14"/>
  <c r="H141" i="14"/>
  <c r="I140" i="14"/>
  <c r="H140" i="14"/>
  <c r="I139" i="14"/>
  <c r="H139" i="14"/>
  <c r="I138" i="14"/>
  <c r="H138" i="14"/>
  <c r="I137" i="14"/>
  <c r="H137" i="14"/>
  <c r="I136" i="14"/>
  <c r="H136" i="14"/>
  <c r="I135" i="14"/>
  <c r="H135" i="14"/>
  <c r="I134" i="14"/>
  <c r="H134" i="14"/>
  <c r="I133" i="14"/>
  <c r="H133" i="14"/>
  <c r="I132" i="14"/>
  <c r="H132" i="14"/>
  <c r="I131" i="14"/>
  <c r="H131" i="14"/>
  <c r="I130" i="14"/>
  <c r="H130" i="14"/>
  <c r="I129" i="14"/>
  <c r="H129" i="14"/>
  <c r="I128" i="14"/>
  <c r="H128" i="14"/>
  <c r="I127" i="14"/>
  <c r="H127" i="14"/>
  <c r="I126" i="14"/>
  <c r="H126" i="14"/>
  <c r="I125" i="14"/>
  <c r="H125" i="14"/>
  <c r="I124" i="14"/>
  <c r="H124" i="14"/>
  <c r="I123" i="14"/>
  <c r="H123" i="14"/>
  <c r="I122" i="14"/>
  <c r="H122" i="14"/>
  <c r="I121" i="14"/>
  <c r="H121" i="14"/>
  <c r="I120" i="14"/>
  <c r="H120" i="14"/>
  <c r="I119" i="14"/>
  <c r="H119" i="14"/>
  <c r="I118" i="14"/>
  <c r="H118" i="14"/>
  <c r="I117" i="14"/>
  <c r="H117" i="14"/>
  <c r="I116" i="14"/>
  <c r="H116" i="14"/>
  <c r="I115" i="14"/>
  <c r="H115" i="14"/>
  <c r="I114" i="14"/>
  <c r="H114" i="14"/>
  <c r="I113" i="14"/>
  <c r="H113" i="14"/>
  <c r="I112" i="14"/>
  <c r="H112" i="14"/>
  <c r="I111" i="14"/>
  <c r="H111" i="14"/>
  <c r="I110" i="14"/>
  <c r="H110" i="14"/>
  <c r="I109" i="14"/>
  <c r="H109" i="14"/>
  <c r="I108" i="14"/>
  <c r="H108" i="14"/>
  <c r="I107" i="14"/>
  <c r="H107" i="14"/>
  <c r="I106" i="14"/>
  <c r="H106" i="14"/>
  <c r="I105" i="14"/>
  <c r="H105" i="14"/>
  <c r="I104" i="14"/>
  <c r="H104" i="14"/>
  <c r="I103" i="14"/>
  <c r="H103" i="14"/>
  <c r="I102" i="14"/>
  <c r="H102" i="14"/>
  <c r="I101" i="14"/>
  <c r="H101" i="14"/>
  <c r="I100" i="14"/>
  <c r="H100" i="14"/>
  <c r="I99" i="14"/>
  <c r="H99" i="14"/>
  <c r="I98" i="14"/>
  <c r="H98" i="14"/>
  <c r="I97" i="14"/>
  <c r="H97" i="14"/>
  <c r="I96" i="14"/>
  <c r="H96" i="14"/>
  <c r="I95" i="14"/>
  <c r="H95" i="14"/>
  <c r="I94" i="14"/>
  <c r="H94" i="14"/>
  <c r="I93" i="14"/>
  <c r="H93" i="14"/>
  <c r="I92" i="14"/>
  <c r="H92" i="14"/>
  <c r="I91" i="14"/>
  <c r="H91" i="14"/>
  <c r="I90" i="14"/>
  <c r="H90" i="14"/>
  <c r="I89" i="14"/>
  <c r="H89" i="14"/>
  <c r="I88" i="14"/>
  <c r="H88" i="14"/>
  <c r="I87" i="14"/>
  <c r="H87" i="14"/>
  <c r="I86" i="14"/>
  <c r="H86" i="14"/>
  <c r="I85" i="14"/>
  <c r="H85" i="14"/>
  <c r="I84" i="14"/>
  <c r="H84" i="14"/>
  <c r="I83" i="14"/>
  <c r="H83" i="14"/>
  <c r="I82" i="14"/>
  <c r="H82" i="14"/>
  <c r="I81" i="14"/>
  <c r="H81" i="14"/>
  <c r="I80" i="14"/>
  <c r="H80" i="14"/>
  <c r="I79" i="14"/>
  <c r="H79" i="14"/>
  <c r="I78" i="14"/>
  <c r="H78" i="14"/>
  <c r="I77" i="14"/>
  <c r="H77" i="14"/>
  <c r="I76" i="14"/>
  <c r="H76" i="14"/>
  <c r="I75" i="14"/>
  <c r="H75" i="14"/>
  <c r="I74" i="14"/>
  <c r="H74" i="14"/>
  <c r="I73" i="14"/>
  <c r="H73" i="14"/>
  <c r="I72" i="14"/>
  <c r="H72" i="14"/>
  <c r="I71" i="14"/>
  <c r="H71" i="14"/>
  <c r="I70" i="14"/>
  <c r="H70" i="14"/>
  <c r="I69" i="14"/>
  <c r="H69" i="14"/>
  <c r="I68" i="14"/>
  <c r="H68" i="14"/>
  <c r="I67" i="14"/>
  <c r="H67" i="14"/>
  <c r="I66" i="14"/>
  <c r="H66" i="14"/>
  <c r="I65" i="14"/>
  <c r="H65" i="14"/>
  <c r="I64" i="14"/>
  <c r="H64" i="14"/>
  <c r="I63" i="14"/>
  <c r="H63" i="14"/>
  <c r="I62" i="14"/>
  <c r="H62" i="14"/>
  <c r="I61" i="14"/>
  <c r="H61" i="14"/>
  <c r="I60" i="14"/>
  <c r="H60" i="14"/>
  <c r="I59" i="14"/>
  <c r="H59" i="14"/>
  <c r="I58" i="14"/>
  <c r="H58" i="14"/>
  <c r="I57" i="14"/>
  <c r="H57" i="14"/>
  <c r="I56" i="14"/>
  <c r="H56" i="14"/>
  <c r="I55" i="14"/>
  <c r="H55" i="14"/>
  <c r="I54" i="14"/>
  <c r="H54" i="14"/>
  <c r="I53" i="14"/>
  <c r="H53" i="14"/>
  <c r="I52" i="14"/>
  <c r="H52" i="14"/>
  <c r="I51" i="14"/>
  <c r="H51" i="14"/>
  <c r="I50" i="14"/>
  <c r="H50" i="14"/>
  <c r="I49" i="14"/>
  <c r="H49" i="14"/>
  <c r="I48" i="14"/>
  <c r="H48" i="14"/>
  <c r="I47" i="14"/>
  <c r="H47" i="14"/>
  <c r="I46" i="14"/>
  <c r="H46" i="14"/>
  <c r="I45" i="14"/>
  <c r="H45" i="14"/>
  <c r="I44" i="14"/>
  <c r="H44" i="14"/>
  <c r="I43" i="14"/>
  <c r="H43" i="14"/>
  <c r="I42" i="14"/>
  <c r="H42" i="14"/>
  <c r="I41" i="14"/>
  <c r="H41" i="14"/>
  <c r="I40" i="14"/>
  <c r="H40" i="14"/>
  <c r="I39" i="14"/>
  <c r="H39" i="14"/>
  <c r="I38" i="14"/>
  <c r="H38" i="14"/>
  <c r="I37" i="14"/>
  <c r="H37" i="14"/>
  <c r="I36" i="14"/>
  <c r="H36" i="14"/>
  <c r="I35" i="14"/>
  <c r="H35" i="14"/>
  <c r="I34" i="14"/>
  <c r="H34" i="14"/>
  <c r="I33" i="14"/>
  <c r="H33" i="14"/>
  <c r="I32" i="14"/>
  <c r="H32" i="14"/>
  <c r="I31" i="14"/>
  <c r="H31" i="14"/>
  <c r="I30" i="14"/>
  <c r="H30" i="14"/>
  <c r="I29" i="14"/>
  <c r="H29" i="14"/>
  <c r="I28" i="14"/>
  <c r="H28" i="14"/>
  <c r="I27" i="14"/>
  <c r="H27" i="14"/>
  <c r="I26" i="14"/>
  <c r="H26" i="14"/>
  <c r="I25" i="14"/>
  <c r="H25" i="14"/>
  <c r="I24" i="14"/>
  <c r="H24" i="14"/>
  <c r="I23" i="14"/>
  <c r="H23" i="14"/>
  <c r="I22" i="14"/>
  <c r="H22" i="14"/>
  <c r="I21" i="14"/>
  <c r="H21" i="14"/>
  <c r="I20" i="14"/>
  <c r="H20" i="14"/>
  <c r="I19" i="14"/>
  <c r="H19" i="14"/>
  <c r="I18" i="14"/>
  <c r="H18" i="14"/>
  <c r="I17" i="14"/>
  <c r="H17" i="14"/>
  <c r="I16" i="14"/>
  <c r="H16" i="14"/>
  <c r="I15" i="14"/>
  <c r="H15" i="14"/>
  <c r="I14" i="14"/>
  <c r="H14" i="14"/>
  <c r="I13" i="14"/>
  <c r="H13" i="14"/>
  <c r="I12" i="14"/>
  <c r="H12" i="14"/>
  <c r="I11" i="14"/>
  <c r="H11" i="14"/>
  <c r="I10" i="14"/>
  <c r="H10" i="14"/>
  <c r="I9" i="14"/>
  <c r="H9" i="14"/>
  <c r="I8" i="14"/>
  <c r="H8" i="14"/>
  <c r="I7" i="14"/>
  <c r="H7" i="14"/>
  <c r="I6" i="14"/>
  <c r="H6" i="14"/>
  <c r="I5" i="14"/>
  <c r="H5" i="14"/>
  <c r="I4" i="14"/>
  <c r="H4" i="14"/>
  <c r="B1803" i="14"/>
  <c r="A1803" i="14"/>
  <c r="B1802" i="14"/>
  <c r="A1802" i="14"/>
  <c r="B1801" i="14"/>
  <c r="A1801" i="14"/>
  <c r="B1800" i="14"/>
  <c r="A1800" i="14"/>
  <c r="B1799" i="14"/>
  <c r="A1799" i="14"/>
  <c r="B1798" i="14"/>
  <c r="A1798" i="14"/>
  <c r="B1797" i="14"/>
  <c r="A1797" i="14"/>
  <c r="B1796" i="14"/>
  <c r="A1796" i="14"/>
  <c r="B1795" i="14"/>
  <c r="A1795" i="14"/>
  <c r="B1794" i="14"/>
  <c r="A1794" i="14"/>
  <c r="B1793" i="14"/>
  <c r="A1793" i="14"/>
  <c r="B1792" i="14"/>
  <c r="A1792" i="14"/>
  <c r="B1791" i="14"/>
  <c r="A1791" i="14"/>
  <c r="B1790" i="14"/>
  <c r="A1790" i="14"/>
  <c r="B1789" i="14"/>
  <c r="A1789" i="14"/>
  <c r="B1788" i="14"/>
  <c r="A1788" i="14"/>
  <c r="B1787" i="14"/>
  <c r="A1787" i="14"/>
  <c r="B1786" i="14"/>
  <c r="A1786" i="14"/>
  <c r="B1785" i="14"/>
  <c r="A1785" i="14"/>
  <c r="B1784" i="14"/>
  <c r="A1784" i="14"/>
  <c r="D1783" i="14"/>
  <c r="C1783" i="14"/>
  <c r="B1783" i="14"/>
  <c r="A1783" i="14"/>
  <c r="D1782" i="14"/>
  <c r="C1782" i="14"/>
  <c r="B1782" i="14"/>
  <c r="A1782" i="14"/>
  <c r="D1781" i="14"/>
  <c r="C1781" i="14"/>
  <c r="B1781" i="14"/>
  <c r="A1781" i="14"/>
  <c r="D1780" i="14"/>
  <c r="C1780" i="14"/>
  <c r="B1780" i="14"/>
  <c r="A1780" i="14"/>
  <c r="D1779" i="14"/>
  <c r="C1779" i="14"/>
  <c r="B1779" i="14"/>
  <c r="A1779" i="14"/>
  <c r="D1778" i="14"/>
  <c r="C1778" i="14"/>
  <c r="B1778" i="14"/>
  <c r="A1778" i="14"/>
  <c r="D1777" i="14"/>
  <c r="C1777" i="14"/>
  <c r="B1777" i="14"/>
  <c r="A1777" i="14"/>
  <c r="D1776" i="14"/>
  <c r="C1776" i="14"/>
  <c r="B1776" i="14"/>
  <c r="A1776" i="14"/>
  <c r="D1775" i="14"/>
  <c r="C1775" i="14"/>
  <c r="B1775" i="14"/>
  <c r="A1775" i="14"/>
  <c r="D1774" i="14"/>
  <c r="C1774" i="14"/>
  <c r="B1774" i="14"/>
  <c r="A1774" i="14"/>
  <c r="D1773" i="14"/>
  <c r="C1773" i="14"/>
  <c r="B1773" i="14"/>
  <c r="A1773" i="14"/>
  <c r="D1772" i="14"/>
  <c r="C1772" i="14"/>
  <c r="B1772" i="14"/>
  <c r="A1772" i="14"/>
  <c r="D1771" i="14"/>
  <c r="C1771" i="14"/>
  <c r="B1771" i="14"/>
  <c r="A1771" i="14"/>
  <c r="D1770" i="14"/>
  <c r="C1770" i="14"/>
  <c r="B1770" i="14"/>
  <c r="A1770" i="14"/>
  <c r="D1769" i="14"/>
  <c r="C1769" i="14"/>
  <c r="B1769" i="14"/>
  <c r="A1769" i="14"/>
  <c r="D1768" i="14"/>
  <c r="C1768" i="14"/>
  <c r="B1768" i="14"/>
  <c r="A1768" i="14"/>
  <c r="D1767" i="14"/>
  <c r="C1767" i="14"/>
  <c r="B1767" i="14"/>
  <c r="A1767" i="14"/>
  <c r="D1766" i="14"/>
  <c r="C1766" i="14"/>
  <c r="B1766" i="14"/>
  <c r="A1766" i="14"/>
  <c r="D1765" i="14"/>
  <c r="C1765" i="14"/>
  <c r="B1765" i="14"/>
  <c r="A1765" i="14"/>
  <c r="D1764" i="14"/>
  <c r="C1764" i="14"/>
  <c r="B1764" i="14"/>
  <c r="A1764" i="14"/>
  <c r="D1763" i="14"/>
  <c r="C1763" i="14"/>
  <c r="B1763" i="14"/>
  <c r="A1763" i="14"/>
  <c r="D1762" i="14"/>
  <c r="C1762" i="14"/>
  <c r="B1762" i="14"/>
  <c r="A1762" i="14"/>
  <c r="D1761" i="14"/>
  <c r="C1761" i="14"/>
  <c r="B1761" i="14"/>
  <c r="A1761" i="14"/>
  <c r="D1760" i="14"/>
  <c r="C1760" i="14"/>
  <c r="B1760" i="14"/>
  <c r="A1760" i="14"/>
  <c r="D1759" i="14"/>
  <c r="C1759" i="14"/>
  <c r="B1759" i="14"/>
  <c r="A1759" i="14"/>
  <c r="D1758" i="14"/>
  <c r="C1758" i="14"/>
  <c r="B1758" i="14"/>
  <c r="A1758" i="14"/>
  <c r="D1757" i="14"/>
  <c r="C1757" i="14"/>
  <c r="B1757" i="14"/>
  <c r="A1757" i="14"/>
  <c r="D1756" i="14"/>
  <c r="C1756" i="14"/>
  <c r="B1756" i="14"/>
  <c r="A1756" i="14"/>
  <c r="D1755" i="14"/>
  <c r="C1755" i="14"/>
  <c r="B1755" i="14"/>
  <c r="A1755" i="14"/>
  <c r="D1754" i="14"/>
  <c r="C1754" i="14"/>
  <c r="B1754" i="14"/>
  <c r="A1754" i="14"/>
  <c r="D1753" i="14"/>
  <c r="C1753" i="14"/>
  <c r="B1753" i="14"/>
  <c r="A1753" i="14"/>
  <c r="D1752" i="14"/>
  <c r="C1752" i="14"/>
  <c r="B1752" i="14"/>
  <c r="A1752" i="14"/>
  <c r="D1751" i="14"/>
  <c r="C1751" i="14"/>
  <c r="B1751" i="14"/>
  <c r="A1751" i="14"/>
  <c r="D1750" i="14"/>
  <c r="C1750" i="14"/>
  <c r="B1750" i="14"/>
  <c r="A1750" i="14"/>
  <c r="D1749" i="14"/>
  <c r="C1749" i="14"/>
  <c r="B1749" i="14"/>
  <c r="A1749" i="14"/>
  <c r="D1748" i="14"/>
  <c r="C1748" i="14"/>
  <c r="B1748" i="14"/>
  <c r="A1748" i="14"/>
  <c r="D1747" i="14"/>
  <c r="C1747" i="14"/>
  <c r="B1747" i="14"/>
  <c r="A1747" i="14"/>
  <c r="D1746" i="14"/>
  <c r="C1746" i="14"/>
  <c r="B1746" i="14"/>
  <c r="A1746" i="14"/>
  <c r="D1745" i="14"/>
  <c r="C1745" i="14"/>
  <c r="B1745" i="14"/>
  <c r="A1745" i="14"/>
  <c r="D1744" i="14"/>
  <c r="C1744" i="14"/>
  <c r="B1744" i="14"/>
  <c r="A1744" i="14"/>
  <c r="D1743" i="14"/>
  <c r="C1743" i="14"/>
  <c r="B1743" i="14"/>
  <c r="A1743" i="14"/>
  <c r="D1742" i="14"/>
  <c r="C1742" i="14"/>
  <c r="B1742" i="14"/>
  <c r="A1742" i="14"/>
  <c r="D1741" i="14"/>
  <c r="C1741" i="14"/>
  <c r="B1741" i="14"/>
  <c r="A1741" i="14"/>
  <c r="D1740" i="14"/>
  <c r="C1740" i="14"/>
  <c r="B1740" i="14"/>
  <c r="A1740" i="14"/>
  <c r="D1739" i="14"/>
  <c r="C1739" i="14"/>
  <c r="B1739" i="14"/>
  <c r="A1739" i="14"/>
  <c r="D1738" i="14"/>
  <c r="C1738" i="14"/>
  <c r="B1738" i="14"/>
  <c r="A1738" i="14"/>
  <c r="D1737" i="14"/>
  <c r="C1737" i="14"/>
  <c r="B1737" i="14"/>
  <c r="A1737" i="14"/>
  <c r="D1736" i="14"/>
  <c r="C1736" i="14"/>
  <c r="B1736" i="14"/>
  <c r="A1736" i="14"/>
  <c r="D1735" i="14"/>
  <c r="C1735" i="14"/>
  <c r="B1735" i="14"/>
  <c r="A1735" i="14"/>
  <c r="D1734" i="14"/>
  <c r="C1734" i="14"/>
  <c r="B1734" i="14"/>
  <c r="A1734" i="14"/>
  <c r="D1733" i="14"/>
  <c r="C1733" i="14"/>
  <c r="B1733" i="14"/>
  <c r="A1733" i="14"/>
  <c r="D1732" i="14"/>
  <c r="C1732" i="14"/>
  <c r="B1732" i="14"/>
  <c r="A1732" i="14"/>
  <c r="D1731" i="14"/>
  <c r="C1731" i="14"/>
  <c r="B1731" i="14"/>
  <c r="A1731" i="14"/>
  <c r="D1730" i="14"/>
  <c r="C1730" i="14"/>
  <c r="B1730" i="14"/>
  <c r="A1730" i="14"/>
  <c r="D1729" i="14"/>
  <c r="C1729" i="14"/>
  <c r="B1729" i="14"/>
  <c r="A1729" i="14"/>
  <c r="D1728" i="14"/>
  <c r="C1728" i="14"/>
  <c r="B1728" i="14"/>
  <c r="A1728" i="14"/>
  <c r="D1727" i="14"/>
  <c r="C1727" i="14"/>
  <c r="B1727" i="14"/>
  <c r="A1727" i="14"/>
  <c r="D1726" i="14"/>
  <c r="C1726" i="14"/>
  <c r="B1726" i="14"/>
  <c r="A1726" i="14"/>
  <c r="D1725" i="14"/>
  <c r="C1725" i="14"/>
  <c r="B1725" i="14"/>
  <c r="A1725" i="14"/>
  <c r="D1724" i="14"/>
  <c r="C1724" i="14"/>
  <c r="B1724" i="14"/>
  <c r="A1724" i="14"/>
  <c r="D1723" i="14"/>
  <c r="C1723" i="14"/>
  <c r="B1723" i="14"/>
  <c r="A1723" i="14"/>
  <c r="D1722" i="14"/>
  <c r="C1722" i="14"/>
  <c r="B1722" i="14"/>
  <c r="A1722" i="14"/>
  <c r="D1721" i="14"/>
  <c r="C1721" i="14"/>
  <c r="B1721" i="14"/>
  <c r="A1721" i="14"/>
  <c r="D1720" i="14"/>
  <c r="C1720" i="14"/>
  <c r="B1720" i="14"/>
  <c r="A1720" i="14"/>
  <c r="D1719" i="14"/>
  <c r="C1719" i="14"/>
  <c r="B1719" i="14"/>
  <c r="A1719" i="14"/>
  <c r="D1718" i="14"/>
  <c r="C1718" i="14"/>
  <c r="B1718" i="14"/>
  <c r="A1718" i="14"/>
  <c r="D1717" i="14"/>
  <c r="C1717" i="14"/>
  <c r="B1717" i="14"/>
  <c r="A1717" i="14"/>
  <c r="D1716" i="14"/>
  <c r="C1716" i="14"/>
  <c r="B1716" i="14"/>
  <c r="A1716" i="14"/>
  <c r="D1715" i="14"/>
  <c r="C1715" i="14"/>
  <c r="B1715" i="14"/>
  <c r="A1715" i="14"/>
  <c r="D1714" i="14"/>
  <c r="C1714" i="14"/>
  <c r="B1714" i="14"/>
  <c r="A1714" i="14"/>
  <c r="D1713" i="14"/>
  <c r="C1713" i="14"/>
  <c r="B1713" i="14"/>
  <c r="A1713" i="14"/>
  <c r="D1712" i="14"/>
  <c r="C1712" i="14"/>
  <c r="B1712" i="14"/>
  <c r="A1712" i="14"/>
  <c r="D1711" i="14"/>
  <c r="C1711" i="14"/>
  <c r="B1711" i="14"/>
  <c r="A1711" i="14"/>
  <c r="D1710" i="14"/>
  <c r="C1710" i="14"/>
  <c r="B1710" i="14"/>
  <c r="A1710" i="14"/>
  <c r="D1709" i="14"/>
  <c r="C1709" i="14"/>
  <c r="B1709" i="14"/>
  <c r="A1709" i="14"/>
  <c r="D1708" i="14"/>
  <c r="C1708" i="14"/>
  <c r="B1708" i="14"/>
  <c r="A1708" i="14"/>
  <c r="D1707" i="14"/>
  <c r="C1707" i="14"/>
  <c r="B1707" i="14"/>
  <c r="A1707" i="14"/>
  <c r="D1706" i="14"/>
  <c r="C1706" i="14"/>
  <c r="B1706" i="14"/>
  <c r="A1706" i="14"/>
  <c r="D1705" i="14"/>
  <c r="C1705" i="14"/>
  <c r="B1705" i="14"/>
  <c r="A1705" i="14"/>
  <c r="D1704" i="14"/>
  <c r="C1704" i="14"/>
  <c r="B1704" i="14"/>
  <c r="A1704" i="14"/>
  <c r="D1703" i="14"/>
  <c r="C1703" i="14"/>
  <c r="B1703" i="14"/>
  <c r="A1703" i="14"/>
  <c r="D1702" i="14"/>
  <c r="C1702" i="14"/>
  <c r="B1702" i="14"/>
  <c r="A1702" i="14"/>
  <c r="D1701" i="14"/>
  <c r="C1701" i="14"/>
  <c r="B1701" i="14"/>
  <c r="A1701" i="14"/>
  <c r="D1700" i="14"/>
  <c r="C1700" i="14"/>
  <c r="B1700" i="14"/>
  <c r="A1700" i="14"/>
  <c r="D1699" i="14"/>
  <c r="C1699" i="14"/>
  <c r="B1699" i="14"/>
  <c r="A1699" i="14"/>
  <c r="D1698" i="14"/>
  <c r="C1698" i="14"/>
  <c r="B1698" i="14"/>
  <c r="A1698" i="14"/>
  <c r="D1697" i="14"/>
  <c r="C1697" i="14"/>
  <c r="B1697" i="14"/>
  <c r="A1697" i="14"/>
  <c r="D1696" i="14"/>
  <c r="C1696" i="14"/>
  <c r="B1696" i="14"/>
  <c r="A1696" i="14"/>
  <c r="D1695" i="14"/>
  <c r="C1695" i="14"/>
  <c r="B1695" i="14"/>
  <c r="A1695" i="14"/>
  <c r="D1694" i="14"/>
  <c r="C1694" i="14"/>
  <c r="B1694" i="14"/>
  <c r="A1694" i="14"/>
  <c r="D1693" i="14"/>
  <c r="C1693" i="14"/>
  <c r="B1693" i="14"/>
  <c r="A1693" i="14"/>
  <c r="D1692" i="14"/>
  <c r="C1692" i="14"/>
  <c r="B1692" i="14"/>
  <c r="A1692" i="14"/>
  <c r="D1691" i="14"/>
  <c r="C1691" i="14"/>
  <c r="B1691" i="14"/>
  <c r="A1691" i="14"/>
  <c r="D1690" i="14"/>
  <c r="C1690" i="14"/>
  <c r="B1690" i="14"/>
  <c r="A1690" i="14"/>
  <c r="D1689" i="14"/>
  <c r="C1689" i="14"/>
  <c r="B1689" i="14"/>
  <c r="A1689" i="14"/>
  <c r="D1688" i="14"/>
  <c r="C1688" i="14"/>
  <c r="B1688" i="14"/>
  <c r="A1688" i="14"/>
  <c r="D1687" i="14"/>
  <c r="C1687" i="14"/>
  <c r="B1687" i="14"/>
  <c r="A1687" i="14"/>
  <c r="D1686" i="14"/>
  <c r="C1686" i="14"/>
  <c r="B1686" i="14"/>
  <c r="A1686" i="14"/>
  <c r="D1685" i="14"/>
  <c r="C1685" i="14"/>
  <c r="B1685" i="14"/>
  <c r="A1685" i="14"/>
  <c r="D1684" i="14"/>
  <c r="C1684" i="14"/>
  <c r="B1684" i="14"/>
  <c r="A1684" i="14"/>
  <c r="D1683" i="14"/>
  <c r="C1683" i="14"/>
  <c r="B1683" i="14"/>
  <c r="A1683" i="14"/>
  <c r="D1682" i="14"/>
  <c r="C1682" i="14"/>
  <c r="B1682" i="14"/>
  <c r="A1682" i="14"/>
  <c r="D1681" i="14"/>
  <c r="C1681" i="14"/>
  <c r="B1681" i="14"/>
  <c r="A1681" i="14"/>
  <c r="D1680" i="14"/>
  <c r="C1680" i="14"/>
  <c r="B1680" i="14"/>
  <c r="A1680" i="14"/>
  <c r="D1679" i="14"/>
  <c r="C1679" i="14"/>
  <c r="B1679" i="14"/>
  <c r="A1679" i="14"/>
  <c r="D1678" i="14"/>
  <c r="C1678" i="14"/>
  <c r="B1678" i="14"/>
  <c r="A1678" i="14"/>
  <c r="D1677" i="14"/>
  <c r="C1677" i="14"/>
  <c r="B1677" i="14"/>
  <c r="A1677" i="14"/>
  <c r="D1676" i="14"/>
  <c r="C1676" i="14"/>
  <c r="B1676" i="14"/>
  <c r="A1676" i="14"/>
  <c r="D1675" i="14"/>
  <c r="C1675" i="14"/>
  <c r="B1675" i="14"/>
  <c r="A1675" i="14"/>
  <c r="D1674" i="14"/>
  <c r="C1674" i="14"/>
  <c r="B1674" i="14"/>
  <c r="A1674" i="14"/>
  <c r="D1673" i="14"/>
  <c r="C1673" i="14"/>
  <c r="B1673" i="14"/>
  <c r="A1673" i="14"/>
  <c r="D1672" i="14"/>
  <c r="C1672" i="14"/>
  <c r="B1672" i="14"/>
  <c r="A1672" i="14"/>
  <c r="D1671" i="14"/>
  <c r="C1671" i="14"/>
  <c r="B1671" i="14"/>
  <c r="A1671" i="14"/>
  <c r="D1670" i="14"/>
  <c r="C1670" i="14"/>
  <c r="B1670" i="14"/>
  <c r="A1670" i="14"/>
  <c r="D1669" i="14"/>
  <c r="C1669" i="14"/>
  <c r="B1669" i="14"/>
  <c r="A1669" i="14"/>
  <c r="D1668" i="14"/>
  <c r="C1668" i="14"/>
  <c r="B1668" i="14"/>
  <c r="A1668" i="14"/>
  <c r="D1667" i="14"/>
  <c r="C1667" i="14"/>
  <c r="B1667" i="14"/>
  <c r="A1667" i="14"/>
  <c r="D1666" i="14"/>
  <c r="C1666" i="14"/>
  <c r="B1666" i="14"/>
  <c r="A1666" i="14"/>
  <c r="D1665" i="14"/>
  <c r="C1665" i="14"/>
  <c r="B1665" i="14"/>
  <c r="A1665" i="14"/>
  <c r="D1664" i="14"/>
  <c r="C1664" i="14"/>
  <c r="B1664" i="14"/>
  <c r="A1664" i="14"/>
  <c r="D1663" i="14"/>
  <c r="C1663" i="14"/>
  <c r="B1663" i="14"/>
  <c r="A1663" i="14"/>
  <c r="D1662" i="14"/>
  <c r="C1662" i="14"/>
  <c r="B1662" i="14"/>
  <c r="A1662" i="14"/>
  <c r="D1661" i="14"/>
  <c r="C1661" i="14"/>
  <c r="B1661" i="14"/>
  <c r="A1661" i="14"/>
  <c r="D1660" i="14"/>
  <c r="C1660" i="14"/>
  <c r="B1660" i="14"/>
  <c r="A1660" i="14"/>
  <c r="D1659" i="14"/>
  <c r="C1659" i="14"/>
  <c r="B1659" i="14"/>
  <c r="A1659" i="14"/>
  <c r="D1658" i="14"/>
  <c r="C1658" i="14"/>
  <c r="B1658" i="14"/>
  <c r="A1658" i="14"/>
  <c r="D1657" i="14"/>
  <c r="C1657" i="14"/>
  <c r="B1657" i="14"/>
  <c r="A1657" i="14"/>
  <c r="D1656" i="14"/>
  <c r="C1656" i="14"/>
  <c r="B1656" i="14"/>
  <c r="A1656" i="14"/>
  <c r="D1655" i="14"/>
  <c r="C1655" i="14"/>
  <c r="B1655" i="14"/>
  <c r="A1655" i="14"/>
  <c r="D1654" i="14"/>
  <c r="C1654" i="14"/>
  <c r="B1654" i="14"/>
  <c r="A1654" i="14"/>
  <c r="D1653" i="14"/>
  <c r="C1653" i="14"/>
  <c r="B1653" i="14"/>
  <c r="A1653" i="14"/>
  <c r="D1652" i="14"/>
  <c r="C1652" i="14"/>
  <c r="B1652" i="14"/>
  <c r="A1652" i="14"/>
  <c r="D1651" i="14"/>
  <c r="C1651" i="14"/>
  <c r="B1651" i="14"/>
  <c r="A1651" i="14"/>
  <c r="D1650" i="14"/>
  <c r="C1650" i="14"/>
  <c r="B1650" i="14"/>
  <c r="A1650" i="14"/>
  <c r="D1649" i="14"/>
  <c r="C1649" i="14"/>
  <c r="B1649" i="14"/>
  <c r="A1649" i="14"/>
  <c r="D1648" i="14"/>
  <c r="C1648" i="14"/>
  <c r="B1648" i="14"/>
  <c r="A1648" i="14"/>
  <c r="D1647" i="14"/>
  <c r="C1647" i="14"/>
  <c r="B1647" i="14"/>
  <c r="A1647" i="14"/>
  <c r="D1646" i="14"/>
  <c r="C1646" i="14"/>
  <c r="B1646" i="14"/>
  <c r="A1646" i="14"/>
  <c r="D1645" i="14"/>
  <c r="C1645" i="14"/>
  <c r="B1645" i="14"/>
  <c r="A1645" i="14"/>
  <c r="D1644" i="14"/>
  <c r="C1644" i="14"/>
  <c r="B1644" i="14"/>
  <c r="A1644" i="14"/>
  <c r="D1643" i="14"/>
  <c r="C1643" i="14"/>
  <c r="B1643" i="14"/>
  <c r="A1643" i="14"/>
  <c r="D1642" i="14"/>
  <c r="C1642" i="14"/>
  <c r="B1642" i="14"/>
  <c r="A1642" i="14"/>
  <c r="D1641" i="14"/>
  <c r="C1641" i="14"/>
  <c r="B1641" i="14"/>
  <c r="A1641" i="14"/>
  <c r="D1640" i="14"/>
  <c r="C1640" i="14"/>
  <c r="B1640" i="14"/>
  <c r="A1640" i="14"/>
  <c r="D1639" i="14"/>
  <c r="C1639" i="14"/>
  <c r="B1639" i="14"/>
  <c r="A1639" i="14"/>
  <c r="D1638" i="14"/>
  <c r="C1638" i="14"/>
  <c r="B1638" i="14"/>
  <c r="A1638" i="14"/>
  <c r="D1637" i="14"/>
  <c r="C1637" i="14"/>
  <c r="B1637" i="14"/>
  <c r="A1637" i="14"/>
  <c r="D1636" i="14"/>
  <c r="C1636" i="14"/>
  <c r="B1636" i="14"/>
  <c r="A1636" i="14"/>
  <c r="D1635" i="14"/>
  <c r="C1635" i="14"/>
  <c r="B1635" i="14"/>
  <c r="A1635" i="14"/>
  <c r="D1634" i="14"/>
  <c r="C1634" i="14"/>
  <c r="B1634" i="14"/>
  <c r="A1634" i="14"/>
  <c r="D1633" i="14"/>
  <c r="C1633" i="14"/>
  <c r="B1633" i="14"/>
  <c r="A1633" i="14"/>
  <c r="D1632" i="14"/>
  <c r="C1632" i="14"/>
  <c r="B1632" i="14"/>
  <c r="A1632" i="14"/>
  <c r="D1631" i="14"/>
  <c r="C1631" i="14"/>
  <c r="B1631" i="14"/>
  <c r="A1631" i="14"/>
  <c r="D1630" i="14"/>
  <c r="C1630" i="14"/>
  <c r="B1630" i="14"/>
  <c r="A1630" i="14"/>
  <c r="D1629" i="14"/>
  <c r="C1629" i="14"/>
  <c r="B1629" i="14"/>
  <c r="A1629" i="14"/>
  <c r="D1628" i="14"/>
  <c r="C1628" i="14"/>
  <c r="B1628" i="14"/>
  <c r="A1628" i="14"/>
  <c r="D1627" i="14"/>
  <c r="C1627" i="14"/>
  <c r="B1627" i="14"/>
  <c r="A1627" i="14"/>
  <c r="D1626" i="14"/>
  <c r="C1626" i="14"/>
  <c r="B1626" i="14"/>
  <c r="A1626" i="14"/>
  <c r="D1625" i="14"/>
  <c r="C1625" i="14"/>
  <c r="B1625" i="14"/>
  <c r="A1625" i="14"/>
  <c r="D1624" i="14"/>
  <c r="C1624" i="14"/>
  <c r="B1624" i="14"/>
  <c r="A1624" i="14"/>
  <c r="D1623" i="14"/>
  <c r="C1623" i="14"/>
  <c r="B1623" i="14"/>
  <c r="A1623" i="14"/>
  <c r="D1622" i="14"/>
  <c r="C1622" i="14"/>
  <c r="B1622" i="14"/>
  <c r="A1622" i="14"/>
  <c r="D1621" i="14"/>
  <c r="C1621" i="14"/>
  <c r="B1621" i="14"/>
  <c r="A1621" i="14"/>
  <c r="D1620" i="14"/>
  <c r="C1620" i="14"/>
  <c r="B1620" i="14"/>
  <c r="A1620" i="14"/>
  <c r="D1619" i="14"/>
  <c r="C1619" i="14"/>
  <c r="B1619" i="14"/>
  <c r="A1619" i="14"/>
  <c r="D1618" i="14"/>
  <c r="C1618" i="14"/>
  <c r="B1618" i="14"/>
  <c r="A1618" i="14"/>
  <c r="D1617" i="14"/>
  <c r="C1617" i="14"/>
  <c r="B1617" i="14"/>
  <c r="A1617" i="14"/>
  <c r="D1616" i="14"/>
  <c r="C1616" i="14"/>
  <c r="B1616" i="14"/>
  <c r="A1616" i="14"/>
  <c r="D1615" i="14"/>
  <c r="C1615" i="14"/>
  <c r="B1615" i="14"/>
  <c r="A1615" i="14"/>
  <c r="D1614" i="14"/>
  <c r="C1614" i="14"/>
  <c r="B1614" i="14"/>
  <c r="A1614" i="14"/>
  <c r="D1613" i="14"/>
  <c r="C1613" i="14"/>
  <c r="B1613" i="14"/>
  <c r="A1613" i="14"/>
  <c r="D1612" i="14"/>
  <c r="C1612" i="14"/>
  <c r="B1612" i="14"/>
  <c r="A1612" i="14"/>
  <c r="D1611" i="14"/>
  <c r="C1611" i="14"/>
  <c r="B1611" i="14"/>
  <c r="A1611" i="14"/>
  <c r="D1610" i="14"/>
  <c r="C1610" i="14"/>
  <c r="B1610" i="14"/>
  <c r="A1610" i="14"/>
  <c r="D1609" i="14"/>
  <c r="C1609" i="14"/>
  <c r="B1609" i="14"/>
  <c r="A1609" i="14"/>
  <c r="D1608" i="14"/>
  <c r="C1608" i="14"/>
  <c r="B1608" i="14"/>
  <c r="A1608" i="14"/>
  <c r="D1607" i="14"/>
  <c r="C1607" i="14"/>
  <c r="B1607" i="14"/>
  <c r="A1607" i="14"/>
  <c r="D1606" i="14"/>
  <c r="C1606" i="14"/>
  <c r="B1606" i="14"/>
  <c r="A1606" i="14"/>
  <c r="D1605" i="14"/>
  <c r="C1605" i="14"/>
  <c r="B1605" i="14"/>
  <c r="A1605" i="14"/>
  <c r="D1604" i="14"/>
  <c r="C1604" i="14"/>
  <c r="B1604" i="14"/>
  <c r="A1604" i="14"/>
  <c r="D1603" i="14"/>
  <c r="C1603" i="14"/>
  <c r="B1603" i="14"/>
  <c r="A1603" i="14"/>
  <c r="D1602" i="14"/>
  <c r="C1602" i="14"/>
  <c r="B1602" i="14"/>
  <c r="A1602" i="14"/>
  <c r="D1601" i="14"/>
  <c r="C1601" i="14"/>
  <c r="B1601" i="14"/>
  <c r="A1601" i="14"/>
  <c r="D1600" i="14"/>
  <c r="C1600" i="14"/>
  <c r="B1600" i="14"/>
  <c r="A1600" i="14"/>
  <c r="D1599" i="14"/>
  <c r="C1599" i="14"/>
  <c r="B1599" i="14"/>
  <c r="A1599" i="14"/>
  <c r="D1598" i="14"/>
  <c r="C1598" i="14"/>
  <c r="B1598" i="14"/>
  <c r="A1598" i="14"/>
  <c r="D1597" i="14"/>
  <c r="C1597" i="14"/>
  <c r="B1597" i="14"/>
  <c r="A1597" i="14"/>
  <c r="D1596" i="14"/>
  <c r="C1596" i="14"/>
  <c r="B1596" i="14"/>
  <c r="A1596" i="14"/>
  <c r="D1595" i="14"/>
  <c r="C1595" i="14"/>
  <c r="B1595" i="14"/>
  <c r="A1595" i="14"/>
  <c r="D1594" i="14"/>
  <c r="C1594" i="14"/>
  <c r="B1594" i="14"/>
  <c r="A1594" i="14"/>
  <c r="D1593" i="14"/>
  <c r="C1593" i="14"/>
  <c r="B1593" i="14"/>
  <c r="A1593" i="14"/>
  <c r="D1592" i="14"/>
  <c r="C1592" i="14"/>
  <c r="B1592" i="14"/>
  <c r="A1592" i="14"/>
  <c r="D1591" i="14"/>
  <c r="C1591" i="14"/>
  <c r="B1591" i="14"/>
  <c r="A1591" i="14"/>
  <c r="D1590" i="14"/>
  <c r="C1590" i="14"/>
  <c r="B1590" i="14"/>
  <c r="A1590" i="14"/>
  <c r="D1589" i="14"/>
  <c r="C1589" i="14"/>
  <c r="B1589" i="14"/>
  <c r="A1589" i="14"/>
  <c r="D1588" i="14"/>
  <c r="C1588" i="14"/>
  <c r="B1588" i="14"/>
  <c r="A1588" i="14"/>
  <c r="D1587" i="14"/>
  <c r="C1587" i="14"/>
  <c r="B1587" i="14"/>
  <c r="A1587" i="14"/>
  <c r="D1586" i="14"/>
  <c r="C1586" i="14"/>
  <c r="B1586" i="14"/>
  <c r="A1586" i="14"/>
  <c r="D1585" i="14"/>
  <c r="C1585" i="14"/>
  <c r="B1585" i="14"/>
  <c r="A1585" i="14"/>
  <c r="D1584" i="14"/>
  <c r="C1584" i="14"/>
  <c r="B1584" i="14"/>
  <c r="A1584" i="14"/>
  <c r="D1583" i="14"/>
  <c r="C1583" i="14"/>
  <c r="B1583" i="14"/>
  <c r="A1583" i="14"/>
  <c r="D1582" i="14"/>
  <c r="C1582" i="14"/>
  <c r="B1582" i="14"/>
  <c r="A1582" i="14"/>
  <c r="D1581" i="14"/>
  <c r="C1581" i="14"/>
  <c r="B1581" i="14"/>
  <c r="A1581" i="14"/>
  <c r="D1580" i="14"/>
  <c r="C1580" i="14"/>
  <c r="B1580" i="14"/>
  <c r="A1580" i="14"/>
  <c r="D1579" i="14"/>
  <c r="C1579" i="14"/>
  <c r="B1579" i="14"/>
  <c r="A1579" i="14"/>
  <c r="D1578" i="14"/>
  <c r="C1578" i="14"/>
  <c r="B1578" i="14"/>
  <c r="A1578" i="14"/>
  <c r="D1577" i="14"/>
  <c r="C1577" i="14"/>
  <c r="B1577" i="14"/>
  <c r="A1577" i="14"/>
  <c r="D1576" i="14"/>
  <c r="C1576" i="14"/>
  <c r="B1576" i="14"/>
  <c r="A1576" i="14"/>
  <c r="D1575" i="14"/>
  <c r="C1575" i="14"/>
  <c r="B1575" i="14"/>
  <c r="A1575" i="14"/>
  <c r="D1574" i="14"/>
  <c r="C1574" i="14"/>
  <c r="B1574" i="14"/>
  <c r="A1574" i="14"/>
  <c r="D1573" i="14"/>
  <c r="C1573" i="14"/>
  <c r="B1573" i="14"/>
  <c r="A1573" i="14"/>
  <c r="D1572" i="14"/>
  <c r="C1572" i="14"/>
  <c r="B1572" i="14"/>
  <c r="A1572" i="14"/>
  <c r="D1571" i="14"/>
  <c r="C1571" i="14"/>
  <c r="B1571" i="14"/>
  <c r="A1571" i="14"/>
  <c r="D1570" i="14"/>
  <c r="C1570" i="14"/>
  <c r="B1570" i="14"/>
  <c r="A1570" i="14"/>
  <c r="D1569" i="14"/>
  <c r="C1569" i="14"/>
  <c r="B1569" i="14"/>
  <c r="A1569" i="14"/>
  <c r="D1568" i="14"/>
  <c r="C1568" i="14"/>
  <c r="B1568" i="14"/>
  <c r="A1568" i="14"/>
  <c r="D1567" i="14"/>
  <c r="C1567" i="14"/>
  <c r="B1567" i="14"/>
  <c r="A1567" i="14"/>
  <c r="D1566" i="14"/>
  <c r="C1566" i="14"/>
  <c r="B1566" i="14"/>
  <c r="A1566" i="14"/>
  <c r="D1565" i="14"/>
  <c r="C1565" i="14"/>
  <c r="B1565" i="14"/>
  <c r="A1565" i="14"/>
  <c r="D1564" i="14"/>
  <c r="C1564" i="14"/>
  <c r="B1564" i="14"/>
  <c r="A1564" i="14"/>
  <c r="D1563" i="14"/>
  <c r="C1563" i="14"/>
  <c r="B1563" i="14"/>
  <c r="A1563" i="14"/>
  <c r="D1562" i="14"/>
  <c r="C1562" i="14"/>
  <c r="B1562" i="14"/>
  <c r="A1562" i="14"/>
  <c r="D1561" i="14"/>
  <c r="C1561" i="14"/>
  <c r="B1561" i="14"/>
  <c r="A1561" i="14"/>
  <c r="D1560" i="14"/>
  <c r="C1560" i="14"/>
  <c r="B1560" i="14"/>
  <c r="A1560" i="14"/>
  <c r="D1559" i="14"/>
  <c r="C1559" i="14"/>
  <c r="B1559" i="14"/>
  <c r="A1559" i="14"/>
  <c r="D1558" i="14"/>
  <c r="C1558" i="14"/>
  <c r="B1558" i="14"/>
  <c r="A1558" i="14"/>
  <c r="D1557" i="14"/>
  <c r="C1557" i="14"/>
  <c r="B1557" i="14"/>
  <c r="A1557" i="14"/>
  <c r="D1556" i="14"/>
  <c r="C1556" i="14"/>
  <c r="B1556" i="14"/>
  <c r="A1556" i="14"/>
  <c r="D1555" i="14"/>
  <c r="C1555" i="14"/>
  <c r="B1555" i="14"/>
  <c r="A1555" i="14"/>
  <c r="D1554" i="14"/>
  <c r="C1554" i="14"/>
  <c r="B1554" i="14"/>
  <c r="A1554" i="14"/>
  <c r="D1553" i="14"/>
  <c r="C1553" i="14"/>
  <c r="B1553" i="14"/>
  <c r="A1553" i="14"/>
  <c r="D1552" i="14"/>
  <c r="C1552" i="14"/>
  <c r="B1552" i="14"/>
  <c r="A1552" i="14"/>
  <c r="D1551" i="14"/>
  <c r="C1551" i="14"/>
  <c r="B1551" i="14"/>
  <c r="A1551" i="14"/>
  <c r="D1550" i="14"/>
  <c r="C1550" i="14"/>
  <c r="B1550" i="14"/>
  <c r="A1550" i="14"/>
  <c r="D1549" i="14"/>
  <c r="C1549" i="14"/>
  <c r="B1549" i="14"/>
  <c r="A1549" i="14"/>
  <c r="D1548" i="14"/>
  <c r="C1548" i="14"/>
  <c r="B1548" i="14"/>
  <c r="A1548" i="14"/>
  <c r="D1547" i="14"/>
  <c r="C1547" i="14"/>
  <c r="B1547" i="14"/>
  <c r="A1547" i="14"/>
  <c r="D1546" i="14"/>
  <c r="C1546" i="14"/>
  <c r="B1546" i="14"/>
  <c r="A1546" i="14"/>
  <c r="D1545" i="14"/>
  <c r="C1545" i="14"/>
  <c r="B1545" i="14"/>
  <c r="A1545" i="14"/>
  <c r="D1544" i="14"/>
  <c r="C1544" i="14"/>
  <c r="B1544" i="14"/>
  <c r="A1544" i="14"/>
  <c r="D1543" i="14"/>
  <c r="C1543" i="14"/>
  <c r="B1543" i="14"/>
  <c r="A1543" i="14"/>
  <c r="D1542" i="14"/>
  <c r="C1542" i="14"/>
  <c r="B1542" i="14"/>
  <c r="A1542" i="14"/>
  <c r="D1541" i="14"/>
  <c r="C1541" i="14"/>
  <c r="B1541" i="14"/>
  <c r="A1541" i="14"/>
  <c r="D1540" i="14"/>
  <c r="C1540" i="14"/>
  <c r="B1540" i="14"/>
  <c r="A1540" i="14"/>
  <c r="D1539" i="14"/>
  <c r="C1539" i="14"/>
  <c r="B1539" i="14"/>
  <c r="A1539" i="14"/>
  <c r="D1538" i="14"/>
  <c r="C1538" i="14"/>
  <c r="B1538" i="14"/>
  <c r="A1538" i="14"/>
  <c r="D1537" i="14"/>
  <c r="C1537" i="14"/>
  <c r="B1537" i="14"/>
  <c r="A1537" i="14"/>
  <c r="D1536" i="14"/>
  <c r="C1536" i="14"/>
  <c r="B1536" i="14"/>
  <c r="A1536" i="14"/>
  <c r="D1535" i="14"/>
  <c r="C1535" i="14"/>
  <c r="B1535" i="14"/>
  <c r="A1535" i="14"/>
  <c r="D1534" i="14"/>
  <c r="C1534" i="14"/>
  <c r="B1534" i="14"/>
  <c r="A1534" i="14"/>
  <c r="D1533" i="14"/>
  <c r="C1533" i="14"/>
  <c r="B1533" i="14"/>
  <c r="A1533" i="14"/>
  <c r="D1532" i="14"/>
  <c r="C1532" i="14"/>
  <c r="B1532" i="14"/>
  <c r="A1532" i="14"/>
  <c r="D1531" i="14"/>
  <c r="C1531" i="14"/>
  <c r="B1531" i="14"/>
  <c r="A1531" i="14"/>
  <c r="D1530" i="14"/>
  <c r="C1530" i="14"/>
  <c r="B1530" i="14"/>
  <c r="A1530" i="14"/>
  <c r="D1529" i="14"/>
  <c r="C1529" i="14"/>
  <c r="B1529" i="14"/>
  <c r="A1529" i="14"/>
  <c r="D1528" i="14"/>
  <c r="C1528" i="14"/>
  <c r="B1528" i="14"/>
  <c r="A1528" i="14"/>
  <c r="D1527" i="14"/>
  <c r="C1527" i="14"/>
  <c r="B1527" i="14"/>
  <c r="A1527" i="14"/>
  <c r="D1526" i="14"/>
  <c r="C1526" i="14"/>
  <c r="B1526" i="14"/>
  <c r="A1526" i="14"/>
  <c r="D1525" i="14"/>
  <c r="C1525" i="14"/>
  <c r="B1525" i="14"/>
  <c r="A1525" i="14"/>
  <c r="D1524" i="14"/>
  <c r="C1524" i="14"/>
  <c r="B1524" i="14"/>
  <c r="A1524" i="14"/>
  <c r="D1523" i="14"/>
  <c r="C1523" i="14"/>
  <c r="B1523" i="14"/>
  <c r="A1523" i="14"/>
  <c r="D1522" i="14"/>
  <c r="C1522" i="14"/>
  <c r="B1522" i="14"/>
  <c r="A1522" i="14"/>
  <c r="D1521" i="14"/>
  <c r="C1521" i="14"/>
  <c r="B1521" i="14"/>
  <c r="A1521" i="14"/>
  <c r="D1520" i="14"/>
  <c r="C1520" i="14"/>
  <c r="B1520" i="14"/>
  <c r="A1520" i="14"/>
  <c r="D1519" i="14"/>
  <c r="C1519" i="14"/>
  <c r="B1519" i="14"/>
  <c r="A1519" i="14"/>
  <c r="D1518" i="14"/>
  <c r="C1518" i="14"/>
  <c r="B1518" i="14"/>
  <c r="A1518" i="14"/>
  <c r="D1517" i="14"/>
  <c r="C1517" i="14"/>
  <c r="B1517" i="14"/>
  <c r="A1517" i="14"/>
  <c r="D1516" i="14"/>
  <c r="C1516" i="14"/>
  <c r="B1516" i="14"/>
  <c r="A1516" i="14"/>
  <c r="D1515" i="14"/>
  <c r="C1515" i="14"/>
  <c r="B1515" i="14"/>
  <c r="A1515" i="14"/>
  <c r="D1514" i="14"/>
  <c r="C1514" i="14"/>
  <c r="B1514" i="14"/>
  <c r="A1514" i="14"/>
  <c r="D1513" i="14"/>
  <c r="C1513" i="14"/>
  <c r="B1513" i="14"/>
  <c r="A1513" i="14"/>
  <c r="D1512" i="14"/>
  <c r="C1512" i="14"/>
  <c r="B1512" i="14"/>
  <c r="A1512" i="14"/>
  <c r="D1511" i="14"/>
  <c r="C1511" i="14"/>
  <c r="B1511" i="14"/>
  <c r="A1511" i="14"/>
  <c r="D1510" i="14"/>
  <c r="C1510" i="14"/>
  <c r="B1510" i="14"/>
  <c r="A1510" i="14"/>
  <c r="D1509" i="14"/>
  <c r="C1509" i="14"/>
  <c r="B1509" i="14"/>
  <c r="A1509" i="14"/>
  <c r="D1508" i="14"/>
  <c r="C1508" i="14"/>
  <c r="B1508" i="14"/>
  <c r="A1508" i="14"/>
  <c r="D1507" i="14"/>
  <c r="C1507" i="14"/>
  <c r="B1507" i="14"/>
  <c r="A1507" i="14"/>
  <c r="D1506" i="14"/>
  <c r="C1506" i="14"/>
  <c r="B1506" i="14"/>
  <c r="A1506" i="14"/>
  <c r="D1505" i="14"/>
  <c r="C1505" i="14"/>
  <c r="B1505" i="14"/>
  <c r="A1505" i="14"/>
  <c r="D1504" i="14"/>
  <c r="C1504" i="14"/>
  <c r="B1504" i="14"/>
  <c r="A1504" i="14"/>
  <c r="D1503" i="14"/>
  <c r="C1503" i="14"/>
  <c r="B1503" i="14"/>
  <c r="A1503" i="14"/>
  <c r="D1502" i="14"/>
  <c r="C1502" i="14"/>
  <c r="B1502" i="14"/>
  <c r="A1502" i="14"/>
  <c r="D1501" i="14"/>
  <c r="C1501" i="14"/>
  <c r="B1501" i="14"/>
  <c r="A1501" i="14"/>
  <c r="D1500" i="14"/>
  <c r="C1500" i="14"/>
  <c r="B1500" i="14"/>
  <c r="A1500" i="14"/>
  <c r="D1499" i="14"/>
  <c r="C1499" i="14"/>
  <c r="B1499" i="14"/>
  <c r="A1499" i="14"/>
  <c r="D1498" i="14"/>
  <c r="C1498" i="14"/>
  <c r="B1498" i="14"/>
  <c r="A1498" i="14"/>
  <c r="D1497" i="14"/>
  <c r="C1497" i="14"/>
  <c r="B1497" i="14"/>
  <c r="A1497" i="14"/>
  <c r="D1496" i="14"/>
  <c r="C1496" i="14"/>
  <c r="B1496" i="14"/>
  <c r="A1496" i="14"/>
  <c r="D1495" i="14"/>
  <c r="C1495" i="14"/>
  <c r="B1495" i="14"/>
  <c r="A1495" i="14"/>
  <c r="D1494" i="14"/>
  <c r="C1494" i="14"/>
  <c r="B1494" i="14"/>
  <c r="A1494" i="14"/>
  <c r="D1493" i="14"/>
  <c r="C1493" i="14"/>
  <c r="B1493" i="14"/>
  <c r="A1493" i="14"/>
  <c r="D1492" i="14"/>
  <c r="C1492" i="14"/>
  <c r="B1492" i="14"/>
  <c r="A1492" i="14"/>
  <c r="D1491" i="14"/>
  <c r="C1491" i="14"/>
  <c r="B1491" i="14"/>
  <c r="A1491" i="14"/>
  <c r="D1490" i="14"/>
  <c r="C1490" i="14"/>
  <c r="B1490" i="14"/>
  <c r="A1490" i="14"/>
  <c r="D1489" i="14"/>
  <c r="C1489" i="14"/>
  <c r="B1489" i="14"/>
  <c r="A1489" i="14"/>
  <c r="D1488" i="14"/>
  <c r="C1488" i="14"/>
  <c r="B1488" i="14"/>
  <c r="A1488" i="14"/>
  <c r="D1487" i="14"/>
  <c r="C1487" i="14"/>
  <c r="B1487" i="14"/>
  <c r="A1487" i="14"/>
  <c r="D1486" i="14"/>
  <c r="C1486" i="14"/>
  <c r="B1486" i="14"/>
  <c r="A1486" i="14"/>
  <c r="D1485" i="14"/>
  <c r="C1485" i="14"/>
  <c r="B1485" i="14"/>
  <c r="A1485" i="14"/>
  <c r="D1484" i="14"/>
  <c r="C1484" i="14"/>
  <c r="B1484" i="14"/>
  <c r="A1484" i="14"/>
  <c r="D1483" i="14"/>
  <c r="C1483" i="14"/>
  <c r="B1483" i="14"/>
  <c r="A1483" i="14"/>
  <c r="D1482" i="14"/>
  <c r="C1482" i="14"/>
  <c r="B1482" i="14"/>
  <c r="A1482" i="14"/>
  <c r="D1481" i="14"/>
  <c r="C1481" i="14"/>
  <c r="B1481" i="14"/>
  <c r="A1481" i="14"/>
  <c r="D1480" i="14"/>
  <c r="C1480" i="14"/>
  <c r="B1480" i="14"/>
  <c r="A1480" i="14"/>
  <c r="D1479" i="14"/>
  <c r="C1479" i="14"/>
  <c r="B1479" i="14"/>
  <c r="A1479" i="14"/>
  <c r="D1478" i="14"/>
  <c r="C1478" i="14"/>
  <c r="B1478" i="14"/>
  <c r="A1478" i="14"/>
  <c r="D1477" i="14"/>
  <c r="C1477" i="14"/>
  <c r="B1477" i="14"/>
  <c r="A1477" i="14"/>
  <c r="D1476" i="14"/>
  <c r="C1476" i="14"/>
  <c r="B1476" i="14"/>
  <c r="A1476" i="14"/>
  <c r="D1475" i="14"/>
  <c r="C1475" i="14"/>
  <c r="B1475" i="14"/>
  <c r="A1475" i="14"/>
  <c r="D1474" i="14"/>
  <c r="C1474" i="14"/>
  <c r="B1474" i="14"/>
  <c r="A1474" i="14"/>
  <c r="D1473" i="14"/>
  <c r="C1473" i="14"/>
  <c r="B1473" i="14"/>
  <c r="A1473" i="14"/>
  <c r="D1472" i="14"/>
  <c r="C1472" i="14"/>
  <c r="B1472" i="14"/>
  <c r="A1472" i="14"/>
  <c r="D1471" i="14"/>
  <c r="C1471" i="14"/>
  <c r="B1471" i="14"/>
  <c r="A1471" i="14"/>
  <c r="D1470" i="14"/>
  <c r="C1470" i="14"/>
  <c r="B1470" i="14"/>
  <c r="A1470" i="14"/>
  <c r="D1469" i="14"/>
  <c r="C1469" i="14"/>
  <c r="B1469" i="14"/>
  <c r="A1469" i="14"/>
  <c r="D1468" i="14"/>
  <c r="C1468" i="14"/>
  <c r="B1468" i="14"/>
  <c r="A1468" i="14"/>
  <c r="D1467" i="14"/>
  <c r="C1467" i="14"/>
  <c r="B1467" i="14"/>
  <c r="A1467" i="14"/>
  <c r="D1466" i="14"/>
  <c r="C1466" i="14"/>
  <c r="B1466" i="14"/>
  <c r="A1466" i="14"/>
  <c r="D1465" i="14"/>
  <c r="C1465" i="14"/>
  <c r="B1465" i="14"/>
  <c r="A1465" i="14"/>
  <c r="D1464" i="14"/>
  <c r="C1464" i="14"/>
  <c r="B1464" i="14"/>
  <c r="A1464" i="14"/>
  <c r="D1463" i="14"/>
  <c r="C1463" i="14"/>
  <c r="B1463" i="14"/>
  <c r="A1463" i="14"/>
  <c r="D1462" i="14"/>
  <c r="C1462" i="14"/>
  <c r="B1462" i="14"/>
  <c r="A1462" i="14"/>
  <c r="D1461" i="14"/>
  <c r="C1461" i="14"/>
  <c r="B1461" i="14"/>
  <c r="A1461" i="14"/>
  <c r="D1460" i="14"/>
  <c r="C1460" i="14"/>
  <c r="B1460" i="14"/>
  <c r="A1460" i="14"/>
  <c r="D1459" i="14"/>
  <c r="C1459" i="14"/>
  <c r="B1459" i="14"/>
  <c r="A1459" i="14"/>
  <c r="D1458" i="14"/>
  <c r="C1458" i="14"/>
  <c r="B1458" i="14"/>
  <c r="A1458" i="14"/>
  <c r="D1457" i="14"/>
  <c r="C1457" i="14"/>
  <c r="B1457" i="14"/>
  <c r="A1457" i="14"/>
  <c r="D1456" i="14"/>
  <c r="C1456" i="14"/>
  <c r="B1456" i="14"/>
  <c r="A1456" i="14"/>
  <c r="D1455" i="14"/>
  <c r="C1455" i="14"/>
  <c r="B1455" i="14"/>
  <c r="A1455" i="14"/>
  <c r="D1454" i="14"/>
  <c r="C1454" i="14"/>
  <c r="B1454" i="14"/>
  <c r="A1454" i="14"/>
  <c r="D1453" i="14"/>
  <c r="C1453" i="14"/>
  <c r="B1453" i="14"/>
  <c r="A1453" i="14"/>
  <c r="D1452" i="14"/>
  <c r="C1452" i="14"/>
  <c r="B1452" i="14"/>
  <c r="A1452" i="14"/>
  <c r="D1451" i="14"/>
  <c r="C1451" i="14"/>
  <c r="B1451" i="14"/>
  <c r="A1451" i="14"/>
  <c r="D1450" i="14"/>
  <c r="C1450" i="14"/>
  <c r="B1450" i="14"/>
  <c r="A1450" i="14"/>
  <c r="D1449" i="14"/>
  <c r="C1449" i="14"/>
  <c r="B1449" i="14"/>
  <c r="A1449" i="14"/>
  <c r="D1448" i="14"/>
  <c r="C1448" i="14"/>
  <c r="B1448" i="14"/>
  <c r="A1448" i="14"/>
  <c r="D1447" i="14"/>
  <c r="C1447" i="14"/>
  <c r="B1447" i="14"/>
  <c r="A1447" i="14"/>
  <c r="D1446" i="14"/>
  <c r="C1446" i="14"/>
  <c r="B1446" i="14"/>
  <c r="A1446" i="14"/>
  <c r="D1445" i="14"/>
  <c r="C1445" i="14"/>
  <c r="B1445" i="14"/>
  <c r="A1445" i="14"/>
  <c r="D1444" i="14"/>
  <c r="C1444" i="14"/>
  <c r="B1444" i="14"/>
  <c r="A1444" i="14"/>
  <c r="D1443" i="14"/>
  <c r="C1443" i="14"/>
  <c r="B1443" i="14"/>
  <c r="A1443" i="14"/>
  <c r="D1442" i="14"/>
  <c r="C1442" i="14"/>
  <c r="B1442" i="14"/>
  <c r="A1442" i="14"/>
  <c r="D1441" i="14"/>
  <c r="C1441" i="14"/>
  <c r="B1441" i="14"/>
  <c r="A1441" i="14"/>
  <c r="D1440" i="14"/>
  <c r="C1440" i="14"/>
  <c r="B1440" i="14"/>
  <c r="A1440" i="14"/>
  <c r="D1439" i="14"/>
  <c r="C1439" i="14"/>
  <c r="B1439" i="14"/>
  <c r="A1439" i="14"/>
  <c r="D1438" i="14"/>
  <c r="C1438" i="14"/>
  <c r="B1438" i="14"/>
  <c r="A1438" i="14"/>
  <c r="D1437" i="14"/>
  <c r="C1437" i="14"/>
  <c r="B1437" i="14"/>
  <c r="A1437" i="14"/>
  <c r="D1436" i="14"/>
  <c r="C1436" i="14"/>
  <c r="B1436" i="14"/>
  <c r="A1436" i="14"/>
  <c r="D1435" i="14"/>
  <c r="C1435" i="14"/>
  <c r="B1435" i="14"/>
  <c r="A1435" i="14"/>
  <c r="D1434" i="14"/>
  <c r="C1434" i="14"/>
  <c r="B1434" i="14"/>
  <c r="A1434" i="14"/>
  <c r="D1433" i="14"/>
  <c r="C1433" i="14"/>
  <c r="B1433" i="14"/>
  <c r="A1433" i="14"/>
  <c r="D1432" i="14"/>
  <c r="C1432" i="14"/>
  <c r="B1432" i="14"/>
  <c r="A1432" i="14"/>
  <c r="D1431" i="14"/>
  <c r="C1431" i="14"/>
  <c r="B1431" i="14"/>
  <c r="A1431" i="14"/>
  <c r="D1430" i="14"/>
  <c r="C1430" i="14"/>
  <c r="B1430" i="14"/>
  <c r="A1430" i="14"/>
  <c r="D1429" i="14"/>
  <c r="C1429" i="14"/>
  <c r="B1429" i="14"/>
  <c r="A1429" i="14"/>
  <c r="D1428" i="14"/>
  <c r="C1428" i="14"/>
  <c r="B1428" i="14"/>
  <c r="A1428" i="14"/>
  <c r="D1427" i="14"/>
  <c r="C1427" i="14"/>
  <c r="B1427" i="14"/>
  <c r="A1427" i="14"/>
  <c r="D1426" i="14"/>
  <c r="C1426" i="14"/>
  <c r="B1426" i="14"/>
  <c r="A1426" i="14"/>
  <c r="D1425" i="14"/>
  <c r="C1425" i="14"/>
  <c r="B1425" i="14"/>
  <c r="A1425" i="14"/>
  <c r="D1424" i="14"/>
  <c r="C1424" i="14"/>
  <c r="B1424" i="14"/>
  <c r="A1424" i="14"/>
  <c r="D1423" i="14"/>
  <c r="C1423" i="14"/>
  <c r="B1423" i="14"/>
  <c r="A1423" i="14"/>
  <c r="D1422" i="14"/>
  <c r="C1422" i="14"/>
  <c r="B1422" i="14"/>
  <c r="A1422" i="14"/>
  <c r="D1421" i="14"/>
  <c r="C1421" i="14"/>
  <c r="B1421" i="14"/>
  <c r="A1421" i="14"/>
  <c r="D1420" i="14"/>
  <c r="C1420" i="14"/>
  <c r="B1420" i="14"/>
  <c r="A1420" i="14"/>
  <c r="D1419" i="14"/>
  <c r="C1419" i="14"/>
  <c r="B1419" i="14"/>
  <c r="A1419" i="14"/>
  <c r="D1418" i="14"/>
  <c r="C1418" i="14"/>
  <c r="B1418" i="14"/>
  <c r="A1418" i="14"/>
  <c r="D1417" i="14"/>
  <c r="C1417" i="14"/>
  <c r="B1417" i="14"/>
  <c r="A1417" i="14"/>
  <c r="D1416" i="14"/>
  <c r="C1416" i="14"/>
  <c r="B1416" i="14"/>
  <c r="A1416" i="14"/>
  <c r="D1415" i="14"/>
  <c r="C1415" i="14"/>
  <c r="B1415" i="14"/>
  <c r="A1415" i="14"/>
  <c r="D1414" i="14"/>
  <c r="C1414" i="14"/>
  <c r="B1414" i="14"/>
  <c r="A1414" i="14"/>
  <c r="D1413" i="14"/>
  <c r="C1413" i="14"/>
  <c r="B1413" i="14"/>
  <c r="A1413" i="14"/>
  <c r="D1412" i="14"/>
  <c r="C1412" i="14"/>
  <c r="B1412" i="14"/>
  <c r="A1412" i="14"/>
  <c r="D1411" i="14"/>
  <c r="C1411" i="14"/>
  <c r="B1411" i="14"/>
  <c r="A1411" i="14"/>
  <c r="D1410" i="14"/>
  <c r="C1410" i="14"/>
  <c r="B1410" i="14"/>
  <c r="A1410" i="14"/>
  <c r="D1409" i="14"/>
  <c r="C1409" i="14"/>
  <c r="B1409" i="14"/>
  <c r="A1409" i="14"/>
  <c r="D1408" i="14"/>
  <c r="C1408" i="14"/>
  <c r="B1408" i="14"/>
  <c r="A1408" i="14"/>
  <c r="D1407" i="14"/>
  <c r="C1407" i="14"/>
  <c r="B1407" i="14"/>
  <c r="A1407" i="14"/>
  <c r="D1406" i="14"/>
  <c r="C1406" i="14"/>
  <c r="B1406" i="14"/>
  <c r="A1406" i="14"/>
  <c r="D1405" i="14"/>
  <c r="C1405" i="14"/>
  <c r="B1405" i="14"/>
  <c r="A1405" i="14"/>
  <c r="D1404" i="14"/>
  <c r="C1404" i="14"/>
  <c r="B1404" i="14"/>
  <c r="A1404" i="14"/>
  <c r="D1403" i="14"/>
  <c r="C1403" i="14"/>
  <c r="B1403" i="14"/>
  <c r="A1403" i="14"/>
  <c r="D1402" i="14"/>
  <c r="C1402" i="14"/>
  <c r="B1402" i="14"/>
  <c r="A1402" i="14"/>
  <c r="D1401" i="14"/>
  <c r="C1401" i="14"/>
  <c r="B1401" i="14"/>
  <c r="A1401" i="14"/>
  <c r="D1400" i="14"/>
  <c r="C1400" i="14"/>
  <c r="B1400" i="14"/>
  <c r="A1400" i="14"/>
  <c r="D1399" i="14"/>
  <c r="C1399" i="14"/>
  <c r="B1399" i="14"/>
  <c r="A1399" i="14"/>
  <c r="D1398" i="14"/>
  <c r="C1398" i="14"/>
  <c r="B1398" i="14"/>
  <c r="A1398" i="14"/>
  <c r="D1397" i="14"/>
  <c r="C1397" i="14"/>
  <c r="B1397" i="14"/>
  <c r="A1397" i="14"/>
  <c r="D1396" i="14"/>
  <c r="C1396" i="14"/>
  <c r="B1396" i="14"/>
  <c r="A1396" i="14"/>
  <c r="D1395" i="14"/>
  <c r="C1395" i="14"/>
  <c r="B1395" i="14"/>
  <c r="A1395" i="14"/>
  <c r="D1394" i="14"/>
  <c r="C1394" i="14"/>
  <c r="B1394" i="14"/>
  <c r="A1394" i="14"/>
  <c r="D1393" i="14"/>
  <c r="C1393" i="14"/>
  <c r="B1393" i="14"/>
  <c r="A1393" i="14"/>
  <c r="D1392" i="14"/>
  <c r="C1392" i="14"/>
  <c r="B1392" i="14"/>
  <c r="A1392" i="14"/>
  <c r="D1391" i="14"/>
  <c r="C1391" i="14"/>
  <c r="B1391" i="14"/>
  <c r="A1391" i="14"/>
  <c r="D1390" i="14"/>
  <c r="C1390" i="14"/>
  <c r="B1390" i="14"/>
  <c r="A1390" i="14"/>
  <c r="D1389" i="14"/>
  <c r="C1389" i="14"/>
  <c r="B1389" i="14"/>
  <c r="A1389" i="14"/>
  <c r="D1388" i="14"/>
  <c r="C1388" i="14"/>
  <c r="B1388" i="14"/>
  <c r="A1388" i="14"/>
  <c r="D1387" i="14"/>
  <c r="C1387" i="14"/>
  <c r="B1387" i="14"/>
  <c r="A1387" i="14"/>
  <c r="D1386" i="14"/>
  <c r="C1386" i="14"/>
  <c r="B1386" i="14"/>
  <c r="A1386" i="14"/>
  <c r="D1385" i="14"/>
  <c r="C1385" i="14"/>
  <c r="B1385" i="14"/>
  <c r="A1385" i="14"/>
  <c r="D1384" i="14"/>
  <c r="C1384" i="14"/>
  <c r="B1384" i="14"/>
  <c r="A1384" i="14"/>
  <c r="D1383" i="14"/>
  <c r="C1383" i="14"/>
  <c r="B1383" i="14"/>
  <c r="A1383" i="14"/>
  <c r="D1382" i="14"/>
  <c r="C1382" i="14"/>
  <c r="B1382" i="14"/>
  <c r="A1382" i="14"/>
  <c r="D1381" i="14"/>
  <c r="C1381" i="14"/>
  <c r="B1381" i="14"/>
  <c r="A1381" i="14"/>
  <c r="D1380" i="14"/>
  <c r="C1380" i="14"/>
  <c r="B1380" i="14"/>
  <c r="A1380" i="14"/>
  <c r="D1379" i="14"/>
  <c r="C1379" i="14"/>
  <c r="B1379" i="14"/>
  <c r="A1379" i="14"/>
  <c r="D1378" i="14"/>
  <c r="C1378" i="14"/>
  <c r="B1378" i="14"/>
  <c r="A1378" i="14"/>
  <c r="D1377" i="14"/>
  <c r="C1377" i="14"/>
  <c r="B1377" i="14"/>
  <c r="A1377" i="14"/>
  <c r="D1376" i="14"/>
  <c r="C1376" i="14"/>
  <c r="B1376" i="14"/>
  <c r="A1376" i="14"/>
  <c r="D1375" i="14"/>
  <c r="C1375" i="14"/>
  <c r="B1375" i="14"/>
  <c r="A1375" i="14"/>
  <c r="D1374" i="14"/>
  <c r="C1374" i="14"/>
  <c r="B1374" i="14"/>
  <c r="A1374" i="14"/>
  <c r="D1373" i="14"/>
  <c r="C1373" i="14"/>
  <c r="B1373" i="14"/>
  <c r="A1373" i="14"/>
  <c r="D1372" i="14"/>
  <c r="C1372" i="14"/>
  <c r="B1372" i="14"/>
  <c r="A1372" i="14"/>
  <c r="D1371" i="14"/>
  <c r="C1371" i="14"/>
  <c r="B1371" i="14"/>
  <c r="A1371" i="14"/>
  <c r="D1370" i="14"/>
  <c r="C1370" i="14"/>
  <c r="B1370" i="14"/>
  <c r="A1370" i="14"/>
  <c r="D1369" i="14"/>
  <c r="C1369" i="14"/>
  <c r="B1369" i="14"/>
  <c r="A1369" i="14"/>
  <c r="D1368" i="14"/>
  <c r="C1368" i="14"/>
  <c r="B1368" i="14"/>
  <c r="A1368" i="14"/>
  <c r="D1367" i="14"/>
  <c r="C1367" i="14"/>
  <c r="B1367" i="14"/>
  <c r="A1367" i="14"/>
  <c r="D1366" i="14"/>
  <c r="C1366" i="14"/>
  <c r="B1366" i="14"/>
  <c r="A1366" i="14"/>
  <c r="D1365" i="14"/>
  <c r="C1365" i="14"/>
  <c r="B1365" i="14"/>
  <c r="A1365" i="14"/>
  <c r="D1364" i="14"/>
  <c r="C1364" i="14"/>
  <c r="B1364" i="14"/>
  <c r="A1364" i="14"/>
  <c r="D1363" i="14"/>
  <c r="C1363" i="14"/>
  <c r="B1363" i="14"/>
  <c r="A1363" i="14"/>
  <c r="D1362" i="14"/>
  <c r="C1362" i="14"/>
  <c r="B1362" i="14"/>
  <c r="A1362" i="14"/>
  <c r="D1361" i="14"/>
  <c r="C1361" i="14"/>
  <c r="B1361" i="14"/>
  <c r="A1361" i="14"/>
  <c r="D1360" i="14"/>
  <c r="C1360" i="14"/>
  <c r="B1360" i="14"/>
  <c r="A1360" i="14"/>
  <c r="D1359" i="14"/>
  <c r="C1359" i="14"/>
  <c r="B1359" i="14"/>
  <c r="A1359" i="14"/>
  <c r="D1358" i="14"/>
  <c r="C1358" i="14"/>
  <c r="B1358" i="14"/>
  <c r="A1358" i="14"/>
  <c r="D1357" i="14"/>
  <c r="C1357" i="14"/>
  <c r="B1357" i="14"/>
  <c r="A1357" i="14"/>
  <c r="D1356" i="14"/>
  <c r="C1356" i="14"/>
  <c r="B1356" i="14"/>
  <c r="A1356" i="14"/>
  <c r="D1355" i="14"/>
  <c r="C1355" i="14"/>
  <c r="B1355" i="14"/>
  <c r="A1355" i="14"/>
  <c r="D1354" i="14"/>
  <c r="C1354" i="14"/>
  <c r="B1354" i="14"/>
  <c r="A1354" i="14"/>
  <c r="D1353" i="14"/>
  <c r="C1353" i="14"/>
  <c r="B1353" i="14"/>
  <c r="A1353" i="14"/>
  <c r="D1352" i="14"/>
  <c r="C1352" i="14"/>
  <c r="B1352" i="14"/>
  <c r="A1352" i="14"/>
  <c r="D1351" i="14"/>
  <c r="C1351" i="14"/>
  <c r="B1351" i="14"/>
  <c r="A1351" i="14"/>
  <c r="D1350" i="14"/>
  <c r="C1350" i="14"/>
  <c r="B1350" i="14"/>
  <c r="A1350" i="14"/>
  <c r="D1349" i="14"/>
  <c r="C1349" i="14"/>
  <c r="B1349" i="14"/>
  <c r="A1349" i="14"/>
  <c r="D1348" i="14"/>
  <c r="C1348" i="14"/>
  <c r="B1348" i="14"/>
  <c r="A1348" i="14"/>
  <c r="D1347" i="14"/>
  <c r="C1347" i="14"/>
  <c r="B1347" i="14"/>
  <c r="A1347" i="14"/>
  <c r="D1346" i="14"/>
  <c r="C1346" i="14"/>
  <c r="B1346" i="14"/>
  <c r="A1346" i="14"/>
  <c r="D1345" i="14"/>
  <c r="C1345" i="14"/>
  <c r="B1345" i="14"/>
  <c r="A1345" i="14"/>
  <c r="D1344" i="14"/>
  <c r="C1344" i="14"/>
  <c r="B1344" i="14"/>
  <c r="A1344" i="14"/>
  <c r="D1343" i="14"/>
  <c r="C1343" i="14"/>
  <c r="B1343" i="14"/>
  <c r="A1343" i="14"/>
  <c r="D1342" i="14"/>
  <c r="C1342" i="14"/>
  <c r="B1342" i="14"/>
  <c r="A1342" i="14"/>
  <c r="D1341" i="14"/>
  <c r="C1341" i="14"/>
  <c r="B1341" i="14"/>
  <c r="A1341" i="14"/>
  <c r="D1340" i="14"/>
  <c r="C1340" i="14"/>
  <c r="B1340" i="14"/>
  <c r="A1340" i="14"/>
  <c r="D1339" i="14"/>
  <c r="C1339" i="14"/>
  <c r="B1339" i="14"/>
  <c r="A1339" i="14"/>
  <c r="D1338" i="14"/>
  <c r="C1338" i="14"/>
  <c r="B1338" i="14"/>
  <c r="A1338" i="14"/>
  <c r="D1337" i="14"/>
  <c r="C1337" i="14"/>
  <c r="B1337" i="14"/>
  <c r="A1337" i="14"/>
  <c r="D1336" i="14"/>
  <c r="C1336" i="14"/>
  <c r="B1336" i="14"/>
  <c r="A1336" i="14"/>
  <c r="D1335" i="14"/>
  <c r="C1335" i="14"/>
  <c r="B1335" i="14"/>
  <c r="A1335" i="14"/>
  <c r="D1334" i="14"/>
  <c r="C1334" i="14"/>
  <c r="B1334" i="14"/>
  <c r="A1334" i="14"/>
  <c r="D1333" i="14"/>
  <c r="C1333" i="14"/>
  <c r="B1333" i="14"/>
  <c r="A1333" i="14"/>
  <c r="D1332" i="14"/>
  <c r="C1332" i="14"/>
  <c r="B1332" i="14"/>
  <c r="A1332" i="14"/>
  <c r="D1331" i="14"/>
  <c r="C1331" i="14"/>
  <c r="B1331" i="14"/>
  <c r="A1331" i="14"/>
  <c r="D1330" i="14"/>
  <c r="C1330" i="14"/>
  <c r="B1330" i="14"/>
  <c r="A1330" i="14"/>
  <c r="D1329" i="14"/>
  <c r="C1329" i="14"/>
  <c r="B1329" i="14"/>
  <c r="A1329" i="14"/>
  <c r="D1328" i="14"/>
  <c r="C1328" i="14"/>
  <c r="B1328" i="14"/>
  <c r="A1328" i="14"/>
  <c r="D1327" i="14"/>
  <c r="C1327" i="14"/>
  <c r="B1327" i="14"/>
  <c r="A1327" i="14"/>
  <c r="D1326" i="14"/>
  <c r="C1326" i="14"/>
  <c r="B1326" i="14"/>
  <c r="A1326" i="14"/>
  <c r="D1325" i="14"/>
  <c r="C1325" i="14"/>
  <c r="B1325" i="14"/>
  <c r="A1325" i="14"/>
  <c r="D1324" i="14"/>
  <c r="C1324" i="14"/>
  <c r="B1324" i="14"/>
  <c r="A1324" i="14"/>
  <c r="D1323" i="14"/>
  <c r="C1323" i="14"/>
  <c r="B1323" i="14"/>
  <c r="A1323" i="14"/>
  <c r="D1322" i="14"/>
  <c r="C1322" i="14"/>
  <c r="B1322" i="14"/>
  <c r="A1322" i="14"/>
  <c r="D1321" i="14"/>
  <c r="C1321" i="14"/>
  <c r="B1321" i="14"/>
  <c r="A1321" i="14"/>
  <c r="D1320" i="14"/>
  <c r="C1320" i="14"/>
  <c r="B1320" i="14"/>
  <c r="A1320" i="14"/>
  <c r="D1319" i="14"/>
  <c r="C1319" i="14"/>
  <c r="B1319" i="14"/>
  <c r="A1319" i="14"/>
  <c r="D1318" i="14"/>
  <c r="C1318" i="14"/>
  <c r="B1318" i="14"/>
  <c r="A1318" i="14"/>
  <c r="D1317" i="14"/>
  <c r="C1317" i="14"/>
  <c r="B1317" i="14"/>
  <c r="A1317" i="14"/>
  <c r="D1316" i="14"/>
  <c r="C1316" i="14"/>
  <c r="B1316" i="14"/>
  <c r="A1316" i="14"/>
  <c r="D1315" i="14"/>
  <c r="C1315" i="14"/>
  <c r="B1315" i="14"/>
  <c r="A1315" i="14"/>
  <c r="D1314" i="14"/>
  <c r="C1314" i="14"/>
  <c r="B1314" i="14"/>
  <c r="A1314" i="14"/>
  <c r="D1313" i="14"/>
  <c r="C1313" i="14"/>
  <c r="B1313" i="14"/>
  <c r="A1313" i="14"/>
  <c r="D1312" i="14"/>
  <c r="C1312" i="14"/>
  <c r="B1312" i="14"/>
  <c r="A1312" i="14"/>
  <c r="D1311" i="14"/>
  <c r="C1311" i="14"/>
  <c r="B1311" i="14"/>
  <c r="A1311" i="14"/>
  <c r="D1310" i="14"/>
  <c r="C1310" i="14"/>
  <c r="B1310" i="14"/>
  <c r="A1310" i="14"/>
  <c r="D1309" i="14"/>
  <c r="C1309" i="14"/>
  <c r="B1309" i="14"/>
  <c r="A1309" i="14"/>
  <c r="D1308" i="14"/>
  <c r="C1308" i="14"/>
  <c r="B1308" i="14"/>
  <c r="A1308" i="14"/>
  <c r="D1307" i="14"/>
  <c r="C1307" i="14"/>
  <c r="B1307" i="14"/>
  <c r="A1307" i="14"/>
  <c r="D1306" i="14"/>
  <c r="C1306" i="14"/>
  <c r="B1306" i="14"/>
  <c r="A1306" i="14"/>
  <c r="D1305" i="14"/>
  <c r="C1305" i="14"/>
  <c r="B1305" i="14"/>
  <c r="A1305" i="14"/>
  <c r="D1304" i="14"/>
  <c r="C1304" i="14"/>
  <c r="B1304" i="14"/>
  <c r="A1304" i="14"/>
  <c r="D1303" i="14"/>
  <c r="C1303" i="14"/>
  <c r="B1303" i="14"/>
  <c r="A1303" i="14"/>
  <c r="D1302" i="14"/>
  <c r="C1302" i="14"/>
  <c r="B1302" i="14"/>
  <c r="A1302" i="14"/>
  <c r="D1301" i="14"/>
  <c r="C1301" i="14"/>
  <c r="B1301" i="14"/>
  <c r="A1301" i="14"/>
  <c r="D1300" i="14"/>
  <c r="C1300" i="14"/>
  <c r="B1300" i="14"/>
  <c r="A1300" i="14"/>
  <c r="D1299" i="14"/>
  <c r="C1299" i="14"/>
  <c r="B1299" i="14"/>
  <c r="A1299" i="14"/>
  <c r="D1298" i="14"/>
  <c r="C1298" i="14"/>
  <c r="B1298" i="14"/>
  <c r="A1298" i="14"/>
  <c r="D1297" i="14"/>
  <c r="C1297" i="14"/>
  <c r="B1297" i="14"/>
  <c r="A1297" i="14"/>
  <c r="D1296" i="14"/>
  <c r="C1296" i="14"/>
  <c r="B1296" i="14"/>
  <c r="A1296" i="14"/>
  <c r="D1295" i="14"/>
  <c r="C1295" i="14"/>
  <c r="B1295" i="14"/>
  <c r="A1295" i="14"/>
  <c r="D1294" i="14"/>
  <c r="C1294" i="14"/>
  <c r="B1294" i="14"/>
  <c r="A1294" i="14"/>
  <c r="D1293" i="14"/>
  <c r="C1293" i="14"/>
  <c r="B1293" i="14"/>
  <c r="A1293" i="14"/>
  <c r="D1292" i="14"/>
  <c r="C1292" i="14"/>
  <c r="B1292" i="14"/>
  <c r="A1292" i="14"/>
  <c r="D1291" i="14"/>
  <c r="C1291" i="14"/>
  <c r="B1291" i="14"/>
  <c r="A1291" i="14"/>
  <c r="D1290" i="14"/>
  <c r="C1290" i="14"/>
  <c r="B1290" i="14"/>
  <c r="A1290" i="14"/>
  <c r="D1289" i="14"/>
  <c r="C1289" i="14"/>
  <c r="B1289" i="14"/>
  <c r="A1289" i="14"/>
  <c r="D1288" i="14"/>
  <c r="C1288" i="14"/>
  <c r="B1288" i="14"/>
  <c r="A1288" i="14"/>
  <c r="D1287" i="14"/>
  <c r="C1287" i="14"/>
  <c r="B1287" i="14"/>
  <c r="A1287" i="14"/>
  <c r="D1286" i="14"/>
  <c r="C1286" i="14"/>
  <c r="B1286" i="14"/>
  <c r="A1286" i="14"/>
  <c r="D1285" i="14"/>
  <c r="C1285" i="14"/>
  <c r="B1285" i="14"/>
  <c r="A1285" i="14"/>
  <c r="D1284" i="14"/>
  <c r="C1284" i="14"/>
  <c r="B1284" i="14"/>
  <c r="A1284" i="14"/>
  <c r="D1283" i="14"/>
  <c r="C1283" i="14"/>
  <c r="B1283" i="14"/>
  <c r="A1283" i="14"/>
  <c r="D1282" i="14"/>
  <c r="C1282" i="14"/>
  <c r="B1282" i="14"/>
  <c r="A1282" i="14"/>
  <c r="D1281" i="14"/>
  <c r="C1281" i="14"/>
  <c r="B1281" i="14"/>
  <c r="A1281" i="14"/>
  <c r="D1280" i="14"/>
  <c r="C1280" i="14"/>
  <c r="B1280" i="14"/>
  <c r="A1280" i="14"/>
  <c r="D1279" i="14"/>
  <c r="C1279" i="14"/>
  <c r="B1279" i="14"/>
  <c r="A1279" i="14"/>
  <c r="D1278" i="14"/>
  <c r="C1278" i="14"/>
  <c r="B1278" i="14"/>
  <c r="A1278" i="14"/>
  <c r="D1277" i="14"/>
  <c r="C1277" i="14"/>
  <c r="B1277" i="14"/>
  <c r="A1277" i="14"/>
  <c r="D1276" i="14"/>
  <c r="C1276" i="14"/>
  <c r="B1276" i="14"/>
  <c r="A1276" i="14"/>
  <c r="D1275" i="14"/>
  <c r="C1275" i="14"/>
  <c r="B1275" i="14"/>
  <c r="A1275" i="14"/>
  <c r="D1274" i="14"/>
  <c r="C1274" i="14"/>
  <c r="B1274" i="14"/>
  <c r="A1274" i="14"/>
  <c r="D1273" i="14"/>
  <c r="C1273" i="14"/>
  <c r="B1273" i="14"/>
  <c r="A1273" i="14"/>
  <c r="D1272" i="14"/>
  <c r="C1272" i="14"/>
  <c r="B1272" i="14"/>
  <c r="A1272" i="14"/>
  <c r="D1271" i="14"/>
  <c r="C1271" i="14"/>
  <c r="B1271" i="14"/>
  <c r="A1271" i="14"/>
  <c r="D1270" i="14"/>
  <c r="C1270" i="14"/>
  <c r="B1270" i="14"/>
  <c r="A1270" i="14"/>
  <c r="D1269" i="14"/>
  <c r="C1269" i="14"/>
  <c r="B1269" i="14"/>
  <c r="A1269" i="14"/>
  <c r="D1268" i="14"/>
  <c r="C1268" i="14"/>
  <c r="B1268" i="14"/>
  <c r="A1268" i="14"/>
  <c r="D1267" i="14"/>
  <c r="C1267" i="14"/>
  <c r="B1267" i="14"/>
  <c r="A1267" i="14"/>
  <c r="D1266" i="14"/>
  <c r="C1266" i="14"/>
  <c r="B1266" i="14"/>
  <c r="A1266" i="14"/>
  <c r="D1265" i="14"/>
  <c r="C1265" i="14"/>
  <c r="B1265" i="14"/>
  <c r="A1265" i="14"/>
  <c r="D1264" i="14"/>
  <c r="C1264" i="14"/>
  <c r="B1264" i="14"/>
  <c r="A1264" i="14"/>
  <c r="D1263" i="14"/>
  <c r="C1263" i="14"/>
  <c r="B1263" i="14"/>
  <c r="A1263" i="14"/>
  <c r="D1262" i="14"/>
  <c r="C1262" i="14"/>
  <c r="B1262" i="14"/>
  <c r="A1262" i="14"/>
  <c r="D1261" i="14"/>
  <c r="C1261" i="14"/>
  <c r="B1261" i="14"/>
  <c r="A1261" i="14"/>
  <c r="D1260" i="14"/>
  <c r="C1260" i="14"/>
  <c r="B1260" i="14"/>
  <c r="A1260" i="14"/>
  <c r="D1259" i="14"/>
  <c r="C1259" i="14"/>
  <c r="B1259" i="14"/>
  <c r="A1259" i="14"/>
  <c r="D1258" i="14"/>
  <c r="C1258" i="14"/>
  <c r="B1258" i="14"/>
  <c r="A1258" i="14"/>
  <c r="D1257" i="14"/>
  <c r="C1257" i="14"/>
  <c r="B1257" i="14"/>
  <c r="A1257" i="14"/>
  <c r="D1256" i="14"/>
  <c r="C1256" i="14"/>
  <c r="B1256" i="14"/>
  <c r="A1256" i="14"/>
  <c r="D1255" i="14"/>
  <c r="C1255" i="14"/>
  <c r="B1255" i="14"/>
  <c r="A1255" i="14"/>
  <c r="D1254" i="14"/>
  <c r="C1254" i="14"/>
  <c r="B1254" i="14"/>
  <c r="A1254" i="14"/>
  <c r="D1253" i="14"/>
  <c r="C1253" i="14"/>
  <c r="B1253" i="14"/>
  <c r="A1253" i="14"/>
  <c r="D1252" i="14"/>
  <c r="C1252" i="14"/>
  <c r="B1252" i="14"/>
  <c r="A1252" i="14"/>
  <c r="D1251" i="14"/>
  <c r="C1251" i="14"/>
  <c r="B1251" i="14"/>
  <c r="A1251" i="14"/>
  <c r="D1250" i="14"/>
  <c r="C1250" i="14"/>
  <c r="B1250" i="14"/>
  <c r="A1250" i="14"/>
  <c r="D1249" i="14"/>
  <c r="C1249" i="14"/>
  <c r="B1249" i="14"/>
  <c r="A1249" i="14"/>
  <c r="D1248" i="14"/>
  <c r="C1248" i="14"/>
  <c r="B1248" i="14"/>
  <c r="A1248" i="14"/>
  <c r="D1247" i="14"/>
  <c r="C1247" i="14"/>
  <c r="B1247" i="14"/>
  <c r="A1247" i="14"/>
  <c r="D1246" i="14"/>
  <c r="C1246" i="14"/>
  <c r="B1246" i="14"/>
  <c r="A1246" i="14"/>
  <c r="D1245" i="14"/>
  <c r="C1245" i="14"/>
  <c r="B1245" i="14"/>
  <c r="A1245" i="14"/>
  <c r="D1244" i="14"/>
  <c r="C1244" i="14"/>
  <c r="B1244" i="14"/>
  <c r="A1244" i="14"/>
  <c r="D1243" i="14"/>
  <c r="C1243" i="14"/>
  <c r="B1243" i="14"/>
  <c r="A1243" i="14"/>
  <c r="D1242" i="14"/>
  <c r="C1242" i="14"/>
  <c r="B1242" i="14"/>
  <c r="A1242" i="14"/>
  <c r="D1241" i="14"/>
  <c r="C1241" i="14"/>
  <c r="B1241" i="14"/>
  <c r="A1241" i="14"/>
  <c r="D1240" i="14"/>
  <c r="C1240" i="14"/>
  <c r="B1240" i="14"/>
  <c r="A1240" i="14"/>
  <c r="D1239" i="14"/>
  <c r="C1239" i="14"/>
  <c r="B1239" i="14"/>
  <c r="A1239" i="14"/>
  <c r="D1238" i="14"/>
  <c r="C1238" i="14"/>
  <c r="B1238" i="14"/>
  <c r="A1238" i="14"/>
  <c r="D1237" i="14"/>
  <c r="C1237" i="14"/>
  <c r="B1237" i="14"/>
  <c r="A1237" i="14"/>
  <c r="D1236" i="14"/>
  <c r="C1236" i="14"/>
  <c r="B1236" i="14"/>
  <c r="A1236" i="14"/>
  <c r="D1235" i="14"/>
  <c r="C1235" i="14"/>
  <c r="B1235" i="14"/>
  <c r="A1235" i="14"/>
  <c r="D1234" i="14"/>
  <c r="C1234" i="14"/>
  <c r="B1234" i="14"/>
  <c r="A1234" i="14"/>
  <c r="D1233" i="14"/>
  <c r="C1233" i="14"/>
  <c r="B1233" i="14"/>
  <c r="A1233" i="14"/>
  <c r="D1232" i="14"/>
  <c r="C1232" i="14"/>
  <c r="B1232" i="14"/>
  <c r="A1232" i="14"/>
  <c r="D1231" i="14"/>
  <c r="C1231" i="14"/>
  <c r="B1231" i="14"/>
  <c r="A1231" i="14"/>
  <c r="D1230" i="14"/>
  <c r="C1230" i="14"/>
  <c r="B1230" i="14"/>
  <c r="A1230" i="14"/>
  <c r="D1229" i="14"/>
  <c r="C1229" i="14"/>
  <c r="B1229" i="14"/>
  <c r="A1229" i="14"/>
  <c r="D1228" i="14"/>
  <c r="C1228" i="14"/>
  <c r="B1228" i="14"/>
  <c r="A1228" i="14"/>
  <c r="D1227" i="14"/>
  <c r="C1227" i="14"/>
  <c r="B1227" i="14"/>
  <c r="A1227" i="14"/>
  <c r="D1226" i="14"/>
  <c r="C1226" i="14"/>
  <c r="B1226" i="14"/>
  <c r="A1226" i="14"/>
  <c r="D1225" i="14"/>
  <c r="C1225" i="14"/>
  <c r="B1225" i="14"/>
  <c r="A1225" i="14"/>
  <c r="D1224" i="14"/>
  <c r="C1224" i="14"/>
  <c r="B1224" i="14"/>
  <c r="A1224" i="14"/>
  <c r="D1223" i="14"/>
  <c r="C1223" i="14"/>
  <c r="B1223" i="14"/>
  <c r="A1223" i="14"/>
  <c r="D1222" i="14"/>
  <c r="C1222" i="14"/>
  <c r="B1222" i="14"/>
  <c r="A1222" i="14"/>
  <c r="D1221" i="14"/>
  <c r="C1221" i="14"/>
  <c r="B1221" i="14"/>
  <c r="A1221" i="14"/>
  <c r="D1220" i="14"/>
  <c r="C1220" i="14"/>
  <c r="B1220" i="14"/>
  <c r="A1220" i="14"/>
  <c r="D1219" i="14"/>
  <c r="C1219" i="14"/>
  <c r="B1219" i="14"/>
  <c r="A1219" i="14"/>
  <c r="D1218" i="14"/>
  <c r="C1218" i="14"/>
  <c r="B1218" i="14"/>
  <c r="A1218" i="14"/>
  <c r="D1217" i="14"/>
  <c r="C1217" i="14"/>
  <c r="B1217" i="14"/>
  <c r="A1217" i="14"/>
  <c r="D1216" i="14"/>
  <c r="C1216" i="14"/>
  <c r="B1216" i="14"/>
  <c r="A1216" i="14"/>
  <c r="D1215" i="14"/>
  <c r="C1215" i="14"/>
  <c r="B1215" i="14"/>
  <c r="A1215" i="14"/>
  <c r="D1214" i="14"/>
  <c r="C1214" i="14"/>
  <c r="B1214" i="14"/>
  <c r="A1214" i="14"/>
  <c r="D1213" i="14"/>
  <c r="C1213" i="14"/>
  <c r="B1213" i="14"/>
  <c r="A1213" i="14"/>
  <c r="D1212" i="14"/>
  <c r="C1212" i="14"/>
  <c r="B1212" i="14"/>
  <c r="A1212" i="14"/>
  <c r="D1211" i="14"/>
  <c r="C1211" i="14"/>
  <c r="B1211" i="14"/>
  <c r="A1211" i="14"/>
  <c r="D1210" i="14"/>
  <c r="C1210" i="14"/>
  <c r="B1210" i="14"/>
  <c r="A1210" i="14"/>
  <c r="D1209" i="14"/>
  <c r="C1209" i="14"/>
  <c r="B1209" i="14"/>
  <c r="A1209" i="14"/>
  <c r="D1208" i="14"/>
  <c r="C1208" i="14"/>
  <c r="B1208" i="14"/>
  <c r="A1208" i="14"/>
  <c r="D1207" i="14"/>
  <c r="C1207" i="14"/>
  <c r="B1207" i="14"/>
  <c r="A1207" i="14"/>
  <c r="D1206" i="14"/>
  <c r="C1206" i="14"/>
  <c r="B1206" i="14"/>
  <c r="A1206" i="14"/>
  <c r="D1205" i="14"/>
  <c r="C1205" i="14"/>
  <c r="B1205" i="14"/>
  <c r="A1205" i="14"/>
  <c r="D1204" i="14"/>
  <c r="C1204" i="14"/>
  <c r="B1204" i="14"/>
  <c r="A1204" i="14"/>
  <c r="D1203" i="14"/>
  <c r="C1203" i="14"/>
  <c r="B1203" i="14"/>
  <c r="A1203" i="14"/>
  <c r="D1202" i="14"/>
  <c r="C1202" i="14"/>
  <c r="B1202" i="14"/>
  <c r="A1202" i="14"/>
  <c r="D1201" i="14"/>
  <c r="C1201" i="14"/>
  <c r="B1201" i="14"/>
  <c r="A1201" i="14"/>
  <c r="D1200" i="14"/>
  <c r="C1200" i="14"/>
  <c r="B1200" i="14"/>
  <c r="A1200" i="14"/>
  <c r="D1199" i="14"/>
  <c r="C1199" i="14"/>
  <c r="B1199" i="14"/>
  <c r="A1199" i="14"/>
  <c r="D1198" i="14"/>
  <c r="C1198" i="14"/>
  <c r="B1198" i="14"/>
  <c r="A1198" i="14"/>
  <c r="D1197" i="14"/>
  <c r="C1197" i="14"/>
  <c r="B1197" i="14"/>
  <c r="A1197" i="14"/>
  <c r="D1196" i="14"/>
  <c r="C1196" i="14"/>
  <c r="B1196" i="14"/>
  <c r="A1196" i="14"/>
  <c r="D1195" i="14"/>
  <c r="C1195" i="14"/>
  <c r="B1195" i="14"/>
  <c r="A1195" i="14"/>
  <c r="D1194" i="14"/>
  <c r="C1194" i="14"/>
  <c r="B1194" i="14"/>
  <c r="A1194" i="14"/>
  <c r="D1193" i="14"/>
  <c r="C1193" i="14"/>
  <c r="B1193" i="14"/>
  <c r="A1193" i="14"/>
  <c r="D1192" i="14"/>
  <c r="C1192" i="14"/>
  <c r="B1192" i="14"/>
  <c r="A1192" i="14"/>
  <c r="D1191" i="14"/>
  <c r="C1191" i="14"/>
  <c r="B1191" i="14"/>
  <c r="A1191" i="14"/>
  <c r="D1190" i="14"/>
  <c r="C1190" i="14"/>
  <c r="B1190" i="14"/>
  <c r="A1190" i="14"/>
  <c r="D1189" i="14"/>
  <c r="C1189" i="14"/>
  <c r="B1189" i="14"/>
  <c r="A1189" i="14"/>
  <c r="D1188" i="14"/>
  <c r="C1188" i="14"/>
  <c r="B1188" i="14"/>
  <c r="A1188" i="14"/>
  <c r="D1187" i="14"/>
  <c r="C1187" i="14"/>
  <c r="B1187" i="14"/>
  <c r="A1187" i="14"/>
  <c r="D1186" i="14"/>
  <c r="C1186" i="14"/>
  <c r="B1186" i="14"/>
  <c r="A1186" i="14"/>
  <c r="D1185" i="14"/>
  <c r="C1185" i="14"/>
  <c r="B1185" i="14"/>
  <c r="A1185" i="14"/>
  <c r="D1184" i="14"/>
  <c r="C1184" i="14"/>
  <c r="B1184" i="14"/>
  <c r="A1184" i="14"/>
  <c r="D1183" i="14"/>
  <c r="C1183" i="14"/>
  <c r="B1183" i="14"/>
  <c r="A1183" i="14"/>
  <c r="D1182" i="14"/>
  <c r="C1182" i="14"/>
  <c r="B1182" i="14"/>
  <c r="A1182" i="14"/>
  <c r="D1181" i="14"/>
  <c r="C1181" i="14"/>
  <c r="B1181" i="14"/>
  <c r="A1181" i="14"/>
  <c r="D1180" i="14"/>
  <c r="C1180" i="14"/>
  <c r="B1180" i="14"/>
  <c r="A1180" i="14"/>
  <c r="D1179" i="14"/>
  <c r="C1179" i="14"/>
  <c r="B1179" i="14"/>
  <c r="A1179" i="14"/>
  <c r="D1178" i="14"/>
  <c r="C1178" i="14"/>
  <c r="B1178" i="14"/>
  <c r="A1178" i="14"/>
  <c r="D1177" i="14"/>
  <c r="C1177" i="14"/>
  <c r="B1177" i="14"/>
  <c r="A1177" i="14"/>
  <c r="D1176" i="14"/>
  <c r="C1176" i="14"/>
  <c r="B1176" i="14"/>
  <c r="A1176" i="14"/>
  <c r="D1175" i="14"/>
  <c r="C1175" i="14"/>
  <c r="B1175" i="14"/>
  <c r="A1175" i="14"/>
  <c r="D1174" i="14"/>
  <c r="C1174" i="14"/>
  <c r="B1174" i="14"/>
  <c r="A1174" i="14"/>
  <c r="D1173" i="14"/>
  <c r="C1173" i="14"/>
  <c r="B1173" i="14"/>
  <c r="A1173" i="14"/>
  <c r="D1172" i="14"/>
  <c r="C1172" i="14"/>
  <c r="B1172" i="14"/>
  <c r="A1172" i="14"/>
  <c r="D1171" i="14"/>
  <c r="C1171" i="14"/>
  <c r="B1171" i="14"/>
  <c r="A1171" i="14"/>
  <c r="D1170" i="14"/>
  <c r="C1170" i="14"/>
  <c r="B1170" i="14"/>
  <c r="A1170" i="14"/>
  <c r="D1169" i="14"/>
  <c r="C1169" i="14"/>
  <c r="B1169" i="14"/>
  <c r="A1169" i="14"/>
  <c r="D1168" i="14"/>
  <c r="C1168" i="14"/>
  <c r="B1168" i="14"/>
  <c r="A1168" i="14"/>
  <c r="D1167" i="14"/>
  <c r="C1167" i="14"/>
  <c r="B1167" i="14"/>
  <c r="A1167" i="14"/>
  <c r="D1166" i="14"/>
  <c r="C1166" i="14"/>
  <c r="B1166" i="14"/>
  <c r="A1166" i="14"/>
  <c r="D1165" i="14"/>
  <c r="C1165" i="14"/>
  <c r="B1165" i="14"/>
  <c r="A1165" i="14"/>
  <c r="D1164" i="14"/>
  <c r="C1164" i="14"/>
  <c r="B1164" i="14"/>
  <c r="A1164" i="14"/>
  <c r="D1163" i="14"/>
  <c r="C1163" i="14"/>
  <c r="B1163" i="14"/>
  <c r="A1163" i="14"/>
  <c r="D1162" i="14"/>
  <c r="C1162" i="14"/>
  <c r="B1162" i="14"/>
  <c r="A1162" i="14"/>
  <c r="D1161" i="14"/>
  <c r="C1161" i="14"/>
  <c r="B1161" i="14"/>
  <c r="A1161" i="14"/>
  <c r="D1160" i="14"/>
  <c r="C1160" i="14"/>
  <c r="B1160" i="14"/>
  <c r="A1160" i="14"/>
  <c r="D1159" i="14"/>
  <c r="C1159" i="14"/>
  <c r="B1159" i="14"/>
  <c r="A1159" i="14"/>
  <c r="D1158" i="14"/>
  <c r="C1158" i="14"/>
  <c r="B1158" i="14"/>
  <c r="A1158" i="14"/>
  <c r="D1157" i="14"/>
  <c r="C1157" i="14"/>
  <c r="B1157" i="14"/>
  <c r="A1157" i="14"/>
  <c r="D1156" i="14"/>
  <c r="C1156" i="14"/>
  <c r="B1156" i="14"/>
  <c r="A1156" i="14"/>
  <c r="D1155" i="14"/>
  <c r="C1155" i="14"/>
  <c r="B1155" i="14"/>
  <c r="A1155" i="14"/>
  <c r="D1154" i="14"/>
  <c r="C1154" i="14"/>
  <c r="B1154" i="14"/>
  <c r="A1154" i="14"/>
  <c r="D1153" i="14"/>
  <c r="C1153" i="14"/>
  <c r="B1153" i="14"/>
  <c r="A1153" i="14"/>
  <c r="D1152" i="14"/>
  <c r="C1152" i="14"/>
  <c r="B1152" i="14"/>
  <c r="A1152" i="14"/>
  <c r="D1151" i="14"/>
  <c r="C1151" i="14"/>
  <c r="B1151" i="14"/>
  <c r="A1151" i="14"/>
  <c r="D1150" i="14"/>
  <c r="C1150" i="14"/>
  <c r="B1150" i="14"/>
  <c r="A1150" i="14"/>
  <c r="D1149" i="14"/>
  <c r="C1149" i="14"/>
  <c r="B1149" i="14"/>
  <c r="A1149" i="14"/>
  <c r="D1148" i="14"/>
  <c r="C1148" i="14"/>
  <c r="B1148" i="14"/>
  <c r="A1148" i="14"/>
  <c r="D1147" i="14"/>
  <c r="C1147" i="14"/>
  <c r="B1147" i="14"/>
  <c r="A1147" i="14"/>
  <c r="D1146" i="14"/>
  <c r="C1146" i="14"/>
  <c r="B1146" i="14"/>
  <c r="A1146" i="14"/>
  <c r="D1145" i="14"/>
  <c r="C1145" i="14"/>
  <c r="B1145" i="14"/>
  <c r="A1145" i="14"/>
  <c r="D1144" i="14"/>
  <c r="C1144" i="14"/>
  <c r="B1144" i="14"/>
  <c r="A1144" i="14"/>
  <c r="D1143" i="14"/>
  <c r="C1143" i="14"/>
  <c r="B1143" i="14"/>
  <c r="A1143" i="14"/>
  <c r="D1142" i="14"/>
  <c r="C1142" i="14"/>
  <c r="B1142" i="14"/>
  <c r="A1142" i="14"/>
  <c r="D1141" i="14"/>
  <c r="C1141" i="14"/>
  <c r="B1141" i="14"/>
  <c r="A1141" i="14"/>
  <c r="D1140" i="14"/>
  <c r="C1140" i="14"/>
  <c r="B1140" i="14"/>
  <c r="A1140" i="14"/>
  <c r="D1139" i="14"/>
  <c r="C1139" i="14"/>
  <c r="B1139" i="14"/>
  <c r="A1139" i="14"/>
  <c r="D1138" i="14"/>
  <c r="C1138" i="14"/>
  <c r="B1138" i="14"/>
  <c r="A1138" i="14"/>
  <c r="D1137" i="14"/>
  <c r="C1137" i="14"/>
  <c r="B1137" i="14"/>
  <c r="A1137" i="14"/>
  <c r="D1136" i="14"/>
  <c r="C1136" i="14"/>
  <c r="B1136" i="14"/>
  <c r="A1136" i="14"/>
  <c r="D1135" i="14"/>
  <c r="C1135" i="14"/>
  <c r="B1135" i="14"/>
  <c r="A1135" i="14"/>
  <c r="D1134" i="14"/>
  <c r="C1134" i="14"/>
  <c r="B1134" i="14"/>
  <c r="A1134" i="14"/>
  <c r="D1133" i="14"/>
  <c r="C1133" i="14"/>
  <c r="B1133" i="14"/>
  <c r="A1133" i="14"/>
  <c r="D1132" i="14"/>
  <c r="C1132" i="14"/>
  <c r="B1132" i="14"/>
  <c r="A1132" i="14"/>
  <c r="D1131" i="14"/>
  <c r="C1131" i="14"/>
  <c r="B1131" i="14"/>
  <c r="A1131" i="14"/>
  <c r="D1130" i="14"/>
  <c r="C1130" i="14"/>
  <c r="B1130" i="14"/>
  <c r="A1130" i="14"/>
  <c r="D1129" i="14"/>
  <c r="C1129" i="14"/>
  <c r="B1129" i="14"/>
  <c r="A1129" i="14"/>
  <c r="D1128" i="14"/>
  <c r="C1128" i="14"/>
  <c r="B1128" i="14"/>
  <c r="A1128" i="14"/>
  <c r="D1127" i="14"/>
  <c r="C1127" i="14"/>
  <c r="B1127" i="14"/>
  <c r="A1127" i="14"/>
  <c r="D1126" i="14"/>
  <c r="C1126" i="14"/>
  <c r="B1126" i="14"/>
  <c r="A1126" i="14"/>
  <c r="D1125" i="14"/>
  <c r="C1125" i="14"/>
  <c r="B1125" i="14"/>
  <c r="A1125" i="14"/>
  <c r="D1124" i="14"/>
  <c r="C1124" i="14"/>
  <c r="B1124" i="14"/>
  <c r="A1124" i="14"/>
  <c r="D1123" i="14"/>
  <c r="C1123" i="14"/>
  <c r="B1123" i="14"/>
  <c r="A1123" i="14"/>
  <c r="D1122" i="14"/>
  <c r="C1122" i="14"/>
  <c r="B1122" i="14"/>
  <c r="A1122" i="14"/>
  <c r="D1121" i="14"/>
  <c r="C1121" i="14"/>
  <c r="B1121" i="14"/>
  <c r="A1121" i="14"/>
  <c r="D1120" i="14"/>
  <c r="C1120" i="14"/>
  <c r="B1120" i="14"/>
  <c r="A1120" i="14"/>
  <c r="D1119" i="14"/>
  <c r="C1119" i="14"/>
  <c r="B1119" i="14"/>
  <c r="A1119" i="14"/>
  <c r="D1118" i="14"/>
  <c r="C1118" i="14"/>
  <c r="B1118" i="14"/>
  <c r="A1118" i="14"/>
  <c r="D1117" i="14"/>
  <c r="C1117" i="14"/>
  <c r="B1117" i="14"/>
  <c r="A1117" i="14"/>
  <c r="D1116" i="14"/>
  <c r="C1116" i="14"/>
  <c r="B1116" i="14"/>
  <c r="A1116" i="14"/>
  <c r="D1115" i="14"/>
  <c r="C1115" i="14"/>
  <c r="B1115" i="14"/>
  <c r="A1115" i="14"/>
  <c r="D1114" i="14"/>
  <c r="C1114" i="14"/>
  <c r="B1114" i="14"/>
  <c r="A1114" i="14"/>
  <c r="D1113" i="14"/>
  <c r="C1113" i="14"/>
  <c r="B1113" i="14"/>
  <c r="A1113" i="14"/>
  <c r="D1112" i="14"/>
  <c r="C1112" i="14"/>
  <c r="B1112" i="14"/>
  <c r="A1112" i="14"/>
  <c r="D1111" i="14"/>
  <c r="C1111" i="14"/>
  <c r="B1111" i="14"/>
  <c r="A1111" i="14"/>
  <c r="D1110" i="14"/>
  <c r="C1110" i="14"/>
  <c r="B1110" i="14"/>
  <c r="A1110" i="14"/>
  <c r="D1109" i="14"/>
  <c r="C1109" i="14"/>
  <c r="B1109" i="14"/>
  <c r="A1109" i="14"/>
  <c r="D1108" i="14"/>
  <c r="C1108" i="14"/>
  <c r="B1108" i="14"/>
  <c r="A1108" i="14"/>
  <c r="D1107" i="14"/>
  <c r="C1107" i="14"/>
  <c r="B1107" i="14"/>
  <c r="A1107" i="14"/>
  <c r="D1106" i="14"/>
  <c r="C1106" i="14"/>
  <c r="B1106" i="14"/>
  <c r="A1106" i="14"/>
  <c r="D1105" i="14"/>
  <c r="C1105" i="14"/>
  <c r="B1105" i="14"/>
  <c r="A1105" i="14"/>
  <c r="D1104" i="14"/>
  <c r="C1104" i="14"/>
  <c r="B1104" i="14"/>
  <c r="A1104" i="14"/>
  <c r="D1103" i="14"/>
  <c r="C1103" i="14"/>
  <c r="B1103" i="14"/>
  <c r="A1103" i="14"/>
  <c r="D1102" i="14"/>
  <c r="C1102" i="14"/>
  <c r="B1102" i="14"/>
  <c r="A1102" i="14"/>
  <c r="D1101" i="14"/>
  <c r="C1101" i="14"/>
  <c r="B1101" i="14"/>
  <c r="A1101" i="14"/>
  <c r="D1100" i="14"/>
  <c r="C1100" i="14"/>
  <c r="B1100" i="14"/>
  <c r="A1100" i="14"/>
  <c r="D1099" i="14"/>
  <c r="C1099" i="14"/>
  <c r="B1099" i="14"/>
  <c r="A1099" i="14"/>
  <c r="D1098" i="14"/>
  <c r="C1098" i="14"/>
  <c r="B1098" i="14"/>
  <c r="A1098" i="14"/>
  <c r="D1097" i="14"/>
  <c r="C1097" i="14"/>
  <c r="B1097" i="14"/>
  <c r="A1097" i="14"/>
  <c r="D1096" i="14"/>
  <c r="C1096" i="14"/>
  <c r="B1096" i="14"/>
  <c r="A1096" i="14"/>
  <c r="D1095" i="14"/>
  <c r="C1095" i="14"/>
  <c r="B1095" i="14"/>
  <c r="A1095" i="14"/>
  <c r="D1094" i="14"/>
  <c r="C1094" i="14"/>
  <c r="B1094" i="14"/>
  <c r="A1094" i="14"/>
  <c r="D1093" i="14"/>
  <c r="C1093" i="14"/>
  <c r="B1093" i="14"/>
  <c r="A1093" i="14"/>
  <c r="D1092" i="14"/>
  <c r="C1092" i="14"/>
  <c r="B1092" i="14"/>
  <c r="A1092" i="14"/>
  <c r="D1091" i="14"/>
  <c r="C1091" i="14"/>
  <c r="B1091" i="14"/>
  <c r="A1091" i="14"/>
  <c r="D1090" i="14"/>
  <c r="C1090" i="14"/>
  <c r="B1090" i="14"/>
  <c r="A1090" i="14"/>
  <c r="D1089" i="14"/>
  <c r="C1089" i="14"/>
  <c r="B1089" i="14"/>
  <c r="A1089" i="14"/>
  <c r="D1088" i="14"/>
  <c r="C1088" i="14"/>
  <c r="B1088" i="14"/>
  <c r="A1088" i="14"/>
  <c r="D1087" i="14"/>
  <c r="C1087" i="14"/>
  <c r="B1087" i="14"/>
  <c r="A1087" i="14"/>
  <c r="D1086" i="14"/>
  <c r="C1086" i="14"/>
  <c r="B1086" i="14"/>
  <c r="A1086" i="14"/>
  <c r="D1085" i="14"/>
  <c r="C1085" i="14"/>
  <c r="B1085" i="14"/>
  <c r="A1085" i="14"/>
  <c r="D1084" i="14"/>
  <c r="C1084" i="14"/>
  <c r="B1084" i="14"/>
  <c r="A1084" i="14"/>
  <c r="D1083" i="14"/>
  <c r="C1083" i="14"/>
  <c r="B1083" i="14"/>
  <c r="A1083" i="14"/>
  <c r="D1082" i="14"/>
  <c r="C1082" i="14"/>
  <c r="B1082" i="14"/>
  <c r="A1082" i="14"/>
  <c r="D1081" i="14"/>
  <c r="C1081" i="14"/>
  <c r="B1081" i="14"/>
  <c r="A1081" i="14"/>
  <c r="D1080" i="14"/>
  <c r="C1080" i="14"/>
  <c r="B1080" i="14"/>
  <c r="A1080" i="14"/>
  <c r="D1079" i="14"/>
  <c r="C1079" i="14"/>
  <c r="B1079" i="14"/>
  <c r="A1079" i="14"/>
  <c r="D1078" i="14"/>
  <c r="C1078" i="14"/>
  <c r="B1078" i="14"/>
  <c r="A1078" i="14"/>
  <c r="D1077" i="14"/>
  <c r="C1077" i="14"/>
  <c r="B1077" i="14"/>
  <c r="A1077" i="14"/>
  <c r="D1076" i="14"/>
  <c r="C1076" i="14"/>
  <c r="B1076" i="14"/>
  <c r="A1076" i="14"/>
  <c r="D1075" i="14"/>
  <c r="C1075" i="14"/>
  <c r="B1075" i="14"/>
  <c r="A1075" i="14"/>
  <c r="D1074" i="14"/>
  <c r="C1074" i="14"/>
  <c r="B1074" i="14"/>
  <c r="A1074" i="14"/>
  <c r="D1073" i="14"/>
  <c r="C1073" i="14"/>
  <c r="B1073" i="14"/>
  <c r="A1073" i="14"/>
  <c r="D1072" i="14"/>
  <c r="C1072" i="14"/>
  <c r="B1072" i="14"/>
  <c r="A1072" i="14"/>
  <c r="D1071" i="14"/>
  <c r="C1071" i="14"/>
  <c r="B1071" i="14"/>
  <c r="A1071" i="14"/>
  <c r="D1070" i="14"/>
  <c r="C1070" i="14"/>
  <c r="B1070" i="14"/>
  <c r="A1070" i="14"/>
  <c r="D1069" i="14"/>
  <c r="C1069" i="14"/>
  <c r="B1069" i="14"/>
  <c r="A1069" i="14"/>
  <c r="D1068" i="14"/>
  <c r="C1068" i="14"/>
  <c r="B1068" i="14"/>
  <c r="A1068" i="14"/>
  <c r="D1067" i="14"/>
  <c r="C1067" i="14"/>
  <c r="B1067" i="14"/>
  <c r="A1067" i="14"/>
  <c r="D1066" i="14"/>
  <c r="C1066" i="14"/>
  <c r="B1066" i="14"/>
  <c r="A1066" i="14"/>
  <c r="D1065" i="14"/>
  <c r="C1065" i="14"/>
  <c r="B1065" i="14"/>
  <c r="A1065" i="14"/>
  <c r="D1064" i="14"/>
  <c r="C1064" i="14"/>
  <c r="B1064" i="14"/>
  <c r="A1064" i="14"/>
  <c r="D1063" i="14"/>
  <c r="C1063" i="14"/>
  <c r="B1063" i="14"/>
  <c r="A1063" i="14"/>
  <c r="D1062" i="14"/>
  <c r="C1062" i="14"/>
  <c r="B1062" i="14"/>
  <c r="A1062" i="14"/>
  <c r="D1061" i="14"/>
  <c r="C1061" i="14"/>
  <c r="B1061" i="14"/>
  <c r="A1061" i="14"/>
  <c r="D1060" i="14"/>
  <c r="C1060" i="14"/>
  <c r="B1060" i="14"/>
  <c r="A1060" i="14"/>
  <c r="D1059" i="14"/>
  <c r="C1059" i="14"/>
  <c r="B1059" i="14"/>
  <c r="A1059" i="14"/>
  <c r="D1058" i="14"/>
  <c r="C1058" i="14"/>
  <c r="B1058" i="14"/>
  <c r="A1058" i="14"/>
  <c r="D1057" i="14"/>
  <c r="C1057" i="14"/>
  <c r="B1057" i="14"/>
  <c r="A1057" i="14"/>
  <c r="D1056" i="14"/>
  <c r="C1056" i="14"/>
  <c r="B1056" i="14"/>
  <c r="A1056" i="14"/>
  <c r="D1055" i="14"/>
  <c r="C1055" i="14"/>
  <c r="B1055" i="14"/>
  <c r="A1055" i="14"/>
  <c r="D1054" i="14"/>
  <c r="C1054" i="14"/>
  <c r="B1054" i="14"/>
  <c r="A1054" i="14"/>
  <c r="D1053" i="14"/>
  <c r="C1053" i="14"/>
  <c r="B1053" i="14"/>
  <c r="A1053" i="14"/>
  <c r="D1052" i="14"/>
  <c r="C1052" i="14"/>
  <c r="B1052" i="14"/>
  <c r="A1052" i="14"/>
  <c r="D1051" i="14"/>
  <c r="C1051" i="14"/>
  <c r="B1051" i="14"/>
  <c r="A1051" i="14"/>
  <c r="D1050" i="14"/>
  <c r="C1050" i="14"/>
  <c r="B1050" i="14"/>
  <c r="A1050" i="14"/>
  <c r="D1049" i="14"/>
  <c r="C1049" i="14"/>
  <c r="B1049" i="14"/>
  <c r="A1049" i="14"/>
  <c r="D1048" i="14"/>
  <c r="C1048" i="14"/>
  <c r="B1048" i="14"/>
  <c r="A1048" i="14"/>
  <c r="D1047" i="14"/>
  <c r="C1047" i="14"/>
  <c r="B1047" i="14"/>
  <c r="A1047" i="14"/>
  <c r="D1046" i="14"/>
  <c r="C1046" i="14"/>
  <c r="B1046" i="14"/>
  <c r="A1046" i="14"/>
  <c r="D1045" i="14"/>
  <c r="C1045" i="14"/>
  <c r="B1045" i="14"/>
  <c r="A1045" i="14"/>
  <c r="D1044" i="14"/>
  <c r="C1044" i="14"/>
  <c r="B1044" i="14"/>
  <c r="A1044" i="14"/>
  <c r="D1043" i="14"/>
  <c r="C1043" i="14"/>
  <c r="B1043" i="14"/>
  <c r="A1043" i="14"/>
  <c r="D1042" i="14"/>
  <c r="C1042" i="14"/>
  <c r="B1042" i="14"/>
  <c r="A1042" i="14"/>
  <c r="D1041" i="14"/>
  <c r="C1041" i="14"/>
  <c r="B1041" i="14"/>
  <c r="A1041" i="14"/>
  <c r="D1040" i="14"/>
  <c r="C1040" i="14"/>
  <c r="B1040" i="14"/>
  <c r="A1040" i="14"/>
  <c r="D1039" i="14"/>
  <c r="C1039" i="14"/>
  <c r="B1039" i="14"/>
  <c r="A1039" i="14"/>
  <c r="D1038" i="14"/>
  <c r="C1038" i="14"/>
  <c r="B1038" i="14"/>
  <c r="A1038" i="14"/>
  <c r="D1037" i="14"/>
  <c r="C1037" i="14"/>
  <c r="B1037" i="14"/>
  <c r="A1037" i="14"/>
  <c r="D1036" i="14"/>
  <c r="C1036" i="14"/>
  <c r="B1036" i="14"/>
  <c r="A1036" i="14"/>
  <c r="D1035" i="14"/>
  <c r="C1035" i="14"/>
  <c r="B1035" i="14"/>
  <c r="A1035" i="14"/>
  <c r="D1034" i="14"/>
  <c r="C1034" i="14"/>
  <c r="B1034" i="14"/>
  <c r="A1034" i="14"/>
  <c r="D1033" i="14"/>
  <c r="C1033" i="14"/>
  <c r="B1033" i="14"/>
  <c r="A1033" i="14"/>
  <c r="D1032" i="14"/>
  <c r="C1032" i="14"/>
  <c r="B1032" i="14"/>
  <c r="A1032" i="14"/>
  <c r="D1031" i="14"/>
  <c r="C1031" i="14"/>
  <c r="B1031" i="14"/>
  <c r="A1031" i="14"/>
  <c r="D1030" i="14"/>
  <c r="C1030" i="14"/>
  <c r="B1030" i="14"/>
  <c r="A1030" i="14"/>
  <c r="D1029" i="14"/>
  <c r="C1029" i="14"/>
  <c r="B1029" i="14"/>
  <c r="A1029" i="14"/>
  <c r="D1028" i="14"/>
  <c r="C1028" i="14"/>
  <c r="B1028" i="14"/>
  <c r="A1028" i="14"/>
  <c r="D1027" i="14"/>
  <c r="C1027" i="14"/>
  <c r="B1027" i="14"/>
  <c r="A1027" i="14"/>
  <c r="D1026" i="14"/>
  <c r="C1026" i="14"/>
  <c r="B1026" i="14"/>
  <c r="A1026" i="14"/>
  <c r="D1025" i="14"/>
  <c r="C1025" i="14"/>
  <c r="B1025" i="14"/>
  <c r="A1025" i="14"/>
  <c r="D1024" i="14"/>
  <c r="C1024" i="14"/>
  <c r="B1024" i="14"/>
  <c r="A1024" i="14"/>
  <c r="D1023" i="14"/>
  <c r="C1023" i="14"/>
  <c r="B1023" i="14"/>
  <c r="A1023" i="14"/>
  <c r="D1022" i="14"/>
  <c r="C1022" i="14"/>
  <c r="B1022" i="14"/>
  <c r="A1022" i="14"/>
  <c r="D1021" i="14"/>
  <c r="C1021" i="14"/>
  <c r="B1021" i="14"/>
  <c r="A1021" i="14"/>
  <c r="D1020" i="14"/>
  <c r="C1020" i="14"/>
  <c r="B1020" i="14"/>
  <c r="A1020" i="14"/>
  <c r="D1019" i="14"/>
  <c r="C1019" i="14"/>
  <c r="B1019" i="14"/>
  <c r="A1019" i="14"/>
  <c r="D1018" i="14"/>
  <c r="C1018" i="14"/>
  <c r="B1018" i="14"/>
  <c r="A1018" i="14"/>
  <c r="D1017" i="14"/>
  <c r="C1017" i="14"/>
  <c r="B1017" i="14"/>
  <c r="A1017" i="14"/>
  <c r="D1016" i="14"/>
  <c r="C1016" i="14"/>
  <c r="B1016" i="14"/>
  <c r="A1016" i="14"/>
  <c r="D1015" i="14"/>
  <c r="C1015" i="14"/>
  <c r="B1015" i="14"/>
  <c r="A1015" i="14"/>
  <c r="D1014" i="14"/>
  <c r="C1014" i="14"/>
  <c r="B1014" i="14"/>
  <c r="A1014" i="14"/>
  <c r="D1013" i="14"/>
  <c r="C1013" i="14"/>
  <c r="B1013" i="14"/>
  <c r="A1013" i="14"/>
  <c r="D1012" i="14"/>
  <c r="C1012" i="14"/>
  <c r="B1012" i="14"/>
  <c r="A1012" i="14"/>
  <c r="D1011" i="14"/>
  <c r="C1011" i="14"/>
  <c r="B1011" i="14"/>
  <c r="A1011" i="14"/>
  <c r="D1010" i="14"/>
  <c r="C1010" i="14"/>
  <c r="B1010" i="14"/>
  <c r="A1010" i="14"/>
  <c r="D1009" i="14"/>
  <c r="C1009" i="14"/>
  <c r="B1009" i="14"/>
  <c r="A1009" i="14"/>
  <c r="D1008" i="14"/>
  <c r="C1008" i="14"/>
  <c r="B1008" i="14"/>
  <c r="A1008" i="14"/>
  <c r="D1007" i="14"/>
  <c r="C1007" i="14"/>
  <c r="B1007" i="14"/>
  <c r="A1007" i="14"/>
  <c r="D1006" i="14"/>
  <c r="C1006" i="14"/>
  <c r="B1006" i="14"/>
  <c r="A1006" i="14"/>
  <c r="D1005" i="14"/>
  <c r="C1005" i="14"/>
  <c r="B1005" i="14"/>
  <c r="A1005" i="14"/>
  <c r="D1004" i="14"/>
  <c r="C1004" i="14"/>
  <c r="B1004" i="14"/>
  <c r="A1004" i="14"/>
  <c r="D1003" i="14"/>
  <c r="C1003" i="14"/>
  <c r="B1003" i="14"/>
  <c r="A1003" i="14"/>
  <c r="D1002" i="14"/>
  <c r="C1002" i="14"/>
  <c r="B1002" i="14"/>
  <c r="A1002" i="14"/>
  <c r="D1001" i="14"/>
  <c r="C1001" i="14"/>
  <c r="B1001" i="14"/>
  <c r="A1001" i="14"/>
  <c r="D1000" i="14"/>
  <c r="C1000" i="14"/>
  <c r="B1000" i="14"/>
  <c r="A1000" i="14"/>
  <c r="D999" i="14"/>
  <c r="C999" i="14"/>
  <c r="B999" i="14"/>
  <c r="A999" i="14"/>
  <c r="D998" i="14"/>
  <c r="C998" i="14"/>
  <c r="B998" i="14"/>
  <c r="A998" i="14"/>
  <c r="D997" i="14"/>
  <c r="C997" i="14"/>
  <c r="B997" i="14"/>
  <c r="A997" i="14"/>
  <c r="D996" i="14"/>
  <c r="C996" i="14"/>
  <c r="B996" i="14"/>
  <c r="A996" i="14"/>
  <c r="D995" i="14"/>
  <c r="C995" i="14"/>
  <c r="B995" i="14"/>
  <c r="A995" i="14"/>
  <c r="D994" i="14"/>
  <c r="C994" i="14"/>
  <c r="B994" i="14"/>
  <c r="A994" i="14"/>
  <c r="D993" i="14"/>
  <c r="C993" i="14"/>
  <c r="B993" i="14"/>
  <c r="A993" i="14"/>
  <c r="D992" i="14"/>
  <c r="C992" i="14"/>
  <c r="B992" i="14"/>
  <c r="A992" i="14"/>
  <c r="D991" i="14"/>
  <c r="C991" i="14"/>
  <c r="B991" i="14"/>
  <c r="A991" i="14"/>
  <c r="D990" i="14"/>
  <c r="C990" i="14"/>
  <c r="B990" i="14"/>
  <c r="A990" i="14"/>
  <c r="D989" i="14"/>
  <c r="C989" i="14"/>
  <c r="B989" i="14"/>
  <c r="A989" i="14"/>
  <c r="D988" i="14"/>
  <c r="C988" i="14"/>
  <c r="B988" i="14"/>
  <c r="A988" i="14"/>
  <c r="D987" i="14"/>
  <c r="C987" i="14"/>
  <c r="B987" i="14"/>
  <c r="A987" i="14"/>
  <c r="D986" i="14"/>
  <c r="C986" i="14"/>
  <c r="B986" i="14"/>
  <c r="A986" i="14"/>
  <c r="D985" i="14"/>
  <c r="C985" i="14"/>
  <c r="B985" i="14"/>
  <c r="A985" i="14"/>
  <c r="D984" i="14"/>
  <c r="C984" i="14"/>
  <c r="B984" i="14"/>
  <c r="A984" i="14"/>
  <c r="D983" i="14"/>
  <c r="C983" i="14"/>
  <c r="B983" i="14"/>
  <c r="A983" i="14"/>
  <c r="D982" i="14"/>
  <c r="C982" i="14"/>
  <c r="B982" i="14"/>
  <c r="A982" i="14"/>
  <c r="D981" i="14"/>
  <c r="C981" i="14"/>
  <c r="B981" i="14"/>
  <c r="A981" i="14"/>
  <c r="D980" i="14"/>
  <c r="C980" i="14"/>
  <c r="B980" i="14"/>
  <c r="A980" i="14"/>
  <c r="D979" i="14"/>
  <c r="C979" i="14"/>
  <c r="B979" i="14"/>
  <c r="A979" i="14"/>
  <c r="D978" i="14"/>
  <c r="C978" i="14"/>
  <c r="B978" i="14"/>
  <c r="A978" i="14"/>
  <c r="D977" i="14"/>
  <c r="C977" i="14"/>
  <c r="B977" i="14"/>
  <c r="A977" i="14"/>
  <c r="D976" i="14"/>
  <c r="C976" i="14"/>
  <c r="B976" i="14"/>
  <c r="A976" i="14"/>
  <c r="D975" i="14"/>
  <c r="C975" i="14"/>
  <c r="B975" i="14"/>
  <c r="A975" i="14"/>
  <c r="D974" i="14"/>
  <c r="C974" i="14"/>
  <c r="B974" i="14"/>
  <c r="A974" i="14"/>
  <c r="D973" i="14"/>
  <c r="C973" i="14"/>
  <c r="B973" i="14"/>
  <c r="A973" i="14"/>
  <c r="D972" i="14"/>
  <c r="C972" i="14"/>
  <c r="B972" i="14"/>
  <c r="A972" i="14"/>
  <c r="D971" i="14"/>
  <c r="C971" i="14"/>
  <c r="B971" i="14"/>
  <c r="A971" i="14"/>
  <c r="D970" i="14"/>
  <c r="C970" i="14"/>
  <c r="B970" i="14"/>
  <c r="A970" i="14"/>
  <c r="D969" i="14"/>
  <c r="C969" i="14"/>
  <c r="B969" i="14"/>
  <c r="A969" i="14"/>
  <c r="D968" i="14"/>
  <c r="C968" i="14"/>
  <c r="B968" i="14"/>
  <c r="A968" i="14"/>
  <c r="D967" i="14"/>
  <c r="C967" i="14"/>
  <c r="B967" i="14"/>
  <c r="A967" i="14"/>
  <c r="D966" i="14"/>
  <c r="C966" i="14"/>
  <c r="B966" i="14"/>
  <c r="A966" i="14"/>
  <c r="D965" i="14"/>
  <c r="C965" i="14"/>
  <c r="B965" i="14"/>
  <c r="A965" i="14"/>
  <c r="D964" i="14"/>
  <c r="C964" i="14"/>
  <c r="B964" i="14"/>
  <c r="A964" i="14"/>
  <c r="D963" i="14"/>
  <c r="C963" i="14"/>
  <c r="B963" i="14"/>
  <c r="A963" i="14"/>
  <c r="D962" i="14"/>
  <c r="C962" i="14"/>
  <c r="B962" i="14"/>
  <c r="A962" i="14"/>
  <c r="D961" i="14"/>
  <c r="C961" i="14"/>
  <c r="B961" i="14"/>
  <c r="A961" i="14"/>
  <c r="D960" i="14"/>
  <c r="C960" i="14"/>
  <c r="B960" i="14"/>
  <c r="A960" i="14"/>
  <c r="D959" i="14"/>
  <c r="C959" i="14"/>
  <c r="B959" i="14"/>
  <c r="A959" i="14"/>
  <c r="D958" i="14"/>
  <c r="C958" i="14"/>
  <c r="B958" i="14"/>
  <c r="A958" i="14"/>
  <c r="D957" i="14"/>
  <c r="C957" i="14"/>
  <c r="B957" i="14"/>
  <c r="A957" i="14"/>
  <c r="D956" i="14"/>
  <c r="C956" i="14"/>
  <c r="B956" i="14"/>
  <c r="A956" i="14"/>
  <c r="D955" i="14"/>
  <c r="C955" i="14"/>
  <c r="B955" i="14"/>
  <c r="A955" i="14"/>
  <c r="D954" i="14"/>
  <c r="C954" i="14"/>
  <c r="B954" i="14"/>
  <c r="A954" i="14"/>
  <c r="D953" i="14"/>
  <c r="C953" i="14"/>
  <c r="B953" i="14"/>
  <c r="A953" i="14"/>
  <c r="D952" i="14"/>
  <c r="C952" i="14"/>
  <c r="B952" i="14"/>
  <c r="A952" i="14"/>
  <c r="D951" i="14"/>
  <c r="C951" i="14"/>
  <c r="B951" i="14"/>
  <c r="A951" i="14"/>
  <c r="D950" i="14"/>
  <c r="C950" i="14"/>
  <c r="B950" i="14"/>
  <c r="A950" i="14"/>
  <c r="D949" i="14"/>
  <c r="C949" i="14"/>
  <c r="B949" i="14"/>
  <c r="A949" i="14"/>
  <c r="D948" i="14"/>
  <c r="C948" i="14"/>
  <c r="B948" i="14"/>
  <c r="A948" i="14"/>
  <c r="D947" i="14"/>
  <c r="C947" i="14"/>
  <c r="B947" i="14"/>
  <c r="A947" i="14"/>
  <c r="D946" i="14"/>
  <c r="C946" i="14"/>
  <c r="B946" i="14"/>
  <c r="A946" i="14"/>
  <c r="D945" i="14"/>
  <c r="C945" i="14"/>
  <c r="B945" i="14"/>
  <c r="A945" i="14"/>
  <c r="D944" i="14"/>
  <c r="C944" i="14"/>
  <c r="B944" i="14"/>
  <c r="A944" i="14"/>
  <c r="D943" i="14"/>
  <c r="C943" i="14"/>
  <c r="B943" i="14"/>
  <c r="A943" i="14"/>
  <c r="D942" i="14"/>
  <c r="C942" i="14"/>
  <c r="B942" i="14"/>
  <c r="A942" i="14"/>
  <c r="D941" i="14"/>
  <c r="C941" i="14"/>
  <c r="B941" i="14"/>
  <c r="A941" i="14"/>
  <c r="D940" i="14"/>
  <c r="C940" i="14"/>
  <c r="B940" i="14"/>
  <c r="A940" i="14"/>
  <c r="D939" i="14"/>
  <c r="C939" i="14"/>
  <c r="B939" i="14"/>
  <c r="A939" i="14"/>
  <c r="D938" i="14"/>
  <c r="C938" i="14"/>
  <c r="B938" i="14"/>
  <c r="A938" i="14"/>
  <c r="D937" i="14"/>
  <c r="C937" i="14"/>
  <c r="B937" i="14"/>
  <c r="A937" i="14"/>
  <c r="D936" i="14"/>
  <c r="C936" i="14"/>
  <c r="B936" i="14"/>
  <c r="A936" i="14"/>
  <c r="D935" i="14"/>
  <c r="C935" i="14"/>
  <c r="B935" i="14"/>
  <c r="A935" i="14"/>
  <c r="D934" i="14"/>
  <c r="C934" i="14"/>
  <c r="B934" i="14"/>
  <c r="A934" i="14"/>
  <c r="D933" i="14"/>
  <c r="C933" i="14"/>
  <c r="B933" i="14"/>
  <c r="A933" i="14"/>
  <c r="D932" i="14"/>
  <c r="C932" i="14"/>
  <c r="B932" i="14"/>
  <c r="A932" i="14"/>
  <c r="D931" i="14"/>
  <c r="C931" i="14"/>
  <c r="B931" i="14"/>
  <c r="A931" i="14"/>
  <c r="D930" i="14"/>
  <c r="C930" i="14"/>
  <c r="B930" i="14"/>
  <c r="A930" i="14"/>
  <c r="D929" i="14"/>
  <c r="C929" i="14"/>
  <c r="B929" i="14"/>
  <c r="A929" i="14"/>
  <c r="D928" i="14"/>
  <c r="C928" i="14"/>
  <c r="B928" i="14"/>
  <c r="A928" i="14"/>
  <c r="D927" i="14"/>
  <c r="C927" i="14"/>
  <c r="B927" i="14"/>
  <c r="A927" i="14"/>
  <c r="D926" i="14"/>
  <c r="C926" i="14"/>
  <c r="B926" i="14"/>
  <c r="A926" i="14"/>
  <c r="D925" i="14"/>
  <c r="C925" i="14"/>
  <c r="B925" i="14"/>
  <c r="A925" i="14"/>
  <c r="D924" i="14"/>
  <c r="C924" i="14"/>
  <c r="B924" i="14"/>
  <c r="A924" i="14"/>
  <c r="D923" i="14"/>
  <c r="C923" i="14"/>
  <c r="B923" i="14"/>
  <c r="A923" i="14"/>
  <c r="D922" i="14"/>
  <c r="C922" i="14"/>
  <c r="B922" i="14"/>
  <c r="A922" i="14"/>
  <c r="D921" i="14"/>
  <c r="C921" i="14"/>
  <c r="B921" i="14"/>
  <c r="A921" i="14"/>
  <c r="D920" i="14"/>
  <c r="C920" i="14"/>
  <c r="B920" i="14"/>
  <c r="A920" i="14"/>
  <c r="D919" i="14"/>
  <c r="C919" i="14"/>
  <c r="B919" i="14"/>
  <c r="A919" i="14"/>
  <c r="D918" i="14"/>
  <c r="C918" i="14"/>
  <c r="B918" i="14"/>
  <c r="A918" i="14"/>
  <c r="D917" i="14"/>
  <c r="C917" i="14"/>
  <c r="B917" i="14"/>
  <c r="A917" i="14"/>
  <c r="D916" i="14"/>
  <c r="C916" i="14"/>
  <c r="B916" i="14"/>
  <c r="A916" i="14"/>
  <c r="D915" i="14"/>
  <c r="C915" i="14"/>
  <c r="B915" i="14"/>
  <c r="A915" i="14"/>
  <c r="D914" i="14"/>
  <c r="C914" i="14"/>
  <c r="B914" i="14"/>
  <c r="A914" i="14"/>
  <c r="D913" i="14"/>
  <c r="C913" i="14"/>
  <c r="B913" i="14"/>
  <c r="A913" i="14"/>
  <c r="D912" i="14"/>
  <c r="C912" i="14"/>
  <c r="B912" i="14"/>
  <c r="A912" i="14"/>
  <c r="D911" i="14"/>
  <c r="C911" i="14"/>
  <c r="B911" i="14"/>
  <c r="A911" i="14"/>
  <c r="D910" i="14"/>
  <c r="C910" i="14"/>
  <c r="B910" i="14"/>
  <c r="A910" i="14"/>
  <c r="D909" i="14"/>
  <c r="C909" i="14"/>
  <c r="B909" i="14"/>
  <c r="A909" i="14"/>
  <c r="D908" i="14"/>
  <c r="C908" i="14"/>
  <c r="B908" i="14"/>
  <c r="A908" i="14"/>
  <c r="D907" i="14"/>
  <c r="C907" i="14"/>
  <c r="B907" i="14"/>
  <c r="A907" i="14"/>
  <c r="D906" i="14"/>
  <c r="C906" i="14"/>
  <c r="B906" i="14"/>
  <c r="A906" i="14"/>
  <c r="D905" i="14"/>
  <c r="C905" i="14"/>
  <c r="B905" i="14"/>
  <c r="A905" i="14"/>
  <c r="D904" i="14"/>
  <c r="C904" i="14"/>
  <c r="B904" i="14"/>
  <c r="A904" i="14"/>
  <c r="D903" i="14"/>
  <c r="C903" i="14"/>
  <c r="B903" i="14"/>
  <c r="A903" i="14"/>
  <c r="D902" i="14"/>
  <c r="C902" i="14"/>
  <c r="B902" i="14"/>
  <c r="A902" i="14"/>
  <c r="D901" i="14"/>
  <c r="C901" i="14"/>
  <c r="B901" i="14"/>
  <c r="A901" i="14"/>
  <c r="D900" i="14"/>
  <c r="C900" i="14"/>
  <c r="B900" i="14"/>
  <c r="A900" i="14"/>
  <c r="D899" i="14"/>
  <c r="C899" i="14"/>
  <c r="B899" i="14"/>
  <c r="A899" i="14"/>
  <c r="D898" i="14"/>
  <c r="C898" i="14"/>
  <c r="B898" i="14"/>
  <c r="A898" i="14"/>
  <c r="D897" i="14"/>
  <c r="C897" i="14"/>
  <c r="B897" i="14"/>
  <c r="A897" i="14"/>
  <c r="D896" i="14"/>
  <c r="C896" i="14"/>
  <c r="B896" i="14"/>
  <c r="A896" i="14"/>
  <c r="D895" i="14"/>
  <c r="C895" i="14"/>
  <c r="B895" i="14"/>
  <c r="A895" i="14"/>
  <c r="D894" i="14"/>
  <c r="C894" i="14"/>
  <c r="B894" i="14"/>
  <c r="A894" i="14"/>
  <c r="D893" i="14"/>
  <c r="C893" i="14"/>
  <c r="B893" i="14"/>
  <c r="A893" i="14"/>
  <c r="D892" i="14"/>
  <c r="C892" i="14"/>
  <c r="B892" i="14"/>
  <c r="A892" i="14"/>
  <c r="D891" i="14"/>
  <c r="C891" i="14"/>
  <c r="B891" i="14"/>
  <c r="A891" i="14"/>
  <c r="D890" i="14"/>
  <c r="C890" i="14"/>
  <c r="B890" i="14"/>
  <c r="A890" i="14"/>
  <c r="D889" i="14"/>
  <c r="C889" i="14"/>
  <c r="B889" i="14"/>
  <c r="A889" i="14"/>
  <c r="D888" i="14"/>
  <c r="C888" i="14"/>
  <c r="B888" i="14"/>
  <c r="A888" i="14"/>
  <c r="D887" i="14"/>
  <c r="C887" i="14"/>
  <c r="B887" i="14"/>
  <c r="A887" i="14"/>
  <c r="D886" i="14"/>
  <c r="C886" i="14"/>
  <c r="B886" i="14"/>
  <c r="A886" i="14"/>
  <c r="D885" i="14"/>
  <c r="C885" i="14"/>
  <c r="B885" i="14"/>
  <c r="A885" i="14"/>
  <c r="D884" i="14"/>
  <c r="C884" i="14"/>
  <c r="B884" i="14"/>
  <c r="A884" i="14"/>
  <c r="D883" i="14"/>
  <c r="C883" i="14"/>
  <c r="B883" i="14"/>
  <c r="A883" i="14"/>
  <c r="D882" i="14"/>
  <c r="C882" i="14"/>
  <c r="B882" i="14"/>
  <c r="A882" i="14"/>
  <c r="D881" i="14"/>
  <c r="C881" i="14"/>
  <c r="B881" i="14"/>
  <c r="A881" i="14"/>
  <c r="D880" i="14"/>
  <c r="C880" i="14"/>
  <c r="B880" i="14"/>
  <c r="A880" i="14"/>
  <c r="D879" i="14"/>
  <c r="C879" i="14"/>
  <c r="B879" i="14"/>
  <c r="A879" i="14"/>
  <c r="D878" i="14"/>
  <c r="C878" i="14"/>
  <c r="B878" i="14"/>
  <c r="A878" i="14"/>
  <c r="D877" i="14"/>
  <c r="C877" i="14"/>
  <c r="B877" i="14"/>
  <c r="A877" i="14"/>
  <c r="D876" i="14"/>
  <c r="C876" i="14"/>
  <c r="B876" i="14"/>
  <c r="A876" i="14"/>
  <c r="D875" i="14"/>
  <c r="C875" i="14"/>
  <c r="B875" i="14"/>
  <c r="A875" i="14"/>
  <c r="D874" i="14"/>
  <c r="C874" i="14"/>
  <c r="B874" i="14"/>
  <c r="A874" i="14"/>
  <c r="D873" i="14"/>
  <c r="C873" i="14"/>
  <c r="B873" i="14"/>
  <c r="A873" i="14"/>
  <c r="D872" i="14"/>
  <c r="C872" i="14"/>
  <c r="B872" i="14"/>
  <c r="A872" i="14"/>
  <c r="D871" i="14"/>
  <c r="C871" i="14"/>
  <c r="B871" i="14"/>
  <c r="A871" i="14"/>
  <c r="D870" i="14"/>
  <c r="C870" i="14"/>
  <c r="B870" i="14"/>
  <c r="A870" i="14"/>
  <c r="D869" i="14"/>
  <c r="C869" i="14"/>
  <c r="B869" i="14"/>
  <c r="A869" i="14"/>
  <c r="D868" i="14"/>
  <c r="C868" i="14"/>
  <c r="B868" i="14"/>
  <c r="A868" i="14"/>
  <c r="D867" i="14"/>
  <c r="C867" i="14"/>
  <c r="B867" i="14"/>
  <c r="A867" i="14"/>
  <c r="D866" i="14"/>
  <c r="C866" i="14"/>
  <c r="B866" i="14"/>
  <c r="A866" i="14"/>
  <c r="D865" i="14"/>
  <c r="C865" i="14"/>
  <c r="B865" i="14"/>
  <c r="A865" i="14"/>
  <c r="D864" i="14"/>
  <c r="C864" i="14"/>
  <c r="B864" i="14"/>
  <c r="A864" i="14"/>
  <c r="D863" i="14"/>
  <c r="C863" i="14"/>
  <c r="B863" i="14"/>
  <c r="A863" i="14"/>
  <c r="D862" i="14"/>
  <c r="C862" i="14"/>
  <c r="B862" i="14"/>
  <c r="A862" i="14"/>
  <c r="D861" i="14"/>
  <c r="C861" i="14"/>
  <c r="B861" i="14"/>
  <c r="A861" i="14"/>
  <c r="D860" i="14"/>
  <c r="C860" i="14"/>
  <c r="B860" i="14"/>
  <c r="A860" i="14"/>
  <c r="D859" i="14"/>
  <c r="C859" i="14"/>
  <c r="B859" i="14"/>
  <c r="A859" i="14"/>
  <c r="D858" i="14"/>
  <c r="C858" i="14"/>
  <c r="B858" i="14"/>
  <c r="A858" i="14"/>
  <c r="D857" i="14"/>
  <c r="C857" i="14"/>
  <c r="B857" i="14"/>
  <c r="A857" i="14"/>
  <c r="D856" i="14"/>
  <c r="C856" i="14"/>
  <c r="B856" i="14"/>
  <c r="A856" i="14"/>
  <c r="D855" i="14"/>
  <c r="C855" i="14"/>
  <c r="B855" i="14"/>
  <c r="A855" i="14"/>
  <c r="D854" i="14"/>
  <c r="C854" i="14"/>
  <c r="B854" i="14"/>
  <c r="A854" i="14"/>
  <c r="D853" i="14"/>
  <c r="C853" i="14"/>
  <c r="B853" i="14"/>
  <c r="A853" i="14"/>
  <c r="D852" i="14"/>
  <c r="C852" i="14"/>
  <c r="B852" i="14"/>
  <c r="A852" i="14"/>
  <c r="D851" i="14"/>
  <c r="C851" i="14"/>
  <c r="B851" i="14"/>
  <c r="A851" i="14"/>
  <c r="D850" i="14"/>
  <c r="C850" i="14"/>
  <c r="B850" i="14"/>
  <c r="A850" i="14"/>
  <c r="D849" i="14"/>
  <c r="C849" i="14"/>
  <c r="B849" i="14"/>
  <c r="A849" i="14"/>
  <c r="D848" i="14"/>
  <c r="C848" i="14"/>
  <c r="B848" i="14"/>
  <c r="A848" i="14"/>
  <c r="D847" i="14"/>
  <c r="C847" i="14"/>
  <c r="B847" i="14"/>
  <c r="A847" i="14"/>
  <c r="D846" i="14"/>
  <c r="C846" i="14"/>
  <c r="B846" i="14"/>
  <c r="A846" i="14"/>
  <c r="D845" i="14"/>
  <c r="C845" i="14"/>
  <c r="B845" i="14"/>
  <c r="A845" i="14"/>
  <c r="D844" i="14"/>
  <c r="C844" i="14"/>
  <c r="B844" i="14"/>
  <c r="A844" i="14"/>
  <c r="D843" i="14"/>
  <c r="C843" i="14"/>
  <c r="B843" i="14"/>
  <c r="A843" i="14"/>
  <c r="D842" i="14"/>
  <c r="C842" i="14"/>
  <c r="B842" i="14"/>
  <c r="A842" i="14"/>
  <c r="D841" i="14"/>
  <c r="C841" i="14"/>
  <c r="B841" i="14"/>
  <c r="A841" i="14"/>
  <c r="D840" i="14"/>
  <c r="C840" i="14"/>
  <c r="B840" i="14"/>
  <c r="A840" i="14"/>
  <c r="D839" i="14"/>
  <c r="C839" i="14"/>
  <c r="B839" i="14"/>
  <c r="A839" i="14"/>
  <c r="D838" i="14"/>
  <c r="C838" i="14"/>
  <c r="B838" i="14"/>
  <c r="A838" i="14"/>
  <c r="D837" i="14"/>
  <c r="C837" i="14"/>
  <c r="B837" i="14"/>
  <c r="A837" i="14"/>
  <c r="D836" i="14"/>
  <c r="C836" i="14"/>
  <c r="B836" i="14"/>
  <c r="A836" i="14"/>
  <c r="D835" i="14"/>
  <c r="C835" i="14"/>
  <c r="B835" i="14"/>
  <c r="A835" i="14"/>
  <c r="D834" i="14"/>
  <c r="C834" i="14"/>
  <c r="B834" i="14"/>
  <c r="A834" i="14"/>
  <c r="D833" i="14"/>
  <c r="C833" i="14"/>
  <c r="B833" i="14"/>
  <c r="A833" i="14"/>
  <c r="D832" i="14"/>
  <c r="C832" i="14"/>
  <c r="B832" i="14"/>
  <c r="A832" i="14"/>
  <c r="D831" i="14"/>
  <c r="C831" i="14"/>
  <c r="B831" i="14"/>
  <c r="A831" i="14"/>
  <c r="D830" i="14"/>
  <c r="C830" i="14"/>
  <c r="B830" i="14"/>
  <c r="A830" i="14"/>
  <c r="D829" i="14"/>
  <c r="C829" i="14"/>
  <c r="B829" i="14"/>
  <c r="A829" i="14"/>
  <c r="D828" i="14"/>
  <c r="C828" i="14"/>
  <c r="B828" i="14"/>
  <c r="A828" i="14"/>
  <c r="D827" i="14"/>
  <c r="C827" i="14"/>
  <c r="B827" i="14"/>
  <c r="A827" i="14"/>
  <c r="D826" i="14"/>
  <c r="C826" i="14"/>
  <c r="B826" i="14"/>
  <c r="A826" i="14"/>
  <c r="D825" i="14"/>
  <c r="C825" i="14"/>
  <c r="B825" i="14"/>
  <c r="A825" i="14"/>
  <c r="D824" i="14"/>
  <c r="C824" i="14"/>
  <c r="B824" i="14"/>
  <c r="A824" i="14"/>
  <c r="D823" i="14"/>
  <c r="C823" i="14"/>
  <c r="B823" i="14"/>
  <c r="A823" i="14"/>
  <c r="D822" i="14"/>
  <c r="C822" i="14"/>
  <c r="B822" i="14"/>
  <c r="A822" i="14"/>
  <c r="D821" i="14"/>
  <c r="C821" i="14"/>
  <c r="B821" i="14"/>
  <c r="A821" i="14"/>
  <c r="D820" i="14"/>
  <c r="C820" i="14"/>
  <c r="B820" i="14"/>
  <c r="A820" i="14"/>
  <c r="D819" i="14"/>
  <c r="C819" i="14"/>
  <c r="B819" i="14"/>
  <c r="A819" i="14"/>
  <c r="D818" i="14"/>
  <c r="C818" i="14"/>
  <c r="B818" i="14"/>
  <c r="A818" i="14"/>
  <c r="D817" i="14"/>
  <c r="C817" i="14"/>
  <c r="B817" i="14"/>
  <c r="A817" i="14"/>
  <c r="D816" i="14"/>
  <c r="C816" i="14"/>
  <c r="B816" i="14"/>
  <c r="A816" i="14"/>
  <c r="D815" i="14"/>
  <c r="C815" i="14"/>
  <c r="B815" i="14"/>
  <c r="A815" i="14"/>
  <c r="D814" i="14"/>
  <c r="C814" i="14"/>
  <c r="B814" i="14"/>
  <c r="A814" i="14"/>
  <c r="D813" i="14"/>
  <c r="C813" i="14"/>
  <c r="B813" i="14"/>
  <c r="A813" i="14"/>
  <c r="D812" i="14"/>
  <c r="C812" i="14"/>
  <c r="B812" i="14"/>
  <c r="A812" i="14"/>
  <c r="D811" i="14"/>
  <c r="C811" i="14"/>
  <c r="B811" i="14"/>
  <c r="A811" i="14"/>
  <c r="D810" i="14"/>
  <c r="C810" i="14"/>
  <c r="B810" i="14"/>
  <c r="A810" i="14"/>
  <c r="D809" i="14"/>
  <c r="C809" i="14"/>
  <c r="B809" i="14"/>
  <c r="A809" i="14"/>
  <c r="D808" i="14"/>
  <c r="C808" i="14"/>
  <c r="B808" i="14"/>
  <c r="A808" i="14"/>
  <c r="D807" i="14"/>
  <c r="C807" i="14"/>
  <c r="B807" i="14"/>
  <c r="A807" i="14"/>
  <c r="D806" i="14"/>
  <c r="C806" i="14"/>
  <c r="B806" i="14"/>
  <c r="A806" i="14"/>
  <c r="D805" i="14"/>
  <c r="C805" i="14"/>
  <c r="B805" i="14"/>
  <c r="A805" i="14"/>
  <c r="D804" i="14"/>
  <c r="C804" i="14"/>
  <c r="B804" i="14"/>
  <c r="A804" i="14"/>
  <c r="D803" i="14"/>
  <c r="C803" i="14"/>
  <c r="B803" i="14"/>
  <c r="A803" i="14"/>
  <c r="D802" i="14"/>
  <c r="C802" i="14"/>
  <c r="B802" i="14"/>
  <c r="A802" i="14"/>
  <c r="D801" i="14"/>
  <c r="C801" i="14"/>
  <c r="B801" i="14"/>
  <c r="A801" i="14"/>
  <c r="D800" i="14"/>
  <c r="C800" i="14"/>
  <c r="B800" i="14"/>
  <c r="A800" i="14"/>
  <c r="D799" i="14"/>
  <c r="C799" i="14"/>
  <c r="B799" i="14"/>
  <c r="A799" i="14"/>
  <c r="D798" i="14"/>
  <c r="C798" i="14"/>
  <c r="B798" i="14"/>
  <c r="A798" i="14"/>
  <c r="D797" i="14"/>
  <c r="C797" i="14"/>
  <c r="B797" i="14"/>
  <c r="A797" i="14"/>
  <c r="D796" i="14"/>
  <c r="C796" i="14"/>
  <c r="B796" i="14"/>
  <c r="A796" i="14"/>
  <c r="D795" i="14"/>
  <c r="C795" i="14"/>
  <c r="B795" i="14"/>
  <c r="A795" i="14"/>
  <c r="D794" i="14"/>
  <c r="C794" i="14"/>
  <c r="B794" i="14"/>
  <c r="A794" i="14"/>
  <c r="D793" i="14"/>
  <c r="C793" i="14"/>
  <c r="B793" i="14"/>
  <c r="A793" i="14"/>
  <c r="D792" i="14"/>
  <c r="C792" i="14"/>
  <c r="B792" i="14"/>
  <c r="A792" i="14"/>
  <c r="D791" i="14"/>
  <c r="C791" i="14"/>
  <c r="B791" i="14"/>
  <c r="A791" i="14"/>
  <c r="D790" i="14"/>
  <c r="C790" i="14"/>
  <c r="B790" i="14"/>
  <c r="A790" i="14"/>
  <c r="D789" i="14"/>
  <c r="C789" i="14"/>
  <c r="B789" i="14"/>
  <c r="A789" i="14"/>
  <c r="D788" i="14"/>
  <c r="C788" i="14"/>
  <c r="B788" i="14"/>
  <c r="A788" i="14"/>
  <c r="D787" i="14"/>
  <c r="C787" i="14"/>
  <c r="B787" i="14"/>
  <c r="A787" i="14"/>
  <c r="D786" i="14"/>
  <c r="C786" i="14"/>
  <c r="B786" i="14"/>
  <c r="A786" i="14"/>
  <c r="D785" i="14"/>
  <c r="C785" i="14"/>
  <c r="B785" i="14"/>
  <c r="A785" i="14"/>
  <c r="D784" i="14"/>
  <c r="C784" i="14"/>
  <c r="B784" i="14"/>
  <c r="A784" i="14"/>
  <c r="D783" i="14"/>
  <c r="C783" i="14"/>
  <c r="B783" i="14"/>
  <c r="A783" i="14"/>
  <c r="D782" i="14"/>
  <c r="C782" i="14"/>
  <c r="B782" i="14"/>
  <c r="A782" i="14"/>
  <c r="D781" i="14"/>
  <c r="C781" i="14"/>
  <c r="B781" i="14"/>
  <c r="A781" i="14"/>
  <c r="D780" i="14"/>
  <c r="C780" i="14"/>
  <c r="B780" i="14"/>
  <c r="A780" i="14"/>
  <c r="D779" i="14"/>
  <c r="C779" i="14"/>
  <c r="B779" i="14"/>
  <c r="A779" i="14"/>
  <c r="D778" i="14"/>
  <c r="C778" i="14"/>
  <c r="B778" i="14"/>
  <c r="A778" i="14"/>
  <c r="D777" i="14"/>
  <c r="C777" i="14"/>
  <c r="B777" i="14"/>
  <c r="A777" i="14"/>
  <c r="D776" i="14"/>
  <c r="C776" i="14"/>
  <c r="B776" i="14"/>
  <c r="A776" i="14"/>
  <c r="D775" i="14"/>
  <c r="C775" i="14"/>
  <c r="B775" i="14"/>
  <c r="A775" i="14"/>
  <c r="D774" i="14"/>
  <c r="C774" i="14"/>
  <c r="B774" i="14"/>
  <c r="A774" i="14"/>
  <c r="D773" i="14"/>
  <c r="C773" i="14"/>
  <c r="B773" i="14"/>
  <c r="A773" i="14"/>
  <c r="D772" i="14"/>
  <c r="C772" i="14"/>
  <c r="B772" i="14"/>
  <c r="A772" i="14"/>
  <c r="D771" i="14"/>
  <c r="C771" i="14"/>
  <c r="B771" i="14"/>
  <c r="A771" i="14"/>
  <c r="D770" i="14"/>
  <c r="C770" i="14"/>
  <c r="B770" i="14"/>
  <c r="A770" i="14"/>
  <c r="D769" i="14"/>
  <c r="C769" i="14"/>
  <c r="B769" i="14"/>
  <c r="A769" i="14"/>
  <c r="D768" i="14"/>
  <c r="C768" i="14"/>
  <c r="B768" i="14"/>
  <c r="A768" i="14"/>
  <c r="D767" i="14"/>
  <c r="C767" i="14"/>
  <c r="B767" i="14"/>
  <c r="A767" i="14"/>
  <c r="D766" i="14"/>
  <c r="C766" i="14"/>
  <c r="B766" i="14"/>
  <c r="A766" i="14"/>
  <c r="D765" i="14"/>
  <c r="C765" i="14"/>
  <c r="B765" i="14"/>
  <c r="A765" i="14"/>
  <c r="D764" i="14"/>
  <c r="C764" i="14"/>
  <c r="B764" i="14"/>
  <c r="A764" i="14"/>
  <c r="D763" i="14"/>
  <c r="C763" i="14"/>
  <c r="B763" i="14"/>
  <c r="A763" i="14"/>
  <c r="D762" i="14"/>
  <c r="C762" i="14"/>
  <c r="B762" i="14"/>
  <c r="A762" i="14"/>
  <c r="D761" i="14"/>
  <c r="C761" i="14"/>
  <c r="B761" i="14"/>
  <c r="A761" i="14"/>
  <c r="D760" i="14"/>
  <c r="C760" i="14"/>
  <c r="B760" i="14"/>
  <c r="A760" i="14"/>
  <c r="D759" i="14"/>
  <c r="C759" i="14"/>
  <c r="B759" i="14"/>
  <c r="A759" i="14"/>
  <c r="D758" i="14"/>
  <c r="C758" i="14"/>
  <c r="B758" i="14"/>
  <c r="A758" i="14"/>
  <c r="D757" i="14"/>
  <c r="C757" i="14"/>
  <c r="B757" i="14"/>
  <c r="A757" i="14"/>
  <c r="D756" i="14"/>
  <c r="C756" i="14"/>
  <c r="B756" i="14"/>
  <c r="A756" i="14"/>
  <c r="D755" i="14"/>
  <c r="C755" i="14"/>
  <c r="B755" i="14"/>
  <c r="A755" i="14"/>
  <c r="D754" i="14"/>
  <c r="C754" i="14"/>
  <c r="B754" i="14"/>
  <c r="A754" i="14"/>
  <c r="D753" i="14"/>
  <c r="C753" i="14"/>
  <c r="B753" i="14"/>
  <c r="A753" i="14"/>
  <c r="D752" i="14"/>
  <c r="C752" i="14"/>
  <c r="B752" i="14"/>
  <c r="A752" i="14"/>
  <c r="D751" i="14"/>
  <c r="C751" i="14"/>
  <c r="B751" i="14"/>
  <c r="A751" i="14"/>
  <c r="D750" i="14"/>
  <c r="C750" i="14"/>
  <c r="B750" i="14"/>
  <c r="A750" i="14"/>
  <c r="D749" i="14"/>
  <c r="C749" i="14"/>
  <c r="B749" i="14"/>
  <c r="A749" i="14"/>
  <c r="D748" i="14"/>
  <c r="C748" i="14"/>
  <c r="B748" i="14"/>
  <c r="A748" i="14"/>
  <c r="D747" i="14"/>
  <c r="C747" i="14"/>
  <c r="B747" i="14"/>
  <c r="A747" i="14"/>
  <c r="D746" i="14"/>
  <c r="C746" i="14"/>
  <c r="B746" i="14"/>
  <c r="A746" i="14"/>
  <c r="D745" i="14"/>
  <c r="C745" i="14"/>
  <c r="B745" i="14"/>
  <c r="A745" i="14"/>
  <c r="D744" i="14"/>
  <c r="C744" i="14"/>
  <c r="B744" i="14"/>
  <c r="A744" i="14"/>
  <c r="D743" i="14"/>
  <c r="C743" i="14"/>
  <c r="B743" i="14"/>
  <c r="A743" i="14"/>
  <c r="D742" i="14"/>
  <c r="C742" i="14"/>
  <c r="B742" i="14"/>
  <c r="A742" i="14"/>
  <c r="D741" i="14"/>
  <c r="C741" i="14"/>
  <c r="B741" i="14"/>
  <c r="A741" i="14"/>
  <c r="D740" i="14"/>
  <c r="C740" i="14"/>
  <c r="B740" i="14"/>
  <c r="A740" i="14"/>
  <c r="D739" i="14"/>
  <c r="C739" i="14"/>
  <c r="B739" i="14"/>
  <c r="A739" i="14"/>
  <c r="D738" i="14"/>
  <c r="C738" i="14"/>
  <c r="B738" i="14"/>
  <c r="A738" i="14"/>
  <c r="D737" i="14"/>
  <c r="C737" i="14"/>
  <c r="B737" i="14"/>
  <c r="A737" i="14"/>
  <c r="D736" i="14"/>
  <c r="C736" i="14"/>
  <c r="B736" i="14"/>
  <c r="A736" i="14"/>
  <c r="D735" i="14"/>
  <c r="C735" i="14"/>
  <c r="B735" i="14"/>
  <c r="A735" i="14"/>
  <c r="D734" i="14"/>
  <c r="C734" i="14"/>
  <c r="B734" i="14"/>
  <c r="A734" i="14"/>
  <c r="D733" i="14"/>
  <c r="C733" i="14"/>
  <c r="B733" i="14"/>
  <c r="A733" i="14"/>
  <c r="D732" i="14"/>
  <c r="C732" i="14"/>
  <c r="B732" i="14"/>
  <c r="A732" i="14"/>
  <c r="D731" i="14"/>
  <c r="C731" i="14"/>
  <c r="B731" i="14"/>
  <c r="A731" i="14"/>
  <c r="D730" i="14"/>
  <c r="C730" i="14"/>
  <c r="B730" i="14"/>
  <c r="A730" i="14"/>
  <c r="D729" i="14"/>
  <c r="C729" i="14"/>
  <c r="B729" i="14"/>
  <c r="A729" i="14"/>
  <c r="D728" i="14"/>
  <c r="C728" i="14"/>
  <c r="B728" i="14"/>
  <c r="A728" i="14"/>
  <c r="D727" i="14"/>
  <c r="C727" i="14"/>
  <c r="B727" i="14"/>
  <c r="A727" i="14"/>
  <c r="D726" i="14"/>
  <c r="C726" i="14"/>
  <c r="B726" i="14"/>
  <c r="A726" i="14"/>
  <c r="D725" i="14"/>
  <c r="C725" i="14"/>
  <c r="B725" i="14"/>
  <c r="A725" i="14"/>
  <c r="D724" i="14"/>
  <c r="C724" i="14"/>
  <c r="B724" i="14"/>
  <c r="A724" i="14"/>
  <c r="D723" i="14"/>
  <c r="C723" i="14"/>
  <c r="B723" i="14"/>
  <c r="A723" i="14"/>
  <c r="D722" i="14"/>
  <c r="C722" i="14"/>
  <c r="B722" i="14"/>
  <c r="A722" i="14"/>
  <c r="D721" i="14"/>
  <c r="C721" i="14"/>
  <c r="B721" i="14"/>
  <c r="A721" i="14"/>
  <c r="D720" i="14"/>
  <c r="C720" i="14"/>
  <c r="B720" i="14"/>
  <c r="A720" i="14"/>
  <c r="D719" i="14"/>
  <c r="C719" i="14"/>
  <c r="B719" i="14"/>
  <c r="A719" i="14"/>
  <c r="D718" i="14"/>
  <c r="C718" i="14"/>
  <c r="B718" i="14"/>
  <c r="A718" i="14"/>
  <c r="D717" i="14"/>
  <c r="C717" i="14"/>
  <c r="B717" i="14"/>
  <c r="A717" i="14"/>
  <c r="D716" i="14"/>
  <c r="C716" i="14"/>
  <c r="B716" i="14"/>
  <c r="A716" i="14"/>
  <c r="D715" i="14"/>
  <c r="C715" i="14"/>
  <c r="B715" i="14"/>
  <c r="A715" i="14"/>
  <c r="D714" i="14"/>
  <c r="C714" i="14"/>
  <c r="B714" i="14"/>
  <c r="A714" i="14"/>
  <c r="D713" i="14"/>
  <c r="C713" i="14"/>
  <c r="B713" i="14"/>
  <c r="A713" i="14"/>
  <c r="D712" i="14"/>
  <c r="C712" i="14"/>
  <c r="B712" i="14"/>
  <c r="A712" i="14"/>
  <c r="D711" i="14"/>
  <c r="C711" i="14"/>
  <c r="B711" i="14"/>
  <c r="A711" i="14"/>
  <c r="D710" i="14"/>
  <c r="C710" i="14"/>
  <c r="B710" i="14"/>
  <c r="A710" i="14"/>
  <c r="D709" i="14"/>
  <c r="C709" i="14"/>
  <c r="B709" i="14"/>
  <c r="A709" i="14"/>
  <c r="D708" i="14"/>
  <c r="C708" i="14"/>
  <c r="B708" i="14"/>
  <c r="A708" i="14"/>
  <c r="D707" i="14"/>
  <c r="C707" i="14"/>
  <c r="B707" i="14"/>
  <c r="A707" i="14"/>
  <c r="D706" i="14"/>
  <c r="C706" i="14"/>
  <c r="B706" i="14"/>
  <c r="A706" i="14"/>
  <c r="D705" i="14"/>
  <c r="C705" i="14"/>
  <c r="B705" i="14"/>
  <c r="A705" i="14"/>
  <c r="D704" i="14"/>
  <c r="C704" i="14"/>
  <c r="B704" i="14"/>
  <c r="A704" i="14"/>
  <c r="D703" i="14"/>
  <c r="C703" i="14"/>
  <c r="B703" i="14"/>
  <c r="A703" i="14"/>
  <c r="D702" i="14"/>
  <c r="C702" i="14"/>
  <c r="B702" i="14"/>
  <c r="A702" i="14"/>
  <c r="D701" i="14"/>
  <c r="C701" i="14"/>
  <c r="B701" i="14"/>
  <c r="A701" i="14"/>
  <c r="D700" i="14"/>
  <c r="C700" i="14"/>
  <c r="B700" i="14"/>
  <c r="A700" i="14"/>
  <c r="D699" i="14"/>
  <c r="C699" i="14"/>
  <c r="B699" i="14"/>
  <c r="A699" i="14"/>
  <c r="D698" i="14"/>
  <c r="C698" i="14"/>
  <c r="B698" i="14"/>
  <c r="A698" i="14"/>
  <c r="D697" i="14"/>
  <c r="C697" i="14"/>
  <c r="B697" i="14"/>
  <c r="A697" i="14"/>
  <c r="D696" i="14"/>
  <c r="C696" i="14"/>
  <c r="B696" i="14"/>
  <c r="A696" i="14"/>
  <c r="D695" i="14"/>
  <c r="C695" i="14"/>
  <c r="B695" i="14"/>
  <c r="A695" i="14"/>
  <c r="D694" i="14"/>
  <c r="C694" i="14"/>
  <c r="B694" i="14"/>
  <c r="A694" i="14"/>
  <c r="D693" i="14"/>
  <c r="C693" i="14"/>
  <c r="B693" i="14"/>
  <c r="A693" i="14"/>
  <c r="D692" i="14"/>
  <c r="C692" i="14"/>
  <c r="B692" i="14"/>
  <c r="A692" i="14"/>
  <c r="D691" i="14"/>
  <c r="C691" i="14"/>
  <c r="B691" i="14"/>
  <c r="A691" i="14"/>
  <c r="D690" i="14"/>
  <c r="C690" i="14"/>
  <c r="B690" i="14"/>
  <c r="A690" i="14"/>
  <c r="D689" i="14"/>
  <c r="C689" i="14"/>
  <c r="B689" i="14"/>
  <c r="A689" i="14"/>
  <c r="D688" i="14"/>
  <c r="C688" i="14"/>
  <c r="B688" i="14"/>
  <c r="A688" i="14"/>
  <c r="D687" i="14"/>
  <c r="C687" i="14"/>
  <c r="B687" i="14"/>
  <c r="A687" i="14"/>
  <c r="D686" i="14"/>
  <c r="C686" i="14"/>
  <c r="B686" i="14"/>
  <c r="A686" i="14"/>
  <c r="D685" i="14"/>
  <c r="C685" i="14"/>
  <c r="B685" i="14"/>
  <c r="A685" i="14"/>
  <c r="D684" i="14"/>
  <c r="C684" i="14"/>
  <c r="B684" i="14"/>
  <c r="A684" i="14"/>
  <c r="D683" i="14"/>
  <c r="C683" i="14"/>
  <c r="B683" i="14"/>
  <c r="A683" i="14"/>
  <c r="D682" i="14"/>
  <c r="C682" i="14"/>
  <c r="B682" i="14"/>
  <c r="A682" i="14"/>
  <c r="D681" i="14"/>
  <c r="C681" i="14"/>
  <c r="B681" i="14"/>
  <c r="A681" i="14"/>
  <c r="D680" i="14"/>
  <c r="C680" i="14"/>
  <c r="B680" i="14"/>
  <c r="A680" i="14"/>
  <c r="D679" i="14"/>
  <c r="C679" i="14"/>
  <c r="B679" i="14"/>
  <c r="A679" i="14"/>
  <c r="D678" i="14"/>
  <c r="C678" i="14"/>
  <c r="B678" i="14"/>
  <c r="A678" i="14"/>
  <c r="D677" i="14"/>
  <c r="C677" i="14"/>
  <c r="B677" i="14"/>
  <c r="A677" i="14"/>
  <c r="D676" i="14"/>
  <c r="C676" i="14"/>
  <c r="B676" i="14"/>
  <c r="A676" i="14"/>
  <c r="D675" i="14"/>
  <c r="C675" i="14"/>
  <c r="B675" i="14"/>
  <c r="A675" i="14"/>
  <c r="D674" i="14"/>
  <c r="C674" i="14"/>
  <c r="B674" i="14"/>
  <c r="A674" i="14"/>
  <c r="D673" i="14"/>
  <c r="C673" i="14"/>
  <c r="B673" i="14"/>
  <c r="A673" i="14"/>
  <c r="D672" i="14"/>
  <c r="C672" i="14"/>
  <c r="B672" i="14"/>
  <c r="A672" i="14"/>
  <c r="D671" i="14"/>
  <c r="C671" i="14"/>
  <c r="B671" i="14"/>
  <c r="A671" i="14"/>
  <c r="D670" i="14"/>
  <c r="C670" i="14"/>
  <c r="B670" i="14"/>
  <c r="A670" i="14"/>
  <c r="D669" i="14"/>
  <c r="C669" i="14"/>
  <c r="B669" i="14"/>
  <c r="A669" i="14"/>
  <c r="D668" i="14"/>
  <c r="C668" i="14"/>
  <c r="B668" i="14"/>
  <c r="A668" i="14"/>
  <c r="D667" i="14"/>
  <c r="C667" i="14"/>
  <c r="B667" i="14"/>
  <c r="A667" i="14"/>
  <c r="D666" i="14"/>
  <c r="C666" i="14"/>
  <c r="B666" i="14"/>
  <c r="A666" i="14"/>
  <c r="D665" i="14"/>
  <c r="C665" i="14"/>
  <c r="B665" i="14"/>
  <c r="A665" i="14"/>
  <c r="D664" i="14"/>
  <c r="C664" i="14"/>
  <c r="B664" i="14"/>
  <c r="A664" i="14"/>
  <c r="D663" i="14"/>
  <c r="C663" i="14"/>
  <c r="B663" i="14"/>
  <c r="A663" i="14"/>
  <c r="D662" i="14"/>
  <c r="C662" i="14"/>
  <c r="B662" i="14"/>
  <c r="A662" i="14"/>
  <c r="D661" i="14"/>
  <c r="C661" i="14"/>
  <c r="B661" i="14"/>
  <c r="A661" i="14"/>
  <c r="D660" i="14"/>
  <c r="C660" i="14"/>
  <c r="B660" i="14"/>
  <c r="A660" i="14"/>
  <c r="D659" i="14"/>
  <c r="C659" i="14"/>
  <c r="B659" i="14"/>
  <c r="A659" i="14"/>
  <c r="D658" i="14"/>
  <c r="C658" i="14"/>
  <c r="B658" i="14"/>
  <c r="A658" i="14"/>
  <c r="D657" i="14"/>
  <c r="C657" i="14"/>
  <c r="B657" i="14"/>
  <c r="A657" i="14"/>
  <c r="D656" i="14"/>
  <c r="C656" i="14"/>
  <c r="B656" i="14"/>
  <c r="A656" i="14"/>
  <c r="D655" i="14"/>
  <c r="C655" i="14"/>
  <c r="B655" i="14"/>
  <c r="A655" i="14"/>
  <c r="D654" i="14"/>
  <c r="C654" i="14"/>
  <c r="B654" i="14"/>
  <c r="A654" i="14"/>
  <c r="D653" i="14"/>
  <c r="C653" i="14"/>
  <c r="B653" i="14"/>
  <c r="A653" i="14"/>
  <c r="D652" i="14"/>
  <c r="C652" i="14"/>
  <c r="B652" i="14"/>
  <c r="A652" i="14"/>
  <c r="D651" i="14"/>
  <c r="C651" i="14"/>
  <c r="B651" i="14"/>
  <c r="A651" i="14"/>
  <c r="D650" i="14"/>
  <c r="C650" i="14"/>
  <c r="B650" i="14"/>
  <c r="A650" i="14"/>
  <c r="D649" i="14"/>
  <c r="C649" i="14"/>
  <c r="B649" i="14"/>
  <c r="A649" i="14"/>
  <c r="D648" i="14"/>
  <c r="C648" i="14"/>
  <c r="B648" i="14"/>
  <c r="A648" i="14"/>
  <c r="D647" i="14"/>
  <c r="C647" i="14"/>
  <c r="B647" i="14"/>
  <c r="A647" i="14"/>
  <c r="D646" i="14"/>
  <c r="C646" i="14"/>
  <c r="B646" i="14"/>
  <c r="A646" i="14"/>
  <c r="D645" i="14"/>
  <c r="C645" i="14"/>
  <c r="B645" i="14"/>
  <c r="A645" i="14"/>
  <c r="D644" i="14"/>
  <c r="C644" i="14"/>
  <c r="B644" i="14"/>
  <c r="A644" i="14"/>
  <c r="D643" i="14"/>
  <c r="C643" i="14"/>
  <c r="B643" i="14"/>
  <c r="A643" i="14"/>
  <c r="D642" i="14"/>
  <c r="C642" i="14"/>
  <c r="B642" i="14"/>
  <c r="A642" i="14"/>
  <c r="D641" i="14"/>
  <c r="C641" i="14"/>
  <c r="B641" i="14"/>
  <c r="A641" i="14"/>
  <c r="D640" i="14"/>
  <c r="C640" i="14"/>
  <c r="B640" i="14"/>
  <c r="A640" i="14"/>
  <c r="D639" i="14"/>
  <c r="C639" i="14"/>
  <c r="B639" i="14"/>
  <c r="A639" i="14"/>
  <c r="D638" i="14"/>
  <c r="C638" i="14"/>
  <c r="B638" i="14"/>
  <c r="A638" i="14"/>
  <c r="D637" i="14"/>
  <c r="C637" i="14"/>
  <c r="B637" i="14"/>
  <c r="A637" i="14"/>
  <c r="D636" i="14"/>
  <c r="C636" i="14"/>
  <c r="B636" i="14"/>
  <c r="A636" i="14"/>
  <c r="D635" i="14"/>
  <c r="C635" i="14"/>
  <c r="B635" i="14"/>
  <c r="A635" i="14"/>
  <c r="D634" i="14"/>
  <c r="C634" i="14"/>
  <c r="B634" i="14"/>
  <c r="A634" i="14"/>
  <c r="D633" i="14"/>
  <c r="C633" i="14"/>
  <c r="B633" i="14"/>
  <c r="A633" i="14"/>
  <c r="D632" i="14"/>
  <c r="C632" i="14"/>
  <c r="B632" i="14"/>
  <c r="A632" i="14"/>
  <c r="D631" i="14"/>
  <c r="C631" i="14"/>
  <c r="B631" i="14"/>
  <c r="A631" i="14"/>
  <c r="D630" i="14"/>
  <c r="C630" i="14"/>
  <c r="B630" i="14"/>
  <c r="A630" i="14"/>
  <c r="D629" i="14"/>
  <c r="C629" i="14"/>
  <c r="B629" i="14"/>
  <c r="A629" i="14"/>
  <c r="D628" i="14"/>
  <c r="C628" i="14"/>
  <c r="B628" i="14"/>
  <c r="A628" i="14"/>
  <c r="D627" i="14"/>
  <c r="C627" i="14"/>
  <c r="B627" i="14"/>
  <c r="A627" i="14"/>
  <c r="D626" i="14"/>
  <c r="C626" i="14"/>
  <c r="B626" i="14"/>
  <c r="A626" i="14"/>
  <c r="D625" i="14"/>
  <c r="C625" i="14"/>
  <c r="B625" i="14"/>
  <c r="A625" i="14"/>
  <c r="D624" i="14"/>
  <c r="C624" i="14"/>
  <c r="B624" i="14"/>
  <c r="A624" i="14"/>
  <c r="D623" i="14"/>
  <c r="C623" i="14"/>
  <c r="B623" i="14"/>
  <c r="A623" i="14"/>
  <c r="D622" i="14"/>
  <c r="C622" i="14"/>
  <c r="B622" i="14"/>
  <c r="A622" i="14"/>
  <c r="D621" i="14"/>
  <c r="C621" i="14"/>
  <c r="B621" i="14"/>
  <c r="A621" i="14"/>
  <c r="D620" i="14"/>
  <c r="C620" i="14"/>
  <c r="B620" i="14"/>
  <c r="A620" i="14"/>
  <c r="D619" i="14"/>
  <c r="C619" i="14"/>
  <c r="B619" i="14"/>
  <c r="A619" i="14"/>
  <c r="D618" i="14"/>
  <c r="C618" i="14"/>
  <c r="B618" i="14"/>
  <c r="A618" i="14"/>
  <c r="D617" i="14"/>
  <c r="C617" i="14"/>
  <c r="B617" i="14"/>
  <c r="A617" i="14"/>
  <c r="D616" i="14"/>
  <c r="C616" i="14"/>
  <c r="B616" i="14"/>
  <c r="A616" i="14"/>
  <c r="D615" i="14"/>
  <c r="C615" i="14"/>
  <c r="B615" i="14"/>
  <c r="A615" i="14"/>
  <c r="D614" i="14"/>
  <c r="C614" i="14"/>
  <c r="B614" i="14"/>
  <c r="A614" i="14"/>
  <c r="D613" i="14"/>
  <c r="C613" i="14"/>
  <c r="B613" i="14"/>
  <c r="A613" i="14"/>
  <c r="D612" i="14"/>
  <c r="C612" i="14"/>
  <c r="B612" i="14"/>
  <c r="A612" i="14"/>
  <c r="D611" i="14"/>
  <c r="C611" i="14"/>
  <c r="B611" i="14"/>
  <c r="A611" i="14"/>
  <c r="D610" i="14"/>
  <c r="C610" i="14"/>
  <c r="B610" i="14"/>
  <c r="A610" i="14"/>
  <c r="D609" i="14"/>
  <c r="C609" i="14"/>
  <c r="B609" i="14"/>
  <c r="A609" i="14"/>
  <c r="D608" i="14"/>
  <c r="C608" i="14"/>
  <c r="B608" i="14"/>
  <c r="A608" i="14"/>
  <c r="D607" i="14"/>
  <c r="C607" i="14"/>
  <c r="B607" i="14"/>
  <c r="A607" i="14"/>
  <c r="D606" i="14"/>
  <c r="C606" i="14"/>
  <c r="B606" i="14"/>
  <c r="A606" i="14"/>
  <c r="D605" i="14"/>
  <c r="C605" i="14"/>
  <c r="B605" i="14"/>
  <c r="A605" i="14"/>
  <c r="D604" i="14"/>
  <c r="C604" i="14"/>
  <c r="B604" i="14"/>
  <c r="A604" i="14"/>
  <c r="D603" i="14"/>
  <c r="C603" i="14"/>
  <c r="B603" i="14"/>
  <c r="A603" i="14"/>
  <c r="D602" i="14"/>
  <c r="C602" i="14"/>
  <c r="B602" i="14"/>
  <c r="A602" i="14"/>
  <c r="D601" i="14"/>
  <c r="C601" i="14"/>
  <c r="B601" i="14"/>
  <c r="A601" i="14"/>
  <c r="D600" i="14"/>
  <c r="C600" i="14"/>
  <c r="B600" i="14"/>
  <c r="A600" i="14"/>
  <c r="D599" i="14"/>
  <c r="C599" i="14"/>
  <c r="B599" i="14"/>
  <c r="A599" i="14"/>
  <c r="D598" i="14"/>
  <c r="C598" i="14"/>
  <c r="B598" i="14"/>
  <c r="A598" i="14"/>
  <c r="D597" i="14"/>
  <c r="C597" i="14"/>
  <c r="B597" i="14"/>
  <c r="A597" i="14"/>
  <c r="D596" i="14"/>
  <c r="C596" i="14"/>
  <c r="B596" i="14"/>
  <c r="A596" i="14"/>
  <c r="D595" i="14"/>
  <c r="C595" i="14"/>
  <c r="B595" i="14"/>
  <c r="A595" i="14"/>
  <c r="D594" i="14"/>
  <c r="C594" i="14"/>
  <c r="B594" i="14"/>
  <c r="A594" i="14"/>
  <c r="D593" i="14"/>
  <c r="C593" i="14"/>
  <c r="B593" i="14"/>
  <c r="A593" i="14"/>
  <c r="D592" i="14"/>
  <c r="C592" i="14"/>
  <c r="B592" i="14"/>
  <c r="A592" i="14"/>
  <c r="D591" i="14"/>
  <c r="C591" i="14"/>
  <c r="B591" i="14"/>
  <c r="A591" i="14"/>
  <c r="D590" i="14"/>
  <c r="C590" i="14"/>
  <c r="B590" i="14"/>
  <c r="A590" i="14"/>
  <c r="D589" i="14"/>
  <c r="C589" i="14"/>
  <c r="B589" i="14"/>
  <c r="A589" i="14"/>
  <c r="D588" i="14"/>
  <c r="C588" i="14"/>
  <c r="B588" i="14"/>
  <c r="A588" i="14"/>
  <c r="D587" i="14"/>
  <c r="C587" i="14"/>
  <c r="B587" i="14"/>
  <c r="A587" i="14"/>
  <c r="D586" i="14"/>
  <c r="C586" i="14"/>
  <c r="B586" i="14"/>
  <c r="A586" i="14"/>
  <c r="D585" i="14"/>
  <c r="C585" i="14"/>
  <c r="B585" i="14"/>
  <c r="A585" i="14"/>
  <c r="D584" i="14"/>
  <c r="C584" i="14"/>
  <c r="B584" i="14"/>
  <c r="A584" i="14"/>
  <c r="D583" i="14"/>
  <c r="C583" i="14"/>
  <c r="B583" i="14"/>
  <c r="A583" i="14"/>
  <c r="D582" i="14"/>
  <c r="C582" i="14"/>
  <c r="B582" i="14"/>
  <c r="A582" i="14"/>
  <c r="D581" i="14"/>
  <c r="C581" i="14"/>
  <c r="B581" i="14"/>
  <c r="A581" i="14"/>
  <c r="D580" i="14"/>
  <c r="C580" i="14"/>
  <c r="B580" i="14"/>
  <c r="A580" i="14"/>
  <c r="D579" i="14"/>
  <c r="C579" i="14"/>
  <c r="B579" i="14"/>
  <c r="A579" i="14"/>
  <c r="D578" i="14"/>
  <c r="C578" i="14"/>
  <c r="B578" i="14"/>
  <c r="A578" i="14"/>
  <c r="D577" i="14"/>
  <c r="C577" i="14"/>
  <c r="B577" i="14"/>
  <c r="A577" i="14"/>
  <c r="D576" i="14"/>
  <c r="C576" i="14"/>
  <c r="B576" i="14"/>
  <c r="A576" i="14"/>
  <c r="D575" i="14"/>
  <c r="C575" i="14"/>
  <c r="B575" i="14"/>
  <c r="A575" i="14"/>
  <c r="D574" i="14"/>
  <c r="C574" i="14"/>
  <c r="B574" i="14"/>
  <c r="A574" i="14"/>
  <c r="D573" i="14"/>
  <c r="C573" i="14"/>
  <c r="B573" i="14"/>
  <c r="A573" i="14"/>
  <c r="D572" i="14"/>
  <c r="C572" i="14"/>
  <c r="B572" i="14"/>
  <c r="A572" i="14"/>
  <c r="D571" i="14"/>
  <c r="C571" i="14"/>
  <c r="B571" i="14"/>
  <c r="A571" i="14"/>
  <c r="D570" i="14"/>
  <c r="C570" i="14"/>
  <c r="B570" i="14"/>
  <c r="A570" i="14"/>
  <c r="D569" i="14"/>
  <c r="C569" i="14"/>
  <c r="B569" i="14"/>
  <c r="A569" i="14"/>
  <c r="D568" i="14"/>
  <c r="C568" i="14"/>
  <c r="B568" i="14"/>
  <c r="A568" i="14"/>
  <c r="D567" i="14"/>
  <c r="C567" i="14"/>
  <c r="B567" i="14"/>
  <c r="A567" i="14"/>
  <c r="D566" i="14"/>
  <c r="C566" i="14"/>
  <c r="B566" i="14"/>
  <c r="A566" i="14"/>
  <c r="D565" i="14"/>
  <c r="C565" i="14"/>
  <c r="B565" i="14"/>
  <c r="A565" i="14"/>
  <c r="D564" i="14"/>
  <c r="C564" i="14"/>
  <c r="B564" i="14"/>
  <c r="A564" i="14"/>
  <c r="D563" i="14"/>
  <c r="C563" i="14"/>
  <c r="B563" i="14"/>
  <c r="A563" i="14"/>
  <c r="D562" i="14"/>
  <c r="C562" i="14"/>
  <c r="B562" i="14"/>
  <c r="A562" i="14"/>
  <c r="D561" i="14"/>
  <c r="C561" i="14"/>
  <c r="B561" i="14"/>
  <c r="A561" i="14"/>
  <c r="D560" i="14"/>
  <c r="C560" i="14"/>
  <c r="B560" i="14"/>
  <c r="A560" i="14"/>
  <c r="D559" i="14"/>
  <c r="C559" i="14"/>
  <c r="B559" i="14"/>
  <c r="A559" i="14"/>
  <c r="D558" i="14"/>
  <c r="C558" i="14"/>
  <c r="B558" i="14"/>
  <c r="A558" i="14"/>
  <c r="D557" i="14"/>
  <c r="C557" i="14"/>
  <c r="B557" i="14"/>
  <c r="A557" i="14"/>
  <c r="D556" i="14"/>
  <c r="C556" i="14"/>
  <c r="B556" i="14"/>
  <c r="A556" i="14"/>
  <c r="D555" i="14"/>
  <c r="C555" i="14"/>
  <c r="B555" i="14"/>
  <c r="A555" i="14"/>
  <c r="D554" i="14"/>
  <c r="C554" i="14"/>
  <c r="B554" i="14"/>
  <c r="A554" i="14"/>
  <c r="D553" i="14"/>
  <c r="C553" i="14"/>
  <c r="B553" i="14"/>
  <c r="A553" i="14"/>
  <c r="D552" i="14"/>
  <c r="C552" i="14"/>
  <c r="B552" i="14"/>
  <c r="A552" i="14"/>
  <c r="D551" i="14"/>
  <c r="C551" i="14"/>
  <c r="B551" i="14"/>
  <c r="A551" i="14"/>
  <c r="D550" i="14"/>
  <c r="C550" i="14"/>
  <c r="B550" i="14"/>
  <c r="A550" i="14"/>
  <c r="D549" i="14"/>
  <c r="C549" i="14"/>
  <c r="B549" i="14"/>
  <c r="A549" i="14"/>
  <c r="D548" i="14"/>
  <c r="C548" i="14"/>
  <c r="B548" i="14"/>
  <c r="A548" i="14"/>
  <c r="D547" i="14"/>
  <c r="C547" i="14"/>
  <c r="B547" i="14"/>
  <c r="A547" i="14"/>
  <c r="D546" i="14"/>
  <c r="C546" i="14"/>
  <c r="B546" i="14"/>
  <c r="A546" i="14"/>
  <c r="D545" i="14"/>
  <c r="C545" i="14"/>
  <c r="B545" i="14"/>
  <c r="A545" i="14"/>
  <c r="D544" i="14"/>
  <c r="C544" i="14"/>
  <c r="B544" i="14"/>
  <c r="A544" i="14"/>
  <c r="D543" i="14"/>
  <c r="C543" i="14"/>
  <c r="B543" i="14"/>
  <c r="A543" i="14"/>
  <c r="D542" i="14"/>
  <c r="C542" i="14"/>
  <c r="B542" i="14"/>
  <c r="A542" i="14"/>
  <c r="D541" i="14"/>
  <c r="C541" i="14"/>
  <c r="B541" i="14"/>
  <c r="A541" i="14"/>
  <c r="D540" i="14"/>
  <c r="C540" i="14"/>
  <c r="B540" i="14"/>
  <c r="A540" i="14"/>
  <c r="D539" i="14"/>
  <c r="C539" i="14"/>
  <c r="B539" i="14"/>
  <c r="A539" i="14"/>
  <c r="D538" i="14"/>
  <c r="C538" i="14"/>
  <c r="B538" i="14"/>
  <c r="A538" i="14"/>
  <c r="D537" i="14"/>
  <c r="C537" i="14"/>
  <c r="B537" i="14"/>
  <c r="A537" i="14"/>
  <c r="D536" i="14"/>
  <c r="C536" i="14"/>
  <c r="B536" i="14"/>
  <c r="A536" i="14"/>
  <c r="D535" i="14"/>
  <c r="C535" i="14"/>
  <c r="B535" i="14"/>
  <c r="A535" i="14"/>
  <c r="D534" i="14"/>
  <c r="C534" i="14"/>
  <c r="B534" i="14"/>
  <c r="A534" i="14"/>
  <c r="D533" i="14"/>
  <c r="C533" i="14"/>
  <c r="B533" i="14"/>
  <c r="A533" i="14"/>
  <c r="D532" i="14"/>
  <c r="C532" i="14"/>
  <c r="B532" i="14"/>
  <c r="A532" i="14"/>
  <c r="D531" i="14"/>
  <c r="C531" i="14"/>
  <c r="B531" i="14"/>
  <c r="A531" i="14"/>
  <c r="D530" i="14"/>
  <c r="C530" i="14"/>
  <c r="B530" i="14"/>
  <c r="A530" i="14"/>
  <c r="D529" i="14"/>
  <c r="C529" i="14"/>
  <c r="B529" i="14"/>
  <c r="A529" i="14"/>
  <c r="D528" i="14"/>
  <c r="C528" i="14"/>
  <c r="B528" i="14"/>
  <c r="A528" i="14"/>
  <c r="D527" i="14"/>
  <c r="C527" i="14"/>
  <c r="B527" i="14"/>
  <c r="A527" i="14"/>
  <c r="D526" i="14"/>
  <c r="C526" i="14"/>
  <c r="B526" i="14"/>
  <c r="A526" i="14"/>
  <c r="D525" i="14"/>
  <c r="C525" i="14"/>
  <c r="B525" i="14"/>
  <c r="A525" i="14"/>
  <c r="D524" i="14"/>
  <c r="C524" i="14"/>
  <c r="B524" i="14"/>
  <c r="A524" i="14"/>
  <c r="D523" i="14"/>
  <c r="C523" i="14"/>
  <c r="B523" i="14"/>
  <c r="A523" i="14"/>
  <c r="D522" i="14"/>
  <c r="C522" i="14"/>
  <c r="B522" i="14"/>
  <c r="A522" i="14"/>
  <c r="D521" i="14"/>
  <c r="C521" i="14"/>
  <c r="B521" i="14"/>
  <c r="A521" i="14"/>
  <c r="D520" i="14"/>
  <c r="C520" i="14"/>
  <c r="B520" i="14"/>
  <c r="A520" i="14"/>
  <c r="D519" i="14"/>
  <c r="C519" i="14"/>
  <c r="B519" i="14"/>
  <c r="A519" i="14"/>
  <c r="D518" i="14"/>
  <c r="C518" i="14"/>
  <c r="B518" i="14"/>
  <c r="A518" i="14"/>
  <c r="D517" i="14"/>
  <c r="C517" i="14"/>
  <c r="B517" i="14"/>
  <c r="A517" i="14"/>
  <c r="D516" i="14"/>
  <c r="C516" i="14"/>
  <c r="B516" i="14"/>
  <c r="A516" i="14"/>
  <c r="D515" i="14"/>
  <c r="C515" i="14"/>
  <c r="B515" i="14"/>
  <c r="A515" i="14"/>
  <c r="D514" i="14"/>
  <c r="C514" i="14"/>
  <c r="B514" i="14"/>
  <c r="A514" i="14"/>
  <c r="D513" i="14"/>
  <c r="C513" i="14"/>
  <c r="B513" i="14"/>
  <c r="A513" i="14"/>
  <c r="D512" i="14"/>
  <c r="C512" i="14"/>
  <c r="B512" i="14"/>
  <c r="A512" i="14"/>
  <c r="D511" i="14"/>
  <c r="C511" i="14"/>
  <c r="B511" i="14"/>
  <c r="A511" i="14"/>
  <c r="D510" i="14"/>
  <c r="C510" i="14"/>
  <c r="B510" i="14"/>
  <c r="A510" i="14"/>
  <c r="D509" i="14"/>
  <c r="C509" i="14"/>
  <c r="B509" i="14"/>
  <c r="A509" i="14"/>
  <c r="D508" i="14"/>
  <c r="C508" i="14"/>
  <c r="B508" i="14"/>
  <c r="A508" i="14"/>
  <c r="D507" i="14"/>
  <c r="C507" i="14"/>
  <c r="B507" i="14"/>
  <c r="A507" i="14"/>
  <c r="D506" i="14"/>
  <c r="C506" i="14"/>
  <c r="B506" i="14"/>
  <c r="A506" i="14"/>
  <c r="D505" i="14"/>
  <c r="C505" i="14"/>
  <c r="B505" i="14"/>
  <c r="A505" i="14"/>
  <c r="D504" i="14"/>
  <c r="C504" i="14"/>
  <c r="B504" i="14"/>
  <c r="A504" i="14"/>
  <c r="D503" i="14"/>
  <c r="C503" i="14"/>
  <c r="B503" i="14"/>
  <c r="A503" i="14"/>
  <c r="D502" i="14"/>
  <c r="C502" i="14"/>
  <c r="B502" i="14"/>
  <c r="A502" i="14"/>
  <c r="D501" i="14"/>
  <c r="C501" i="14"/>
  <c r="B501" i="14"/>
  <c r="A501" i="14"/>
  <c r="D500" i="14"/>
  <c r="C500" i="14"/>
  <c r="B500" i="14"/>
  <c r="A500" i="14"/>
  <c r="D499" i="14"/>
  <c r="C499" i="14"/>
  <c r="B499" i="14"/>
  <c r="A499" i="14"/>
  <c r="D498" i="14"/>
  <c r="C498" i="14"/>
  <c r="B498" i="14"/>
  <c r="A498" i="14"/>
  <c r="D497" i="14"/>
  <c r="C497" i="14"/>
  <c r="B497" i="14"/>
  <c r="A497" i="14"/>
  <c r="D496" i="14"/>
  <c r="C496" i="14"/>
  <c r="B496" i="14"/>
  <c r="A496" i="14"/>
  <c r="D495" i="14"/>
  <c r="C495" i="14"/>
  <c r="B495" i="14"/>
  <c r="A495" i="14"/>
  <c r="D494" i="14"/>
  <c r="C494" i="14"/>
  <c r="B494" i="14"/>
  <c r="A494" i="14"/>
  <c r="D493" i="14"/>
  <c r="C493" i="14"/>
  <c r="B493" i="14"/>
  <c r="A493" i="14"/>
  <c r="D492" i="14"/>
  <c r="C492" i="14"/>
  <c r="B492" i="14"/>
  <c r="A492" i="14"/>
  <c r="D491" i="14"/>
  <c r="C491" i="14"/>
  <c r="B491" i="14"/>
  <c r="A491" i="14"/>
  <c r="D490" i="14"/>
  <c r="C490" i="14"/>
  <c r="B490" i="14"/>
  <c r="A490" i="14"/>
  <c r="D489" i="14"/>
  <c r="C489" i="14"/>
  <c r="B489" i="14"/>
  <c r="A489" i="14"/>
  <c r="D488" i="14"/>
  <c r="C488" i="14"/>
  <c r="B488" i="14"/>
  <c r="A488" i="14"/>
  <c r="D487" i="14"/>
  <c r="C487" i="14"/>
  <c r="B487" i="14"/>
  <c r="A487" i="14"/>
  <c r="D486" i="14"/>
  <c r="C486" i="14"/>
  <c r="B486" i="14"/>
  <c r="A486" i="14"/>
  <c r="D485" i="14"/>
  <c r="C485" i="14"/>
  <c r="B485" i="14"/>
  <c r="A485" i="14"/>
  <c r="D484" i="14"/>
  <c r="C484" i="14"/>
  <c r="B484" i="14"/>
  <c r="A484" i="14"/>
  <c r="D483" i="14"/>
  <c r="C483" i="14"/>
  <c r="B483" i="14"/>
  <c r="A483" i="14"/>
  <c r="D482" i="14"/>
  <c r="C482" i="14"/>
  <c r="B482" i="14"/>
  <c r="A482" i="14"/>
  <c r="D481" i="14"/>
  <c r="C481" i="14"/>
  <c r="B481" i="14"/>
  <c r="A481" i="14"/>
  <c r="D480" i="14"/>
  <c r="C480" i="14"/>
  <c r="B480" i="14"/>
  <c r="A480" i="14"/>
  <c r="D479" i="14"/>
  <c r="C479" i="14"/>
  <c r="B479" i="14"/>
  <c r="A479" i="14"/>
  <c r="D478" i="14"/>
  <c r="C478" i="14"/>
  <c r="B478" i="14"/>
  <c r="A478" i="14"/>
  <c r="D477" i="14"/>
  <c r="C477" i="14"/>
  <c r="B477" i="14"/>
  <c r="A477" i="14"/>
  <c r="D476" i="14"/>
  <c r="C476" i="14"/>
  <c r="B476" i="14"/>
  <c r="A476" i="14"/>
  <c r="D475" i="14"/>
  <c r="C475" i="14"/>
  <c r="B475" i="14"/>
  <c r="A475" i="14"/>
  <c r="D474" i="14"/>
  <c r="C474" i="14"/>
  <c r="B474" i="14"/>
  <c r="A474" i="14"/>
  <c r="D473" i="14"/>
  <c r="C473" i="14"/>
  <c r="B473" i="14"/>
  <c r="A473" i="14"/>
  <c r="D472" i="14"/>
  <c r="C472" i="14"/>
  <c r="B472" i="14"/>
  <c r="A472" i="14"/>
  <c r="D471" i="14"/>
  <c r="C471" i="14"/>
  <c r="B471" i="14"/>
  <c r="A471" i="14"/>
  <c r="D470" i="14"/>
  <c r="C470" i="14"/>
  <c r="B470" i="14"/>
  <c r="A470" i="14"/>
  <c r="D469" i="14"/>
  <c r="C469" i="14"/>
  <c r="B469" i="14"/>
  <c r="A469" i="14"/>
  <c r="D468" i="14"/>
  <c r="C468" i="14"/>
  <c r="B468" i="14"/>
  <c r="A468" i="14"/>
  <c r="D467" i="14"/>
  <c r="C467" i="14"/>
  <c r="B467" i="14"/>
  <c r="A467" i="14"/>
  <c r="D466" i="14"/>
  <c r="C466" i="14"/>
  <c r="B466" i="14"/>
  <c r="A466" i="14"/>
  <c r="D465" i="14"/>
  <c r="C465" i="14"/>
  <c r="B465" i="14"/>
  <c r="A465" i="14"/>
  <c r="D464" i="14"/>
  <c r="C464" i="14"/>
  <c r="B464" i="14"/>
  <c r="A464" i="14"/>
  <c r="D463" i="14"/>
  <c r="C463" i="14"/>
  <c r="B463" i="14"/>
  <c r="A463" i="14"/>
  <c r="D462" i="14"/>
  <c r="C462" i="14"/>
  <c r="B462" i="14"/>
  <c r="A462" i="14"/>
  <c r="D461" i="14"/>
  <c r="C461" i="14"/>
  <c r="B461" i="14"/>
  <c r="A461" i="14"/>
  <c r="D460" i="14"/>
  <c r="C460" i="14"/>
  <c r="B460" i="14"/>
  <c r="A460" i="14"/>
  <c r="D459" i="14"/>
  <c r="C459" i="14"/>
  <c r="B459" i="14"/>
  <c r="A459" i="14"/>
  <c r="D458" i="14"/>
  <c r="C458" i="14"/>
  <c r="B458" i="14"/>
  <c r="A458" i="14"/>
  <c r="D457" i="14"/>
  <c r="C457" i="14"/>
  <c r="B457" i="14"/>
  <c r="A457" i="14"/>
  <c r="D456" i="14"/>
  <c r="C456" i="14"/>
  <c r="B456" i="14"/>
  <c r="A456" i="14"/>
  <c r="D455" i="14"/>
  <c r="C455" i="14"/>
  <c r="B455" i="14"/>
  <c r="A455" i="14"/>
  <c r="D454" i="14"/>
  <c r="C454" i="14"/>
  <c r="B454" i="14"/>
  <c r="A454" i="14"/>
  <c r="D453" i="14"/>
  <c r="C453" i="14"/>
  <c r="B453" i="14"/>
  <c r="A453" i="14"/>
  <c r="D452" i="14"/>
  <c r="C452" i="14"/>
  <c r="B452" i="14"/>
  <c r="A452" i="14"/>
  <c r="D451" i="14"/>
  <c r="C451" i="14"/>
  <c r="B451" i="14"/>
  <c r="A451" i="14"/>
  <c r="D450" i="14"/>
  <c r="C450" i="14"/>
  <c r="B450" i="14"/>
  <c r="A450" i="14"/>
  <c r="D449" i="14"/>
  <c r="C449" i="14"/>
  <c r="B449" i="14"/>
  <c r="A449" i="14"/>
  <c r="D448" i="14"/>
  <c r="C448" i="14"/>
  <c r="B448" i="14"/>
  <c r="A448" i="14"/>
  <c r="D447" i="14"/>
  <c r="C447" i="14"/>
  <c r="B447" i="14"/>
  <c r="A447" i="14"/>
  <c r="D446" i="14"/>
  <c r="C446" i="14"/>
  <c r="B446" i="14"/>
  <c r="A446" i="14"/>
  <c r="D445" i="14"/>
  <c r="C445" i="14"/>
  <c r="B445" i="14"/>
  <c r="A445" i="14"/>
  <c r="D444" i="14"/>
  <c r="C444" i="14"/>
  <c r="B444" i="14"/>
  <c r="A444" i="14"/>
  <c r="D443" i="14"/>
  <c r="C443" i="14"/>
  <c r="B443" i="14"/>
  <c r="A443" i="14"/>
  <c r="D442" i="14"/>
  <c r="C442" i="14"/>
  <c r="B442" i="14"/>
  <c r="A442" i="14"/>
  <c r="D441" i="14"/>
  <c r="C441" i="14"/>
  <c r="B441" i="14"/>
  <c r="A441" i="14"/>
  <c r="D440" i="14"/>
  <c r="C440" i="14"/>
  <c r="B440" i="14"/>
  <c r="A440" i="14"/>
  <c r="D439" i="14"/>
  <c r="C439" i="14"/>
  <c r="B439" i="14"/>
  <c r="A439" i="14"/>
  <c r="D438" i="14"/>
  <c r="C438" i="14"/>
  <c r="B438" i="14"/>
  <c r="A438" i="14"/>
  <c r="D437" i="14"/>
  <c r="C437" i="14"/>
  <c r="B437" i="14"/>
  <c r="A437" i="14"/>
  <c r="D436" i="14"/>
  <c r="C436" i="14"/>
  <c r="B436" i="14"/>
  <c r="A436" i="14"/>
  <c r="D435" i="14"/>
  <c r="C435" i="14"/>
  <c r="B435" i="14"/>
  <c r="A435" i="14"/>
  <c r="D434" i="14"/>
  <c r="C434" i="14"/>
  <c r="B434" i="14"/>
  <c r="A434" i="14"/>
  <c r="D433" i="14"/>
  <c r="C433" i="14"/>
  <c r="B433" i="14"/>
  <c r="A433" i="14"/>
  <c r="D432" i="14"/>
  <c r="C432" i="14"/>
  <c r="B432" i="14"/>
  <c r="A432" i="14"/>
  <c r="D431" i="14"/>
  <c r="C431" i="14"/>
  <c r="B431" i="14"/>
  <c r="A431" i="14"/>
  <c r="D430" i="14"/>
  <c r="C430" i="14"/>
  <c r="B430" i="14"/>
  <c r="A430" i="14"/>
  <c r="D429" i="14"/>
  <c r="C429" i="14"/>
  <c r="B429" i="14"/>
  <c r="A429" i="14"/>
  <c r="D428" i="14"/>
  <c r="C428" i="14"/>
  <c r="B428" i="14"/>
  <c r="A428" i="14"/>
  <c r="D427" i="14"/>
  <c r="C427" i="14"/>
  <c r="B427" i="14"/>
  <c r="A427" i="14"/>
  <c r="D426" i="14"/>
  <c r="C426" i="14"/>
  <c r="B426" i="14"/>
  <c r="A426" i="14"/>
  <c r="D425" i="14"/>
  <c r="C425" i="14"/>
  <c r="B425" i="14"/>
  <c r="A425" i="14"/>
  <c r="D424" i="14"/>
  <c r="C424" i="14"/>
  <c r="B424" i="14"/>
  <c r="A424" i="14"/>
  <c r="D423" i="14"/>
  <c r="C423" i="14"/>
  <c r="B423" i="14"/>
  <c r="A423" i="14"/>
  <c r="D422" i="14"/>
  <c r="C422" i="14"/>
  <c r="B422" i="14"/>
  <c r="A422" i="14"/>
  <c r="D421" i="14"/>
  <c r="C421" i="14"/>
  <c r="B421" i="14"/>
  <c r="A421" i="14"/>
  <c r="D420" i="14"/>
  <c r="C420" i="14"/>
  <c r="B420" i="14"/>
  <c r="A420" i="14"/>
  <c r="D419" i="14"/>
  <c r="C419" i="14"/>
  <c r="B419" i="14"/>
  <c r="A419" i="14"/>
  <c r="D418" i="14"/>
  <c r="C418" i="14"/>
  <c r="B418" i="14"/>
  <c r="A418" i="14"/>
  <c r="D417" i="14"/>
  <c r="C417" i="14"/>
  <c r="B417" i="14"/>
  <c r="A417" i="14"/>
  <c r="D416" i="14"/>
  <c r="C416" i="14"/>
  <c r="B416" i="14"/>
  <c r="A416" i="14"/>
  <c r="D415" i="14"/>
  <c r="C415" i="14"/>
  <c r="B415" i="14"/>
  <c r="A415" i="14"/>
  <c r="D414" i="14"/>
  <c r="C414" i="14"/>
  <c r="B414" i="14"/>
  <c r="A414" i="14"/>
  <c r="D413" i="14"/>
  <c r="C413" i="14"/>
  <c r="B413" i="14"/>
  <c r="A413" i="14"/>
  <c r="D412" i="14"/>
  <c r="C412" i="14"/>
  <c r="B412" i="14"/>
  <c r="A412" i="14"/>
  <c r="D411" i="14"/>
  <c r="C411" i="14"/>
  <c r="B411" i="14"/>
  <c r="A411" i="14"/>
  <c r="D410" i="14"/>
  <c r="C410" i="14"/>
  <c r="B410" i="14"/>
  <c r="A410" i="14"/>
  <c r="D409" i="14"/>
  <c r="C409" i="14"/>
  <c r="B409" i="14"/>
  <c r="A409" i="14"/>
  <c r="D408" i="14"/>
  <c r="C408" i="14"/>
  <c r="B408" i="14"/>
  <c r="A408" i="14"/>
  <c r="D407" i="14"/>
  <c r="C407" i="14"/>
  <c r="B407" i="14"/>
  <c r="A407" i="14"/>
  <c r="D406" i="14"/>
  <c r="C406" i="14"/>
  <c r="B406" i="14"/>
  <c r="A406" i="14"/>
  <c r="D405" i="14"/>
  <c r="C405" i="14"/>
  <c r="B405" i="14"/>
  <c r="A405" i="14"/>
  <c r="D404" i="14"/>
  <c r="C404" i="14"/>
  <c r="B404" i="14"/>
  <c r="A404" i="14"/>
  <c r="D403" i="14"/>
  <c r="C403" i="14"/>
  <c r="B403" i="14"/>
  <c r="A403" i="14"/>
  <c r="D402" i="14"/>
  <c r="C402" i="14"/>
  <c r="B402" i="14"/>
  <c r="A402" i="14"/>
  <c r="D401" i="14"/>
  <c r="C401" i="14"/>
  <c r="B401" i="14"/>
  <c r="A401" i="14"/>
  <c r="D400" i="14"/>
  <c r="C400" i="14"/>
  <c r="B400" i="14"/>
  <c r="A400" i="14"/>
  <c r="D399" i="14"/>
  <c r="C399" i="14"/>
  <c r="B399" i="14"/>
  <c r="A399" i="14"/>
  <c r="D398" i="14"/>
  <c r="C398" i="14"/>
  <c r="B398" i="14"/>
  <c r="A398" i="14"/>
  <c r="D397" i="14"/>
  <c r="C397" i="14"/>
  <c r="B397" i="14"/>
  <c r="A397" i="14"/>
  <c r="D396" i="14"/>
  <c r="C396" i="14"/>
  <c r="B396" i="14"/>
  <c r="A396" i="14"/>
  <c r="D395" i="14"/>
  <c r="C395" i="14"/>
  <c r="B395" i="14"/>
  <c r="A395" i="14"/>
  <c r="D394" i="14"/>
  <c r="C394" i="14"/>
  <c r="B394" i="14"/>
  <c r="A394" i="14"/>
  <c r="D393" i="14"/>
  <c r="C393" i="14"/>
  <c r="B393" i="14"/>
  <c r="A393" i="14"/>
  <c r="D392" i="14"/>
  <c r="C392" i="14"/>
  <c r="B392" i="14"/>
  <c r="A392" i="14"/>
  <c r="D391" i="14"/>
  <c r="C391" i="14"/>
  <c r="B391" i="14"/>
  <c r="A391" i="14"/>
  <c r="D390" i="14"/>
  <c r="C390" i="14"/>
  <c r="B390" i="14"/>
  <c r="A390" i="14"/>
  <c r="D389" i="14"/>
  <c r="C389" i="14"/>
  <c r="B389" i="14"/>
  <c r="A389" i="14"/>
  <c r="D388" i="14"/>
  <c r="C388" i="14"/>
  <c r="B388" i="14"/>
  <c r="A388" i="14"/>
  <c r="D387" i="14"/>
  <c r="C387" i="14"/>
  <c r="B387" i="14"/>
  <c r="A387" i="14"/>
  <c r="D386" i="14"/>
  <c r="C386" i="14"/>
  <c r="B386" i="14"/>
  <c r="A386" i="14"/>
  <c r="D385" i="14"/>
  <c r="C385" i="14"/>
  <c r="B385" i="14"/>
  <c r="A385" i="14"/>
  <c r="D384" i="14"/>
  <c r="C384" i="14"/>
  <c r="B384" i="14"/>
  <c r="A384" i="14"/>
  <c r="D383" i="14"/>
  <c r="C383" i="14"/>
  <c r="B383" i="14"/>
  <c r="A383" i="14"/>
  <c r="D382" i="14"/>
  <c r="C382" i="14"/>
  <c r="B382" i="14"/>
  <c r="A382" i="14"/>
  <c r="D381" i="14"/>
  <c r="C381" i="14"/>
  <c r="B381" i="14"/>
  <c r="A381" i="14"/>
  <c r="D380" i="14"/>
  <c r="C380" i="14"/>
  <c r="B380" i="14"/>
  <c r="A380" i="14"/>
  <c r="D379" i="14"/>
  <c r="C379" i="14"/>
  <c r="B379" i="14"/>
  <c r="A379" i="14"/>
  <c r="D378" i="14"/>
  <c r="C378" i="14"/>
  <c r="B378" i="14"/>
  <c r="A378" i="14"/>
  <c r="D377" i="14"/>
  <c r="C377" i="14"/>
  <c r="B377" i="14"/>
  <c r="A377" i="14"/>
  <c r="D376" i="14"/>
  <c r="C376" i="14"/>
  <c r="B376" i="14"/>
  <c r="A376" i="14"/>
  <c r="D375" i="14"/>
  <c r="C375" i="14"/>
  <c r="B375" i="14"/>
  <c r="A375" i="14"/>
  <c r="D374" i="14"/>
  <c r="C374" i="14"/>
  <c r="B374" i="14"/>
  <c r="A374" i="14"/>
  <c r="D373" i="14"/>
  <c r="C373" i="14"/>
  <c r="B373" i="14"/>
  <c r="A373" i="14"/>
  <c r="D372" i="14"/>
  <c r="C372" i="14"/>
  <c r="B372" i="14"/>
  <c r="A372" i="14"/>
  <c r="D371" i="14"/>
  <c r="C371" i="14"/>
  <c r="B371" i="14"/>
  <c r="A371" i="14"/>
  <c r="D370" i="14"/>
  <c r="C370" i="14"/>
  <c r="B370" i="14"/>
  <c r="A370" i="14"/>
  <c r="D369" i="14"/>
  <c r="C369" i="14"/>
  <c r="B369" i="14"/>
  <c r="A369" i="14"/>
  <c r="D368" i="14"/>
  <c r="C368" i="14"/>
  <c r="B368" i="14"/>
  <c r="A368" i="14"/>
  <c r="D367" i="14"/>
  <c r="C367" i="14"/>
  <c r="B367" i="14"/>
  <c r="A367" i="14"/>
  <c r="D366" i="14"/>
  <c r="C366" i="14"/>
  <c r="B366" i="14"/>
  <c r="A366" i="14"/>
  <c r="D365" i="14"/>
  <c r="C365" i="14"/>
  <c r="B365" i="14"/>
  <c r="A365" i="14"/>
  <c r="D364" i="14"/>
  <c r="C364" i="14"/>
  <c r="B364" i="14"/>
  <c r="A364" i="14"/>
  <c r="D363" i="14"/>
  <c r="C363" i="14"/>
  <c r="B363" i="14"/>
  <c r="A363" i="14"/>
  <c r="D362" i="14"/>
  <c r="C362" i="14"/>
  <c r="B362" i="14"/>
  <c r="A362" i="14"/>
  <c r="D361" i="14"/>
  <c r="C361" i="14"/>
  <c r="B361" i="14"/>
  <c r="A361" i="14"/>
  <c r="D360" i="14"/>
  <c r="C360" i="14"/>
  <c r="B360" i="14"/>
  <c r="A360" i="14"/>
  <c r="D359" i="14"/>
  <c r="C359" i="14"/>
  <c r="B359" i="14"/>
  <c r="A359" i="14"/>
  <c r="D358" i="14"/>
  <c r="C358" i="14"/>
  <c r="B358" i="14"/>
  <c r="A358" i="14"/>
  <c r="D357" i="14"/>
  <c r="C357" i="14"/>
  <c r="B357" i="14"/>
  <c r="A357" i="14"/>
  <c r="D356" i="14"/>
  <c r="C356" i="14"/>
  <c r="B356" i="14"/>
  <c r="A356" i="14"/>
  <c r="D355" i="14"/>
  <c r="C355" i="14"/>
  <c r="B355" i="14"/>
  <c r="A355" i="14"/>
  <c r="D354" i="14"/>
  <c r="C354" i="14"/>
  <c r="B354" i="14"/>
  <c r="A354" i="14"/>
  <c r="D353" i="14"/>
  <c r="C353" i="14"/>
  <c r="B353" i="14"/>
  <c r="A353" i="14"/>
  <c r="D352" i="14"/>
  <c r="C352" i="14"/>
  <c r="B352" i="14"/>
  <c r="A352" i="14"/>
  <c r="D351" i="14"/>
  <c r="C351" i="14"/>
  <c r="B351" i="14"/>
  <c r="A351" i="14"/>
  <c r="D350" i="14"/>
  <c r="C350" i="14"/>
  <c r="B350" i="14"/>
  <c r="A350" i="14"/>
  <c r="D349" i="14"/>
  <c r="C349" i="14"/>
  <c r="B349" i="14"/>
  <c r="A349" i="14"/>
  <c r="D348" i="14"/>
  <c r="C348" i="14"/>
  <c r="B348" i="14"/>
  <c r="A348" i="14"/>
  <c r="D347" i="14"/>
  <c r="C347" i="14"/>
  <c r="B347" i="14"/>
  <c r="A347" i="14"/>
  <c r="D346" i="14"/>
  <c r="C346" i="14"/>
  <c r="B346" i="14"/>
  <c r="A346" i="14"/>
  <c r="D345" i="14"/>
  <c r="C345" i="14"/>
  <c r="B345" i="14"/>
  <c r="A345" i="14"/>
  <c r="D344" i="14"/>
  <c r="C344" i="14"/>
  <c r="B344" i="14"/>
  <c r="A344" i="14"/>
  <c r="D343" i="14"/>
  <c r="C343" i="14"/>
  <c r="B343" i="14"/>
  <c r="A343" i="14"/>
  <c r="D342" i="14"/>
  <c r="C342" i="14"/>
  <c r="B342" i="14"/>
  <c r="A342" i="14"/>
  <c r="D341" i="14"/>
  <c r="C341" i="14"/>
  <c r="B341" i="14"/>
  <c r="A341" i="14"/>
  <c r="D340" i="14"/>
  <c r="C340" i="14"/>
  <c r="B340" i="14"/>
  <c r="A340" i="14"/>
  <c r="D339" i="14"/>
  <c r="C339" i="14"/>
  <c r="B339" i="14"/>
  <c r="A339" i="14"/>
  <c r="D338" i="14"/>
  <c r="C338" i="14"/>
  <c r="B338" i="14"/>
  <c r="A338" i="14"/>
  <c r="D337" i="14"/>
  <c r="C337" i="14"/>
  <c r="B337" i="14"/>
  <c r="A337" i="14"/>
  <c r="D336" i="14"/>
  <c r="C336" i="14"/>
  <c r="B336" i="14"/>
  <c r="A336" i="14"/>
  <c r="D335" i="14"/>
  <c r="C335" i="14"/>
  <c r="B335" i="14"/>
  <c r="A335" i="14"/>
  <c r="D334" i="14"/>
  <c r="C334" i="14"/>
  <c r="B334" i="14"/>
  <c r="A334" i="14"/>
  <c r="D333" i="14"/>
  <c r="C333" i="14"/>
  <c r="B333" i="14"/>
  <c r="A333" i="14"/>
  <c r="D332" i="14"/>
  <c r="C332" i="14"/>
  <c r="B332" i="14"/>
  <c r="A332" i="14"/>
  <c r="D331" i="14"/>
  <c r="C331" i="14"/>
  <c r="B331" i="14"/>
  <c r="A331" i="14"/>
  <c r="D330" i="14"/>
  <c r="C330" i="14"/>
  <c r="B330" i="14"/>
  <c r="A330" i="14"/>
  <c r="D329" i="14"/>
  <c r="C329" i="14"/>
  <c r="B329" i="14"/>
  <c r="A329" i="14"/>
  <c r="D328" i="14"/>
  <c r="C328" i="14"/>
  <c r="B328" i="14"/>
  <c r="A328" i="14"/>
  <c r="D327" i="14"/>
  <c r="C327" i="14"/>
  <c r="B327" i="14"/>
  <c r="A327" i="14"/>
  <c r="D326" i="14"/>
  <c r="C326" i="14"/>
  <c r="B326" i="14"/>
  <c r="A326" i="14"/>
  <c r="D325" i="14"/>
  <c r="C325" i="14"/>
  <c r="B325" i="14"/>
  <c r="A325" i="14"/>
  <c r="D324" i="14"/>
  <c r="C324" i="14"/>
  <c r="B324" i="14"/>
  <c r="A324" i="14"/>
  <c r="D323" i="14"/>
  <c r="C323" i="14"/>
  <c r="B323" i="14"/>
  <c r="A323" i="14"/>
  <c r="D322" i="14"/>
  <c r="C322" i="14"/>
  <c r="B322" i="14"/>
  <c r="A322" i="14"/>
  <c r="D321" i="14"/>
  <c r="C321" i="14"/>
  <c r="B321" i="14"/>
  <c r="A321" i="14"/>
  <c r="D320" i="14"/>
  <c r="C320" i="14"/>
  <c r="B320" i="14"/>
  <c r="A320" i="14"/>
  <c r="D319" i="14"/>
  <c r="C319" i="14"/>
  <c r="B319" i="14"/>
  <c r="A319" i="14"/>
  <c r="D318" i="14"/>
  <c r="C318" i="14"/>
  <c r="B318" i="14"/>
  <c r="A318" i="14"/>
  <c r="D317" i="14"/>
  <c r="C317" i="14"/>
  <c r="B317" i="14"/>
  <c r="A317" i="14"/>
  <c r="D316" i="14"/>
  <c r="C316" i="14"/>
  <c r="B316" i="14"/>
  <c r="A316" i="14"/>
  <c r="D315" i="14"/>
  <c r="C315" i="14"/>
  <c r="B315" i="14"/>
  <c r="A315" i="14"/>
  <c r="D314" i="14"/>
  <c r="C314" i="14"/>
  <c r="B314" i="14"/>
  <c r="A314" i="14"/>
  <c r="D313" i="14"/>
  <c r="C313" i="14"/>
  <c r="B313" i="14"/>
  <c r="A313" i="14"/>
  <c r="D312" i="14"/>
  <c r="C312" i="14"/>
  <c r="B312" i="14"/>
  <c r="A312" i="14"/>
  <c r="D311" i="14"/>
  <c r="C311" i="14"/>
  <c r="B311" i="14"/>
  <c r="A311" i="14"/>
  <c r="D310" i="14"/>
  <c r="C310" i="14"/>
  <c r="B310" i="14"/>
  <c r="A310" i="14"/>
  <c r="D309" i="14"/>
  <c r="C309" i="14"/>
  <c r="B309" i="14"/>
  <c r="A309" i="14"/>
  <c r="D308" i="14"/>
  <c r="C308" i="14"/>
  <c r="B308" i="14"/>
  <c r="A308" i="14"/>
  <c r="D307" i="14"/>
  <c r="C307" i="14"/>
  <c r="B307" i="14"/>
  <c r="A307" i="14"/>
  <c r="D306" i="14"/>
  <c r="C306" i="14"/>
  <c r="B306" i="14"/>
  <c r="A306" i="14"/>
  <c r="D305" i="14"/>
  <c r="C305" i="14"/>
  <c r="B305" i="14"/>
  <c r="A305" i="14"/>
  <c r="D304" i="14"/>
  <c r="C304" i="14"/>
  <c r="B304" i="14"/>
  <c r="A304" i="14"/>
  <c r="D303" i="14"/>
  <c r="C303" i="14"/>
  <c r="B303" i="14"/>
  <c r="A303" i="14"/>
  <c r="D302" i="14"/>
  <c r="C302" i="14"/>
  <c r="B302" i="14"/>
  <c r="A302" i="14"/>
  <c r="D301" i="14"/>
  <c r="C301" i="14"/>
  <c r="B301" i="14"/>
  <c r="A301" i="14"/>
  <c r="D300" i="14"/>
  <c r="C300" i="14"/>
  <c r="B300" i="14"/>
  <c r="A300" i="14"/>
  <c r="D299" i="14"/>
  <c r="C299" i="14"/>
  <c r="B299" i="14"/>
  <c r="A299" i="14"/>
  <c r="D298" i="14"/>
  <c r="C298" i="14"/>
  <c r="B298" i="14"/>
  <c r="A298" i="14"/>
  <c r="D297" i="14"/>
  <c r="C297" i="14"/>
  <c r="B297" i="14"/>
  <c r="A297" i="14"/>
  <c r="D296" i="14"/>
  <c r="C296" i="14"/>
  <c r="B296" i="14"/>
  <c r="A296" i="14"/>
  <c r="D295" i="14"/>
  <c r="C295" i="14"/>
  <c r="B295" i="14"/>
  <c r="A295" i="14"/>
  <c r="D294" i="14"/>
  <c r="C294" i="14"/>
  <c r="B294" i="14"/>
  <c r="A294" i="14"/>
  <c r="D293" i="14"/>
  <c r="C293" i="14"/>
  <c r="B293" i="14"/>
  <c r="A293" i="14"/>
  <c r="D292" i="14"/>
  <c r="C292" i="14"/>
  <c r="B292" i="14"/>
  <c r="A292" i="14"/>
  <c r="D291" i="14"/>
  <c r="C291" i="14"/>
  <c r="B291" i="14"/>
  <c r="A291" i="14"/>
  <c r="D290" i="14"/>
  <c r="C290" i="14"/>
  <c r="B290" i="14"/>
  <c r="A290" i="14"/>
  <c r="D289" i="14"/>
  <c r="C289" i="14"/>
  <c r="B289" i="14"/>
  <c r="A289" i="14"/>
  <c r="D288" i="14"/>
  <c r="C288" i="14"/>
  <c r="B288" i="14"/>
  <c r="A288" i="14"/>
  <c r="D287" i="14"/>
  <c r="C287" i="14"/>
  <c r="B287" i="14"/>
  <c r="A287" i="14"/>
  <c r="D286" i="14"/>
  <c r="C286" i="14"/>
  <c r="B286" i="14"/>
  <c r="A286" i="14"/>
  <c r="D285" i="14"/>
  <c r="C285" i="14"/>
  <c r="B285" i="14"/>
  <c r="A285" i="14"/>
  <c r="D284" i="14"/>
  <c r="C284" i="14"/>
  <c r="B284" i="14"/>
  <c r="A284" i="14"/>
  <c r="D283" i="14"/>
  <c r="C283" i="14"/>
  <c r="B283" i="14"/>
  <c r="A283" i="14"/>
  <c r="D282" i="14"/>
  <c r="C282" i="14"/>
  <c r="B282" i="14"/>
  <c r="A282" i="14"/>
  <c r="D281" i="14"/>
  <c r="C281" i="14"/>
  <c r="B281" i="14"/>
  <c r="A281" i="14"/>
  <c r="D280" i="14"/>
  <c r="C280" i="14"/>
  <c r="B280" i="14"/>
  <c r="A280" i="14"/>
  <c r="D279" i="14"/>
  <c r="C279" i="14"/>
  <c r="B279" i="14"/>
  <c r="A279" i="14"/>
  <c r="D278" i="14"/>
  <c r="C278" i="14"/>
  <c r="B278" i="14"/>
  <c r="A278" i="14"/>
  <c r="D277" i="14"/>
  <c r="C277" i="14"/>
  <c r="B277" i="14"/>
  <c r="A277" i="14"/>
  <c r="D276" i="14"/>
  <c r="C276" i="14"/>
  <c r="B276" i="14"/>
  <c r="A276" i="14"/>
  <c r="D275" i="14"/>
  <c r="C275" i="14"/>
  <c r="B275" i="14"/>
  <c r="A275" i="14"/>
  <c r="D274" i="14"/>
  <c r="C274" i="14"/>
  <c r="B274" i="14"/>
  <c r="A274" i="14"/>
  <c r="D273" i="14"/>
  <c r="C273" i="14"/>
  <c r="B273" i="14"/>
  <c r="A273" i="14"/>
  <c r="D272" i="14"/>
  <c r="C272" i="14"/>
  <c r="B272" i="14"/>
  <c r="A272" i="14"/>
  <c r="D271" i="14"/>
  <c r="C271" i="14"/>
  <c r="B271" i="14"/>
  <c r="A271" i="14"/>
  <c r="D270" i="14"/>
  <c r="C270" i="14"/>
  <c r="B270" i="14"/>
  <c r="A270" i="14"/>
  <c r="D269" i="14"/>
  <c r="C269" i="14"/>
  <c r="B269" i="14"/>
  <c r="A269" i="14"/>
  <c r="D268" i="14"/>
  <c r="C268" i="14"/>
  <c r="B268" i="14"/>
  <c r="A268" i="14"/>
  <c r="D267" i="14"/>
  <c r="C267" i="14"/>
  <c r="B267" i="14"/>
  <c r="A267" i="14"/>
  <c r="D266" i="14"/>
  <c r="C266" i="14"/>
  <c r="B266" i="14"/>
  <c r="A266" i="14"/>
  <c r="D265" i="14"/>
  <c r="C265" i="14"/>
  <c r="B265" i="14"/>
  <c r="A265" i="14"/>
  <c r="D264" i="14"/>
  <c r="C264" i="14"/>
  <c r="B264" i="14"/>
  <c r="A264" i="14"/>
  <c r="D263" i="14"/>
  <c r="C263" i="14"/>
  <c r="B263" i="14"/>
  <c r="A263" i="14"/>
  <c r="D262" i="14"/>
  <c r="C262" i="14"/>
  <c r="B262" i="14"/>
  <c r="A262" i="14"/>
  <c r="D261" i="14"/>
  <c r="C261" i="14"/>
  <c r="B261" i="14"/>
  <c r="A261" i="14"/>
  <c r="D260" i="14"/>
  <c r="C260" i="14"/>
  <c r="B260" i="14"/>
  <c r="A260" i="14"/>
  <c r="D259" i="14"/>
  <c r="C259" i="14"/>
  <c r="B259" i="14"/>
  <c r="A259" i="14"/>
  <c r="D258" i="14"/>
  <c r="C258" i="14"/>
  <c r="B258" i="14"/>
  <c r="A258" i="14"/>
  <c r="D257" i="14"/>
  <c r="C257" i="14"/>
  <c r="B257" i="14"/>
  <c r="A257" i="14"/>
  <c r="D256" i="14"/>
  <c r="C256" i="14"/>
  <c r="B256" i="14"/>
  <c r="A256" i="14"/>
  <c r="D255" i="14"/>
  <c r="C255" i="14"/>
  <c r="B255" i="14"/>
  <c r="A255" i="14"/>
  <c r="D254" i="14"/>
  <c r="C254" i="14"/>
  <c r="B254" i="14"/>
  <c r="A254" i="14"/>
  <c r="D253" i="14"/>
  <c r="C253" i="14"/>
  <c r="B253" i="14"/>
  <c r="A253" i="14"/>
  <c r="D252" i="14"/>
  <c r="C252" i="14"/>
  <c r="B252" i="14"/>
  <c r="A252" i="14"/>
  <c r="D251" i="14"/>
  <c r="C251" i="14"/>
  <c r="B251" i="14"/>
  <c r="A251" i="14"/>
  <c r="D250" i="14"/>
  <c r="C250" i="14"/>
  <c r="B250" i="14"/>
  <c r="A250" i="14"/>
  <c r="D249" i="14"/>
  <c r="C249" i="14"/>
  <c r="B249" i="14"/>
  <c r="A249" i="14"/>
  <c r="D248" i="14"/>
  <c r="C248" i="14"/>
  <c r="B248" i="14"/>
  <c r="A248" i="14"/>
  <c r="D247" i="14"/>
  <c r="C247" i="14"/>
  <c r="B247" i="14"/>
  <c r="A247" i="14"/>
  <c r="D246" i="14"/>
  <c r="C246" i="14"/>
  <c r="B246" i="14"/>
  <c r="A246" i="14"/>
  <c r="D245" i="14"/>
  <c r="C245" i="14"/>
  <c r="B245" i="14"/>
  <c r="A245" i="14"/>
  <c r="D244" i="14"/>
  <c r="C244" i="14"/>
  <c r="B244" i="14"/>
  <c r="A244" i="14"/>
  <c r="D243" i="14"/>
  <c r="C243" i="14"/>
  <c r="B243" i="14"/>
  <c r="A243" i="14"/>
  <c r="D242" i="14"/>
  <c r="C242" i="14"/>
  <c r="B242" i="14"/>
  <c r="A242" i="14"/>
  <c r="D241" i="14"/>
  <c r="C241" i="14"/>
  <c r="B241" i="14"/>
  <c r="A241" i="14"/>
  <c r="D240" i="14"/>
  <c r="C240" i="14"/>
  <c r="B240" i="14"/>
  <c r="A240" i="14"/>
  <c r="D239" i="14"/>
  <c r="C239" i="14"/>
  <c r="B239" i="14"/>
  <c r="A239" i="14"/>
  <c r="D238" i="14"/>
  <c r="C238" i="14"/>
  <c r="B238" i="14"/>
  <c r="A238" i="14"/>
  <c r="D237" i="14"/>
  <c r="C237" i="14"/>
  <c r="B237" i="14"/>
  <c r="A237" i="14"/>
  <c r="D236" i="14"/>
  <c r="C236" i="14"/>
  <c r="B236" i="14"/>
  <c r="A236" i="14"/>
  <c r="D235" i="14"/>
  <c r="C235" i="14"/>
  <c r="B235" i="14"/>
  <c r="A235" i="14"/>
  <c r="D234" i="14"/>
  <c r="C234" i="14"/>
  <c r="B234" i="14"/>
  <c r="A234" i="14"/>
  <c r="D233" i="14"/>
  <c r="C233" i="14"/>
  <c r="B233" i="14"/>
  <c r="A233" i="14"/>
  <c r="D232" i="14"/>
  <c r="C232" i="14"/>
  <c r="B232" i="14"/>
  <c r="A232" i="14"/>
  <c r="D231" i="14"/>
  <c r="C231" i="14"/>
  <c r="B231" i="14"/>
  <c r="A231" i="14"/>
  <c r="D230" i="14"/>
  <c r="C230" i="14"/>
  <c r="B230" i="14"/>
  <c r="A230" i="14"/>
  <c r="D229" i="14"/>
  <c r="C229" i="14"/>
  <c r="B229" i="14"/>
  <c r="A229" i="14"/>
  <c r="D228" i="14"/>
  <c r="C228" i="14"/>
  <c r="B228" i="14"/>
  <c r="A228" i="14"/>
  <c r="D227" i="14"/>
  <c r="C227" i="14"/>
  <c r="B227" i="14"/>
  <c r="A227" i="14"/>
  <c r="D226" i="14"/>
  <c r="C226" i="14"/>
  <c r="B226" i="14"/>
  <c r="A226" i="14"/>
  <c r="D225" i="14"/>
  <c r="C225" i="14"/>
  <c r="B225" i="14"/>
  <c r="A225" i="14"/>
  <c r="D224" i="14"/>
  <c r="C224" i="14"/>
  <c r="B224" i="14"/>
  <c r="A224" i="14"/>
  <c r="D223" i="14"/>
  <c r="C223" i="14"/>
  <c r="B223" i="14"/>
  <c r="A223" i="14"/>
  <c r="D222" i="14"/>
  <c r="C222" i="14"/>
  <c r="B222" i="14"/>
  <c r="A222" i="14"/>
  <c r="D221" i="14"/>
  <c r="C221" i="14"/>
  <c r="B221" i="14"/>
  <c r="A221" i="14"/>
  <c r="D220" i="14"/>
  <c r="C220" i="14"/>
  <c r="B220" i="14"/>
  <c r="A220" i="14"/>
  <c r="D219" i="14"/>
  <c r="C219" i="14"/>
  <c r="B219" i="14"/>
  <c r="A219" i="14"/>
  <c r="D218" i="14"/>
  <c r="C218" i="14"/>
  <c r="B218" i="14"/>
  <c r="A218" i="14"/>
  <c r="D217" i="14"/>
  <c r="C217" i="14"/>
  <c r="B217" i="14"/>
  <c r="A217" i="14"/>
  <c r="D216" i="14"/>
  <c r="C216" i="14"/>
  <c r="B216" i="14"/>
  <c r="A216" i="14"/>
  <c r="D215" i="14"/>
  <c r="C215" i="14"/>
  <c r="B215" i="14"/>
  <c r="A215" i="14"/>
  <c r="D214" i="14"/>
  <c r="C214" i="14"/>
  <c r="B214" i="14"/>
  <c r="A214" i="14"/>
  <c r="D213" i="14"/>
  <c r="C213" i="14"/>
  <c r="B213" i="14"/>
  <c r="A213" i="14"/>
  <c r="D212" i="14"/>
  <c r="C212" i="14"/>
  <c r="B212" i="14"/>
  <c r="A212" i="14"/>
  <c r="D211" i="14"/>
  <c r="C211" i="14"/>
  <c r="B211" i="14"/>
  <c r="A211" i="14"/>
  <c r="D210" i="14"/>
  <c r="C210" i="14"/>
  <c r="B210" i="14"/>
  <c r="A210" i="14"/>
  <c r="D209" i="14"/>
  <c r="C209" i="14"/>
  <c r="B209" i="14"/>
  <c r="A209" i="14"/>
  <c r="D208" i="14"/>
  <c r="C208" i="14"/>
  <c r="B208" i="14"/>
  <c r="A208" i="14"/>
  <c r="D207" i="14"/>
  <c r="C207" i="14"/>
  <c r="B207" i="14"/>
  <c r="A207" i="14"/>
  <c r="D206" i="14"/>
  <c r="C206" i="14"/>
  <c r="B206" i="14"/>
  <c r="A206" i="14"/>
  <c r="D205" i="14"/>
  <c r="C205" i="14"/>
  <c r="B205" i="14"/>
  <c r="A205" i="14"/>
  <c r="D204" i="14"/>
  <c r="C204" i="14"/>
  <c r="B204" i="14"/>
  <c r="A204" i="14"/>
  <c r="D203" i="14"/>
  <c r="C203" i="14"/>
  <c r="B203" i="14"/>
  <c r="A203" i="14"/>
  <c r="D202" i="14"/>
  <c r="C202" i="14"/>
  <c r="B202" i="14"/>
  <c r="A202" i="14"/>
  <c r="D201" i="14"/>
  <c r="C201" i="14"/>
  <c r="B201" i="14"/>
  <c r="A201" i="14"/>
  <c r="D200" i="14"/>
  <c r="C200" i="14"/>
  <c r="B200" i="14"/>
  <c r="A200" i="14"/>
  <c r="D199" i="14"/>
  <c r="C199" i="14"/>
  <c r="B199" i="14"/>
  <c r="A199" i="14"/>
  <c r="D198" i="14"/>
  <c r="C198" i="14"/>
  <c r="B198" i="14"/>
  <c r="A198" i="14"/>
  <c r="D197" i="14"/>
  <c r="C197" i="14"/>
  <c r="B197" i="14"/>
  <c r="A197" i="14"/>
  <c r="D196" i="14"/>
  <c r="C196" i="14"/>
  <c r="B196" i="14"/>
  <c r="A196" i="14"/>
  <c r="D195" i="14"/>
  <c r="C195" i="14"/>
  <c r="B195" i="14"/>
  <c r="A195" i="14"/>
  <c r="D194" i="14"/>
  <c r="C194" i="14"/>
  <c r="B194" i="14"/>
  <c r="A194" i="14"/>
  <c r="D193" i="14"/>
  <c r="C193" i="14"/>
  <c r="B193" i="14"/>
  <c r="A193" i="14"/>
  <c r="D192" i="14"/>
  <c r="C192" i="14"/>
  <c r="B192" i="14"/>
  <c r="A192" i="14"/>
  <c r="D191" i="14"/>
  <c r="C191" i="14"/>
  <c r="B191" i="14"/>
  <c r="A191" i="14"/>
  <c r="D190" i="14"/>
  <c r="C190" i="14"/>
  <c r="B190" i="14"/>
  <c r="A190" i="14"/>
  <c r="D189" i="14"/>
  <c r="C189" i="14"/>
  <c r="B189" i="14"/>
  <c r="A189" i="14"/>
  <c r="D188" i="14"/>
  <c r="C188" i="14"/>
  <c r="B188" i="14"/>
  <c r="A188" i="14"/>
  <c r="D187" i="14"/>
  <c r="C187" i="14"/>
  <c r="B187" i="14"/>
  <c r="A187" i="14"/>
  <c r="D186" i="14"/>
  <c r="C186" i="14"/>
  <c r="B186" i="14"/>
  <c r="A186" i="14"/>
  <c r="D185" i="14"/>
  <c r="C185" i="14"/>
  <c r="B185" i="14"/>
  <c r="A185" i="14"/>
  <c r="D184" i="14"/>
  <c r="C184" i="14"/>
  <c r="B184" i="14"/>
  <c r="A184" i="14"/>
  <c r="D183" i="14"/>
  <c r="C183" i="14"/>
  <c r="B183" i="14"/>
  <c r="A183" i="14"/>
  <c r="D182" i="14"/>
  <c r="C182" i="14"/>
  <c r="B182" i="14"/>
  <c r="A182" i="14"/>
  <c r="D181" i="14"/>
  <c r="C181" i="14"/>
  <c r="B181" i="14"/>
  <c r="A181" i="14"/>
  <c r="D180" i="14"/>
  <c r="C180" i="14"/>
  <c r="B180" i="14"/>
  <c r="A180" i="14"/>
  <c r="D179" i="14"/>
  <c r="C179" i="14"/>
  <c r="B179" i="14"/>
  <c r="A179" i="14"/>
  <c r="D178" i="14"/>
  <c r="C178" i="14"/>
  <c r="B178" i="14"/>
  <c r="A178" i="14"/>
  <c r="D177" i="14"/>
  <c r="C177" i="14"/>
  <c r="B177" i="14"/>
  <c r="A177" i="14"/>
  <c r="D176" i="14"/>
  <c r="C176" i="14"/>
  <c r="B176" i="14"/>
  <c r="A176" i="14"/>
  <c r="D175" i="14"/>
  <c r="C175" i="14"/>
  <c r="B175" i="14"/>
  <c r="A175" i="14"/>
  <c r="D174" i="14"/>
  <c r="C174" i="14"/>
  <c r="B174" i="14"/>
  <c r="A174" i="14"/>
  <c r="D173" i="14"/>
  <c r="C173" i="14"/>
  <c r="B173" i="14"/>
  <c r="A173" i="14"/>
  <c r="D172" i="14"/>
  <c r="C172" i="14"/>
  <c r="B172" i="14"/>
  <c r="A172" i="14"/>
  <c r="D171" i="14"/>
  <c r="C171" i="14"/>
  <c r="B171" i="14"/>
  <c r="A171" i="14"/>
  <c r="D170" i="14"/>
  <c r="C170" i="14"/>
  <c r="B170" i="14"/>
  <c r="A170" i="14"/>
  <c r="D169" i="14"/>
  <c r="C169" i="14"/>
  <c r="B169" i="14"/>
  <c r="A169" i="14"/>
  <c r="D168" i="14"/>
  <c r="C168" i="14"/>
  <c r="B168" i="14"/>
  <c r="A168" i="14"/>
  <c r="D167" i="14"/>
  <c r="C167" i="14"/>
  <c r="B167" i="14"/>
  <c r="A167" i="14"/>
  <c r="D166" i="14"/>
  <c r="C166" i="14"/>
  <c r="B166" i="14"/>
  <c r="A166" i="14"/>
  <c r="D165" i="14"/>
  <c r="C165" i="14"/>
  <c r="B165" i="14"/>
  <c r="A165" i="14"/>
  <c r="D164" i="14"/>
  <c r="C164" i="14"/>
  <c r="B164" i="14"/>
  <c r="A164" i="14"/>
  <c r="D163" i="14"/>
  <c r="C163" i="14"/>
  <c r="B163" i="14"/>
  <c r="A163" i="14"/>
  <c r="D162" i="14"/>
  <c r="C162" i="14"/>
  <c r="B162" i="14"/>
  <c r="A162" i="14"/>
  <c r="D161" i="14"/>
  <c r="C161" i="14"/>
  <c r="B161" i="14"/>
  <c r="A161" i="14"/>
  <c r="D160" i="14"/>
  <c r="C160" i="14"/>
  <c r="B160" i="14"/>
  <c r="A160" i="14"/>
  <c r="D159" i="14"/>
  <c r="C159" i="14"/>
  <c r="B159" i="14"/>
  <c r="A159" i="14"/>
  <c r="D158" i="14"/>
  <c r="C158" i="14"/>
  <c r="B158" i="14"/>
  <c r="A158" i="14"/>
  <c r="D157" i="14"/>
  <c r="C157" i="14"/>
  <c r="B157" i="14"/>
  <c r="A157" i="14"/>
  <c r="D156" i="14"/>
  <c r="C156" i="14"/>
  <c r="B156" i="14"/>
  <c r="A156" i="14"/>
  <c r="D155" i="14"/>
  <c r="C155" i="14"/>
  <c r="B155" i="14"/>
  <c r="A155" i="14"/>
  <c r="D154" i="14"/>
  <c r="C154" i="14"/>
  <c r="B154" i="14"/>
  <c r="A154" i="14"/>
  <c r="D153" i="14"/>
  <c r="C153" i="14"/>
  <c r="B153" i="14"/>
  <c r="A153" i="14"/>
  <c r="D152" i="14"/>
  <c r="C152" i="14"/>
  <c r="B152" i="14"/>
  <c r="A152" i="14"/>
  <c r="D151" i="14"/>
  <c r="C151" i="14"/>
  <c r="B151" i="14"/>
  <c r="A151" i="14"/>
  <c r="D150" i="14"/>
  <c r="C150" i="14"/>
  <c r="B150" i="14"/>
  <c r="A150" i="14"/>
  <c r="D149" i="14"/>
  <c r="C149" i="14"/>
  <c r="B149" i="14"/>
  <c r="A149" i="14"/>
  <c r="D148" i="14"/>
  <c r="C148" i="14"/>
  <c r="B148" i="14"/>
  <c r="A148" i="14"/>
  <c r="D147" i="14"/>
  <c r="C147" i="14"/>
  <c r="B147" i="14"/>
  <c r="A147" i="14"/>
  <c r="D146" i="14"/>
  <c r="C146" i="14"/>
  <c r="B146" i="14"/>
  <c r="A146" i="14"/>
  <c r="D145" i="14"/>
  <c r="C145" i="14"/>
  <c r="B145" i="14"/>
  <c r="A145" i="14"/>
  <c r="D144" i="14"/>
  <c r="C144" i="14"/>
  <c r="B144" i="14"/>
  <c r="A144" i="14"/>
  <c r="D143" i="14"/>
  <c r="C143" i="14"/>
  <c r="B143" i="14"/>
  <c r="A143" i="14"/>
  <c r="D142" i="14"/>
  <c r="C142" i="14"/>
  <c r="B142" i="14"/>
  <c r="A142" i="14"/>
  <c r="D141" i="14"/>
  <c r="C141" i="14"/>
  <c r="B141" i="14"/>
  <c r="A141" i="14"/>
  <c r="D140" i="14"/>
  <c r="C140" i="14"/>
  <c r="B140" i="14"/>
  <c r="A140" i="14"/>
  <c r="D139" i="14"/>
  <c r="C139" i="14"/>
  <c r="B139" i="14"/>
  <c r="A139" i="14"/>
  <c r="D138" i="14"/>
  <c r="C138" i="14"/>
  <c r="B138" i="14"/>
  <c r="A138" i="14"/>
  <c r="D137" i="14"/>
  <c r="C137" i="14"/>
  <c r="B137" i="14"/>
  <c r="A137" i="14"/>
  <c r="D136" i="14"/>
  <c r="C136" i="14"/>
  <c r="B136" i="14"/>
  <c r="A136" i="14"/>
  <c r="D135" i="14"/>
  <c r="C135" i="14"/>
  <c r="B135" i="14"/>
  <c r="A135" i="14"/>
  <c r="D134" i="14"/>
  <c r="C134" i="14"/>
  <c r="B134" i="14"/>
  <c r="A134" i="14"/>
  <c r="D133" i="14"/>
  <c r="C133" i="14"/>
  <c r="B133" i="14"/>
  <c r="A133" i="14"/>
  <c r="D132" i="14"/>
  <c r="C132" i="14"/>
  <c r="B132" i="14"/>
  <c r="A132" i="14"/>
  <c r="D131" i="14"/>
  <c r="C131" i="14"/>
  <c r="B131" i="14"/>
  <c r="A131" i="14"/>
  <c r="D130" i="14"/>
  <c r="C130" i="14"/>
  <c r="B130" i="14"/>
  <c r="A130" i="14"/>
  <c r="D129" i="14"/>
  <c r="C129" i="14"/>
  <c r="B129" i="14"/>
  <c r="A129" i="14"/>
  <c r="D128" i="14"/>
  <c r="C128" i="14"/>
  <c r="B128" i="14"/>
  <c r="A128" i="14"/>
  <c r="D127" i="14"/>
  <c r="C127" i="14"/>
  <c r="B127" i="14"/>
  <c r="A127" i="14"/>
  <c r="D126" i="14"/>
  <c r="C126" i="14"/>
  <c r="B126" i="14"/>
  <c r="A126" i="14"/>
  <c r="D125" i="14"/>
  <c r="C125" i="14"/>
  <c r="B125" i="14"/>
  <c r="A125" i="14"/>
  <c r="D124" i="14"/>
  <c r="C124" i="14"/>
  <c r="B124" i="14"/>
  <c r="A124" i="14"/>
  <c r="D123" i="14"/>
  <c r="C123" i="14"/>
  <c r="B123" i="14"/>
  <c r="A123" i="14"/>
  <c r="D122" i="14"/>
  <c r="C122" i="14"/>
  <c r="B122" i="14"/>
  <c r="A122" i="14"/>
  <c r="D121" i="14"/>
  <c r="C121" i="14"/>
  <c r="B121" i="14"/>
  <c r="A121" i="14"/>
  <c r="D120" i="14"/>
  <c r="C120" i="14"/>
  <c r="B120" i="14"/>
  <c r="A120" i="14"/>
  <c r="D119" i="14"/>
  <c r="C119" i="14"/>
  <c r="B119" i="14"/>
  <c r="A119" i="14"/>
  <c r="D118" i="14"/>
  <c r="C118" i="14"/>
  <c r="B118" i="14"/>
  <c r="A118" i="14"/>
  <c r="D117" i="14"/>
  <c r="C117" i="14"/>
  <c r="B117" i="14"/>
  <c r="A117" i="14"/>
  <c r="D116" i="14"/>
  <c r="C116" i="14"/>
  <c r="B116" i="14"/>
  <c r="A116" i="14"/>
  <c r="D115" i="14"/>
  <c r="C115" i="14"/>
  <c r="B115" i="14"/>
  <c r="A115" i="14"/>
  <c r="D114" i="14"/>
  <c r="C114" i="14"/>
  <c r="B114" i="14"/>
  <c r="A114" i="14"/>
  <c r="D113" i="14"/>
  <c r="C113" i="14"/>
  <c r="B113" i="14"/>
  <c r="A113" i="14"/>
  <c r="D112" i="14"/>
  <c r="C112" i="14"/>
  <c r="B112" i="14"/>
  <c r="A112" i="14"/>
  <c r="D111" i="14"/>
  <c r="C111" i="14"/>
  <c r="B111" i="14"/>
  <c r="A111" i="14"/>
  <c r="D110" i="14"/>
  <c r="C110" i="14"/>
  <c r="B110" i="14"/>
  <c r="A110" i="14"/>
  <c r="D109" i="14"/>
  <c r="C109" i="14"/>
  <c r="B109" i="14"/>
  <c r="A109" i="14"/>
  <c r="D108" i="14"/>
  <c r="C108" i="14"/>
  <c r="B108" i="14"/>
  <c r="A108" i="14"/>
  <c r="D107" i="14"/>
  <c r="C107" i="14"/>
  <c r="B107" i="14"/>
  <c r="A107" i="14"/>
  <c r="D106" i="14"/>
  <c r="C106" i="14"/>
  <c r="B106" i="14"/>
  <c r="A106" i="14"/>
  <c r="D105" i="14"/>
  <c r="C105" i="14"/>
  <c r="B105" i="14"/>
  <c r="A105" i="14"/>
  <c r="D104" i="14"/>
  <c r="C104" i="14"/>
  <c r="B104" i="14"/>
  <c r="A104" i="14"/>
  <c r="D103" i="14"/>
  <c r="C103" i="14"/>
  <c r="B103" i="14"/>
  <c r="A103" i="14"/>
  <c r="D102" i="14"/>
  <c r="C102" i="14"/>
  <c r="B102" i="14"/>
  <c r="A102" i="14"/>
  <c r="D101" i="14"/>
  <c r="C101" i="14"/>
  <c r="B101" i="14"/>
  <c r="A101" i="14"/>
  <c r="D100" i="14"/>
  <c r="C100" i="14"/>
  <c r="B100" i="14"/>
  <c r="A100" i="14"/>
  <c r="D99" i="14"/>
  <c r="C99" i="14"/>
  <c r="B99" i="14"/>
  <c r="A99" i="14"/>
  <c r="D98" i="14"/>
  <c r="C98" i="14"/>
  <c r="B98" i="14"/>
  <c r="A98" i="14"/>
  <c r="D97" i="14"/>
  <c r="C97" i="14"/>
  <c r="B97" i="14"/>
  <c r="A97" i="14"/>
  <c r="D96" i="14"/>
  <c r="C96" i="14"/>
  <c r="B96" i="14"/>
  <c r="A96" i="14"/>
  <c r="D95" i="14"/>
  <c r="C95" i="14"/>
  <c r="B95" i="14"/>
  <c r="A95" i="14"/>
  <c r="D94" i="14"/>
  <c r="C94" i="14"/>
  <c r="B94" i="14"/>
  <c r="A94" i="14"/>
  <c r="D93" i="14"/>
  <c r="C93" i="14"/>
  <c r="B93" i="14"/>
  <c r="A93" i="14"/>
  <c r="D92" i="14"/>
  <c r="C92" i="14"/>
  <c r="B92" i="14"/>
  <c r="A92" i="14"/>
  <c r="D91" i="14"/>
  <c r="C91" i="14"/>
  <c r="B91" i="14"/>
  <c r="A91" i="14"/>
  <c r="D90" i="14"/>
  <c r="C90" i="14"/>
  <c r="B90" i="14"/>
  <c r="A90" i="14"/>
  <c r="D89" i="14"/>
  <c r="C89" i="14"/>
  <c r="B89" i="14"/>
  <c r="A89" i="14"/>
  <c r="D88" i="14"/>
  <c r="C88" i="14"/>
  <c r="B88" i="14"/>
  <c r="A88" i="14"/>
  <c r="D87" i="14"/>
  <c r="C87" i="14"/>
  <c r="B87" i="14"/>
  <c r="A87" i="14"/>
  <c r="D86" i="14"/>
  <c r="C86" i="14"/>
  <c r="B86" i="14"/>
  <c r="A86" i="14"/>
  <c r="D85" i="14"/>
  <c r="C85" i="14"/>
  <c r="B85" i="14"/>
  <c r="A85" i="14"/>
  <c r="D84" i="14"/>
  <c r="C84" i="14"/>
  <c r="B84" i="14"/>
  <c r="A84" i="14"/>
  <c r="D83" i="14"/>
  <c r="C83" i="14"/>
  <c r="B83" i="14"/>
  <c r="A83" i="14"/>
  <c r="D82" i="14"/>
  <c r="C82" i="14"/>
  <c r="B82" i="14"/>
  <c r="A82" i="14"/>
  <c r="D81" i="14"/>
  <c r="C81" i="14"/>
  <c r="B81" i="14"/>
  <c r="A81" i="14"/>
  <c r="D80" i="14"/>
  <c r="C80" i="14"/>
  <c r="B80" i="14"/>
  <c r="A80" i="14"/>
  <c r="D79" i="14"/>
  <c r="C79" i="14"/>
  <c r="B79" i="14"/>
  <c r="A79" i="14"/>
  <c r="D78" i="14"/>
  <c r="C78" i="14"/>
  <c r="B78" i="14"/>
  <c r="A78" i="14"/>
  <c r="D77" i="14"/>
  <c r="C77" i="14"/>
  <c r="B77" i="14"/>
  <c r="A77" i="14"/>
  <c r="D76" i="14"/>
  <c r="C76" i="14"/>
  <c r="B76" i="14"/>
  <c r="A76" i="14"/>
  <c r="D75" i="14"/>
  <c r="C75" i="14"/>
  <c r="B75" i="14"/>
  <c r="A75" i="14"/>
  <c r="D74" i="14"/>
  <c r="C74" i="14"/>
  <c r="B74" i="14"/>
  <c r="A74" i="14"/>
  <c r="D73" i="14"/>
  <c r="C73" i="14"/>
  <c r="B73" i="14"/>
  <c r="A73" i="14"/>
  <c r="D72" i="14"/>
  <c r="C72" i="14"/>
  <c r="B72" i="14"/>
  <c r="A72" i="14"/>
  <c r="D71" i="14"/>
  <c r="C71" i="14"/>
  <c r="B71" i="14"/>
  <c r="A71" i="14"/>
  <c r="D70" i="14"/>
  <c r="C70" i="14"/>
  <c r="B70" i="14"/>
  <c r="A70" i="14"/>
  <c r="D69" i="14"/>
  <c r="C69" i="14"/>
  <c r="B69" i="14"/>
  <c r="A69" i="14"/>
  <c r="D68" i="14"/>
  <c r="C68" i="14"/>
  <c r="B68" i="14"/>
  <c r="A68" i="14"/>
  <c r="D67" i="14"/>
  <c r="C67" i="14"/>
  <c r="B67" i="14"/>
  <c r="A67" i="14"/>
  <c r="D66" i="14"/>
  <c r="C66" i="14"/>
  <c r="B66" i="14"/>
  <c r="A66" i="14"/>
  <c r="D65" i="14"/>
  <c r="C65" i="14"/>
  <c r="B65" i="14"/>
  <c r="A65" i="14"/>
  <c r="D64" i="14"/>
  <c r="C64" i="14"/>
  <c r="B64" i="14"/>
  <c r="A64" i="14"/>
  <c r="D63" i="14"/>
  <c r="C63" i="14"/>
  <c r="B63" i="14"/>
  <c r="A63" i="14"/>
  <c r="D62" i="14"/>
  <c r="C62" i="14"/>
  <c r="B62" i="14"/>
  <c r="A62" i="14"/>
  <c r="D61" i="14"/>
  <c r="C61" i="14"/>
  <c r="B61" i="14"/>
  <c r="A61" i="14"/>
  <c r="D60" i="14"/>
  <c r="C60" i="14"/>
  <c r="B60" i="14"/>
  <c r="A60" i="14"/>
  <c r="D59" i="14"/>
  <c r="C59" i="14"/>
  <c r="B59" i="14"/>
  <c r="A59" i="14"/>
  <c r="D58" i="14"/>
  <c r="C58" i="14"/>
  <c r="B58" i="14"/>
  <c r="A58" i="14"/>
  <c r="D57" i="14"/>
  <c r="C57" i="14"/>
  <c r="B57" i="14"/>
  <c r="A57" i="14"/>
  <c r="D56" i="14"/>
  <c r="C56" i="14"/>
  <c r="B56" i="14"/>
  <c r="A56" i="14"/>
  <c r="D55" i="14"/>
  <c r="C55" i="14"/>
  <c r="B55" i="14"/>
  <c r="A55" i="14"/>
  <c r="D54" i="14"/>
  <c r="C54" i="14"/>
  <c r="B54" i="14"/>
  <c r="A54" i="14"/>
  <c r="D53" i="14"/>
  <c r="C53" i="14"/>
  <c r="B53" i="14"/>
  <c r="A53" i="14"/>
  <c r="D52" i="14"/>
  <c r="C52" i="14"/>
  <c r="B52" i="14"/>
  <c r="A52" i="14"/>
  <c r="D51" i="14"/>
  <c r="C51" i="14"/>
  <c r="B51" i="14"/>
  <c r="A51" i="14"/>
  <c r="D50" i="14"/>
  <c r="C50" i="14"/>
  <c r="B50" i="14"/>
  <c r="A50" i="14"/>
  <c r="D49" i="14"/>
  <c r="C49" i="14"/>
  <c r="B49" i="14"/>
  <c r="A49" i="14"/>
  <c r="D48" i="14"/>
  <c r="C48" i="14"/>
  <c r="B48" i="14"/>
  <c r="A48" i="14"/>
  <c r="D47" i="14"/>
  <c r="C47" i="14"/>
  <c r="B47" i="14"/>
  <c r="A47" i="14"/>
  <c r="D46" i="14"/>
  <c r="C46" i="14"/>
  <c r="B46" i="14"/>
  <c r="A46" i="14"/>
  <c r="D45" i="14"/>
  <c r="C45" i="14"/>
  <c r="B45" i="14"/>
  <c r="A45" i="14"/>
  <c r="D44" i="14"/>
  <c r="C44" i="14"/>
  <c r="B44" i="14"/>
  <c r="A44" i="14"/>
  <c r="D43" i="14"/>
  <c r="C43" i="14"/>
  <c r="B43" i="14"/>
  <c r="A43" i="14"/>
  <c r="D42" i="14"/>
  <c r="C42" i="14"/>
  <c r="B42" i="14"/>
  <c r="A42" i="14"/>
  <c r="D41" i="14"/>
  <c r="C41" i="14"/>
  <c r="B41" i="14"/>
  <c r="A41" i="14"/>
  <c r="D40" i="14"/>
  <c r="C40" i="14"/>
  <c r="B40" i="14"/>
  <c r="A40" i="14"/>
  <c r="D39" i="14"/>
  <c r="C39" i="14"/>
  <c r="B39" i="14"/>
  <c r="A39" i="14"/>
  <c r="D38" i="14"/>
  <c r="C38" i="14"/>
  <c r="B38" i="14"/>
  <c r="A38" i="14"/>
  <c r="D37" i="14"/>
  <c r="C37" i="14"/>
  <c r="B37" i="14"/>
  <c r="A37" i="14"/>
  <c r="D36" i="14"/>
  <c r="C36" i="14"/>
  <c r="B36" i="14"/>
  <c r="A36" i="14"/>
  <c r="D35" i="14"/>
  <c r="C35" i="14"/>
  <c r="B35" i="14"/>
  <c r="A35" i="14"/>
  <c r="D34" i="14"/>
  <c r="C34" i="14"/>
  <c r="B34" i="14"/>
  <c r="A34" i="14"/>
  <c r="D33" i="14"/>
  <c r="C33" i="14"/>
  <c r="B33" i="14"/>
  <c r="A33" i="14"/>
  <c r="D32" i="14"/>
  <c r="C32" i="14"/>
  <c r="B32" i="14"/>
  <c r="A32" i="14"/>
  <c r="D31" i="14"/>
  <c r="C31" i="14"/>
  <c r="B31" i="14"/>
  <c r="A31" i="14"/>
  <c r="D30" i="14"/>
  <c r="C30" i="14"/>
  <c r="B30" i="14"/>
  <c r="A30" i="14"/>
  <c r="D29" i="14"/>
  <c r="C29" i="14"/>
  <c r="B29" i="14"/>
  <c r="A29" i="14"/>
  <c r="D28" i="14"/>
  <c r="C28" i="14"/>
  <c r="B28" i="14"/>
  <c r="A28" i="14"/>
  <c r="D27" i="14"/>
  <c r="C27" i="14"/>
  <c r="B27" i="14"/>
  <c r="A27" i="14"/>
  <c r="D26" i="14"/>
  <c r="C26" i="14"/>
  <c r="B26" i="14"/>
  <c r="A26" i="14"/>
  <c r="D25" i="14"/>
  <c r="C25" i="14"/>
  <c r="B25" i="14"/>
  <c r="A25" i="14"/>
  <c r="D24" i="14"/>
  <c r="C24" i="14"/>
  <c r="B24" i="14"/>
  <c r="A24" i="14"/>
  <c r="D23" i="14"/>
  <c r="C23" i="14"/>
  <c r="B23" i="14"/>
  <c r="A23" i="14"/>
  <c r="D22" i="14"/>
  <c r="C22" i="14"/>
  <c r="B22" i="14"/>
  <c r="A22" i="14"/>
  <c r="D21" i="14"/>
  <c r="C21" i="14"/>
  <c r="B21" i="14"/>
  <c r="A21" i="14"/>
  <c r="D20" i="14"/>
  <c r="C20" i="14"/>
  <c r="B20" i="14"/>
  <c r="A20" i="14"/>
  <c r="D19" i="14"/>
  <c r="C19" i="14"/>
  <c r="B19" i="14"/>
  <c r="A19" i="14"/>
  <c r="D18" i="14"/>
  <c r="C18" i="14"/>
  <c r="B18" i="14"/>
  <c r="A18" i="14"/>
  <c r="D17" i="14"/>
  <c r="C17" i="14"/>
  <c r="B17" i="14"/>
  <c r="A17" i="14"/>
  <c r="D16" i="14"/>
  <c r="C16" i="14"/>
  <c r="B16" i="14"/>
  <c r="A16" i="14"/>
  <c r="D15" i="14"/>
  <c r="C15" i="14"/>
  <c r="B15" i="14"/>
  <c r="A15" i="14"/>
  <c r="D14" i="14"/>
  <c r="C14" i="14"/>
  <c r="B14" i="14"/>
  <c r="A14" i="14"/>
  <c r="D13" i="14"/>
  <c r="C13" i="14"/>
  <c r="B13" i="14"/>
  <c r="A13" i="14"/>
  <c r="D12" i="14"/>
  <c r="C12" i="14"/>
  <c r="B12" i="14"/>
  <c r="A12" i="14"/>
  <c r="D9" i="14"/>
  <c r="C9" i="14"/>
  <c r="A9" i="14"/>
  <c r="D8" i="14"/>
  <c r="C8" i="14"/>
  <c r="A8" i="14"/>
  <c r="D7" i="14"/>
  <c r="C7" i="14"/>
  <c r="A7" i="14"/>
  <c r="D6" i="14"/>
  <c r="C6" i="14"/>
  <c r="A6" i="14"/>
  <c r="D4" i="14"/>
  <c r="C4" i="14"/>
  <c r="J13" i="3"/>
  <c r="J14" i="3"/>
  <c r="AC1011" i="4"/>
  <c r="AB1011" i="4"/>
  <c r="AA1011" i="4"/>
  <c r="Y1011" i="4"/>
  <c r="X1011" i="4"/>
  <c r="AC1010" i="4"/>
  <c r="AB1010" i="4"/>
  <c r="AA1010" i="4"/>
  <c r="Y1010" i="4"/>
  <c r="X1010" i="4"/>
  <c r="AC1009" i="4"/>
  <c r="AB1009" i="4"/>
  <c r="AA1009" i="4"/>
  <c r="Y1009" i="4"/>
  <c r="X1009" i="4"/>
  <c r="AC1008" i="4"/>
  <c r="AB1008" i="4"/>
  <c r="AA1008" i="4"/>
  <c r="Y1008" i="4"/>
  <c r="X1008" i="4"/>
  <c r="AC1007" i="4"/>
  <c r="AB1007" i="4"/>
  <c r="AA1007" i="4"/>
  <c r="Y1007" i="4"/>
  <c r="X1007" i="4"/>
  <c r="AC1006" i="4"/>
  <c r="AB1006" i="4"/>
  <c r="AA1006" i="4"/>
  <c r="Y1006" i="4"/>
  <c r="X1006" i="4"/>
  <c r="AC1005" i="4"/>
  <c r="AB1005" i="4"/>
  <c r="AA1005" i="4"/>
  <c r="Y1005" i="4"/>
  <c r="X1005" i="4"/>
  <c r="AC1004" i="4"/>
  <c r="AB1004" i="4"/>
  <c r="AA1004" i="4"/>
  <c r="Y1004" i="4"/>
  <c r="X1004" i="4"/>
  <c r="AC1003" i="4"/>
  <c r="AB1003" i="4"/>
  <c r="AA1003" i="4"/>
  <c r="Y1003" i="4"/>
  <c r="X1003" i="4"/>
  <c r="AC1002" i="4"/>
  <c r="AB1002" i="4"/>
  <c r="AA1002" i="4"/>
  <c r="Y1002" i="4"/>
  <c r="X1002" i="4"/>
  <c r="AC1001" i="4"/>
  <c r="AB1001" i="4"/>
  <c r="AA1001" i="4"/>
  <c r="Y1001" i="4"/>
  <c r="X1001" i="4"/>
  <c r="AC1000" i="4"/>
  <c r="AB1000" i="4"/>
  <c r="AA1000" i="4"/>
  <c r="Y1000" i="4"/>
  <c r="X1000" i="4"/>
  <c r="AC999" i="4"/>
  <c r="AB999" i="4"/>
  <c r="AA999" i="4"/>
  <c r="Y999" i="4"/>
  <c r="X999" i="4"/>
  <c r="AC998" i="4"/>
  <c r="AB998" i="4"/>
  <c r="AA998" i="4"/>
  <c r="Y998" i="4"/>
  <c r="X998" i="4"/>
  <c r="AC997" i="4"/>
  <c r="AB997" i="4"/>
  <c r="AA997" i="4"/>
  <c r="Y997" i="4"/>
  <c r="X997" i="4"/>
  <c r="AC996" i="4"/>
  <c r="AB996" i="4"/>
  <c r="AA996" i="4"/>
  <c r="Y996" i="4"/>
  <c r="X996" i="4"/>
  <c r="AC995" i="4"/>
  <c r="AB995" i="4"/>
  <c r="AA995" i="4"/>
  <c r="Y995" i="4"/>
  <c r="X995" i="4"/>
  <c r="AC994" i="4"/>
  <c r="AB994" i="4"/>
  <c r="AA994" i="4"/>
  <c r="Y994" i="4"/>
  <c r="X994" i="4"/>
  <c r="AC993" i="4"/>
  <c r="AB993" i="4"/>
  <c r="AA993" i="4"/>
  <c r="Y993" i="4"/>
  <c r="X993" i="4"/>
  <c r="AC992" i="4"/>
  <c r="AB992" i="4"/>
  <c r="AA992" i="4"/>
  <c r="Y992" i="4"/>
  <c r="X992" i="4"/>
  <c r="AC991" i="4"/>
  <c r="AB991" i="4"/>
  <c r="AA991" i="4"/>
  <c r="Y991" i="4"/>
  <c r="X991" i="4"/>
  <c r="AC990" i="4"/>
  <c r="AB990" i="4"/>
  <c r="AA990" i="4"/>
  <c r="Y990" i="4"/>
  <c r="X990" i="4"/>
  <c r="AC989" i="4"/>
  <c r="AB989" i="4"/>
  <c r="AA989" i="4"/>
  <c r="Y989" i="4"/>
  <c r="X989" i="4"/>
  <c r="AC988" i="4"/>
  <c r="AB988" i="4"/>
  <c r="AA988" i="4"/>
  <c r="Y988" i="4"/>
  <c r="X988" i="4"/>
  <c r="AC987" i="4"/>
  <c r="AB987" i="4"/>
  <c r="AA987" i="4"/>
  <c r="Y987" i="4"/>
  <c r="X987" i="4"/>
  <c r="AC986" i="4"/>
  <c r="AB986" i="4"/>
  <c r="AA986" i="4"/>
  <c r="Y986" i="4"/>
  <c r="X986" i="4"/>
  <c r="AB985" i="4"/>
  <c r="AA985" i="4"/>
  <c r="X985" i="4"/>
  <c r="AC984" i="4"/>
  <c r="AB984" i="4"/>
  <c r="AA984" i="4"/>
  <c r="Y984" i="4"/>
  <c r="X984" i="4"/>
  <c r="AC983" i="4"/>
  <c r="AB983" i="4"/>
  <c r="AA983" i="4"/>
  <c r="Y983" i="4"/>
  <c r="X983" i="4"/>
  <c r="AC982" i="4"/>
  <c r="AB982" i="4"/>
  <c r="AA982" i="4"/>
  <c r="Y982" i="4"/>
  <c r="X982" i="4"/>
  <c r="AC981" i="4"/>
  <c r="AB981" i="4"/>
  <c r="AA981" i="4"/>
  <c r="Y981" i="4"/>
  <c r="X981" i="4"/>
  <c r="AC980" i="4"/>
  <c r="AB980" i="4"/>
  <c r="AA980" i="4"/>
  <c r="Y980" i="4"/>
  <c r="X980" i="4"/>
  <c r="AC979" i="4"/>
  <c r="AB979" i="4"/>
  <c r="AA979" i="4"/>
  <c r="Y979" i="4"/>
  <c r="X979" i="4"/>
  <c r="AC978" i="4"/>
  <c r="AB978" i="4"/>
  <c r="AA978" i="4"/>
  <c r="Y978" i="4"/>
  <c r="X978" i="4"/>
  <c r="AC977" i="4"/>
  <c r="AB977" i="4"/>
  <c r="AA977" i="4"/>
  <c r="Y977" i="4"/>
  <c r="X977" i="4"/>
  <c r="AC976" i="4"/>
  <c r="AB976" i="4"/>
  <c r="AA976" i="4"/>
  <c r="Y976" i="4"/>
  <c r="X976" i="4"/>
  <c r="AC975" i="4"/>
  <c r="AB975" i="4"/>
  <c r="AA975" i="4"/>
  <c r="Y975" i="4"/>
  <c r="X975" i="4"/>
  <c r="AC974" i="4"/>
  <c r="AB974" i="4"/>
  <c r="AA974" i="4"/>
  <c r="Y974" i="4"/>
  <c r="X974" i="4"/>
  <c r="AC973" i="4"/>
  <c r="AB973" i="4"/>
  <c r="AA973" i="4"/>
  <c r="Y973" i="4"/>
  <c r="X973" i="4"/>
  <c r="AC972" i="4"/>
  <c r="AB972" i="4"/>
  <c r="AA972" i="4"/>
  <c r="Y972" i="4"/>
  <c r="X972" i="4"/>
  <c r="AC971" i="4"/>
  <c r="AB971" i="4"/>
  <c r="AA971" i="4"/>
  <c r="Y971" i="4"/>
  <c r="X971" i="4"/>
  <c r="AC970" i="4"/>
  <c r="AB970" i="4"/>
  <c r="AA970" i="4"/>
  <c r="Y970" i="4"/>
  <c r="X970" i="4"/>
  <c r="AC969" i="4"/>
  <c r="AB969" i="4"/>
  <c r="AA969" i="4"/>
  <c r="Y969" i="4"/>
  <c r="X969" i="4"/>
  <c r="AC968" i="4"/>
  <c r="AB968" i="4"/>
  <c r="AA968" i="4"/>
  <c r="Y968" i="4"/>
  <c r="X968" i="4"/>
  <c r="AC967" i="4"/>
  <c r="AB967" i="4"/>
  <c r="AA967" i="4"/>
  <c r="Y967" i="4"/>
  <c r="X967" i="4"/>
  <c r="AC966" i="4"/>
  <c r="AB966" i="4"/>
  <c r="AA966" i="4"/>
  <c r="Y966" i="4"/>
  <c r="X966" i="4"/>
  <c r="AC965" i="4"/>
  <c r="AB965" i="4"/>
  <c r="AA965" i="4"/>
  <c r="Y965" i="4"/>
  <c r="X965" i="4"/>
  <c r="AC964" i="4"/>
  <c r="AB964" i="4"/>
  <c r="AA964" i="4"/>
  <c r="Y964" i="4"/>
  <c r="X964" i="4"/>
  <c r="AC963" i="4"/>
  <c r="AB963" i="4"/>
  <c r="AA963" i="4"/>
  <c r="Y963" i="4"/>
  <c r="X963" i="4"/>
  <c r="AC962" i="4"/>
  <c r="AB962" i="4"/>
  <c r="AA962" i="4"/>
  <c r="Y962" i="4"/>
  <c r="X962" i="4"/>
  <c r="AC961" i="4"/>
  <c r="AB961" i="4"/>
  <c r="AA961" i="4"/>
  <c r="Y961" i="4"/>
  <c r="X961" i="4"/>
  <c r="AC960" i="4"/>
  <c r="AB960" i="4"/>
  <c r="AA960" i="4"/>
  <c r="Y960" i="4"/>
  <c r="X960" i="4"/>
  <c r="AC959" i="4"/>
  <c r="AB959" i="4"/>
  <c r="AA959" i="4"/>
  <c r="Y959" i="4"/>
  <c r="X959" i="4"/>
  <c r="AC958" i="4"/>
  <c r="AB958" i="4"/>
  <c r="AA958" i="4"/>
  <c r="Y958" i="4"/>
  <c r="X958" i="4"/>
  <c r="AC957" i="4"/>
  <c r="AB957" i="4"/>
  <c r="AA957" i="4"/>
  <c r="Y957" i="4"/>
  <c r="X957" i="4"/>
  <c r="AC956" i="4"/>
  <c r="AB956" i="4"/>
  <c r="AA956" i="4"/>
  <c r="Y956" i="4"/>
  <c r="X956" i="4"/>
  <c r="AC955" i="4"/>
  <c r="AB955" i="4"/>
  <c r="AA955" i="4"/>
  <c r="Y955" i="4"/>
  <c r="X955" i="4"/>
  <c r="AC954" i="4"/>
  <c r="AB954" i="4"/>
  <c r="AA954" i="4"/>
  <c r="Y954" i="4"/>
  <c r="X954" i="4"/>
  <c r="AC953" i="4"/>
  <c r="AB953" i="4"/>
  <c r="AA953" i="4"/>
  <c r="Y953" i="4"/>
  <c r="X953" i="4"/>
  <c r="AC952" i="4"/>
  <c r="AB952" i="4"/>
  <c r="AA952" i="4"/>
  <c r="Y952" i="4"/>
  <c r="X952" i="4"/>
  <c r="AC951" i="4"/>
  <c r="AB951" i="4"/>
  <c r="AA951" i="4"/>
  <c r="Y951" i="4"/>
  <c r="X951" i="4"/>
  <c r="AC950" i="4"/>
  <c r="AB950" i="4"/>
  <c r="AA950" i="4"/>
  <c r="Y950" i="4"/>
  <c r="X950" i="4"/>
  <c r="AC949" i="4"/>
  <c r="AB949" i="4"/>
  <c r="AA949" i="4"/>
  <c r="Y949" i="4"/>
  <c r="X949" i="4"/>
  <c r="AC948" i="4"/>
  <c r="AB948" i="4"/>
  <c r="AA948" i="4"/>
  <c r="Y948" i="4"/>
  <c r="X948" i="4"/>
  <c r="AC947" i="4"/>
  <c r="AB947" i="4"/>
  <c r="AA947" i="4"/>
  <c r="Y947" i="4"/>
  <c r="X947" i="4"/>
  <c r="AC946" i="4"/>
  <c r="AB946" i="4"/>
  <c r="AA946" i="4"/>
  <c r="Y946" i="4"/>
  <c r="X946" i="4"/>
  <c r="AC945" i="4"/>
  <c r="AB945" i="4"/>
  <c r="AA945" i="4"/>
  <c r="Y945" i="4"/>
  <c r="X945" i="4"/>
  <c r="AC944" i="4"/>
  <c r="AB944" i="4"/>
  <c r="AA944" i="4"/>
  <c r="Y944" i="4"/>
  <c r="X944" i="4"/>
  <c r="AC943" i="4"/>
  <c r="AB943" i="4"/>
  <c r="AA943" i="4"/>
  <c r="Y943" i="4"/>
  <c r="X943" i="4"/>
  <c r="AC942" i="4"/>
  <c r="AB942" i="4"/>
  <c r="AA942" i="4"/>
  <c r="Y942" i="4"/>
  <c r="X942" i="4"/>
  <c r="AC941" i="4"/>
  <c r="AB941" i="4"/>
  <c r="AA941" i="4"/>
  <c r="Y941" i="4"/>
  <c r="X941" i="4"/>
  <c r="AC940" i="4"/>
  <c r="AB940" i="4"/>
  <c r="AA940" i="4"/>
  <c r="Y940" i="4"/>
  <c r="X940" i="4"/>
  <c r="AC939" i="4"/>
  <c r="AB939" i="4"/>
  <c r="AA939" i="4"/>
  <c r="Y939" i="4"/>
  <c r="X939" i="4"/>
  <c r="AC938" i="4"/>
  <c r="AB938" i="4"/>
  <c r="AA938" i="4"/>
  <c r="Y938" i="4"/>
  <c r="X938" i="4"/>
  <c r="AC937" i="4"/>
  <c r="AB937" i="4"/>
  <c r="AA937" i="4"/>
  <c r="Y937" i="4"/>
  <c r="X937" i="4"/>
  <c r="AC936" i="4"/>
  <c r="AB936" i="4"/>
  <c r="AA936" i="4"/>
  <c r="Y936" i="4"/>
  <c r="X936" i="4"/>
  <c r="AC935" i="4"/>
  <c r="AB935" i="4"/>
  <c r="AA935" i="4"/>
  <c r="Y935" i="4"/>
  <c r="X935" i="4"/>
  <c r="AC934" i="4"/>
  <c r="AB934" i="4"/>
  <c r="AA934" i="4"/>
  <c r="Y934" i="4"/>
  <c r="X934" i="4"/>
  <c r="AC933" i="4"/>
  <c r="AB933" i="4"/>
  <c r="AA933" i="4"/>
  <c r="Y933" i="4"/>
  <c r="X933" i="4"/>
  <c r="AC932" i="4"/>
  <c r="AB932" i="4"/>
  <c r="AA932" i="4"/>
  <c r="Y932" i="4"/>
  <c r="X932" i="4"/>
  <c r="AC931" i="4"/>
  <c r="AB931" i="4"/>
  <c r="AA931" i="4"/>
  <c r="Y931" i="4"/>
  <c r="X931" i="4"/>
  <c r="AC930" i="4"/>
  <c r="AB930" i="4"/>
  <c r="AA930" i="4"/>
  <c r="Y930" i="4"/>
  <c r="X930" i="4"/>
  <c r="AC929" i="4"/>
  <c r="AB929" i="4"/>
  <c r="AA929" i="4"/>
  <c r="Y929" i="4"/>
  <c r="X929" i="4"/>
  <c r="AC928" i="4"/>
  <c r="AB928" i="4"/>
  <c r="AA928" i="4"/>
  <c r="Y928" i="4"/>
  <c r="X928" i="4"/>
  <c r="AC927" i="4"/>
  <c r="AB927" i="4"/>
  <c r="AA927" i="4"/>
  <c r="Y927" i="4"/>
  <c r="X927" i="4"/>
  <c r="AC926" i="4"/>
  <c r="AB926" i="4"/>
  <c r="AA926" i="4"/>
  <c r="Y926" i="4"/>
  <c r="X926" i="4"/>
  <c r="AC925" i="4"/>
  <c r="AB925" i="4"/>
  <c r="AA925" i="4"/>
  <c r="Y925" i="4"/>
  <c r="X925" i="4"/>
  <c r="AC924" i="4"/>
  <c r="AB924" i="4"/>
  <c r="AA924" i="4"/>
  <c r="Y924" i="4"/>
  <c r="X924" i="4"/>
  <c r="AC923" i="4"/>
  <c r="AB923" i="4"/>
  <c r="AA923" i="4"/>
  <c r="Y923" i="4"/>
  <c r="X923" i="4"/>
  <c r="AC922" i="4"/>
  <c r="AB922" i="4"/>
  <c r="AA922" i="4"/>
  <c r="Y922" i="4"/>
  <c r="X922" i="4"/>
  <c r="AC921" i="4"/>
  <c r="AB921" i="4"/>
  <c r="AA921" i="4"/>
  <c r="Y921" i="4"/>
  <c r="X921" i="4"/>
  <c r="AC920" i="4"/>
  <c r="AB920" i="4"/>
  <c r="AA920" i="4"/>
  <c r="Y920" i="4"/>
  <c r="X920" i="4"/>
  <c r="AC919" i="4"/>
  <c r="AB919" i="4"/>
  <c r="AA919" i="4"/>
  <c r="Y919" i="4"/>
  <c r="X919" i="4"/>
  <c r="AC918" i="4"/>
  <c r="AB918" i="4"/>
  <c r="AA918" i="4"/>
  <c r="Y918" i="4"/>
  <c r="X918" i="4"/>
  <c r="AC917" i="4"/>
  <c r="AB917" i="4"/>
  <c r="AA917" i="4"/>
  <c r="Y917" i="4"/>
  <c r="X917" i="4"/>
  <c r="AC916" i="4"/>
  <c r="AB916" i="4"/>
  <c r="AA916" i="4"/>
  <c r="Y916" i="4"/>
  <c r="X916" i="4"/>
  <c r="AC915" i="4"/>
  <c r="AB915" i="4"/>
  <c r="AA915" i="4"/>
  <c r="Y915" i="4"/>
  <c r="X915" i="4"/>
  <c r="AC914" i="4"/>
  <c r="AB914" i="4"/>
  <c r="AA914" i="4"/>
  <c r="Y914" i="4"/>
  <c r="X914" i="4"/>
  <c r="AC913" i="4"/>
  <c r="AB913" i="4"/>
  <c r="AA913" i="4"/>
  <c r="Y913" i="4"/>
  <c r="X913" i="4"/>
  <c r="AC912" i="4"/>
  <c r="AB912" i="4"/>
  <c r="AA912" i="4"/>
  <c r="Y912" i="4"/>
  <c r="X912" i="4"/>
  <c r="AC911" i="4"/>
  <c r="AB911" i="4"/>
  <c r="AA911" i="4"/>
  <c r="Y911" i="4"/>
  <c r="X911" i="4"/>
  <c r="AC910" i="4"/>
  <c r="AB910" i="4"/>
  <c r="AA910" i="4"/>
  <c r="Y910" i="4"/>
  <c r="X910" i="4"/>
  <c r="AC909" i="4"/>
  <c r="AB909" i="4"/>
  <c r="AA909" i="4"/>
  <c r="Y909" i="4"/>
  <c r="X909" i="4"/>
  <c r="AC908" i="4"/>
  <c r="AB908" i="4"/>
  <c r="AA908" i="4"/>
  <c r="Y908" i="4"/>
  <c r="X908" i="4"/>
  <c r="AC907" i="4"/>
  <c r="AB907" i="4"/>
  <c r="AA907" i="4"/>
  <c r="Y907" i="4"/>
  <c r="X907" i="4"/>
  <c r="AC906" i="4"/>
  <c r="AB906" i="4"/>
  <c r="AA906" i="4"/>
  <c r="Y906" i="4"/>
  <c r="X906" i="4"/>
  <c r="AC905" i="4"/>
  <c r="AB905" i="4"/>
  <c r="AA905" i="4"/>
  <c r="Y905" i="4"/>
  <c r="X905" i="4"/>
  <c r="AC904" i="4"/>
  <c r="AB904" i="4"/>
  <c r="AA904" i="4"/>
  <c r="Y904" i="4"/>
  <c r="X904" i="4"/>
  <c r="AC903" i="4"/>
  <c r="AB903" i="4"/>
  <c r="AA903" i="4"/>
  <c r="Y903" i="4"/>
  <c r="X903" i="4"/>
  <c r="AC902" i="4"/>
  <c r="AB902" i="4"/>
  <c r="AA902" i="4"/>
  <c r="Y902" i="4"/>
  <c r="X902" i="4"/>
  <c r="AC901" i="4"/>
  <c r="AB901" i="4"/>
  <c r="AA901" i="4"/>
  <c r="Y901" i="4"/>
  <c r="X901" i="4"/>
  <c r="AC900" i="4"/>
  <c r="AB900" i="4"/>
  <c r="AA900" i="4"/>
  <c r="Y900" i="4"/>
  <c r="X900" i="4"/>
  <c r="AC899" i="4"/>
  <c r="AB899" i="4"/>
  <c r="AA899" i="4"/>
  <c r="Y899" i="4"/>
  <c r="X899" i="4"/>
  <c r="AC898" i="4"/>
  <c r="AB898" i="4"/>
  <c r="AA898" i="4"/>
  <c r="Y898" i="4"/>
  <c r="X898" i="4"/>
  <c r="AC897" i="4"/>
  <c r="AB897" i="4"/>
  <c r="AA897" i="4"/>
  <c r="Y897" i="4"/>
  <c r="X897" i="4"/>
  <c r="AC896" i="4"/>
  <c r="AB896" i="4"/>
  <c r="AA896" i="4"/>
  <c r="Y896" i="4"/>
  <c r="X896" i="4"/>
  <c r="AC895" i="4"/>
  <c r="AB895" i="4"/>
  <c r="AA895" i="4"/>
  <c r="Y895" i="4"/>
  <c r="X895" i="4"/>
  <c r="AC894" i="4"/>
  <c r="AB894" i="4"/>
  <c r="AA894" i="4"/>
  <c r="Y894" i="4"/>
  <c r="X894" i="4"/>
  <c r="AC893" i="4"/>
  <c r="AB893" i="4"/>
  <c r="AA893" i="4"/>
  <c r="Y893" i="4"/>
  <c r="X893" i="4"/>
  <c r="AC892" i="4"/>
  <c r="AB892" i="4"/>
  <c r="AA892" i="4"/>
  <c r="Y892" i="4"/>
  <c r="X892" i="4"/>
  <c r="AC891" i="4"/>
  <c r="AB891" i="4"/>
  <c r="AA891" i="4"/>
  <c r="Y891" i="4"/>
  <c r="X891" i="4"/>
  <c r="AC890" i="4"/>
  <c r="AB890" i="4"/>
  <c r="AA890" i="4"/>
  <c r="Y890" i="4"/>
  <c r="X890" i="4"/>
  <c r="AC889" i="4"/>
  <c r="AB889" i="4"/>
  <c r="AA889" i="4"/>
  <c r="Y889" i="4"/>
  <c r="X889" i="4"/>
  <c r="AC888" i="4"/>
  <c r="AB888" i="4"/>
  <c r="AA888" i="4"/>
  <c r="Y888" i="4"/>
  <c r="X888" i="4"/>
  <c r="AC887" i="4"/>
  <c r="AB887" i="4"/>
  <c r="AA887" i="4"/>
  <c r="Y887" i="4"/>
  <c r="X887" i="4"/>
  <c r="AC886" i="4"/>
  <c r="AB886" i="4"/>
  <c r="AA886" i="4"/>
  <c r="Y886" i="4"/>
  <c r="X886" i="4"/>
  <c r="AC885" i="4"/>
  <c r="AB885" i="4"/>
  <c r="AA885" i="4"/>
  <c r="Y885" i="4"/>
  <c r="X885" i="4"/>
  <c r="AC884" i="4"/>
  <c r="AB884" i="4"/>
  <c r="AA884" i="4"/>
  <c r="Y884" i="4"/>
  <c r="X884" i="4"/>
  <c r="AC883" i="4"/>
  <c r="AB883" i="4"/>
  <c r="AA883" i="4"/>
  <c r="Y883" i="4"/>
  <c r="X883" i="4"/>
  <c r="AC882" i="4"/>
  <c r="AB882" i="4"/>
  <c r="AA882" i="4"/>
  <c r="Y882" i="4"/>
  <c r="X882" i="4"/>
  <c r="AC881" i="4"/>
  <c r="AB881" i="4"/>
  <c r="AA881" i="4"/>
  <c r="Y881" i="4"/>
  <c r="X881" i="4"/>
  <c r="AC880" i="4"/>
  <c r="AB880" i="4"/>
  <c r="AA880" i="4"/>
  <c r="Y880" i="4"/>
  <c r="X880" i="4"/>
  <c r="AC879" i="4"/>
  <c r="AB879" i="4"/>
  <c r="AA879" i="4"/>
  <c r="Y879" i="4"/>
  <c r="X879" i="4"/>
  <c r="AC878" i="4"/>
  <c r="AB878" i="4"/>
  <c r="AA878" i="4"/>
  <c r="Y878" i="4"/>
  <c r="X878" i="4"/>
  <c r="AC877" i="4"/>
  <c r="AB877" i="4"/>
  <c r="AA877" i="4"/>
  <c r="Y877" i="4"/>
  <c r="X877" i="4"/>
  <c r="AC876" i="4"/>
  <c r="AB876" i="4"/>
  <c r="AA876" i="4"/>
  <c r="Y876" i="4"/>
  <c r="X876" i="4"/>
  <c r="AC875" i="4"/>
  <c r="AB875" i="4"/>
  <c r="AA875" i="4"/>
  <c r="Y875" i="4"/>
  <c r="X875" i="4"/>
  <c r="AC874" i="4"/>
  <c r="AB874" i="4"/>
  <c r="AA874" i="4"/>
  <c r="Y874" i="4"/>
  <c r="X874" i="4"/>
  <c r="AC873" i="4"/>
  <c r="AB873" i="4"/>
  <c r="AA873" i="4"/>
  <c r="Y873" i="4"/>
  <c r="X873" i="4"/>
  <c r="AC872" i="4"/>
  <c r="AB872" i="4"/>
  <c r="AA872" i="4"/>
  <c r="Y872" i="4"/>
  <c r="X872" i="4"/>
  <c r="AC871" i="4"/>
  <c r="AB871" i="4"/>
  <c r="AA871" i="4"/>
  <c r="Y871" i="4"/>
  <c r="X871" i="4"/>
  <c r="AC870" i="4"/>
  <c r="AB870" i="4"/>
  <c r="AA870" i="4"/>
  <c r="Y870" i="4"/>
  <c r="X870" i="4"/>
  <c r="AC869" i="4"/>
  <c r="AB869" i="4"/>
  <c r="AA869" i="4"/>
  <c r="Y869" i="4"/>
  <c r="X869" i="4"/>
  <c r="AC868" i="4"/>
  <c r="AB868" i="4"/>
  <c r="AA868" i="4"/>
  <c r="Y868" i="4"/>
  <c r="X868" i="4"/>
  <c r="AC867" i="4"/>
  <c r="AB867" i="4"/>
  <c r="AA867" i="4"/>
  <c r="Y867" i="4"/>
  <c r="X867" i="4"/>
  <c r="AC866" i="4"/>
  <c r="AB866" i="4"/>
  <c r="AA866" i="4"/>
  <c r="Y866" i="4"/>
  <c r="X866" i="4"/>
  <c r="AC865" i="4"/>
  <c r="AB865" i="4"/>
  <c r="AA865" i="4"/>
  <c r="Y865" i="4"/>
  <c r="X865" i="4"/>
  <c r="AC864" i="4"/>
  <c r="AB864" i="4"/>
  <c r="AA864" i="4"/>
  <c r="Y864" i="4"/>
  <c r="X864" i="4"/>
  <c r="AC863" i="4"/>
  <c r="AB863" i="4"/>
  <c r="AA863" i="4"/>
  <c r="Y863" i="4"/>
  <c r="X863" i="4"/>
  <c r="AC862" i="4"/>
  <c r="AB862" i="4"/>
  <c r="AA862" i="4"/>
  <c r="Y862" i="4"/>
  <c r="X862" i="4"/>
  <c r="AC861" i="4"/>
  <c r="AB861" i="4"/>
  <c r="AA861" i="4"/>
  <c r="Y861" i="4"/>
  <c r="X861" i="4"/>
  <c r="AC860" i="4"/>
  <c r="AB860" i="4"/>
  <c r="AA860" i="4"/>
  <c r="Y860" i="4"/>
  <c r="X860" i="4"/>
  <c r="AC859" i="4"/>
  <c r="AB859" i="4"/>
  <c r="AA859" i="4"/>
  <c r="Y859" i="4"/>
  <c r="X859" i="4"/>
  <c r="AC858" i="4"/>
  <c r="AB858" i="4"/>
  <c r="AA858" i="4"/>
  <c r="Y858" i="4"/>
  <c r="X858" i="4"/>
  <c r="AC857" i="4"/>
  <c r="AB857" i="4"/>
  <c r="AA857" i="4"/>
  <c r="Y857" i="4"/>
  <c r="X857" i="4"/>
  <c r="AC856" i="4"/>
  <c r="AB856" i="4"/>
  <c r="AA856" i="4"/>
  <c r="Y856" i="4"/>
  <c r="X856" i="4"/>
  <c r="AC855" i="4"/>
  <c r="AB855" i="4"/>
  <c r="AA855" i="4"/>
  <c r="Y855" i="4"/>
  <c r="X855" i="4"/>
  <c r="AC854" i="4"/>
  <c r="AB854" i="4"/>
  <c r="AA854" i="4"/>
  <c r="Y854" i="4"/>
  <c r="X854" i="4"/>
  <c r="AC853" i="4"/>
  <c r="AB853" i="4"/>
  <c r="AA853" i="4"/>
  <c r="Y853" i="4"/>
  <c r="X853" i="4"/>
  <c r="AC852" i="4"/>
  <c r="AB852" i="4"/>
  <c r="AA852" i="4"/>
  <c r="Y852" i="4"/>
  <c r="X852" i="4"/>
  <c r="AC851" i="4"/>
  <c r="AB851" i="4"/>
  <c r="AA851" i="4"/>
  <c r="Y851" i="4"/>
  <c r="X851" i="4"/>
  <c r="AC850" i="4"/>
  <c r="AB850" i="4"/>
  <c r="AA850" i="4"/>
  <c r="Y850" i="4"/>
  <c r="X850" i="4"/>
  <c r="AC849" i="4"/>
  <c r="AB849" i="4"/>
  <c r="AA849" i="4"/>
  <c r="Y849" i="4"/>
  <c r="X849" i="4"/>
  <c r="AC848" i="4"/>
  <c r="AB848" i="4"/>
  <c r="AA848" i="4"/>
  <c r="Y848" i="4"/>
  <c r="X848" i="4"/>
  <c r="AC847" i="4"/>
  <c r="AB847" i="4"/>
  <c r="AA847" i="4"/>
  <c r="Y847" i="4"/>
  <c r="X847" i="4"/>
  <c r="AC846" i="4"/>
  <c r="AB846" i="4"/>
  <c r="AA846" i="4"/>
  <c r="Y846" i="4"/>
  <c r="X846" i="4"/>
  <c r="AC845" i="4"/>
  <c r="AB845" i="4"/>
  <c r="AA845" i="4"/>
  <c r="Y845" i="4"/>
  <c r="X845" i="4"/>
  <c r="AC844" i="4"/>
  <c r="AB844" i="4"/>
  <c r="AA844" i="4"/>
  <c r="Y844" i="4"/>
  <c r="X844" i="4"/>
  <c r="AC843" i="4"/>
  <c r="AB843" i="4"/>
  <c r="AA843" i="4"/>
  <c r="Y843" i="4"/>
  <c r="X843" i="4"/>
  <c r="AC842" i="4"/>
  <c r="AB842" i="4"/>
  <c r="AA842" i="4"/>
  <c r="Y842" i="4"/>
  <c r="X842" i="4"/>
  <c r="AC841" i="4"/>
  <c r="AB841" i="4"/>
  <c r="AA841" i="4"/>
  <c r="Y841" i="4"/>
  <c r="X841" i="4"/>
  <c r="AC840" i="4"/>
  <c r="AB840" i="4"/>
  <c r="AA840" i="4"/>
  <c r="Y840" i="4"/>
  <c r="X840" i="4"/>
  <c r="AC839" i="4"/>
  <c r="AB839" i="4"/>
  <c r="AA839" i="4"/>
  <c r="Y839" i="4"/>
  <c r="X839" i="4"/>
  <c r="AC838" i="4"/>
  <c r="AB838" i="4"/>
  <c r="AA838" i="4"/>
  <c r="Y838" i="4"/>
  <c r="X838" i="4"/>
  <c r="AC837" i="4"/>
  <c r="AB837" i="4"/>
  <c r="AA837" i="4"/>
  <c r="Y837" i="4"/>
  <c r="X837" i="4"/>
  <c r="AC836" i="4"/>
  <c r="AB836" i="4"/>
  <c r="AA836" i="4"/>
  <c r="Y836" i="4"/>
  <c r="X836" i="4"/>
  <c r="AC835" i="4"/>
  <c r="AB835" i="4"/>
  <c r="AA835" i="4"/>
  <c r="Y835" i="4"/>
  <c r="X835" i="4"/>
  <c r="AC834" i="4"/>
  <c r="AB834" i="4"/>
  <c r="AA834" i="4"/>
  <c r="Y834" i="4"/>
  <c r="X834" i="4"/>
  <c r="AC833" i="4"/>
  <c r="AB833" i="4"/>
  <c r="AA833" i="4"/>
  <c r="Y833" i="4"/>
  <c r="X833" i="4"/>
  <c r="AC832" i="4"/>
  <c r="AB832" i="4"/>
  <c r="AA832" i="4"/>
  <c r="Y832" i="4"/>
  <c r="X832" i="4"/>
  <c r="AC831" i="4"/>
  <c r="AB831" i="4"/>
  <c r="AA831" i="4"/>
  <c r="Y831" i="4"/>
  <c r="X831" i="4"/>
  <c r="AC830" i="4"/>
  <c r="AB830" i="4"/>
  <c r="AA830" i="4"/>
  <c r="Y830" i="4"/>
  <c r="X830" i="4"/>
  <c r="AC829" i="4"/>
  <c r="AB829" i="4"/>
  <c r="AA829" i="4"/>
  <c r="Y829" i="4"/>
  <c r="X829" i="4"/>
  <c r="AC828" i="4"/>
  <c r="AB828" i="4"/>
  <c r="AA828" i="4"/>
  <c r="Y828" i="4"/>
  <c r="X828" i="4"/>
  <c r="AC827" i="4"/>
  <c r="AB827" i="4"/>
  <c r="AA827" i="4"/>
  <c r="Y827" i="4"/>
  <c r="X827" i="4"/>
  <c r="AC826" i="4"/>
  <c r="AB826" i="4"/>
  <c r="AA826" i="4"/>
  <c r="Y826" i="4"/>
  <c r="X826" i="4"/>
  <c r="AC825" i="4"/>
  <c r="AB825" i="4"/>
  <c r="AA825" i="4"/>
  <c r="Y825" i="4"/>
  <c r="X825" i="4"/>
  <c r="AC824" i="4"/>
  <c r="AB824" i="4"/>
  <c r="AA824" i="4"/>
  <c r="Y824" i="4"/>
  <c r="X824" i="4"/>
  <c r="AC823" i="4"/>
  <c r="AB823" i="4"/>
  <c r="AA823" i="4"/>
  <c r="Y823" i="4"/>
  <c r="X823" i="4"/>
  <c r="AC822" i="4"/>
  <c r="AB822" i="4"/>
  <c r="AA822" i="4"/>
  <c r="Y822" i="4"/>
  <c r="X822" i="4"/>
  <c r="AC821" i="4"/>
  <c r="AB821" i="4"/>
  <c r="AA821" i="4"/>
  <c r="Y821" i="4"/>
  <c r="X821" i="4"/>
  <c r="AC820" i="4"/>
  <c r="AB820" i="4"/>
  <c r="AA820" i="4"/>
  <c r="Y820" i="4"/>
  <c r="X820" i="4"/>
  <c r="AC819" i="4"/>
  <c r="AB819" i="4"/>
  <c r="AA819" i="4"/>
  <c r="Y819" i="4"/>
  <c r="X819" i="4"/>
  <c r="AC818" i="4"/>
  <c r="AB818" i="4"/>
  <c r="AA818" i="4"/>
  <c r="Y818" i="4"/>
  <c r="X818" i="4"/>
  <c r="AC817" i="4"/>
  <c r="AB817" i="4"/>
  <c r="AA817" i="4"/>
  <c r="Y817" i="4"/>
  <c r="X817" i="4"/>
  <c r="AC816" i="4"/>
  <c r="AB816" i="4"/>
  <c r="AA816" i="4"/>
  <c r="Y816" i="4"/>
  <c r="X816" i="4"/>
  <c r="AC815" i="4"/>
  <c r="AB815" i="4"/>
  <c r="AA815" i="4"/>
  <c r="Y815" i="4"/>
  <c r="X815" i="4"/>
  <c r="AC814" i="4"/>
  <c r="AB814" i="4"/>
  <c r="AA814" i="4"/>
  <c r="Y814" i="4"/>
  <c r="X814" i="4"/>
  <c r="AC813" i="4"/>
  <c r="AB813" i="4"/>
  <c r="AA813" i="4"/>
  <c r="Y813" i="4"/>
  <c r="X813" i="4"/>
  <c r="AC812" i="4"/>
  <c r="AB812" i="4"/>
  <c r="AA812" i="4"/>
  <c r="Y812" i="4"/>
  <c r="X812" i="4"/>
  <c r="O1011" i="3"/>
  <c r="N1011" i="3"/>
  <c r="L1011" i="3"/>
  <c r="J1011" i="3"/>
  <c r="O1010" i="3"/>
  <c r="N1010" i="3"/>
  <c r="L1010" i="3"/>
  <c r="J1010" i="3"/>
  <c r="O1009" i="3"/>
  <c r="N1009" i="3"/>
  <c r="L1009" i="3"/>
  <c r="J1009" i="3"/>
  <c r="O1008" i="3"/>
  <c r="N1008" i="3"/>
  <c r="L1008" i="3"/>
  <c r="J1008" i="3"/>
  <c r="O1007" i="3"/>
  <c r="N1007" i="3"/>
  <c r="L1007" i="3"/>
  <c r="J1007" i="3"/>
  <c r="O1006" i="3"/>
  <c r="N1006" i="3"/>
  <c r="L1006" i="3"/>
  <c r="J1006" i="3"/>
  <c r="O1005" i="3"/>
  <c r="N1005" i="3"/>
  <c r="L1005" i="3"/>
  <c r="J1005" i="3"/>
  <c r="O1004" i="3"/>
  <c r="N1004" i="3"/>
  <c r="L1004" i="3"/>
  <c r="J1004" i="3"/>
  <c r="O1003" i="3"/>
  <c r="N1003" i="3"/>
  <c r="L1003" i="3"/>
  <c r="J1003" i="3"/>
  <c r="O1002" i="3"/>
  <c r="N1002" i="3"/>
  <c r="L1002" i="3"/>
  <c r="J1002" i="3"/>
  <c r="O1001" i="3"/>
  <c r="N1001" i="3"/>
  <c r="L1001" i="3"/>
  <c r="J1001" i="3"/>
  <c r="O1000" i="3"/>
  <c r="N1000" i="3"/>
  <c r="L1000" i="3"/>
  <c r="J1000" i="3"/>
  <c r="O999" i="3"/>
  <c r="N999" i="3"/>
  <c r="L999" i="3"/>
  <c r="J999" i="3"/>
  <c r="O998" i="3"/>
  <c r="N998" i="3"/>
  <c r="L998" i="3"/>
  <c r="J998" i="3"/>
  <c r="O997" i="3"/>
  <c r="N997" i="3"/>
  <c r="L997" i="3"/>
  <c r="J997" i="3"/>
  <c r="O996" i="3"/>
  <c r="N996" i="3"/>
  <c r="L996" i="3"/>
  <c r="J996" i="3"/>
  <c r="O995" i="3"/>
  <c r="N995" i="3"/>
  <c r="L995" i="3"/>
  <c r="J995" i="3"/>
  <c r="O994" i="3"/>
  <c r="N994" i="3"/>
  <c r="L994" i="3"/>
  <c r="J994" i="3"/>
  <c r="O993" i="3"/>
  <c r="N993" i="3"/>
  <c r="L993" i="3"/>
  <c r="J993" i="3"/>
  <c r="O992" i="3"/>
  <c r="N992" i="3"/>
  <c r="L992" i="3"/>
  <c r="J992" i="3"/>
  <c r="O991" i="3"/>
  <c r="N991" i="3"/>
  <c r="L991" i="3"/>
  <c r="J991" i="3"/>
  <c r="O990" i="3"/>
  <c r="N990" i="3"/>
  <c r="L990" i="3"/>
  <c r="J990" i="3"/>
  <c r="O989" i="3"/>
  <c r="N989" i="3"/>
  <c r="L989" i="3"/>
  <c r="J989" i="3"/>
  <c r="O988" i="3"/>
  <c r="N988" i="3"/>
  <c r="L988" i="3"/>
  <c r="J988" i="3"/>
  <c r="O987" i="3"/>
  <c r="N987" i="3"/>
  <c r="L987" i="3"/>
  <c r="J987" i="3"/>
  <c r="O986" i="3"/>
  <c r="N986" i="3"/>
  <c r="L986" i="3"/>
  <c r="J986" i="3"/>
  <c r="O985" i="3"/>
  <c r="N985" i="3"/>
  <c r="L985" i="3"/>
  <c r="J985" i="3"/>
  <c r="O984" i="3"/>
  <c r="N984" i="3"/>
  <c r="L984" i="3"/>
  <c r="J984" i="3"/>
  <c r="O983" i="3"/>
  <c r="N983" i="3"/>
  <c r="L983" i="3"/>
  <c r="J983" i="3"/>
  <c r="O982" i="3"/>
  <c r="N982" i="3"/>
  <c r="L982" i="3"/>
  <c r="J982" i="3"/>
  <c r="O981" i="3"/>
  <c r="N981" i="3"/>
  <c r="L981" i="3"/>
  <c r="J981" i="3"/>
  <c r="O980" i="3"/>
  <c r="N980" i="3"/>
  <c r="L980" i="3"/>
  <c r="J980" i="3"/>
  <c r="O979" i="3"/>
  <c r="N979" i="3"/>
  <c r="L979" i="3"/>
  <c r="J979" i="3"/>
  <c r="O978" i="3"/>
  <c r="N978" i="3"/>
  <c r="L978" i="3"/>
  <c r="J978" i="3"/>
  <c r="O977" i="3"/>
  <c r="N977" i="3"/>
  <c r="L977" i="3"/>
  <c r="J977" i="3"/>
  <c r="O976" i="3"/>
  <c r="N976" i="3"/>
  <c r="L976" i="3"/>
  <c r="J976" i="3"/>
  <c r="O975" i="3"/>
  <c r="N975" i="3"/>
  <c r="L975" i="3"/>
  <c r="J975" i="3"/>
  <c r="O974" i="3"/>
  <c r="N974" i="3"/>
  <c r="L974" i="3"/>
  <c r="J974" i="3"/>
  <c r="O973" i="3"/>
  <c r="N973" i="3"/>
  <c r="L973" i="3"/>
  <c r="J973" i="3"/>
  <c r="O972" i="3"/>
  <c r="N972" i="3"/>
  <c r="L972" i="3"/>
  <c r="J972" i="3"/>
  <c r="O971" i="3"/>
  <c r="N971" i="3"/>
  <c r="L971" i="3"/>
  <c r="J971" i="3"/>
  <c r="O970" i="3"/>
  <c r="N970" i="3"/>
  <c r="L970" i="3"/>
  <c r="J970" i="3"/>
  <c r="O969" i="3"/>
  <c r="N969" i="3"/>
  <c r="L969" i="3"/>
  <c r="J969" i="3"/>
  <c r="O968" i="3"/>
  <c r="N968" i="3"/>
  <c r="L968" i="3"/>
  <c r="J968" i="3"/>
  <c r="O967" i="3"/>
  <c r="N967" i="3"/>
  <c r="L967" i="3"/>
  <c r="J967" i="3"/>
  <c r="O966" i="3"/>
  <c r="N966" i="3"/>
  <c r="L966" i="3"/>
  <c r="J966" i="3"/>
  <c r="O965" i="3"/>
  <c r="N965" i="3"/>
  <c r="L965" i="3"/>
  <c r="J965" i="3"/>
  <c r="O964" i="3"/>
  <c r="N964" i="3"/>
  <c r="L964" i="3"/>
  <c r="J964" i="3"/>
  <c r="O963" i="3"/>
  <c r="N963" i="3"/>
  <c r="L963" i="3"/>
  <c r="J963" i="3"/>
  <c r="O962" i="3"/>
  <c r="N962" i="3"/>
  <c r="L962" i="3"/>
  <c r="J962" i="3"/>
  <c r="O961" i="3"/>
  <c r="N961" i="3"/>
  <c r="L961" i="3"/>
  <c r="J961" i="3"/>
  <c r="O960" i="3"/>
  <c r="N960" i="3"/>
  <c r="L960" i="3"/>
  <c r="J960" i="3"/>
  <c r="O959" i="3"/>
  <c r="N959" i="3"/>
  <c r="L959" i="3"/>
  <c r="J959" i="3"/>
  <c r="O958" i="3"/>
  <c r="N958" i="3"/>
  <c r="L958" i="3"/>
  <c r="J958" i="3"/>
  <c r="O957" i="3"/>
  <c r="N957" i="3"/>
  <c r="L957" i="3"/>
  <c r="J957" i="3"/>
  <c r="O956" i="3"/>
  <c r="N956" i="3"/>
  <c r="L956" i="3"/>
  <c r="J956" i="3"/>
  <c r="O955" i="3"/>
  <c r="N955" i="3"/>
  <c r="L955" i="3"/>
  <c r="J955" i="3"/>
  <c r="O954" i="3"/>
  <c r="N954" i="3"/>
  <c r="L954" i="3"/>
  <c r="J954" i="3"/>
  <c r="O953" i="3"/>
  <c r="N953" i="3"/>
  <c r="L953" i="3"/>
  <c r="J953" i="3"/>
  <c r="O952" i="3"/>
  <c r="N952" i="3"/>
  <c r="L952" i="3"/>
  <c r="J952" i="3"/>
  <c r="O951" i="3"/>
  <c r="N951" i="3"/>
  <c r="L951" i="3"/>
  <c r="J951" i="3"/>
  <c r="O950" i="3"/>
  <c r="N950" i="3"/>
  <c r="L950" i="3"/>
  <c r="J950" i="3"/>
  <c r="O949" i="3"/>
  <c r="N949" i="3"/>
  <c r="L949" i="3"/>
  <c r="J949" i="3"/>
  <c r="O948" i="3"/>
  <c r="N948" i="3"/>
  <c r="L948" i="3"/>
  <c r="J948" i="3"/>
  <c r="O947" i="3"/>
  <c r="N947" i="3"/>
  <c r="L947" i="3"/>
  <c r="J947" i="3"/>
  <c r="O946" i="3"/>
  <c r="N946" i="3"/>
  <c r="L946" i="3"/>
  <c r="J946" i="3"/>
  <c r="O945" i="3"/>
  <c r="N945" i="3"/>
  <c r="L945" i="3"/>
  <c r="J945" i="3"/>
  <c r="O944" i="3"/>
  <c r="N944" i="3"/>
  <c r="L944" i="3"/>
  <c r="J944" i="3"/>
  <c r="O943" i="3"/>
  <c r="N943" i="3"/>
  <c r="L943" i="3"/>
  <c r="J943" i="3"/>
  <c r="O942" i="3"/>
  <c r="N942" i="3"/>
  <c r="L942" i="3"/>
  <c r="J942" i="3"/>
  <c r="O941" i="3"/>
  <c r="N941" i="3"/>
  <c r="L941" i="3"/>
  <c r="J941" i="3"/>
  <c r="O940" i="3"/>
  <c r="N940" i="3"/>
  <c r="L940" i="3"/>
  <c r="J940" i="3"/>
  <c r="O939" i="3"/>
  <c r="N939" i="3"/>
  <c r="L939" i="3"/>
  <c r="J939" i="3"/>
  <c r="O938" i="3"/>
  <c r="N938" i="3"/>
  <c r="L938" i="3"/>
  <c r="J938" i="3"/>
  <c r="O937" i="3"/>
  <c r="N937" i="3"/>
  <c r="L937" i="3"/>
  <c r="J937" i="3"/>
  <c r="O936" i="3"/>
  <c r="N936" i="3"/>
  <c r="L936" i="3"/>
  <c r="J936" i="3"/>
  <c r="O935" i="3"/>
  <c r="N935" i="3"/>
  <c r="L935" i="3"/>
  <c r="J935" i="3"/>
  <c r="O934" i="3"/>
  <c r="N934" i="3"/>
  <c r="L934" i="3"/>
  <c r="J934" i="3"/>
  <c r="O933" i="3"/>
  <c r="N933" i="3"/>
  <c r="L933" i="3"/>
  <c r="J933" i="3"/>
  <c r="O932" i="3"/>
  <c r="N932" i="3"/>
  <c r="L932" i="3"/>
  <c r="J932" i="3"/>
  <c r="O931" i="3"/>
  <c r="N931" i="3"/>
  <c r="L931" i="3"/>
  <c r="J931" i="3"/>
  <c r="O930" i="3"/>
  <c r="N930" i="3"/>
  <c r="L930" i="3"/>
  <c r="J930" i="3"/>
  <c r="O929" i="3"/>
  <c r="N929" i="3"/>
  <c r="L929" i="3"/>
  <c r="J929" i="3"/>
  <c r="O928" i="3"/>
  <c r="N928" i="3"/>
  <c r="L928" i="3"/>
  <c r="J928" i="3"/>
  <c r="O927" i="3"/>
  <c r="N927" i="3"/>
  <c r="L927" i="3"/>
  <c r="J927" i="3"/>
  <c r="O926" i="3"/>
  <c r="N926" i="3"/>
  <c r="L926" i="3"/>
  <c r="J926" i="3"/>
  <c r="O925" i="3"/>
  <c r="N925" i="3"/>
  <c r="L925" i="3"/>
  <c r="J925" i="3"/>
  <c r="O924" i="3"/>
  <c r="N924" i="3"/>
  <c r="L924" i="3"/>
  <c r="J924" i="3"/>
  <c r="O923" i="3"/>
  <c r="N923" i="3"/>
  <c r="L923" i="3"/>
  <c r="J923" i="3"/>
  <c r="O922" i="3"/>
  <c r="N922" i="3"/>
  <c r="L922" i="3"/>
  <c r="J922" i="3"/>
  <c r="O921" i="3"/>
  <c r="N921" i="3"/>
  <c r="L921" i="3"/>
  <c r="J921" i="3"/>
  <c r="O920" i="3"/>
  <c r="N920" i="3"/>
  <c r="L920" i="3"/>
  <c r="J920" i="3"/>
  <c r="O919" i="3"/>
  <c r="N919" i="3"/>
  <c r="L919" i="3"/>
  <c r="J919" i="3"/>
  <c r="O918" i="3"/>
  <c r="N918" i="3"/>
  <c r="L918" i="3"/>
  <c r="J918" i="3"/>
  <c r="O917" i="3"/>
  <c r="N917" i="3"/>
  <c r="L917" i="3"/>
  <c r="J917" i="3"/>
  <c r="O916" i="3"/>
  <c r="N916" i="3"/>
  <c r="L916" i="3"/>
  <c r="J916" i="3"/>
  <c r="O915" i="3"/>
  <c r="N915" i="3"/>
  <c r="L915" i="3"/>
  <c r="J915" i="3"/>
  <c r="O914" i="3"/>
  <c r="N914" i="3"/>
  <c r="L914" i="3"/>
  <c r="J914" i="3"/>
  <c r="O913" i="3"/>
  <c r="N913" i="3"/>
  <c r="L913" i="3"/>
  <c r="J913" i="3"/>
  <c r="O912" i="3"/>
  <c r="N912" i="3"/>
  <c r="L912" i="3"/>
  <c r="J912" i="3"/>
  <c r="O911" i="3"/>
  <c r="N911" i="3"/>
  <c r="L911" i="3"/>
  <c r="J911" i="3"/>
  <c r="O910" i="3"/>
  <c r="N910" i="3"/>
  <c r="L910" i="3"/>
  <c r="J910" i="3"/>
  <c r="O909" i="3"/>
  <c r="N909" i="3"/>
  <c r="L909" i="3"/>
  <c r="J909" i="3"/>
  <c r="O908" i="3"/>
  <c r="N908" i="3"/>
  <c r="L908" i="3"/>
  <c r="J908" i="3"/>
  <c r="O907" i="3"/>
  <c r="N907" i="3"/>
  <c r="L907" i="3"/>
  <c r="J907" i="3"/>
  <c r="O906" i="3"/>
  <c r="N906" i="3"/>
  <c r="L906" i="3"/>
  <c r="J906" i="3"/>
  <c r="O905" i="3"/>
  <c r="N905" i="3"/>
  <c r="L905" i="3"/>
  <c r="J905" i="3"/>
  <c r="O904" i="3"/>
  <c r="N904" i="3"/>
  <c r="L904" i="3"/>
  <c r="J904" i="3"/>
  <c r="O903" i="3"/>
  <c r="N903" i="3"/>
  <c r="L903" i="3"/>
  <c r="J903" i="3"/>
  <c r="O902" i="3"/>
  <c r="N902" i="3"/>
  <c r="L902" i="3"/>
  <c r="J902" i="3"/>
  <c r="O901" i="3"/>
  <c r="N901" i="3"/>
  <c r="L901" i="3"/>
  <c r="J901" i="3"/>
  <c r="O900" i="3"/>
  <c r="N900" i="3"/>
  <c r="L900" i="3"/>
  <c r="J900" i="3"/>
  <c r="O899" i="3"/>
  <c r="N899" i="3"/>
  <c r="L899" i="3"/>
  <c r="J899" i="3"/>
  <c r="O898" i="3"/>
  <c r="N898" i="3"/>
  <c r="L898" i="3"/>
  <c r="J898" i="3"/>
  <c r="O897" i="3"/>
  <c r="N897" i="3"/>
  <c r="L897" i="3"/>
  <c r="J897" i="3"/>
  <c r="O896" i="3"/>
  <c r="N896" i="3"/>
  <c r="L896" i="3"/>
  <c r="J896" i="3"/>
  <c r="O895" i="3"/>
  <c r="N895" i="3"/>
  <c r="L895" i="3"/>
  <c r="J895" i="3"/>
  <c r="O894" i="3"/>
  <c r="N894" i="3"/>
  <c r="L894" i="3"/>
  <c r="J894" i="3"/>
  <c r="O893" i="3"/>
  <c r="N893" i="3"/>
  <c r="L893" i="3"/>
  <c r="J893" i="3"/>
  <c r="O892" i="3"/>
  <c r="N892" i="3"/>
  <c r="L892" i="3"/>
  <c r="J892" i="3"/>
  <c r="O891" i="3"/>
  <c r="N891" i="3"/>
  <c r="L891" i="3"/>
  <c r="J891" i="3"/>
  <c r="O890" i="3"/>
  <c r="N890" i="3"/>
  <c r="L890" i="3"/>
  <c r="J890" i="3"/>
  <c r="O889" i="3"/>
  <c r="N889" i="3"/>
  <c r="L889" i="3"/>
  <c r="J889" i="3"/>
  <c r="O888" i="3"/>
  <c r="N888" i="3"/>
  <c r="L888" i="3"/>
  <c r="J888" i="3"/>
  <c r="O887" i="3"/>
  <c r="N887" i="3"/>
  <c r="L887" i="3"/>
  <c r="J887" i="3"/>
  <c r="O886" i="3"/>
  <c r="N886" i="3"/>
  <c r="L886" i="3"/>
  <c r="J886" i="3"/>
  <c r="O885" i="3"/>
  <c r="N885" i="3"/>
  <c r="L885" i="3"/>
  <c r="J885" i="3"/>
  <c r="O884" i="3"/>
  <c r="N884" i="3"/>
  <c r="L884" i="3"/>
  <c r="J884" i="3"/>
  <c r="O883" i="3"/>
  <c r="N883" i="3"/>
  <c r="L883" i="3"/>
  <c r="J883" i="3"/>
  <c r="O882" i="3"/>
  <c r="N882" i="3"/>
  <c r="L882" i="3"/>
  <c r="J882" i="3"/>
  <c r="O881" i="3"/>
  <c r="N881" i="3"/>
  <c r="L881" i="3"/>
  <c r="J881" i="3"/>
  <c r="O880" i="3"/>
  <c r="N880" i="3"/>
  <c r="L880" i="3"/>
  <c r="J880" i="3"/>
  <c r="O879" i="3"/>
  <c r="N879" i="3"/>
  <c r="L879" i="3"/>
  <c r="J879" i="3"/>
  <c r="O878" i="3"/>
  <c r="N878" i="3"/>
  <c r="L878" i="3"/>
  <c r="J878" i="3"/>
  <c r="O877" i="3"/>
  <c r="N877" i="3"/>
  <c r="L877" i="3"/>
  <c r="J877" i="3"/>
  <c r="O876" i="3"/>
  <c r="N876" i="3"/>
  <c r="L876" i="3"/>
  <c r="J876" i="3"/>
  <c r="O875" i="3"/>
  <c r="N875" i="3"/>
  <c r="L875" i="3"/>
  <c r="J875" i="3"/>
  <c r="O874" i="3"/>
  <c r="N874" i="3"/>
  <c r="L874" i="3"/>
  <c r="J874" i="3"/>
  <c r="O873" i="3"/>
  <c r="N873" i="3"/>
  <c r="L873" i="3"/>
  <c r="J873" i="3"/>
  <c r="O872" i="3"/>
  <c r="N872" i="3"/>
  <c r="L872" i="3"/>
  <c r="J872" i="3"/>
  <c r="O871" i="3"/>
  <c r="N871" i="3"/>
  <c r="L871" i="3"/>
  <c r="J871" i="3"/>
  <c r="O870" i="3"/>
  <c r="N870" i="3"/>
  <c r="L870" i="3"/>
  <c r="J870" i="3"/>
  <c r="O869" i="3"/>
  <c r="N869" i="3"/>
  <c r="L869" i="3"/>
  <c r="J869" i="3"/>
  <c r="O868" i="3"/>
  <c r="N868" i="3"/>
  <c r="L868" i="3"/>
  <c r="J868" i="3"/>
  <c r="O867" i="3"/>
  <c r="N867" i="3"/>
  <c r="L867" i="3"/>
  <c r="J867" i="3"/>
  <c r="O866" i="3"/>
  <c r="N866" i="3"/>
  <c r="L866" i="3"/>
  <c r="J866" i="3"/>
  <c r="O865" i="3"/>
  <c r="N865" i="3"/>
  <c r="L865" i="3"/>
  <c r="J865" i="3"/>
  <c r="O864" i="3"/>
  <c r="N864" i="3"/>
  <c r="L864" i="3"/>
  <c r="J864" i="3"/>
  <c r="O863" i="3"/>
  <c r="N863" i="3"/>
  <c r="L863" i="3"/>
  <c r="J863" i="3"/>
  <c r="O862" i="3"/>
  <c r="N862" i="3"/>
  <c r="L862" i="3"/>
  <c r="J862" i="3"/>
  <c r="O861" i="3"/>
  <c r="N861" i="3"/>
  <c r="L861" i="3"/>
  <c r="J861" i="3"/>
  <c r="O860" i="3"/>
  <c r="N860" i="3"/>
  <c r="L860" i="3"/>
  <c r="J860" i="3"/>
  <c r="O859" i="3"/>
  <c r="N859" i="3"/>
  <c r="L859" i="3"/>
  <c r="J859" i="3"/>
  <c r="O858" i="3"/>
  <c r="N858" i="3"/>
  <c r="L858" i="3"/>
  <c r="J858" i="3"/>
  <c r="O857" i="3"/>
  <c r="N857" i="3"/>
  <c r="L857" i="3"/>
  <c r="J857" i="3"/>
  <c r="O856" i="3"/>
  <c r="N856" i="3"/>
  <c r="L856" i="3"/>
  <c r="J856" i="3"/>
  <c r="O855" i="3"/>
  <c r="N855" i="3"/>
  <c r="L855" i="3"/>
  <c r="J855" i="3"/>
  <c r="O854" i="3"/>
  <c r="N854" i="3"/>
  <c r="L854" i="3"/>
  <c r="J854" i="3"/>
  <c r="O853" i="3"/>
  <c r="N853" i="3"/>
  <c r="L853" i="3"/>
  <c r="J853" i="3"/>
  <c r="O852" i="3"/>
  <c r="N852" i="3"/>
  <c r="L852" i="3"/>
  <c r="J852" i="3"/>
  <c r="O851" i="3"/>
  <c r="N851" i="3"/>
  <c r="L851" i="3"/>
  <c r="J851" i="3"/>
  <c r="O850" i="3"/>
  <c r="N850" i="3"/>
  <c r="L850" i="3"/>
  <c r="J850" i="3"/>
  <c r="O849" i="3"/>
  <c r="N849" i="3"/>
  <c r="L849" i="3"/>
  <c r="J849" i="3"/>
  <c r="O848" i="3"/>
  <c r="N848" i="3"/>
  <c r="L848" i="3"/>
  <c r="J848" i="3"/>
  <c r="O847" i="3"/>
  <c r="N847" i="3"/>
  <c r="L847" i="3"/>
  <c r="J847" i="3"/>
  <c r="O846" i="3"/>
  <c r="N846" i="3"/>
  <c r="L846" i="3"/>
  <c r="J846" i="3"/>
  <c r="O845" i="3"/>
  <c r="N845" i="3"/>
  <c r="L845" i="3"/>
  <c r="J845" i="3"/>
  <c r="O844" i="3"/>
  <c r="N844" i="3"/>
  <c r="L844" i="3"/>
  <c r="J844" i="3"/>
  <c r="O843" i="3"/>
  <c r="N843" i="3"/>
  <c r="L843" i="3"/>
  <c r="J843" i="3"/>
  <c r="O842" i="3"/>
  <c r="N842" i="3"/>
  <c r="L842" i="3"/>
  <c r="J842" i="3"/>
  <c r="O841" i="3"/>
  <c r="N841" i="3"/>
  <c r="L841" i="3"/>
  <c r="J841" i="3"/>
  <c r="O840" i="3"/>
  <c r="N840" i="3"/>
  <c r="L840" i="3"/>
  <c r="J840" i="3"/>
  <c r="O839" i="3"/>
  <c r="N839" i="3"/>
  <c r="L839" i="3"/>
  <c r="J839" i="3"/>
  <c r="O838" i="3"/>
  <c r="N838" i="3"/>
  <c r="L838" i="3"/>
  <c r="J838" i="3"/>
  <c r="O837" i="3"/>
  <c r="N837" i="3"/>
  <c r="L837" i="3"/>
  <c r="J837" i="3"/>
  <c r="O836" i="3"/>
  <c r="N836" i="3"/>
  <c r="L836" i="3"/>
  <c r="J836" i="3"/>
  <c r="O835" i="3"/>
  <c r="N835" i="3"/>
  <c r="L835" i="3"/>
  <c r="J835" i="3"/>
  <c r="O834" i="3"/>
  <c r="N834" i="3"/>
  <c r="L834" i="3"/>
  <c r="J834" i="3"/>
  <c r="O833" i="3"/>
  <c r="N833" i="3"/>
  <c r="L833" i="3"/>
  <c r="J833" i="3"/>
  <c r="O832" i="3"/>
  <c r="N832" i="3"/>
  <c r="L832" i="3"/>
  <c r="J832" i="3"/>
  <c r="O831" i="3"/>
  <c r="N831" i="3"/>
  <c r="L831" i="3"/>
  <c r="J831" i="3"/>
  <c r="O830" i="3"/>
  <c r="N830" i="3"/>
  <c r="L830" i="3"/>
  <c r="J830" i="3"/>
  <c r="O829" i="3"/>
  <c r="N829" i="3"/>
  <c r="L829" i="3"/>
  <c r="J829" i="3"/>
  <c r="O828" i="3"/>
  <c r="N828" i="3"/>
  <c r="L828" i="3"/>
  <c r="J828" i="3"/>
  <c r="O827" i="3"/>
  <c r="N827" i="3"/>
  <c r="L827" i="3"/>
  <c r="J827" i="3"/>
  <c r="O826" i="3"/>
  <c r="N826" i="3"/>
  <c r="L826" i="3"/>
  <c r="J826" i="3"/>
  <c r="O825" i="3"/>
  <c r="N825" i="3"/>
  <c r="L825" i="3"/>
  <c r="J825" i="3"/>
  <c r="O824" i="3"/>
  <c r="N824" i="3"/>
  <c r="L824" i="3"/>
  <c r="J824" i="3"/>
  <c r="O823" i="3"/>
  <c r="N823" i="3"/>
  <c r="L823" i="3"/>
  <c r="J823" i="3"/>
  <c r="O822" i="3"/>
  <c r="N822" i="3"/>
  <c r="L822" i="3"/>
  <c r="J822" i="3"/>
  <c r="O821" i="3"/>
  <c r="N821" i="3"/>
  <c r="L821" i="3"/>
  <c r="J821" i="3"/>
  <c r="O820" i="3"/>
  <c r="N820" i="3"/>
  <c r="L820" i="3"/>
  <c r="J820" i="3"/>
  <c r="O819" i="3"/>
  <c r="N819" i="3"/>
  <c r="L819" i="3"/>
  <c r="J819" i="3"/>
  <c r="O818" i="3"/>
  <c r="N818" i="3"/>
  <c r="L818" i="3"/>
  <c r="J818" i="3"/>
  <c r="O817" i="3"/>
  <c r="N817" i="3"/>
  <c r="L817" i="3"/>
  <c r="J817" i="3"/>
  <c r="O816" i="3"/>
  <c r="N816" i="3"/>
  <c r="L816" i="3"/>
  <c r="J816" i="3"/>
  <c r="O815" i="3"/>
  <c r="N815" i="3"/>
  <c r="L815" i="3"/>
  <c r="J815" i="3"/>
  <c r="O814" i="3"/>
  <c r="N814" i="3"/>
  <c r="L814" i="3"/>
  <c r="J814" i="3"/>
  <c r="O813" i="3"/>
  <c r="N813" i="3"/>
  <c r="L813" i="3"/>
  <c r="J813" i="3"/>
  <c r="O812" i="3"/>
  <c r="N812" i="3"/>
  <c r="L812" i="3"/>
  <c r="J812" i="3"/>
  <c r="AC811" i="4"/>
  <c r="AB811" i="4"/>
  <c r="AA811" i="4"/>
  <c r="Y811" i="4"/>
  <c r="X811" i="4"/>
  <c r="AC810" i="4"/>
  <c r="AB810" i="4"/>
  <c r="AA810" i="4"/>
  <c r="Y810" i="4"/>
  <c r="X810" i="4"/>
  <c r="AC809" i="4"/>
  <c r="AB809" i="4"/>
  <c r="AA809" i="4"/>
  <c r="Y809" i="4"/>
  <c r="X809" i="4"/>
  <c r="AC808" i="4"/>
  <c r="AB808" i="4"/>
  <c r="AA808" i="4"/>
  <c r="Y808" i="4"/>
  <c r="X808" i="4"/>
  <c r="AC807" i="4"/>
  <c r="AB807" i="4"/>
  <c r="AA807" i="4"/>
  <c r="Y807" i="4"/>
  <c r="X807" i="4"/>
  <c r="AC806" i="4"/>
  <c r="AB806" i="4"/>
  <c r="AA806" i="4"/>
  <c r="Y806" i="4"/>
  <c r="X806" i="4"/>
  <c r="AC805" i="4"/>
  <c r="AB805" i="4"/>
  <c r="AA805" i="4"/>
  <c r="Y805" i="4"/>
  <c r="X805" i="4"/>
  <c r="AC804" i="4"/>
  <c r="AB804" i="4"/>
  <c r="AA804" i="4"/>
  <c r="Y804" i="4"/>
  <c r="X804" i="4"/>
  <c r="AC803" i="4"/>
  <c r="AB803" i="4"/>
  <c r="AA803" i="4"/>
  <c r="Y803" i="4"/>
  <c r="X803" i="4"/>
  <c r="AC802" i="4"/>
  <c r="AB802" i="4"/>
  <c r="AA802" i="4"/>
  <c r="Y802" i="4"/>
  <c r="X802" i="4"/>
  <c r="AC801" i="4"/>
  <c r="AB801" i="4"/>
  <c r="AA801" i="4"/>
  <c r="Y801" i="4"/>
  <c r="X801" i="4"/>
  <c r="AC800" i="4"/>
  <c r="AB800" i="4"/>
  <c r="AA800" i="4"/>
  <c r="Y800" i="4"/>
  <c r="X800" i="4"/>
  <c r="AC799" i="4"/>
  <c r="AB799" i="4"/>
  <c r="AA799" i="4"/>
  <c r="Y799" i="4"/>
  <c r="X799" i="4"/>
  <c r="AC798" i="4"/>
  <c r="AB798" i="4"/>
  <c r="AA798" i="4"/>
  <c r="Y798" i="4"/>
  <c r="X798" i="4"/>
  <c r="AC797" i="4"/>
  <c r="AB797" i="4"/>
  <c r="AA797" i="4"/>
  <c r="Y797" i="4"/>
  <c r="X797" i="4"/>
  <c r="AC796" i="4"/>
  <c r="AB796" i="4"/>
  <c r="AA796" i="4"/>
  <c r="Y796" i="4"/>
  <c r="X796" i="4"/>
  <c r="AC795" i="4"/>
  <c r="AB795" i="4"/>
  <c r="AA795" i="4"/>
  <c r="Y795" i="4"/>
  <c r="X795" i="4"/>
  <c r="AC794" i="4"/>
  <c r="AB794" i="4"/>
  <c r="AA794" i="4"/>
  <c r="Y794" i="4"/>
  <c r="X794" i="4"/>
  <c r="AC793" i="4"/>
  <c r="AB793" i="4"/>
  <c r="AA793" i="4"/>
  <c r="Y793" i="4"/>
  <c r="X793" i="4"/>
  <c r="AC792" i="4"/>
  <c r="AB792" i="4"/>
  <c r="AA792" i="4"/>
  <c r="Y792" i="4"/>
  <c r="X792" i="4"/>
  <c r="AC791" i="4"/>
  <c r="AB791" i="4"/>
  <c r="AA791" i="4"/>
  <c r="Y791" i="4"/>
  <c r="X791" i="4"/>
  <c r="AC790" i="4"/>
  <c r="AB790" i="4"/>
  <c r="AA790" i="4"/>
  <c r="Y790" i="4"/>
  <c r="X790" i="4"/>
  <c r="AC789" i="4"/>
  <c r="AB789" i="4"/>
  <c r="AA789" i="4"/>
  <c r="Y789" i="4"/>
  <c r="X789" i="4"/>
  <c r="AC788" i="4"/>
  <c r="AB788" i="4"/>
  <c r="AA788" i="4"/>
  <c r="Y788" i="4"/>
  <c r="X788" i="4"/>
  <c r="AC787" i="4"/>
  <c r="AB787" i="4"/>
  <c r="AA787" i="4"/>
  <c r="Y787" i="4"/>
  <c r="X787" i="4"/>
  <c r="AC786" i="4"/>
  <c r="AB786" i="4"/>
  <c r="AA786" i="4"/>
  <c r="Y786" i="4"/>
  <c r="X786" i="4"/>
  <c r="AC785" i="4"/>
  <c r="AB785" i="4"/>
  <c r="AA785" i="4"/>
  <c r="Y785" i="4"/>
  <c r="X785" i="4"/>
  <c r="AC784" i="4"/>
  <c r="AB784" i="4"/>
  <c r="AA784" i="4"/>
  <c r="Y784" i="4"/>
  <c r="X784" i="4"/>
  <c r="AC783" i="4"/>
  <c r="AB783" i="4"/>
  <c r="AA783" i="4"/>
  <c r="Y783" i="4"/>
  <c r="X783" i="4"/>
  <c r="AC782" i="4"/>
  <c r="AB782" i="4"/>
  <c r="AA782" i="4"/>
  <c r="Y782" i="4"/>
  <c r="X782" i="4"/>
  <c r="AC781" i="4"/>
  <c r="AB781" i="4"/>
  <c r="AA781" i="4"/>
  <c r="Y781" i="4"/>
  <c r="X781" i="4"/>
  <c r="AC780" i="4"/>
  <c r="AB780" i="4"/>
  <c r="AA780" i="4"/>
  <c r="Y780" i="4"/>
  <c r="X780" i="4"/>
  <c r="AC779" i="4"/>
  <c r="AB779" i="4"/>
  <c r="AA779" i="4"/>
  <c r="Y779" i="4"/>
  <c r="X779" i="4"/>
  <c r="AC778" i="4"/>
  <c r="AB778" i="4"/>
  <c r="AA778" i="4"/>
  <c r="Y778" i="4"/>
  <c r="X778" i="4"/>
  <c r="AC777" i="4"/>
  <c r="AB777" i="4"/>
  <c r="AA777" i="4"/>
  <c r="Y777" i="4"/>
  <c r="X777" i="4"/>
  <c r="AC776" i="4"/>
  <c r="AB776" i="4"/>
  <c r="AA776" i="4"/>
  <c r="Y776" i="4"/>
  <c r="X776" i="4"/>
  <c r="AC775" i="4"/>
  <c r="AB775" i="4"/>
  <c r="AA775" i="4"/>
  <c r="Y775" i="4"/>
  <c r="X775" i="4"/>
  <c r="AC774" i="4"/>
  <c r="AB774" i="4"/>
  <c r="AA774" i="4"/>
  <c r="Y774" i="4"/>
  <c r="X774" i="4"/>
  <c r="AC773" i="4"/>
  <c r="AB773" i="4"/>
  <c r="AA773" i="4"/>
  <c r="Y773" i="4"/>
  <c r="X773" i="4"/>
  <c r="AC772" i="4"/>
  <c r="AB772" i="4"/>
  <c r="AA772" i="4"/>
  <c r="Y772" i="4"/>
  <c r="X772" i="4"/>
  <c r="AC771" i="4"/>
  <c r="AB771" i="4"/>
  <c r="AA771" i="4"/>
  <c r="Y771" i="4"/>
  <c r="X771" i="4"/>
  <c r="AC770" i="4"/>
  <c r="AB770" i="4"/>
  <c r="AA770" i="4"/>
  <c r="Y770" i="4"/>
  <c r="X770" i="4"/>
  <c r="AC769" i="4"/>
  <c r="AB769" i="4"/>
  <c r="AA769" i="4"/>
  <c r="Y769" i="4"/>
  <c r="X769" i="4"/>
  <c r="AC768" i="4"/>
  <c r="AB768" i="4"/>
  <c r="AA768" i="4"/>
  <c r="Y768" i="4"/>
  <c r="X768" i="4"/>
  <c r="AC767" i="4"/>
  <c r="AB767" i="4"/>
  <c r="AA767" i="4"/>
  <c r="Y767" i="4"/>
  <c r="X767" i="4"/>
  <c r="AC766" i="4"/>
  <c r="AB766" i="4"/>
  <c r="AA766" i="4"/>
  <c r="Y766" i="4"/>
  <c r="X766" i="4"/>
  <c r="AC765" i="4"/>
  <c r="AB765" i="4"/>
  <c r="AA765" i="4"/>
  <c r="Y765" i="4"/>
  <c r="X765" i="4"/>
  <c r="AC764" i="4"/>
  <c r="AB764" i="4"/>
  <c r="AA764" i="4"/>
  <c r="Y764" i="4"/>
  <c r="X764" i="4"/>
  <c r="AC763" i="4"/>
  <c r="AB763" i="4"/>
  <c r="AA763" i="4"/>
  <c r="Y763" i="4"/>
  <c r="X763" i="4"/>
  <c r="AC762" i="4"/>
  <c r="AB762" i="4"/>
  <c r="AA762" i="4"/>
  <c r="Y762" i="4"/>
  <c r="X762" i="4"/>
  <c r="AC761" i="4"/>
  <c r="AB761" i="4"/>
  <c r="AA761" i="4"/>
  <c r="Y761" i="4"/>
  <c r="X761" i="4"/>
  <c r="AC760" i="4"/>
  <c r="AB760" i="4"/>
  <c r="AA760" i="4"/>
  <c r="Y760" i="4"/>
  <c r="X760" i="4"/>
  <c r="AC759" i="4"/>
  <c r="AB759" i="4"/>
  <c r="AA759" i="4"/>
  <c r="Y759" i="4"/>
  <c r="X759" i="4"/>
  <c r="AC758" i="4"/>
  <c r="AB758" i="4"/>
  <c r="AA758" i="4"/>
  <c r="Y758" i="4"/>
  <c r="X758" i="4"/>
  <c r="AC757" i="4"/>
  <c r="AB757" i="4"/>
  <c r="AA757" i="4"/>
  <c r="Y757" i="4"/>
  <c r="X757" i="4"/>
  <c r="AC756" i="4"/>
  <c r="AB756" i="4"/>
  <c r="AA756" i="4"/>
  <c r="Y756" i="4"/>
  <c r="X756" i="4"/>
  <c r="AC755" i="4"/>
  <c r="AB755" i="4"/>
  <c r="AA755" i="4"/>
  <c r="Y755" i="4"/>
  <c r="X755" i="4"/>
  <c r="AC754" i="4"/>
  <c r="AB754" i="4"/>
  <c r="AA754" i="4"/>
  <c r="Y754" i="4"/>
  <c r="X754" i="4"/>
  <c r="AC753" i="4"/>
  <c r="AB753" i="4"/>
  <c r="AA753" i="4"/>
  <c r="Y753" i="4"/>
  <c r="X753" i="4"/>
  <c r="AC752" i="4"/>
  <c r="AB752" i="4"/>
  <c r="AA752" i="4"/>
  <c r="Y752" i="4"/>
  <c r="X752" i="4"/>
  <c r="AC751" i="4"/>
  <c r="AB751" i="4"/>
  <c r="AA751" i="4"/>
  <c r="Y751" i="4"/>
  <c r="X751" i="4"/>
  <c r="AC750" i="4"/>
  <c r="AB750" i="4"/>
  <c r="AA750" i="4"/>
  <c r="Y750" i="4"/>
  <c r="X750" i="4"/>
  <c r="AC749" i="4"/>
  <c r="AB749" i="4"/>
  <c r="AA749" i="4"/>
  <c r="Y749" i="4"/>
  <c r="X749" i="4"/>
  <c r="AC748" i="4"/>
  <c r="AB748" i="4"/>
  <c r="AA748" i="4"/>
  <c r="Y748" i="4"/>
  <c r="X748" i="4"/>
  <c r="AC747" i="4"/>
  <c r="AB747" i="4"/>
  <c r="AA747" i="4"/>
  <c r="Y747" i="4"/>
  <c r="X747" i="4"/>
  <c r="AC746" i="4"/>
  <c r="AB746" i="4"/>
  <c r="AA746" i="4"/>
  <c r="Y746" i="4"/>
  <c r="X746" i="4"/>
  <c r="AC745" i="4"/>
  <c r="AB745" i="4"/>
  <c r="AA745" i="4"/>
  <c r="Y745" i="4"/>
  <c r="X745" i="4"/>
  <c r="AC744" i="4"/>
  <c r="AB744" i="4"/>
  <c r="AA744" i="4"/>
  <c r="Y744" i="4"/>
  <c r="X744" i="4"/>
  <c r="AC743" i="4"/>
  <c r="AB743" i="4"/>
  <c r="AA743" i="4"/>
  <c r="Y743" i="4"/>
  <c r="X743" i="4"/>
  <c r="AC742" i="4"/>
  <c r="AB742" i="4"/>
  <c r="AA742" i="4"/>
  <c r="Y742" i="4"/>
  <c r="X742" i="4"/>
  <c r="AC741" i="4"/>
  <c r="AB741" i="4"/>
  <c r="AA741" i="4"/>
  <c r="Y741" i="4"/>
  <c r="X741" i="4"/>
  <c r="AC740" i="4"/>
  <c r="AB740" i="4"/>
  <c r="AA740" i="4"/>
  <c r="Y740" i="4"/>
  <c r="X740" i="4"/>
  <c r="AC739" i="4"/>
  <c r="AB739" i="4"/>
  <c r="AA739" i="4"/>
  <c r="Y739" i="4"/>
  <c r="X739" i="4"/>
  <c r="AC738" i="4"/>
  <c r="AB738" i="4"/>
  <c r="AA738" i="4"/>
  <c r="Y738" i="4"/>
  <c r="X738" i="4"/>
  <c r="AC737" i="4"/>
  <c r="AB737" i="4"/>
  <c r="AA737" i="4"/>
  <c r="Y737" i="4"/>
  <c r="X737" i="4"/>
  <c r="AC736" i="4"/>
  <c r="AB736" i="4"/>
  <c r="AA736" i="4"/>
  <c r="Y736" i="4"/>
  <c r="X736" i="4"/>
  <c r="AC735" i="4"/>
  <c r="AB735" i="4"/>
  <c r="AA735" i="4"/>
  <c r="Y735" i="4"/>
  <c r="X735" i="4"/>
  <c r="AC734" i="4"/>
  <c r="AB734" i="4"/>
  <c r="AA734" i="4"/>
  <c r="Y734" i="4"/>
  <c r="X734" i="4"/>
  <c r="AC733" i="4"/>
  <c r="AB733" i="4"/>
  <c r="AA733" i="4"/>
  <c r="Y733" i="4"/>
  <c r="X733" i="4"/>
  <c r="AC732" i="4"/>
  <c r="AB732" i="4"/>
  <c r="AA732" i="4"/>
  <c r="Y732" i="4"/>
  <c r="X732" i="4"/>
  <c r="AC731" i="4"/>
  <c r="AB731" i="4"/>
  <c r="AA731" i="4"/>
  <c r="Y731" i="4"/>
  <c r="X731" i="4"/>
  <c r="AC730" i="4"/>
  <c r="AB730" i="4"/>
  <c r="AA730" i="4"/>
  <c r="Y730" i="4"/>
  <c r="X730" i="4"/>
  <c r="AC729" i="4"/>
  <c r="AB729" i="4"/>
  <c r="AA729" i="4"/>
  <c r="Y729" i="4"/>
  <c r="X729" i="4"/>
  <c r="AC728" i="4"/>
  <c r="AB728" i="4"/>
  <c r="AA728" i="4"/>
  <c r="Y728" i="4"/>
  <c r="X728" i="4"/>
  <c r="AC727" i="4"/>
  <c r="AB727" i="4"/>
  <c r="AA727" i="4"/>
  <c r="Y727" i="4"/>
  <c r="X727" i="4"/>
  <c r="AC726" i="4"/>
  <c r="AB726" i="4"/>
  <c r="AA726" i="4"/>
  <c r="Y726" i="4"/>
  <c r="X726" i="4"/>
  <c r="AC725" i="4"/>
  <c r="AB725" i="4"/>
  <c r="AA725" i="4"/>
  <c r="Y725" i="4"/>
  <c r="X725" i="4"/>
  <c r="AC724" i="4"/>
  <c r="AB724" i="4"/>
  <c r="AA724" i="4"/>
  <c r="Y724" i="4"/>
  <c r="X724" i="4"/>
  <c r="AC723" i="4"/>
  <c r="AB723" i="4"/>
  <c r="AA723" i="4"/>
  <c r="Y723" i="4"/>
  <c r="X723" i="4"/>
  <c r="AC722" i="4"/>
  <c r="AB722" i="4"/>
  <c r="AA722" i="4"/>
  <c r="Y722" i="4"/>
  <c r="X722" i="4"/>
  <c r="AC721" i="4"/>
  <c r="AB721" i="4"/>
  <c r="AA721" i="4"/>
  <c r="Y721" i="4"/>
  <c r="X721" i="4"/>
  <c r="AC720" i="4"/>
  <c r="AB720" i="4"/>
  <c r="AA720" i="4"/>
  <c r="Y720" i="4"/>
  <c r="X720" i="4"/>
  <c r="AC719" i="4"/>
  <c r="AB719" i="4"/>
  <c r="AA719" i="4"/>
  <c r="Y719" i="4"/>
  <c r="X719" i="4"/>
  <c r="AC718" i="4"/>
  <c r="AB718" i="4"/>
  <c r="AA718" i="4"/>
  <c r="Y718" i="4"/>
  <c r="X718" i="4"/>
  <c r="AC717" i="4"/>
  <c r="AB717" i="4"/>
  <c r="AA717" i="4"/>
  <c r="Y717" i="4"/>
  <c r="X717" i="4"/>
  <c r="AC716" i="4"/>
  <c r="AB716" i="4"/>
  <c r="AA716" i="4"/>
  <c r="Y716" i="4"/>
  <c r="X716" i="4"/>
  <c r="AC715" i="4"/>
  <c r="AB715" i="4"/>
  <c r="AA715" i="4"/>
  <c r="Y715" i="4"/>
  <c r="X715" i="4"/>
  <c r="AC714" i="4"/>
  <c r="AB714" i="4"/>
  <c r="AA714" i="4"/>
  <c r="Y714" i="4"/>
  <c r="X714" i="4"/>
  <c r="AC713" i="4"/>
  <c r="AB713" i="4"/>
  <c r="AA713" i="4"/>
  <c r="Y713" i="4"/>
  <c r="X713" i="4"/>
  <c r="AC712" i="4"/>
  <c r="AB712" i="4"/>
  <c r="AA712" i="4"/>
  <c r="Y712" i="4"/>
  <c r="X712" i="4"/>
  <c r="AC711" i="4"/>
  <c r="AB711" i="4"/>
  <c r="AA711" i="4"/>
  <c r="Y711" i="4"/>
  <c r="X711" i="4"/>
  <c r="AC710" i="4"/>
  <c r="AB710" i="4"/>
  <c r="AA710" i="4"/>
  <c r="Y710" i="4"/>
  <c r="X710" i="4"/>
  <c r="AC709" i="4"/>
  <c r="AB709" i="4"/>
  <c r="AA709" i="4"/>
  <c r="Y709" i="4"/>
  <c r="X709" i="4"/>
  <c r="AC708" i="4"/>
  <c r="AB708" i="4"/>
  <c r="AA708" i="4"/>
  <c r="Y708" i="4"/>
  <c r="X708" i="4"/>
  <c r="AC707" i="4"/>
  <c r="AB707" i="4"/>
  <c r="AA707" i="4"/>
  <c r="Y707" i="4"/>
  <c r="X707" i="4"/>
  <c r="AC706" i="4"/>
  <c r="AB706" i="4"/>
  <c r="AA706" i="4"/>
  <c r="Y706" i="4"/>
  <c r="X706" i="4"/>
  <c r="AC705" i="4"/>
  <c r="AB705" i="4"/>
  <c r="AA705" i="4"/>
  <c r="Y705" i="4"/>
  <c r="X705" i="4"/>
  <c r="AC704" i="4"/>
  <c r="AB704" i="4"/>
  <c r="AA704" i="4"/>
  <c r="Y704" i="4"/>
  <c r="X704" i="4"/>
  <c r="AC703" i="4"/>
  <c r="AB703" i="4"/>
  <c r="AA703" i="4"/>
  <c r="Y703" i="4"/>
  <c r="X703" i="4"/>
  <c r="AC702" i="4"/>
  <c r="AB702" i="4"/>
  <c r="AA702" i="4"/>
  <c r="Y702" i="4"/>
  <c r="X702" i="4"/>
  <c r="AC701" i="4"/>
  <c r="AB701" i="4"/>
  <c r="AA701" i="4"/>
  <c r="Y701" i="4"/>
  <c r="X701" i="4"/>
  <c r="AC700" i="4"/>
  <c r="AB700" i="4"/>
  <c r="AA700" i="4"/>
  <c r="Y700" i="4"/>
  <c r="X700" i="4"/>
  <c r="AC699" i="4"/>
  <c r="AB699" i="4"/>
  <c r="AA699" i="4"/>
  <c r="Y699" i="4"/>
  <c r="X699" i="4"/>
  <c r="AC698" i="4"/>
  <c r="AB698" i="4"/>
  <c r="AA698" i="4"/>
  <c r="Y698" i="4"/>
  <c r="X698" i="4"/>
  <c r="AC697" i="4"/>
  <c r="AB697" i="4"/>
  <c r="AA697" i="4"/>
  <c r="Y697" i="4"/>
  <c r="X697" i="4"/>
  <c r="AC696" i="4"/>
  <c r="AB696" i="4"/>
  <c r="AA696" i="4"/>
  <c r="Y696" i="4"/>
  <c r="X696" i="4"/>
  <c r="AC695" i="4"/>
  <c r="AB695" i="4"/>
  <c r="AA695" i="4"/>
  <c r="Y695" i="4"/>
  <c r="X695" i="4"/>
  <c r="AC694" i="4"/>
  <c r="AB694" i="4"/>
  <c r="AA694" i="4"/>
  <c r="Y694" i="4"/>
  <c r="X694" i="4"/>
  <c r="AC693" i="4"/>
  <c r="AB693" i="4"/>
  <c r="AA693" i="4"/>
  <c r="Y693" i="4"/>
  <c r="X693" i="4"/>
  <c r="AC692" i="4"/>
  <c r="AB692" i="4"/>
  <c r="AA692" i="4"/>
  <c r="Y692" i="4"/>
  <c r="X692" i="4"/>
  <c r="AC691" i="4"/>
  <c r="AB691" i="4"/>
  <c r="AA691" i="4"/>
  <c r="Y691" i="4"/>
  <c r="X691" i="4"/>
  <c r="AC690" i="4"/>
  <c r="AB690" i="4"/>
  <c r="AA690" i="4"/>
  <c r="Y690" i="4"/>
  <c r="X690" i="4"/>
  <c r="AC689" i="4"/>
  <c r="AB689" i="4"/>
  <c r="AA689" i="4"/>
  <c r="Y689" i="4"/>
  <c r="X689" i="4"/>
  <c r="AC688" i="4"/>
  <c r="AB688" i="4"/>
  <c r="AA688" i="4"/>
  <c r="Y688" i="4"/>
  <c r="X688" i="4"/>
  <c r="AC687" i="4"/>
  <c r="AB687" i="4"/>
  <c r="AA687" i="4"/>
  <c r="Y687" i="4"/>
  <c r="X687" i="4"/>
  <c r="AC686" i="4"/>
  <c r="AB686" i="4"/>
  <c r="AA686" i="4"/>
  <c r="Y686" i="4"/>
  <c r="X686" i="4"/>
  <c r="AC685" i="4"/>
  <c r="AB685" i="4"/>
  <c r="AA685" i="4"/>
  <c r="Y685" i="4"/>
  <c r="X685" i="4"/>
  <c r="AC684" i="4"/>
  <c r="AB684" i="4"/>
  <c r="AA684" i="4"/>
  <c r="Y684" i="4"/>
  <c r="X684" i="4"/>
  <c r="AC683" i="4"/>
  <c r="AB683" i="4"/>
  <c r="AA683" i="4"/>
  <c r="Y683" i="4"/>
  <c r="X683" i="4"/>
  <c r="AC682" i="4"/>
  <c r="AB682" i="4"/>
  <c r="AA682" i="4"/>
  <c r="Y682" i="4"/>
  <c r="X682" i="4"/>
  <c r="AC681" i="4"/>
  <c r="AB681" i="4"/>
  <c r="AA681" i="4"/>
  <c r="Y681" i="4"/>
  <c r="X681" i="4"/>
  <c r="AC680" i="4"/>
  <c r="AB680" i="4"/>
  <c r="AA680" i="4"/>
  <c r="Y680" i="4"/>
  <c r="X680" i="4"/>
  <c r="AC679" i="4"/>
  <c r="AB679" i="4"/>
  <c r="AA679" i="4"/>
  <c r="Y679" i="4"/>
  <c r="X679" i="4"/>
  <c r="AC678" i="4"/>
  <c r="AB678" i="4"/>
  <c r="AA678" i="4"/>
  <c r="Y678" i="4"/>
  <c r="X678" i="4"/>
  <c r="AC677" i="4"/>
  <c r="AB677" i="4"/>
  <c r="AA677" i="4"/>
  <c r="Y677" i="4"/>
  <c r="X677" i="4"/>
  <c r="AC676" i="4"/>
  <c r="AB676" i="4"/>
  <c r="AA676" i="4"/>
  <c r="Y676" i="4"/>
  <c r="X676" i="4"/>
  <c r="AC675" i="4"/>
  <c r="AB675" i="4"/>
  <c r="AA675" i="4"/>
  <c r="Y675" i="4"/>
  <c r="X675" i="4"/>
  <c r="AC674" i="4"/>
  <c r="AB674" i="4"/>
  <c r="AA674" i="4"/>
  <c r="Y674" i="4"/>
  <c r="X674" i="4"/>
  <c r="AC673" i="4"/>
  <c r="AB673" i="4"/>
  <c r="AA673" i="4"/>
  <c r="Y673" i="4"/>
  <c r="X673" i="4"/>
  <c r="AC672" i="4"/>
  <c r="AB672" i="4"/>
  <c r="AA672" i="4"/>
  <c r="Y672" i="4"/>
  <c r="X672" i="4"/>
  <c r="AC671" i="4"/>
  <c r="AB671" i="4"/>
  <c r="AA671" i="4"/>
  <c r="Y671" i="4"/>
  <c r="X671" i="4"/>
  <c r="AC670" i="4"/>
  <c r="AB670" i="4"/>
  <c r="AA670" i="4"/>
  <c r="Y670" i="4"/>
  <c r="X670" i="4"/>
  <c r="AC669" i="4"/>
  <c r="AB669" i="4"/>
  <c r="AA669" i="4"/>
  <c r="Y669" i="4"/>
  <c r="X669" i="4"/>
  <c r="AC668" i="4"/>
  <c r="AB668" i="4"/>
  <c r="AA668" i="4"/>
  <c r="Y668" i="4"/>
  <c r="X668" i="4"/>
  <c r="AC667" i="4"/>
  <c r="AB667" i="4"/>
  <c r="AA667" i="4"/>
  <c r="Y667" i="4"/>
  <c r="X667" i="4"/>
  <c r="AC666" i="4"/>
  <c r="AB666" i="4"/>
  <c r="AA666" i="4"/>
  <c r="Y666" i="4"/>
  <c r="X666" i="4"/>
  <c r="AC665" i="4"/>
  <c r="AB665" i="4"/>
  <c r="AA665" i="4"/>
  <c r="Y665" i="4"/>
  <c r="X665" i="4"/>
  <c r="AC664" i="4"/>
  <c r="AB664" i="4"/>
  <c r="AA664" i="4"/>
  <c r="Y664" i="4"/>
  <c r="X664" i="4"/>
  <c r="AC663" i="4"/>
  <c r="AB663" i="4"/>
  <c r="AA663" i="4"/>
  <c r="Y663" i="4"/>
  <c r="X663" i="4"/>
  <c r="AC662" i="4"/>
  <c r="AB662" i="4"/>
  <c r="AA662" i="4"/>
  <c r="Y662" i="4"/>
  <c r="X662" i="4"/>
  <c r="AC661" i="4"/>
  <c r="AB661" i="4"/>
  <c r="AA661" i="4"/>
  <c r="Y661" i="4"/>
  <c r="X661" i="4"/>
  <c r="AC660" i="4"/>
  <c r="AB660" i="4"/>
  <c r="AA660" i="4"/>
  <c r="Y660" i="4"/>
  <c r="X660" i="4"/>
  <c r="AC659" i="4"/>
  <c r="AB659" i="4"/>
  <c r="AA659" i="4"/>
  <c r="Y659" i="4"/>
  <c r="X659" i="4"/>
  <c r="AC658" i="4"/>
  <c r="AB658" i="4"/>
  <c r="AA658" i="4"/>
  <c r="Y658" i="4"/>
  <c r="X658" i="4"/>
  <c r="AC657" i="4"/>
  <c r="AB657" i="4"/>
  <c r="AA657" i="4"/>
  <c r="Y657" i="4"/>
  <c r="X657" i="4"/>
  <c r="AC656" i="4"/>
  <c r="AB656" i="4"/>
  <c r="AA656" i="4"/>
  <c r="Y656" i="4"/>
  <c r="X656" i="4"/>
  <c r="AC655" i="4"/>
  <c r="AB655" i="4"/>
  <c r="AA655" i="4"/>
  <c r="Y655" i="4"/>
  <c r="X655" i="4"/>
  <c r="AC654" i="4"/>
  <c r="AB654" i="4"/>
  <c r="AA654" i="4"/>
  <c r="Y654" i="4"/>
  <c r="X654" i="4"/>
  <c r="AC653" i="4"/>
  <c r="AB653" i="4"/>
  <c r="AA653" i="4"/>
  <c r="Y653" i="4"/>
  <c r="X653" i="4"/>
  <c r="AC652" i="4"/>
  <c r="AB652" i="4"/>
  <c r="AA652" i="4"/>
  <c r="Y652" i="4"/>
  <c r="X652" i="4"/>
  <c r="AC651" i="4"/>
  <c r="AB651" i="4"/>
  <c r="AA651" i="4"/>
  <c r="Y651" i="4"/>
  <c r="X651" i="4"/>
  <c r="AC650" i="4"/>
  <c r="AB650" i="4"/>
  <c r="AA650" i="4"/>
  <c r="Y650" i="4"/>
  <c r="X650" i="4"/>
  <c r="AC649" i="4"/>
  <c r="AB649" i="4"/>
  <c r="AA649" i="4"/>
  <c r="Y649" i="4"/>
  <c r="X649" i="4"/>
  <c r="AC648" i="4"/>
  <c r="AB648" i="4"/>
  <c r="AA648" i="4"/>
  <c r="Y648" i="4"/>
  <c r="X648" i="4"/>
  <c r="AC647" i="4"/>
  <c r="AB647" i="4"/>
  <c r="AA647" i="4"/>
  <c r="Y647" i="4"/>
  <c r="X647" i="4"/>
  <c r="AC646" i="4"/>
  <c r="AB646" i="4"/>
  <c r="AA646" i="4"/>
  <c r="Y646" i="4"/>
  <c r="X646" i="4"/>
  <c r="AC645" i="4"/>
  <c r="AB645" i="4"/>
  <c r="AA645" i="4"/>
  <c r="Y645" i="4"/>
  <c r="X645" i="4"/>
  <c r="AC644" i="4"/>
  <c r="AB644" i="4"/>
  <c r="AA644" i="4"/>
  <c r="Y644" i="4"/>
  <c r="X644" i="4"/>
  <c r="AC643" i="4"/>
  <c r="AB643" i="4"/>
  <c r="AA643" i="4"/>
  <c r="Y643" i="4"/>
  <c r="X643" i="4"/>
  <c r="AC642" i="4"/>
  <c r="AB642" i="4"/>
  <c r="AA642" i="4"/>
  <c r="Y642" i="4"/>
  <c r="X642" i="4"/>
  <c r="AC641" i="4"/>
  <c r="AB641" i="4"/>
  <c r="AA641" i="4"/>
  <c r="Y641" i="4"/>
  <c r="X641" i="4"/>
  <c r="AC640" i="4"/>
  <c r="AB640" i="4"/>
  <c r="AA640" i="4"/>
  <c r="Y640" i="4"/>
  <c r="X640" i="4"/>
  <c r="AC639" i="4"/>
  <c r="AB639" i="4"/>
  <c r="AA639" i="4"/>
  <c r="Y639" i="4"/>
  <c r="X639" i="4"/>
  <c r="AC638" i="4"/>
  <c r="AB638" i="4"/>
  <c r="AA638" i="4"/>
  <c r="Y638" i="4"/>
  <c r="X638" i="4"/>
  <c r="AC637" i="4"/>
  <c r="AB637" i="4"/>
  <c r="AA637" i="4"/>
  <c r="Y637" i="4"/>
  <c r="X637" i="4"/>
  <c r="AC636" i="4"/>
  <c r="AB636" i="4"/>
  <c r="AA636" i="4"/>
  <c r="Y636" i="4"/>
  <c r="X636" i="4"/>
  <c r="AC635" i="4"/>
  <c r="AB635" i="4"/>
  <c r="AA635" i="4"/>
  <c r="Y635" i="4"/>
  <c r="X635" i="4"/>
  <c r="AC634" i="4"/>
  <c r="AB634" i="4"/>
  <c r="AA634" i="4"/>
  <c r="Y634" i="4"/>
  <c r="X634" i="4"/>
  <c r="AC633" i="4"/>
  <c r="AB633" i="4"/>
  <c r="AA633" i="4"/>
  <c r="Y633" i="4"/>
  <c r="X633" i="4"/>
  <c r="AC632" i="4"/>
  <c r="AB632" i="4"/>
  <c r="AA632" i="4"/>
  <c r="Y632" i="4"/>
  <c r="X632" i="4"/>
  <c r="AC631" i="4"/>
  <c r="AB631" i="4"/>
  <c r="AA631" i="4"/>
  <c r="Y631" i="4"/>
  <c r="X631" i="4"/>
  <c r="AC630" i="4"/>
  <c r="AB630" i="4"/>
  <c r="AA630" i="4"/>
  <c r="Y630" i="4"/>
  <c r="X630" i="4"/>
  <c r="AC629" i="4"/>
  <c r="AB629" i="4"/>
  <c r="AA629" i="4"/>
  <c r="Y629" i="4"/>
  <c r="X629" i="4"/>
  <c r="AC628" i="4"/>
  <c r="AB628" i="4"/>
  <c r="AA628" i="4"/>
  <c r="Y628" i="4"/>
  <c r="X628" i="4"/>
  <c r="AC627" i="4"/>
  <c r="AB627" i="4"/>
  <c r="AA627" i="4"/>
  <c r="Y627" i="4"/>
  <c r="X627" i="4"/>
  <c r="AC626" i="4"/>
  <c r="AB626" i="4"/>
  <c r="AA626" i="4"/>
  <c r="Y626" i="4"/>
  <c r="X626" i="4"/>
  <c r="AC625" i="4"/>
  <c r="AB625" i="4"/>
  <c r="AA625" i="4"/>
  <c r="Y625" i="4"/>
  <c r="X625" i="4"/>
  <c r="AC624" i="4"/>
  <c r="AB624" i="4"/>
  <c r="AA624" i="4"/>
  <c r="Y624" i="4"/>
  <c r="X624" i="4"/>
  <c r="AC623" i="4"/>
  <c r="AB623" i="4"/>
  <c r="AA623" i="4"/>
  <c r="Y623" i="4"/>
  <c r="X623" i="4"/>
  <c r="AC622" i="4"/>
  <c r="AB622" i="4"/>
  <c r="AA622" i="4"/>
  <c r="Y622" i="4"/>
  <c r="X622" i="4"/>
  <c r="AC621" i="4"/>
  <c r="AB621" i="4"/>
  <c r="AA621" i="4"/>
  <c r="Y621" i="4"/>
  <c r="X621" i="4"/>
  <c r="AC620" i="4"/>
  <c r="AB620" i="4"/>
  <c r="AA620" i="4"/>
  <c r="Y620" i="4"/>
  <c r="X620" i="4"/>
  <c r="AC619" i="4"/>
  <c r="AB619" i="4"/>
  <c r="AA619" i="4"/>
  <c r="Y619" i="4"/>
  <c r="X619" i="4"/>
  <c r="AC618" i="4"/>
  <c r="AB618" i="4"/>
  <c r="AA618" i="4"/>
  <c r="Y618" i="4"/>
  <c r="X618" i="4"/>
  <c r="AC617" i="4"/>
  <c r="AB617" i="4"/>
  <c r="AA617" i="4"/>
  <c r="Y617" i="4"/>
  <c r="X617" i="4"/>
  <c r="AC616" i="4"/>
  <c r="AB616" i="4"/>
  <c r="AA616" i="4"/>
  <c r="Y616" i="4"/>
  <c r="X616" i="4"/>
  <c r="AC615" i="4"/>
  <c r="AB615" i="4"/>
  <c r="AA615" i="4"/>
  <c r="Y615" i="4"/>
  <c r="X615" i="4"/>
  <c r="AC614" i="4"/>
  <c r="AB614" i="4"/>
  <c r="AA614" i="4"/>
  <c r="Y614" i="4"/>
  <c r="X614" i="4"/>
  <c r="AC613" i="4"/>
  <c r="AB613" i="4"/>
  <c r="AA613" i="4"/>
  <c r="Y613" i="4"/>
  <c r="X613" i="4"/>
  <c r="AC612" i="4"/>
  <c r="AB612" i="4"/>
  <c r="AA612" i="4"/>
  <c r="Y612" i="4"/>
  <c r="X612" i="4"/>
  <c r="AC611" i="4"/>
  <c r="AB611" i="4"/>
  <c r="AA611" i="4"/>
  <c r="Y611" i="4"/>
  <c r="X611" i="4"/>
  <c r="AC610" i="4"/>
  <c r="AB610" i="4"/>
  <c r="AA610" i="4"/>
  <c r="Y610" i="4"/>
  <c r="X610" i="4"/>
  <c r="AC609" i="4"/>
  <c r="AB609" i="4"/>
  <c r="AA609" i="4"/>
  <c r="Y609" i="4"/>
  <c r="X609" i="4"/>
  <c r="AC608" i="4"/>
  <c r="AB608" i="4"/>
  <c r="AA608" i="4"/>
  <c r="Y608" i="4"/>
  <c r="X608" i="4"/>
  <c r="AC607" i="4"/>
  <c r="AB607" i="4"/>
  <c r="AA607" i="4"/>
  <c r="Y607" i="4"/>
  <c r="X607" i="4"/>
  <c r="AC606" i="4"/>
  <c r="AB606" i="4"/>
  <c r="AA606" i="4"/>
  <c r="Y606" i="4"/>
  <c r="X606" i="4"/>
  <c r="AC605" i="4"/>
  <c r="AB605" i="4"/>
  <c r="AA605" i="4"/>
  <c r="Y605" i="4"/>
  <c r="X605" i="4"/>
  <c r="AC604" i="4"/>
  <c r="AB604" i="4"/>
  <c r="AA604" i="4"/>
  <c r="Y604" i="4"/>
  <c r="X604" i="4"/>
  <c r="AC603" i="4"/>
  <c r="AB603" i="4"/>
  <c r="AA603" i="4"/>
  <c r="Y603" i="4"/>
  <c r="X603" i="4"/>
  <c r="AC602" i="4"/>
  <c r="AB602" i="4"/>
  <c r="AA602" i="4"/>
  <c r="Y602" i="4"/>
  <c r="X602" i="4"/>
  <c r="AC601" i="4"/>
  <c r="AB601" i="4"/>
  <c r="AA601" i="4"/>
  <c r="Y601" i="4"/>
  <c r="X601" i="4"/>
  <c r="AC600" i="4"/>
  <c r="AB600" i="4"/>
  <c r="AA600" i="4"/>
  <c r="Y600" i="4"/>
  <c r="X600" i="4"/>
  <c r="AC599" i="4"/>
  <c r="AB599" i="4"/>
  <c r="AA599" i="4"/>
  <c r="Y599" i="4"/>
  <c r="X599" i="4"/>
  <c r="AC598" i="4"/>
  <c r="AB598" i="4"/>
  <c r="AA598" i="4"/>
  <c r="Y598" i="4"/>
  <c r="X598" i="4"/>
  <c r="AC597" i="4"/>
  <c r="AB597" i="4"/>
  <c r="AA597" i="4"/>
  <c r="Y597" i="4"/>
  <c r="X597" i="4"/>
  <c r="AC596" i="4"/>
  <c r="AB596" i="4"/>
  <c r="AA596" i="4"/>
  <c r="Y596" i="4"/>
  <c r="X596" i="4"/>
  <c r="AC595" i="4"/>
  <c r="AB595" i="4"/>
  <c r="AA595" i="4"/>
  <c r="Y595" i="4"/>
  <c r="X595" i="4"/>
  <c r="AC594" i="4"/>
  <c r="AB594" i="4"/>
  <c r="AA594" i="4"/>
  <c r="Y594" i="4"/>
  <c r="X594" i="4"/>
  <c r="AC593" i="4"/>
  <c r="AB593" i="4"/>
  <c r="AA593" i="4"/>
  <c r="Y593" i="4"/>
  <c r="X593" i="4"/>
  <c r="AC592" i="4"/>
  <c r="AB592" i="4"/>
  <c r="AA592" i="4"/>
  <c r="Y592" i="4"/>
  <c r="X592" i="4"/>
  <c r="AC591" i="4"/>
  <c r="AB591" i="4"/>
  <c r="AA591" i="4"/>
  <c r="Y591" i="4"/>
  <c r="X591" i="4"/>
  <c r="AC590" i="4"/>
  <c r="AB590" i="4"/>
  <c r="AA590" i="4"/>
  <c r="Y590" i="4"/>
  <c r="X590" i="4"/>
  <c r="AC589" i="4"/>
  <c r="AB589" i="4"/>
  <c r="AA589" i="4"/>
  <c r="Y589" i="4"/>
  <c r="X589" i="4"/>
  <c r="AC588" i="4"/>
  <c r="AB588" i="4"/>
  <c r="AA588" i="4"/>
  <c r="Y588" i="4"/>
  <c r="X588" i="4"/>
  <c r="AC587" i="4"/>
  <c r="AB587" i="4"/>
  <c r="AA587" i="4"/>
  <c r="Y587" i="4"/>
  <c r="X587" i="4"/>
  <c r="AC586" i="4"/>
  <c r="AB586" i="4"/>
  <c r="AA586" i="4"/>
  <c r="Y586" i="4"/>
  <c r="X586" i="4"/>
  <c r="AC585" i="4"/>
  <c r="AB585" i="4"/>
  <c r="AA585" i="4"/>
  <c r="Y585" i="4"/>
  <c r="X585" i="4"/>
  <c r="AC584" i="4"/>
  <c r="AB584" i="4"/>
  <c r="AA584" i="4"/>
  <c r="Y584" i="4"/>
  <c r="X584" i="4"/>
  <c r="AC583" i="4"/>
  <c r="AB583" i="4"/>
  <c r="AA583" i="4"/>
  <c r="Y583" i="4"/>
  <c r="X583" i="4"/>
  <c r="AC582" i="4"/>
  <c r="AB582" i="4"/>
  <c r="AA582" i="4"/>
  <c r="Y582" i="4"/>
  <c r="X582" i="4"/>
  <c r="AC581" i="4"/>
  <c r="AB581" i="4"/>
  <c r="AA581" i="4"/>
  <c r="Y581" i="4"/>
  <c r="X581" i="4"/>
  <c r="AC580" i="4"/>
  <c r="AB580" i="4"/>
  <c r="AA580" i="4"/>
  <c r="Y580" i="4"/>
  <c r="X580" i="4"/>
  <c r="AC579" i="4"/>
  <c r="AB579" i="4"/>
  <c r="AA579" i="4"/>
  <c r="Y579" i="4"/>
  <c r="X579" i="4"/>
  <c r="AC578" i="4"/>
  <c r="AB578" i="4"/>
  <c r="AA578" i="4"/>
  <c r="Y578" i="4"/>
  <c r="X578" i="4"/>
  <c r="AC577" i="4"/>
  <c r="AB577" i="4"/>
  <c r="AA577" i="4"/>
  <c r="Y577" i="4"/>
  <c r="X577" i="4"/>
  <c r="AC576" i="4"/>
  <c r="AB576" i="4"/>
  <c r="AA576" i="4"/>
  <c r="Y576" i="4"/>
  <c r="X576" i="4"/>
  <c r="AC575" i="4"/>
  <c r="AB575" i="4"/>
  <c r="AA575" i="4"/>
  <c r="Y575" i="4"/>
  <c r="X575" i="4"/>
  <c r="AC574" i="4"/>
  <c r="AB574" i="4"/>
  <c r="AA574" i="4"/>
  <c r="Y574" i="4"/>
  <c r="X574" i="4"/>
  <c r="AC573" i="4"/>
  <c r="AB573" i="4"/>
  <c r="AA573" i="4"/>
  <c r="Y573" i="4"/>
  <c r="X573" i="4"/>
  <c r="AC572" i="4"/>
  <c r="AB572" i="4"/>
  <c r="AA572" i="4"/>
  <c r="Y572" i="4"/>
  <c r="X572" i="4"/>
  <c r="AC571" i="4"/>
  <c r="AB571" i="4"/>
  <c r="AA571" i="4"/>
  <c r="Y571" i="4"/>
  <c r="X571" i="4"/>
  <c r="AC570" i="4"/>
  <c r="AB570" i="4"/>
  <c r="AA570" i="4"/>
  <c r="Y570" i="4"/>
  <c r="X570" i="4"/>
  <c r="AC569" i="4"/>
  <c r="AB569" i="4"/>
  <c r="AA569" i="4"/>
  <c r="Y569" i="4"/>
  <c r="X569" i="4"/>
  <c r="AC568" i="4"/>
  <c r="AB568" i="4"/>
  <c r="AA568" i="4"/>
  <c r="Y568" i="4"/>
  <c r="X568" i="4"/>
  <c r="AC567" i="4"/>
  <c r="AB567" i="4"/>
  <c r="AA567" i="4"/>
  <c r="Y567" i="4"/>
  <c r="X567" i="4"/>
  <c r="AC566" i="4"/>
  <c r="AB566" i="4"/>
  <c r="AA566" i="4"/>
  <c r="Y566" i="4"/>
  <c r="X566" i="4"/>
  <c r="AC565" i="4"/>
  <c r="AB565" i="4"/>
  <c r="AA565" i="4"/>
  <c r="Y565" i="4"/>
  <c r="X565" i="4"/>
  <c r="AC564" i="4"/>
  <c r="AB564" i="4"/>
  <c r="AA564" i="4"/>
  <c r="Y564" i="4"/>
  <c r="X564" i="4"/>
  <c r="AC563" i="4"/>
  <c r="AB563" i="4"/>
  <c r="AA563" i="4"/>
  <c r="Y563" i="4"/>
  <c r="X563" i="4"/>
  <c r="AC562" i="4"/>
  <c r="AB562" i="4"/>
  <c r="AA562" i="4"/>
  <c r="Y562" i="4"/>
  <c r="X562" i="4"/>
  <c r="AC561" i="4"/>
  <c r="AB561" i="4"/>
  <c r="AA561" i="4"/>
  <c r="Y561" i="4"/>
  <c r="X561" i="4"/>
  <c r="AC560" i="4"/>
  <c r="AB560" i="4"/>
  <c r="AA560" i="4"/>
  <c r="Y560" i="4"/>
  <c r="X560" i="4"/>
  <c r="AC559" i="4"/>
  <c r="AB559" i="4"/>
  <c r="AA559" i="4"/>
  <c r="Y559" i="4"/>
  <c r="X559" i="4"/>
  <c r="AC558" i="4"/>
  <c r="AB558" i="4"/>
  <c r="AA558" i="4"/>
  <c r="Y558" i="4"/>
  <c r="X558" i="4"/>
  <c r="AC557" i="4"/>
  <c r="AB557" i="4"/>
  <c r="AA557" i="4"/>
  <c r="Y557" i="4"/>
  <c r="X557" i="4"/>
  <c r="AC556" i="4"/>
  <c r="AB556" i="4"/>
  <c r="AA556" i="4"/>
  <c r="Y556" i="4"/>
  <c r="X556" i="4"/>
  <c r="AC555" i="4"/>
  <c r="AB555" i="4"/>
  <c r="AA555" i="4"/>
  <c r="Y555" i="4"/>
  <c r="X555" i="4"/>
  <c r="AC554" i="4"/>
  <c r="AB554" i="4"/>
  <c r="AA554" i="4"/>
  <c r="Y554" i="4"/>
  <c r="X554" i="4"/>
  <c r="AC553" i="4"/>
  <c r="AB553" i="4"/>
  <c r="AA553" i="4"/>
  <c r="Y553" i="4"/>
  <c r="X553" i="4"/>
  <c r="AC552" i="4"/>
  <c r="AB552" i="4"/>
  <c r="AA552" i="4"/>
  <c r="Y552" i="4"/>
  <c r="X552" i="4"/>
  <c r="AC551" i="4"/>
  <c r="AB551" i="4"/>
  <c r="AA551" i="4"/>
  <c r="Y551" i="4"/>
  <c r="X551" i="4"/>
  <c r="AC550" i="4"/>
  <c r="AB550" i="4"/>
  <c r="AA550" i="4"/>
  <c r="Y550" i="4"/>
  <c r="X550" i="4"/>
  <c r="AC549" i="4"/>
  <c r="AB549" i="4"/>
  <c r="AA549" i="4"/>
  <c r="Y549" i="4"/>
  <c r="X549" i="4"/>
  <c r="AC548" i="4"/>
  <c r="AB548" i="4"/>
  <c r="AA548" i="4"/>
  <c r="Y548" i="4"/>
  <c r="X548" i="4"/>
  <c r="AC547" i="4"/>
  <c r="AB547" i="4"/>
  <c r="AA547" i="4"/>
  <c r="Y547" i="4"/>
  <c r="X547" i="4"/>
  <c r="AC546" i="4"/>
  <c r="AB546" i="4"/>
  <c r="AA546" i="4"/>
  <c r="Y546" i="4"/>
  <c r="X546" i="4"/>
  <c r="AC545" i="4"/>
  <c r="AB545" i="4"/>
  <c r="AA545" i="4"/>
  <c r="Y545" i="4"/>
  <c r="X545" i="4"/>
  <c r="AC544" i="4"/>
  <c r="AB544" i="4"/>
  <c r="AA544" i="4"/>
  <c r="Y544" i="4"/>
  <c r="X544" i="4"/>
  <c r="AC543" i="4"/>
  <c r="AB543" i="4"/>
  <c r="AA543" i="4"/>
  <c r="Y543" i="4"/>
  <c r="X543" i="4"/>
  <c r="AC542" i="4"/>
  <c r="AB542" i="4"/>
  <c r="AA542" i="4"/>
  <c r="Y542" i="4"/>
  <c r="X542" i="4"/>
  <c r="AC541" i="4"/>
  <c r="AB541" i="4"/>
  <c r="AA541" i="4"/>
  <c r="Y541" i="4"/>
  <c r="X541" i="4"/>
  <c r="AC540" i="4"/>
  <c r="AB540" i="4"/>
  <c r="AA540" i="4"/>
  <c r="Y540" i="4"/>
  <c r="X540" i="4"/>
  <c r="AC539" i="4"/>
  <c r="AB539" i="4"/>
  <c r="AA539" i="4"/>
  <c r="Y539" i="4"/>
  <c r="X539" i="4"/>
  <c r="AC538" i="4"/>
  <c r="AB538" i="4"/>
  <c r="AA538" i="4"/>
  <c r="Y538" i="4"/>
  <c r="X538" i="4"/>
  <c r="AC537" i="4"/>
  <c r="AB537" i="4"/>
  <c r="AA537" i="4"/>
  <c r="Y537" i="4"/>
  <c r="X537" i="4"/>
  <c r="AC536" i="4"/>
  <c r="AB536" i="4"/>
  <c r="AA536" i="4"/>
  <c r="Y536" i="4"/>
  <c r="X536" i="4"/>
  <c r="AC535" i="4"/>
  <c r="AB535" i="4"/>
  <c r="AA535" i="4"/>
  <c r="Y535" i="4"/>
  <c r="X535" i="4"/>
  <c r="AC534" i="4"/>
  <c r="AB534" i="4"/>
  <c r="AA534" i="4"/>
  <c r="Y534" i="4"/>
  <c r="X534" i="4"/>
  <c r="AC533" i="4"/>
  <c r="AB533" i="4"/>
  <c r="AA533" i="4"/>
  <c r="Y533" i="4"/>
  <c r="X533" i="4"/>
  <c r="AC532" i="4"/>
  <c r="AB532" i="4"/>
  <c r="AA532" i="4"/>
  <c r="Y532" i="4"/>
  <c r="X532" i="4"/>
  <c r="AC531" i="4"/>
  <c r="AB531" i="4"/>
  <c r="AA531" i="4"/>
  <c r="Y531" i="4"/>
  <c r="X531" i="4"/>
  <c r="AC530" i="4"/>
  <c r="AB530" i="4"/>
  <c r="AA530" i="4"/>
  <c r="Y530" i="4"/>
  <c r="X530" i="4"/>
  <c r="AC529" i="4"/>
  <c r="AB529" i="4"/>
  <c r="AA529" i="4"/>
  <c r="Y529" i="4"/>
  <c r="X529" i="4"/>
  <c r="AC528" i="4"/>
  <c r="AB528" i="4"/>
  <c r="AA528" i="4"/>
  <c r="Y528" i="4"/>
  <c r="X528" i="4"/>
  <c r="AC527" i="4"/>
  <c r="AB527" i="4"/>
  <c r="AA527" i="4"/>
  <c r="Y527" i="4"/>
  <c r="X527" i="4"/>
  <c r="AC526" i="4"/>
  <c r="AB526" i="4"/>
  <c r="AA526" i="4"/>
  <c r="Y526" i="4"/>
  <c r="X526" i="4"/>
  <c r="AC525" i="4"/>
  <c r="AB525" i="4"/>
  <c r="AA525" i="4"/>
  <c r="Y525" i="4"/>
  <c r="X525" i="4"/>
  <c r="AC524" i="4"/>
  <c r="AB524" i="4"/>
  <c r="AA524" i="4"/>
  <c r="Y524" i="4"/>
  <c r="X524" i="4"/>
  <c r="AC523" i="4"/>
  <c r="AB523" i="4"/>
  <c r="AA523" i="4"/>
  <c r="Y523" i="4"/>
  <c r="X523" i="4"/>
  <c r="AC522" i="4"/>
  <c r="AB522" i="4"/>
  <c r="AA522" i="4"/>
  <c r="Y522" i="4"/>
  <c r="X522" i="4"/>
  <c r="AC521" i="4"/>
  <c r="AB521" i="4"/>
  <c r="AA521" i="4"/>
  <c r="Y521" i="4"/>
  <c r="X521" i="4"/>
  <c r="AC520" i="4"/>
  <c r="AB520" i="4"/>
  <c r="AA520" i="4"/>
  <c r="Y520" i="4"/>
  <c r="X520" i="4"/>
  <c r="AC519" i="4"/>
  <c r="AB519" i="4"/>
  <c r="AA519" i="4"/>
  <c r="Y519" i="4"/>
  <c r="X519" i="4"/>
  <c r="AC518" i="4"/>
  <c r="AB518" i="4"/>
  <c r="AA518" i="4"/>
  <c r="Y518" i="4"/>
  <c r="X518" i="4"/>
  <c r="AC517" i="4"/>
  <c r="AB517" i="4"/>
  <c r="AA517" i="4"/>
  <c r="Y517" i="4"/>
  <c r="X517" i="4"/>
  <c r="AC516" i="4"/>
  <c r="AB516" i="4"/>
  <c r="AA516" i="4"/>
  <c r="Y516" i="4"/>
  <c r="X516" i="4"/>
  <c r="AC515" i="4"/>
  <c r="AB515" i="4"/>
  <c r="AA515" i="4"/>
  <c r="Y515" i="4"/>
  <c r="X515" i="4"/>
  <c r="AC514" i="4"/>
  <c r="AB514" i="4"/>
  <c r="AA514" i="4"/>
  <c r="Y514" i="4"/>
  <c r="X514" i="4"/>
  <c r="AC513" i="4"/>
  <c r="AB513" i="4"/>
  <c r="AA513" i="4"/>
  <c r="Y513" i="4"/>
  <c r="X513" i="4"/>
  <c r="AC512" i="4"/>
  <c r="AB512" i="4"/>
  <c r="AA512" i="4"/>
  <c r="Y512" i="4"/>
  <c r="X512" i="4"/>
  <c r="AC511" i="4"/>
  <c r="AB511" i="4"/>
  <c r="AA511" i="4"/>
  <c r="Y511" i="4"/>
  <c r="X511" i="4"/>
  <c r="AC510" i="4"/>
  <c r="AB510" i="4"/>
  <c r="AA510" i="4"/>
  <c r="Y510" i="4"/>
  <c r="X510" i="4"/>
  <c r="AC509" i="4"/>
  <c r="AB509" i="4"/>
  <c r="AA509" i="4"/>
  <c r="Y509" i="4"/>
  <c r="X509" i="4"/>
  <c r="AC508" i="4"/>
  <c r="AB508" i="4"/>
  <c r="AA508" i="4"/>
  <c r="Y508" i="4"/>
  <c r="X508" i="4"/>
  <c r="AC507" i="4"/>
  <c r="AB507" i="4"/>
  <c r="AA507" i="4"/>
  <c r="Y507" i="4"/>
  <c r="X507" i="4"/>
  <c r="AC506" i="4"/>
  <c r="AB506" i="4"/>
  <c r="AA506" i="4"/>
  <c r="Y506" i="4"/>
  <c r="X506" i="4"/>
  <c r="AC505" i="4"/>
  <c r="AB505" i="4"/>
  <c r="AA505" i="4"/>
  <c r="Y505" i="4"/>
  <c r="X505" i="4"/>
  <c r="AC504" i="4"/>
  <c r="AB504" i="4"/>
  <c r="AA504" i="4"/>
  <c r="Y504" i="4"/>
  <c r="X504" i="4"/>
  <c r="AC503" i="4"/>
  <c r="AB503" i="4"/>
  <c r="AA503" i="4"/>
  <c r="Y503" i="4"/>
  <c r="X503" i="4"/>
  <c r="AC502" i="4"/>
  <c r="AB502" i="4"/>
  <c r="AA502" i="4"/>
  <c r="Y502" i="4"/>
  <c r="X502" i="4"/>
  <c r="AC501" i="4"/>
  <c r="AB501" i="4"/>
  <c r="AA501" i="4"/>
  <c r="Y501" i="4"/>
  <c r="X501" i="4"/>
  <c r="AC500" i="4"/>
  <c r="AB500" i="4"/>
  <c r="AA500" i="4"/>
  <c r="Y500" i="4"/>
  <c r="X500" i="4"/>
  <c r="AC499" i="4"/>
  <c r="AB499" i="4"/>
  <c r="AA499" i="4"/>
  <c r="Y499" i="4"/>
  <c r="X499" i="4"/>
  <c r="AC498" i="4"/>
  <c r="AB498" i="4"/>
  <c r="AA498" i="4"/>
  <c r="Y498" i="4"/>
  <c r="X498" i="4"/>
  <c r="AC497" i="4"/>
  <c r="AB497" i="4"/>
  <c r="AA497" i="4"/>
  <c r="Y497" i="4"/>
  <c r="X497" i="4"/>
  <c r="AC496" i="4"/>
  <c r="AB496" i="4"/>
  <c r="AA496" i="4"/>
  <c r="Y496" i="4"/>
  <c r="X496" i="4"/>
  <c r="AC495" i="4"/>
  <c r="AB495" i="4"/>
  <c r="AA495" i="4"/>
  <c r="Y495" i="4"/>
  <c r="X495" i="4"/>
  <c r="AC494" i="4"/>
  <c r="AB494" i="4"/>
  <c r="AA494" i="4"/>
  <c r="Y494" i="4"/>
  <c r="X494" i="4"/>
  <c r="AC493" i="4"/>
  <c r="AB493" i="4"/>
  <c r="AA493" i="4"/>
  <c r="Y493" i="4"/>
  <c r="X493" i="4"/>
  <c r="AC492" i="4"/>
  <c r="AB492" i="4"/>
  <c r="AA492" i="4"/>
  <c r="Y492" i="4"/>
  <c r="X492" i="4"/>
  <c r="AC491" i="4"/>
  <c r="AB491" i="4"/>
  <c r="AA491" i="4"/>
  <c r="Y491" i="4"/>
  <c r="X491" i="4"/>
  <c r="AC490" i="4"/>
  <c r="AB490" i="4"/>
  <c r="AA490" i="4"/>
  <c r="Y490" i="4"/>
  <c r="X490" i="4"/>
  <c r="AC489" i="4"/>
  <c r="AB489" i="4"/>
  <c r="AA489" i="4"/>
  <c r="Y489" i="4"/>
  <c r="X489" i="4"/>
  <c r="AC488" i="4"/>
  <c r="AB488" i="4"/>
  <c r="AA488" i="4"/>
  <c r="Y488" i="4"/>
  <c r="X488" i="4"/>
  <c r="AC487" i="4"/>
  <c r="AB487" i="4"/>
  <c r="AA487" i="4"/>
  <c r="Y487" i="4"/>
  <c r="X487" i="4"/>
  <c r="AC486" i="4"/>
  <c r="AB486" i="4"/>
  <c r="AA486" i="4"/>
  <c r="Y486" i="4"/>
  <c r="X486" i="4"/>
  <c r="AC485" i="4"/>
  <c r="AB485" i="4"/>
  <c r="AA485" i="4"/>
  <c r="Y485" i="4"/>
  <c r="X485" i="4"/>
  <c r="AC484" i="4"/>
  <c r="AB484" i="4"/>
  <c r="AA484" i="4"/>
  <c r="Y484" i="4"/>
  <c r="X484" i="4"/>
  <c r="AC483" i="4"/>
  <c r="AB483" i="4"/>
  <c r="AA483" i="4"/>
  <c r="Y483" i="4"/>
  <c r="X483" i="4"/>
  <c r="AC482" i="4"/>
  <c r="AB482" i="4"/>
  <c r="AA482" i="4"/>
  <c r="Y482" i="4"/>
  <c r="X482" i="4"/>
  <c r="AC481" i="4"/>
  <c r="AB481" i="4"/>
  <c r="AA481" i="4"/>
  <c r="Y481" i="4"/>
  <c r="X481" i="4"/>
  <c r="AC480" i="4"/>
  <c r="AB480" i="4"/>
  <c r="AA480" i="4"/>
  <c r="Y480" i="4"/>
  <c r="X480" i="4"/>
  <c r="AC479" i="4"/>
  <c r="AB479" i="4"/>
  <c r="AA479" i="4"/>
  <c r="Y479" i="4"/>
  <c r="X479" i="4"/>
  <c r="AC478" i="4"/>
  <c r="AB478" i="4"/>
  <c r="AA478" i="4"/>
  <c r="Y478" i="4"/>
  <c r="X478" i="4"/>
  <c r="AC477" i="4"/>
  <c r="AB477" i="4"/>
  <c r="AA477" i="4"/>
  <c r="Y477" i="4"/>
  <c r="X477" i="4"/>
  <c r="AC476" i="4"/>
  <c r="AB476" i="4"/>
  <c r="AA476" i="4"/>
  <c r="Y476" i="4"/>
  <c r="X476" i="4"/>
  <c r="AC475" i="4"/>
  <c r="AB475" i="4"/>
  <c r="AA475" i="4"/>
  <c r="Y475" i="4"/>
  <c r="X475" i="4"/>
  <c r="AC474" i="4"/>
  <c r="AB474" i="4"/>
  <c r="AA474" i="4"/>
  <c r="Y474" i="4"/>
  <c r="X474" i="4"/>
  <c r="AC473" i="4"/>
  <c r="AB473" i="4"/>
  <c r="AA473" i="4"/>
  <c r="Y473" i="4"/>
  <c r="X473" i="4"/>
  <c r="AC472" i="4"/>
  <c r="AB472" i="4"/>
  <c r="AA472" i="4"/>
  <c r="Y472" i="4"/>
  <c r="X472" i="4"/>
  <c r="AC471" i="4"/>
  <c r="AB471" i="4"/>
  <c r="AA471" i="4"/>
  <c r="Y471" i="4"/>
  <c r="X471" i="4"/>
  <c r="AC470" i="4"/>
  <c r="AB470" i="4"/>
  <c r="AA470" i="4"/>
  <c r="Y470" i="4"/>
  <c r="X470" i="4"/>
  <c r="AC469" i="4"/>
  <c r="AB469" i="4"/>
  <c r="AA469" i="4"/>
  <c r="Y469" i="4"/>
  <c r="X469" i="4"/>
  <c r="AC468" i="4"/>
  <c r="AB468" i="4"/>
  <c r="AA468" i="4"/>
  <c r="Y468" i="4"/>
  <c r="X468" i="4"/>
  <c r="AC467" i="4"/>
  <c r="AB467" i="4"/>
  <c r="AA467" i="4"/>
  <c r="Y467" i="4"/>
  <c r="X467" i="4"/>
  <c r="AC466" i="4"/>
  <c r="AB466" i="4"/>
  <c r="AA466" i="4"/>
  <c r="Y466" i="4"/>
  <c r="X466" i="4"/>
  <c r="AC465" i="4"/>
  <c r="AB465" i="4"/>
  <c r="AA465" i="4"/>
  <c r="Y465" i="4"/>
  <c r="X465" i="4"/>
  <c r="AC464" i="4"/>
  <c r="AB464" i="4"/>
  <c r="AA464" i="4"/>
  <c r="Y464" i="4"/>
  <c r="X464" i="4"/>
  <c r="AC463" i="4"/>
  <c r="AB463" i="4"/>
  <c r="AA463" i="4"/>
  <c r="Y463" i="4"/>
  <c r="X463" i="4"/>
  <c r="AC462" i="4"/>
  <c r="AB462" i="4"/>
  <c r="AA462" i="4"/>
  <c r="Y462" i="4"/>
  <c r="X462" i="4"/>
  <c r="AC461" i="4"/>
  <c r="AB461" i="4"/>
  <c r="AA461" i="4"/>
  <c r="Y461" i="4"/>
  <c r="X461" i="4"/>
  <c r="AC460" i="4"/>
  <c r="AB460" i="4"/>
  <c r="AA460" i="4"/>
  <c r="Y460" i="4"/>
  <c r="X460" i="4"/>
  <c r="AC459" i="4"/>
  <c r="AB459" i="4"/>
  <c r="AA459" i="4"/>
  <c r="Y459" i="4"/>
  <c r="X459" i="4"/>
  <c r="AC458" i="4"/>
  <c r="AB458" i="4"/>
  <c r="AA458" i="4"/>
  <c r="Y458" i="4"/>
  <c r="X458" i="4"/>
  <c r="AC457" i="4"/>
  <c r="AB457" i="4"/>
  <c r="AA457" i="4"/>
  <c r="Y457" i="4"/>
  <c r="X457" i="4"/>
  <c r="AC456" i="4"/>
  <c r="AB456" i="4"/>
  <c r="AA456" i="4"/>
  <c r="Y456" i="4"/>
  <c r="X456" i="4"/>
  <c r="AC455" i="4"/>
  <c r="AB455" i="4"/>
  <c r="AA455" i="4"/>
  <c r="Y455" i="4"/>
  <c r="X455" i="4"/>
  <c r="AC454" i="4"/>
  <c r="AB454" i="4"/>
  <c r="AA454" i="4"/>
  <c r="Y454" i="4"/>
  <c r="X454" i="4"/>
  <c r="AC453" i="4"/>
  <c r="AB453" i="4"/>
  <c r="AA453" i="4"/>
  <c r="Y453" i="4"/>
  <c r="X453" i="4"/>
  <c r="AC452" i="4"/>
  <c r="AB452" i="4"/>
  <c r="AA452" i="4"/>
  <c r="Y452" i="4"/>
  <c r="X452" i="4"/>
  <c r="AC451" i="4"/>
  <c r="AB451" i="4"/>
  <c r="AA451" i="4"/>
  <c r="Y451" i="4"/>
  <c r="X451" i="4"/>
  <c r="AC450" i="4"/>
  <c r="AB450" i="4"/>
  <c r="AA450" i="4"/>
  <c r="Y450" i="4"/>
  <c r="X450" i="4"/>
  <c r="AC449" i="4"/>
  <c r="AB449" i="4"/>
  <c r="AA449" i="4"/>
  <c r="Y449" i="4"/>
  <c r="X449" i="4"/>
  <c r="AC448" i="4"/>
  <c r="AB448" i="4"/>
  <c r="AA448" i="4"/>
  <c r="Y448" i="4"/>
  <c r="X448" i="4"/>
  <c r="AC447" i="4"/>
  <c r="AB447" i="4"/>
  <c r="AA447" i="4"/>
  <c r="Y447" i="4"/>
  <c r="X447" i="4"/>
  <c r="AC446" i="4"/>
  <c r="AB446" i="4"/>
  <c r="AA446" i="4"/>
  <c r="Y446" i="4"/>
  <c r="X446" i="4"/>
  <c r="AC445" i="4"/>
  <c r="AB445" i="4"/>
  <c r="AA445" i="4"/>
  <c r="Y445" i="4"/>
  <c r="X445" i="4"/>
  <c r="AC444" i="4"/>
  <c r="AB444" i="4"/>
  <c r="AA444" i="4"/>
  <c r="Y444" i="4"/>
  <c r="X444" i="4"/>
  <c r="AC443" i="4"/>
  <c r="AB443" i="4"/>
  <c r="AA443" i="4"/>
  <c r="Y443" i="4"/>
  <c r="X443" i="4"/>
  <c r="AC442" i="4"/>
  <c r="AB442" i="4"/>
  <c r="AA442" i="4"/>
  <c r="Y442" i="4"/>
  <c r="X442" i="4"/>
  <c r="AC441" i="4"/>
  <c r="AB441" i="4"/>
  <c r="AA441" i="4"/>
  <c r="Y441" i="4"/>
  <c r="X441" i="4"/>
  <c r="AC440" i="4"/>
  <c r="AB440" i="4"/>
  <c r="AA440" i="4"/>
  <c r="Y440" i="4"/>
  <c r="X440" i="4"/>
  <c r="AC439" i="4"/>
  <c r="AB439" i="4"/>
  <c r="AA439" i="4"/>
  <c r="Y439" i="4"/>
  <c r="X439" i="4"/>
  <c r="AC438" i="4"/>
  <c r="AB438" i="4"/>
  <c r="AA438" i="4"/>
  <c r="Y438" i="4"/>
  <c r="X438" i="4"/>
  <c r="AC437" i="4"/>
  <c r="AB437" i="4"/>
  <c r="AA437" i="4"/>
  <c r="Y437" i="4"/>
  <c r="X437" i="4"/>
  <c r="AC436" i="4"/>
  <c r="AB436" i="4"/>
  <c r="AA436" i="4"/>
  <c r="Y436" i="4"/>
  <c r="X436" i="4"/>
  <c r="AC435" i="4"/>
  <c r="AB435" i="4"/>
  <c r="AA435" i="4"/>
  <c r="Y435" i="4"/>
  <c r="X435" i="4"/>
  <c r="AC434" i="4"/>
  <c r="AB434" i="4"/>
  <c r="AA434" i="4"/>
  <c r="Y434" i="4"/>
  <c r="X434" i="4"/>
  <c r="AC433" i="4"/>
  <c r="AB433" i="4"/>
  <c r="AA433" i="4"/>
  <c r="Y433" i="4"/>
  <c r="X433" i="4"/>
  <c r="AC432" i="4"/>
  <c r="AB432" i="4"/>
  <c r="AA432" i="4"/>
  <c r="Y432" i="4"/>
  <c r="X432" i="4"/>
  <c r="AC431" i="4"/>
  <c r="AB431" i="4"/>
  <c r="AA431" i="4"/>
  <c r="Y431" i="4"/>
  <c r="X431" i="4"/>
  <c r="AC430" i="4"/>
  <c r="AB430" i="4"/>
  <c r="AA430" i="4"/>
  <c r="Y430" i="4"/>
  <c r="X430" i="4"/>
  <c r="AC429" i="4"/>
  <c r="AB429" i="4"/>
  <c r="AA429" i="4"/>
  <c r="Y429" i="4"/>
  <c r="X429" i="4"/>
  <c r="AC428" i="4"/>
  <c r="AB428" i="4"/>
  <c r="AA428" i="4"/>
  <c r="Y428" i="4"/>
  <c r="X428" i="4"/>
  <c r="AC427" i="4"/>
  <c r="AB427" i="4"/>
  <c r="AA427" i="4"/>
  <c r="Y427" i="4"/>
  <c r="X427" i="4"/>
  <c r="AC426" i="4"/>
  <c r="AB426" i="4"/>
  <c r="AA426" i="4"/>
  <c r="Y426" i="4"/>
  <c r="X426" i="4"/>
  <c r="AC425" i="4"/>
  <c r="AB425" i="4"/>
  <c r="AA425" i="4"/>
  <c r="Y425" i="4"/>
  <c r="X425" i="4"/>
  <c r="AC424" i="4"/>
  <c r="AB424" i="4"/>
  <c r="AA424" i="4"/>
  <c r="Y424" i="4"/>
  <c r="X424" i="4"/>
  <c r="AC423" i="4"/>
  <c r="AB423" i="4"/>
  <c r="AA423" i="4"/>
  <c r="Y423" i="4"/>
  <c r="X423" i="4"/>
  <c r="AC422" i="4"/>
  <c r="AB422" i="4"/>
  <c r="AA422" i="4"/>
  <c r="Y422" i="4"/>
  <c r="X422" i="4"/>
  <c r="AC421" i="4"/>
  <c r="AB421" i="4"/>
  <c r="AA421" i="4"/>
  <c r="Y421" i="4"/>
  <c r="X421" i="4"/>
  <c r="AC420" i="4"/>
  <c r="AB420" i="4"/>
  <c r="AA420" i="4"/>
  <c r="Y420" i="4"/>
  <c r="X420" i="4"/>
  <c r="AC419" i="4"/>
  <c r="AB419" i="4"/>
  <c r="AA419" i="4"/>
  <c r="Y419" i="4"/>
  <c r="X419" i="4"/>
  <c r="AC418" i="4"/>
  <c r="AB418" i="4"/>
  <c r="AA418" i="4"/>
  <c r="Y418" i="4"/>
  <c r="X418" i="4"/>
  <c r="AC417" i="4"/>
  <c r="AB417" i="4"/>
  <c r="AA417" i="4"/>
  <c r="Y417" i="4"/>
  <c r="X417" i="4"/>
  <c r="AC416" i="4"/>
  <c r="AB416" i="4"/>
  <c r="AA416" i="4"/>
  <c r="Y416" i="4"/>
  <c r="X416" i="4"/>
  <c r="AC415" i="4"/>
  <c r="AB415" i="4"/>
  <c r="AA415" i="4"/>
  <c r="Y415" i="4"/>
  <c r="X415" i="4"/>
  <c r="AC414" i="4"/>
  <c r="AB414" i="4"/>
  <c r="AA414" i="4"/>
  <c r="Y414" i="4"/>
  <c r="X414" i="4"/>
  <c r="AC413" i="4"/>
  <c r="AB413" i="4"/>
  <c r="AA413" i="4"/>
  <c r="Y413" i="4"/>
  <c r="X413" i="4"/>
  <c r="AC412" i="4"/>
  <c r="AB412" i="4"/>
  <c r="AA412" i="4"/>
  <c r="Y412" i="4"/>
  <c r="X412" i="4"/>
  <c r="AC411" i="4"/>
  <c r="AB411" i="4"/>
  <c r="AA411" i="4"/>
  <c r="Y411" i="4"/>
  <c r="X411" i="4"/>
  <c r="AC410" i="4"/>
  <c r="AB410" i="4"/>
  <c r="AA410" i="4"/>
  <c r="Y410" i="4"/>
  <c r="X410" i="4"/>
  <c r="AC409" i="4"/>
  <c r="AB409" i="4"/>
  <c r="AA409" i="4"/>
  <c r="Y409" i="4"/>
  <c r="X409" i="4"/>
  <c r="AC408" i="4"/>
  <c r="AB408" i="4"/>
  <c r="AA408" i="4"/>
  <c r="Y408" i="4"/>
  <c r="X408" i="4"/>
  <c r="AC407" i="4"/>
  <c r="AB407" i="4"/>
  <c r="AA407" i="4"/>
  <c r="Y407" i="4"/>
  <c r="X407" i="4"/>
  <c r="AC406" i="4"/>
  <c r="AB406" i="4"/>
  <c r="AA406" i="4"/>
  <c r="Y406" i="4"/>
  <c r="X406" i="4"/>
  <c r="AC405" i="4"/>
  <c r="AB405" i="4"/>
  <c r="AA405" i="4"/>
  <c r="Y405" i="4"/>
  <c r="X405" i="4"/>
  <c r="AC404" i="4"/>
  <c r="AB404" i="4"/>
  <c r="AA404" i="4"/>
  <c r="Y404" i="4"/>
  <c r="X404" i="4"/>
  <c r="AC403" i="4"/>
  <c r="AB403" i="4"/>
  <c r="AA403" i="4"/>
  <c r="Y403" i="4"/>
  <c r="X403" i="4"/>
  <c r="AC402" i="4"/>
  <c r="AB402" i="4"/>
  <c r="AA402" i="4"/>
  <c r="Y402" i="4"/>
  <c r="X402" i="4"/>
  <c r="AC401" i="4"/>
  <c r="AB401" i="4"/>
  <c r="AA401" i="4"/>
  <c r="Y401" i="4"/>
  <c r="X401" i="4"/>
  <c r="AC400" i="4"/>
  <c r="AB400" i="4"/>
  <c r="AA400" i="4"/>
  <c r="Y400" i="4"/>
  <c r="X400" i="4"/>
  <c r="AC399" i="4"/>
  <c r="AB399" i="4"/>
  <c r="AA399" i="4"/>
  <c r="Y399" i="4"/>
  <c r="X399" i="4"/>
  <c r="AC398" i="4"/>
  <c r="AB398" i="4"/>
  <c r="AA398" i="4"/>
  <c r="Y398" i="4"/>
  <c r="X398" i="4"/>
  <c r="AC397" i="4"/>
  <c r="AB397" i="4"/>
  <c r="AA397" i="4"/>
  <c r="Y397" i="4"/>
  <c r="X397" i="4"/>
  <c r="AC396" i="4"/>
  <c r="AB396" i="4"/>
  <c r="AA396" i="4"/>
  <c r="Y396" i="4"/>
  <c r="X396" i="4"/>
  <c r="AC395" i="4"/>
  <c r="AB395" i="4"/>
  <c r="AA395" i="4"/>
  <c r="Y395" i="4"/>
  <c r="X395" i="4"/>
  <c r="AC394" i="4"/>
  <c r="AB394" i="4"/>
  <c r="AA394" i="4"/>
  <c r="Y394" i="4"/>
  <c r="X394" i="4"/>
  <c r="AC393" i="4"/>
  <c r="AB393" i="4"/>
  <c r="AA393" i="4"/>
  <c r="Y393" i="4"/>
  <c r="X393" i="4"/>
  <c r="AC392" i="4"/>
  <c r="AB392" i="4"/>
  <c r="AA392" i="4"/>
  <c r="Y392" i="4"/>
  <c r="X392" i="4"/>
  <c r="AC391" i="4"/>
  <c r="AB391" i="4"/>
  <c r="AA391" i="4"/>
  <c r="Y391" i="4"/>
  <c r="X391" i="4"/>
  <c r="AC390" i="4"/>
  <c r="AB390" i="4"/>
  <c r="AA390" i="4"/>
  <c r="Y390" i="4"/>
  <c r="X390" i="4"/>
  <c r="AC389" i="4"/>
  <c r="AB389" i="4"/>
  <c r="AA389" i="4"/>
  <c r="Y389" i="4"/>
  <c r="X389" i="4"/>
  <c r="AC388" i="4"/>
  <c r="AB388" i="4"/>
  <c r="AA388" i="4"/>
  <c r="Y388" i="4"/>
  <c r="X388" i="4"/>
  <c r="AC387" i="4"/>
  <c r="AB387" i="4"/>
  <c r="AA387" i="4"/>
  <c r="Y387" i="4"/>
  <c r="X387" i="4"/>
  <c r="AC386" i="4"/>
  <c r="AB386" i="4"/>
  <c r="AA386" i="4"/>
  <c r="Y386" i="4"/>
  <c r="X386" i="4"/>
  <c r="AC385" i="4"/>
  <c r="AB385" i="4"/>
  <c r="AA385" i="4"/>
  <c r="Y385" i="4"/>
  <c r="X385" i="4"/>
  <c r="AC384" i="4"/>
  <c r="AB384" i="4"/>
  <c r="AA384" i="4"/>
  <c r="Y384" i="4"/>
  <c r="X384" i="4"/>
  <c r="AC383" i="4"/>
  <c r="AB383" i="4"/>
  <c r="AA383" i="4"/>
  <c r="Y383" i="4"/>
  <c r="X383" i="4"/>
  <c r="AC382" i="4"/>
  <c r="AB382" i="4"/>
  <c r="AA382" i="4"/>
  <c r="Y382" i="4"/>
  <c r="X382" i="4"/>
  <c r="AC381" i="4"/>
  <c r="AB381" i="4"/>
  <c r="AA381" i="4"/>
  <c r="Y381" i="4"/>
  <c r="X381" i="4"/>
  <c r="AC380" i="4"/>
  <c r="AB380" i="4"/>
  <c r="AA380" i="4"/>
  <c r="Y380" i="4"/>
  <c r="X380" i="4"/>
  <c r="AC379" i="4"/>
  <c r="AB379" i="4"/>
  <c r="AA379" i="4"/>
  <c r="Y379" i="4"/>
  <c r="X379" i="4"/>
  <c r="AC378" i="4"/>
  <c r="AB378" i="4"/>
  <c r="AA378" i="4"/>
  <c r="Y378" i="4"/>
  <c r="X378" i="4"/>
  <c r="AC377" i="4"/>
  <c r="AB377" i="4"/>
  <c r="AA377" i="4"/>
  <c r="Y377" i="4"/>
  <c r="X377" i="4"/>
  <c r="AC376" i="4"/>
  <c r="AB376" i="4"/>
  <c r="AA376" i="4"/>
  <c r="Y376" i="4"/>
  <c r="X376" i="4"/>
  <c r="AC375" i="4"/>
  <c r="AB375" i="4"/>
  <c r="AA375" i="4"/>
  <c r="Y375" i="4"/>
  <c r="X375" i="4"/>
  <c r="AC374" i="4"/>
  <c r="AB374" i="4"/>
  <c r="AA374" i="4"/>
  <c r="Y374" i="4"/>
  <c r="X374" i="4"/>
  <c r="AC373" i="4"/>
  <c r="AB373" i="4"/>
  <c r="AA373" i="4"/>
  <c r="Y373" i="4"/>
  <c r="X373" i="4"/>
  <c r="AC372" i="4"/>
  <c r="AB372" i="4"/>
  <c r="AA372" i="4"/>
  <c r="Y372" i="4"/>
  <c r="X372" i="4"/>
  <c r="AC371" i="4"/>
  <c r="AB371" i="4"/>
  <c r="AA371" i="4"/>
  <c r="Y371" i="4"/>
  <c r="X371" i="4"/>
  <c r="AC370" i="4"/>
  <c r="AB370" i="4"/>
  <c r="AA370" i="4"/>
  <c r="Y370" i="4"/>
  <c r="X370" i="4"/>
  <c r="AC369" i="4"/>
  <c r="AB369" i="4"/>
  <c r="AA369" i="4"/>
  <c r="Y369" i="4"/>
  <c r="X369" i="4"/>
  <c r="AC368" i="4"/>
  <c r="AB368" i="4"/>
  <c r="AA368" i="4"/>
  <c r="Y368" i="4"/>
  <c r="X368" i="4"/>
  <c r="AC367" i="4"/>
  <c r="AB367" i="4"/>
  <c r="AA367" i="4"/>
  <c r="Y367" i="4"/>
  <c r="X367" i="4"/>
  <c r="AC366" i="4"/>
  <c r="AB366" i="4"/>
  <c r="AA366" i="4"/>
  <c r="Y366" i="4"/>
  <c r="X366" i="4"/>
  <c r="AC365" i="4"/>
  <c r="AB365" i="4"/>
  <c r="AA365" i="4"/>
  <c r="Y365" i="4"/>
  <c r="X365" i="4"/>
  <c r="AC364" i="4"/>
  <c r="AB364" i="4"/>
  <c r="AA364" i="4"/>
  <c r="Y364" i="4"/>
  <c r="X364" i="4"/>
  <c r="AC363" i="4"/>
  <c r="AB363" i="4"/>
  <c r="AA363" i="4"/>
  <c r="Y363" i="4"/>
  <c r="X363" i="4"/>
  <c r="AC362" i="4"/>
  <c r="AB362" i="4"/>
  <c r="AA362" i="4"/>
  <c r="Y362" i="4"/>
  <c r="X362" i="4"/>
  <c r="AC361" i="4"/>
  <c r="AB361" i="4"/>
  <c r="AA361" i="4"/>
  <c r="Y361" i="4"/>
  <c r="X361" i="4"/>
  <c r="AC360" i="4"/>
  <c r="AB360" i="4"/>
  <c r="AA360" i="4"/>
  <c r="Y360" i="4"/>
  <c r="X360" i="4"/>
  <c r="AC359" i="4"/>
  <c r="AB359" i="4"/>
  <c r="AA359" i="4"/>
  <c r="Y359" i="4"/>
  <c r="X359" i="4"/>
  <c r="AC358" i="4"/>
  <c r="AB358" i="4"/>
  <c r="AA358" i="4"/>
  <c r="Y358" i="4"/>
  <c r="X358" i="4"/>
  <c r="AC357" i="4"/>
  <c r="AB357" i="4"/>
  <c r="AA357" i="4"/>
  <c r="Y357" i="4"/>
  <c r="X357" i="4"/>
  <c r="AC356" i="4"/>
  <c r="AB356" i="4"/>
  <c r="AA356" i="4"/>
  <c r="Y356" i="4"/>
  <c r="X356" i="4"/>
  <c r="AC355" i="4"/>
  <c r="AB355" i="4"/>
  <c r="AA355" i="4"/>
  <c r="Y355" i="4"/>
  <c r="X355" i="4"/>
  <c r="AC354" i="4"/>
  <c r="AB354" i="4"/>
  <c r="AA354" i="4"/>
  <c r="Y354" i="4"/>
  <c r="X354" i="4"/>
  <c r="AC353" i="4"/>
  <c r="AB353" i="4"/>
  <c r="AA353" i="4"/>
  <c r="Y353" i="4"/>
  <c r="X353" i="4"/>
  <c r="AC352" i="4"/>
  <c r="AB352" i="4"/>
  <c r="AA352" i="4"/>
  <c r="Y352" i="4"/>
  <c r="X352" i="4"/>
  <c r="AC351" i="4"/>
  <c r="AB351" i="4"/>
  <c r="AA351" i="4"/>
  <c r="Y351" i="4"/>
  <c r="X351" i="4"/>
  <c r="AC350" i="4"/>
  <c r="AB350" i="4"/>
  <c r="AA350" i="4"/>
  <c r="Y350" i="4"/>
  <c r="X350" i="4"/>
  <c r="AC349" i="4"/>
  <c r="AB349" i="4"/>
  <c r="AA349" i="4"/>
  <c r="Y349" i="4"/>
  <c r="X349" i="4"/>
  <c r="AC348" i="4"/>
  <c r="AB348" i="4"/>
  <c r="AA348" i="4"/>
  <c r="Y348" i="4"/>
  <c r="X348" i="4"/>
  <c r="AC347" i="4"/>
  <c r="AB347" i="4"/>
  <c r="AA347" i="4"/>
  <c r="Y347" i="4"/>
  <c r="X347" i="4"/>
  <c r="AC346" i="4"/>
  <c r="AB346" i="4"/>
  <c r="AA346" i="4"/>
  <c r="Y346" i="4"/>
  <c r="X346" i="4"/>
  <c r="AC345" i="4"/>
  <c r="AB345" i="4"/>
  <c r="AA345" i="4"/>
  <c r="Y345" i="4"/>
  <c r="X345" i="4"/>
  <c r="AC344" i="4"/>
  <c r="AB344" i="4"/>
  <c r="AA344" i="4"/>
  <c r="Y344" i="4"/>
  <c r="X344" i="4"/>
  <c r="AC343" i="4"/>
  <c r="AB343" i="4"/>
  <c r="AA343" i="4"/>
  <c r="Y343" i="4"/>
  <c r="X343" i="4"/>
  <c r="AC342" i="4"/>
  <c r="AB342" i="4"/>
  <c r="AA342" i="4"/>
  <c r="Y342" i="4"/>
  <c r="X342" i="4"/>
  <c r="AC341" i="4"/>
  <c r="AB341" i="4"/>
  <c r="AA341" i="4"/>
  <c r="Y341" i="4"/>
  <c r="X341" i="4"/>
  <c r="AC340" i="4"/>
  <c r="AB340" i="4"/>
  <c r="AA340" i="4"/>
  <c r="Y340" i="4"/>
  <c r="X340" i="4"/>
  <c r="AC339" i="4"/>
  <c r="AB339" i="4"/>
  <c r="AA339" i="4"/>
  <c r="Y339" i="4"/>
  <c r="X339" i="4"/>
  <c r="AC338" i="4"/>
  <c r="AB338" i="4"/>
  <c r="AA338" i="4"/>
  <c r="Y338" i="4"/>
  <c r="X338" i="4"/>
  <c r="AC337" i="4"/>
  <c r="AB337" i="4"/>
  <c r="AA337" i="4"/>
  <c r="Y337" i="4"/>
  <c r="X337" i="4"/>
  <c r="AC336" i="4"/>
  <c r="AB336" i="4"/>
  <c r="AA336" i="4"/>
  <c r="Y336" i="4"/>
  <c r="X336" i="4"/>
  <c r="AC335" i="4"/>
  <c r="AB335" i="4"/>
  <c r="AA335" i="4"/>
  <c r="Y335" i="4"/>
  <c r="X335" i="4"/>
  <c r="AC334" i="4"/>
  <c r="AB334" i="4"/>
  <c r="AA334" i="4"/>
  <c r="Y334" i="4"/>
  <c r="X334" i="4"/>
  <c r="AC333" i="4"/>
  <c r="AB333" i="4"/>
  <c r="AA333" i="4"/>
  <c r="Y333" i="4"/>
  <c r="X333" i="4"/>
  <c r="AC332" i="4"/>
  <c r="AB332" i="4"/>
  <c r="AA332" i="4"/>
  <c r="Y332" i="4"/>
  <c r="X332" i="4"/>
  <c r="AC331" i="4"/>
  <c r="AB331" i="4"/>
  <c r="AA331" i="4"/>
  <c r="Y331" i="4"/>
  <c r="X331" i="4"/>
  <c r="AC330" i="4"/>
  <c r="AB330" i="4"/>
  <c r="AA330" i="4"/>
  <c r="Y330" i="4"/>
  <c r="X330" i="4"/>
  <c r="AC329" i="4"/>
  <c r="AB329" i="4"/>
  <c r="AA329" i="4"/>
  <c r="Y329" i="4"/>
  <c r="X329" i="4"/>
  <c r="AC328" i="4"/>
  <c r="AB328" i="4"/>
  <c r="AA328" i="4"/>
  <c r="Y328" i="4"/>
  <c r="X328" i="4"/>
  <c r="AC327" i="4"/>
  <c r="AB327" i="4"/>
  <c r="AA327" i="4"/>
  <c r="Y327" i="4"/>
  <c r="X327" i="4"/>
  <c r="AC326" i="4"/>
  <c r="AB326" i="4"/>
  <c r="AA326" i="4"/>
  <c r="Y326" i="4"/>
  <c r="X326" i="4"/>
  <c r="AC325" i="4"/>
  <c r="AB325" i="4"/>
  <c r="AA325" i="4"/>
  <c r="Y325" i="4"/>
  <c r="X325" i="4"/>
  <c r="AC324" i="4"/>
  <c r="AB324" i="4"/>
  <c r="AA324" i="4"/>
  <c r="Y324" i="4"/>
  <c r="X324" i="4"/>
  <c r="AC323" i="4"/>
  <c r="AB323" i="4"/>
  <c r="AA323" i="4"/>
  <c r="Y323" i="4"/>
  <c r="X323" i="4"/>
  <c r="AC322" i="4"/>
  <c r="AB322" i="4"/>
  <c r="AA322" i="4"/>
  <c r="Y322" i="4"/>
  <c r="X322" i="4"/>
  <c r="AC321" i="4"/>
  <c r="AB321" i="4"/>
  <c r="AA321" i="4"/>
  <c r="Y321" i="4"/>
  <c r="X321" i="4"/>
  <c r="AC320" i="4"/>
  <c r="AB320" i="4"/>
  <c r="AA320" i="4"/>
  <c r="Y320" i="4"/>
  <c r="X320" i="4"/>
  <c r="AC319" i="4"/>
  <c r="AB319" i="4"/>
  <c r="AA319" i="4"/>
  <c r="Y319" i="4"/>
  <c r="X319" i="4"/>
  <c r="AC318" i="4"/>
  <c r="AB318" i="4"/>
  <c r="AA318" i="4"/>
  <c r="Y318" i="4"/>
  <c r="X318" i="4"/>
  <c r="AC317" i="4"/>
  <c r="AB317" i="4"/>
  <c r="AA317" i="4"/>
  <c r="Y317" i="4"/>
  <c r="X317" i="4"/>
  <c r="AC316" i="4"/>
  <c r="AB316" i="4"/>
  <c r="AA316" i="4"/>
  <c r="Y316" i="4"/>
  <c r="X316" i="4"/>
  <c r="AC315" i="4"/>
  <c r="AB315" i="4"/>
  <c r="AA315" i="4"/>
  <c r="Y315" i="4"/>
  <c r="X315" i="4"/>
  <c r="AC314" i="4"/>
  <c r="AB314" i="4"/>
  <c r="AA314" i="4"/>
  <c r="Y314" i="4"/>
  <c r="X314" i="4"/>
  <c r="AC313" i="4"/>
  <c r="AB313" i="4"/>
  <c r="AA313" i="4"/>
  <c r="Y313" i="4"/>
  <c r="X313" i="4"/>
  <c r="AC312" i="4"/>
  <c r="AB312" i="4"/>
  <c r="AA312" i="4"/>
  <c r="Y312" i="4"/>
  <c r="X312" i="4"/>
  <c r="O811" i="3"/>
  <c r="N811" i="3"/>
  <c r="L811" i="3"/>
  <c r="J811" i="3"/>
  <c r="O810" i="3"/>
  <c r="N810" i="3"/>
  <c r="L810" i="3"/>
  <c r="J810" i="3"/>
  <c r="O809" i="3"/>
  <c r="N809" i="3"/>
  <c r="L809" i="3"/>
  <c r="J809" i="3"/>
  <c r="O808" i="3"/>
  <c r="N808" i="3"/>
  <c r="L808" i="3"/>
  <c r="J808" i="3"/>
  <c r="O807" i="3"/>
  <c r="N807" i="3"/>
  <c r="L807" i="3"/>
  <c r="J807" i="3"/>
  <c r="O806" i="3"/>
  <c r="N806" i="3"/>
  <c r="L806" i="3"/>
  <c r="J806" i="3"/>
  <c r="O805" i="3"/>
  <c r="N805" i="3"/>
  <c r="L805" i="3"/>
  <c r="J805" i="3"/>
  <c r="O804" i="3"/>
  <c r="N804" i="3"/>
  <c r="L804" i="3"/>
  <c r="J804" i="3"/>
  <c r="O803" i="3"/>
  <c r="N803" i="3"/>
  <c r="L803" i="3"/>
  <c r="J803" i="3"/>
  <c r="O802" i="3"/>
  <c r="N802" i="3"/>
  <c r="L802" i="3"/>
  <c r="J802" i="3"/>
  <c r="O801" i="3"/>
  <c r="N801" i="3"/>
  <c r="L801" i="3"/>
  <c r="J801" i="3"/>
  <c r="O800" i="3"/>
  <c r="N800" i="3"/>
  <c r="L800" i="3"/>
  <c r="J800" i="3"/>
  <c r="O799" i="3"/>
  <c r="N799" i="3"/>
  <c r="L799" i="3"/>
  <c r="J799" i="3"/>
  <c r="O798" i="3"/>
  <c r="N798" i="3"/>
  <c r="L798" i="3"/>
  <c r="J798" i="3"/>
  <c r="O797" i="3"/>
  <c r="N797" i="3"/>
  <c r="L797" i="3"/>
  <c r="J797" i="3"/>
  <c r="O796" i="3"/>
  <c r="N796" i="3"/>
  <c r="L796" i="3"/>
  <c r="J796" i="3"/>
  <c r="O795" i="3"/>
  <c r="N795" i="3"/>
  <c r="L795" i="3"/>
  <c r="J795" i="3"/>
  <c r="O794" i="3"/>
  <c r="N794" i="3"/>
  <c r="L794" i="3"/>
  <c r="J794" i="3"/>
  <c r="O793" i="3"/>
  <c r="N793" i="3"/>
  <c r="L793" i="3"/>
  <c r="J793" i="3"/>
  <c r="O792" i="3"/>
  <c r="N792" i="3"/>
  <c r="L792" i="3"/>
  <c r="J792" i="3"/>
  <c r="O791" i="3"/>
  <c r="N791" i="3"/>
  <c r="L791" i="3"/>
  <c r="J791" i="3"/>
  <c r="O790" i="3"/>
  <c r="N790" i="3"/>
  <c r="L790" i="3"/>
  <c r="J790" i="3"/>
  <c r="O789" i="3"/>
  <c r="N789" i="3"/>
  <c r="L789" i="3"/>
  <c r="J789" i="3"/>
  <c r="O788" i="3"/>
  <c r="N788" i="3"/>
  <c r="L788" i="3"/>
  <c r="J788" i="3"/>
  <c r="O787" i="3"/>
  <c r="N787" i="3"/>
  <c r="L787" i="3"/>
  <c r="J787" i="3"/>
  <c r="O786" i="3"/>
  <c r="N786" i="3"/>
  <c r="L786" i="3"/>
  <c r="J786" i="3"/>
  <c r="O785" i="3"/>
  <c r="N785" i="3"/>
  <c r="L785" i="3"/>
  <c r="J785" i="3"/>
  <c r="O784" i="3"/>
  <c r="N784" i="3"/>
  <c r="L784" i="3"/>
  <c r="J784" i="3"/>
  <c r="O783" i="3"/>
  <c r="N783" i="3"/>
  <c r="L783" i="3"/>
  <c r="J783" i="3"/>
  <c r="O782" i="3"/>
  <c r="N782" i="3"/>
  <c r="L782" i="3"/>
  <c r="J782" i="3"/>
  <c r="O781" i="3"/>
  <c r="N781" i="3"/>
  <c r="L781" i="3"/>
  <c r="J781" i="3"/>
  <c r="O780" i="3"/>
  <c r="N780" i="3"/>
  <c r="L780" i="3"/>
  <c r="J780" i="3"/>
  <c r="O779" i="3"/>
  <c r="N779" i="3"/>
  <c r="L779" i="3"/>
  <c r="J779" i="3"/>
  <c r="O778" i="3"/>
  <c r="N778" i="3"/>
  <c r="L778" i="3"/>
  <c r="J778" i="3"/>
  <c r="O777" i="3"/>
  <c r="N777" i="3"/>
  <c r="L777" i="3"/>
  <c r="J777" i="3"/>
  <c r="O776" i="3"/>
  <c r="N776" i="3"/>
  <c r="L776" i="3"/>
  <c r="J776" i="3"/>
  <c r="O775" i="3"/>
  <c r="N775" i="3"/>
  <c r="L775" i="3"/>
  <c r="J775" i="3"/>
  <c r="O774" i="3"/>
  <c r="N774" i="3"/>
  <c r="L774" i="3"/>
  <c r="J774" i="3"/>
  <c r="O773" i="3"/>
  <c r="N773" i="3"/>
  <c r="L773" i="3"/>
  <c r="J773" i="3"/>
  <c r="O772" i="3"/>
  <c r="N772" i="3"/>
  <c r="L772" i="3"/>
  <c r="J772" i="3"/>
  <c r="O771" i="3"/>
  <c r="N771" i="3"/>
  <c r="L771" i="3"/>
  <c r="J771" i="3"/>
  <c r="O770" i="3"/>
  <c r="N770" i="3"/>
  <c r="L770" i="3"/>
  <c r="J770" i="3"/>
  <c r="O769" i="3"/>
  <c r="N769" i="3"/>
  <c r="L769" i="3"/>
  <c r="J769" i="3"/>
  <c r="O768" i="3"/>
  <c r="N768" i="3"/>
  <c r="L768" i="3"/>
  <c r="J768" i="3"/>
  <c r="O767" i="3"/>
  <c r="N767" i="3"/>
  <c r="L767" i="3"/>
  <c r="J767" i="3"/>
  <c r="O766" i="3"/>
  <c r="N766" i="3"/>
  <c r="L766" i="3"/>
  <c r="J766" i="3"/>
  <c r="O765" i="3"/>
  <c r="N765" i="3"/>
  <c r="L765" i="3"/>
  <c r="J765" i="3"/>
  <c r="O764" i="3"/>
  <c r="N764" i="3"/>
  <c r="L764" i="3"/>
  <c r="J764" i="3"/>
  <c r="O763" i="3"/>
  <c r="N763" i="3"/>
  <c r="L763" i="3"/>
  <c r="J763" i="3"/>
  <c r="O762" i="3"/>
  <c r="N762" i="3"/>
  <c r="L762" i="3"/>
  <c r="J762" i="3"/>
  <c r="O761" i="3"/>
  <c r="N761" i="3"/>
  <c r="L761" i="3"/>
  <c r="J761" i="3"/>
  <c r="O760" i="3"/>
  <c r="N760" i="3"/>
  <c r="L760" i="3"/>
  <c r="J760" i="3"/>
  <c r="O759" i="3"/>
  <c r="N759" i="3"/>
  <c r="L759" i="3"/>
  <c r="J759" i="3"/>
  <c r="O758" i="3"/>
  <c r="N758" i="3"/>
  <c r="L758" i="3"/>
  <c r="J758" i="3"/>
  <c r="O757" i="3"/>
  <c r="N757" i="3"/>
  <c r="L757" i="3"/>
  <c r="J757" i="3"/>
  <c r="O756" i="3"/>
  <c r="N756" i="3"/>
  <c r="L756" i="3"/>
  <c r="J756" i="3"/>
  <c r="O755" i="3"/>
  <c r="N755" i="3"/>
  <c r="L755" i="3"/>
  <c r="J755" i="3"/>
  <c r="O754" i="3"/>
  <c r="N754" i="3"/>
  <c r="L754" i="3"/>
  <c r="J754" i="3"/>
  <c r="O753" i="3"/>
  <c r="N753" i="3"/>
  <c r="L753" i="3"/>
  <c r="J753" i="3"/>
  <c r="O752" i="3"/>
  <c r="N752" i="3"/>
  <c r="L752" i="3"/>
  <c r="J752" i="3"/>
  <c r="O751" i="3"/>
  <c r="N751" i="3"/>
  <c r="L751" i="3"/>
  <c r="J751" i="3"/>
  <c r="O750" i="3"/>
  <c r="N750" i="3"/>
  <c r="L750" i="3"/>
  <c r="J750" i="3"/>
  <c r="O749" i="3"/>
  <c r="N749" i="3"/>
  <c r="L749" i="3"/>
  <c r="J749" i="3"/>
  <c r="O748" i="3"/>
  <c r="N748" i="3"/>
  <c r="L748" i="3"/>
  <c r="J748" i="3"/>
  <c r="O747" i="3"/>
  <c r="N747" i="3"/>
  <c r="L747" i="3"/>
  <c r="J747" i="3"/>
  <c r="O746" i="3"/>
  <c r="N746" i="3"/>
  <c r="L746" i="3"/>
  <c r="J746" i="3"/>
  <c r="O745" i="3"/>
  <c r="N745" i="3"/>
  <c r="L745" i="3"/>
  <c r="J745" i="3"/>
  <c r="O744" i="3"/>
  <c r="N744" i="3"/>
  <c r="L744" i="3"/>
  <c r="J744" i="3"/>
  <c r="O743" i="3"/>
  <c r="N743" i="3"/>
  <c r="L743" i="3"/>
  <c r="J743" i="3"/>
  <c r="O742" i="3"/>
  <c r="N742" i="3"/>
  <c r="L742" i="3"/>
  <c r="J742" i="3"/>
  <c r="O741" i="3"/>
  <c r="N741" i="3"/>
  <c r="L741" i="3"/>
  <c r="J741" i="3"/>
  <c r="O740" i="3"/>
  <c r="N740" i="3"/>
  <c r="L740" i="3"/>
  <c r="J740" i="3"/>
  <c r="O739" i="3"/>
  <c r="N739" i="3"/>
  <c r="L739" i="3"/>
  <c r="J739" i="3"/>
  <c r="O738" i="3"/>
  <c r="N738" i="3"/>
  <c r="L738" i="3"/>
  <c r="J738" i="3"/>
  <c r="O737" i="3"/>
  <c r="N737" i="3"/>
  <c r="L737" i="3"/>
  <c r="J737" i="3"/>
  <c r="O736" i="3"/>
  <c r="N736" i="3"/>
  <c r="L736" i="3"/>
  <c r="J736" i="3"/>
  <c r="O735" i="3"/>
  <c r="N735" i="3"/>
  <c r="L735" i="3"/>
  <c r="J735" i="3"/>
  <c r="O734" i="3"/>
  <c r="N734" i="3"/>
  <c r="L734" i="3"/>
  <c r="J734" i="3"/>
  <c r="O733" i="3"/>
  <c r="N733" i="3"/>
  <c r="L733" i="3"/>
  <c r="J733" i="3"/>
  <c r="O732" i="3"/>
  <c r="N732" i="3"/>
  <c r="L732" i="3"/>
  <c r="J732" i="3"/>
  <c r="O731" i="3"/>
  <c r="N731" i="3"/>
  <c r="L731" i="3"/>
  <c r="J731" i="3"/>
  <c r="O730" i="3"/>
  <c r="N730" i="3"/>
  <c r="L730" i="3"/>
  <c r="J730" i="3"/>
  <c r="O729" i="3"/>
  <c r="N729" i="3"/>
  <c r="L729" i="3"/>
  <c r="J729" i="3"/>
  <c r="O728" i="3"/>
  <c r="N728" i="3"/>
  <c r="L728" i="3"/>
  <c r="J728" i="3"/>
  <c r="O727" i="3"/>
  <c r="N727" i="3"/>
  <c r="L727" i="3"/>
  <c r="J727" i="3"/>
  <c r="O726" i="3"/>
  <c r="N726" i="3"/>
  <c r="L726" i="3"/>
  <c r="J726" i="3"/>
  <c r="O725" i="3"/>
  <c r="N725" i="3"/>
  <c r="L725" i="3"/>
  <c r="J725" i="3"/>
  <c r="O724" i="3"/>
  <c r="N724" i="3"/>
  <c r="L724" i="3"/>
  <c r="J724" i="3"/>
  <c r="O723" i="3"/>
  <c r="N723" i="3"/>
  <c r="L723" i="3"/>
  <c r="J723" i="3"/>
  <c r="O722" i="3"/>
  <c r="N722" i="3"/>
  <c r="L722" i="3"/>
  <c r="J722" i="3"/>
  <c r="O721" i="3"/>
  <c r="N721" i="3"/>
  <c r="L721" i="3"/>
  <c r="J721" i="3"/>
  <c r="O720" i="3"/>
  <c r="N720" i="3"/>
  <c r="L720" i="3"/>
  <c r="J720" i="3"/>
  <c r="O719" i="3"/>
  <c r="N719" i="3"/>
  <c r="L719" i="3"/>
  <c r="J719" i="3"/>
  <c r="O718" i="3"/>
  <c r="N718" i="3"/>
  <c r="L718" i="3"/>
  <c r="J718" i="3"/>
  <c r="O717" i="3"/>
  <c r="N717" i="3"/>
  <c r="L717" i="3"/>
  <c r="J717" i="3"/>
  <c r="O716" i="3"/>
  <c r="N716" i="3"/>
  <c r="L716" i="3"/>
  <c r="J716" i="3"/>
  <c r="O715" i="3"/>
  <c r="N715" i="3"/>
  <c r="L715" i="3"/>
  <c r="J715" i="3"/>
  <c r="O714" i="3"/>
  <c r="N714" i="3"/>
  <c r="L714" i="3"/>
  <c r="J714" i="3"/>
  <c r="O713" i="3"/>
  <c r="N713" i="3"/>
  <c r="L713" i="3"/>
  <c r="J713" i="3"/>
  <c r="O712" i="3"/>
  <c r="N712" i="3"/>
  <c r="L712" i="3"/>
  <c r="J712" i="3"/>
  <c r="O711" i="3"/>
  <c r="N711" i="3"/>
  <c r="L711" i="3"/>
  <c r="J711" i="3"/>
  <c r="O710" i="3"/>
  <c r="N710" i="3"/>
  <c r="L710" i="3"/>
  <c r="J710" i="3"/>
  <c r="O709" i="3"/>
  <c r="N709" i="3"/>
  <c r="L709" i="3"/>
  <c r="J709" i="3"/>
  <c r="O708" i="3"/>
  <c r="N708" i="3"/>
  <c r="L708" i="3"/>
  <c r="J708" i="3"/>
  <c r="O707" i="3"/>
  <c r="N707" i="3"/>
  <c r="L707" i="3"/>
  <c r="J707" i="3"/>
  <c r="O706" i="3"/>
  <c r="N706" i="3"/>
  <c r="L706" i="3"/>
  <c r="J706" i="3"/>
  <c r="O705" i="3"/>
  <c r="N705" i="3"/>
  <c r="L705" i="3"/>
  <c r="J705" i="3"/>
  <c r="O704" i="3"/>
  <c r="N704" i="3"/>
  <c r="L704" i="3"/>
  <c r="J704" i="3"/>
  <c r="O703" i="3"/>
  <c r="N703" i="3"/>
  <c r="L703" i="3"/>
  <c r="J703" i="3"/>
  <c r="O702" i="3"/>
  <c r="N702" i="3"/>
  <c r="L702" i="3"/>
  <c r="J702" i="3"/>
  <c r="O701" i="3"/>
  <c r="N701" i="3"/>
  <c r="L701" i="3"/>
  <c r="J701" i="3"/>
  <c r="O700" i="3"/>
  <c r="N700" i="3"/>
  <c r="L700" i="3"/>
  <c r="J700" i="3"/>
  <c r="O699" i="3"/>
  <c r="N699" i="3"/>
  <c r="L699" i="3"/>
  <c r="J699" i="3"/>
  <c r="O698" i="3"/>
  <c r="N698" i="3"/>
  <c r="L698" i="3"/>
  <c r="J698" i="3"/>
  <c r="O697" i="3"/>
  <c r="N697" i="3"/>
  <c r="L697" i="3"/>
  <c r="J697" i="3"/>
  <c r="O696" i="3"/>
  <c r="N696" i="3"/>
  <c r="L696" i="3"/>
  <c r="J696" i="3"/>
  <c r="O695" i="3"/>
  <c r="N695" i="3"/>
  <c r="L695" i="3"/>
  <c r="J695" i="3"/>
  <c r="O694" i="3"/>
  <c r="N694" i="3"/>
  <c r="L694" i="3"/>
  <c r="J694" i="3"/>
  <c r="O693" i="3"/>
  <c r="N693" i="3"/>
  <c r="L693" i="3"/>
  <c r="J693" i="3"/>
  <c r="O692" i="3"/>
  <c r="N692" i="3"/>
  <c r="L692" i="3"/>
  <c r="J692" i="3"/>
  <c r="O691" i="3"/>
  <c r="N691" i="3"/>
  <c r="L691" i="3"/>
  <c r="J691" i="3"/>
  <c r="O690" i="3"/>
  <c r="N690" i="3"/>
  <c r="L690" i="3"/>
  <c r="J690" i="3"/>
  <c r="O689" i="3"/>
  <c r="N689" i="3"/>
  <c r="L689" i="3"/>
  <c r="J689" i="3"/>
  <c r="O688" i="3"/>
  <c r="N688" i="3"/>
  <c r="L688" i="3"/>
  <c r="J688" i="3"/>
  <c r="O687" i="3"/>
  <c r="N687" i="3"/>
  <c r="L687" i="3"/>
  <c r="J687" i="3"/>
  <c r="O686" i="3"/>
  <c r="N686" i="3"/>
  <c r="L686" i="3"/>
  <c r="J686" i="3"/>
  <c r="O685" i="3"/>
  <c r="N685" i="3"/>
  <c r="L685" i="3"/>
  <c r="J685" i="3"/>
  <c r="O684" i="3"/>
  <c r="N684" i="3"/>
  <c r="L684" i="3"/>
  <c r="J684" i="3"/>
  <c r="O683" i="3"/>
  <c r="N683" i="3"/>
  <c r="L683" i="3"/>
  <c r="J683" i="3"/>
  <c r="O682" i="3"/>
  <c r="N682" i="3"/>
  <c r="L682" i="3"/>
  <c r="J682" i="3"/>
  <c r="O681" i="3"/>
  <c r="N681" i="3"/>
  <c r="L681" i="3"/>
  <c r="J681" i="3"/>
  <c r="O680" i="3"/>
  <c r="N680" i="3"/>
  <c r="L680" i="3"/>
  <c r="J680" i="3"/>
  <c r="O679" i="3"/>
  <c r="N679" i="3"/>
  <c r="L679" i="3"/>
  <c r="J679" i="3"/>
  <c r="O678" i="3"/>
  <c r="N678" i="3"/>
  <c r="L678" i="3"/>
  <c r="J678" i="3"/>
  <c r="O677" i="3"/>
  <c r="N677" i="3"/>
  <c r="L677" i="3"/>
  <c r="J677" i="3"/>
  <c r="O676" i="3"/>
  <c r="N676" i="3"/>
  <c r="L676" i="3"/>
  <c r="J676" i="3"/>
  <c r="O675" i="3"/>
  <c r="N675" i="3"/>
  <c r="L675" i="3"/>
  <c r="J675" i="3"/>
  <c r="O674" i="3"/>
  <c r="N674" i="3"/>
  <c r="L674" i="3"/>
  <c r="J674" i="3"/>
  <c r="O673" i="3"/>
  <c r="N673" i="3"/>
  <c r="L673" i="3"/>
  <c r="J673" i="3"/>
  <c r="O672" i="3"/>
  <c r="N672" i="3"/>
  <c r="L672" i="3"/>
  <c r="J672" i="3"/>
  <c r="O671" i="3"/>
  <c r="N671" i="3"/>
  <c r="L671" i="3"/>
  <c r="J671" i="3"/>
  <c r="O670" i="3"/>
  <c r="N670" i="3"/>
  <c r="L670" i="3"/>
  <c r="J670" i="3"/>
  <c r="O669" i="3"/>
  <c r="N669" i="3"/>
  <c r="L669" i="3"/>
  <c r="J669" i="3"/>
  <c r="O668" i="3"/>
  <c r="N668" i="3"/>
  <c r="L668" i="3"/>
  <c r="J668" i="3"/>
  <c r="O667" i="3"/>
  <c r="N667" i="3"/>
  <c r="L667" i="3"/>
  <c r="J667" i="3"/>
  <c r="O666" i="3"/>
  <c r="N666" i="3"/>
  <c r="L666" i="3"/>
  <c r="J666" i="3"/>
  <c r="O665" i="3"/>
  <c r="N665" i="3"/>
  <c r="L665" i="3"/>
  <c r="J665" i="3"/>
  <c r="O664" i="3"/>
  <c r="N664" i="3"/>
  <c r="L664" i="3"/>
  <c r="J664" i="3"/>
  <c r="O663" i="3"/>
  <c r="N663" i="3"/>
  <c r="L663" i="3"/>
  <c r="J663" i="3"/>
  <c r="O662" i="3"/>
  <c r="N662" i="3"/>
  <c r="L662" i="3"/>
  <c r="J662" i="3"/>
  <c r="O661" i="3"/>
  <c r="N661" i="3"/>
  <c r="L661" i="3"/>
  <c r="J661" i="3"/>
  <c r="O660" i="3"/>
  <c r="N660" i="3"/>
  <c r="L660" i="3"/>
  <c r="J660" i="3"/>
  <c r="O659" i="3"/>
  <c r="N659" i="3"/>
  <c r="L659" i="3"/>
  <c r="J659" i="3"/>
  <c r="O658" i="3"/>
  <c r="N658" i="3"/>
  <c r="L658" i="3"/>
  <c r="J658" i="3"/>
  <c r="O657" i="3"/>
  <c r="N657" i="3"/>
  <c r="L657" i="3"/>
  <c r="J657" i="3"/>
  <c r="O656" i="3"/>
  <c r="N656" i="3"/>
  <c r="L656" i="3"/>
  <c r="J656" i="3"/>
  <c r="O655" i="3"/>
  <c r="N655" i="3"/>
  <c r="L655" i="3"/>
  <c r="J655" i="3"/>
  <c r="O654" i="3"/>
  <c r="N654" i="3"/>
  <c r="L654" i="3"/>
  <c r="J654" i="3"/>
  <c r="O653" i="3"/>
  <c r="N653" i="3"/>
  <c r="L653" i="3"/>
  <c r="J653" i="3"/>
  <c r="O652" i="3"/>
  <c r="N652" i="3"/>
  <c r="L652" i="3"/>
  <c r="J652" i="3"/>
  <c r="O651" i="3"/>
  <c r="N651" i="3"/>
  <c r="L651" i="3"/>
  <c r="J651" i="3"/>
  <c r="O650" i="3"/>
  <c r="N650" i="3"/>
  <c r="L650" i="3"/>
  <c r="J650" i="3"/>
  <c r="O649" i="3"/>
  <c r="N649" i="3"/>
  <c r="L649" i="3"/>
  <c r="J649" i="3"/>
  <c r="O648" i="3"/>
  <c r="N648" i="3"/>
  <c r="L648" i="3"/>
  <c r="J648" i="3"/>
  <c r="O647" i="3"/>
  <c r="N647" i="3"/>
  <c r="L647" i="3"/>
  <c r="J647" i="3"/>
  <c r="O646" i="3"/>
  <c r="N646" i="3"/>
  <c r="L646" i="3"/>
  <c r="J646" i="3"/>
  <c r="O645" i="3"/>
  <c r="N645" i="3"/>
  <c r="L645" i="3"/>
  <c r="J645" i="3"/>
  <c r="O644" i="3"/>
  <c r="N644" i="3"/>
  <c r="L644" i="3"/>
  <c r="J644" i="3"/>
  <c r="O643" i="3"/>
  <c r="N643" i="3"/>
  <c r="L643" i="3"/>
  <c r="J643" i="3"/>
  <c r="O642" i="3"/>
  <c r="N642" i="3"/>
  <c r="L642" i="3"/>
  <c r="J642" i="3"/>
  <c r="O641" i="3"/>
  <c r="N641" i="3"/>
  <c r="L641" i="3"/>
  <c r="J641" i="3"/>
  <c r="O640" i="3"/>
  <c r="N640" i="3"/>
  <c r="L640" i="3"/>
  <c r="J640" i="3"/>
  <c r="O639" i="3"/>
  <c r="N639" i="3"/>
  <c r="L639" i="3"/>
  <c r="J639" i="3"/>
  <c r="O638" i="3"/>
  <c r="N638" i="3"/>
  <c r="L638" i="3"/>
  <c r="J638" i="3"/>
  <c r="O637" i="3"/>
  <c r="N637" i="3"/>
  <c r="L637" i="3"/>
  <c r="J637" i="3"/>
  <c r="O636" i="3"/>
  <c r="N636" i="3"/>
  <c r="L636" i="3"/>
  <c r="J636" i="3"/>
  <c r="O635" i="3"/>
  <c r="N635" i="3"/>
  <c r="L635" i="3"/>
  <c r="J635" i="3"/>
  <c r="O634" i="3"/>
  <c r="N634" i="3"/>
  <c r="L634" i="3"/>
  <c r="J634" i="3"/>
  <c r="O633" i="3"/>
  <c r="N633" i="3"/>
  <c r="L633" i="3"/>
  <c r="J633" i="3"/>
  <c r="O632" i="3"/>
  <c r="N632" i="3"/>
  <c r="L632" i="3"/>
  <c r="J632" i="3"/>
  <c r="O631" i="3"/>
  <c r="N631" i="3"/>
  <c r="L631" i="3"/>
  <c r="J631" i="3"/>
  <c r="O630" i="3"/>
  <c r="N630" i="3"/>
  <c r="L630" i="3"/>
  <c r="J630" i="3"/>
  <c r="O629" i="3"/>
  <c r="N629" i="3"/>
  <c r="L629" i="3"/>
  <c r="J629" i="3"/>
  <c r="O628" i="3"/>
  <c r="N628" i="3"/>
  <c r="L628" i="3"/>
  <c r="J628" i="3"/>
  <c r="O627" i="3"/>
  <c r="N627" i="3"/>
  <c r="L627" i="3"/>
  <c r="J627" i="3"/>
  <c r="O626" i="3"/>
  <c r="N626" i="3"/>
  <c r="L626" i="3"/>
  <c r="J626" i="3"/>
  <c r="O625" i="3"/>
  <c r="N625" i="3"/>
  <c r="L625" i="3"/>
  <c r="J625" i="3"/>
  <c r="O624" i="3"/>
  <c r="N624" i="3"/>
  <c r="L624" i="3"/>
  <c r="J624" i="3"/>
  <c r="O623" i="3"/>
  <c r="N623" i="3"/>
  <c r="L623" i="3"/>
  <c r="J623" i="3"/>
  <c r="O622" i="3"/>
  <c r="N622" i="3"/>
  <c r="L622" i="3"/>
  <c r="J622" i="3"/>
  <c r="O621" i="3"/>
  <c r="N621" i="3"/>
  <c r="L621" i="3"/>
  <c r="J621" i="3"/>
  <c r="O620" i="3"/>
  <c r="N620" i="3"/>
  <c r="L620" i="3"/>
  <c r="J620" i="3"/>
  <c r="O619" i="3"/>
  <c r="N619" i="3"/>
  <c r="L619" i="3"/>
  <c r="J619" i="3"/>
  <c r="O618" i="3"/>
  <c r="N618" i="3"/>
  <c r="L618" i="3"/>
  <c r="J618" i="3"/>
  <c r="O617" i="3"/>
  <c r="N617" i="3"/>
  <c r="L617" i="3"/>
  <c r="J617" i="3"/>
  <c r="O616" i="3"/>
  <c r="N616" i="3"/>
  <c r="L616" i="3"/>
  <c r="J616" i="3"/>
  <c r="O615" i="3"/>
  <c r="N615" i="3"/>
  <c r="L615" i="3"/>
  <c r="J615" i="3"/>
  <c r="O614" i="3"/>
  <c r="N614" i="3"/>
  <c r="L614" i="3"/>
  <c r="J614" i="3"/>
  <c r="O613" i="3"/>
  <c r="N613" i="3"/>
  <c r="L613" i="3"/>
  <c r="J613" i="3"/>
  <c r="O612" i="3"/>
  <c r="N612" i="3"/>
  <c r="L612" i="3"/>
  <c r="J612" i="3"/>
  <c r="O611" i="3"/>
  <c r="N611" i="3"/>
  <c r="L611" i="3"/>
  <c r="J611" i="3"/>
  <c r="O610" i="3"/>
  <c r="N610" i="3"/>
  <c r="L610" i="3"/>
  <c r="J610" i="3"/>
  <c r="O609" i="3"/>
  <c r="N609" i="3"/>
  <c r="L609" i="3"/>
  <c r="J609" i="3"/>
  <c r="O608" i="3"/>
  <c r="N608" i="3"/>
  <c r="L608" i="3"/>
  <c r="J608" i="3"/>
  <c r="O607" i="3"/>
  <c r="N607" i="3"/>
  <c r="L607" i="3"/>
  <c r="J607" i="3"/>
  <c r="O606" i="3"/>
  <c r="N606" i="3"/>
  <c r="L606" i="3"/>
  <c r="J606" i="3"/>
  <c r="O605" i="3"/>
  <c r="N605" i="3"/>
  <c r="L605" i="3"/>
  <c r="J605" i="3"/>
  <c r="O604" i="3"/>
  <c r="N604" i="3"/>
  <c r="L604" i="3"/>
  <c r="J604" i="3"/>
  <c r="O603" i="3"/>
  <c r="N603" i="3"/>
  <c r="L603" i="3"/>
  <c r="J603" i="3"/>
  <c r="O602" i="3"/>
  <c r="N602" i="3"/>
  <c r="L602" i="3"/>
  <c r="J602" i="3"/>
  <c r="O601" i="3"/>
  <c r="N601" i="3"/>
  <c r="L601" i="3"/>
  <c r="J601" i="3"/>
  <c r="O600" i="3"/>
  <c r="N600" i="3"/>
  <c r="L600" i="3"/>
  <c r="J600" i="3"/>
  <c r="O599" i="3"/>
  <c r="N599" i="3"/>
  <c r="L599" i="3"/>
  <c r="J599" i="3"/>
  <c r="O598" i="3"/>
  <c r="N598" i="3"/>
  <c r="L598" i="3"/>
  <c r="J598" i="3"/>
  <c r="O597" i="3"/>
  <c r="N597" i="3"/>
  <c r="L597" i="3"/>
  <c r="J597" i="3"/>
  <c r="O596" i="3"/>
  <c r="N596" i="3"/>
  <c r="L596" i="3"/>
  <c r="J596" i="3"/>
  <c r="O595" i="3"/>
  <c r="N595" i="3"/>
  <c r="L595" i="3"/>
  <c r="J595" i="3"/>
  <c r="O594" i="3"/>
  <c r="N594" i="3"/>
  <c r="L594" i="3"/>
  <c r="J594" i="3"/>
  <c r="O593" i="3"/>
  <c r="N593" i="3"/>
  <c r="L593" i="3"/>
  <c r="J593" i="3"/>
  <c r="O592" i="3"/>
  <c r="N592" i="3"/>
  <c r="L592" i="3"/>
  <c r="J592" i="3"/>
  <c r="O591" i="3"/>
  <c r="N591" i="3"/>
  <c r="L591" i="3"/>
  <c r="J591" i="3"/>
  <c r="O590" i="3"/>
  <c r="N590" i="3"/>
  <c r="L590" i="3"/>
  <c r="J590" i="3"/>
  <c r="O589" i="3"/>
  <c r="N589" i="3"/>
  <c r="L589" i="3"/>
  <c r="J589" i="3"/>
  <c r="O588" i="3"/>
  <c r="N588" i="3"/>
  <c r="L588" i="3"/>
  <c r="J588" i="3"/>
  <c r="O587" i="3"/>
  <c r="N587" i="3"/>
  <c r="L587" i="3"/>
  <c r="J587" i="3"/>
  <c r="O586" i="3"/>
  <c r="N586" i="3"/>
  <c r="L586" i="3"/>
  <c r="J586" i="3"/>
  <c r="O585" i="3"/>
  <c r="N585" i="3"/>
  <c r="L585" i="3"/>
  <c r="J585" i="3"/>
  <c r="O584" i="3"/>
  <c r="N584" i="3"/>
  <c r="L584" i="3"/>
  <c r="J584" i="3"/>
  <c r="O583" i="3"/>
  <c r="N583" i="3"/>
  <c r="L583" i="3"/>
  <c r="J583" i="3"/>
  <c r="O582" i="3"/>
  <c r="N582" i="3"/>
  <c r="L582" i="3"/>
  <c r="J582" i="3"/>
  <c r="O581" i="3"/>
  <c r="N581" i="3"/>
  <c r="L581" i="3"/>
  <c r="J581" i="3"/>
  <c r="O580" i="3"/>
  <c r="N580" i="3"/>
  <c r="L580" i="3"/>
  <c r="J580" i="3"/>
  <c r="O579" i="3"/>
  <c r="N579" i="3"/>
  <c r="L579" i="3"/>
  <c r="J579" i="3"/>
  <c r="O578" i="3"/>
  <c r="N578" i="3"/>
  <c r="L578" i="3"/>
  <c r="J578" i="3"/>
  <c r="O577" i="3"/>
  <c r="N577" i="3"/>
  <c r="L577" i="3"/>
  <c r="J577" i="3"/>
  <c r="O576" i="3"/>
  <c r="N576" i="3"/>
  <c r="L576" i="3"/>
  <c r="J576" i="3"/>
  <c r="O575" i="3"/>
  <c r="N575" i="3"/>
  <c r="L575" i="3"/>
  <c r="J575" i="3"/>
  <c r="O574" i="3"/>
  <c r="N574" i="3"/>
  <c r="L574" i="3"/>
  <c r="J574" i="3"/>
  <c r="O573" i="3"/>
  <c r="N573" i="3"/>
  <c r="L573" i="3"/>
  <c r="J573" i="3"/>
  <c r="O572" i="3"/>
  <c r="N572" i="3"/>
  <c r="L572" i="3"/>
  <c r="J572" i="3"/>
  <c r="O571" i="3"/>
  <c r="N571" i="3"/>
  <c r="L571" i="3"/>
  <c r="J571" i="3"/>
  <c r="O570" i="3"/>
  <c r="N570" i="3"/>
  <c r="L570" i="3"/>
  <c r="J570" i="3"/>
  <c r="O569" i="3"/>
  <c r="N569" i="3"/>
  <c r="L569" i="3"/>
  <c r="J569" i="3"/>
  <c r="O568" i="3"/>
  <c r="N568" i="3"/>
  <c r="L568" i="3"/>
  <c r="J568" i="3"/>
  <c r="O567" i="3"/>
  <c r="N567" i="3"/>
  <c r="L567" i="3"/>
  <c r="J567" i="3"/>
  <c r="O566" i="3"/>
  <c r="N566" i="3"/>
  <c r="L566" i="3"/>
  <c r="J566" i="3"/>
  <c r="O565" i="3"/>
  <c r="N565" i="3"/>
  <c r="L565" i="3"/>
  <c r="J565" i="3"/>
  <c r="O564" i="3"/>
  <c r="N564" i="3"/>
  <c r="L564" i="3"/>
  <c r="J564" i="3"/>
  <c r="O563" i="3"/>
  <c r="N563" i="3"/>
  <c r="L563" i="3"/>
  <c r="J563" i="3"/>
  <c r="O562" i="3"/>
  <c r="N562" i="3"/>
  <c r="L562" i="3"/>
  <c r="J562" i="3"/>
  <c r="O561" i="3"/>
  <c r="N561" i="3"/>
  <c r="L561" i="3"/>
  <c r="J561" i="3"/>
  <c r="O560" i="3"/>
  <c r="N560" i="3"/>
  <c r="L560" i="3"/>
  <c r="J560" i="3"/>
  <c r="O559" i="3"/>
  <c r="N559" i="3"/>
  <c r="L559" i="3"/>
  <c r="J559" i="3"/>
  <c r="O558" i="3"/>
  <c r="N558" i="3"/>
  <c r="L558" i="3"/>
  <c r="J558" i="3"/>
  <c r="O557" i="3"/>
  <c r="N557" i="3"/>
  <c r="L557" i="3"/>
  <c r="J557" i="3"/>
  <c r="O556" i="3"/>
  <c r="N556" i="3"/>
  <c r="L556" i="3"/>
  <c r="J556" i="3"/>
  <c r="O555" i="3"/>
  <c r="N555" i="3"/>
  <c r="L555" i="3"/>
  <c r="J555" i="3"/>
  <c r="O554" i="3"/>
  <c r="N554" i="3"/>
  <c r="L554" i="3"/>
  <c r="J554" i="3"/>
  <c r="O553" i="3"/>
  <c r="N553" i="3"/>
  <c r="L553" i="3"/>
  <c r="J553" i="3"/>
  <c r="O552" i="3"/>
  <c r="N552" i="3"/>
  <c r="L552" i="3"/>
  <c r="J552" i="3"/>
  <c r="O551" i="3"/>
  <c r="N551" i="3"/>
  <c r="L551" i="3"/>
  <c r="J551" i="3"/>
  <c r="O550" i="3"/>
  <c r="N550" i="3"/>
  <c r="L550" i="3"/>
  <c r="J550" i="3"/>
  <c r="O549" i="3"/>
  <c r="N549" i="3"/>
  <c r="L549" i="3"/>
  <c r="J549" i="3"/>
  <c r="O548" i="3"/>
  <c r="N548" i="3"/>
  <c r="L548" i="3"/>
  <c r="J548" i="3"/>
  <c r="O547" i="3"/>
  <c r="N547" i="3"/>
  <c r="L547" i="3"/>
  <c r="J547" i="3"/>
  <c r="O546" i="3"/>
  <c r="N546" i="3"/>
  <c r="L546" i="3"/>
  <c r="J546" i="3"/>
  <c r="O545" i="3"/>
  <c r="N545" i="3"/>
  <c r="L545" i="3"/>
  <c r="J545" i="3"/>
  <c r="O544" i="3"/>
  <c r="N544" i="3"/>
  <c r="L544" i="3"/>
  <c r="J544" i="3"/>
  <c r="O543" i="3"/>
  <c r="N543" i="3"/>
  <c r="L543" i="3"/>
  <c r="J543" i="3"/>
  <c r="O542" i="3"/>
  <c r="N542" i="3"/>
  <c r="L542" i="3"/>
  <c r="J542" i="3"/>
  <c r="O541" i="3"/>
  <c r="N541" i="3"/>
  <c r="L541" i="3"/>
  <c r="J541" i="3"/>
  <c r="O540" i="3"/>
  <c r="N540" i="3"/>
  <c r="L540" i="3"/>
  <c r="J540" i="3"/>
  <c r="O539" i="3"/>
  <c r="N539" i="3"/>
  <c r="L539" i="3"/>
  <c r="J539" i="3"/>
  <c r="O538" i="3"/>
  <c r="N538" i="3"/>
  <c r="L538" i="3"/>
  <c r="J538" i="3"/>
  <c r="O537" i="3"/>
  <c r="N537" i="3"/>
  <c r="L537" i="3"/>
  <c r="J537" i="3"/>
  <c r="O536" i="3"/>
  <c r="N536" i="3"/>
  <c r="L536" i="3"/>
  <c r="J536" i="3"/>
  <c r="O535" i="3"/>
  <c r="N535" i="3"/>
  <c r="L535" i="3"/>
  <c r="J535" i="3"/>
  <c r="O534" i="3"/>
  <c r="N534" i="3"/>
  <c r="L534" i="3"/>
  <c r="J534" i="3"/>
  <c r="O533" i="3"/>
  <c r="N533" i="3"/>
  <c r="L533" i="3"/>
  <c r="J533" i="3"/>
  <c r="O532" i="3"/>
  <c r="N532" i="3"/>
  <c r="L532" i="3"/>
  <c r="J532" i="3"/>
  <c r="O531" i="3"/>
  <c r="N531" i="3"/>
  <c r="L531" i="3"/>
  <c r="J531" i="3"/>
  <c r="O530" i="3"/>
  <c r="N530" i="3"/>
  <c r="L530" i="3"/>
  <c r="J530" i="3"/>
  <c r="O529" i="3"/>
  <c r="N529" i="3"/>
  <c r="L529" i="3"/>
  <c r="J529" i="3"/>
  <c r="O528" i="3"/>
  <c r="N528" i="3"/>
  <c r="L528" i="3"/>
  <c r="J528" i="3"/>
  <c r="O527" i="3"/>
  <c r="N527" i="3"/>
  <c r="L527" i="3"/>
  <c r="J527" i="3"/>
  <c r="O526" i="3"/>
  <c r="N526" i="3"/>
  <c r="L526" i="3"/>
  <c r="J526" i="3"/>
  <c r="O525" i="3"/>
  <c r="N525" i="3"/>
  <c r="L525" i="3"/>
  <c r="J525" i="3"/>
  <c r="O524" i="3"/>
  <c r="N524" i="3"/>
  <c r="L524" i="3"/>
  <c r="J524" i="3"/>
  <c r="O523" i="3"/>
  <c r="N523" i="3"/>
  <c r="L523" i="3"/>
  <c r="J523" i="3"/>
  <c r="O522" i="3"/>
  <c r="N522" i="3"/>
  <c r="L522" i="3"/>
  <c r="J522" i="3"/>
  <c r="O521" i="3"/>
  <c r="N521" i="3"/>
  <c r="L521" i="3"/>
  <c r="J521" i="3"/>
  <c r="O520" i="3"/>
  <c r="N520" i="3"/>
  <c r="L520" i="3"/>
  <c r="J520" i="3"/>
  <c r="O519" i="3"/>
  <c r="N519" i="3"/>
  <c r="L519" i="3"/>
  <c r="J519" i="3"/>
  <c r="O518" i="3"/>
  <c r="N518" i="3"/>
  <c r="L518" i="3"/>
  <c r="J518" i="3"/>
  <c r="O517" i="3"/>
  <c r="N517" i="3"/>
  <c r="L517" i="3"/>
  <c r="J517" i="3"/>
  <c r="O516" i="3"/>
  <c r="N516" i="3"/>
  <c r="L516" i="3"/>
  <c r="J516" i="3"/>
  <c r="O515" i="3"/>
  <c r="N515" i="3"/>
  <c r="L515" i="3"/>
  <c r="J515" i="3"/>
  <c r="O514" i="3"/>
  <c r="N514" i="3"/>
  <c r="L514" i="3"/>
  <c r="J514" i="3"/>
  <c r="O513" i="3"/>
  <c r="N513" i="3"/>
  <c r="L513" i="3"/>
  <c r="J513" i="3"/>
  <c r="O512" i="3"/>
  <c r="N512" i="3"/>
  <c r="L512" i="3"/>
  <c r="J512" i="3"/>
  <c r="O511" i="3"/>
  <c r="N511" i="3"/>
  <c r="L511" i="3"/>
  <c r="J511" i="3"/>
  <c r="O510" i="3"/>
  <c r="N510" i="3"/>
  <c r="L510" i="3"/>
  <c r="J510" i="3"/>
  <c r="O509" i="3"/>
  <c r="N509" i="3"/>
  <c r="L509" i="3"/>
  <c r="J509" i="3"/>
  <c r="O508" i="3"/>
  <c r="N508" i="3"/>
  <c r="L508" i="3"/>
  <c r="J508" i="3"/>
  <c r="O507" i="3"/>
  <c r="N507" i="3"/>
  <c r="L507" i="3"/>
  <c r="J507" i="3"/>
  <c r="O506" i="3"/>
  <c r="N506" i="3"/>
  <c r="L506" i="3"/>
  <c r="J506" i="3"/>
  <c r="O505" i="3"/>
  <c r="N505" i="3"/>
  <c r="L505" i="3"/>
  <c r="J505" i="3"/>
  <c r="O504" i="3"/>
  <c r="N504" i="3"/>
  <c r="L504" i="3"/>
  <c r="J504" i="3"/>
  <c r="O503" i="3"/>
  <c r="N503" i="3"/>
  <c r="L503" i="3"/>
  <c r="J503" i="3"/>
  <c r="O502" i="3"/>
  <c r="N502" i="3"/>
  <c r="L502" i="3"/>
  <c r="J502" i="3"/>
  <c r="O501" i="3"/>
  <c r="N501" i="3"/>
  <c r="L501" i="3"/>
  <c r="J501" i="3"/>
  <c r="O500" i="3"/>
  <c r="N500" i="3"/>
  <c r="L500" i="3"/>
  <c r="J500" i="3"/>
  <c r="O499" i="3"/>
  <c r="N499" i="3"/>
  <c r="L499" i="3"/>
  <c r="J499" i="3"/>
  <c r="O498" i="3"/>
  <c r="N498" i="3"/>
  <c r="L498" i="3"/>
  <c r="J498" i="3"/>
  <c r="O497" i="3"/>
  <c r="N497" i="3"/>
  <c r="L497" i="3"/>
  <c r="J497" i="3"/>
  <c r="O496" i="3"/>
  <c r="N496" i="3"/>
  <c r="L496" i="3"/>
  <c r="J496" i="3"/>
  <c r="O495" i="3"/>
  <c r="N495" i="3"/>
  <c r="L495" i="3"/>
  <c r="J495" i="3"/>
  <c r="O494" i="3"/>
  <c r="N494" i="3"/>
  <c r="L494" i="3"/>
  <c r="J494" i="3"/>
  <c r="O493" i="3"/>
  <c r="N493" i="3"/>
  <c r="L493" i="3"/>
  <c r="J493" i="3"/>
  <c r="O492" i="3"/>
  <c r="N492" i="3"/>
  <c r="L492" i="3"/>
  <c r="J492" i="3"/>
  <c r="O491" i="3"/>
  <c r="N491" i="3"/>
  <c r="L491" i="3"/>
  <c r="J491" i="3"/>
  <c r="O490" i="3"/>
  <c r="N490" i="3"/>
  <c r="L490" i="3"/>
  <c r="J490" i="3"/>
  <c r="O489" i="3"/>
  <c r="N489" i="3"/>
  <c r="L489" i="3"/>
  <c r="J489" i="3"/>
  <c r="O488" i="3"/>
  <c r="N488" i="3"/>
  <c r="L488" i="3"/>
  <c r="J488" i="3"/>
  <c r="O487" i="3"/>
  <c r="N487" i="3"/>
  <c r="L487" i="3"/>
  <c r="J487" i="3"/>
  <c r="O486" i="3"/>
  <c r="N486" i="3"/>
  <c r="L486" i="3"/>
  <c r="J486" i="3"/>
  <c r="O485" i="3"/>
  <c r="N485" i="3"/>
  <c r="L485" i="3"/>
  <c r="J485" i="3"/>
  <c r="O484" i="3"/>
  <c r="N484" i="3"/>
  <c r="L484" i="3"/>
  <c r="J484" i="3"/>
  <c r="O483" i="3"/>
  <c r="N483" i="3"/>
  <c r="L483" i="3"/>
  <c r="J483" i="3"/>
  <c r="O482" i="3"/>
  <c r="N482" i="3"/>
  <c r="L482" i="3"/>
  <c r="J482" i="3"/>
  <c r="O481" i="3"/>
  <c r="N481" i="3"/>
  <c r="L481" i="3"/>
  <c r="J481" i="3"/>
  <c r="O480" i="3"/>
  <c r="N480" i="3"/>
  <c r="L480" i="3"/>
  <c r="J480" i="3"/>
  <c r="O479" i="3"/>
  <c r="N479" i="3"/>
  <c r="L479" i="3"/>
  <c r="J479" i="3"/>
  <c r="O478" i="3"/>
  <c r="N478" i="3"/>
  <c r="L478" i="3"/>
  <c r="J478" i="3"/>
  <c r="O477" i="3"/>
  <c r="N477" i="3"/>
  <c r="L477" i="3"/>
  <c r="J477" i="3"/>
  <c r="O476" i="3"/>
  <c r="N476" i="3"/>
  <c r="L476" i="3"/>
  <c r="J476" i="3"/>
  <c r="O475" i="3"/>
  <c r="N475" i="3"/>
  <c r="L475" i="3"/>
  <c r="J475" i="3"/>
  <c r="O474" i="3"/>
  <c r="N474" i="3"/>
  <c r="L474" i="3"/>
  <c r="J474" i="3"/>
  <c r="O473" i="3"/>
  <c r="N473" i="3"/>
  <c r="L473" i="3"/>
  <c r="J473" i="3"/>
  <c r="O472" i="3"/>
  <c r="N472" i="3"/>
  <c r="L472" i="3"/>
  <c r="J472" i="3"/>
  <c r="O471" i="3"/>
  <c r="N471" i="3"/>
  <c r="L471" i="3"/>
  <c r="J471" i="3"/>
  <c r="O470" i="3"/>
  <c r="N470" i="3"/>
  <c r="L470" i="3"/>
  <c r="J470" i="3"/>
  <c r="O469" i="3"/>
  <c r="N469" i="3"/>
  <c r="L469" i="3"/>
  <c r="J469" i="3"/>
  <c r="O468" i="3"/>
  <c r="N468" i="3"/>
  <c r="L468" i="3"/>
  <c r="J468" i="3"/>
  <c r="O467" i="3"/>
  <c r="N467" i="3"/>
  <c r="L467" i="3"/>
  <c r="J467" i="3"/>
  <c r="O466" i="3"/>
  <c r="N466" i="3"/>
  <c r="L466" i="3"/>
  <c r="J466" i="3"/>
  <c r="O465" i="3"/>
  <c r="N465" i="3"/>
  <c r="L465" i="3"/>
  <c r="J465" i="3"/>
  <c r="O464" i="3"/>
  <c r="N464" i="3"/>
  <c r="L464" i="3"/>
  <c r="J464" i="3"/>
  <c r="O463" i="3"/>
  <c r="N463" i="3"/>
  <c r="L463" i="3"/>
  <c r="J463" i="3"/>
  <c r="O462" i="3"/>
  <c r="N462" i="3"/>
  <c r="L462" i="3"/>
  <c r="J462" i="3"/>
  <c r="O461" i="3"/>
  <c r="N461" i="3"/>
  <c r="L461" i="3"/>
  <c r="J461" i="3"/>
  <c r="O460" i="3"/>
  <c r="N460" i="3"/>
  <c r="L460" i="3"/>
  <c r="J460" i="3"/>
  <c r="O459" i="3"/>
  <c r="N459" i="3"/>
  <c r="L459" i="3"/>
  <c r="J459" i="3"/>
  <c r="O458" i="3"/>
  <c r="N458" i="3"/>
  <c r="L458" i="3"/>
  <c r="J458" i="3"/>
  <c r="O457" i="3"/>
  <c r="N457" i="3"/>
  <c r="L457" i="3"/>
  <c r="J457" i="3"/>
  <c r="O456" i="3"/>
  <c r="N456" i="3"/>
  <c r="L456" i="3"/>
  <c r="J456" i="3"/>
  <c r="O455" i="3"/>
  <c r="N455" i="3"/>
  <c r="L455" i="3"/>
  <c r="J455" i="3"/>
  <c r="O454" i="3"/>
  <c r="N454" i="3"/>
  <c r="L454" i="3"/>
  <c r="J454" i="3"/>
  <c r="O453" i="3"/>
  <c r="N453" i="3"/>
  <c r="L453" i="3"/>
  <c r="J453" i="3"/>
  <c r="O452" i="3"/>
  <c r="N452" i="3"/>
  <c r="L452" i="3"/>
  <c r="J452" i="3"/>
  <c r="O451" i="3"/>
  <c r="N451" i="3"/>
  <c r="L451" i="3"/>
  <c r="J451" i="3"/>
  <c r="O450" i="3"/>
  <c r="N450" i="3"/>
  <c r="L450" i="3"/>
  <c r="J450" i="3"/>
  <c r="O449" i="3"/>
  <c r="N449" i="3"/>
  <c r="L449" i="3"/>
  <c r="J449" i="3"/>
  <c r="O448" i="3"/>
  <c r="N448" i="3"/>
  <c r="L448" i="3"/>
  <c r="J448" i="3"/>
  <c r="O447" i="3"/>
  <c r="N447" i="3"/>
  <c r="L447" i="3"/>
  <c r="J447" i="3"/>
  <c r="O446" i="3"/>
  <c r="N446" i="3"/>
  <c r="L446" i="3"/>
  <c r="J446" i="3"/>
  <c r="O445" i="3"/>
  <c r="N445" i="3"/>
  <c r="L445" i="3"/>
  <c r="J445" i="3"/>
  <c r="O444" i="3"/>
  <c r="N444" i="3"/>
  <c r="L444" i="3"/>
  <c r="J444" i="3"/>
  <c r="O443" i="3"/>
  <c r="N443" i="3"/>
  <c r="L443" i="3"/>
  <c r="J443" i="3"/>
  <c r="O442" i="3"/>
  <c r="N442" i="3"/>
  <c r="L442" i="3"/>
  <c r="J442" i="3"/>
  <c r="O441" i="3"/>
  <c r="N441" i="3"/>
  <c r="L441" i="3"/>
  <c r="J441" i="3"/>
  <c r="O440" i="3"/>
  <c r="N440" i="3"/>
  <c r="L440" i="3"/>
  <c r="J440" i="3"/>
  <c r="O439" i="3"/>
  <c r="N439" i="3"/>
  <c r="L439" i="3"/>
  <c r="J439" i="3"/>
  <c r="O438" i="3"/>
  <c r="N438" i="3"/>
  <c r="L438" i="3"/>
  <c r="J438" i="3"/>
  <c r="O437" i="3"/>
  <c r="N437" i="3"/>
  <c r="L437" i="3"/>
  <c r="J437" i="3"/>
  <c r="O436" i="3"/>
  <c r="N436" i="3"/>
  <c r="L436" i="3"/>
  <c r="J436" i="3"/>
  <c r="O435" i="3"/>
  <c r="N435" i="3"/>
  <c r="L435" i="3"/>
  <c r="J435" i="3"/>
  <c r="O434" i="3"/>
  <c r="N434" i="3"/>
  <c r="L434" i="3"/>
  <c r="J434" i="3"/>
  <c r="O433" i="3"/>
  <c r="N433" i="3"/>
  <c r="L433" i="3"/>
  <c r="J433" i="3"/>
  <c r="O432" i="3"/>
  <c r="N432" i="3"/>
  <c r="L432" i="3"/>
  <c r="J432" i="3"/>
  <c r="O431" i="3"/>
  <c r="N431" i="3"/>
  <c r="L431" i="3"/>
  <c r="J431" i="3"/>
  <c r="O430" i="3"/>
  <c r="N430" i="3"/>
  <c r="L430" i="3"/>
  <c r="J430" i="3"/>
  <c r="O429" i="3"/>
  <c r="N429" i="3"/>
  <c r="L429" i="3"/>
  <c r="J429" i="3"/>
  <c r="O428" i="3"/>
  <c r="N428" i="3"/>
  <c r="L428" i="3"/>
  <c r="J428" i="3"/>
  <c r="O427" i="3"/>
  <c r="N427" i="3"/>
  <c r="L427" i="3"/>
  <c r="J427" i="3"/>
  <c r="O426" i="3"/>
  <c r="N426" i="3"/>
  <c r="L426" i="3"/>
  <c r="J426" i="3"/>
  <c r="O425" i="3"/>
  <c r="N425" i="3"/>
  <c r="L425" i="3"/>
  <c r="J425" i="3"/>
  <c r="O424" i="3"/>
  <c r="N424" i="3"/>
  <c r="L424" i="3"/>
  <c r="J424" i="3"/>
  <c r="O423" i="3"/>
  <c r="N423" i="3"/>
  <c r="L423" i="3"/>
  <c r="J423" i="3"/>
  <c r="O422" i="3"/>
  <c r="N422" i="3"/>
  <c r="L422" i="3"/>
  <c r="J422" i="3"/>
  <c r="O421" i="3"/>
  <c r="N421" i="3"/>
  <c r="L421" i="3"/>
  <c r="J421" i="3"/>
  <c r="O420" i="3"/>
  <c r="N420" i="3"/>
  <c r="L420" i="3"/>
  <c r="J420" i="3"/>
  <c r="O419" i="3"/>
  <c r="N419" i="3"/>
  <c r="L419" i="3"/>
  <c r="J419" i="3"/>
  <c r="O418" i="3"/>
  <c r="N418" i="3"/>
  <c r="L418" i="3"/>
  <c r="J418" i="3"/>
  <c r="O417" i="3"/>
  <c r="N417" i="3"/>
  <c r="L417" i="3"/>
  <c r="J417" i="3"/>
  <c r="O416" i="3"/>
  <c r="N416" i="3"/>
  <c r="L416" i="3"/>
  <c r="J416" i="3"/>
  <c r="O415" i="3"/>
  <c r="N415" i="3"/>
  <c r="L415" i="3"/>
  <c r="J415" i="3"/>
  <c r="O414" i="3"/>
  <c r="N414" i="3"/>
  <c r="L414" i="3"/>
  <c r="J414" i="3"/>
  <c r="O413" i="3"/>
  <c r="N413" i="3"/>
  <c r="L413" i="3"/>
  <c r="J413" i="3"/>
  <c r="O412" i="3"/>
  <c r="N412" i="3"/>
  <c r="L412" i="3"/>
  <c r="J412" i="3"/>
  <c r="O411" i="3"/>
  <c r="N411" i="3"/>
  <c r="L411" i="3"/>
  <c r="J411" i="3"/>
  <c r="O410" i="3"/>
  <c r="N410" i="3"/>
  <c r="L410" i="3"/>
  <c r="J410" i="3"/>
  <c r="O409" i="3"/>
  <c r="N409" i="3"/>
  <c r="L409" i="3"/>
  <c r="J409" i="3"/>
  <c r="O408" i="3"/>
  <c r="N408" i="3"/>
  <c r="L408" i="3"/>
  <c r="J408" i="3"/>
  <c r="O407" i="3"/>
  <c r="N407" i="3"/>
  <c r="L407" i="3"/>
  <c r="J407" i="3"/>
  <c r="O406" i="3"/>
  <c r="N406" i="3"/>
  <c r="L406" i="3"/>
  <c r="J406" i="3"/>
  <c r="O405" i="3"/>
  <c r="N405" i="3"/>
  <c r="L405" i="3"/>
  <c r="J405" i="3"/>
  <c r="O404" i="3"/>
  <c r="N404" i="3"/>
  <c r="L404" i="3"/>
  <c r="J404" i="3"/>
  <c r="O403" i="3"/>
  <c r="N403" i="3"/>
  <c r="L403" i="3"/>
  <c r="J403" i="3"/>
  <c r="O402" i="3"/>
  <c r="N402" i="3"/>
  <c r="L402" i="3"/>
  <c r="J402" i="3"/>
  <c r="O401" i="3"/>
  <c r="N401" i="3"/>
  <c r="L401" i="3"/>
  <c r="J401" i="3"/>
  <c r="O400" i="3"/>
  <c r="N400" i="3"/>
  <c r="L400" i="3"/>
  <c r="J400" i="3"/>
  <c r="O399" i="3"/>
  <c r="N399" i="3"/>
  <c r="L399" i="3"/>
  <c r="J399" i="3"/>
  <c r="O398" i="3"/>
  <c r="N398" i="3"/>
  <c r="L398" i="3"/>
  <c r="J398" i="3"/>
  <c r="O397" i="3"/>
  <c r="N397" i="3"/>
  <c r="L397" i="3"/>
  <c r="J397" i="3"/>
  <c r="O396" i="3"/>
  <c r="N396" i="3"/>
  <c r="L396" i="3"/>
  <c r="J396" i="3"/>
  <c r="O395" i="3"/>
  <c r="N395" i="3"/>
  <c r="L395" i="3"/>
  <c r="J395" i="3"/>
  <c r="O394" i="3"/>
  <c r="N394" i="3"/>
  <c r="L394" i="3"/>
  <c r="J394" i="3"/>
  <c r="O393" i="3"/>
  <c r="N393" i="3"/>
  <c r="L393" i="3"/>
  <c r="J393" i="3"/>
  <c r="O392" i="3"/>
  <c r="N392" i="3"/>
  <c r="L392" i="3"/>
  <c r="J392" i="3"/>
  <c r="O391" i="3"/>
  <c r="N391" i="3"/>
  <c r="L391" i="3"/>
  <c r="J391" i="3"/>
  <c r="O390" i="3"/>
  <c r="N390" i="3"/>
  <c r="L390" i="3"/>
  <c r="J390" i="3"/>
  <c r="O389" i="3"/>
  <c r="N389" i="3"/>
  <c r="L389" i="3"/>
  <c r="J389" i="3"/>
  <c r="O388" i="3"/>
  <c r="N388" i="3"/>
  <c r="L388" i="3"/>
  <c r="J388" i="3"/>
  <c r="O387" i="3"/>
  <c r="N387" i="3"/>
  <c r="L387" i="3"/>
  <c r="J387" i="3"/>
  <c r="O386" i="3"/>
  <c r="N386" i="3"/>
  <c r="L386" i="3"/>
  <c r="J386" i="3"/>
  <c r="O385" i="3"/>
  <c r="N385" i="3"/>
  <c r="L385" i="3"/>
  <c r="J385" i="3"/>
  <c r="O384" i="3"/>
  <c r="N384" i="3"/>
  <c r="L384" i="3"/>
  <c r="J384" i="3"/>
  <c r="O383" i="3"/>
  <c r="N383" i="3"/>
  <c r="L383" i="3"/>
  <c r="J383" i="3"/>
  <c r="O382" i="3"/>
  <c r="N382" i="3"/>
  <c r="L382" i="3"/>
  <c r="J382" i="3"/>
  <c r="O381" i="3"/>
  <c r="N381" i="3"/>
  <c r="L381" i="3"/>
  <c r="J381" i="3"/>
  <c r="O380" i="3"/>
  <c r="N380" i="3"/>
  <c r="L380" i="3"/>
  <c r="J380" i="3"/>
  <c r="O379" i="3"/>
  <c r="N379" i="3"/>
  <c r="L379" i="3"/>
  <c r="J379" i="3"/>
  <c r="O378" i="3"/>
  <c r="N378" i="3"/>
  <c r="L378" i="3"/>
  <c r="J378" i="3"/>
  <c r="O377" i="3"/>
  <c r="N377" i="3"/>
  <c r="L377" i="3"/>
  <c r="J377" i="3"/>
  <c r="O376" i="3"/>
  <c r="N376" i="3"/>
  <c r="L376" i="3"/>
  <c r="J376" i="3"/>
  <c r="O375" i="3"/>
  <c r="N375" i="3"/>
  <c r="L375" i="3"/>
  <c r="J375" i="3"/>
  <c r="O374" i="3"/>
  <c r="N374" i="3"/>
  <c r="L374" i="3"/>
  <c r="J374" i="3"/>
  <c r="O373" i="3"/>
  <c r="N373" i="3"/>
  <c r="L373" i="3"/>
  <c r="J373" i="3"/>
  <c r="O372" i="3"/>
  <c r="N372" i="3"/>
  <c r="L372" i="3"/>
  <c r="J372" i="3"/>
  <c r="O371" i="3"/>
  <c r="N371" i="3"/>
  <c r="L371" i="3"/>
  <c r="J371" i="3"/>
  <c r="O370" i="3"/>
  <c r="N370" i="3"/>
  <c r="L370" i="3"/>
  <c r="J370" i="3"/>
  <c r="O369" i="3"/>
  <c r="N369" i="3"/>
  <c r="L369" i="3"/>
  <c r="J369" i="3"/>
  <c r="O368" i="3"/>
  <c r="N368" i="3"/>
  <c r="L368" i="3"/>
  <c r="J368" i="3"/>
  <c r="O367" i="3"/>
  <c r="N367" i="3"/>
  <c r="L367" i="3"/>
  <c r="J367" i="3"/>
  <c r="O366" i="3"/>
  <c r="N366" i="3"/>
  <c r="L366" i="3"/>
  <c r="J366" i="3"/>
  <c r="O365" i="3"/>
  <c r="N365" i="3"/>
  <c r="L365" i="3"/>
  <c r="J365" i="3"/>
  <c r="O364" i="3"/>
  <c r="N364" i="3"/>
  <c r="L364" i="3"/>
  <c r="J364" i="3"/>
  <c r="O363" i="3"/>
  <c r="N363" i="3"/>
  <c r="L363" i="3"/>
  <c r="J363" i="3"/>
  <c r="O362" i="3"/>
  <c r="N362" i="3"/>
  <c r="L362" i="3"/>
  <c r="J362" i="3"/>
  <c r="O361" i="3"/>
  <c r="N361" i="3"/>
  <c r="L361" i="3"/>
  <c r="J361" i="3"/>
  <c r="O360" i="3"/>
  <c r="N360" i="3"/>
  <c r="L360" i="3"/>
  <c r="J360" i="3"/>
  <c r="O359" i="3"/>
  <c r="N359" i="3"/>
  <c r="L359" i="3"/>
  <c r="J359" i="3"/>
  <c r="O358" i="3"/>
  <c r="N358" i="3"/>
  <c r="L358" i="3"/>
  <c r="J358" i="3"/>
  <c r="O357" i="3"/>
  <c r="N357" i="3"/>
  <c r="L357" i="3"/>
  <c r="J357" i="3"/>
  <c r="O356" i="3"/>
  <c r="N356" i="3"/>
  <c r="L356" i="3"/>
  <c r="J356" i="3"/>
  <c r="O355" i="3"/>
  <c r="N355" i="3"/>
  <c r="L355" i="3"/>
  <c r="J355" i="3"/>
  <c r="O354" i="3"/>
  <c r="N354" i="3"/>
  <c r="L354" i="3"/>
  <c r="J354" i="3"/>
  <c r="O353" i="3"/>
  <c r="N353" i="3"/>
  <c r="L353" i="3"/>
  <c r="J353" i="3"/>
  <c r="O352" i="3"/>
  <c r="N352" i="3"/>
  <c r="L352" i="3"/>
  <c r="J352" i="3"/>
  <c r="O351" i="3"/>
  <c r="N351" i="3"/>
  <c r="L351" i="3"/>
  <c r="J351" i="3"/>
  <c r="O350" i="3"/>
  <c r="N350" i="3"/>
  <c r="L350" i="3"/>
  <c r="J350" i="3"/>
  <c r="O349" i="3"/>
  <c r="N349" i="3"/>
  <c r="L349" i="3"/>
  <c r="J349" i="3"/>
  <c r="O348" i="3"/>
  <c r="N348" i="3"/>
  <c r="L348" i="3"/>
  <c r="J348" i="3"/>
  <c r="O347" i="3"/>
  <c r="N347" i="3"/>
  <c r="L347" i="3"/>
  <c r="J347" i="3"/>
  <c r="O346" i="3"/>
  <c r="N346" i="3"/>
  <c r="L346" i="3"/>
  <c r="J346" i="3"/>
  <c r="O345" i="3"/>
  <c r="N345" i="3"/>
  <c r="L345" i="3"/>
  <c r="J345" i="3"/>
  <c r="O344" i="3"/>
  <c r="N344" i="3"/>
  <c r="L344" i="3"/>
  <c r="J344" i="3"/>
  <c r="O343" i="3"/>
  <c r="N343" i="3"/>
  <c r="L343" i="3"/>
  <c r="J343" i="3"/>
  <c r="O342" i="3"/>
  <c r="N342" i="3"/>
  <c r="L342" i="3"/>
  <c r="J342" i="3"/>
  <c r="O341" i="3"/>
  <c r="N341" i="3"/>
  <c r="L341" i="3"/>
  <c r="J341" i="3"/>
  <c r="O340" i="3"/>
  <c r="N340" i="3"/>
  <c r="L340" i="3"/>
  <c r="J340" i="3"/>
  <c r="O339" i="3"/>
  <c r="N339" i="3"/>
  <c r="L339" i="3"/>
  <c r="J339" i="3"/>
  <c r="O338" i="3"/>
  <c r="N338" i="3"/>
  <c r="L338" i="3"/>
  <c r="J338" i="3"/>
  <c r="O337" i="3"/>
  <c r="N337" i="3"/>
  <c r="L337" i="3"/>
  <c r="J337" i="3"/>
  <c r="O336" i="3"/>
  <c r="N336" i="3"/>
  <c r="L336" i="3"/>
  <c r="J336" i="3"/>
  <c r="O335" i="3"/>
  <c r="N335" i="3"/>
  <c r="L335" i="3"/>
  <c r="J335" i="3"/>
  <c r="O334" i="3"/>
  <c r="N334" i="3"/>
  <c r="L334" i="3"/>
  <c r="J334" i="3"/>
  <c r="O333" i="3"/>
  <c r="N333" i="3"/>
  <c r="L333" i="3"/>
  <c r="J333" i="3"/>
  <c r="O332" i="3"/>
  <c r="N332" i="3"/>
  <c r="L332" i="3"/>
  <c r="J332" i="3"/>
  <c r="O331" i="3"/>
  <c r="N331" i="3"/>
  <c r="L331" i="3"/>
  <c r="J331" i="3"/>
  <c r="O330" i="3"/>
  <c r="N330" i="3"/>
  <c r="L330" i="3"/>
  <c r="J330" i="3"/>
  <c r="O329" i="3"/>
  <c r="N329" i="3"/>
  <c r="L329" i="3"/>
  <c r="J329" i="3"/>
  <c r="O328" i="3"/>
  <c r="N328" i="3"/>
  <c r="L328" i="3"/>
  <c r="J328" i="3"/>
  <c r="O327" i="3"/>
  <c r="N327" i="3"/>
  <c r="L327" i="3"/>
  <c r="J327" i="3"/>
  <c r="O326" i="3"/>
  <c r="N326" i="3"/>
  <c r="L326" i="3"/>
  <c r="J326" i="3"/>
  <c r="O325" i="3"/>
  <c r="N325" i="3"/>
  <c r="L325" i="3"/>
  <c r="J325" i="3"/>
  <c r="O324" i="3"/>
  <c r="N324" i="3"/>
  <c r="L324" i="3"/>
  <c r="J324" i="3"/>
  <c r="O323" i="3"/>
  <c r="N323" i="3"/>
  <c r="L323" i="3"/>
  <c r="J323" i="3"/>
  <c r="O322" i="3"/>
  <c r="N322" i="3"/>
  <c r="L322" i="3"/>
  <c r="J322" i="3"/>
  <c r="O321" i="3"/>
  <c r="N321" i="3"/>
  <c r="L321" i="3"/>
  <c r="J321" i="3"/>
  <c r="O320" i="3"/>
  <c r="N320" i="3"/>
  <c r="L320" i="3"/>
  <c r="J320" i="3"/>
  <c r="O319" i="3"/>
  <c r="N319" i="3"/>
  <c r="L319" i="3"/>
  <c r="J319" i="3"/>
  <c r="O318" i="3"/>
  <c r="N318" i="3"/>
  <c r="L318" i="3"/>
  <c r="J318" i="3"/>
  <c r="O317" i="3"/>
  <c r="N317" i="3"/>
  <c r="L317" i="3"/>
  <c r="J317" i="3"/>
  <c r="O316" i="3"/>
  <c r="N316" i="3"/>
  <c r="L316" i="3"/>
  <c r="J316" i="3"/>
  <c r="O315" i="3"/>
  <c r="N315" i="3"/>
  <c r="L315" i="3"/>
  <c r="J315" i="3"/>
  <c r="O314" i="3"/>
  <c r="N314" i="3"/>
  <c r="L314" i="3"/>
  <c r="J314" i="3"/>
  <c r="O313" i="3"/>
  <c r="N313" i="3"/>
  <c r="L313" i="3"/>
  <c r="J313" i="3"/>
  <c r="O312" i="3"/>
  <c r="N312" i="3"/>
  <c r="L312" i="3"/>
  <c r="J312" i="3"/>
  <c r="O311" i="3"/>
  <c r="N311" i="3"/>
  <c r="L311" i="3"/>
  <c r="J311" i="3"/>
  <c r="O310" i="3"/>
  <c r="N310" i="3"/>
  <c r="L310" i="3"/>
  <c r="J310" i="3"/>
  <c r="O309" i="3"/>
  <c r="N309" i="3"/>
  <c r="L309" i="3"/>
  <c r="J309" i="3"/>
  <c r="O308" i="3"/>
  <c r="N308" i="3"/>
  <c r="L308" i="3"/>
  <c r="J308" i="3"/>
  <c r="O307" i="3"/>
  <c r="N307" i="3"/>
  <c r="L307" i="3"/>
  <c r="J307" i="3"/>
  <c r="O306" i="3"/>
  <c r="N306" i="3"/>
  <c r="L306" i="3"/>
  <c r="J306" i="3"/>
  <c r="O305" i="3"/>
  <c r="N305" i="3"/>
  <c r="L305" i="3"/>
  <c r="J305" i="3"/>
  <c r="O304" i="3"/>
  <c r="N304" i="3"/>
  <c r="L304" i="3"/>
  <c r="J304" i="3"/>
  <c r="O303" i="3"/>
  <c r="N303" i="3"/>
  <c r="L303" i="3"/>
  <c r="J303" i="3"/>
  <c r="O302" i="3"/>
  <c r="N302" i="3"/>
  <c r="L302" i="3"/>
  <c r="J302" i="3"/>
  <c r="O301" i="3"/>
  <c r="N301" i="3"/>
  <c r="L301" i="3"/>
  <c r="J301" i="3"/>
  <c r="O300" i="3"/>
  <c r="N300" i="3"/>
  <c r="L300" i="3"/>
  <c r="J300" i="3"/>
  <c r="O299" i="3"/>
  <c r="N299" i="3"/>
  <c r="L299" i="3"/>
  <c r="J299" i="3"/>
  <c r="O298" i="3"/>
  <c r="N298" i="3"/>
  <c r="L298" i="3"/>
  <c r="J298" i="3"/>
  <c r="O297" i="3"/>
  <c r="N297" i="3"/>
  <c r="L297" i="3"/>
  <c r="J297" i="3"/>
  <c r="O296" i="3"/>
  <c r="N296" i="3"/>
  <c r="L296" i="3"/>
  <c r="J296" i="3"/>
  <c r="O295" i="3"/>
  <c r="N295" i="3"/>
  <c r="L295" i="3"/>
  <c r="J295" i="3"/>
  <c r="O294" i="3"/>
  <c r="N294" i="3"/>
  <c r="L294" i="3"/>
  <c r="J294" i="3"/>
  <c r="O293" i="3"/>
  <c r="N293" i="3"/>
  <c r="L293" i="3"/>
  <c r="J293" i="3"/>
  <c r="O292" i="3"/>
  <c r="N292" i="3"/>
  <c r="L292" i="3"/>
  <c r="J292" i="3"/>
  <c r="O291" i="3"/>
  <c r="N291" i="3"/>
  <c r="L291" i="3"/>
  <c r="J291" i="3"/>
  <c r="O290" i="3"/>
  <c r="N290" i="3"/>
  <c r="L290" i="3"/>
  <c r="J290" i="3"/>
  <c r="O289" i="3"/>
  <c r="N289" i="3"/>
  <c r="L289" i="3"/>
  <c r="J289" i="3"/>
  <c r="O288" i="3"/>
  <c r="N288" i="3"/>
  <c r="L288" i="3"/>
  <c r="J288" i="3"/>
  <c r="O287" i="3"/>
  <c r="N287" i="3"/>
  <c r="L287" i="3"/>
  <c r="J287" i="3"/>
  <c r="O286" i="3"/>
  <c r="N286" i="3"/>
  <c r="L286" i="3"/>
  <c r="J286" i="3"/>
  <c r="O285" i="3"/>
  <c r="N285" i="3"/>
  <c r="L285" i="3"/>
  <c r="J285" i="3"/>
  <c r="O284" i="3"/>
  <c r="N284" i="3"/>
  <c r="L284" i="3"/>
  <c r="J284" i="3"/>
  <c r="O283" i="3"/>
  <c r="N283" i="3"/>
  <c r="L283" i="3"/>
  <c r="J283" i="3"/>
  <c r="O282" i="3"/>
  <c r="N282" i="3"/>
  <c r="L282" i="3"/>
  <c r="J282" i="3"/>
  <c r="O281" i="3"/>
  <c r="N281" i="3"/>
  <c r="L281" i="3"/>
  <c r="J281" i="3"/>
  <c r="O280" i="3"/>
  <c r="N280" i="3"/>
  <c r="L280" i="3"/>
  <c r="J280" i="3"/>
  <c r="O279" i="3"/>
  <c r="N279" i="3"/>
  <c r="L279" i="3"/>
  <c r="J279" i="3"/>
  <c r="O278" i="3"/>
  <c r="N278" i="3"/>
  <c r="L278" i="3"/>
  <c r="J278" i="3"/>
  <c r="O277" i="3"/>
  <c r="N277" i="3"/>
  <c r="L277" i="3"/>
  <c r="J277" i="3"/>
  <c r="O276" i="3"/>
  <c r="N276" i="3"/>
  <c r="L276" i="3"/>
  <c r="J276" i="3"/>
  <c r="O275" i="3"/>
  <c r="N275" i="3"/>
  <c r="L275" i="3"/>
  <c r="J275" i="3"/>
  <c r="O274" i="3"/>
  <c r="N274" i="3"/>
  <c r="L274" i="3"/>
  <c r="J274" i="3"/>
  <c r="O273" i="3"/>
  <c r="N273" i="3"/>
  <c r="L273" i="3"/>
  <c r="J273" i="3"/>
  <c r="O272" i="3"/>
  <c r="N272" i="3"/>
  <c r="L272" i="3"/>
  <c r="J272" i="3"/>
  <c r="O271" i="3"/>
  <c r="N271" i="3"/>
  <c r="L271" i="3"/>
  <c r="J271" i="3"/>
  <c r="O270" i="3"/>
  <c r="N270" i="3"/>
  <c r="L270" i="3"/>
  <c r="J270" i="3"/>
  <c r="O269" i="3"/>
  <c r="N269" i="3"/>
  <c r="L269" i="3"/>
  <c r="J269" i="3"/>
  <c r="O268" i="3"/>
  <c r="N268" i="3"/>
  <c r="L268" i="3"/>
  <c r="J268" i="3"/>
  <c r="O267" i="3"/>
  <c r="N267" i="3"/>
  <c r="L267" i="3"/>
  <c r="J267" i="3"/>
  <c r="O266" i="3"/>
  <c r="N266" i="3"/>
  <c r="L266" i="3"/>
  <c r="J266" i="3"/>
  <c r="O265" i="3"/>
  <c r="N265" i="3"/>
  <c r="L265" i="3"/>
  <c r="J265" i="3"/>
  <c r="O264" i="3"/>
  <c r="N264" i="3"/>
  <c r="L264" i="3"/>
  <c r="J264" i="3"/>
  <c r="O263" i="3"/>
  <c r="N263" i="3"/>
  <c r="L263" i="3"/>
  <c r="J263" i="3"/>
  <c r="O262" i="3"/>
  <c r="N262" i="3"/>
  <c r="L262" i="3"/>
  <c r="J262" i="3"/>
  <c r="O261" i="3"/>
  <c r="N261" i="3"/>
  <c r="L261" i="3"/>
  <c r="J261" i="3"/>
  <c r="O260" i="3"/>
  <c r="N260" i="3"/>
  <c r="L260" i="3"/>
  <c r="J260" i="3"/>
  <c r="O259" i="3"/>
  <c r="N259" i="3"/>
  <c r="L259" i="3"/>
  <c r="J259" i="3"/>
  <c r="O258" i="3"/>
  <c r="N258" i="3"/>
  <c r="L258" i="3"/>
  <c r="J258" i="3"/>
  <c r="O257" i="3"/>
  <c r="N257" i="3"/>
  <c r="L257" i="3"/>
  <c r="J257" i="3"/>
  <c r="O256" i="3"/>
  <c r="N256" i="3"/>
  <c r="L256" i="3"/>
  <c r="J256" i="3"/>
  <c r="O255" i="3"/>
  <c r="N255" i="3"/>
  <c r="L255" i="3"/>
  <c r="J255" i="3"/>
  <c r="O254" i="3"/>
  <c r="N254" i="3"/>
  <c r="L254" i="3"/>
  <c r="J254" i="3"/>
  <c r="O253" i="3"/>
  <c r="N253" i="3"/>
  <c r="L253" i="3"/>
  <c r="J253" i="3"/>
  <c r="O252" i="3"/>
  <c r="N252" i="3"/>
  <c r="L252" i="3"/>
  <c r="J252" i="3"/>
  <c r="O251" i="3"/>
  <c r="N251" i="3"/>
  <c r="L251" i="3"/>
  <c r="J251" i="3"/>
  <c r="O250" i="3"/>
  <c r="N250" i="3"/>
  <c r="L250" i="3"/>
  <c r="J250" i="3"/>
  <c r="O249" i="3"/>
  <c r="N249" i="3"/>
  <c r="L249" i="3"/>
  <c r="J249" i="3"/>
  <c r="O248" i="3"/>
  <c r="N248" i="3"/>
  <c r="L248" i="3"/>
  <c r="J248" i="3"/>
  <c r="O247" i="3"/>
  <c r="N247" i="3"/>
  <c r="L247" i="3"/>
  <c r="J247" i="3"/>
  <c r="O246" i="3"/>
  <c r="N246" i="3"/>
  <c r="L246" i="3"/>
  <c r="J246" i="3"/>
  <c r="O245" i="3"/>
  <c r="N245" i="3"/>
  <c r="L245" i="3"/>
  <c r="J245" i="3"/>
  <c r="O244" i="3"/>
  <c r="N244" i="3"/>
  <c r="L244" i="3"/>
  <c r="J244" i="3"/>
  <c r="O243" i="3"/>
  <c r="N243" i="3"/>
  <c r="L243" i="3"/>
  <c r="J243" i="3"/>
  <c r="O242" i="3"/>
  <c r="N242" i="3"/>
  <c r="L242" i="3"/>
  <c r="J242" i="3"/>
  <c r="O241" i="3"/>
  <c r="N241" i="3"/>
  <c r="L241" i="3"/>
  <c r="J241" i="3"/>
  <c r="O240" i="3"/>
  <c r="N240" i="3"/>
  <c r="L240" i="3"/>
  <c r="J240" i="3"/>
  <c r="O239" i="3"/>
  <c r="N239" i="3"/>
  <c r="L239" i="3"/>
  <c r="J239" i="3"/>
  <c r="O238" i="3"/>
  <c r="N238" i="3"/>
  <c r="L238" i="3"/>
  <c r="J238" i="3"/>
  <c r="O237" i="3"/>
  <c r="N237" i="3"/>
  <c r="L237" i="3"/>
  <c r="J237" i="3"/>
  <c r="O236" i="3"/>
  <c r="N236" i="3"/>
  <c r="L236" i="3"/>
  <c r="J236" i="3"/>
  <c r="O235" i="3"/>
  <c r="N235" i="3"/>
  <c r="L235" i="3"/>
  <c r="J235" i="3"/>
  <c r="O234" i="3"/>
  <c r="N234" i="3"/>
  <c r="L234" i="3"/>
  <c r="J234" i="3"/>
  <c r="O233" i="3"/>
  <c r="N233" i="3"/>
  <c r="L233" i="3"/>
  <c r="J233" i="3"/>
  <c r="O232" i="3"/>
  <c r="N232" i="3"/>
  <c r="L232" i="3"/>
  <c r="J232" i="3"/>
  <c r="O231" i="3"/>
  <c r="N231" i="3"/>
  <c r="L231" i="3"/>
  <c r="J231" i="3"/>
  <c r="O230" i="3"/>
  <c r="N230" i="3"/>
  <c r="L230" i="3"/>
  <c r="J230" i="3"/>
  <c r="O229" i="3"/>
  <c r="N229" i="3"/>
  <c r="L229" i="3"/>
  <c r="J229" i="3"/>
  <c r="O228" i="3"/>
  <c r="N228" i="3"/>
  <c r="L228" i="3"/>
  <c r="J228" i="3"/>
  <c r="O227" i="3"/>
  <c r="N227" i="3"/>
  <c r="L227" i="3"/>
  <c r="J227" i="3"/>
  <c r="O226" i="3"/>
  <c r="N226" i="3"/>
  <c r="L226" i="3"/>
  <c r="J226" i="3"/>
  <c r="O225" i="3"/>
  <c r="N225" i="3"/>
  <c r="L225" i="3"/>
  <c r="J225" i="3"/>
  <c r="O224" i="3"/>
  <c r="N224" i="3"/>
  <c r="L224" i="3"/>
  <c r="J224" i="3"/>
  <c r="O223" i="3"/>
  <c r="N223" i="3"/>
  <c r="L223" i="3"/>
  <c r="J223" i="3"/>
  <c r="O222" i="3"/>
  <c r="N222" i="3"/>
  <c r="L222" i="3"/>
  <c r="J222" i="3"/>
  <c r="O221" i="3"/>
  <c r="N221" i="3"/>
  <c r="L221" i="3"/>
  <c r="J221" i="3"/>
  <c r="O220" i="3"/>
  <c r="N220" i="3"/>
  <c r="L220" i="3"/>
  <c r="J220" i="3"/>
  <c r="O219" i="3"/>
  <c r="N219" i="3"/>
  <c r="L219" i="3"/>
  <c r="J219" i="3"/>
  <c r="O218" i="3"/>
  <c r="N218" i="3"/>
  <c r="L218" i="3"/>
  <c r="J218" i="3"/>
  <c r="O217" i="3"/>
  <c r="N217" i="3"/>
  <c r="L217" i="3"/>
  <c r="J217" i="3"/>
  <c r="O216" i="3"/>
  <c r="N216" i="3"/>
  <c r="L216" i="3"/>
  <c r="J216" i="3"/>
  <c r="O215" i="3"/>
  <c r="N215" i="3"/>
  <c r="L215" i="3"/>
  <c r="J215" i="3"/>
  <c r="O214" i="3"/>
  <c r="N214" i="3"/>
  <c r="L214" i="3"/>
  <c r="J214" i="3"/>
  <c r="O213" i="3"/>
  <c r="N213" i="3"/>
  <c r="L213" i="3"/>
  <c r="J213" i="3"/>
  <c r="O212" i="3"/>
  <c r="N212" i="3"/>
  <c r="L212" i="3"/>
  <c r="J212" i="3"/>
  <c r="O211" i="3"/>
  <c r="N211" i="3"/>
  <c r="L211" i="3"/>
  <c r="J211" i="3"/>
  <c r="O210" i="3"/>
  <c r="N210" i="3"/>
  <c r="L210" i="3"/>
  <c r="J210" i="3"/>
  <c r="O209" i="3"/>
  <c r="N209" i="3"/>
  <c r="L209" i="3"/>
  <c r="J209" i="3"/>
  <c r="O208" i="3"/>
  <c r="N208" i="3"/>
  <c r="L208" i="3"/>
  <c r="J208" i="3"/>
  <c r="O207" i="3"/>
  <c r="N207" i="3"/>
  <c r="L207" i="3"/>
  <c r="J207" i="3"/>
  <c r="O206" i="3"/>
  <c r="N206" i="3"/>
  <c r="L206" i="3"/>
  <c r="J206" i="3"/>
  <c r="O205" i="3"/>
  <c r="N205" i="3"/>
  <c r="L205" i="3"/>
  <c r="J205" i="3"/>
  <c r="O204" i="3"/>
  <c r="N204" i="3"/>
  <c r="L204" i="3"/>
  <c r="J204" i="3"/>
  <c r="O203" i="3"/>
  <c r="N203" i="3"/>
  <c r="L203" i="3"/>
  <c r="J203" i="3"/>
  <c r="O202" i="3"/>
  <c r="N202" i="3"/>
  <c r="L202" i="3"/>
  <c r="J202" i="3"/>
  <c r="O201" i="3"/>
  <c r="N201" i="3"/>
  <c r="L201" i="3"/>
  <c r="J201" i="3"/>
  <c r="O200" i="3"/>
  <c r="N200" i="3"/>
  <c r="L200" i="3"/>
  <c r="J200" i="3"/>
  <c r="O199" i="3"/>
  <c r="N199" i="3"/>
  <c r="L199" i="3"/>
  <c r="J199" i="3"/>
  <c r="O198" i="3"/>
  <c r="N198" i="3"/>
  <c r="L198" i="3"/>
  <c r="J198" i="3"/>
  <c r="O197" i="3"/>
  <c r="N197" i="3"/>
  <c r="L197" i="3"/>
  <c r="J197" i="3"/>
  <c r="O196" i="3"/>
  <c r="N196" i="3"/>
  <c r="L196" i="3"/>
  <c r="J196" i="3"/>
  <c r="O195" i="3"/>
  <c r="N195" i="3"/>
  <c r="L195" i="3"/>
  <c r="J195" i="3"/>
  <c r="O194" i="3"/>
  <c r="N194" i="3"/>
  <c r="L194" i="3"/>
  <c r="J194" i="3"/>
  <c r="O193" i="3"/>
  <c r="N193" i="3"/>
  <c r="L193" i="3"/>
  <c r="J193" i="3"/>
  <c r="O192" i="3"/>
  <c r="N192" i="3"/>
  <c r="L192" i="3"/>
  <c r="J192" i="3"/>
  <c r="O191" i="3"/>
  <c r="N191" i="3"/>
  <c r="L191" i="3"/>
  <c r="J191" i="3"/>
  <c r="O190" i="3"/>
  <c r="N190" i="3"/>
  <c r="L190" i="3"/>
  <c r="J190" i="3"/>
  <c r="O189" i="3"/>
  <c r="N189" i="3"/>
  <c r="L189" i="3"/>
  <c r="J189" i="3"/>
  <c r="O188" i="3"/>
  <c r="N188" i="3"/>
  <c r="L188" i="3"/>
  <c r="J188" i="3"/>
  <c r="O187" i="3"/>
  <c r="N187" i="3"/>
  <c r="L187" i="3"/>
  <c r="J187" i="3"/>
  <c r="O186" i="3"/>
  <c r="N186" i="3"/>
  <c r="L186" i="3"/>
  <c r="J186" i="3"/>
  <c r="O185" i="3"/>
  <c r="N185" i="3"/>
  <c r="L185" i="3"/>
  <c r="J185" i="3"/>
  <c r="O184" i="3"/>
  <c r="N184" i="3"/>
  <c r="L184" i="3"/>
  <c r="J184" i="3"/>
  <c r="O183" i="3"/>
  <c r="N183" i="3"/>
  <c r="L183" i="3"/>
  <c r="J183" i="3"/>
  <c r="O182" i="3"/>
  <c r="N182" i="3"/>
  <c r="L182" i="3"/>
  <c r="J182" i="3"/>
  <c r="O181" i="3"/>
  <c r="N181" i="3"/>
  <c r="L181" i="3"/>
  <c r="J181" i="3"/>
  <c r="O180" i="3"/>
  <c r="N180" i="3"/>
  <c r="L180" i="3"/>
  <c r="J180" i="3"/>
  <c r="O179" i="3"/>
  <c r="N179" i="3"/>
  <c r="L179" i="3"/>
  <c r="J179" i="3"/>
  <c r="O178" i="3"/>
  <c r="N178" i="3"/>
  <c r="L178" i="3"/>
  <c r="J178" i="3"/>
  <c r="O177" i="3"/>
  <c r="N177" i="3"/>
  <c r="L177" i="3"/>
  <c r="J177" i="3"/>
  <c r="O176" i="3"/>
  <c r="N176" i="3"/>
  <c r="L176" i="3"/>
  <c r="J176" i="3"/>
  <c r="O175" i="3"/>
  <c r="N175" i="3"/>
  <c r="L175" i="3"/>
  <c r="J175" i="3"/>
  <c r="O174" i="3"/>
  <c r="N174" i="3"/>
  <c r="L174" i="3"/>
  <c r="J174" i="3"/>
  <c r="O173" i="3"/>
  <c r="N173" i="3"/>
  <c r="L173" i="3"/>
  <c r="J173" i="3"/>
  <c r="O172" i="3"/>
  <c r="N172" i="3"/>
  <c r="L172" i="3"/>
  <c r="J172" i="3"/>
  <c r="O171" i="3"/>
  <c r="N171" i="3"/>
  <c r="L171" i="3"/>
  <c r="J171" i="3"/>
  <c r="O170" i="3"/>
  <c r="N170" i="3"/>
  <c r="L170" i="3"/>
  <c r="J170" i="3"/>
  <c r="O169" i="3"/>
  <c r="N169" i="3"/>
  <c r="L169" i="3"/>
  <c r="J169" i="3"/>
  <c r="O168" i="3"/>
  <c r="N168" i="3"/>
  <c r="L168" i="3"/>
  <c r="J168" i="3"/>
  <c r="O167" i="3"/>
  <c r="N167" i="3"/>
  <c r="L167" i="3"/>
  <c r="J167" i="3"/>
  <c r="O166" i="3"/>
  <c r="N166" i="3"/>
  <c r="L166" i="3"/>
  <c r="J166" i="3"/>
  <c r="O165" i="3"/>
  <c r="N165" i="3"/>
  <c r="L165" i="3"/>
  <c r="J165" i="3"/>
  <c r="O164" i="3"/>
  <c r="N164" i="3"/>
  <c r="L164" i="3"/>
  <c r="J164" i="3"/>
  <c r="O163" i="3"/>
  <c r="N163" i="3"/>
  <c r="L163" i="3"/>
  <c r="J163" i="3"/>
  <c r="O162" i="3"/>
  <c r="N162" i="3"/>
  <c r="L162" i="3"/>
  <c r="J162" i="3"/>
  <c r="O161" i="3"/>
  <c r="N161" i="3"/>
  <c r="L161" i="3"/>
  <c r="J161" i="3"/>
  <c r="O160" i="3"/>
  <c r="N160" i="3"/>
  <c r="L160" i="3"/>
  <c r="J160" i="3"/>
  <c r="O159" i="3"/>
  <c r="N159" i="3"/>
  <c r="L159" i="3"/>
  <c r="J159" i="3"/>
  <c r="O158" i="3"/>
  <c r="N158" i="3"/>
  <c r="L158" i="3"/>
  <c r="J158" i="3"/>
  <c r="O157" i="3"/>
  <c r="N157" i="3"/>
  <c r="L157" i="3"/>
  <c r="J157" i="3"/>
  <c r="O156" i="3"/>
  <c r="N156" i="3"/>
  <c r="L156" i="3"/>
  <c r="J156" i="3"/>
  <c r="O155" i="3"/>
  <c r="N155" i="3"/>
  <c r="L155" i="3"/>
  <c r="J155" i="3"/>
  <c r="O154" i="3"/>
  <c r="N154" i="3"/>
  <c r="L154" i="3"/>
  <c r="J154" i="3"/>
  <c r="O153" i="3"/>
  <c r="N153" i="3"/>
  <c r="L153" i="3"/>
  <c r="J153" i="3"/>
  <c r="O152" i="3"/>
  <c r="N152" i="3"/>
  <c r="L152" i="3"/>
  <c r="J152" i="3"/>
  <c r="O151" i="3"/>
  <c r="N151" i="3"/>
  <c r="L151" i="3"/>
  <c r="J151" i="3"/>
  <c r="O150" i="3"/>
  <c r="N150" i="3"/>
  <c r="L150" i="3"/>
  <c r="J150" i="3"/>
  <c r="O149" i="3"/>
  <c r="N149" i="3"/>
  <c r="L149" i="3"/>
  <c r="J149" i="3"/>
  <c r="O148" i="3"/>
  <c r="N148" i="3"/>
  <c r="L148" i="3"/>
  <c r="J148" i="3"/>
  <c r="O147" i="3"/>
  <c r="N147" i="3"/>
  <c r="L147" i="3"/>
  <c r="J147" i="3"/>
  <c r="O146" i="3"/>
  <c r="N146" i="3"/>
  <c r="L146" i="3"/>
  <c r="J146" i="3"/>
  <c r="O145" i="3"/>
  <c r="N145" i="3"/>
  <c r="L145" i="3"/>
  <c r="J145" i="3"/>
  <c r="O144" i="3"/>
  <c r="N144" i="3"/>
  <c r="L144" i="3"/>
  <c r="J144" i="3"/>
  <c r="O143" i="3"/>
  <c r="N143" i="3"/>
  <c r="L143" i="3"/>
  <c r="J143" i="3"/>
  <c r="O142" i="3"/>
  <c r="N142" i="3"/>
  <c r="L142" i="3"/>
  <c r="J142" i="3"/>
  <c r="O141" i="3"/>
  <c r="N141" i="3"/>
  <c r="L141" i="3"/>
  <c r="J141" i="3"/>
  <c r="O140" i="3"/>
  <c r="N140" i="3"/>
  <c r="L140" i="3"/>
  <c r="J140" i="3"/>
  <c r="O139" i="3"/>
  <c r="N139" i="3"/>
  <c r="L139" i="3"/>
  <c r="J139" i="3"/>
  <c r="O138" i="3"/>
  <c r="N138" i="3"/>
  <c r="L138" i="3"/>
  <c r="J138" i="3"/>
  <c r="O137" i="3"/>
  <c r="N137" i="3"/>
  <c r="L137" i="3"/>
  <c r="J137" i="3"/>
  <c r="O136" i="3"/>
  <c r="N136" i="3"/>
  <c r="L136" i="3"/>
  <c r="J136" i="3"/>
  <c r="O135" i="3"/>
  <c r="N135" i="3"/>
  <c r="L135" i="3"/>
  <c r="J135" i="3"/>
  <c r="O134" i="3"/>
  <c r="N134" i="3"/>
  <c r="L134" i="3"/>
  <c r="J134" i="3"/>
  <c r="O133" i="3"/>
  <c r="N133" i="3"/>
  <c r="L133" i="3"/>
  <c r="J133" i="3"/>
  <c r="O132" i="3"/>
  <c r="N132" i="3"/>
  <c r="L132" i="3"/>
  <c r="J132" i="3"/>
  <c r="O131" i="3"/>
  <c r="N131" i="3"/>
  <c r="L131" i="3"/>
  <c r="J131" i="3"/>
  <c r="O130" i="3"/>
  <c r="N130" i="3"/>
  <c r="L130" i="3"/>
  <c r="J130" i="3"/>
  <c r="O129" i="3"/>
  <c r="N129" i="3"/>
  <c r="L129" i="3"/>
  <c r="J129" i="3"/>
  <c r="O128" i="3"/>
  <c r="N128" i="3"/>
  <c r="L128" i="3"/>
  <c r="J128" i="3"/>
  <c r="O127" i="3"/>
  <c r="N127" i="3"/>
  <c r="L127" i="3"/>
  <c r="J127" i="3"/>
  <c r="O126" i="3"/>
  <c r="N126" i="3"/>
  <c r="L126" i="3"/>
  <c r="J126" i="3"/>
  <c r="O125" i="3"/>
  <c r="N125" i="3"/>
  <c r="L125" i="3"/>
  <c r="J125" i="3"/>
  <c r="O124" i="3"/>
  <c r="N124" i="3"/>
  <c r="L124" i="3"/>
  <c r="J124" i="3"/>
  <c r="O123" i="3"/>
  <c r="N123" i="3"/>
  <c r="L123" i="3"/>
  <c r="J123" i="3"/>
  <c r="O122" i="3"/>
  <c r="N122" i="3"/>
  <c r="L122" i="3"/>
  <c r="J122" i="3"/>
  <c r="O121" i="3"/>
  <c r="N121" i="3"/>
  <c r="L121" i="3"/>
  <c r="J121" i="3"/>
  <c r="O120" i="3"/>
  <c r="N120" i="3"/>
  <c r="L120" i="3"/>
  <c r="J120" i="3"/>
  <c r="O119" i="3"/>
  <c r="N119" i="3"/>
  <c r="L119" i="3"/>
  <c r="J119" i="3"/>
  <c r="O118" i="3"/>
  <c r="N118" i="3"/>
  <c r="L118" i="3"/>
  <c r="J118" i="3"/>
  <c r="O117" i="3"/>
  <c r="N117" i="3"/>
  <c r="L117" i="3"/>
  <c r="J117" i="3"/>
  <c r="O116" i="3"/>
  <c r="N116" i="3"/>
  <c r="L116" i="3"/>
  <c r="J116" i="3"/>
  <c r="O115" i="3"/>
  <c r="N115" i="3"/>
  <c r="L115" i="3"/>
  <c r="J115" i="3"/>
  <c r="O114" i="3"/>
  <c r="N114" i="3"/>
  <c r="L114" i="3"/>
  <c r="J114" i="3"/>
  <c r="O113" i="3"/>
  <c r="N113" i="3"/>
  <c r="L113" i="3"/>
  <c r="J113" i="3"/>
  <c r="O112" i="3"/>
  <c r="N112" i="3"/>
  <c r="L112" i="3"/>
  <c r="J112" i="3"/>
  <c r="AC311" i="4"/>
  <c r="AB311" i="4"/>
  <c r="AA311" i="4"/>
  <c r="Y311" i="4"/>
  <c r="X311" i="4"/>
  <c r="AC310" i="4"/>
  <c r="AB310" i="4"/>
  <c r="AA310" i="4"/>
  <c r="Y310" i="4"/>
  <c r="X310" i="4"/>
  <c r="AC309" i="4"/>
  <c r="AB309" i="4"/>
  <c r="AA309" i="4"/>
  <c r="Y309" i="4"/>
  <c r="X309" i="4"/>
  <c r="AC308" i="4"/>
  <c r="AB308" i="4"/>
  <c r="AA308" i="4"/>
  <c r="Y308" i="4"/>
  <c r="X308" i="4"/>
  <c r="AC307" i="4"/>
  <c r="AB307" i="4"/>
  <c r="AA307" i="4"/>
  <c r="Y307" i="4"/>
  <c r="X307" i="4"/>
  <c r="AC306" i="4"/>
  <c r="AB306" i="4"/>
  <c r="AA306" i="4"/>
  <c r="Y306" i="4"/>
  <c r="X306" i="4"/>
  <c r="AC305" i="4"/>
  <c r="AB305" i="4"/>
  <c r="AA305" i="4"/>
  <c r="Y305" i="4"/>
  <c r="X305" i="4"/>
  <c r="AC304" i="4"/>
  <c r="AB304" i="4"/>
  <c r="AA304" i="4"/>
  <c r="Y304" i="4"/>
  <c r="X304" i="4"/>
  <c r="AC303" i="4"/>
  <c r="AB303" i="4"/>
  <c r="AA303" i="4"/>
  <c r="Y303" i="4"/>
  <c r="X303" i="4"/>
  <c r="AC302" i="4"/>
  <c r="AB302" i="4"/>
  <c r="AA302" i="4"/>
  <c r="Y302" i="4"/>
  <c r="X302" i="4"/>
  <c r="AC301" i="4"/>
  <c r="AB301" i="4"/>
  <c r="AA301" i="4"/>
  <c r="Y301" i="4"/>
  <c r="X301" i="4"/>
  <c r="AC300" i="4"/>
  <c r="AB300" i="4"/>
  <c r="AA300" i="4"/>
  <c r="Y300" i="4"/>
  <c r="X300" i="4"/>
  <c r="AC299" i="4"/>
  <c r="AB299" i="4"/>
  <c r="AA299" i="4"/>
  <c r="Y299" i="4"/>
  <c r="X299" i="4"/>
  <c r="AC298" i="4"/>
  <c r="AB298" i="4"/>
  <c r="AA298" i="4"/>
  <c r="Y298" i="4"/>
  <c r="X298" i="4"/>
  <c r="AC297" i="4"/>
  <c r="AB297" i="4"/>
  <c r="AA297" i="4"/>
  <c r="Y297" i="4"/>
  <c r="X297" i="4"/>
  <c r="AC296" i="4"/>
  <c r="AB296" i="4"/>
  <c r="AA296" i="4"/>
  <c r="Y296" i="4"/>
  <c r="X296" i="4"/>
  <c r="AC295" i="4"/>
  <c r="AB295" i="4"/>
  <c r="AA295" i="4"/>
  <c r="Y295" i="4"/>
  <c r="X295" i="4"/>
  <c r="AC294" i="4"/>
  <c r="AB294" i="4"/>
  <c r="AA294" i="4"/>
  <c r="Y294" i="4"/>
  <c r="X294" i="4"/>
  <c r="AC293" i="4"/>
  <c r="AB293" i="4"/>
  <c r="AA293" i="4"/>
  <c r="Y293" i="4"/>
  <c r="X293" i="4"/>
  <c r="AC292" i="4"/>
  <c r="AB292" i="4"/>
  <c r="AA292" i="4"/>
  <c r="Y292" i="4"/>
  <c r="X292" i="4"/>
  <c r="AC291" i="4"/>
  <c r="AB291" i="4"/>
  <c r="AA291" i="4"/>
  <c r="Y291" i="4"/>
  <c r="X291" i="4"/>
  <c r="AC290" i="4"/>
  <c r="AB290" i="4"/>
  <c r="AA290" i="4"/>
  <c r="Y290" i="4"/>
  <c r="X290" i="4"/>
  <c r="AC289" i="4"/>
  <c r="AB289" i="4"/>
  <c r="AA289" i="4"/>
  <c r="Y289" i="4"/>
  <c r="X289" i="4"/>
  <c r="AC288" i="4"/>
  <c r="AB288" i="4"/>
  <c r="AA288" i="4"/>
  <c r="Y288" i="4"/>
  <c r="X288" i="4"/>
  <c r="AC287" i="4"/>
  <c r="AB287" i="4"/>
  <c r="AA287" i="4"/>
  <c r="Y287" i="4"/>
  <c r="X287" i="4"/>
  <c r="AC286" i="4"/>
  <c r="AB286" i="4"/>
  <c r="AA286" i="4"/>
  <c r="Y286" i="4"/>
  <c r="X286" i="4"/>
  <c r="AC285" i="4"/>
  <c r="AB285" i="4"/>
  <c r="AA285" i="4"/>
  <c r="Y285" i="4"/>
  <c r="X285" i="4"/>
  <c r="AC284" i="4"/>
  <c r="AB284" i="4"/>
  <c r="AA284" i="4"/>
  <c r="Y284" i="4"/>
  <c r="X284" i="4"/>
  <c r="AC283" i="4"/>
  <c r="AB283" i="4"/>
  <c r="AA283" i="4"/>
  <c r="Y283" i="4"/>
  <c r="X283" i="4"/>
  <c r="AC282" i="4"/>
  <c r="AB282" i="4"/>
  <c r="AA282" i="4"/>
  <c r="Y282" i="4"/>
  <c r="X282" i="4"/>
  <c r="AC281" i="4"/>
  <c r="AB281" i="4"/>
  <c r="AA281" i="4"/>
  <c r="Y281" i="4"/>
  <c r="X281" i="4"/>
  <c r="AC280" i="4"/>
  <c r="AB280" i="4"/>
  <c r="AA280" i="4"/>
  <c r="Y280" i="4"/>
  <c r="X280" i="4"/>
  <c r="AC279" i="4"/>
  <c r="AB279" i="4"/>
  <c r="AA279" i="4"/>
  <c r="Y279" i="4"/>
  <c r="X279" i="4"/>
  <c r="AC278" i="4"/>
  <c r="AB278" i="4"/>
  <c r="AA278" i="4"/>
  <c r="Y278" i="4"/>
  <c r="X278" i="4"/>
  <c r="AC277" i="4"/>
  <c r="AB277" i="4"/>
  <c r="AA277" i="4"/>
  <c r="Y277" i="4"/>
  <c r="X277" i="4"/>
  <c r="AC276" i="4"/>
  <c r="AB276" i="4"/>
  <c r="AA276" i="4"/>
  <c r="Y276" i="4"/>
  <c r="X276" i="4"/>
  <c r="AC275" i="4"/>
  <c r="AB275" i="4"/>
  <c r="AA275" i="4"/>
  <c r="Y275" i="4"/>
  <c r="X275" i="4"/>
  <c r="AC274" i="4"/>
  <c r="AB274" i="4"/>
  <c r="AA274" i="4"/>
  <c r="Y274" i="4"/>
  <c r="X274" i="4"/>
  <c r="AC273" i="4"/>
  <c r="AB273" i="4"/>
  <c r="AA273" i="4"/>
  <c r="Y273" i="4"/>
  <c r="X273" i="4"/>
  <c r="AC272" i="4"/>
  <c r="AB272" i="4"/>
  <c r="AA272" i="4"/>
  <c r="Y272" i="4"/>
  <c r="X272" i="4"/>
  <c r="AC271" i="4"/>
  <c r="AB271" i="4"/>
  <c r="AA271" i="4"/>
  <c r="Y271" i="4"/>
  <c r="X271" i="4"/>
  <c r="AC270" i="4"/>
  <c r="AB270" i="4"/>
  <c r="AA270" i="4"/>
  <c r="Y270" i="4"/>
  <c r="X270" i="4"/>
  <c r="AC269" i="4"/>
  <c r="AB269" i="4"/>
  <c r="AA269" i="4"/>
  <c r="Y269" i="4"/>
  <c r="X269" i="4"/>
  <c r="AC268" i="4"/>
  <c r="AB268" i="4"/>
  <c r="AA268" i="4"/>
  <c r="Y268" i="4"/>
  <c r="X268" i="4"/>
  <c r="AC267" i="4"/>
  <c r="AB267" i="4"/>
  <c r="AA267" i="4"/>
  <c r="Y267" i="4"/>
  <c r="X267" i="4"/>
  <c r="AC266" i="4"/>
  <c r="AB266" i="4"/>
  <c r="AA266" i="4"/>
  <c r="Y266" i="4"/>
  <c r="X266" i="4"/>
  <c r="AC265" i="4"/>
  <c r="AB265" i="4"/>
  <c r="AA265" i="4"/>
  <c r="Y265" i="4"/>
  <c r="X265" i="4"/>
  <c r="AC264" i="4"/>
  <c r="AB264" i="4"/>
  <c r="AA264" i="4"/>
  <c r="Y264" i="4"/>
  <c r="X264" i="4"/>
  <c r="AC263" i="4"/>
  <c r="AB263" i="4"/>
  <c r="AA263" i="4"/>
  <c r="Y263" i="4"/>
  <c r="X263" i="4"/>
  <c r="AC262" i="4"/>
  <c r="AB262" i="4"/>
  <c r="AA262" i="4"/>
  <c r="Y262" i="4"/>
  <c r="X262" i="4"/>
  <c r="AC261" i="4"/>
  <c r="AB261" i="4"/>
  <c r="AA261" i="4"/>
  <c r="Y261" i="4"/>
  <c r="X261" i="4"/>
  <c r="AC260" i="4"/>
  <c r="AB260" i="4"/>
  <c r="AA260" i="4"/>
  <c r="Y260" i="4"/>
  <c r="X260" i="4"/>
  <c r="AC259" i="4"/>
  <c r="AB259" i="4"/>
  <c r="AA259" i="4"/>
  <c r="Y259" i="4"/>
  <c r="X259" i="4"/>
  <c r="AC258" i="4"/>
  <c r="AB258" i="4"/>
  <c r="AA258" i="4"/>
  <c r="Y258" i="4"/>
  <c r="X258" i="4"/>
  <c r="AC257" i="4"/>
  <c r="AB257" i="4"/>
  <c r="AA257" i="4"/>
  <c r="Y257" i="4"/>
  <c r="X257" i="4"/>
  <c r="AC256" i="4"/>
  <c r="AB256" i="4"/>
  <c r="AA256" i="4"/>
  <c r="Y256" i="4"/>
  <c r="X256" i="4"/>
  <c r="AC255" i="4"/>
  <c r="AB255" i="4"/>
  <c r="AA255" i="4"/>
  <c r="Y255" i="4"/>
  <c r="X255" i="4"/>
  <c r="AC254" i="4"/>
  <c r="AB254" i="4"/>
  <c r="AA254" i="4"/>
  <c r="Y254" i="4"/>
  <c r="X254" i="4"/>
  <c r="AC253" i="4"/>
  <c r="AB253" i="4"/>
  <c r="AA253" i="4"/>
  <c r="Y253" i="4"/>
  <c r="X253" i="4"/>
  <c r="AC252" i="4"/>
  <c r="AB252" i="4"/>
  <c r="AA252" i="4"/>
  <c r="Y252" i="4"/>
  <c r="X252" i="4"/>
  <c r="AC251" i="4"/>
  <c r="AB251" i="4"/>
  <c r="AA251" i="4"/>
  <c r="Y251" i="4"/>
  <c r="X251" i="4"/>
  <c r="AC250" i="4"/>
  <c r="AB250" i="4"/>
  <c r="AA250" i="4"/>
  <c r="Y250" i="4"/>
  <c r="X250" i="4"/>
  <c r="AC249" i="4"/>
  <c r="AB249" i="4"/>
  <c r="AA249" i="4"/>
  <c r="Y249" i="4"/>
  <c r="X249" i="4"/>
  <c r="AC248" i="4"/>
  <c r="AB248" i="4"/>
  <c r="AA248" i="4"/>
  <c r="Y248" i="4"/>
  <c r="X248" i="4"/>
  <c r="AC247" i="4"/>
  <c r="AB247" i="4"/>
  <c r="AA247" i="4"/>
  <c r="Y247" i="4"/>
  <c r="X247" i="4"/>
  <c r="AC246" i="4"/>
  <c r="AB246" i="4"/>
  <c r="AA246" i="4"/>
  <c r="Y246" i="4"/>
  <c r="X246" i="4"/>
  <c r="AC245" i="4"/>
  <c r="AB245" i="4"/>
  <c r="AA245" i="4"/>
  <c r="Y245" i="4"/>
  <c r="X245" i="4"/>
  <c r="AC244" i="4"/>
  <c r="AB244" i="4"/>
  <c r="AA244" i="4"/>
  <c r="Y244" i="4"/>
  <c r="X244" i="4"/>
  <c r="AC243" i="4"/>
  <c r="AB243" i="4"/>
  <c r="AA243" i="4"/>
  <c r="Y243" i="4"/>
  <c r="X243" i="4"/>
  <c r="AC242" i="4"/>
  <c r="AB242" i="4"/>
  <c r="AA242" i="4"/>
  <c r="Y242" i="4"/>
  <c r="X242" i="4"/>
  <c r="AC241" i="4"/>
  <c r="AB241" i="4"/>
  <c r="AA241" i="4"/>
  <c r="Y241" i="4"/>
  <c r="X241" i="4"/>
  <c r="AC240" i="4"/>
  <c r="AB240" i="4"/>
  <c r="AA240" i="4"/>
  <c r="Y240" i="4"/>
  <c r="X240" i="4"/>
  <c r="AC239" i="4"/>
  <c r="AB239" i="4"/>
  <c r="AA239" i="4"/>
  <c r="Y239" i="4"/>
  <c r="X239" i="4"/>
  <c r="AC238" i="4"/>
  <c r="AB238" i="4"/>
  <c r="AA238" i="4"/>
  <c r="Y238" i="4"/>
  <c r="X238" i="4"/>
  <c r="AC237" i="4"/>
  <c r="AB237" i="4"/>
  <c r="AA237" i="4"/>
  <c r="Y237" i="4"/>
  <c r="X237" i="4"/>
  <c r="AC236" i="4"/>
  <c r="AB236" i="4"/>
  <c r="AA236" i="4"/>
  <c r="Y236" i="4"/>
  <c r="X236" i="4"/>
  <c r="AC235" i="4"/>
  <c r="AB235" i="4"/>
  <c r="AA235" i="4"/>
  <c r="Y235" i="4"/>
  <c r="X235" i="4"/>
  <c r="AC234" i="4"/>
  <c r="AB234" i="4"/>
  <c r="AA234" i="4"/>
  <c r="Y234" i="4"/>
  <c r="X234" i="4"/>
  <c r="AC233" i="4"/>
  <c r="AB233" i="4"/>
  <c r="AA233" i="4"/>
  <c r="Y233" i="4"/>
  <c r="X233" i="4"/>
  <c r="AC232" i="4"/>
  <c r="AB232" i="4"/>
  <c r="AA232" i="4"/>
  <c r="Y232" i="4"/>
  <c r="X232" i="4"/>
  <c r="AC231" i="4"/>
  <c r="AB231" i="4"/>
  <c r="AA231" i="4"/>
  <c r="Y231" i="4"/>
  <c r="X231" i="4"/>
  <c r="AC230" i="4"/>
  <c r="AB230" i="4"/>
  <c r="AA230" i="4"/>
  <c r="Y230" i="4"/>
  <c r="X230" i="4"/>
  <c r="AC229" i="4"/>
  <c r="AB229" i="4"/>
  <c r="AA229" i="4"/>
  <c r="Y229" i="4"/>
  <c r="X229" i="4"/>
  <c r="AC228" i="4"/>
  <c r="AB228" i="4"/>
  <c r="AA228" i="4"/>
  <c r="Y228" i="4"/>
  <c r="X228" i="4"/>
  <c r="AC227" i="4"/>
  <c r="AB227" i="4"/>
  <c r="AA227" i="4"/>
  <c r="Y227" i="4"/>
  <c r="X227" i="4"/>
  <c r="AC226" i="4"/>
  <c r="AB226" i="4"/>
  <c r="AA226" i="4"/>
  <c r="Y226" i="4"/>
  <c r="X226" i="4"/>
  <c r="AC225" i="4"/>
  <c r="AB225" i="4"/>
  <c r="AA225" i="4"/>
  <c r="Y225" i="4"/>
  <c r="X225" i="4"/>
  <c r="AC224" i="4"/>
  <c r="AB224" i="4"/>
  <c r="AA224" i="4"/>
  <c r="Y224" i="4"/>
  <c r="X224" i="4"/>
  <c r="AC223" i="4"/>
  <c r="AB223" i="4"/>
  <c r="AA223" i="4"/>
  <c r="Y223" i="4"/>
  <c r="X223" i="4"/>
  <c r="AC222" i="4"/>
  <c r="AB222" i="4"/>
  <c r="AA222" i="4"/>
  <c r="Y222" i="4"/>
  <c r="X222" i="4"/>
  <c r="AC221" i="4"/>
  <c r="AB221" i="4"/>
  <c r="AA221" i="4"/>
  <c r="Y221" i="4"/>
  <c r="X221" i="4"/>
  <c r="AC220" i="4"/>
  <c r="AB220" i="4"/>
  <c r="AA220" i="4"/>
  <c r="Y220" i="4"/>
  <c r="X220" i="4"/>
  <c r="AC219" i="4"/>
  <c r="AB219" i="4"/>
  <c r="AA219" i="4"/>
  <c r="Y219" i="4"/>
  <c r="X219" i="4"/>
  <c r="AC218" i="4"/>
  <c r="AB218" i="4"/>
  <c r="AA218" i="4"/>
  <c r="Y218" i="4"/>
  <c r="X218" i="4"/>
  <c r="AC217" i="4"/>
  <c r="AB217" i="4"/>
  <c r="AA217" i="4"/>
  <c r="Y217" i="4"/>
  <c r="X217" i="4"/>
  <c r="AC216" i="4"/>
  <c r="AB216" i="4"/>
  <c r="AA216" i="4"/>
  <c r="Y216" i="4"/>
  <c r="X216" i="4"/>
  <c r="AC215" i="4"/>
  <c r="AB215" i="4"/>
  <c r="AA215" i="4"/>
  <c r="Y215" i="4"/>
  <c r="X215" i="4"/>
  <c r="AC214" i="4"/>
  <c r="AB214" i="4"/>
  <c r="AA214" i="4"/>
  <c r="Y214" i="4"/>
  <c r="X214" i="4"/>
  <c r="AC213" i="4"/>
  <c r="AB213" i="4"/>
  <c r="AA213" i="4"/>
  <c r="Y213" i="4"/>
  <c r="X213" i="4"/>
  <c r="AC212" i="4"/>
  <c r="AB212" i="4"/>
  <c r="AA212" i="4"/>
  <c r="Y212" i="4"/>
  <c r="X212" i="4"/>
  <c r="AC211" i="4"/>
  <c r="AB211" i="4"/>
  <c r="AA211" i="4"/>
  <c r="Y211" i="4"/>
  <c r="X211" i="4"/>
  <c r="AC210" i="4"/>
  <c r="AB210" i="4"/>
  <c r="AA210" i="4"/>
  <c r="Y210" i="4"/>
  <c r="X210" i="4"/>
  <c r="AC209" i="4"/>
  <c r="AB209" i="4"/>
  <c r="AA209" i="4"/>
  <c r="Y209" i="4"/>
  <c r="X209" i="4"/>
  <c r="AC208" i="4"/>
  <c r="AB208" i="4"/>
  <c r="AA208" i="4"/>
  <c r="Y208" i="4"/>
  <c r="X208" i="4"/>
  <c r="AC207" i="4"/>
  <c r="AB207" i="4"/>
  <c r="AA207" i="4"/>
  <c r="Y207" i="4"/>
  <c r="X207" i="4"/>
  <c r="AC206" i="4"/>
  <c r="AB206" i="4"/>
  <c r="AA206" i="4"/>
  <c r="Y206" i="4"/>
  <c r="X206" i="4"/>
  <c r="AC205" i="4"/>
  <c r="AB205" i="4"/>
  <c r="AA205" i="4"/>
  <c r="Y205" i="4"/>
  <c r="X205" i="4"/>
  <c r="AC204" i="4"/>
  <c r="AB204" i="4"/>
  <c r="AA204" i="4"/>
  <c r="Y204" i="4"/>
  <c r="X204" i="4"/>
  <c r="AC203" i="4"/>
  <c r="AB203" i="4"/>
  <c r="AA203" i="4"/>
  <c r="Y203" i="4"/>
  <c r="X203" i="4"/>
  <c r="AC202" i="4"/>
  <c r="AB202" i="4"/>
  <c r="AA202" i="4"/>
  <c r="Y202" i="4"/>
  <c r="X202" i="4"/>
  <c r="AC201" i="4"/>
  <c r="AB201" i="4"/>
  <c r="AA201" i="4"/>
  <c r="Y201" i="4"/>
  <c r="X201" i="4"/>
  <c r="AC200" i="4"/>
  <c r="AB200" i="4"/>
  <c r="AA200" i="4"/>
  <c r="Y200" i="4"/>
  <c r="X200" i="4"/>
  <c r="AC199" i="4"/>
  <c r="AB199" i="4"/>
  <c r="AA199" i="4"/>
  <c r="Y199" i="4"/>
  <c r="X199" i="4"/>
  <c r="AC198" i="4"/>
  <c r="AB198" i="4"/>
  <c r="AA198" i="4"/>
  <c r="Y198" i="4"/>
  <c r="X198" i="4"/>
  <c r="AC197" i="4"/>
  <c r="AB197" i="4"/>
  <c r="AA197" i="4"/>
  <c r="Y197" i="4"/>
  <c r="X197" i="4"/>
  <c r="AC196" i="4"/>
  <c r="AB196" i="4"/>
  <c r="AA196" i="4"/>
  <c r="Y196" i="4"/>
  <c r="X196" i="4"/>
  <c r="AC195" i="4"/>
  <c r="AB195" i="4"/>
  <c r="AA195" i="4"/>
  <c r="Y195" i="4"/>
  <c r="X195" i="4"/>
  <c r="AC194" i="4"/>
  <c r="AB194" i="4"/>
  <c r="AA194" i="4"/>
  <c r="Y194" i="4"/>
  <c r="X194" i="4"/>
  <c r="AC193" i="4"/>
  <c r="AB193" i="4"/>
  <c r="AA193" i="4"/>
  <c r="Y193" i="4"/>
  <c r="X193" i="4"/>
  <c r="AC192" i="4"/>
  <c r="AB192" i="4"/>
  <c r="AA192" i="4"/>
  <c r="Y192" i="4"/>
  <c r="X192" i="4"/>
  <c r="AC191" i="4"/>
  <c r="AB191" i="4"/>
  <c r="AA191" i="4"/>
  <c r="Y191" i="4"/>
  <c r="X191" i="4"/>
  <c r="AC190" i="4"/>
  <c r="AB190" i="4"/>
  <c r="AA190" i="4"/>
  <c r="Y190" i="4"/>
  <c r="X190" i="4"/>
  <c r="AC189" i="4"/>
  <c r="AB189" i="4"/>
  <c r="AA189" i="4"/>
  <c r="Y189" i="4"/>
  <c r="X189" i="4"/>
  <c r="AC188" i="4"/>
  <c r="AB188" i="4"/>
  <c r="AA188" i="4"/>
  <c r="Y188" i="4"/>
  <c r="X188" i="4"/>
  <c r="AC187" i="4"/>
  <c r="AB187" i="4"/>
  <c r="AA187" i="4"/>
  <c r="Y187" i="4"/>
  <c r="X187" i="4"/>
  <c r="AC186" i="4"/>
  <c r="AB186" i="4"/>
  <c r="AA186" i="4"/>
  <c r="Y186" i="4"/>
  <c r="X186" i="4"/>
  <c r="AC185" i="4"/>
  <c r="AB185" i="4"/>
  <c r="AA185" i="4"/>
  <c r="Y185" i="4"/>
  <c r="X185" i="4"/>
  <c r="AC184" i="4"/>
  <c r="AB184" i="4"/>
  <c r="AA184" i="4"/>
  <c r="Y184" i="4"/>
  <c r="X184" i="4"/>
  <c r="AC183" i="4"/>
  <c r="AB183" i="4"/>
  <c r="AA183" i="4"/>
  <c r="Y183" i="4"/>
  <c r="X183" i="4"/>
  <c r="AC182" i="4"/>
  <c r="AB182" i="4"/>
  <c r="AA182" i="4"/>
  <c r="Y182" i="4"/>
  <c r="X182" i="4"/>
  <c r="AC181" i="4"/>
  <c r="AB181" i="4"/>
  <c r="AA181" i="4"/>
  <c r="Y181" i="4"/>
  <c r="X181" i="4"/>
  <c r="AC180" i="4"/>
  <c r="AB180" i="4"/>
  <c r="AA180" i="4"/>
  <c r="Y180" i="4"/>
  <c r="X180" i="4"/>
  <c r="AC179" i="4"/>
  <c r="AB179" i="4"/>
  <c r="AA179" i="4"/>
  <c r="Y179" i="4"/>
  <c r="X179" i="4"/>
  <c r="AC178" i="4"/>
  <c r="AB178" i="4"/>
  <c r="AA178" i="4"/>
  <c r="Y178" i="4"/>
  <c r="X178" i="4"/>
  <c r="AC177" i="4"/>
  <c r="AB177" i="4"/>
  <c r="AA177" i="4"/>
  <c r="Y177" i="4"/>
  <c r="X177" i="4"/>
  <c r="AC176" i="4"/>
  <c r="AB176" i="4"/>
  <c r="AA176" i="4"/>
  <c r="Y176" i="4"/>
  <c r="X176" i="4"/>
  <c r="AC175" i="4"/>
  <c r="AB175" i="4"/>
  <c r="AA175" i="4"/>
  <c r="Y175" i="4"/>
  <c r="X175" i="4"/>
  <c r="AC174" i="4"/>
  <c r="AB174" i="4"/>
  <c r="AA174" i="4"/>
  <c r="Y174" i="4"/>
  <c r="X174" i="4"/>
  <c r="AC173" i="4"/>
  <c r="AB173" i="4"/>
  <c r="AA173" i="4"/>
  <c r="Y173" i="4"/>
  <c r="X173" i="4"/>
  <c r="AC172" i="4"/>
  <c r="AB172" i="4"/>
  <c r="AA172" i="4"/>
  <c r="Y172" i="4"/>
  <c r="X172" i="4"/>
  <c r="AC171" i="4"/>
  <c r="AB171" i="4"/>
  <c r="AA171" i="4"/>
  <c r="Y171" i="4"/>
  <c r="X171" i="4"/>
  <c r="AC170" i="4"/>
  <c r="AB170" i="4"/>
  <c r="AA170" i="4"/>
  <c r="Y170" i="4"/>
  <c r="X170" i="4"/>
  <c r="AC169" i="4"/>
  <c r="AB169" i="4"/>
  <c r="AA169" i="4"/>
  <c r="Y169" i="4"/>
  <c r="X169" i="4"/>
  <c r="AC168" i="4"/>
  <c r="AB168" i="4"/>
  <c r="AA168" i="4"/>
  <c r="Y168" i="4"/>
  <c r="X168" i="4"/>
  <c r="AC167" i="4"/>
  <c r="AB167" i="4"/>
  <c r="AA167" i="4"/>
  <c r="Y167" i="4"/>
  <c r="X167" i="4"/>
  <c r="AC166" i="4"/>
  <c r="AB166" i="4"/>
  <c r="AA166" i="4"/>
  <c r="Y166" i="4"/>
  <c r="X166" i="4"/>
  <c r="AC165" i="4"/>
  <c r="AB165" i="4"/>
  <c r="AA165" i="4"/>
  <c r="Y165" i="4"/>
  <c r="X165" i="4"/>
  <c r="AC164" i="4"/>
  <c r="AB164" i="4"/>
  <c r="AA164" i="4"/>
  <c r="Y164" i="4"/>
  <c r="X164" i="4"/>
  <c r="AC163" i="4"/>
  <c r="AB163" i="4"/>
  <c r="AA163" i="4"/>
  <c r="Y163" i="4"/>
  <c r="X163" i="4"/>
  <c r="AC162" i="4"/>
  <c r="AB162" i="4"/>
  <c r="AA162" i="4"/>
  <c r="Y162" i="4"/>
  <c r="X162" i="4"/>
  <c r="AC161" i="4"/>
  <c r="AB161" i="4"/>
  <c r="AA161" i="4"/>
  <c r="Y161" i="4"/>
  <c r="X161" i="4"/>
  <c r="AC160" i="4"/>
  <c r="AB160" i="4"/>
  <c r="AA160" i="4"/>
  <c r="Y160" i="4"/>
  <c r="X160" i="4"/>
  <c r="AC159" i="4"/>
  <c r="AB159" i="4"/>
  <c r="AA159" i="4"/>
  <c r="Y159" i="4"/>
  <c r="X159" i="4"/>
  <c r="AC158" i="4"/>
  <c r="AB158" i="4"/>
  <c r="AA158" i="4"/>
  <c r="Y158" i="4"/>
  <c r="X158" i="4"/>
  <c r="AC157" i="4"/>
  <c r="AB157" i="4"/>
  <c r="AA157" i="4"/>
  <c r="Y157" i="4"/>
  <c r="X157" i="4"/>
  <c r="AC156" i="4"/>
  <c r="AB156" i="4"/>
  <c r="AA156" i="4"/>
  <c r="Y156" i="4"/>
  <c r="X156" i="4"/>
  <c r="AC155" i="4"/>
  <c r="AB155" i="4"/>
  <c r="AA155" i="4"/>
  <c r="Y155" i="4"/>
  <c r="X155" i="4"/>
  <c r="AC154" i="4"/>
  <c r="AB154" i="4"/>
  <c r="AA154" i="4"/>
  <c r="Y154" i="4"/>
  <c r="X154" i="4"/>
  <c r="AC153" i="4"/>
  <c r="AB153" i="4"/>
  <c r="AA153" i="4"/>
  <c r="Y153" i="4"/>
  <c r="X153" i="4"/>
  <c r="AC152" i="4"/>
  <c r="AB152" i="4"/>
  <c r="AA152" i="4"/>
  <c r="Y152" i="4"/>
  <c r="X152" i="4"/>
  <c r="AC151" i="4"/>
  <c r="AB151" i="4"/>
  <c r="AA151" i="4"/>
  <c r="Y151" i="4"/>
  <c r="X151" i="4"/>
  <c r="AC150" i="4"/>
  <c r="AB150" i="4"/>
  <c r="AA150" i="4"/>
  <c r="Y150" i="4"/>
  <c r="X150" i="4"/>
  <c r="AC149" i="4"/>
  <c r="AB149" i="4"/>
  <c r="AA149" i="4"/>
  <c r="Y149" i="4"/>
  <c r="X149" i="4"/>
  <c r="AC148" i="4"/>
  <c r="AB148" i="4"/>
  <c r="AA148" i="4"/>
  <c r="Y148" i="4"/>
  <c r="X148" i="4"/>
  <c r="AC147" i="4"/>
  <c r="AB147" i="4"/>
  <c r="AA147" i="4"/>
  <c r="Y147" i="4"/>
  <c r="X147" i="4"/>
  <c r="AC146" i="4"/>
  <c r="AB146" i="4"/>
  <c r="AA146" i="4"/>
  <c r="Y146" i="4"/>
  <c r="X146" i="4"/>
  <c r="AC145" i="4"/>
  <c r="AB145" i="4"/>
  <c r="AA145" i="4"/>
  <c r="Y145" i="4"/>
  <c r="X145" i="4"/>
  <c r="AC144" i="4"/>
  <c r="AB144" i="4"/>
  <c r="AA144" i="4"/>
  <c r="Y144" i="4"/>
  <c r="X144" i="4"/>
  <c r="AC143" i="4"/>
  <c r="AB143" i="4"/>
  <c r="AA143" i="4"/>
  <c r="Y143" i="4"/>
  <c r="X143" i="4"/>
  <c r="AC142" i="4"/>
  <c r="AB142" i="4"/>
  <c r="AA142" i="4"/>
  <c r="Y142" i="4"/>
  <c r="X142" i="4"/>
  <c r="AC141" i="4"/>
  <c r="AB141" i="4"/>
  <c r="AA141" i="4"/>
  <c r="Y141" i="4"/>
  <c r="X141" i="4"/>
  <c r="AC140" i="4"/>
  <c r="AB140" i="4"/>
  <c r="AA140" i="4"/>
  <c r="Y140" i="4"/>
  <c r="X140" i="4"/>
  <c r="AC139" i="4"/>
  <c r="AB139" i="4"/>
  <c r="AA139" i="4"/>
  <c r="Y139" i="4"/>
  <c r="X139" i="4"/>
  <c r="AC138" i="4"/>
  <c r="AB138" i="4"/>
  <c r="AA138" i="4"/>
  <c r="Y138" i="4"/>
  <c r="X138" i="4"/>
  <c r="AC137" i="4"/>
  <c r="AB137" i="4"/>
  <c r="AA137" i="4"/>
  <c r="Y137" i="4"/>
  <c r="X137" i="4"/>
  <c r="AC136" i="4"/>
  <c r="AB136" i="4"/>
  <c r="AA136" i="4"/>
  <c r="Y136" i="4"/>
  <c r="X136" i="4"/>
  <c r="AC135" i="4"/>
  <c r="AB135" i="4"/>
  <c r="AA135" i="4"/>
  <c r="Y135" i="4"/>
  <c r="X135" i="4"/>
  <c r="AC134" i="4"/>
  <c r="AB134" i="4"/>
  <c r="AA134" i="4"/>
  <c r="Y134" i="4"/>
  <c r="X134" i="4"/>
  <c r="AC133" i="4"/>
  <c r="AB133" i="4"/>
  <c r="AA133" i="4"/>
  <c r="Y133" i="4"/>
  <c r="X133" i="4"/>
  <c r="AC132" i="4"/>
  <c r="AB132" i="4"/>
  <c r="AA132" i="4"/>
  <c r="Y132" i="4"/>
  <c r="X132" i="4"/>
  <c r="AC131" i="4"/>
  <c r="AB131" i="4"/>
  <c r="AA131" i="4"/>
  <c r="Y131" i="4"/>
  <c r="X131" i="4"/>
  <c r="AC130" i="4"/>
  <c r="AB130" i="4"/>
  <c r="AA130" i="4"/>
  <c r="Y130" i="4"/>
  <c r="X130" i="4"/>
  <c r="AC129" i="4"/>
  <c r="AB129" i="4"/>
  <c r="AA129" i="4"/>
  <c r="Y129" i="4"/>
  <c r="X129" i="4"/>
  <c r="AC128" i="4"/>
  <c r="AB128" i="4"/>
  <c r="AA128" i="4"/>
  <c r="Y128" i="4"/>
  <c r="X128" i="4"/>
  <c r="AC127" i="4"/>
  <c r="AB127" i="4"/>
  <c r="AA127" i="4"/>
  <c r="Y127" i="4"/>
  <c r="X127" i="4"/>
  <c r="AC126" i="4"/>
  <c r="AB126" i="4"/>
  <c r="AA126" i="4"/>
  <c r="Y126" i="4"/>
  <c r="X126" i="4"/>
  <c r="AC125" i="4"/>
  <c r="AB125" i="4"/>
  <c r="AA125" i="4"/>
  <c r="Y125" i="4"/>
  <c r="X125" i="4"/>
  <c r="AC124" i="4"/>
  <c r="AB124" i="4"/>
  <c r="AA124" i="4"/>
  <c r="Y124" i="4"/>
  <c r="X124" i="4"/>
  <c r="AC123" i="4"/>
  <c r="AB123" i="4"/>
  <c r="AA123" i="4"/>
  <c r="Y123" i="4"/>
  <c r="X123" i="4"/>
  <c r="AC122" i="4"/>
  <c r="AB122" i="4"/>
  <c r="AA122" i="4"/>
  <c r="Y122" i="4"/>
  <c r="X122" i="4"/>
  <c r="AC121" i="4"/>
  <c r="AB121" i="4"/>
  <c r="AA121" i="4"/>
  <c r="Y121" i="4"/>
  <c r="X121" i="4"/>
  <c r="AC120" i="4"/>
  <c r="AB120" i="4"/>
  <c r="AA120" i="4"/>
  <c r="Y120" i="4"/>
  <c r="X120" i="4"/>
  <c r="AC119" i="4"/>
  <c r="AB119" i="4"/>
  <c r="AA119" i="4"/>
  <c r="Y119" i="4"/>
  <c r="X119" i="4"/>
  <c r="AC118" i="4"/>
  <c r="AB118" i="4"/>
  <c r="AA118" i="4"/>
  <c r="Y118" i="4"/>
  <c r="X118" i="4"/>
  <c r="AC117" i="4"/>
  <c r="AB117" i="4"/>
  <c r="AA117" i="4"/>
  <c r="Y117" i="4"/>
  <c r="X117" i="4"/>
  <c r="AC116" i="4"/>
  <c r="AB116" i="4"/>
  <c r="AA116" i="4"/>
  <c r="Y116" i="4"/>
  <c r="X116" i="4"/>
  <c r="AC115" i="4"/>
  <c r="AB115" i="4"/>
  <c r="AA115" i="4"/>
  <c r="Y115" i="4"/>
  <c r="X115" i="4"/>
  <c r="AC114" i="4"/>
  <c r="AB114" i="4"/>
  <c r="AA114" i="4"/>
  <c r="Y114" i="4"/>
  <c r="X114" i="4"/>
  <c r="AC113" i="4"/>
  <c r="AB113" i="4"/>
  <c r="AA113" i="4"/>
  <c r="Y113" i="4"/>
  <c r="X113" i="4"/>
  <c r="AC112" i="4"/>
  <c r="AB112" i="4"/>
  <c r="AA112" i="4"/>
  <c r="Y112" i="4"/>
  <c r="X112" i="4"/>
  <c r="AC111" i="4"/>
  <c r="AB111" i="4"/>
  <c r="AA111" i="4"/>
  <c r="Y111" i="4"/>
  <c r="X111" i="4"/>
  <c r="AC110" i="4"/>
  <c r="AB110" i="4"/>
  <c r="AA110" i="4"/>
  <c r="Y110" i="4"/>
  <c r="X110" i="4"/>
  <c r="AC109" i="4"/>
  <c r="AB109" i="4"/>
  <c r="AA109" i="4"/>
  <c r="Y109" i="4"/>
  <c r="X109" i="4"/>
  <c r="AC108" i="4"/>
  <c r="AB108" i="4"/>
  <c r="AA108" i="4"/>
  <c r="Y108" i="4"/>
  <c r="X108" i="4"/>
  <c r="AC107" i="4"/>
  <c r="AB107" i="4"/>
  <c r="AA107" i="4"/>
  <c r="Y107" i="4"/>
  <c r="X107" i="4"/>
  <c r="AC106" i="4"/>
  <c r="AB106" i="4"/>
  <c r="AA106" i="4"/>
  <c r="Y106" i="4"/>
  <c r="X106" i="4"/>
  <c r="AC105" i="4"/>
  <c r="AB105" i="4"/>
  <c r="AA105" i="4"/>
  <c r="Y105" i="4"/>
  <c r="X105" i="4"/>
  <c r="AC104" i="4"/>
  <c r="AB104" i="4"/>
  <c r="AA104" i="4"/>
  <c r="Y104" i="4"/>
  <c r="X104" i="4"/>
  <c r="AC103" i="4"/>
  <c r="AB103" i="4"/>
  <c r="AA103" i="4"/>
  <c r="Y103" i="4"/>
  <c r="X103" i="4"/>
  <c r="AC102" i="4"/>
  <c r="AB102" i="4"/>
  <c r="AA102" i="4"/>
  <c r="Y102" i="4"/>
  <c r="X102" i="4"/>
  <c r="AC101" i="4"/>
  <c r="AB101" i="4"/>
  <c r="AA101" i="4"/>
  <c r="Y101" i="4"/>
  <c r="X101" i="4"/>
  <c r="AC100" i="4"/>
  <c r="AB100" i="4"/>
  <c r="AA100" i="4"/>
  <c r="Y100" i="4"/>
  <c r="X100" i="4"/>
  <c r="AC99" i="4"/>
  <c r="AB99" i="4"/>
  <c r="AA99" i="4"/>
  <c r="Y99" i="4"/>
  <c r="X99" i="4"/>
  <c r="AC98" i="4"/>
  <c r="AB98" i="4"/>
  <c r="AA98" i="4"/>
  <c r="Y98" i="4"/>
  <c r="X98" i="4"/>
  <c r="AC97" i="4"/>
  <c r="AB97" i="4"/>
  <c r="AA97" i="4"/>
  <c r="Y97" i="4"/>
  <c r="X97" i="4"/>
  <c r="AC96" i="4"/>
  <c r="AB96" i="4"/>
  <c r="AA96" i="4"/>
  <c r="Y96" i="4"/>
  <c r="X96" i="4"/>
  <c r="AC95" i="4"/>
  <c r="AB95" i="4"/>
  <c r="AA95" i="4"/>
  <c r="Y95" i="4"/>
  <c r="X95" i="4"/>
  <c r="AC94" i="4"/>
  <c r="AB94" i="4"/>
  <c r="AA94" i="4"/>
  <c r="Y94" i="4"/>
  <c r="X94" i="4"/>
  <c r="AC93" i="4"/>
  <c r="AB93" i="4"/>
  <c r="AA93" i="4"/>
  <c r="Y93" i="4"/>
  <c r="X93" i="4"/>
  <c r="AC92" i="4"/>
  <c r="AB92" i="4"/>
  <c r="AA92" i="4"/>
  <c r="Y92" i="4"/>
  <c r="X92" i="4"/>
  <c r="AC91" i="4"/>
  <c r="AB91" i="4"/>
  <c r="AA91" i="4"/>
  <c r="Y91" i="4"/>
  <c r="X91" i="4"/>
  <c r="AC90" i="4"/>
  <c r="AB90" i="4"/>
  <c r="AA90" i="4"/>
  <c r="Y90" i="4"/>
  <c r="X90" i="4"/>
  <c r="AC89" i="4"/>
  <c r="AB89" i="4"/>
  <c r="AA89" i="4"/>
  <c r="Y89" i="4"/>
  <c r="X89" i="4"/>
  <c r="AC88" i="4"/>
  <c r="AB88" i="4"/>
  <c r="AA88" i="4"/>
  <c r="Y88" i="4"/>
  <c r="X88" i="4"/>
  <c r="AC87" i="4"/>
  <c r="AB87" i="4"/>
  <c r="AA87" i="4"/>
  <c r="Y87" i="4"/>
  <c r="X87" i="4"/>
  <c r="AC86" i="4"/>
  <c r="AB86" i="4"/>
  <c r="AA86" i="4"/>
  <c r="Y86" i="4"/>
  <c r="X86" i="4"/>
  <c r="AC85" i="4"/>
  <c r="AB85" i="4"/>
  <c r="AA85" i="4"/>
  <c r="Y85" i="4"/>
  <c r="X85" i="4"/>
  <c r="AC84" i="4"/>
  <c r="AB84" i="4"/>
  <c r="AA84" i="4"/>
  <c r="Y84" i="4"/>
  <c r="X84" i="4"/>
  <c r="AC83" i="4"/>
  <c r="AB83" i="4"/>
  <c r="AA83" i="4"/>
  <c r="Y83" i="4"/>
  <c r="X83" i="4"/>
  <c r="AC82" i="4"/>
  <c r="AB82" i="4"/>
  <c r="AA82" i="4"/>
  <c r="Y82" i="4"/>
  <c r="X82" i="4"/>
  <c r="AC81" i="4"/>
  <c r="AB81" i="4"/>
  <c r="AA81" i="4"/>
  <c r="Y81" i="4"/>
  <c r="X81" i="4"/>
  <c r="AC80" i="4"/>
  <c r="AB80" i="4"/>
  <c r="AA80" i="4"/>
  <c r="Y80" i="4"/>
  <c r="X80" i="4"/>
  <c r="AC79" i="4"/>
  <c r="AB79" i="4"/>
  <c r="AA79" i="4"/>
  <c r="Y79" i="4"/>
  <c r="X79" i="4"/>
  <c r="AC78" i="4"/>
  <c r="AB78" i="4"/>
  <c r="AA78" i="4"/>
  <c r="Y78" i="4"/>
  <c r="X78" i="4"/>
  <c r="AC77" i="4"/>
  <c r="AB77" i="4"/>
  <c r="AA77" i="4"/>
  <c r="Y77" i="4"/>
  <c r="X77" i="4"/>
  <c r="AC76" i="4"/>
  <c r="AB76" i="4"/>
  <c r="AA76" i="4"/>
  <c r="Y76" i="4"/>
  <c r="X76" i="4"/>
  <c r="AC75" i="4"/>
  <c r="AB75" i="4"/>
  <c r="AA75" i="4"/>
  <c r="Y75" i="4"/>
  <c r="X75" i="4"/>
  <c r="AC74" i="4"/>
  <c r="AB74" i="4"/>
  <c r="AA74" i="4"/>
  <c r="Y74" i="4"/>
  <c r="X74" i="4"/>
  <c r="AC73" i="4"/>
  <c r="AB73" i="4"/>
  <c r="AA73" i="4"/>
  <c r="Y73" i="4"/>
  <c r="X73" i="4"/>
  <c r="AC72" i="4"/>
  <c r="AB72" i="4"/>
  <c r="AA72" i="4"/>
  <c r="Y72" i="4"/>
  <c r="X72" i="4"/>
  <c r="AC71" i="4"/>
  <c r="AB71" i="4"/>
  <c r="AA71" i="4"/>
  <c r="Y71" i="4"/>
  <c r="X71" i="4"/>
  <c r="AC70" i="4"/>
  <c r="AB70" i="4"/>
  <c r="AA70" i="4"/>
  <c r="Y70" i="4"/>
  <c r="X70" i="4"/>
  <c r="AC69" i="4"/>
  <c r="AB69" i="4"/>
  <c r="AA69" i="4"/>
  <c r="Y69" i="4"/>
  <c r="X69" i="4"/>
  <c r="AC68" i="4"/>
  <c r="AB68" i="4"/>
  <c r="AA68" i="4"/>
  <c r="Y68" i="4"/>
  <c r="X68" i="4"/>
  <c r="AC67" i="4"/>
  <c r="AB67" i="4"/>
  <c r="AA67" i="4"/>
  <c r="Y67" i="4"/>
  <c r="X67" i="4"/>
  <c r="AC66" i="4"/>
  <c r="AB66" i="4"/>
  <c r="AA66" i="4"/>
  <c r="Y66" i="4"/>
  <c r="X66" i="4"/>
  <c r="AC65" i="4"/>
  <c r="AB65" i="4"/>
  <c r="AA65" i="4"/>
  <c r="Y65" i="4"/>
  <c r="X65" i="4"/>
  <c r="AC64" i="4"/>
  <c r="AB64" i="4"/>
  <c r="AA64" i="4"/>
  <c r="Y64" i="4"/>
  <c r="X64" i="4"/>
  <c r="AC63" i="4"/>
  <c r="AB63" i="4"/>
  <c r="AA63" i="4"/>
  <c r="Y63" i="4"/>
  <c r="X63" i="4"/>
  <c r="AC62" i="4"/>
  <c r="AB62" i="4"/>
  <c r="AA62" i="4"/>
  <c r="Y62" i="4"/>
  <c r="X62" i="4"/>
  <c r="AC61" i="4"/>
  <c r="AB61" i="4"/>
  <c r="AA61" i="4"/>
  <c r="Y61" i="4"/>
  <c r="X61" i="4"/>
  <c r="AC60" i="4"/>
  <c r="AB60" i="4"/>
  <c r="AA60" i="4"/>
  <c r="Y60" i="4"/>
  <c r="X60" i="4"/>
  <c r="AC59" i="4"/>
  <c r="AB59" i="4"/>
  <c r="AA59" i="4"/>
  <c r="Y59" i="4"/>
  <c r="X59" i="4"/>
  <c r="AC58" i="4"/>
  <c r="AB58" i="4"/>
  <c r="AA58" i="4"/>
  <c r="Y58" i="4"/>
  <c r="X58" i="4"/>
  <c r="AC57" i="4"/>
  <c r="AB57" i="4"/>
  <c r="AA57" i="4"/>
  <c r="Y57" i="4"/>
  <c r="X57" i="4"/>
  <c r="AC56" i="4"/>
  <c r="AB56" i="4"/>
  <c r="AA56" i="4"/>
  <c r="Y56" i="4"/>
  <c r="X56" i="4"/>
  <c r="AC55" i="4"/>
  <c r="AB55" i="4"/>
  <c r="AA55" i="4"/>
  <c r="Y55" i="4"/>
  <c r="X55" i="4"/>
  <c r="AC54" i="4"/>
  <c r="AB54" i="4"/>
  <c r="AA54" i="4"/>
  <c r="Y54" i="4"/>
  <c r="X54" i="4"/>
  <c r="AC53" i="4"/>
  <c r="AB53" i="4"/>
  <c r="AA53" i="4"/>
  <c r="Y53" i="4"/>
  <c r="X53" i="4"/>
  <c r="AC52" i="4"/>
  <c r="AB52" i="4"/>
  <c r="AA52" i="4"/>
  <c r="Y52" i="4"/>
  <c r="X52" i="4"/>
  <c r="AC51" i="4"/>
  <c r="AB51" i="4"/>
  <c r="AA51" i="4"/>
  <c r="Y51" i="4"/>
  <c r="X51" i="4"/>
  <c r="AC50" i="4"/>
  <c r="AB50" i="4"/>
  <c r="AA50" i="4"/>
  <c r="Y50" i="4"/>
  <c r="X50" i="4"/>
  <c r="AC49" i="4"/>
  <c r="AB49" i="4"/>
  <c r="AA49" i="4"/>
  <c r="Y49" i="4"/>
  <c r="X49" i="4"/>
  <c r="AC48" i="4"/>
  <c r="AB48" i="4"/>
  <c r="AA48" i="4"/>
  <c r="Y48" i="4"/>
  <c r="X48" i="4"/>
  <c r="AC47" i="4"/>
  <c r="AB47" i="4"/>
  <c r="AA47" i="4"/>
  <c r="Y47" i="4"/>
  <c r="X47" i="4"/>
  <c r="AC46" i="4"/>
  <c r="AB46" i="4"/>
  <c r="AA46" i="4"/>
  <c r="Y46" i="4"/>
  <c r="X46" i="4"/>
  <c r="AC45" i="4"/>
  <c r="AB45" i="4"/>
  <c r="AA45" i="4"/>
  <c r="Y45" i="4"/>
  <c r="X45" i="4"/>
  <c r="AC44" i="4"/>
  <c r="AB44" i="4"/>
  <c r="AA44" i="4"/>
  <c r="Y44" i="4"/>
  <c r="X44" i="4"/>
  <c r="AC43" i="4"/>
  <c r="AB43" i="4"/>
  <c r="AA43" i="4"/>
  <c r="Y43" i="4"/>
  <c r="X43" i="4"/>
  <c r="AC42" i="4"/>
  <c r="AB42" i="4"/>
  <c r="AA42" i="4"/>
  <c r="Y42" i="4"/>
  <c r="X42" i="4"/>
  <c r="AC41" i="4"/>
  <c r="AB41" i="4"/>
  <c r="AA41" i="4"/>
  <c r="Y41" i="4"/>
  <c r="X41" i="4"/>
  <c r="AC40" i="4"/>
  <c r="AB40" i="4"/>
  <c r="AA40" i="4"/>
  <c r="Y40" i="4"/>
  <c r="X40" i="4"/>
  <c r="AC39" i="4"/>
  <c r="AB39" i="4"/>
  <c r="AA39" i="4"/>
  <c r="Y39" i="4"/>
  <c r="X39" i="4"/>
  <c r="AC38" i="4"/>
  <c r="AB38" i="4"/>
  <c r="AA38" i="4"/>
  <c r="Y38" i="4"/>
  <c r="X38" i="4"/>
  <c r="AC37" i="4"/>
  <c r="AB37" i="4"/>
  <c r="AA37" i="4"/>
  <c r="Y37" i="4"/>
  <c r="X37" i="4"/>
  <c r="AC36" i="4"/>
  <c r="AB36" i="4"/>
  <c r="AA36" i="4"/>
  <c r="Y36" i="4"/>
  <c r="X36" i="4"/>
  <c r="AC35" i="4"/>
  <c r="AB35" i="4"/>
  <c r="AA35" i="4"/>
  <c r="Y35" i="4"/>
  <c r="X35" i="4"/>
  <c r="AC34" i="4"/>
  <c r="AB34" i="4"/>
  <c r="AA34" i="4"/>
  <c r="Y34" i="4"/>
  <c r="X34" i="4"/>
  <c r="AC33" i="4"/>
  <c r="AB33" i="4"/>
  <c r="AA33" i="4"/>
  <c r="Y33" i="4"/>
  <c r="X33" i="4"/>
  <c r="AC32" i="4"/>
  <c r="AB32" i="4"/>
  <c r="AA32" i="4"/>
  <c r="Y32" i="4"/>
  <c r="X32" i="4"/>
  <c r="AC31" i="4"/>
  <c r="AB31" i="4"/>
  <c r="AA31" i="4"/>
  <c r="Y31" i="4"/>
  <c r="X31" i="4"/>
  <c r="AC30" i="4"/>
  <c r="AB30" i="4"/>
  <c r="AA30" i="4"/>
  <c r="Y30" i="4"/>
  <c r="X30" i="4"/>
  <c r="AC29" i="4"/>
  <c r="AB29" i="4"/>
  <c r="AA29" i="4"/>
  <c r="Y29" i="4"/>
  <c r="X29" i="4"/>
  <c r="AC28" i="4"/>
  <c r="AB28" i="4"/>
  <c r="AA28" i="4"/>
  <c r="Y28" i="4"/>
  <c r="X28" i="4"/>
  <c r="AC27" i="4"/>
  <c r="AB27" i="4"/>
  <c r="AA27" i="4"/>
  <c r="Y27" i="4"/>
  <c r="X27" i="4"/>
  <c r="AC26" i="4"/>
  <c r="AB26" i="4"/>
  <c r="AA26" i="4"/>
  <c r="Y26" i="4"/>
  <c r="X26" i="4"/>
  <c r="AC25" i="4"/>
  <c r="AB25" i="4"/>
  <c r="AA25" i="4"/>
  <c r="Y25" i="4"/>
  <c r="X25" i="4"/>
  <c r="AC23" i="4"/>
  <c r="AB23" i="4"/>
  <c r="AA23" i="4"/>
  <c r="Y23" i="4"/>
  <c r="X23" i="4"/>
  <c r="AC22" i="4"/>
  <c r="AB22" i="4"/>
  <c r="AA22" i="4"/>
  <c r="Y22" i="4"/>
  <c r="X22" i="4"/>
  <c r="AC21" i="4"/>
  <c r="AB21" i="4"/>
  <c r="AA21" i="4"/>
  <c r="Y21" i="4"/>
  <c r="X21" i="4"/>
  <c r="AC20" i="4"/>
  <c r="AB20" i="4"/>
  <c r="AA20" i="4"/>
  <c r="Y20" i="4"/>
  <c r="X20" i="4"/>
  <c r="AC19" i="4"/>
  <c r="AB19" i="4"/>
  <c r="AA19" i="4"/>
  <c r="Y19" i="4"/>
  <c r="X19" i="4"/>
  <c r="AB18" i="4"/>
  <c r="AA18" i="4"/>
  <c r="X18" i="4"/>
  <c r="AC17" i="4"/>
  <c r="AB17" i="4"/>
  <c r="AA17" i="4"/>
  <c r="Y17" i="4"/>
  <c r="X17" i="4"/>
  <c r="A5" i="21"/>
  <c r="B15" i="21"/>
  <c r="A15" i="21"/>
  <c r="B14" i="21"/>
  <c r="A14" i="21"/>
  <c r="B13" i="21"/>
  <c r="A13" i="21"/>
  <c r="B12" i="21"/>
  <c r="A12" i="21"/>
  <c r="B11" i="21"/>
  <c r="A11" i="21"/>
  <c r="A10" i="21"/>
  <c r="A9" i="21"/>
  <c r="A8" i="21"/>
  <c r="A7" i="21"/>
  <c r="C3253" i="20"/>
  <c r="C3254" i="20"/>
  <c r="C3255" i="20"/>
  <c r="C3256" i="20"/>
  <c r="C3257" i="20"/>
  <c r="C3258" i="20"/>
  <c r="C3259" i="20"/>
  <c r="C3260" i="20"/>
  <c r="C3261" i="20"/>
  <c r="C3262" i="20"/>
  <c r="C3263" i="20"/>
  <c r="C3264" i="20"/>
  <c r="C3265" i="20"/>
  <c r="C3266" i="20"/>
  <c r="C3267" i="20"/>
  <c r="C3268" i="20"/>
  <c r="C3269" i="20"/>
  <c r="C3270" i="20"/>
  <c r="C3271" i="20"/>
  <c r="C3272" i="20"/>
  <c r="C3273" i="20"/>
  <c r="C3274" i="20"/>
  <c r="C3275" i="20"/>
  <c r="C3276" i="20"/>
  <c r="C3277" i="20"/>
  <c r="C3278" i="20"/>
  <c r="C3279" i="20"/>
  <c r="C3280" i="20"/>
  <c r="C3281" i="20"/>
  <c r="C3282" i="20"/>
  <c r="C3283" i="20"/>
  <c r="C3284" i="20"/>
  <c r="C3285" i="20"/>
  <c r="C3286" i="20"/>
  <c r="C3287" i="20"/>
  <c r="C3288" i="20"/>
  <c r="C3289" i="20"/>
  <c r="C3290" i="20"/>
  <c r="C3291" i="20"/>
  <c r="C3292" i="20"/>
  <c r="C3293" i="20"/>
  <c r="C3294" i="20"/>
  <c r="C3295" i="20"/>
  <c r="C3296" i="20"/>
  <c r="C3297" i="20"/>
  <c r="B1991" i="20"/>
  <c r="B1999" i="20"/>
  <c r="A1991" i="20"/>
  <c r="A1999" i="20"/>
  <c r="O111" i="3"/>
  <c r="O110" i="3"/>
  <c r="O109" i="3"/>
  <c r="O108" i="3"/>
  <c r="O107" i="3"/>
  <c r="O106" i="3"/>
  <c r="O105" i="3"/>
  <c r="O104" i="3"/>
  <c r="O103" i="3"/>
  <c r="O102" i="3"/>
  <c r="O101" i="3"/>
  <c r="O100" i="3"/>
  <c r="O99" i="3"/>
  <c r="O98" i="3"/>
  <c r="O97" i="3"/>
  <c r="O96" i="3"/>
  <c r="O95" i="3"/>
  <c r="O94" i="3"/>
  <c r="O93" i="3"/>
  <c r="O92" i="3"/>
  <c r="O91" i="3"/>
  <c r="O90" i="3"/>
  <c r="O89" i="3"/>
  <c r="O88" i="3"/>
  <c r="O87" i="3"/>
  <c r="O86" i="3"/>
  <c r="O85" i="3"/>
  <c r="O84" i="3"/>
  <c r="O83" i="3"/>
  <c r="O82" i="3"/>
  <c r="O81" i="3"/>
  <c r="O80" i="3"/>
  <c r="O79" i="3"/>
  <c r="O78" i="3"/>
  <c r="O77" i="3"/>
  <c r="O76" i="3"/>
  <c r="O75" i="3"/>
  <c r="O74" i="3"/>
  <c r="O73" i="3"/>
  <c r="O72" i="3"/>
  <c r="O71" i="3"/>
  <c r="O70" i="3"/>
  <c r="O69" i="3"/>
  <c r="O68" i="3"/>
  <c r="O67" i="3"/>
  <c r="O66" i="3"/>
  <c r="O65" i="3"/>
  <c r="O64" i="3"/>
  <c r="O63" i="3"/>
  <c r="O62" i="3"/>
  <c r="O61" i="3"/>
  <c r="O60" i="3"/>
  <c r="O59" i="3"/>
  <c r="O58" i="3"/>
  <c r="O57" i="3"/>
  <c r="O56" i="3"/>
  <c r="O55" i="3"/>
  <c r="O54" i="3"/>
  <c r="O53" i="3"/>
  <c r="O52" i="3"/>
  <c r="O51" i="3"/>
  <c r="O50" i="3"/>
  <c r="O49" i="3"/>
  <c r="O48" i="3"/>
  <c r="O47" i="3"/>
  <c r="O46" i="3"/>
  <c r="O45" i="3"/>
  <c r="O44" i="3"/>
  <c r="O43" i="3"/>
  <c r="O42" i="3"/>
  <c r="O41" i="3"/>
  <c r="O40" i="3"/>
  <c r="O39" i="3"/>
  <c r="O38" i="3"/>
  <c r="O37" i="3"/>
  <c r="O36" i="3"/>
  <c r="O35" i="3"/>
  <c r="O34" i="3"/>
  <c r="O33" i="3"/>
  <c r="O32" i="3"/>
  <c r="O31" i="3"/>
  <c r="O30" i="3"/>
  <c r="O29" i="3"/>
  <c r="O28" i="3"/>
  <c r="O27" i="3"/>
  <c r="O26" i="3"/>
  <c r="O25" i="3"/>
  <c r="O24" i="3"/>
  <c r="O23" i="3"/>
  <c r="O22" i="3"/>
  <c r="O21" i="3"/>
  <c r="O20" i="3"/>
  <c r="O19" i="3"/>
  <c r="O18" i="3"/>
  <c r="B3297" i="20"/>
  <c r="A3297" i="20"/>
  <c r="B3296" i="20"/>
  <c r="A3296" i="20"/>
  <c r="B3295" i="20"/>
  <c r="A3295" i="20"/>
  <c r="B3294" i="20"/>
  <c r="A3294" i="20"/>
  <c r="B3293" i="20"/>
  <c r="A3293" i="20"/>
  <c r="B3292" i="20"/>
  <c r="A3292" i="20"/>
  <c r="B3291" i="20"/>
  <c r="A3291" i="20"/>
  <c r="B3290" i="20"/>
  <c r="A3290" i="20"/>
  <c r="B3289" i="20"/>
  <c r="A3289" i="20"/>
  <c r="B3288" i="20"/>
  <c r="A3288" i="20"/>
  <c r="B3287" i="20"/>
  <c r="A3287" i="20"/>
  <c r="B3286" i="20"/>
  <c r="A3286" i="20"/>
  <c r="B3285" i="20"/>
  <c r="A3285" i="20"/>
  <c r="B3284" i="20"/>
  <c r="A3284" i="20"/>
  <c r="B3283" i="20"/>
  <c r="A3283" i="20"/>
  <c r="B3282" i="20"/>
  <c r="A3282" i="20"/>
  <c r="B3281" i="20"/>
  <c r="A3281" i="20"/>
  <c r="B3280" i="20"/>
  <c r="A3280" i="20"/>
  <c r="B3279" i="20"/>
  <c r="A3279" i="20"/>
  <c r="B3278" i="20"/>
  <c r="A3278" i="20"/>
  <c r="B3277" i="20"/>
  <c r="A3277" i="20"/>
  <c r="B3276" i="20"/>
  <c r="A3276" i="20"/>
  <c r="B3275" i="20"/>
  <c r="A3275" i="20"/>
  <c r="B3274" i="20"/>
  <c r="A3274" i="20"/>
  <c r="B3273" i="20"/>
  <c r="A3273" i="20"/>
  <c r="B3272" i="20"/>
  <c r="A3272" i="20"/>
  <c r="B3271" i="20"/>
  <c r="A3271" i="20"/>
  <c r="B3270" i="20"/>
  <c r="A3270" i="20"/>
  <c r="B3269" i="20"/>
  <c r="A3269" i="20"/>
  <c r="B3268" i="20"/>
  <c r="A3268" i="20"/>
  <c r="B3267" i="20"/>
  <c r="A3267" i="20"/>
  <c r="B3266" i="20"/>
  <c r="A3266" i="20"/>
  <c r="B3265" i="20"/>
  <c r="A3265" i="20"/>
  <c r="B3264" i="20"/>
  <c r="A3264" i="20"/>
  <c r="B3263" i="20"/>
  <c r="A3263" i="20"/>
  <c r="B3262" i="20"/>
  <c r="A3262" i="20"/>
  <c r="B3261" i="20"/>
  <c r="A3261" i="20"/>
  <c r="B3260" i="20"/>
  <c r="A3260" i="20"/>
  <c r="B3259" i="20"/>
  <c r="A3259" i="20"/>
  <c r="B3258" i="20"/>
  <c r="A3258" i="20"/>
  <c r="B3257" i="20"/>
  <c r="A3257" i="20"/>
  <c r="B3256" i="20"/>
  <c r="A3256" i="20"/>
  <c r="B3255" i="20"/>
  <c r="A3255" i="20"/>
  <c r="B3254" i="20"/>
  <c r="A3254" i="20"/>
  <c r="B3253" i="20"/>
  <c r="A3253" i="20"/>
  <c r="B3251" i="20"/>
  <c r="A3251" i="20"/>
  <c r="B3250" i="20"/>
  <c r="A3250" i="20"/>
  <c r="B3249" i="20"/>
  <c r="A3249" i="20"/>
  <c r="B3248" i="20"/>
  <c r="A3248" i="20"/>
  <c r="B3247" i="20"/>
  <c r="A3247" i="20"/>
  <c r="B3246" i="20"/>
  <c r="A3246" i="20"/>
  <c r="B3245" i="20"/>
  <c r="A3245" i="20"/>
  <c r="B3244" i="20"/>
  <c r="A3244" i="20"/>
  <c r="B3243" i="20"/>
  <c r="A3243" i="20"/>
  <c r="B3242" i="20"/>
  <c r="A3242" i="20"/>
  <c r="B3241" i="20"/>
  <c r="A3241" i="20"/>
  <c r="B3239" i="20"/>
  <c r="A3239" i="20"/>
  <c r="B3238" i="20"/>
  <c r="A3238" i="20"/>
  <c r="B3237" i="20"/>
  <c r="A3237" i="20"/>
  <c r="B3236" i="20"/>
  <c r="A3236" i="20"/>
  <c r="B3235" i="20"/>
  <c r="A3235" i="20"/>
  <c r="B3234" i="20"/>
  <c r="A3234" i="20"/>
  <c r="B3233" i="20"/>
  <c r="A3233" i="20"/>
  <c r="B3232" i="20"/>
  <c r="A3232" i="20"/>
  <c r="B3231" i="20"/>
  <c r="A3231" i="20"/>
  <c r="B3230" i="20"/>
  <c r="A3230" i="20"/>
  <c r="B3229" i="20"/>
  <c r="A3229" i="20"/>
  <c r="B3228" i="20"/>
  <c r="A3228" i="20"/>
  <c r="B3227" i="20"/>
  <c r="A3227" i="20"/>
  <c r="B3226" i="20"/>
  <c r="A3226" i="20"/>
  <c r="B3225" i="20"/>
  <c r="A3225" i="20"/>
  <c r="B3224" i="20"/>
  <c r="A3224" i="20"/>
  <c r="B3223" i="20"/>
  <c r="A3223" i="20"/>
  <c r="B3222" i="20"/>
  <c r="A3222" i="20"/>
  <c r="B3221" i="20"/>
  <c r="A3221" i="20"/>
  <c r="B3220" i="20"/>
  <c r="A3220" i="20"/>
  <c r="B3219" i="20"/>
  <c r="A3219" i="20"/>
  <c r="B3218" i="20"/>
  <c r="A3218" i="20"/>
  <c r="B3217" i="20"/>
  <c r="A3217" i="20"/>
  <c r="B3216" i="20"/>
  <c r="A3216" i="20"/>
  <c r="B3215" i="20"/>
  <c r="A3215" i="20"/>
  <c r="B3214" i="20"/>
  <c r="A3214" i="20"/>
  <c r="B3213" i="20"/>
  <c r="A3213" i="20"/>
  <c r="B3212" i="20"/>
  <c r="A3212" i="20"/>
  <c r="B3211" i="20"/>
  <c r="A3211" i="20"/>
  <c r="B3210" i="20"/>
  <c r="A3210" i="20"/>
  <c r="B3209" i="20"/>
  <c r="A3209" i="20"/>
  <c r="B3208" i="20"/>
  <c r="A3208" i="20"/>
  <c r="B3207" i="20"/>
  <c r="A3207" i="20"/>
  <c r="B3206" i="20"/>
  <c r="A3206" i="20"/>
  <c r="B3205" i="20"/>
  <c r="A3205" i="20"/>
  <c r="B3204" i="20"/>
  <c r="A3204" i="20"/>
  <c r="B3203" i="20"/>
  <c r="A3203" i="20"/>
  <c r="B3202" i="20"/>
  <c r="A3202" i="20"/>
  <c r="B3201" i="20"/>
  <c r="A3201" i="20"/>
  <c r="B3200" i="20"/>
  <c r="A3200" i="20"/>
  <c r="B3199" i="20"/>
  <c r="A3199" i="20"/>
  <c r="B3198" i="20"/>
  <c r="A3198" i="20"/>
  <c r="B3197" i="20"/>
  <c r="A3197" i="20"/>
  <c r="B3196" i="20"/>
  <c r="A3196" i="20"/>
  <c r="B3195" i="20"/>
  <c r="A3195" i="20"/>
  <c r="B3194" i="20"/>
  <c r="A3194" i="20"/>
  <c r="B3193" i="20"/>
  <c r="A3193" i="20"/>
  <c r="B3192" i="20"/>
  <c r="A3192" i="20"/>
  <c r="B3191" i="20"/>
  <c r="A3191" i="20"/>
  <c r="B3190" i="20"/>
  <c r="A3190" i="20"/>
  <c r="B3189" i="20"/>
  <c r="A3189" i="20"/>
  <c r="B3188" i="20"/>
  <c r="A3188" i="20"/>
  <c r="B3187" i="20"/>
  <c r="A3187" i="20"/>
  <c r="B3186" i="20"/>
  <c r="A3186" i="20"/>
  <c r="B3185" i="20"/>
  <c r="A3185" i="20"/>
  <c r="B3184" i="20"/>
  <c r="A3184" i="20"/>
  <c r="B3183" i="20"/>
  <c r="A3183" i="20"/>
  <c r="B3182" i="20"/>
  <c r="A3182" i="20"/>
  <c r="B3181" i="20"/>
  <c r="A3181" i="20"/>
  <c r="B3180" i="20"/>
  <c r="A3180" i="20"/>
  <c r="B3179" i="20"/>
  <c r="A3179" i="20"/>
  <c r="B3178" i="20"/>
  <c r="A3178" i="20"/>
  <c r="B3177" i="20"/>
  <c r="A3177" i="20"/>
  <c r="B3176" i="20"/>
  <c r="A3176" i="20"/>
  <c r="B3175" i="20"/>
  <c r="A3175" i="20"/>
  <c r="B3174" i="20"/>
  <c r="A3174" i="20"/>
  <c r="B3173" i="20"/>
  <c r="A3173" i="20"/>
  <c r="B3172" i="20"/>
  <c r="A3172" i="20"/>
  <c r="B3171" i="20"/>
  <c r="A3171" i="20"/>
  <c r="B3170" i="20"/>
  <c r="A3170" i="20"/>
  <c r="B3169" i="20"/>
  <c r="A3169" i="20"/>
  <c r="B3168" i="20"/>
  <c r="A3168" i="20"/>
  <c r="B3167" i="20"/>
  <c r="A3167" i="20"/>
  <c r="B3166" i="20"/>
  <c r="A3166" i="20"/>
  <c r="B3165" i="20"/>
  <c r="A3165" i="20"/>
  <c r="B3164" i="20"/>
  <c r="A3164" i="20"/>
  <c r="B3163" i="20"/>
  <c r="A3163" i="20"/>
  <c r="B3162" i="20"/>
  <c r="A3162" i="20"/>
  <c r="B3161" i="20"/>
  <c r="A3161" i="20"/>
  <c r="B3160" i="20"/>
  <c r="A3160" i="20"/>
  <c r="B3159" i="20"/>
  <c r="A3159" i="20"/>
  <c r="B3158" i="20"/>
  <c r="A3158" i="20"/>
  <c r="B3157" i="20"/>
  <c r="A3157" i="20"/>
  <c r="B3156" i="20"/>
  <c r="A3156" i="20"/>
  <c r="B3155" i="20"/>
  <c r="A3155" i="20"/>
  <c r="B3154" i="20"/>
  <c r="A3154" i="20"/>
  <c r="B3153" i="20"/>
  <c r="A3153" i="20"/>
  <c r="B3152" i="20"/>
  <c r="A3152" i="20"/>
  <c r="B3151" i="20"/>
  <c r="A3151" i="20"/>
  <c r="B3150" i="20"/>
  <c r="A3150" i="20"/>
  <c r="B3149" i="20"/>
  <c r="A3149" i="20"/>
  <c r="B3148" i="20"/>
  <c r="A3148" i="20"/>
  <c r="B3147" i="20"/>
  <c r="A3147" i="20"/>
  <c r="B3146" i="20"/>
  <c r="A3146" i="20"/>
  <c r="B3145" i="20"/>
  <c r="A3145" i="20"/>
  <c r="B3144" i="20"/>
  <c r="A3144" i="20"/>
  <c r="B3143" i="20"/>
  <c r="A3143" i="20"/>
  <c r="B3142" i="20"/>
  <c r="A3142" i="20"/>
  <c r="B3141" i="20"/>
  <c r="A3141" i="20"/>
  <c r="B3140" i="20"/>
  <c r="A3140" i="20"/>
  <c r="B3139" i="20"/>
  <c r="A3139" i="20"/>
  <c r="B3138" i="20"/>
  <c r="A3138" i="20"/>
  <c r="B3137" i="20"/>
  <c r="A3137" i="20"/>
  <c r="B3136" i="20"/>
  <c r="A3136" i="20"/>
  <c r="B3135" i="20"/>
  <c r="A3135" i="20"/>
  <c r="B3134" i="20"/>
  <c r="A3134" i="20"/>
  <c r="B3133" i="20"/>
  <c r="A3133" i="20"/>
  <c r="B3132" i="20"/>
  <c r="A3132" i="20"/>
  <c r="B3131" i="20"/>
  <c r="A3131" i="20"/>
  <c r="B3130" i="20"/>
  <c r="A3130" i="20"/>
  <c r="B3129" i="20"/>
  <c r="A3129" i="20"/>
  <c r="B3128" i="20"/>
  <c r="A3128" i="20"/>
  <c r="B3127" i="20"/>
  <c r="A3127" i="20"/>
  <c r="B3126" i="20"/>
  <c r="A3126" i="20"/>
  <c r="B3125" i="20"/>
  <c r="A3125" i="20"/>
  <c r="B3124" i="20"/>
  <c r="A3124" i="20"/>
  <c r="B3123" i="20"/>
  <c r="A3123" i="20"/>
  <c r="B3122" i="20"/>
  <c r="A3122" i="20"/>
  <c r="B3121" i="20"/>
  <c r="A3121" i="20"/>
  <c r="B3120" i="20"/>
  <c r="A3120" i="20"/>
  <c r="B3119" i="20"/>
  <c r="A3119" i="20"/>
  <c r="B3118" i="20"/>
  <c r="A3118" i="20"/>
  <c r="B3117" i="20"/>
  <c r="A3117" i="20"/>
  <c r="B3116" i="20"/>
  <c r="A3116" i="20"/>
  <c r="B3115" i="20"/>
  <c r="A3115" i="20"/>
  <c r="B3114" i="20"/>
  <c r="A3114" i="20"/>
  <c r="B3113" i="20"/>
  <c r="A3113" i="20"/>
  <c r="B3112" i="20"/>
  <c r="A3112" i="20"/>
  <c r="B3111" i="20"/>
  <c r="A3111" i="20"/>
  <c r="B3110" i="20"/>
  <c r="A3110" i="20"/>
  <c r="B3109" i="20"/>
  <c r="A3109" i="20"/>
  <c r="B3108" i="20"/>
  <c r="A3108" i="20"/>
  <c r="B3107" i="20"/>
  <c r="A3107" i="20"/>
  <c r="B3106" i="20"/>
  <c r="A3106" i="20"/>
  <c r="B3105" i="20"/>
  <c r="A3105" i="20"/>
  <c r="B3104" i="20"/>
  <c r="A3104" i="20"/>
  <c r="B3103" i="20"/>
  <c r="A3103" i="20"/>
  <c r="B3102" i="20"/>
  <c r="A3102" i="20"/>
  <c r="B3101" i="20"/>
  <c r="A3101" i="20"/>
  <c r="B3100" i="20"/>
  <c r="A3100" i="20"/>
  <c r="B3099" i="20"/>
  <c r="A3099" i="20"/>
  <c r="B3098" i="20"/>
  <c r="A3098" i="20"/>
  <c r="B3097" i="20"/>
  <c r="A3097" i="20"/>
  <c r="B3096" i="20"/>
  <c r="A3096" i="20"/>
  <c r="B3095" i="20"/>
  <c r="A3095" i="20"/>
  <c r="B3094" i="20"/>
  <c r="A3094" i="20"/>
  <c r="B3093" i="20"/>
  <c r="A3093" i="20"/>
  <c r="B3092" i="20"/>
  <c r="A3092" i="20"/>
  <c r="B3091" i="20"/>
  <c r="A3091" i="20"/>
  <c r="B3090" i="20"/>
  <c r="A3090" i="20"/>
  <c r="B3089" i="20"/>
  <c r="A3089" i="20"/>
  <c r="B3088" i="20"/>
  <c r="A3088" i="20"/>
  <c r="B3087" i="20"/>
  <c r="A3087" i="20"/>
  <c r="B3086" i="20"/>
  <c r="A3086" i="20"/>
  <c r="B3085" i="20"/>
  <c r="A3085" i="20"/>
  <c r="B3084" i="20"/>
  <c r="A3084" i="20"/>
  <c r="B3083" i="20"/>
  <c r="A3083" i="20"/>
  <c r="B3082" i="20"/>
  <c r="A3082" i="20"/>
  <c r="B3081" i="20"/>
  <c r="A3081" i="20"/>
  <c r="B3080" i="20"/>
  <c r="A3080" i="20"/>
  <c r="B3079" i="20"/>
  <c r="A3079" i="20"/>
  <c r="B3078" i="20"/>
  <c r="A3078" i="20"/>
  <c r="B3077" i="20"/>
  <c r="A3077" i="20"/>
  <c r="B3076" i="20"/>
  <c r="A3076" i="20"/>
  <c r="B3075" i="20"/>
  <c r="A3075" i="20"/>
  <c r="B3074" i="20"/>
  <c r="A3074" i="20"/>
  <c r="B3073" i="20"/>
  <c r="A3073" i="20"/>
  <c r="B3072" i="20"/>
  <c r="A3072" i="20"/>
  <c r="B3071" i="20"/>
  <c r="A3071" i="20"/>
  <c r="B3070" i="20"/>
  <c r="A3070" i="20"/>
  <c r="B3069" i="20"/>
  <c r="A3069" i="20"/>
  <c r="B3068" i="20"/>
  <c r="A3068" i="20"/>
  <c r="B3067" i="20"/>
  <c r="A3067" i="20"/>
  <c r="B3066" i="20"/>
  <c r="A3066" i="20"/>
  <c r="B3065" i="20"/>
  <c r="A3065" i="20"/>
  <c r="B3064" i="20"/>
  <c r="A3064" i="20"/>
  <c r="B3063" i="20"/>
  <c r="A3063" i="20"/>
  <c r="B3062" i="20"/>
  <c r="A3062" i="20"/>
  <c r="B3061" i="20"/>
  <c r="A3061" i="20"/>
  <c r="B3060" i="20"/>
  <c r="A3060" i="20"/>
  <c r="B3059" i="20"/>
  <c r="A3059" i="20"/>
  <c r="B3058" i="20"/>
  <c r="A3058" i="20"/>
  <c r="B3057" i="20"/>
  <c r="A3057" i="20"/>
  <c r="B3056" i="20"/>
  <c r="A3056" i="20"/>
  <c r="B3055" i="20"/>
  <c r="A3055" i="20"/>
  <c r="B3054" i="20"/>
  <c r="A3054" i="20"/>
  <c r="B3053" i="20"/>
  <c r="A3053" i="20"/>
  <c r="B3052" i="20"/>
  <c r="A3052" i="20"/>
  <c r="B3051" i="20"/>
  <c r="A3051" i="20"/>
  <c r="B3050" i="20"/>
  <c r="A3050" i="20"/>
  <c r="B3049" i="20"/>
  <c r="A3049" i="20"/>
  <c r="B3048" i="20"/>
  <c r="A3048" i="20"/>
  <c r="B3047" i="20"/>
  <c r="A3047" i="20"/>
  <c r="B3046" i="20"/>
  <c r="A3046" i="20"/>
  <c r="B3045" i="20"/>
  <c r="A3045" i="20"/>
  <c r="B3044" i="20"/>
  <c r="A3044" i="20"/>
  <c r="B3043" i="20"/>
  <c r="A3043" i="20"/>
  <c r="B3042" i="20"/>
  <c r="A3042" i="20"/>
  <c r="B3041" i="20"/>
  <c r="A3041" i="20"/>
  <c r="B3040" i="20"/>
  <c r="A3040" i="20"/>
  <c r="B3039" i="20"/>
  <c r="A3039" i="20"/>
  <c r="B3038" i="20"/>
  <c r="A3038" i="20"/>
  <c r="B3037" i="20"/>
  <c r="A3037" i="20"/>
  <c r="B3036" i="20"/>
  <c r="A3036" i="20"/>
  <c r="B3035" i="20"/>
  <c r="A3035" i="20"/>
  <c r="B3034" i="20"/>
  <c r="A3034" i="20"/>
  <c r="B3033" i="20"/>
  <c r="A3033" i="20"/>
  <c r="B3032" i="20"/>
  <c r="A3032" i="20"/>
  <c r="B3031" i="20"/>
  <c r="A3031" i="20"/>
  <c r="B3030" i="20"/>
  <c r="A3030" i="20"/>
  <c r="B3029" i="20"/>
  <c r="A3029" i="20"/>
  <c r="B3028" i="20"/>
  <c r="A3028" i="20"/>
  <c r="B3027" i="20"/>
  <c r="A3027" i="20"/>
  <c r="B3026" i="20"/>
  <c r="A3026" i="20"/>
  <c r="B3025" i="20"/>
  <c r="A3025" i="20"/>
  <c r="B3024" i="20"/>
  <c r="A3024" i="20"/>
  <c r="B3023" i="20"/>
  <c r="A3023" i="20"/>
  <c r="B3022" i="20"/>
  <c r="A3022" i="20"/>
  <c r="B3021" i="20"/>
  <c r="A3021" i="20"/>
  <c r="B3020" i="20"/>
  <c r="A3020" i="20"/>
  <c r="B3019" i="20"/>
  <c r="A3019" i="20"/>
  <c r="B3018" i="20"/>
  <c r="A3018" i="20"/>
  <c r="B3017" i="20"/>
  <c r="A3017" i="20"/>
  <c r="B3016" i="20"/>
  <c r="A3016" i="20"/>
  <c r="B3015" i="20"/>
  <c r="A3015" i="20"/>
  <c r="B3014" i="20"/>
  <c r="A3014" i="20"/>
  <c r="B3013" i="20"/>
  <c r="A3013" i="20"/>
  <c r="B3012" i="20"/>
  <c r="A3012" i="20"/>
  <c r="B3011" i="20"/>
  <c r="A3011" i="20"/>
  <c r="B3010" i="20"/>
  <c r="A3010" i="20"/>
  <c r="B3009" i="20"/>
  <c r="A3009" i="20"/>
  <c r="B3008" i="20"/>
  <c r="A3008" i="20"/>
  <c r="B3007" i="20"/>
  <c r="A3007" i="20"/>
  <c r="B3006" i="20"/>
  <c r="A3006" i="20"/>
  <c r="B3005" i="20"/>
  <c r="A3005" i="20"/>
  <c r="B3004" i="20"/>
  <c r="A3004" i="20"/>
  <c r="B3003" i="20"/>
  <c r="A3003" i="20"/>
  <c r="B3002" i="20"/>
  <c r="A3002" i="20"/>
  <c r="B3001" i="20"/>
  <c r="A3001" i="20"/>
  <c r="B3000" i="20"/>
  <c r="A3000" i="20"/>
  <c r="B2999" i="20"/>
  <c r="A2999" i="20"/>
  <c r="B2998" i="20"/>
  <c r="A2998" i="20"/>
  <c r="B2997" i="20"/>
  <c r="A2997" i="20"/>
  <c r="B2996" i="20"/>
  <c r="A2996" i="20"/>
  <c r="B2995" i="20"/>
  <c r="A2995" i="20"/>
  <c r="B2994" i="20"/>
  <c r="A2994" i="20"/>
  <c r="B2993" i="20"/>
  <c r="A2993" i="20"/>
  <c r="B2992" i="20"/>
  <c r="A2992" i="20"/>
  <c r="B2991" i="20"/>
  <c r="A2991" i="20"/>
  <c r="B2990" i="20"/>
  <c r="A2990" i="20"/>
  <c r="B2989" i="20"/>
  <c r="A2989" i="20"/>
  <c r="B2988" i="20"/>
  <c r="A2988" i="20"/>
  <c r="B2987" i="20"/>
  <c r="A2987" i="20"/>
  <c r="B2986" i="20"/>
  <c r="A2986" i="20"/>
  <c r="B2985" i="20"/>
  <c r="A2985" i="20"/>
  <c r="B2984" i="20"/>
  <c r="A2984" i="20"/>
  <c r="B2983" i="20"/>
  <c r="A2983" i="20"/>
  <c r="B2982" i="20"/>
  <c r="A2982" i="20"/>
  <c r="B2981" i="20"/>
  <c r="A2981" i="20"/>
  <c r="B2980" i="20"/>
  <c r="A2980" i="20"/>
  <c r="B2979" i="20"/>
  <c r="A2979" i="20"/>
  <c r="B2978" i="20"/>
  <c r="A2978" i="20"/>
  <c r="B2977" i="20"/>
  <c r="A2977" i="20"/>
  <c r="B2976" i="20"/>
  <c r="A2976" i="20"/>
  <c r="B2975" i="20"/>
  <c r="A2975" i="20"/>
  <c r="B2974" i="20"/>
  <c r="A2974" i="20"/>
  <c r="B2973" i="20"/>
  <c r="A2973" i="20"/>
  <c r="B2972" i="20"/>
  <c r="A2972" i="20"/>
  <c r="B2971" i="20"/>
  <c r="A2971" i="20"/>
  <c r="B2970" i="20"/>
  <c r="A2970" i="20"/>
  <c r="B2969" i="20"/>
  <c r="A2969" i="20"/>
  <c r="B2968" i="20"/>
  <c r="A2968" i="20"/>
  <c r="B2967" i="20"/>
  <c r="A2967" i="20"/>
  <c r="B2966" i="20"/>
  <c r="A2966" i="20"/>
  <c r="B2965" i="20"/>
  <c r="A2965" i="20"/>
  <c r="B2964" i="20"/>
  <c r="A2964" i="20"/>
  <c r="B2963" i="20"/>
  <c r="A2963" i="20"/>
  <c r="B2962" i="20"/>
  <c r="A2962" i="20"/>
  <c r="B2961" i="20"/>
  <c r="A2961" i="20"/>
  <c r="B2960" i="20"/>
  <c r="A2960" i="20"/>
  <c r="B2959" i="20"/>
  <c r="A2959" i="20"/>
  <c r="B2958" i="20"/>
  <c r="A2958" i="20"/>
  <c r="B2957" i="20"/>
  <c r="A2957" i="20"/>
  <c r="B2956" i="20"/>
  <c r="A2956" i="20"/>
  <c r="B2955" i="20"/>
  <c r="A2955" i="20"/>
  <c r="B2954" i="20"/>
  <c r="A2954" i="20"/>
  <c r="B2953" i="20"/>
  <c r="A2953" i="20"/>
  <c r="B2952" i="20"/>
  <c r="A2952" i="20"/>
  <c r="B2951" i="20"/>
  <c r="A2951" i="20"/>
  <c r="B2950" i="20"/>
  <c r="A2950" i="20"/>
  <c r="B2949" i="20"/>
  <c r="A2949" i="20"/>
  <c r="B2948" i="20"/>
  <c r="A2948" i="20"/>
  <c r="B2947" i="20"/>
  <c r="A2947" i="20"/>
  <c r="B2946" i="20"/>
  <c r="A2946" i="20"/>
  <c r="B2945" i="20"/>
  <c r="A2945" i="20"/>
  <c r="B2944" i="20"/>
  <c r="A2944" i="20"/>
  <c r="B2943" i="20"/>
  <c r="A2943" i="20"/>
  <c r="B2942" i="20"/>
  <c r="A2942" i="20"/>
  <c r="B2941" i="20"/>
  <c r="A2941" i="20"/>
  <c r="B2940" i="20"/>
  <c r="A2940" i="20"/>
  <c r="B2939" i="20"/>
  <c r="A2939" i="20"/>
  <c r="B2938" i="20"/>
  <c r="A2938" i="20"/>
  <c r="B2937" i="20"/>
  <c r="A2937" i="20"/>
  <c r="B2936" i="20"/>
  <c r="A2936" i="20"/>
  <c r="B2935" i="20"/>
  <c r="A2935" i="20"/>
  <c r="B2934" i="20"/>
  <c r="A2934" i="20"/>
  <c r="B2933" i="20"/>
  <c r="A2933" i="20"/>
  <c r="B2932" i="20"/>
  <c r="A2932" i="20"/>
  <c r="B2931" i="20"/>
  <c r="A2931" i="20"/>
  <c r="B2930" i="20"/>
  <c r="A2930" i="20"/>
  <c r="B2929" i="20"/>
  <c r="A2929" i="20"/>
  <c r="B2928" i="20"/>
  <c r="A2928" i="20"/>
  <c r="B2927" i="20"/>
  <c r="A2927" i="20"/>
  <c r="B2926" i="20"/>
  <c r="A2926" i="20"/>
  <c r="B2925" i="20"/>
  <c r="A2925" i="20"/>
  <c r="B2924" i="20"/>
  <c r="A2924" i="20"/>
  <c r="B2923" i="20"/>
  <c r="A2923" i="20"/>
  <c r="B2922" i="20"/>
  <c r="A2922" i="20"/>
  <c r="B2921" i="20"/>
  <c r="A2921" i="20"/>
  <c r="B2920" i="20"/>
  <c r="A2920" i="20"/>
  <c r="B2919" i="20"/>
  <c r="A2919" i="20"/>
  <c r="B2918" i="20"/>
  <c r="A2918" i="20"/>
  <c r="B2917" i="20"/>
  <c r="A2917" i="20"/>
  <c r="B2916" i="20"/>
  <c r="A2916" i="20"/>
  <c r="B2915" i="20"/>
  <c r="A2915" i="20"/>
  <c r="B2914" i="20"/>
  <c r="A2914" i="20"/>
  <c r="B2913" i="20"/>
  <c r="A2913" i="20"/>
  <c r="B2912" i="20"/>
  <c r="A2912" i="20"/>
  <c r="B2911" i="20"/>
  <c r="A2911" i="20"/>
  <c r="B2910" i="20"/>
  <c r="A2910" i="20"/>
  <c r="B2909" i="20"/>
  <c r="A2909" i="20"/>
  <c r="B2908" i="20"/>
  <c r="A2908" i="20"/>
  <c r="B2907" i="20"/>
  <c r="A2907" i="20"/>
  <c r="B2906" i="20"/>
  <c r="A2906" i="20"/>
  <c r="B2905" i="20"/>
  <c r="A2905" i="20"/>
  <c r="B2904" i="20"/>
  <c r="A2904" i="20"/>
  <c r="B2903" i="20"/>
  <c r="A2903" i="20"/>
  <c r="B2902" i="20"/>
  <c r="A2902" i="20"/>
  <c r="B2901" i="20"/>
  <c r="A2901" i="20"/>
  <c r="B2900" i="20"/>
  <c r="A2900" i="20"/>
  <c r="B2899" i="20"/>
  <c r="A2899" i="20"/>
  <c r="B2898" i="20"/>
  <c r="A2898" i="20"/>
  <c r="B2897" i="20"/>
  <c r="A2897" i="20"/>
  <c r="B2896" i="20"/>
  <c r="A2896" i="20"/>
  <c r="B2895" i="20"/>
  <c r="A2895" i="20"/>
  <c r="B2894" i="20"/>
  <c r="A2894" i="20"/>
  <c r="B2893" i="20"/>
  <c r="A2893" i="20"/>
  <c r="B2892" i="20"/>
  <c r="A2892" i="20"/>
  <c r="B2891" i="20"/>
  <c r="A2891" i="20"/>
  <c r="B2890" i="20"/>
  <c r="A2890" i="20"/>
  <c r="B2889" i="20"/>
  <c r="A2889" i="20"/>
  <c r="B2888" i="20"/>
  <c r="A2888" i="20"/>
  <c r="B2887" i="20"/>
  <c r="A2887" i="20"/>
  <c r="B2886" i="20"/>
  <c r="A2886" i="20"/>
  <c r="B2885" i="20"/>
  <c r="A2885" i="20"/>
  <c r="B2884" i="20"/>
  <c r="A2884" i="20"/>
  <c r="B2883" i="20"/>
  <c r="A2883" i="20"/>
  <c r="B2882" i="20"/>
  <c r="A2882" i="20"/>
  <c r="B2881" i="20"/>
  <c r="A2881" i="20"/>
  <c r="B2880" i="20"/>
  <c r="A2880" i="20"/>
  <c r="B2879" i="20"/>
  <c r="A2879" i="20"/>
  <c r="B2878" i="20"/>
  <c r="A2878" i="20"/>
  <c r="B2877" i="20"/>
  <c r="A2877" i="20"/>
  <c r="B2876" i="20"/>
  <c r="A2876" i="20"/>
  <c r="B2875" i="20"/>
  <c r="A2875" i="20"/>
  <c r="B2874" i="20"/>
  <c r="A2874" i="20"/>
  <c r="B2873" i="20"/>
  <c r="A2873" i="20"/>
  <c r="B2872" i="20"/>
  <c r="A2872" i="20"/>
  <c r="B2871" i="20"/>
  <c r="A2871" i="20"/>
  <c r="B2870" i="20"/>
  <c r="A2870" i="20"/>
  <c r="B2869" i="20"/>
  <c r="A2869" i="20"/>
  <c r="B2868" i="20"/>
  <c r="A2868" i="20"/>
  <c r="B2867" i="20"/>
  <c r="A2867" i="20"/>
  <c r="B2866" i="20"/>
  <c r="A2866" i="20"/>
  <c r="B2865" i="20"/>
  <c r="A2865" i="20"/>
  <c r="B2864" i="20"/>
  <c r="A2864" i="20"/>
  <c r="B2863" i="20"/>
  <c r="A2863" i="20"/>
  <c r="B2862" i="20"/>
  <c r="A2862" i="20"/>
  <c r="B2861" i="20"/>
  <c r="A2861" i="20"/>
  <c r="B2860" i="20"/>
  <c r="A2860" i="20"/>
  <c r="B2859" i="20"/>
  <c r="A2859" i="20"/>
  <c r="B2858" i="20"/>
  <c r="A2858" i="20"/>
  <c r="B2857" i="20"/>
  <c r="A2857" i="20"/>
  <c r="B2856" i="20"/>
  <c r="A2856" i="20"/>
  <c r="B2855" i="20"/>
  <c r="A2855" i="20"/>
  <c r="B2854" i="20"/>
  <c r="A2854" i="20"/>
  <c r="B2853" i="20"/>
  <c r="A2853" i="20"/>
  <c r="B2852" i="20"/>
  <c r="A2852" i="20"/>
  <c r="B2851" i="20"/>
  <c r="A2851" i="20"/>
  <c r="B2850" i="20"/>
  <c r="A2850" i="20"/>
  <c r="B2849" i="20"/>
  <c r="A2849" i="20"/>
  <c r="B2848" i="20"/>
  <c r="A2848" i="20"/>
  <c r="B2847" i="20"/>
  <c r="A2847" i="20"/>
  <c r="B2846" i="20"/>
  <c r="A2846" i="20"/>
  <c r="B2845" i="20"/>
  <c r="A2845" i="20"/>
  <c r="B2844" i="20"/>
  <c r="A2844" i="20"/>
  <c r="B2843" i="20"/>
  <c r="A2843" i="20"/>
  <c r="B2842" i="20"/>
  <c r="A2842" i="20"/>
  <c r="B2841" i="20"/>
  <c r="A2841" i="20"/>
  <c r="B2840" i="20"/>
  <c r="A2840" i="20"/>
  <c r="B2839" i="20"/>
  <c r="A2839" i="20"/>
  <c r="B2838" i="20"/>
  <c r="A2838" i="20"/>
  <c r="B2837" i="20"/>
  <c r="A2837" i="20"/>
  <c r="B2836" i="20"/>
  <c r="A2836" i="20"/>
  <c r="B2835" i="20"/>
  <c r="A2835" i="20"/>
  <c r="B2834" i="20"/>
  <c r="A2834" i="20"/>
  <c r="B2833" i="20"/>
  <c r="A2833" i="20"/>
  <c r="B2832" i="20"/>
  <c r="A2832" i="20"/>
  <c r="B2831" i="20"/>
  <c r="A2831" i="20"/>
  <c r="B2830" i="20"/>
  <c r="A2830" i="20"/>
  <c r="B2829" i="20"/>
  <c r="A2829" i="20"/>
  <c r="B2828" i="20"/>
  <c r="A2828" i="20"/>
  <c r="B2827" i="20"/>
  <c r="A2827" i="20"/>
  <c r="B2826" i="20"/>
  <c r="A2826" i="20"/>
  <c r="B2825" i="20"/>
  <c r="A2825" i="20"/>
  <c r="B2824" i="20"/>
  <c r="A2824" i="20"/>
  <c r="B2823" i="20"/>
  <c r="A2823" i="20"/>
  <c r="B2822" i="20"/>
  <c r="A2822" i="20"/>
  <c r="B2821" i="20"/>
  <c r="A2821" i="20"/>
  <c r="B2820" i="20"/>
  <c r="A2820" i="20"/>
  <c r="B2819" i="20"/>
  <c r="A2819" i="20"/>
  <c r="B2818" i="20"/>
  <c r="A2818" i="20"/>
  <c r="B2817" i="20"/>
  <c r="A2817" i="20"/>
  <c r="B2816" i="20"/>
  <c r="A2816" i="20"/>
  <c r="B2815" i="20"/>
  <c r="A2815" i="20"/>
  <c r="B2814" i="20"/>
  <c r="A2814" i="20"/>
  <c r="B2813" i="20"/>
  <c r="A2813" i="20"/>
  <c r="B2812" i="20"/>
  <c r="A2812" i="20"/>
  <c r="B2811" i="20"/>
  <c r="A2811" i="20"/>
  <c r="B2810" i="20"/>
  <c r="A2810" i="20"/>
  <c r="B2809" i="20"/>
  <c r="A2809" i="20"/>
  <c r="B2808" i="20"/>
  <c r="A2808" i="20"/>
  <c r="B2807" i="20"/>
  <c r="A2807" i="20"/>
  <c r="B2806" i="20"/>
  <c r="A2806" i="20"/>
  <c r="B2805" i="20"/>
  <c r="A2805" i="20"/>
  <c r="B2804" i="20"/>
  <c r="A2804" i="20"/>
  <c r="B2803" i="20"/>
  <c r="A2803" i="20"/>
  <c r="B2802" i="20"/>
  <c r="A2802" i="20"/>
  <c r="B2801" i="20"/>
  <c r="A2801" i="20"/>
  <c r="B2800" i="20"/>
  <c r="A2800" i="20"/>
  <c r="B2799" i="20"/>
  <c r="A2799" i="20"/>
  <c r="B2798" i="20"/>
  <c r="A2798" i="20"/>
  <c r="B2797" i="20"/>
  <c r="A2797" i="20"/>
  <c r="B2796" i="20"/>
  <c r="A2796" i="20"/>
  <c r="B2795" i="20"/>
  <c r="A2795" i="20"/>
  <c r="B2794" i="20"/>
  <c r="A2794" i="20"/>
  <c r="B2793" i="20"/>
  <c r="A2793" i="20"/>
  <c r="B2792" i="20"/>
  <c r="A2792" i="20"/>
  <c r="B2791" i="20"/>
  <c r="A2791" i="20"/>
  <c r="B2790" i="20"/>
  <c r="A2790" i="20"/>
  <c r="B2789" i="20"/>
  <c r="A2789" i="20"/>
  <c r="B2788" i="20"/>
  <c r="A2788" i="20"/>
  <c r="B2787" i="20"/>
  <c r="A2787" i="20"/>
  <c r="B2786" i="20"/>
  <c r="A2786" i="20"/>
  <c r="B2785" i="20"/>
  <c r="A2785" i="20"/>
  <c r="B2784" i="20"/>
  <c r="A2784" i="20"/>
  <c r="B2783" i="20"/>
  <c r="A2783" i="20"/>
  <c r="B2782" i="20"/>
  <c r="A2782" i="20"/>
  <c r="B2781" i="20"/>
  <c r="A2781" i="20"/>
  <c r="B2780" i="20"/>
  <c r="A2780" i="20"/>
  <c r="B2779" i="20"/>
  <c r="A2779" i="20"/>
  <c r="B2778" i="20"/>
  <c r="A2778" i="20"/>
  <c r="B2777" i="20"/>
  <c r="A2777" i="20"/>
  <c r="B2776" i="20"/>
  <c r="A2776" i="20"/>
  <c r="B2775" i="20"/>
  <c r="A2775" i="20"/>
  <c r="B2774" i="20"/>
  <c r="A2774" i="20"/>
  <c r="B2773" i="20"/>
  <c r="A2773" i="20"/>
  <c r="B2772" i="20"/>
  <c r="A2772" i="20"/>
  <c r="B2771" i="20"/>
  <c r="A2771" i="20"/>
  <c r="B2770" i="20"/>
  <c r="A2770" i="20"/>
  <c r="B2769" i="20"/>
  <c r="A2769" i="20"/>
  <c r="B2768" i="20"/>
  <c r="A2768" i="20"/>
  <c r="B2767" i="20"/>
  <c r="A2767" i="20"/>
  <c r="B2766" i="20"/>
  <c r="A2766" i="20"/>
  <c r="B2765" i="20"/>
  <c r="A2765" i="20"/>
  <c r="B2764" i="20"/>
  <c r="A2764" i="20"/>
  <c r="B2763" i="20"/>
  <c r="A2763" i="20"/>
  <c r="B2762" i="20"/>
  <c r="A2762" i="20"/>
  <c r="B2761" i="20"/>
  <c r="A2761" i="20"/>
  <c r="B2760" i="20"/>
  <c r="A2760" i="20"/>
  <c r="B2759" i="20"/>
  <c r="A2759" i="20"/>
  <c r="B2758" i="20"/>
  <c r="A2758" i="20"/>
  <c r="B2757" i="20"/>
  <c r="A2757" i="20"/>
  <c r="B2756" i="20"/>
  <c r="A2756" i="20"/>
  <c r="B2755" i="20"/>
  <c r="A2755" i="20"/>
  <c r="B2754" i="20"/>
  <c r="A2754" i="20"/>
  <c r="B2753" i="20"/>
  <c r="A2753" i="20"/>
  <c r="B2752" i="20"/>
  <c r="A2752" i="20"/>
  <c r="B2751" i="20"/>
  <c r="A2751" i="20"/>
  <c r="B2750" i="20"/>
  <c r="A2750" i="20"/>
  <c r="B2749" i="20"/>
  <c r="A2749" i="20"/>
  <c r="B2748" i="20"/>
  <c r="A2748" i="20"/>
  <c r="B2747" i="20"/>
  <c r="A2747" i="20"/>
  <c r="B2746" i="20"/>
  <c r="A2746" i="20"/>
  <c r="B2745" i="20"/>
  <c r="A2745" i="20"/>
  <c r="B2744" i="20"/>
  <c r="A2744" i="20"/>
  <c r="B2743" i="20"/>
  <c r="A2743" i="20"/>
  <c r="B2742" i="20"/>
  <c r="A2742" i="20"/>
  <c r="B2741" i="20"/>
  <c r="A2741" i="20"/>
  <c r="B2740" i="20"/>
  <c r="A2740" i="20"/>
  <c r="B2739" i="20"/>
  <c r="A2739" i="20"/>
  <c r="B2738" i="20"/>
  <c r="A2738" i="20"/>
  <c r="B2737" i="20"/>
  <c r="A2737" i="20"/>
  <c r="B2736" i="20"/>
  <c r="A2736" i="20"/>
  <c r="B2735" i="20"/>
  <c r="A2735" i="20"/>
  <c r="B2734" i="20"/>
  <c r="A2734" i="20"/>
  <c r="B2733" i="20"/>
  <c r="A2733" i="20"/>
  <c r="B2732" i="20"/>
  <c r="A2732" i="20"/>
  <c r="B2731" i="20"/>
  <c r="A2731" i="20"/>
  <c r="B2730" i="20"/>
  <c r="A2730" i="20"/>
  <c r="B2729" i="20"/>
  <c r="A2729" i="20"/>
  <c r="B2728" i="20"/>
  <c r="A2728" i="20"/>
  <c r="B2727" i="20"/>
  <c r="A2727" i="20"/>
  <c r="B2726" i="20"/>
  <c r="A2726" i="20"/>
  <c r="B2725" i="20"/>
  <c r="A2725" i="20"/>
  <c r="B2724" i="20"/>
  <c r="A2724" i="20"/>
  <c r="B2723" i="20"/>
  <c r="A2723" i="20"/>
  <c r="B2722" i="20"/>
  <c r="A2722" i="20"/>
  <c r="B2721" i="20"/>
  <c r="A2721" i="20"/>
  <c r="B2720" i="20"/>
  <c r="A2720" i="20"/>
  <c r="B2719" i="20"/>
  <c r="A2719" i="20"/>
  <c r="B2718" i="20"/>
  <c r="A2718" i="20"/>
  <c r="B2717" i="20"/>
  <c r="A2717" i="20"/>
  <c r="B2716" i="20"/>
  <c r="A2716" i="20"/>
  <c r="B2715" i="20"/>
  <c r="A2715" i="20"/>
  <c r="B2714" i="20"/>
  <c r="A2714" i="20"/>
  <c r="B2713" i="20"/>
  <c r="A2713" i="20"/>
  <c r="B2712" i="20"/>
  <c r="A2712" i="20"/>
  <c r="B2711" i="20"/>
  <c r="A2711" i="20"/>
  <c r="B2710" i="20"/>
  <c r="A2710" i="20"/>
  <c r="B2709" i="20"/>
  <c r="A2709" i="20"/>
  <c r="B2708" i="20"/>
  <c r="A2708" i="20"/>
  <c r="B2707" i="20"/>
  <c r="A2707" i="20"/>
  <c r="B2706" i="20"/>
  <c r="A2706" i="20"/>
  <c r="B2705" i="20"/>
  <c r="A2705" i="20"/>
  <c r="B2704" i="20"/>
  <c r="A2704" i="20"/>
  <c r="B2703" i="20"/>
  <c r="A2703" i="20"/>
  <c r="B2702" i="20"/>
  <c r="A2702" i="20"/>
  <c r="B2701" i="20"/>
  <c r="A2701" i="20"/>
  <c r="B2700" i="20"/>
  <c r="A2700" i="20"/>
  <c r="B2699" i="20"/>
  <c r="A2699" i="20"/>
  <c r="B2698" i="20"/>
  <c r="A2698" i="20"/>
  <c r="B2697" i="20"/>
  <c r="A2697" i="20"/>
  <c r="B2696" i="20"/>
  <c r="A2696" i="20"/>
  <c r="B2695" i="20"/>
  <c r="A2695" i="20"/>
  <c r="B2694" i="20"/>
  <c r="A2694" i="20"/>
  <c r="B2693" i="20"/>
  <c r="A2693" i="20"/>
  <c r="B2692" i="20"/>
  <c r="A2692" i="20"/>
  <c r="B2691" i="20"/>
  <c r="A2691" i="20"/>
  <c r="B2690" i="20"/>
  <c r="A2690" i="20"/>
  <c r="B2689" i="20"/>
  <c r="A2689" i="20"/>
  <c r="B2688" i="20"/>
  <c r="A2688" i="20"/>
  <c r="B2687" i="20"/>
  <c r="A2687" i="20"/>
  <c r="B2686" i="20"/>
  <c r="A2686" i="20"/>
  <c r="B2685" i="20"/>
  <c r="A2685" i="20"/>
  <c r="B2684" i="20"/>
  <c r="A2684" i="20"/>
  <c r="B2683" i="20"/>
  <c r="A2683" i="20"/>
  <c r="B2682" i="20"/>
  <c r="A2682" i="20"/>
  <c r="B2681" i="20"/>
  <c r="A2681" i="20"/>
  <c r="B2680" i="20"/>
  <c r="A2680" i="20"/>
  <c r="B2679" i="20"/>
  <c r="A2679" i="20"/>
  <c r="B2678" i="20"/>
  <c r="A2678" i="20"/>
  <c r="B2677" i="20"/>
  <c r="A2677" i="20"/>
  <c r="B2676" i="20"/>
  <c r="A2676" i="20"/>
  <c r="B2675" i="20"/>
  <c r="A2675" i="20"/>
  <c r="B2674" i="20"/>
  <c r="A2674" i="20"/>
  <c r="B2673" i="20"/>
  <c r="A2673" i="20"/>
  <c r="B2672" i="20"/>
  <c r="A2672" i="20"/>
  <c r="B2671" i="20"/>
  <c r="A2671" i="20"/>
  <c r="B2670" i="20"/>
  <c r="A2670" i="20"/>
  <c r="B2669" i="20"/>
  <c r="A2669" i="20"/>
  <c r="B2668" i="20"/>
  <c r="A2668" i="20"/>
  <c r="B2667" i="20"/>
  <c r="A2667" i="20"/>
  <c r="B2666" i="20"/>
  <c r="A2666" i="20"/>
  <c r="B2665" i="20"/>
  <c r="A2665" i="20"/>
  <c r="B2664" i="20"/>
  <c r="A2664" i="20"/>
  <c r="B2663" i="20"/>
  <c r="A2663" i="20"/>
  <c r="B2662" i="20"/>
  <c r="A2662" i="20"/>
  <c r="B2661" i="20"/>
  <c r="A2661" i="20"/>
  <c r="B2660" i="20"/>
  <c r="A2660" i="20"/>
  <c r="B2659" i="20"/>
  <c r="A2659" i="20"/>
  <c r="B2658" i="20"/>
  <c r="A2658" i="20"/>
  <c r="B2657" i="20"/>
  <c r="A2657" i="20"/>
  <c r="B2656" i="20"/>
  <c r="A2656" i="20"/>
  <c r="B2655" i="20"/>
  <c r="A2655" i="20"/>
  <c r="B2654" i="20"/>
  <c r="A2654" i="20"/>
  <c r="B2653" i="20"/>
  <c r="A2653" i="20"/>
  <c r="B2652" i="20"/>
  <c r="A2652" i="20"/>
  <c r="B2651" i="20"/>
  <c r="A2651" i="20"/>
  <c r="B2650" i="20"/>
  <c r="A2650" i="20"/>
  <c r="B2649" i="20"/>
  <c r="A2649" i="20"/>
  <c r="B2648" i="20"/>
  <c r="A2648" i="20"/>
  <c r="B2647" i="20"/>
  <c r="A2647" i="20"/>
  <c r="B2646" i="20"/>
  <c r="A2646" i="20"/>
  <c r="B2645" i="20"/>
  <c r="A2645" i="20"/>
  <c r="B2644" i="20"/>
  <c r="A2644" i="20"/>
  <c r="B2643" i="20"/>
  <c r="A2643" i="20"/>
  <c r="B2642" i="20"/>
  <c r="A2642" i="20"/>
  <c r="B2641" i="20"/>
  <c r="A2641" i="20"/>
  <c r="B2640" i="20"/>
  <c r="A2640" i="20"/>
  <c r="B2639" i="20"/>
  <c r="A2639" i="20"/>
  <c r="B2638" i="20"/>
  <c r="A2638" i="20"/>
  <c r="B2637" i="20"/>
  <c r="A2637" i="20"/>
  <c r="B2636" i="20"/>
  <c r="A2636" i="20"/>
  <c r="B2635" i="20"/>
  <c r="A2635" i="20"/>
  <c r="B2634" i="20"/>
  <c r="A2634" i="20"/>
  <c r="B2633" i="20"/>
  <c r="A2633" i="20"/>
  <c r="B2632" i="20"/>
  <c r="A2632" i="20"/>
  <c r="B2631" i="20"/>
  <c r="A2631" i="20"/>
  <c r="B2630" i="20"/>
  <c r="A2630" i="20"/>
  <c r="B2629" i="20"/>
  <c r="A2629" i="20"/>
  <c r="B2628" i="20"/>
  <c r="A2628" i="20"/>
  <c r="B2627" i="20"/>
  <c r="A2627" i="20"/>
  <c r="B2626" i="20"/>
  <c r="A2626" i="20"/>
  <c r="B2625" i="20"/>
  <c r="A2625" i="20"/>
  <c r="B2624" i="20"/>
  <c r="A2624" i="20"/>
  <c r="B2623" i="20"/>
  <c r="A2623" i="20"/>
  <c r="B2622" i="20"/>
  <c r="A2622" i="20"/>
  <c r="B2621" i="20"/>
  <c r="A2621" i="20"/>
  <c r="B2620" i="20"/>
  <c r="A2620" i="20"/>
  <c r="B2619" i="20"/>
  <c r="A2619" i="20"/>
  <c r="B2618" i="20"/>
  <c r="A2618" i="20"/>
  <c r="B2617" i="20"/>
  <c r="A2617" i="20"/>
  <c r="B2616" i="20"/>
  <c r="A2616" i="20"/>
  <c r="B2615" i="20"/>
  <c r="A2615" i="20"/>
  <c r="B2614" i="20"/>
  <c r="A2614" i="20"/>
  <c r="B2613" i="20"/>
  <c r="A2613" i="20"/>
  <c r="B2612" i="20"/>
  <c r="A2612" i="20"/>
  <c r="B2611" i="20"/>
  <c r="A2611" i="20"/>
  <c r="B2610" i="20"/>
  <c r="A2610" i="20"/>
  <c r="B2609" i="20"/>
  <c r="A2609" i="20"/>
  <c r="B2608" i="20"/>
  <c r="A2608" i="20"/>
  <c r="B2607" i="20"/>
  <c r="A2607" i="20"/>
  <c r="B2606" i="20"/>
  <c r="A2606" i="20"/>
  <c r="B2605" i="20"/>
  <c r="A2605" i="20"/>
  <c r="B2604" i="20"/>
  <c r="A2604" i="20"/>
  <c r="B2603" i="20"/>
  <c r="A2603" i="20"/>
  <c r="B2602" i="20"/>
  <c r="A2602" i="20"/>
  <c r="B2601" i="20"/>
  <c r="A2601" i="20"/>
  <c r="B2600" i="20"/>
  <c r="A2600" i="20"/>
  <c r="B2599" i="20"/>
  <c r="A2599" i="20"/>
  <c r="B2598" i="20"/>
  <c r="A2598" i="20"/>
  <c r="B2597" i="20"/>
  <c r="A2597" i="20"/>
  <c r="B2596" i="20"/>
  <c r="A2596" i="20"/>
  <c r="B2595" i="20"/>
  <c r="A2595" i="20"/>
  <c r="B2594" i="20"/>
  <c r="A2594" i="20"/>
  <c r="B2593" i="20"/>
  <c r="A2593" i="20"/>
  <c r="B2592" i="20"/>
  <c r="A2592" i="20"/>
  <c r="B2591" i="20"/>
  <c r="A2591" i="20"/>
  <c r="B2590" i="20"/>
  <c r="A2590" i="20"/>
  <c r="B2589" i="20"/>
  <c r="A2589" i="20"/>
  <c r="B2588" i="20"/>
  <c r="A2588" i="20"/>
  <c r="B2587" i="20"/>
  <c r="A2587" i="20"/>
  <c r="B2586" i="20"/>
  <c r="A2586" i="20"/>
  <c r="B2585" i="20"/>
  <c r="A2585" i="20"/>
  <c r="B2584" i="20"/>
  <c r="A2584" i="20"/>
  <c r="B2583" i="20"/>
  <c r="A2583" i="20"/>
  <c r="B2582" i="20"/>
  <c r="A2582" i="20"/>
  <c r="B2581" i="20"/>
  <c r="A2581" i="20"/>
  <c r="B2580" i="20"/>
  <c r="A2580" i="20"/>
  <c r="B2579" i="20"/>
  <c r="A2579" i="20"/>
  <c r="B2578" i="20"/>
  <c r="A2578" i="20"/>
  <c r="B2577" i="20"/>
  <c r="A2577" i="20"/>
  <c r="B2576" i="20"/>
  <c r="A2576" i="20"/>
  <c r="B2575" i="20"/>
  <c r="A2575" i="20"/>
  <c r="B2574" i="20"/>
  <c r="A2574" i="20"/>
  <c r="B2573" i="20"/>
  <c r="A2573" i="20"/>
  <c r="B2572" i="20"/>
  <c r="A2572" i="20"/>
  <c r="B2571" i="20"/>
  <c r="A2571" i="20"/>
  <c r="B2570" i="20"/>
  <c r="A2570" i="20"/>
  <c r="B2569" i="20"/>
  <c r="A2569" i="20"/>
  <c r="B2568" i="20"/>
  <c r="A2568" i="20"/>
  <c r="B2567" i="20"/>
  <c r="A2567" i="20"/>
  <c r="B2566" i="20"/>
  <c r="A2566" i="20"/>
  <c r="B2565" i="20"/>
  <c r="A2565" i="20"/>
  <c r="B2564" i="20"/>
  <c r="A2564" i="20"/>
  <c r="B2563" i="20"/>
  <c r="A2563" i="20"/>
  <c r="B2562" i="20"/>
  <c r="A2562" i="20"/>
  <c r="B2561" i="20"/>
  <c r="A2561" i="20"/>
  <c r="B2560" i="20"/>
  <c r="A2560" i="20"/>
  <c r="B2559" i="20"/>
  <c r="A2559" i="20"/>
  <c r="B2558" i="20"/>
  <c r="A2558" i="20"/>
  <c r="B2557" i="20"/>
  <c r="A2557" i="20"/>
  <c r="B2556" i="20"/>
  <c r="A2556" i="20"/>
  <c r="B2555" i="20"/>
  <c r="A2555" i="20"/>
  <c r="B2554" i="20"/>
  <c r="A2554" i="20"/>
  <c r="B2553" i="20"/>
  <c r="A2553" i="20"/>
  <c r="B2552" i="20"/>
  <c r="A2552" i="20"/>
  <c r="B2551" i="20"/>
  <c r="A2551" i="20"/>
  <c r="B2550" i="20"/>
  <c r="A2550" i="20"/>
  <c r="B2549" i="20"/>
  <c r="A2549" i="20"/>
  <c r="B2548" i="20"/>
  <c r="A2548" i="20"/>
  <c r="B2547" i="20"/>
  <c r="A2547" i="20"/>
  <c r="B2546" i="20"/>
  <c r="A2546" i="20"/>
  <c r="B2545" i="20"/>
  <c r="A2545" i="20"/>
  <c r="B2544" i="20"/>
  <c r="A2544" i="20"/>
  <c r="B2543" i="20"/>
  <c r="A2543" i="20"/>
  <c r="B2542" i="20"/>
  <c r="A2542" i="20"/>
  <c r="B2541" i="20"/>
  <c r="A2541" i="20"/>
  <c r="B2540" i="20"/>
  <c r="A2540" i="20"/>
  <c r="B2539" i="20"/>
  <c r="A2539" i="20"/>
  <c r="B2538" i="20"/>
  <c r="A2538" i="20"/>
  <c r="B2537" i="20"/>
  <c r="A2537" i="20"/>
  <c r="B2536" i="20"/>
  <c r="A2536" i="20"/>
  <c r="B2535" i="20"/>
  <c r="A2535" i="20"/>
  <c r="B2534" i="20"/>
  <c r="A2534" i="20"/>
  <c r="B2533" i="20"/>
  <c r="A2533" i="20"/>
  <c r="B2532" i="20"/>
  <c r="A2532" i="20"/>
  <c r="B2531" i="20"/>
  <c r="A2531" i="20"/>
  <c r="B2530" i="20"/>
  <c r="A2530" i="20"/>
  <c r="B2529" i="20"/>
  <c r="A2529" i="20"/>
  <c r="B2528" i="20"/>
  <c r="A2528" i="20"/>
  <c r="B2527" i="20"/>
  <c r="A2527" i="20"/>
  <c r="B2526" i="20"/>
  <c r="A2526" i="20"/>
  <c r="B2525" i="20"/>
  <c r="A2525" i="20"/>
  <c r="B2524" i="20"/>
  <c r="A2524" i="20"/>
  <c r="B2523" i="20"/>
  <c r="A2523" i="20"/>
  <c r="B2522" i="20"/>
  <c r="A2522" i="20"/>
  <c r="B2521" i="20"/>
  <c r="A2521" i="20"/>
  <c r="B2520" i="20"/>
  <c r="A2520" i="20"/>
  <c r="B2519" i="20"/>
  <c r="A2519" i="20"/>
  <c r="B2518" i="20"/>
  <c r="A2518" i="20"/>
  <c r="B2517" i="20"/>
  <c r="A2517" i="20"/>
  <c r="B2516" i="20"/>
  <c r="A2516" i="20"/>
  <c r="B2515" i="20"/>
  <c r="A2515" i="20"/>
  <c r="B2514" i="20"/>
  <c r="A2514" i="20"/>
  <c r="B2513" i="20"/>
  <c r="A2513" i="20"/>
  <c r="B2512" i="20"/>
  <c r="A2512" i="20"/>
  <c r="B2511" i="20"/>
  <c r="A2511" i="20"/>
  <c r="B2510" i="20"/>
  <c r="A2510" i="20"/>
  <c r="B2509" i="20"/>
  <c r="A2509" i="20"/>
  <c r="B2508" i="20"/>
  <c r="A2508" i="20"/>
  <c r="B2507" i="20"/>
  <c r="A2507" i="20"/>
  <c r="B2506" i="20"/>
  <c r="A2506" i="20"/>
  <c r="B2505" i="20"/>
  <c r="A2505" i="20"/>
  <c r="B2504" i="20"/>
  <c r="A2504" i="20"/>
  <c r="B2503" i="20"/>
  <c r="A2503" i="20"/>
  <c r="B2502" i="20"/>
  <c r="A2502" i="20"/>
  <c r="B2501" i="20"/>
  <c r="A2501" i="20"/>
  <c r="B2500" i="20"/>
  <c r="A2500" i="20"/>
  <c r="B2499" i="20"/>
  <c r="A2499" i="20"/>
  <c r="B2498" i="20"/>
  <c r="A2498" i="20"/>
  <c r="B2497" i="20"/>
  <c r="A2497" i="20"/>
  <c r="B2496" i="20"/>
  <c r="A2496" i="20"/>
  <c r="B2495" i="20"/>
  <c r="A2495" i="20"/>
  <c r="B2494" i="20"/>
  <c r="A2494" i="20"/>
  <c r="B2493" i="20"/>
  <c r="A2493" i="20"/>
  <c r="B2492" i="20"/>
  <c r="A2492" i="20"/>
  <c r="B2491" i="20"/>
  <c r="A2491" i="20"/>
  <c r="B2490" i="20"/>
  <c r="A2490" i="20"/>
  <c r="B2489" i="20"/>
  <c r="A2489" i="20"/>
  <c r="B2488" i="20"/>
  <c r="A2488" i="20"/>
  <c r="B2487" i="20"/>
  <c r="A2487" i="20"/>
  <c r="B2486" i="20"/>
  <c r="A2486" i="20"/>
  <c r="B2485" i="20"/>
  <c r="A2485" i="20"/>
  <c r="B2484" i="20"/>
  <c r="A2484" i="20"/>
  <c r="B2483" i="20"/>
  <c r="A2483" i="20"/>
  <c r="B2482" i="20"/>
  <c r="A2482" i="20"/>
  <c r="B2481" i="20"/>
  <c r="A2481" i="20"/>
  <c r="B2480" i="20"/>
  <c r="A2480" i="20"/>
  <c r="B2479" i="20"/>
  <c r="A2479" i="20"/>
  <c r="B2478" i="20"/>
  <c r="A2478" i="20"/>
  <c r="B2477" i="20"/>
  <c r="A2477" i="20"/>
  <c r="B2476" i="20"/>
  <c r="A2476" i="20"/>
  <c r="B2475" i="20"/>
  <c r="A2475" i="20"/>
  <c r="B2474" i="20"/>
  <c r="A2474" i="20"/>
  <c r="B2473" i="20"/>
  <c r="A2473" i="20"/>
  <c r="B2472" i="20"/>
  <c r="A2472" i="20"/>
  <c r="B2471" i="20"/>
  <c r="A2471" i="20"/>
  <c r="B2470" i="20"/>
  <c r="A2470" i="20"/>
  <c r="B2469" i="20"/>
  <c r="A2469" i="20"/>
  <c r="B2468" i="20"/>
  <c r="A2468" i="20"/>
  <c r="B2467" i="20"/>
  <c r="A2467" i="20"/>
  <c r="B2466" i="20"/>
  <c r="A2466" i="20"/>
  <c r="B2465" i="20"/>
  <c r="A2465" i="20"/>
  <c r="B2464" i="20"/>
  <c r="A2464" i="20"/>
  <c r="B2463" i="20"/>
  <c r="A2463" i="20"/>
  <c r="B2462" i="20"/>
  <c r="A2462" i="20"/>
  <c r="B2461" i="20"/>
  <c r="A2461" i="20"/>
  <c r="B2460" i="20"/>
  <c r="A2460" i="20"/>
  <c r="B2459" i="20"/>
  <c r="A2459" i="20"/>
  <c r="B2458" i="20"/>
  <c r="A2458" i="20"/>
  <c r="B2457" i="20"/>
  <c r="A2457" i="20"/>
  <c r="B2456" i="20"/>
  <c r="A2456" i="20"/>
  <c r="B2455" i="20"/>
  <c r="A2455" i="20"/>
  <c r="B2454" i="20"/>
  <c r="A2454" i="20"/>
  <c r="B2453" i="20"/>
  <c r="A2453" i="20"/>
  <c r="B2452" i="20"/>
  <c r="A2452" i="20"/>
  <c r="B2451" i="20"/>
  <c r="A2451" i="20"/>
  <c r="B2450" i="20"/>
  <c r="A2450" i="20"/>
  <c r="B2449" i="20"/>
  <c r="A2449" i="20"/>
  <c r="B2448" i="20"/>
  <c r="A2448" i="20"/>
  <c r="B2447" i="20"/>
  <c r="A2447" i="20"/>
  <c r="B2446" i="20"/>
  <c r="A2446" i="20"/>
  <c r="B2445" i="20"/>
  <c r="A2445" i="20"/>
  <c r="B2444" i="20"/>
  <c r="A2444" i="20"/>
  <c r="B2443" i="20"/>
  <c r="A2443" i="20"/>
  <c r="B2442" i="20"/>
  <c r="A2442" i="20"/>
  <c r="B2441" i="20"/>
  <c r="A2441" i="20"/>
  <c r="B2440" i="20"/>
  <c r="A2440" i="20"/>
  <c r="B2439" i="20"/>
  <c r="A2439" i="20"/>
  <c r="B2438" i="20"/>
  <c r="A2438" i="20"/>
  <c r="B2437" i="20"/>
  <c r="A2437" i="20"/>
  <c r="B2436" i="20"/>
  <c r="A2436" i="20"/>
  <c r="B2435" i="20"/>
  <c r="A2435" i="20"/>
  <c r="B2434" i="20"/>
  <c r="A2434" i="20"/>
  <c r="B2433" i="20"/>
  <c r="A2433" i="20"/>
  <c r="B2432" i="20"/>
  <c r="A2432" i="20"/>
  <c r="B2431" i="20"/>
  <c r="A2431" i="20"/>
  <c r="B2430" i="20"/>
  <c r="A2430" i="20"/>
  <c r="B2429" i="20"/>
  <c r="A2429" i="20"/>
  <c r="B2428" i="20"/>
  <c r="A2428" i="20"/>
  <c r="B2427" i="20"/>
  <c r="A2427" i="20"/>
  <c r="B2426" i="20"/>
  <c r="A2426" i="20"/>
  <c r="B2425" i="20"/>
  <c r="A2425" i="20"/>
  <c r="B2424" i="20"/>
  <c r="A2424" i="20"/>
  <c r="B2423" i="20"/>
  <c r="A2423" i="20"/>
  <c r="B2422" i="20"/>
  <c r="A2422" i="20"/>
  <c r="B2421" i="20"/>
  <c r="A2421" i="20"/>
  <c r="B2420" i="20"/>
  <c r="A2420" i="20"/>
  <c r="B2419" i="20"/>
  <c r="A2419" i="20"/>
  <c r="B2418" i="20"/>
  <c r="A2418" i="20"/>
  <c r="B2417" i="20"/>
  <c r="A2417" i="20"/>
  <c r="B2416" i="20"/>
  <c r="A2416" i="20"/>
  <c r="B2415" i="20"/>
  <c r="A2415" i="20"/>
  <c r="B2414" i="20"/>
  <c r="A2414" i="20"/>
  <c r="B2413" i="20"/>
  <c r="A2413" i="20"/>
  <c r="B2412" i="20"/>
  <c r="A2412" i="20"/>
  <c r="B2411" i="20"/>
  <c r="A2411" i="20"/>
  <c r="B2410" i="20"/>
  <c r="A2410" i="20"/>
  <c r="B2409" i="20"/>
  <c r="A2409" i="20"/>
  <c r="B2408" i="20"/>
  <c r="A2408" i="20"/>
  <c r="B2407" i="20"/>
  <c r="A2407" i="20"/>
  <c r="B2406" i="20"/>
  <c r="A2406" i="20"/>
  <c r="B2405" i="20"/>
  <c r="A2405" i="20"/>
  <c r="B2404" i="20"/>
  <c r="A2404" i="20"/>
  <c r="B2403" i="20"/>
  <c r="A2403" i="20"/>
  <c r="B2402" i="20"/>
  <c r="A2402" i="20"/>
  <c r="B2401" i="20"/>
  <c r="A2401" i="20"/>
  <c r="B2400" i="20"/>
  <c r="A2400" i="20"/>
  <c r="B2399" i="20"/>
  <c r="A2399" i="20"/>
  <c r="B2398" i="20"/>
  <c r="A2398" i="20"/>
  <c r="B2397" i="20"/>
  <c r="A2397" i="20"/>
  <c r="B2396" i="20"/>
  <c r="A2396" i="20"/>
  <c r="B2395" i="20"/>
  <c r="A2395" i="20"/>
  <c r="B2394" i="20"/>
  <c r="A2394" i="20"/>
  <c r="B2393" i="20"/>
  <c r="A2393" i="20"/>
  <c r="B2392" i="20"/>
  <c r="A2392" i="20"/>
  <c r="B2391" i="20"/>
  <c r="A2391" i="20"/>
  <c r="B2390" i="20"/>
  <c r="A2390" i="20"/>
  <c r="B2389" i="20"/>
  <c r="A2389" i="20"/>
  <c r="B2388" i="20"/>
  <c r="A2388" i="20"/>
  <c r="B2387" i="20"/>
  <c r="A2387" i="20"/>
  <c r="B2386" i="20"/>
  <c r="A2386" i="20"/>
  <c r="B2385" i="20"/>
  <c r="A2385" i="20"/>
  <c r="B2384" i="20"/>
  <c r="A2384" i="20"/>
  <c r="B2383" i="20"/>
  <c r="A2383" i="20"/>
  <c r="B2382" i="20"/>
  <c r="A2382" i="20"/>
  <c r="B2381" i="20"/>
  <c r="A2381" i="20"/>
  <c r="B2380" i="20"/>
  <c r="A2380" i="20"/>
  <c r="B2379" i="20"/>
  <c r="A2379" i="20"/>
  <c r="B2378" i="20"/>
  <c r="A2378" i="20"/>
  <c r="B2377" i="20"/>
  <c r="A2377" i="20"/>
  <c r="B2376" i="20"/>
  <c r="A2376" i="20"/>
  <c r="B2375" i="20"/>
  <c r="A2375" i="20"/>
  <c r="B2374" i="20"/>
  <c r="A2374" i="20"/>
  <c r="B2373" i="20"/>
  <c r="A2373" i="20"/>
  <c r="B2372" i="20"/>
  <c r="A2372" i="20"/>
  <c r="B2371" i="20"/>
  <c r="A2371" i="20"/>
  <c r="B2370" i="20"/>
  <c r="A2370" i="20"/>
  <c r="B2369" i="20"/>
  <c r="A2369" i="20"/>
  <c r="B2368" i="20"/>
  <c r="A2368" i="20"/>
  <c r="B2367" i="20"/>
  <c r="A2367" i="20"/>
  <c r="B2366" i="20"/>
  <c r="A2366" i="20"/>
  <c r="B2365" i="20"/>
  <c r="A2365" i="20"/>
  <c r="B2364" i="20"/>
  <c r="A2364" i="20"/>
  <c r="B2363" i="20"/>
  <c r="A2363" i="20"/>
  <c r="B2362" i="20"/>
  <c r="A2362" i="20"/>
  <c r="B2361" i="20"/>
  <c r="A2361" i="20"/>
  <c r="B2360" i="20"/>
  <c r="A2360" i="20"/>
  <c r="B2359" i="20"/>
  <c r="A2359" i="20"/>
  <c r="B2358" i="20"/>
  <c r="A2358" i="20"/>
  <c r="B2357" i="20"/>
  <c r="A2357" i="20"/>
  <c r="B2356" i="20"/>
  <c r="A2356" i="20"/>
  <c r="B2355" i="20"/>
  <c r="A2355" i="20"/>
  <c r="B2354" i="20"/>
  <c r="A2354" i="20"/>
  <c r="B2353" i="20"/>
  <c r="A2353" i="20"/>
  <c r="B2352" i="20"/>
  <c r="A2352" i="20"/>
  <c r="B2351" i="20"/>
  <c r="A2351" i="20"/>
  <c r="B2350" i="20"/>
  <c r="A2350" i="20"/>
  <c r="B2349" i="20"/>
  <c r="A2349" i="20"/>
  <c r="B2348" i="20"/>
  <c r="A2348" i="20"/>
  <c r="B2347" i="20"/>
  <c r="A2347" i="20"/>
  <c r="B2346" i="20"/>
  <c r="A2346" i="20"/>
  <c r="B2345" i="20"/>
  <c r="A2345" i="20"/>
  <c r="B2344" i="20"/>
  <c r="A2344" i="20"/>
  <c r="B2343" i="20"/>
  <c r="A2343" i="20"/>
  <c r="B2342" i="20"/>
  <c r="A2342" i="20"/>
  <c r="B2341" i="20"/>
  <c r="A2341" i="20"/>
  <c r="B2340" i="20"/>
  <c r="A2340" i="20"/>
  <c r="B2339" i="20"/>
  <c r="A2339" i="20"/>
  <c r="B2338" i="20"/>
  <c r="A2338" i="20"/>
  <c r="B2337" i="20"/>
  <c r="A2337" i="20"/>
  <c r="B2336" i="20"/>
  <c r="A2336" i="20"/>
  <c r="B2335" i="20"/>
  <c r="A2335" i="20"/>
  <c r="B2334" i="20"/>
  <c r="A2334" i="20"/>
  <c r="B2333" i="20"/>
  <c r="A2333" i="20"/>
  <c r="B2332" i="20"/>
  <c r="A2332" i="20"/>
  <c r="B2331" i="20"/>
  <c r="A2331" i="20"/>
  <c r="B2330" i="20"/>
  <c r="A2330" i="20"/>
  <c r="B2329" i="20"/>
  <c r="A2329" i="20"/>
  <c r="B2328" i="20"/>
  <c r="A2328" i="20"/>
  <c r="B2327" i="20"/>
  <c r="A2327" i="20"/>
  <c r="B2326" i="20"/>
  <c r="A2326" i="20"/>
  <c r="B2325" i="20"/>
  <c r="A2325" i="20"/>
  <c r="B2324" i="20"/>
  <c r="A2324" i="20"/>
  <c r="B2323" i="20"/>
  <c r="A2323" i="20"/>
  <c r="B2322" i="20"/>
  <c r="A2322" i="20"/>
  <c r="B2321" i="20"/>
  <c r="A2321" i="20"/>
  <c r="B2320" i="20"/>
  <c r="A2320" i="20"/>
  <c r="B2319" i="20"/>
  <c r="A2319" i="20"/>
  <c r="B2318" i="20"/>
  <c r="A2318" i="20"/>
  <c r="B2317" i="20"/>
  <c r="A2317" i="20"/>
  <c r="B2316" i="20"/>
  <c r="A2316" i="20"/>
  <c r="B2315" i="20"/>
  <c r="A2315" i="20"/>
  <c r="B2314" i="20"/>
  <c r="A2314" i="20"/>
  <c r="B2313" i="20"/>
  <c r="A2313" i="20"/>
  <c r="B2312" i="20"/>
  <c r="A2312" i="20"/>
  <c r="B2311" i="20"/>
  <c r="A2311" i="20"/>
  <c r="B2310" i="20"/>
  <c r="A2310" i="20"/>
  <c r="B2309" i="20"/>
  <c r="A2309" i="20"/>
  <c r="B2308" i="20"/>
  <c r="A2308" i="20"/>
  <c r="B2307" i="20"/>
  <c r="A2307" i="20"/>
  <c r="B2306" i="20"/>
  <c r="A2306" i="20"/>
  <c r="B2305" i="20"/>
  <c r="A2305" i="20"/>
  <c r="B2304" i="20"/>
  <c r="A2304" i="20"/>
  <c r="B2303" i="20"/>
  <c r="A2303" i="20"/>
  <c r="B2302" i="20"/>
  <c r="A2302" i="20"/>
  <c r="B2301" i="20"/>
  <c r="A2301" i="20"/>
  <c r="B2300" i="20"/>
  <c r="A2300" i="20"/>
  <c r="B2299" i="20"/>
  <c r="A2299" i="20"/>
  <c r="B2298" i="20"/>
  <c r="A2298" i="20"/>
  <c r="B2297" i="20"/>
  <c r="A2297" i="20"/>
  <c r="B2296" i="20"/>
  <c r="A2296" i="20"/>
  <c r="B2295" i="20"/>
  <c r="A2295" i="20"/>
  <c r="B2294" i="20"/>
  <c r="A2294" i="20"/>
  <c r="B2293" i="20"/>
  <c r="A2293" i="20"/>
  <c r="B2292" i="20"/>
  <c r="A2292" i="20"/>
  <c r="B2291" i="20"/>
  <c r="A2291" i="20"/>
  <c r="B2290" i="20"/>
  <c r="A2290" i="20"/>
  <c r="B2289" i="20"/>
  <c r="A2289" i="20"/>
  <c r="B2288" i="20"/>
  <c r="A2288" i="20"/>
  <c r="B2287" i="20"/>
  <c r="A2287" i="20"/>
  <c r="B2286" i="20"/>
  <c r="A2286" i="20"/>
  <c r="B2285" i="20"/>
  <c r="A2285" i="20"/>
  <c r="B2284" i="20"/>
  <c r="A2284" i="20"/>
  <c r="B2283" i="20"/>
  <c r="A2283" i="20"/>
  <c r="B2282" i="20"/>
  <c r="A2282" i="20"/>
  <c r="B2281" i="20"/>
  <c r="A2281" i="20"/>
  <c r="B2280" i="20"/>
  <c r="A2280" i="20"/>
  <c r="B2279" i="20"/>
  <c r="A2279" i="20"/>
  <c r="B2278" i="20"/>
  <c r="A2278" i="20"/>
  <c r="B2277" i="20"/>
  <c r="A2277" i="20"/>
  <c r="B2276" i="20"/>
  <c r="A2276" i="20"/>
  <c r="B2275" i="20"/>
  <c r="A2275" i="20"/>
  <c r="B2274" i="20"/>
  <c r="A2274" i="20"/>
  <c r="B2273" i="20"/>
  <c r="A2273" i="20"/>
  <c r="B2272" i="20"/>
  <c r="A2272" i="20"/>
  <c r="B2271" i="20"/>
  <c r="A2271" i="20"/>
  <c r="B2270" i="20"/>
  <c r="A2270" i="20"/>
  <c r="B2269" i="20"/>
  <c r="A2269" i="20"/>
  <c r="B2268" i="20"/>
  <c r="A2268" i="20"/>
  <c r="B2267" i="20"/>
  <c r="A2267" i="20"/>
  <c r="B2266" i="20"/>
  <c r="A2266" i="20"/>
  <c r="B2265" i="20"/>
  <c r="A2265" i="20"/>
  <c r="B2264" i="20"/>
  <c r="A2264" i="20"/>
  <c r="B2263" i="20"/>
  <c r="A2263" i="20"/>
  <c r="B2262" i="20"/>
  <c r="A2262" i="20"/>
  <c r="B2261" i="20"/>
  <c r="A2261" i="20"/>
  <c r="B2260" i="20"/>
  <c r="A2260" i="20"/>
  <c r="B2259" i="20"/>
  <c r="A2259" i="20"/>
  <c r="B2258" i="20"/>
  <c r="A2258" i="20"/>
  <c r="B2257" i="20"/>
  <c r="A2257" i="20"/>
  <c r="B2256" i="20"/>
  <c r="A2256" i="20"/>
  <c r="B2255" i="20"/>
  <c r="A2255" i="20"/>
  <c r="B2254" i="20"/>
  <c r="A2254" i="20"/>
  <c r="B2253" i="20"/>
  <c r="A2253" i="20"/>
  <c r="B2252" i="20"/>
  <c r="A2252" i="20"/>
  <c r="B2251" i="20"/>
  <c r="A2251" i="20"/>
  <c r="B2250" i="20"/>
  <c r="A2250" i="20"/>
  <c r="B2249" i="20"/>
  <c r="A2249" i="20"/>
  <c r="B2248" i="20"/>
  <c r="A2248" i="20"/>
  <c r="B2247" i="20"/>
  <c r="A2247" i="20"/>
  <c r="B2246" i="20"/>
  <c r="A2246" i="20"/>
  <c r="B2245" i="20"/>
  <c r="A2245" i="20"/>
  <c r="B2244" i="20"/>
  <c r="A2244" i="20"/>
  <c r="B2243" i="20"/>
  <c r="A2243" i="20"/>
  <c r="B2242" i="20"/>
  <c r="A2242" i="20"/>
  <c r="B2241" i="20"/>
  <c r="A2241" i="20"/>
  <c r="B2240" i="20"/>
  <c r="A2240" i="20"/>
  <c r="B2239" i="20"/>
  <c r="A2239" i="20"/>
  <c r="B2238" i="20"/>
  <c r="A2238" i="20"/>
  <c r="B2237" i="20"/>
  <c r="A2237" i="20"/>
  <c r="B2236" i="20"/>
  <c r="A2236" i="20"/>
  <c r="B2235" i="20"/>
  <c r="A2235" i="20"/>
  <c r="B2234" i="20"/>
  <c r="A2234" i="20"/>
  <c r="B2233" i="20"/>
  <c r="A2233" i="20"/>
  <c r="B2232" i="20"/>
  <c r="A2232" i="20"/>
  <c r="B2231" i="20"/>
  <c r="A2231" i="20"/>
  <c r="B2230" i="20"/>
  <c r="A2230" i="20"/>
  <c r="B2229" i="20"/>
  <c r="A2229" i="20"/>
  <c r="B2228" i="20"/>
  <c r="A2228" i="20"/>
  <c r="B2227" i="20"/>
  <c r="A2227" i="20"/>
  <c r="B2226" i="20"/>
  <c r="A2226" i="20"/>
  <c r="B2225" i="20"/>
  <c r="A2225" i="20"/>
  <c r="B2224" i="20"/>
  <c r="A2224" i="20"/>
  <c r="B2223" i="20"/>
  <c r="A2223" i="20"/>
  <c r="B2222" i="20"/>
  <c r="A2222" i="20"/>
  <c r="B2221" i="20"/>
  <c r="A2221" i="20"/>
  <c r="B2220" i="20"/>
  <c r="A2220" i="20"/>
  <c r="B2219" i="20"/>
  <c r="A2219" i="20"/>
  <c r="B2218" i="20"/>
  <c r="A2218" i="20"/>
  <c r="B2217" i="20"/>
  <c r="A2217" i="20"/>
  <c r="B2216" i="20"/>
  <c r="A2216" i="20"/>
  <c r="B2215" i="20"/>
  <c r="A2215" i="20"/>
  <c r="B2214" i="20"/>
  <c r="A2214" i="20"/>
  <c r="B2213" i="20"/>
  <c r="A2213" i="20"/>
  <c r="B2212" i="20"/>
  <c r="A2212" i="20"/>
  <c r="B2211" i="20"/>
  <c r="A2211" i="20"/>
  <c r="B2210" i="20"/>
  <c r="A2210" i="20"/>
  <c r="B2209" i="20"/>
  <c r="A2209" i="20"/>
  <c r="B2208" i="20"/>
  <c r="A2208" i="20"/>
  <c r="B2207" i="20"/>
  <c r="A2207" i="20"/>
  <c r="B2206" i="20"/>
  <c r="A2206" i="20"/>
  <c r="B2205" i="20"/>
  <c r="A2205" i="20"/>
  <c r="B2204" i="20"/>
  <c r="A2204" i="20"/>
  <c r="B2203" i="20"/>
  <c r="A2203" i="20"/>
  <c r="B2202" i="20"/>
  <c r="A2202" i="20"/>
  <c r="B2201" i="20"/>
  <c r="A2201" i="20"/>
  <c r="B2200" i="20"/>
  <c r="A2200" i="20"/>
  <c r="B2199" i="20"/>
  <c r="A2199" i="20"/>
  <c r="B2198" i="20"/>
  <c r="A2198" i="20"/>
  <c r="B2197" i="20"/>
  <c r="A2197" i="20"/>
  <c r="B2196" i="20"/>
  <c r="A2196" i="20"/>
  <c r="B2195" i="20"/>
  <c r="A2195" i="20"/>
  <c r="B2194" i="20"/>
  <c r="A2194" i="20"/>
  <c r="B2193" i="20"/>
  <c r="A2193" i="20"/>
  <c r="B2192" i="20"/>
  <c r="A2192" i="20"/>
  <c r="B2191" i="20"/>
  <c r="A2191" i="20"/>
  <c r="B2190" i="20"/>
  <c r="A2190" i="20"/>
  <c r="B2189" i="20"/>
  <c r="A2189" i="20"/>
  <c r="B2188" i="20"/>
  <c r="A2188" i="20"/>
  <c r="B2187" i="20"/>
  <c r="A2187" i="20"/>
  <c r="B2186" i="20"/>
  <c r="A2186" i="20"/>
  <c r="B2185" i="20"/>
  <c r="A2185" i="20"/>
  <c r="B2184" i="20"/>
  <c r="A2184" i="20"/>
  <c r="B2183" i="20"/>
  <c r="A2183" i="20"/>
  <c r="B2182" i="20"/>
  <c r="A2182" i="20"/>
  <c r="B2181" i="20"/>
  <c r="A2181" i="20"/>
  <c r="B2180" i="20"/>
  <c r="A2180" i="20"/>
  <c r="B2179" i="20"/>
  <c r="A2179" i="20"/>
  <c r="B2178" i="20"/>
  <c r="A2178" i="20"/>
  <c r="B2177" i="20"/>
  <c r="A2177" i="20"/>
  <c r="B2176" i="20"/>
  <c r="A2176" i="20"/>
  <c r="B2175" i="20"/>
  <c r="A2175" i="20"/>
  <c r="B2174" i="20"/>
  <c r="A2174" i="20"/>
  <c r="B2173" i="20"/>
  <c r="A2173" i="20"/>
  <c r="B2172" i="20"/>
  <c r="A2172" i="20"/>
  <c r="B2171" i="20"/>
  <c r="A2171" i="20"/>
  <c r="B2170" i="20"/>
  <c r="A2170" i="20"/>
  <c r="B2169" i="20"/>
  <c r="A2169" i="20"/>
  <c r="B2168" i="20"/>
  <c r="A2168" i="20"/>
  <c r="B2167" i="20"/>
  <c r="A2167" i="20"/>
  <c r="B2166" i="20"/>
  <c r="A2166" i="20"/>
  <c r="B2165" i="20"/>
  <c r="A2165" i="20"/>
  <c r="B2164" i="20"/>
  <c r="A2164" i="20"/>
  <c r="B2163" i="20"/>
  <c r="A2163" i="20"/>
  <c r="B2162" i="20"/>
  <c r="A2162" i="20"/>
  <c r="B2161" i="20"/>
  <c r="A2161" i="20"/>
  <c r="B2160" i="20"/>
  <c r="A2160" i="20"/>
  <c r="B2159" i="20"/>
  <c r="A2159" i="20"/>
  <c r="B2158" i="20"/>
  <c r="A2158" i="20"/>
  <c r="B2157" i="20"/>
  <c r="A2157" i="20"/>
  <c r="B2156" i="20"/>
  <c r="A2156" i="20"/>
  <c r="B2155" i="20"/>
  <c r="A2155" i="20"/>
  <c r="B2154" i="20"/>
  <c r="A2154" i="20"/>
  <c r="B2153" i="20"/>
  <c r="A2153" i="20"/>
  <c r="B2152" i="20"/>
  <c r="A2152" i="20"/>
  <c r="B2151" i="20"/>
  <c r="A2151" i="20"/>
  <c r="B2150" i="20"/>
  <c r="A2150" i="20"/>
  <c r="B2149" i="20"/>
  <c r="A2149" i="20"/>
  <c r="B2148" i="20"/>
  <c r="A2148" i="20"/>
  <c r="B2147" i="20"/>
  <c r="A2147" i="20"/>
  <c r="B2146" i="20"/>
  <c r="A2146" i="20"/>
  <c r="B2145" i="20"/>
  <c r="A2145" i="20"/>
  <c r="B2144" i="20"/>
  <c r="A2144" i="20"/>
  <c r="B2143" i="20"/>
  <c r="A2143" i="20"/>
  <c r="B2142" i="20"/>
  <c r="A2142" i="20"/>
  <c r="B2141" i="20"/>
  <c r="A2141" i="20"/>
  <c r="B2140" i="20"/>
  <c r="A2140" i="20"/>
  <c r="B2139" i="20"/>
  <c r="A2139" i="20"/>
  <c r="B2138" i="20"/>
  <c r="A2138" i="20"/>
  <c r="B2137" i="20"/>
  <c r="A2137" i="20"/>
  <c r="B2136" i="20"/>
  <c r="A2136" i="20"/>
  <c r="B2135" i="20"/>
  <c r="A2135" i="20"/>
  <c r="B2134" i="20"/>
  <c r="A2134" i="20"/>
  <c r="B2133" i="20"/>
  <c r="A2133" i="20"/>
  <c r="B2132" i="20"/>
  <c r="A2132" i="20"/>
  <c r="B2131" i="20"/>
  <c r="A2131" i="20"/>
  <c r="B2130" i="20"/>
  <c r="A2130" i="20"/>
  <c r="B2129" i="20"/>
  <c r="A2129" i="20"/>
  <c r="B2128" i="20"/>
  <c r="A2128" i="20"/>
  <c r="B2127" i="20"/>
  <c r="A2127" i="20"/>
  <c r="B2126" i="20"/>
  <c r="A2126" i="20"/>
  <c r="B2125" i="20"/>
  <c r="A2125" i="20"/>
  <c r="B2124" i="20"/>
  <c r="A2124" i="20"/>
  <c r="B2123" i="20"/>
  <c r="A2123" i="20"/>
  <c r="B2122" i="20"/>
  <c r="A2122" i="20"/>
  <c r="B2121" i="20"/>
  <c r="A2121" i="20"/>
  <c r="B2120" i="20"/>
  <c r="A2120" i="20"/>
  <c r="B2119" i="20"/>
  <c r="A2119" i="20"/>
  <c r="B2118" i="20"/>
  <c r="A2118" i="20"/>
  <c r="B2117" i="20"/>
  <c r="A2117" i="20"/>
  <c r="B2116" i="20"/>
  <c r="A2116" i="20"/>
  <c r="B2115" i="20"/>
  <c r="A2115" i="20"/>
  <c r="B2114" i="20"/>
  <c r="A2114" i="20"/>
  <c r="B2113" i="20"/>
  <c r="A2113" i="20"/>
  <c r="B2112" i="20"/>
  <c r="A2112" i="20"/>
  <c r="B2111" i="20"/>
  <c r="A2111" i="20"/>
  <c r="B2110" i="20"/>
  <c r="A2110" i="20"/>
  <c r="B2109" i="20"/>
  <c r="A2109" i="20"/>
  <c r="B2108" i="20"/>
  <c r="A2108" i="20"/>
  <c r="B2107" i="20"/>
  <c r="A2107" i="20"/>
  <c r="B2106" i="20"/>
  <c r="A2106" i="20"/>
  <c r="B2105" i="20"/>
  <c r="A2105" i="20"/>
  <c r="B2104" i="20"/>
  <c r="A2104" i="20"/>
  <c r="B2103" i="20"/>
  <c r="A2103" i="20"/>
  <c r="B2102" i="20"/>
  <c r="A2102" i="20"/>
  <c r="B2101" i="20"/>
  <c r="A2101" i="20"/>
  <c r="B2100" i="20"/>
  <c r="A2100" i="20"/>
  <c r="B2099" i="20"/>
  <c r="A2099" i="20"/>
  <c r="B2098" i="20"/>
  <c r="A2098" i="20"/>
  <c r="B2097" i="20"/>
  <c r="A2097" i="20"/>
  <c r="B2096" i="20"/>
  <c r="A2096" i="20"/>
  <c r="B2095" i="20"/>
  <c r="A2095" i="20"/>
  <c r="B2094" i="20"/>
  <c r="A2094" i="20"/>
  <c r="B2093" i="20"/>
  <c r="A2093" i="20"/>
  <c r="B2092" i="20"/>
  <c r="A2092" i="20"/>
  <c r="B2091" i="20"/>
  <c r="A2091" i="20"/>
  <c r="B2090" i="20"/>
  <c r="A2090" i="20"/>
  <c r="B2089" i="20"/>
  <c r="A2089" i="20"/>
  <c r="B2088" i="20"/>
  <c r="A2088" i="20"/>
  <c r="B2087" i="20"/>
  <c r="A2087" i="20"/>
  <c r="B2086" i="20"/>
  <c r="A2086" i="20"/>
  <c r="B2085" i="20"/>
  <c r="A2085" i="20"/>
  <c r="B2084" i="20"/>
  <c r="A2084" i="20"/>
  <c r="B2083" i="20"/>
  <c r="A2083" i="20"/>
  <c r="B2082" i="20"/>
  <c r="A2082" i="20"/>
  <c r="B2081" i="20"/>
  <c r="A2081" i="20"/>
  <c r="B2080" i="20"/>
  <c r="A2080" i="20"/>
  <c r="B2079" i="20"/>
  <c r="A2079" i="20"/>
  <c r="B2078" i="20"/>
  <c r="A2078" i="20"/>
  <c r="B2077" i="20"/>
  <c r="A2077" i="20"/>
  <c r="B2076" i="20"/>
  <c r="A2076" i="20"/>
  <c r="B2075" i="20"/>
  <c r="A2075" i="20"/>
  <c r="B2074" i="20"/>
  <c r="A2074" i="20"/>
  <c r="B2073" i="20"/>
  <c r="A2073" i="20"/>
  <c r="B2072" i="20"/>
  <c r="A2072" i="20"/>
  <c r="B2071" i="20"/>
  <c r="A2071" i="20"/>
  <c r="B2070" i="20"/>
  <c r="A2070" i="20"/>
  <c r="B2069" i="20"/>
  <c r="A2069" i="20"/>
  <c r="B2068" i="20"/>
  <c r="A2068" i="20"/>
  <c r="B2067" i="20"/>
  <c r="A2067" i="20"/>
  <c r="B2066" i="20"/>
  <c r="A2066" i="20"/>
  <c r="B2065" i="20"/>
  <c r="A2065" i="20"/>
  <c r="B2064" i="20"/>
  <c r="A2064" i="20"/>
  <c r="B2063" i="20"/>
  <c r="A2063" i="20"/>
  <c r="B2062" i="20"/>
  <c r="A2062" i="20"/>
  <c r="B2061" i="20"/>
  <c r="A2061" i="20"/>
  <c r="B2060" i="20"/>
  <c r="A2060" i="20"/>
  <c r="B2059" i="20"/>
  <c r="A2059" i="20"/>
  <c r="B2058" i="20"/>
  <c r="A2058" i="20"/>
  <c r="B2057" i="20"/>
  <c r="A2057" i="20"/>
  <c r="B2056" i="20"/>
  <c r="A2056" i="20"/>
  <c r="B2055" i="20"/>
  <c r="A2055" i="20"/>
  <c r="B2054" i="20"/>
  <c r="A2054" i="20"/>
  <c r="B2053" i="20"/>
  <c r="A2053" i="20"/>
  <c r="B2052" i="20"/>
  <c r="A2052" i="20"/>
  <c r="B2051" i="20"/>
  <c r="A2051" i="20"/>
  <c r="B2050" i="20"/>
  <c r="A2050" i="20"/>
  <c r="B2049" i="20"/>
  <c r="A2049" i="20"/>
  <c r="B2048" i="20"/>
  <c r="A2048" i="20"/>
  <c r="B2047" i="20"/>
  <c r="A2047" i="20"/>
  <c r="B2046" i="20"/>
  <c r="A2046" i="20"/>
  <c r="B2045" i="20"/>
  <c r="A2045" i="20"/>
  <c r="B2044" i="20"/>
  <c r="A2044" i="20"/>
  <c r="B2043" i="20"/>
  <c r="A2043" i="20"/>
  <c r="B2042" i="20"/>
  <c r="A2042" i="20"/>
  <c r="B2041" i="20"/>
  <c r="A2041" i="20"/>
  <c r="B2040" i="20"/>
  <c r="A2040" i="20"/>
  <c r="B2039" i="20"/>
  <c r="A2039" i="20"/>
  <c r="B2038" i="20"/>
  <c r="A2038" i="20"/>
  <c r="B2037" i="20"/>
  <c r="A2037" i="20"/>
  <c r="B2036" i="20"/>
  <c r="A2036" i="20"/>
  <c r="B2035" i="20"/>
  <c r="A2035" i="20"/>
  <c r="B2034" i="20"/>
  <c r="A2034" i="20"/>
  <c r="B2033" i="20"/>
  <c r="A2033" i="20"/>
  <c r="B2032" i="20"/>
  <c r="A2032" i="20"/>
  <c r="B2031" i="20"/>
  <c r="A2031" i="20"/>
  <c r="B2030" i="20"/>
  <c r="A2030" i="20"/>
  <c r="B2029" i="20"/>
  <c r="A2029" i="20"/>
  <c r="B2028" i="20"/>
  <c r="A2028" i="20"/>
  <c r="B2027" i="20"/>
  <c r="A2027" i="20"/>
  <c r="B2026" i="20"/>
  <c r="A2026" i="20"/>
  <c r="B2025" i="20"/>
  <c r="A2025" i="20"/>
  <c r="B2024" i="20"/>
  <c r="A2024" i="20"/>
  <c r="B2023" i="20"/>
  <c r="A2023" i="20"/>
  <c r="B2022" i="20"/>
  <c r="A2022" i="20"/>
  <c r="B2021" i="20"/>
  <c r="A2021" i="20"/>
  <c r="B2020" i="20"/>
  <c r="A2020" i="20"/>
  <c r="B2019" i="20"/>
  <c r="A2019" i="20"/>
  <c r="B2018" i="20"/>
  <c r="A2018" i="20"/>
  <c r="B2017" i="20"/>
  <c r="A2017" i="20"/>
  <c r="B2016" i="20"/>
  <c r="A2016" i="20"/>
  <c r="B2015" i="20"/>
  <c r="A2015" i="20"/>
  <c r="B2014" i="20"/>
  <c r="A2014" i="20"/>
  <c r="B2013" i="20"/>
  <c r="A2013" i="20"/>
  <c r="B2012" i="20"/>
  <c r="A2012" i="20"/>
  <c r="B2011" i="20"/>
  <c r="A2011" i="20"/>
  <c r="B2010" i="20"/>
  <c r="A2010" i="20"/>
  <c r="B2009" i="20"/>
  <c r="A2009" i="20"/>
  <c r="B2008" i="20"/>
  <c r="A2008" i="20"/>
  <c r="B2007" i="20"/>
  <c r="A2007" i="20"/>
  <c r="B2006" i="20"/>
  <c r="A2006" i="20"/>
  <c r="B2005" i="20"/>
  <c r="A2005" i="20"/>
  <c r="B2004" i="20"/>
  <c r="A2004" i="20"/>
  <c r="B2003" i="20"/>
  <c r="A2003" i="20"/>
  <c r="B2002" i="20"/>
  <c r="A2002" i="20"/>
  <c r="B2001" i="20"/>
  <c r="A2001" i="20"/>
  <c r="B2000" i="20"/>
  <c r="A2000" i="20"/>
  <c r="B1998" i="20"/>
  <c r="A1998" i="20"/>
  <c r="B1997" i="20"/>
  <c r="A1997" i="20"/>
  <c r="B1996" i="20"/>
  <c r="A1996" i="20"/>
  <c r="B1995" i="20"/>
  <c r="A1995" i="20"/>
  <c r="B1994" i="20"/>
  <c r="A1994" i="20"/>
  <c r="B1993" i="20"/>
  <c r="A1993" i="20"/>
  <c r="B1992" i="20"/>
  <c r="A1992" i="20"/>
  <c r="B1990" i="20"/>
  <c r="A1990" i="20"/>
  <c r="B1989" i="20"/>
  <c r="A1989" i="20"/>
  <c r="B1988" i="20"/>
  <c r="A1988" i="20"/>
  <c r="B1987" i="20"/>
  <c r="A1987" i="20"/>
  <c r="B1986" i="20"/>
  <c r="A1986" i="20"/>
  <c r="B1985" i="20"/>
  <c r="A1985" i="20"/>
  <c r="B1984" i="20"/>
  <c r="A1984" i="20"/>
  <c r="B1983" i="20"/>
  <c r="A1983" i="20"/>
  <c r="B1982" i="20"/>
  <c r="A1982" i="20"/>
  <c r="B1981" i="20"/>
  <c r="A1981" i="20"/>
  <c r="B1980" i="20"/>
  <c r="A1980" i="20"/>
  <c r="B1979" i="20"/>
  <c r="A1979" i="20"/>
  <c r="B1978" i="20"/>
  <c r="A1978" i="20"/>
  <c r="B1977" i="20"/>
  <c r="A1977" i="20"/>
  <c r="B1976" i="20"/>
  <c r="A1976" i="20"/>
  <c r="B1975" i="20"/>
  <c r="A1975" i="20"/>
  <c r="B1974" i="20"/>
  <c r="A1974" i="20"/>
  <c r="B1973" i="20"/>
  <c r="A1973" i="20"/>
  <c r="B1972" i="20"/>
  <c r="A1972" i="20"/>
  <c r="B1971" i="20"/>
  <c r="A1971" i="20"/>
  <c r="B1970" i="20"/>
  <c r="A1970" i="20"/>
  <c r="B1969" i="20"/>
  <c r="A1969" i="20"/>
  <c r="B1968" i="20"/>
  <c r="A1968" i="20"/>
  <c r="B1967" i="20"/>
  <c r="A1967" i="20"/>
  <c r="B1966" i="20"/>
  <c r="A1966" i="20"/>
  <c r="B1965" i="20"/>
  <c r="A1965" i="20"/>
  <c r="B1964" i="20"/>
  <c r="A1964" i="20"/>
  <c r="B1963" i="20"/>
  <c r="A1963" i="20"/>
  <c r="B1962" i="20"/>
  <c r="A1962" i="20"/>
  <c r="B1961" i="20"/>
  <c r="A1961" i="20"/>
  <c r="B1960" i="20"/>
  <c r="A1960" i="20"/>
  <c r="B1959" i="20"/>
  <c r="A1959" i="20"/>
  <c r="B1958" i="20"/>
  <c r="A1958" i="20"/>
  <c r="B1957" i="20"/>
  <c r="A1957" i="20"/>
  <c r="B1956" i="20"/>
  <c r="A1956" i="20"/>
  <c r="B1955" i="20"/>
  <c r="A1955" i="20"/>
  <c r="B1954" i="20"/>
  <c r="A1954" i="20"/>
  <c r="B1953" i="20"/>
  <c r="A1953" i="20"/>
  <c r="B1952" i="20"/>
  <c r="A1952" i="20"/>
  <c r="B1951" i="20"/>
  <c r="A1951" i="20"/>
  <c r="B1950" i="20"/>
  <c r="A1950" i="20"/>
  <c r="B1949" i="20"/>
  <c r="A1949" i="20"/>
  <c r="B1948" i="20"/>
  <c r="A1948" i="20"/>
  <c r="B1947" i="20"/>
  <c r="A1947" i="20"/>
  <c r="B1946" i="20"/>
  <c r="A1946" i="20"/>
  <c r="B1945" i="20"/>
  <c r="A1945" i="20"/>
  <c r="B1944" i="20"/>
  <c r="A1944" i="20"/>
  <c r="B1943" i="20"/>
  <c r="A1943" i="20"/>
  <c r="B1942" i="20"/>
  <c r="A1942" i="20"/>
  <c r="B1941" i="20"/>
  <c r="A1941" i="20"/>
  <c r="B1940" i="20"/>
  <c r="A1940" i="20"/>
  <c r="B1939" i="20"/>
  <c r="A1939" i="20"/>
  <c r="B1938" i="20"/>
  <c r="A1938" i="20"/>
  <c r="B1937" i="20"/>
  <c r="A1937" i="20"/>
  <c r="B1936" i="20"/>
  <c r="A1936" i="20"/>
  <c r="B1935" i="20"/>
  <c r="A1935" i="20"/>
  <c r="B1934" i="20"/>
  <c r="A1934" i="20"/>
  <c r="B1933" i="20"/>
  <c r="A1933" i="20"/>
  <c r="B1932" i="20"/>
  <c r="A1932" i="20"/>
  <c r="B1931" i="20"/>
  <c r="A1931" i="20"/>
  <c r="B1930" i="20"/>
  <c r="A1930" i="20"/>
  <c r="B1929" i="20"/>
  <c r="A1929" i="20"/>
  <c r="B1928" i="20"/>
  <c r="A1928" i="20"/>
  <c r="B1927" i="20"/>
  <c r="A1927" i="20"/>
  <c r="B1926" i="20"/>
  <c r="A1926" i="20"/>
  <c r="B1925" i="20"/>
  <c r="A1925" i="20"/>
  <c r="B1924" i="20"/>
  <c r="A1924" i="20"/>
  <c r="B1923" i="20"/>
  <c r="A1923" i="20"/>
  <c r="B1922" i="20"/>
  <c r="A1922" i="20"/>
  <c r="B1921" i="20"/>
  <c r="A1921" i="20"/>
  <c r="B1920" i="20"/>
  <c r="A1920" i="20"/>
  <c r="B1919" i="20"/>
  <c r="A1919" i="20"/>
  <c r="B1918" i="20"/>
  <c r="A1918" i="20"/>
  <c r="B1917" i="20"/>
  <c r="A1917" i="20"/>
  <c r="B1916" i="20"/>
  <c r="A1916" i="20"/>
  <c r="B1915" i="20"/>
  <c r="A1915" i="20"/>
  <c r="B1914" i="20"/>
  <c r="A1914" i="20"/>
  <c r="B1913" i="20"/>
  <c r="A1913" i="20"/>
  <c r="B1912" i="20"/>
  <c r="A1912" i="20"/>
  <c r="B1911" i="20"/>
  <c r="A1911" i="20"/>
  <c r="B1910" i="20"/>
  <c r="A1910" i="20"/>
  <c r="B1909" i="20"/>
  <c r="A1909" i="20"/>
  <c r="B1908" i="20"/>
  <c r="A1908" i="20"/>
  <c r="B1907" i="20"/>
  <c r="A1907" i="20"/>
  <c r="B1906" i="20"/>
  <c r="A1906" i="20"/>
  <c r="B1905" i="20"/>
  <c r="A1905" i="20"/>
  <c r="B1904" i="20"/>
  <c r="A1904" i="20"/>
  <c r="B1903" i="20"/>
  <c r="A1903" i="20"/>
  <c r="B1902" i="20"/>
  <c r="A1902" i="20"/>
  <c r="B1901" i="20"/>
  <c r="A1901" i="20"/>
  <c r="B1900" i="20"/>
  <c r="A1900" i="20"/>
  <c r="B1899" i="20"/>
  <c r="A1899" i="20"/>
  <c r="B1898" i="20"/>
  <c r="A1898" i="20"/>
  <c r="B1897" i="20"/>
  <c r="A1897" i="20"/>
  <c r="B1896" i="20"/>
  <c r="A1896" i="20"/>
  <c r="B1895" i="20"/>
  <c r="A1895" i="20"/>
  <c r="B1894" i="20"/>
  <c r="A1894" i="20"/>
  <c r="B1893" i="20"/>
  <c r="A1893" i="20"/>
  <c r="B1892" i="20"/>
  <c r="A1892" i="20"/>
  <c r="B1891" i="20"/>
  <c r="A1891" i="20"/>
  <c r="B1890" i="20"/>
  <c r="A1890" i="20"/>
  <c r="B1889" i="20"/>
  <c r="A1889" i="20"/>
  <c r="B1888" i="20"/>
  <c r="A1888" i="20"/>
  <c r="B1887" i="20"/>
  <c r="A1887" i="20"/>
  <c r="B1886" i="20"/>
  <c r="A1886" i="20"/>
  <c r="B1885" i="20"/>
  <c r="A1885" i="20"/>
  <c r="B1884" i="20"/>
  <c r="A1884" i="20"/>
  <c r="B1883" i="20"/>
  <c r="A1883" i="20"/>
  <c r="B1882" i="20"/>
  <c r="A1882" i="20"/>
  <c r="B1881" i="20"/>
  <c r="A1881" i="20"/>
  <c r="B1880" i="20"/>
  <c r="A1880" i="20"/>
  <c r="B1879" i="20"/>
  <c r="A1879" i="20"/>
  <c r="B1878" i="20"/>
  <c r="A1878" i="20"/>
  <c r="B1877" i="20"/>
  <c r="A1877" i="20"/>
  <c r="B1876" i="20"/>
  <c r="A1876" i="20"/>
  <c r="B1875" i="20"/>
  <c r="A1875" i="20"/>
  <c r="B1874" i="20"/>
  <c r="A1874" i="20"/>
  <c r="B1873" i="20"/>
  <c r="A1873" i="20"/>
  <c r="B1872" i="20"/>
  <c r="A1872" i="20"/>
  <c r="B1871" i="20"/>
  <c r="A1871" i="20"/>
  <c r="B1870" i="20"/>
  <c r="A1870" i="20"/>
  <c r="B1869" i="20"/>
  <c r="A1869" i="20"/>
  <c r="B1868" i="20"/>
  <c r="A1868" i="20"/>
  <c r="B1867" i="20"/>
  <c r="A1867" i="20"/>
  <c r="B1866" i="20"/>
  <c r="A1866" i="20"/>
  <c r="B1865" i="20"/>
  <c r="A1865" i="20"/>
  <c r="B1864" i="20"/>
  <c r="A1864" i="20"/>
  <c r="B1863" i="20"/>
  <c r="A1863" i="20"/>
  <c r="B1862" i="20"/>
  <c r="A1862" i="20"/>
  <c r="B1861" i="20"/>
  <c r="A1861" i="20"/>
  <c r="B1860" i="20"/>
  <c r="A1860" i="20"/>
  <c r="B1859" i="20"/>
  <c r="A1859" i="20"/>
  <c r="B1858" i="20"/>
  <c r="A1858" i="20"/>
  <c r="B1857" i="20"/>
  <c r="A1857" i="20"/>
  <c r="B1856" i="20"/>
  <c r="A1856" i="20"/>
  <c r="B1855" i="20"/>
  <c r="A1855" i="20"/>
  <c r="B1854" i="20"/>
  <c r="A1854" i="20"/>
  <c r="B1853" i="20"/>
  <c r="A1853" i="20"/>
  <c r="B1852" i="20"/>
  <c r="A1852" i="20"/>
  <c r="B1851" i="20"/>
  <c r="A1851" i="20"/>
  <c r="B1850" i="20"/>
  <c r="A1850" i="20"/>
  <c r="B1849" i="20"/>
  <c r="A1849" i="20"/>
  <c r="B1848" i="20"/>
  <c r="A1848" i="20"/>
  <c r="B1847" i="20"/>
  <c r="A1847" i="20"/>
  <c r="B1846" i="20"/>
  <c r="A1846" i="20"/>
  <c r="B1845" i="20"/>
  <c r="A1845" i="20"/>
  <c r="B1844" i="20"/>
  <c r="A1844" i="20"/>
  <c r="B1843" i="20"/>
  <c r="A1843" i="20"/>
  <c r="B1842" i="20"/>
  <c r="A1842" i="20"/>
  <c r="B1841" i="20"/>
  <c r="A1841" i="20"/>
  <c r="B1840" i="20"/>
  <c r="A1840" i="20"/>
  <c r="B1839" i="20"/>
  <c r="A1839" i="20"/>
  <c r="B1838" i="20"/>
  <c r="A1838" i="20"/>
  <c r="B1837" i="20"/>
  <c r="A1837" i="20"/>
  <c r="B1836" i="20"/>
  <c r="A1836" i="20"/>
  <c r="B1835" i="20"/>
  <c r="A1835" i="20"/>
  <c r="B1834" i="20"/>
  <c r="A1834" i="20"/>
  <c r="B1833" i="20"/>
  <c r="A1833" i="20"/>
  <c r="B1832" i="20"/>
  <c r="A1832" i="20"/>
  <c r="B1831" i="20"/>
  <c r="A1831" i="20"/>
  <c r="B1830" i="20"/>
  <c r="A1830" i="20"/>
  <c r="B1829" i="20"/>
  <c r="A1829" i="20"/>
  <c r="B1828" i="20"/>
  <c r="A1828" i="20"/>
  <c r="B1827" i="20"/>
  <c r="A1827" i="20"/>
  <c r="B1826" i="20"/>
  <c r="A1826" i="20"/>
  <c r="B1825" i="20"/>
  <c r="A1825" i="20"/>
  <c r="B1824" i="20"/>
  <c r="A1824" i="20"/>
  <c r="B1823" i="20"/>
  <c r="A1823" i="20"/>
  <c r="B1822" i="20"/>
  <c r="A1822" i="20"/>
  <c r="B1821" i="20"/>
  <c r="A1821" i="20"/>
  <c r="B1820" i="20"/>
  <c r="A1820" i="20"/>
  <c r="B1819" i="20"/>
  <c r="A1819" i="20"/>
  <c r="B1818" i="20"/>
  <c r="A1818" i="20"/>
  <c r="B1817" i="20"/>
  <c r="A1817" i="20"/>
  <c r="B1816" i="20"/>
  <c r="A1816" i="20"/>
  <c r="B1815" i="20"/>
  <c r="A1815" i="20"/>
  <c r="B1814" i="20"/>
  <c r="A1814" i="20"/>
  <c r="B1813" i="20"/>
  <c r="A1813" i="20"/>
  <c r="B1812" i="20"/>
  <c r="A1812" i="20"/>
  <c r="B1811" i="20"/>
  <c r="A1811" i="20"/>
  <c r="B1810" i="20"/>
  <c r="A1810" i="20"/>
  <c r="B1809" i="20"/>
  <c r="A1809" i="20"/>
  <c r="B1808" i="20"/>
  <c r="A1808" i="20"/>
  <c r="B1807" i="20"/>
  <c r="A1807" i="20"/>
  <c r="B1806" i="20"/>
  <c r="A1806" i="20"/>
  <c r="B1805" i="20"/>
  <c r="A1805" i="20"/>
  <c r="B1804" i="20"/>
  <c r="A1804" i="20"/>
  <c r="B1803" i="20"/>
  <c r="A1803" i="20"/>
  <c r="B1802" i="20"/>
  <c r="A1802" i="20"/>
  <c r="B1801" i="20"/>
  <c r="A1801" i="20"/>
  <c r="B1800" i="20"/>
  <c r="A1800" i="20"/>
  <c r="B1799" i="20"/>
  <c r="A1799" i="20"/>
  <c r="B1798" i="20"/>
  <c r="A1798" i="20"/>
  <c r="B1797" i="20"/>
  <c r="A1797" i="20"/>
  <c r="B1796" i="20"/>
  <c r="A1796" i="20"/>
  <c r="B1795" i="20"/>
  <c r="A1795" i="20"/>
  <c r="B1794" i="20"/>
  <c r="A1794" i="20"/>
  <c r="B1793" i="20"/>
  <c r="A1793" i="20"/>
  <c r="B1792" i="20"/>
  <c r="A1792" i="20"/>
  <c r="B1791" i="20"/>
  <c r="A1791" i="20"/>
  <c r="B1790" i="20"/>
  <c r="A1790" i="20"/>
  <c r="B1789" i="20"/>
  <c r="A1789" i="20"/>
  <c r="B1788" i="20"/>
  <c r="A1788" i="20"/>
  <c r="B1787" i="20"/>
  <c r="A1787" i="20"/>
  <c r="B1786" i="20"/>
  <c r="A1786" i="20"/>
  <c r="B1785" i="20"/>
  <c r="A1785" i="20"/>
  <c r="B1784" i="20"/>
  <c r="A1784" i="20"/>
  <c r="B1783" i="20"/>
  <c r="A1783" i="20"/>
  <c r="B1782" i="20"/>
  <c r="A1782" i="20"/>
  <c r="B1781" i="20"/>
  <c r="A1781" i="20"/>
  <c r="B1780" i="20"/>
  <c r="A1780" i="20"/>
  <c r="B1779" i="20"/>
  <c r="A1779" i="20"/>
  <c r="B1778" i="20"/>
  <c r="A1778" i="20"/>
  <c r="B1777" i="20"/>
  <c r="A1777" i="20"/>
  <c r="B1776" i="20"/>
  <c r="A1776" i="20"/>
  <c r="B1775" i="20"/>
  <c r="A1775" i="20"/>
  <c r="B1774" i="20"/>
  <c r="A1774" i="20"/>
  <c r="B1773" i="20"/>
  <c r="A1773" i="20"/>
  <c r="B1772" i="20"/>
  <c r="A1772" i="20"/>
  <c r="B1771" i="20"/>
  <c r="A1771" i="20"/>
  <c r="B1770" i="20"/>
  <c r="A1770" i="20"/>
  <c r="B1769" i="20"/>
  <c r="A1769" i="20"/>
  <c r="B1768" i="20"/>
  <c r="A1768" i="20"/>
  <c r="B1767" i="20"/>
  <c r="A1767" i="20"/>
  <c r="B1766" i="20"/>
  <c r="A1766" i="20"/>
  <c r="B1765" i="20"/>
  <c r="A1765" i="20"/>
  <c r="B1764" i="20"/>
  <c r="A1764" i="20"/>
  <c r="B1763" i="20"/>
  <c r="A1763" i="20"/>
  <c r="B1762" i="20"/>
  <c r="A1762" i="20"/>
  <c r="B1761" i="20"/>
  <c r="A1761" i="20"/>
  <c r="B1760" i="20"/>
  <c r="A1760" i="20"/>
  <c r="B1759" i="20"/>
  <c r="A1759" i="20"/>
  <c r="B1758" i="20"/>
  <c r="A1758" i="20"/>
  <c r="B1757" i="20"/>
  <c r="A1757" i="20"/>
  <c r="B1756" i="20"/>
  <c r="A1756" i="20"/>
  <c r="B1755" i="20"/>
  <c r="A1755" i="20"/>
  <c r="B1754" i="20"/>
  <c r="A1754" i="20"/>
  <c r="B1753" i="20"/>
  <c r="A1753" i="20"/>
  <c r="B1752" i="20"/>
  <c r="A1752" i="20"/>
  <c r="B1751" i="20"/>
  <c r="A1751" i="20"/>
  <c r="B1750" i="20"/>
  <c r="A1750" i="20"/>
  <c r="B1749" i="20"/>
  <c r="A1749" i="20"/>
  <c r="B1748" i="20"/>
  <c r="A1748" i="20"/>
  <c r="B1747" i="20"/>
  <c r="A1747" i="20"/>
  <c r="B1746" i="20"/>
  <c r="A1746" i="20"/>
  <c r="B1745" i="20"/>
  <c r="A1745" i="20"/>
  <c r="B1744" i="20"/>
  <c r="A1744" i="20"/>
  <c r="B1743" i="20"/>
  <c r="A1743" i="20"/>
  <c r="B1742" i="20"/>
  <c r="A1742" i="20"/>
  <c r="B1741" i="20"/>
  <c r="A1741" i="20"/>
  <c r="B1740" i="20"/>
  <c r="A1740" i="20"/>
  <c r="B1739" i="20"/>
  <c r="A1739" i="20"/>
  <c r="B1738" i="20"/>
  <c r="A1738" i="20"/>
  <c r="B1737" i="20"/>
  <c r="A1737" i="20"/>
  <c r="B1736" i="20"/>
  <c r="A1736" i="20"/>
  <c r="B1735" i="20"/>
  <c r="A1735" i="20"/>
  <c r="B1734" i="20"/>
  <c r="A1734" i="20"/>
  <c r="B1733" i="20"/>
  <c r="A1733" i="20"/>
  <c r="B1732" i="20"/>
  <c r="A1732" i="20"/>
  <c r="B1731" i="20"/>
  <c r="A1731" i="20"/>
  <c r="B1730" i="20"/>
  <c r="A1730" i="20"/>
  <c r="B1729" i="20"/>
  <c r="A1729" i="20"/>
  <c r="B1728" i="20"/>
  <c r="A1728" i="20"/>
  <c r="B1727" i="20"/>
  <c r="A1727" i="20"/>
  <c r="B1726" i="20"/>
  <c r="A1726" i="20"/>
  <c r="B1725" i="20"/>
  <c r="A1725" i="20"/>
  <c r="B1724" i="20"/>
  <c r="A1724" i="20"/>
  <c r="B1723" i="20"/>
  <c r="A1723" i="20"/>
  <c r="B1722" i="20"/>
  <c r="A1722" i="20"/>
  <c r="B1721" i="20"/>
  <c r="A1721" i="20"/>
  <c r="B1720" i="20"/>
  <c r="A1720" i="20"/>
  <c r="B1719" i="20"/>
  <c r="A1719" i="20"/>
  <c r="B1718" i="20"/>
  <c r="A1718" i="20"/>
  <c r="B1717" i="20"/>
  <c r="A1717" i="20"/>
  <c r="B1716" i="20"/>
  <c r="A1716" i="20"/>
  <c r="B1715" i="20"/>
  <c r="A1715" i="20"/>
  <c r="B1714" i="20"/>
  <c r="A1714" i="20"/>
  <c r="B1713" i="20"/>
  <c r="A1713" i="20"/>
  <c r="B1712" i="20"/>
  <c r="A1712" i="20"/>
  <c r="B1711" i="20"/>
  <c r="A1711" i="20"/>
  <c r="B1710" i="20"/>
  <c r="A1710" i="20"/>
  <c r="B1709" i="20"/>
  <c r="A1709" i="20"/>
  <c r="B1708" i="20"/>
  <c r="A1708" i="20"/>
  <c r="B1707" i="20"/>
  <c r="A1707" i="20"/>
  <c r="B1706" i="20"/>
  <c r="A1706" i="20"/>
  <c r="B1705" i="20"/>
  <c r="A1705" i="20"/>
  <c r="B1704" i="20"/>
  <c r="A1704" i="20"/>
  <c r="B1703" i="20"/>
  <c r="A1703" i="20"/>
  <c r="B1702" i="20"/>
  <c r="A1702" i="20"/>
  <c r="B1701" i="20"/>
  <c r="A1701" i="20"/>
  <c r="B1700" i="20"/>
  <c r="A1700" i="20"/>
  <c r="B1699" i="20"/>
  <c r="A1699" i="20"/>
  <c r="B1698" i="20"/>
  <c r="A1698" i="20"/>
  <c r="B1697" i="20"/>
  <c r="A1697" i="20"/>
  <c r="B1696" i="20"/>
  <c r="A1696" i="20"/>
  <c r="B1695" i="20"/>
  <c r="A1695" i="20"/>
  <c r="B1694" i="20"/>
  <c r="A1694" i="20"/>
  <c r="B1693" i="20"/>
  <c r="A1693" i="20"/>
  <c r="B1692" i="20"/>
  <c r="A1692" i="20"/>
  <c r="B1691" i="20"/>
  <c r="A1691" i="20"/>
  <c r="B1690" i="20"/>
  <c r="A1690" i="20"/>
  <c r="B1689" i="20"/>
  <c r="A1689" i="20"/>
  <c r="B1688" i="20"/>
  <c r="A1688" i="20"/>
  <c r="B1687" i="20"/>
  <c r="A1687" i="20"/>
  <c r="B1686" i="20"/>
  <c r="A1686" i="20"/>
  <c r="B1685" i="20"/>
  <c r="A1685" i="20"/>
  <c r="B1684" i="20"/>
  <c r="A1684" i="20"/>
  <c r="B1683" i="20"/>
  <c r="A1683" i="20"/>
  <c r="B1682" i="20"/>
  <c r="A1682" i="20"/>
  <c r="B1681" i="20"/>
  <c r="A1681" i="20"/>
  <c r="B1680" i="20"/>
  <c r="A1680" i="20"/>
  <c r="B1679" i="20"/>
  <c r="A1679" i="20"/>
  <c r="B1678" i="20"/>
  <c r="A1678" i="20"/>
  <c r="B1677" i="20"/>
  <c r="A1677" i="20"/>
  <c r="B1676" i="20"/>
  <c r="A1676" i="20"/>
  <c r="B1675" i="20"/>
  <c r="A1675" i="20"/>
  <c r="B1674" i="20"/>
  <c r="A1674" i="20"/>
  <c r="B1673" i="20"/>
  <c r="A1673" i="20"/>
  <c r="B1672" i="20"/>
  <c r="A1672" i="20"/>
  <c r="B1671" i="20"/>
  <c r="A1671" i="20"/>
  <c r="B1670" i="20"/>
  <c r="A1670" i="20"/>
  <c r="B1669" i="20"/>
  <c r="A1669" i="20"/>
  <c r="B1668" i="20"/>
  <c r="A1668" i="20"/>
  <c r="B1667" i="20"/>
  <c r="A1667" i="20"/>
  <c r="B1666" i="20"/>
  <c r="A1666" i="20"/>
  <c r="B1665" i="20"/>
  <c r="A1665" i="20"/>
  <c r="B1664" i="20"/>
  <c r="A1664" i="20"/>
  <c r="B1663" i="20"/>
  <c r="A1663" i="20"/>
  <c r="B1662" i="20"/>
  <c r="A1662" i="20"/>
  <c r="B1661" i="20"/>
  <c r="A1661" i="20"/>
  <c r="B1660" i="20"/>
  <c r="A1660" i="20"/>
  <c r="B1659" i="20"/>
  <c r="A1659" i="20"/>
  <c r="B1658" i="20"/>
  <c r="A1658" i="20"/>
  <c r="B1657" i="20"/>
  <c r="A1657" i="20"/>
  <c r="B1656" i="20"/>
  <c r="A1656" i="20"/>
  <c r="B1655" i="20"/>
  <c r="A1655" i="20"/>
  <c r="B1654" i="20"/>
  <c r="A1654" i="20"/>
  <c r="B1653" i="20"/>
  <c r="A1653" i="20"/>
  <c r="B1652" i="20"/>
  <c r="A1652" i="20"/>
  <c r="B1651" i="20"/>
  <c r="A1651" i="20"/>
  <c r="B1650" i="20"/>
  <c r="A1650" i="20"/>
  <c r="B1649" i="20"/>
  <c r="A1649" i="20"/>
  <c r="B1648" i="20"/>
  <c r="A1648" i="20"/>
  <c r="B1647" i="20"/>
  <c r="A1647" i="20"/>
  <c r="B1646" i="20"/>
  <c r="A1646" i="20"/>
  <c r="B1645" i="20"/>
  <c r="A1645" i="20"/>
  <c r="B1644" i="20"/>
  <c r="A1644" i="20"/>
  <c r="B1643" i="20"/>
  <c r="A1643" i="20"/>
  <c r="B1642" i="20"/>
  <c r="A1642" i="20"/>
  <c r="B1641" i="20"/>
  <c r="A1641" i="20"/>
  <c r="B1640" i="20"/>
  <c r="A1640" i="20"/>
  <c r="B1639" i="20"/>
  <c r="A1639" i="20"/>
  <c r="B1638" i="20"/>
  <c r="A1638" i="20"/>
  <c r="B1637" i="20"/>
  <c r="A1637" i="20"/>
  <c r="B1636" i="20"/>
  <c r="A1636" i="20"/>
  <c r="B1635" i="20"/>
  <c r="A1635" i="20"/>
  <c r="B1634" i="20"/>
  <c r="A1634" i="20"/>
  <c r="B1633" i="20"/>
  <c r="A1633" i="20"/>
  <c r="B1632" i="20"/>
  <c r="A1632" i="20"/>
  <c r="B1631" i="20"/>
  <c r="A1631" i="20"/>
  <c r="B1630" i="20"/>
  <c r="A1630" i="20"/>
  <c r="B1629" i="20"/>
  <c r="A1629" i="20"/>
  <c r="B1628" i="20"/>
  <c r="A1628" i="20"/>
  <c r="B1627" i="20"/>
  <c r="A1627" i="20"/>
  <c r="B1626" i="20"/>
  <c r="A1626" i="20"/>
  <c r="B1625" i="20"/>
  <c r="A1625" i="20"/>
  <c r="B1624" i="20"/>
  <c r="A1624" i="20"/>
  <c r="B1623" i="20"/>
  <c r="A1623" i="20"/>
  <c r="B1622" i="20"/>
  <c r="A1622" i="20"/>
  <c r="B1621" i="20"/>
  <c r="A1621" i="20"/>
  <c r="B1620" i="20"/>
  <c r="A1620" i="20"/>
  <c r="B1619" i="20"/>
  <c r="A1619" i="20"/>
  <c r="B1618" i="20"/>
  <c r="A1618" i="20"/>
  <c r="B1617" i="20"/>
  <c r="A1617" i="20"/>
  <c r="B1616" i="20"/>
  <c r="A1616" i="20"/>
  <c r="B1615" i="20"/>
  <c r="A1615" i="20"/>
  <c r="B1614" i="20"/>
  <c r="A1614" i="20"/>
  <c r="B1613" i="20"/>
  <c r="A1613" i="20"/>
  <c r="B1612" i="20"/>
  <c r="A1612" i="20"/>
  <c r="B1611" i="20"/>
  <c r="A1611" i="20"/>
  <c r="B1610" i="20"/>
  <c r="A1610" i="20"/>
  <c r="B1609" i="20"/>
  <c r="A1609" i="20"/>
  <c r="B1608" i="20"/>
  <c r="A1608" i="20"/>
  <c r="B1607" i="20"/>
  <c r="A1607" i="20"/>
  <c r="B1606" i="20"/>
  <c r="A1606" i="20"/>
  <c r="B1605" i="20"/>
  <c r="A1605" i="20"/>
  <c r="B1604" i="20"/>
  <c r="A1604" i="20"/>
  <c r="B1603" i="20"/>
  <c r="A1603" i="20"/>
  <c r="B1602" i="20"/>
  <c r="A1602" i="20"/>
  <c r="B1601" i="20"/>
  <c r="A1601" i="20"/>
  <c r="B1600" i="20"/>
  <c r="A1600" i="20"/>
  <c r="B1599" i="20"/>
  <c r="A1599" i="20"/>
  <c r="B1598" i="20"/>
  <c r="A1598" i="20"/>
  <c r="B1597" i="20"/>
  <c r="A1597" i="20"/>
  <c r="B1596" i="20"/>
  <c r="A1596" i="20"/>
  <c r="B1595" i="20"/>
  <c r="A1595" i="20"/>
  <c r="B1594" i="20"/>
  <c r="A1594" i="20"/>
  <c r="B1593" i="20"/>
  <c r="A1593" i="20"/>
  <c r="B1592" i="20"/>
  <c r="A1592" i="20"/>
  <c r="B1591" i="20"/>
  <c r="A1591" i="20"/>
  <c r="B1590" i="20"/>
  <c r="A1590" i="20"/>
  <c r="B1589" i="20"/>
  <c r="A1589" i="20"/>
  <c r="B1588" i="20"/>
  <c r="A1588" i="20"/>
  <c r="B1587" i="20"/>
  <c r="A1587" i="20"/>
  <c r="B1586" i="20"/>
  <c r="A1586" i="20"/>
  <c r="B1585" i="20"/>
  <c r="A1585" i="20"/>
  <c r="B1584" i="20"/>
  <c r="A1584" i="20"/>
  <c r="B1583" i="20"/>
  <c r="A1583" i="20"/>
  <c r="B1582" i="20"/>
  <c r="A1582" i="20"/>
  <c r="B1581" i="20"/>
  <c r="A1581" i="20"/>
  <c r="B1580" i="20"/>
  <c r="A1580" i="20"/>
  <c r="B1579" i="20"/>
  <c r="A1579" i="20"/>
  <c r="B1578" i="20"/>
  <c r="A1578" i="20"/>
  <c r="B1577" i="20"/>
  <c r="A1577" i="20"/>
  <c r="B1576" i="20"/>
  <c r="A1576" i="20"/>
  <c r="B1575" i="20"/>
  <c r="A1575" i="20"/>
  <c r="B1574" i="20"/>
  <c r="A1574" i="20"/>
  <c r="B1573" i="20"/>
  <c r="A1573" i="20"/>
  <c r="B1572" i="20"/>
  <c r="A1572" i="20"/>
  <c r="B1571" i="20"/>
  <c r="A1571" i="20"/>
  <c r="B1570" i="20"/>
  <c r="A1570" i="20"/>
  <c r="B1569" i="20"/>
  <c r="A1569" i="20"/>
  <c r="B1568" i="20"/>
  <c r="A1568" i="20"/>
  <c r="B1567" i="20"/>
  <c r="A1567" i="20"/>
  <c r="B1566" i="20"/>
  <c r="A1566" i="20"/>
  <c r="B1565" i="20"/>
  <c r="A1565" i="20"/>
  <c r="B1564" i="20"/>
  <c r="A1564" i="20"/>
  <c r="B1563" i="20"/>
  <c r="A1563" i="20"/>
  <c r="B1562" i="20"/>
  <c r="A1562" i="20"/>
  <c r="B1561" i="20"/>
  <c r="A1561" i="20"/>
  <c r="B1560" i="20"/>
  <c r="A1560" i="20"/>
  <c r="B1559" i="20"/>
  <c r="A1559" i="20"/>
  <c r="B1558" i="20"/>
  <c r="A1558" i="20"/>
  <c r="B1557" i="20"/>
  <c r="A1557" i="20"/>
  <c r="B1556" i="20"/>
  <c r="A1556" i="20"/>
  <c r="B1555" i="20"/>
  <c r="A1555" i="20"/>
  <c r="B1554" i="20"/>
  <c r="A1554" i="20"/>
  <c r="B1553" i="20"/>
  <c r="A1553" i="20"/>
  <c r="B1552" i="20"/>
  <c r="A1552" i="20"/>
  <c r="B1551" i="20"/>
  <c r="A1551" i="20"/>
  <c r="B1550" i="20"/>
  <c r="A1550" i="20"/>
  <c r="B1549" i="20"/>
  <c r="A1549" i="20"/>
  <c r="B1548" i="20"/>
  <c r="A1548" i="20"/>
  <c r="B1547" i="20"/>
  <c r="A1547" i="20"/>
  <c r="B1546" i="20"/>
  <c r="A1546" i="20"/>
  <c r="B1545" i="20"/>
  <c r="A1545" i="20"/>
  <c r="B1544" i="20"/>
  <c r="A1544" i="20"/>
  <c r="B1543" i="20"/>
  <c r="A1543" i="20"/>
  <c r="B1542" i="20"/>
  <c r="A1542" i="20"/>
  <c r="B1541" i="20"/>
  <c r="A1541" i="20"/>
  <c r="B1540" i="20"/>
  <c r="A1540" i="20"/>
  <c r="B1539" i="20"/>
  <c r="A1539" i="20"/>
  <c r="B1538" i="20"/>
  <c r="A1538" i="20"/>
  <c r="B1537" i="20"/>
  <c r="A1537" i="20"/>
  <c r="B1536" i="20"/>
  <c r="A1536" i="20"/>
  <c r="B1535" i="20"/>
  <c r="A1535" i="20"/>
  <c r="B1534" i="20"/>
  <c r="A1534" i="20"/>
  <c r="B1533" i="20"/>
  <c r="A1533" i="20"/>
  <c r="B1532" i="20"/>
  <c r="A1532" i="20"/>
  <c r="B1531" i="20"/>
  <c r="A1531" i="20"/>
  <c r="B1530" i="20"/>
  <c r="A1530" i="20"/>
  <c r="B1529" i="20"/>
  <c r="A1529" i="20"/>
  <c r="B1528" i="20"/>
  <c r="A1528" i="20"/>
  <c r="B1527" i="20"/>
  <c r="A1527" i="20"/>
  <c r="B1526" i="20"/>
  <c r="A1526" i="20"/>
  <c r="B1525" i="20"/>
  <c r="A1525" i="20"/>
  <c r="B1524" i="20"/>
  <c r="A1524" i="20"/>
  <c r="B1523" i="20"/>
  <c r="A1523" i="20"/>
  <c r="B1522" i="20"/>
  <c r="A1522" i="20"/>
  <c r="B1521" i="20"/>
  <c r="A1521" i="20"/>
  <c r="B1520" i="20"/>
  <c r="A1520" i="20"/>
  <c r="B1519" i="20"/>
  <c r="A1519" i="20"/>
  <c r="B1518" i="20"/>
  <c r="A1518" i="20"/>
  <c r="B1517" i="20"/>
  <c r="A1517" i="20"/>
  <c r="B1516" i="20"/>
  <c r="A1516" i="20"/>
  <c r="B1515" i="20"/>
  <c r="A1515" i="20"/>
  <c r="B1514" i="20"/>
  <c r="A1514" i="20"/>
  <c r="B1513" i="20"/>
  <c r="A1513" i="20"/>
  <c r="B1512" i="20"/>
  <c r="A1512" i="20"/>
  <c r="B1511" i="20"/>
  <c r="A1511" i="20"/>
  <c r="B1510" i="20"/>
  <c r="A1510" i="20"/>
  <c r="B1509" i="20"/>
  <c r="A1509" i="20"/>
  <c r="B1508" i="20"/>
  <c r="A1508" i="20"/>
  <c r="B1507" i="20"/>
  <c r="A1507" i="20"/>
  <c r="B1506" i="20"/>
  <c r="A1506" i="20"/>
  <c r="B1505" i="20"/>
  <c r="A1505" i="20"/>
  <c r="B1504" i="20"/>
  <c r="A1504" i="20"/>
  <c r="B1503" i="20"/>
  <c r="A1503" i="20"/>
  <c r="B1502" i="20"/>
  <c r="A1502" i="20"/>
  <c r="B1501" i="20"/>
  <c r="A1501" i="20"/>
  <c r="B1500" i="20"/>
  <c r="A1500" i="20"/>
  <c r="B1499" i="20"/>
  <c r="A1499" i="20"/>
  <c r="B1498" i="20"/>
  <c r="A1498" i="20"/>
  <c r="B1497" i="20"/>
  <c r="A1497" i="20"/>
  <c r="B1496" i="20"/>
  <c r="A1496" i="20"/>
  <c r="B1495" i="20"/>
  <c r="A1495" i="20"/>
  <c r="B1494" i="20"/>
  <c r="A1494" i="20"/>
  <c r="B1493" i="20"/>
  <c r="A1493" i="20"/>
  <c r="B1492" i="20"/>
  <c r="A1492" i="20"/>
  <c r="B1491" i="20"/>
  <c r="A1491" i="20"/>
  <c r="B1490" i="20"/>
  <c r="A1490" i="20"/>
  <c r="B1489" i="20"/>
  <c r="A1489" i="20"/>
  <c r="B1488" i="20"/>
  <c r="A1488" i="20"/>
  <c r="B1487" i="20"/>
  <c r="A1487" i="20"/>
  <c r="B1486" i="20"/>
  <c r="A1486" i="20"/>
  <c r="B1485" i="20"/>
  <c r="A1485" i="20"/>
  <c r="B1484" i="20"/>
  <c r="A1484" i="20"/>
  <c r="B1483" i="20"/>
  <c r="A1483" i="20"/>
  <c r="B1482" i="20"/>
  <c r="A1482" i="20"/>
  <c r="B1481" i="20"/>
  <c r="A1481" i="20"/>
  <c r="B1480" i="20"/>
  <c r="A1480" i="20"/>
  <c r="B1479" i="20"/>
  <c r="A1479" i="20"/>
  <c r="B1478" i="20"/>
  <c r="A1478" i="20"/>
  <c r="B1477" i="20"/>
  <c r="A1477" i="20"/>
  <c r="B1476" i="20"/>
  <c r="A1476" i="20"/>
  <c r="B1475" i="20"/>
  <c r="A1475" i="20"/>
  <c r="B1474" i="20"/>
  <c r="A1474" i="20"/>
  <c r="B1473" i="20"/>
  <c r="A1473" i="20"/>
  <c r="B1472" i="20"/>
  <c r="A1472" i="20"/>
  <c r="B1471" i="20"/>
  <c r="A1471" i="20"/>
  <c r="B1470" i="20"/>
  <c r="A1470" i="20"/>
  <c r="B1469" i="20"/>
  <c r="A1469" i="20"/>
  <c r="B1468" i="20"/>
  <c r="A1468" i="20"/>
  <c r="B1467" i="20"/>
  <c r="A1467" i="20"/>
  <c r="B1466" i="20"/>
  <c r="A1466" i="20"/>
  <c r="B1465" i="20"/>
  <c r="A1465" i="20"/>
  <c r="B1464" i="20"/>
  <c r="A1464" i="20"/>
  <c r="B1463" i="20"/>
  <c r="A1463" i="20"/>
  <c r="B1462" i="20"/>
  <c r="A1462" i="20"/>
  <c r="B1461" i="20"/>
  <c r="A1461" i="20"/>
  <c r="B1460" i="20"/>
  <c r="A1460" i="20"/>
  <c r="B1459" i="20"/>
  <c r="A1459" i="20"/>
  <c r="B1458" i="20"/>
  <c r="A1458" i="20"/>
  <c r="B1457" i="20"/>
  <c r="A1457" i="20"/>
  <c r="B1456" i="20"/>
  <c r="A1456" i="20"/>
  <c r="B1455" i="20"/>
  <c r="A1455" i="20"/>
  <c r="B1454" i="20"/>
  <c r="A1454" i="20"/>
  <c r="B1453" i="20"/>
  <c r="A1453" i="20"/>
  <c r="B1452" i="20"/>
  <c r="A1452" i="20"/>
  <c r="B1451" i="20"/>
  <c r="A1451" i="20"/>
  <c r="B1450" i="20"/>
  <c r="A1450" i="20"/>
  <c r="B1449" i="20"/>
  <c r="A1449" i="20"/>
  <c r="B1448" i="20"/>
  <c r="A1448" i="20"/>
  <c r="B1447" i="20"/>
  <c r="A1447" i="20"/>
  <c r="B1446" i="20"/>
  <c r="A1446" i="20"/>
  <c r="B1445" i="20"/>
  <c r="A1445" i="20"/>
  <c r="B1444" i="20"/>
  <c r="A1444" i="20"/>
  <c r="B1443" i="20"/>
  <c r="A1443" i="20"/>
  <c r="B1442" i="20"/>
  <c r="A1442" i="20"/>
  <c r="B1441" i="20"/>
  <c r="A1441" i="20"/>
  <c r="B1440" i="20"/>
  <c r="A1440" i="20"/>
  <c r="B1439" i="20"/>
  <c r="A1439" i="20"/>
  <c r="B1438" i="20"/>
  <c r="A1438" i="20"/>
  <c r="B1437" i="20"/>
  <c r="A1437" i="20"/>
  <c r="B1436" i="20"/>
  <c r="A1436" i="20"/>
  <c r="B1435" i="20"/>
  <c r="A1435" i="20"/>
  <c r="B1434" i="20"/>
  <c r="A1434" i="20"/>
  <c r="B1433" i="20"/>
  <c r="A1433" i="20"/>
  <c r="B1432" i="20"/>
  <c r="A1432" i="20"/>
  <c r="B1431" i="20"/>
  <c r="A1431" i="20"/>
  <c r="B1430" i="20"/>
  <c r="A1430" i="20"/>
  <c r="B1429" i="20"/>
  <c r="A1429" i="20"/>
  <c r="B1428" i="20"/>
  <c r="A1428" i="20"/>
  <c r="B1427" i="20"/>
  <c r="A1427" i="20"/>
  <c r="B1426" i="20"/>
  <c r="A1426" i="20"/>
  <c r="B1425" i="20"/>
  <c r="A1425" i="20"/>
  <c r="B1424" i="20"/>
  <c r="A1424" i="20"/>
  <c r="B1423" i="20"/>
  <c r="A1423" i="20"/>
  <c r="B1422" i="20"/>
  <c r="A1422" i="20"/>
  <c r="B1421" i="20"/>
  <c r="A1421" i="20"/>
  <c r="B1420" i="20"/>
  <c r="A1420" i="20"/>
  <c r="B1419" i="20"/>
  <c r="A1419" i="20"/>
  <c r="B1418" i="20"/>
  <c r="A1418" i="20"/>
  <c r="B1417" i="20"/>
  <c r="A1417" i="20"/>
  <c r="B1416" i="20"/>
  <c r="A1416" i="20"/>
  <c r="B1415" i="20"/>
  <c r="A1415" i="20"/>
  <c r="B1414" i="20"/>
  <c r="A1414" i="20"/>
  <c r="B1413" i="20"/>
  <c r="A1413" i="20"/>
  <c r="B1412" i="20"/>
  <c r="A1412" i="20"/>
  <c r="B1411" i="20"/>
  <c r="A1411" i="20"/>
  <c r="B1410" i="20"/>
  <c r="A1410" i="20"/>
  <c r="B1409" i="20"/>
  <c r="A1409" i="20"/>
  <c r="B1408" i="20"/>
  <c r="A1408" i="20"/>
  <c r="B1407" i="20"/>
  <c r="A1407" i="20"/>
  <c r="B1406" i="20"/>
  <c r="A1406" i="20"/>
  <c r="B1405" i="20"/>
  <c r="A1405" i="20"/>
  <c r="B1404" i="20"/>
  <c r="A1404" i="20"/>
  <c r="B1403" i="20"/>
  <c r="A1403" i="20"/>
  <c r="B1402" i="20"/>
  <c r="A1402" i="20"/>
  <c r="B1401" i="20"/>
  <c r="A1401" i="20"/>
  <c r="B1400" i="20"/>
  <c r="A1400" i="20"/>
  <c r="B1399" i="20"/>
  <c r="A1399" i="20"/>
  <c r="B1398" i="20"/>
  <c r="A1398" i="20"/>
  <c r="B1397" i="20"/>
  <c r="A1397" i="20"/>
  <c r="B1396" i="20"/>
  <c r="A1396" i="20"/>
  <c r="B1395" i="20"/>
  <c r="A1395" i="20"/>
  <c r="B1394" i="20"/>
  <c r="A1394" i="20"/>
  <c r="B1393" i="20"/>
  <c r="A1393" i="20"/>
  <c r="B1392" i="20"/>
  <c r="A1392" i="20"/>
  <c r="B1391" i="20"/>
  <c r="A1391" i="20"/>
  <c r="B1390" i="20"/>
  <c r="A1390" i="20"/>
  <c r="B1389" i="20"/>
  <c r="A1389" i="20"/>
  <c r="B1388" i="20"/>
  <c r="A1388" i="20"/>
  <c r="B1387" i="20"/>
  <c r="A1387" i="20"/>
  <c r="B1386" i="20"/>
  <c r="A1386" i="20"/>
  <c r="B1385" i="20"/>
  <c r="A1385" i="20"/>
  <c r="B1384" i="20"/>
  <c r="A1384" i="20"/>
  <c r="B1383" i="20"/>
  <c r="A1383" i="20"/>
  <c r="B1382" i="20"/>
  <c r="A1382" i="20"/>
  <c r="B1381" i="20"/>
  <c r="A1381" i="20"/>
  <c r="B1380" i="20"/>
  <c r="A1380" i="20"/>
  <c r="B1379" i="20"/>
  <c r="A1379" i="20"/>
  <c r="B1378" i="20"/>
  <c r="A1378" i="20"/>
  <c r="B1377" i="20"/>
  <c r="A1377" i="20"/>
  <c r="B1376" i="20"/>
  <c r="A1376" i="20"/>
  <c r="B1375" i="20"/>
  <c r="A1375" i="20"/>
  <c r="B1374" i="20"/>
  <c r="A1374" i="20"/>
  <c r="B1373" i="20"/>
  <c r="A1373" i="20"/>
  <c r="B1372" i="20"/>
  <c r="A1372" i="20"/>
  <c r="B1371" i="20"/>
  <c r="A1371" i="20"/>
  <c r="B1370" i="20"/>
  <c r="A1370" i="20"/>
  <c r="B1369" i="20"/>
  <c r="A1369" i="20"/>
  <c r="B1368" i="20"/>
  <c r="A1368" i="20"/>
  <c r="B1367" i="20"/>
  <c r="A1367" i="20"/>
  <c r="B1366" i="20"/>
  <c r="A1366" i="20"/>
  <c r="B1365" i="20"/>
  <c r="A1365" i="20"/>
  <c r="B1364" i="20"/>
  <c r="A1364" i="20"/>
  <c r="B1363" i="20"/>
  <c r="A1363" i="20"/>
  <c r="B1362" i="20"/>
  <c r="A1362" i="20"/>
  <c r="B1361" i="20"/>
  <c r="A1361" i="20"/>
  <c r="B1360" i="20"/>
  <c r="A1360" i="20"/>
  <c r="B1359" i="20"/>
  <c r="A1359" i="20"/>
  <c r="B1358" i="20"/>
  <c r="A1358" i="20"/>
  <c r="B1357" i="20"/>
  <c r="A1357" i="20"/>
  <c r="B1356" i="20"/>
  <c r="A1356" i="20"/>
  <c r="B1355" i="20"/>
  <c r="A1355" i="20"/>
  <c r="B1354" i="20"/>
  <c r="A1354" i="20"/>
  <c r="B1353" i="20"/>
  <c r="A1353" i="20"/>
  <c r="B1352" i="20"/>
  <c r="A1352" i="20"/>
  <c r="B1351" i="20"/>
  <c r="A1351" i="20"/>
  <c r="B1350" i="20"/>
  <c r="A1350" i="20"/>
  <c r="B1349" i="20"/>
  <c r="A1349" i="20"/>
  <c r="B1348" i="20"/>
  <c r="A1348" i="20"/>
  <c r="B1347" i="20"/>
  <c r="A1347" i="20"/>
  <c r="B1346" i="20"/>
  <c r="A1346" i="20"/>
  <c r="B1345" i="20"/>
  <c r="A1345" i="20"/>
  <c r="B1344" i="20"/>
  <c r="A1344" i="20"/>
  <c r="B1343" i="20"/>
  <c r="A1343" i="20"/>
  <c r="B1342" i="20"/>
  <c r="A1342" i="20"/>
  <c r="B1341" i="20"/>
  <c r="A1341" i="20"/>
  <c r="B1340" i="20"/>
  <c r="A1340" i="20"/>
  <c r="B1339" i="20"/>
  <c r="A1339" i="20"/>
  <c r="B1338" i="20"/>
  <c r="A1338" i="20"/>
  <c r="B1337" i="20"/>
  <c r="A1337" i="20"/>
  <c r="B1336" i="20"/>
  <c r="A1336" i="20"/>
  <c r="B1335" i="20"/>
  <c r="A1335" i="20"/>
  <c r="B1334" i="20"/>
  <c r="A1334" i="20"/>
  <c r="B1333" i="20"/>
  <c r="A1333" i="20"/>
  <c r="B1332" i="20"/>
  <c r="A1332" i="20"/>
  <c r="B1331" i="20"/>
  <c r="A1331" i="20"/>
  <c r="B1330" i="20"/>
  <c r="A1330" i="20"/>
  <c r="B1329" i="20"/>
  <c r="A1329" i="20"/>
  <c r="B1328" i="20"/>
  <c r="A1328" i="20"/>
  <c r="B1327" i="20"/>
  <c r="A1327" i="20"/>
  <c r="B1326" i="20"/>
  <c r="A1326" i="20"/>
  <c r="B1325" i="20"/>
  <c r="A1325" i="20"/>
  <c r="B1324" i="20"/>
  <c r="A1324" i="20"/>
  <c r="B1323" i="20"/>
  <c r="A1323" i="20"/>
  <c r="B1322" i="20"/>
  <c r="A1322" i="20"/>
  <c r="B1321" i="20"/>
  <c r="A1321" i="20"/>
  <c r="B1320" i="20"/>
  <c r="A1320" i="20"/>
  <c r="B1319" i="20"/>
  <c r="A1319" i="20"/>
  <c r="B1318" i="20"/>
  <c r="A1318" i="20"/>
  <c r="B1317" i="20"/>
  <c r="A1317" i="20"/>
  <c r="B1316" i="20"/>
  <c r="A1316" i="20"/>
  <c r="B1315" i="20"/>
  <c r="A1315" i="20"/>
  <c r="B1314" i="20"/>
  <c r="A1314" i="20"/>
  <c r="B1313" i="20"/>
  <c r="A1313" i="20"/>
  <c r="B1312" i="20"/>
  <c r="A1312" i="20"/>
  <c r="B1311" i="20"/>
  <c r="A1311" i="20"/>
  <c r="B1310" i="20"/>
  <c r="A1310" i="20"/>
  <c r="B1309" i="20"/>
  <c r="A1309" i="20"/>
  <c r="B1308" i="20"/>
  <c r="A1308" i="20"/>
  <c r="B1307" i="20"/>
  <c r="A1307" i="20"/>
  <c r="B1306" i="20"/>
  <c r="A1306" i="20"/>
  <c r="B1305" i="20"/>
  <c r="A1305" i="20"/>
  <c r="B1304" i="20"/>
  <c r="A1304" i="20"/>
  <c r="B1303" i="20"/>
  <c r="A1303" i="20"/>
  <c r="B1302" i="20"/>
  <c r="A1302" i="20"/>
  <c r="B1301" i="20"/>
  <c r="A1301" i="20"/>
  <c r="B1300" i="20"/>
  <c r="A1300" i="20"/>
  <c r="B1299" i="20"/>
  <c r="A1299" i="20"/>
  <c r="B1298" i="20"/>
  <c r="A1298" i="20"/>
  <c r="B1297" i="20"/>
  <c r="A1297" i="20"/>
  <c r="B1296" i="20"/>
  <c r="A1296" i="20"/>
  <c r="B1295" i="20"/>
  <c r="A1295" i="20"/>
  <c r="B1294" i="20"/>
  <c r="A1294" i="20"/>
  <c r="B1293" i="20"/>
  <c r="A1293" i="20"/>
  <c r="B1292" i="20"/>
  <c r="A1292" i="20"/>
  <c r="B1291" i="20"/>
  <c r="A1291" i="20"/>
  <c r="B1290" i="20"/>
  <c r="A1290" i="20"/>
  <c r="B1289" i="20"/>
  <c r="A1289" i="20"/>
  <c r="B1288" i="20"/>
  <c r="A1288" i="20"/>
  <c r="B1287" i="20"/>
  <c r="A1287" i="20"/>
  <c r="B1286" i="20"/>
  <c r="A1286" i="20"/>
  <c r="B1285" i="20"/>
  <c r="A1285" i="20"/>
  <c r="B1284" i="20"/>
  <c r="A1284" i="20"/>
  <c r="B1283" i="20"/>
  <c r="A1283" i="20"/>
  <c r="B1282" i="20"/>
  <c r="A1282" i="20"/>
  <c r="B1281" i="20"/>
  <c r="A1281" i="20"/>
  <c r="B1280" i="20"/>
  <c r="A1280" i="20"/>
  <c r="B1279" i="20"/>
  <c r="A1279" i="20"/>
  <c r="B1278" i="20"/>
  <c r="A1278" i="20"/>
  <c r="B1277" i="20"/>
  <c r="A1277" i="20"/>
  <c r="B1276" i="20"/>
  <c r="A1276" i="20"/>
  <c r="B1275" i="20"/>
  <c r="A1275" i="20"/>
  <c r="B1274" i="20"/>
  <c r="A1274" i="20"/>
  <c r="B1273" i="20"/>
  <c r="A1273" i="20"/>
  <c r="B1272" i="20"/>
  <c r="A1272" i="20"/>
  <c r="B1271" i="20"/>
  <c r="A1271" i="20"/>
  <c r="B1270" i="20"/>
  <c r="A1270" i="20"/>
  <c r="B1269" i="20"/>
  <c r="A1269" i="20"/>
  <c r="B1268" i="20"/>
  <c r="A1268" i="20"/>
  <c r="B1267" i="20"/>
  <c r="A1267" i="20"/>
  <c r="B1266" i="20"/>
  <c r="A1266" i="20"/>
  <c r="B1265" i="20"/>
  <c r="A1265" i="20"/>
  <c r="B1264" i="20"/>
  <c r="A1264" i="20"/>
  <c r="B1263" i="20"/>
  <c r="A1263" i="20"/>
  <c r="B1262" i="20"/>
  <c r="A1262" i="20"/>
  <c r="B1261" i="20"/>
  <c r="A1261" i="20"/>
  <c r="B1260" i="20"/>
  <c r="A1260" i="20"/>
  <c r="B1259" i="20"/>
  <c r="A1259" i="20"/>
  <c r="B1258" i="20"/>
  <c r="A1258" i="20"/>
  <c r="B1257" i="20"/>
  <c r="A1257" i="20"/>
  <c r="B1256" i="20"/>
  <c r="A1256" i="20"/>
  <c r="B1255" i="20"/>
  <c r="A1255" i="20"/>
  <c r="B1254" i="20"/>
  <c r="A1254" i="20"/>
  <c r="B1253" i="20"/>
  <c r="A1253" i="20"/>
  <c r="B1252" i="20"/>
  <c r="A1252" i="20"/>
  <c r="B1251" i="20"/>
  <c r="A1251" i="20"/>
  <c r="B1250" i="20"/>
  <c r="A1250" i="20"/>
  <c r="B1249" i="20"/>
  <c r="A1249" i="20"/>
  <c r="B1248" i="20"/>
  <c r="A1248" i="20"/>
  <c r="B1247" i="20"/>
  <c r="A1247" i="20"/>
  <c r="B1246" i="20"/>
  <c r="A1246" i="20"/>
  <c r="B1245" i="20"/>
  <c r="A1245" i="20"/>
  <c r="B1244" i="20"/>
  <c r="A1244" i="20"/>
  <c r="B1243" i="20"/>
  <c r="A1243" i="20"/>
  <c r="B1242" i="20"/>
  <c r="A1242" i="20"/>
  <c r="B1241" i="20"/>
  <c r="A1241" i="20"/>
  <c r="B1240" i="20"/>
  <c r="A1240" i="20"/>
  <c r="B1239" i="20"/>
  <c r="A1239" i="20"/>
  <c r="B1238" i="20"/>
  <c r="A1238" i="20"/>
  <c r="B1237" i="20"/>
  <c r="A1237" i="20"/>
  <c r="B1236" i="20"/>
  <c r="A1236" i="20"/>
  <c r="B1235" i="20"/>
  <c r="A1235" i="20"/>
  <c r="B1234" i="20"/>
  <c r="A1234" i="20"/>
  <c r="B1233" i="20"/>
  <c r="A1233" i="20"/>
  <c r="B1232" i="20"/>
  <c r="A1232" i="20"/>
  <c r="B1231" i="20"/>
  <c r="A1231" i="20"/>
  <c r="B1230" i="20"/>
  <c r="A1230" i="20"/>
  <c r="B1229" i="20"/>
  <c r="A1229" i="20"/>
  <c r="B1228" i="20"/>
  <c r="A1228" i="20"/>
  <c r="B1227" i="20"/>
  <c r="A1227" i="20"/>
  <c r="B1226" i="20"/>
  <c r="A1226" i="20"/>
  <c r="B1225" i="20"/>
  <c r="A1225" i="20"/>
  <c r="B1224" i="20"/>
  <c r="A1224" i="20"/>
  <c r="B1223" i="20"/>
  <c r="A1223" i="20"/>
  <c r="B1222" i="20"/>
  <c r="A1222" i="20"/>
  <c r="B1221" i="20"/>
  <c r="A1221" i="20"/>
  <c r="B1220" i="20"/>
  <c r="A1220" i="20"/>
  <c r="B1219" i="20"/>
  <c r="A1219" i="20"/>
  <c r="B1218" i="20"/>
  <c r="A1218" i="20"/>
  <c r="B1217" i="20"/>
  <c r="A1217" i="20"/>
  <c r="B1216" i="20"/>
  <c r="A1216" i="20"/>
  <c r="B1215" i="20"/>
  <c r="A1215" i="20"/>
  <c r="B1214" i="20"/>
  <c r="A1214" i="20"/>
  <c r="B1213" i="20"/>
  <c r="A1213" i="20"/>
  <c r="B1212" i="20"/>
  <c r="A1212" i="20"/>
  <c r="B1211" i="20"/>
  <c r="A1211" i="20"/>
  <c r="B1210" i="20"/>
  <c r="A1210" i="20"/>
  <c r="B1209" i="20"/>
  <c r="A1209" i="20"/>
  <c r="B1208" i="20"/>
  <c r="A1208" i="20"/>
  <c r="B1207" i="20"/>
  <c r="A1207" i="20"/>
  <c r="B1206" i="20"/>
  <c r="A1206" i="20"/>
  <c r="B1205" i="20"/>
  <c r="A1205" i="20"/>
  <c r="B1204" i="20"/>
  <c r="A1204" i="20"/>
  <c r="B1203" i="20"/>
  <c r="A1203" i="20"/>
  <c r="B1202" i="20"/>
  <c r="A1202" i="20"/>
  <c r="B1201" i="20"/>
  <c r="A1201" i="20"/>
  <c r="B1200" i="20"/>
  <c r="A1200" i="20"/>
  <c r="B1199" i="20"/>
  <c r="A1199" i="20"/>
  <c r="B1198" i="20"/>
  <c r="A1198" i="20"/>
  <c r="B1197" i="20"/>
  <c r="A1197" i="20"/>
  <c r="B1196" i="20"/>
  <c r="A1196" i="20"/>
  <c r="B1195" i="20"/>
  <c r="A1195" i="20"/>
  <c r="B1194" i="20"/>
  <c r="A1194" i="20"/>
  <c r="B1193" i="20"/>
  <c r="A1193" i="20"/>
  <c r="B1192" i="20"/>
  <c r="A1192" i="20"/>
  <c r="B1191" i="20"/>
  <c r="A1191" i="20"/>
  <c r="B1190" i="20"/>
  <c r="A1190" i="20"/>
  <c r="B1189" i="20"/>
  <c r="A1189" i="20"/>
  <c r="B1188" i="20"/>
  <c r="A1188" i="20"/>
  <c r="B1187" i="20"/>
  <c r="A1187" i="20"/>
  <c r="B1186" i="20"/>
  <c r="A1186" i="20"/>
  <c r="B1185" i="20"/>
  <c r="A1185" i="20"/>
  <c r="B1184" i="20"/>
  <c r="A1184" i="20"/>
  <c r="B1183" i="20"/>
  <c r="A1183" i="20"/>
  <c r="B1182" i="20"/>
  <c r="A1182" i="20"/>
  <c r="B1181" i="20"/>
  <c r="A1181" i="20"/>
  <c r="B1180" i="20"/>
  <c r="A1180" i="20"/>
  <c r="B1179" i="20"/>
  <c r="A1179" i="20"/>
  <c r="B1178" i="20"/>
  <c r="A1178" i="20"/>
  <c r="B1177" i="20"/>
  <c r="A1177" i="20"/>
  <c r="B1176" i="20"/>
  <c r="A1176" i="20"/>
  <c r="B1175" i="20"/>
  <c r="A1175" i="20"/>
  <c r="B1174" i="20"/>
  <c r="A1174" i="20"/>
  <c r="B1173" i="20"/>
  <c r="A1173" i="20"/>
  <c r="B1172" i="20"/>
  <c r="A1172" i="20"/>
  <c r="B1171" i="20"/>
  <c r="A1171" i="20"/>
  <c r="B1170" i="20"/>
  <c r="A1170" i="20"/>
  <c r="B1169" i="20"/>
  <c r="A1169" i="20"/>
  <c r="B1168" i="20"/>
  <c r="A1168" i="20"/>
  <c r="B1167" i="20"/>
  <c r="A1167" i="20"/>
  <c r="B1166" i="20"/>
  <c r="A1166" i="20"/>
  <c r="B1165" i="20"/>
  <c r="A1165" i="20"/>
  <c r="B1164" i="20"/>
  <c r="A1164" i="20"/>
  <c r="B1163" i="20"/>
  <c r="A1163" i="20"/>
  <c r="B1162" i="20"/>
  <c r="A1162" i="20"/>
  <c r="B1161" i="20"/>
  <c r="A1161" i="20"/>
  <c r="B1160" i="20"/>
  <c r="A1160" i="20"/>
  <c r="B1159" i="20"/>
  <c r="A1159" i="20"/>
  <c r="B1158" i="20"/>
  <c r="A1158" i="20"/>
  <c r="B1157" i="20"/>
  <c r="A1157" i="20"/>
  <c r="B1156" i="20"/>
  <c r="A1156" i="20"/>
  <c r="B1155" i="20"/>
  <c r="A1155" i="20"/>
  <c r="B1154" i="20"/>
  <c r="A1154" i="20"/>
  <c r="B1153" i="20"/>
  <c r="A1153" i="20"/>
  <c r="B1152" i="20"/>
  <c r="A1152" i="20"/>
  <c r="B1151" i="20"/>
  <c r="A1151" i="20"/>
  <c r="B1150" i="20"/>
  <c r="A1150" i="20"/>
  <c r="B1149" i="20"/>
  <c r="A1149" i="20"/>
  <c r="B1148" i="20"/>
  <c r="A1148" i="20"/>
  <c r="B1147" i="20"/>
  <c r="A1147" i="20"/>
  <c r="B1146" i="20"/>
  <c r="A1146" i="20"/>
  <c r="B1145" i="20"/>
  <c r="A1145" i="20"/>
  <c r="B1144" i="20"/>
  <c r="A1144" i="20"/>
  <c r="B1143" i="20"/>
  <c r="A1143" i="20"/>
  <c r="B1142" i="20"/>
  <c r="A1142" i="20"/>
  <c r="B1141" i="20"/>
  <c r="A1141" i="20"/>
  <c r="B1140" i="20"/>
  <c r="A1140" i="20"/>
  <c r="B1139" i="20"/>
  <c r="A1139" i="20"/>
  <c r="B1138" i="20"/>
  <c r="A1138" i="20"/>
  <c r="B1137" i="20"/>
  <c r="A1137" i="20"/>
  <c r="B1136" i="20"/>
  <c r="A1136" i="20"/>
  <c r="B1135" i="20"/>
  <c r="A1135" i="20"/>
  <c r="B1134" i="20"/>
  <c r="A1134" i="20"/>
  <c r="B1133" i="20"/>
  <c r="A1133" i="20"/>
  <c r="B1132" i="20"/>
  <c r="A1132" i="20"/>
  <c r="B1131" i="20"/>
  <c r="A1131" i="20"/>
  <c r="B1130" i="20"/>
  <c r="A1130" i="20"/>
  <c r="B1129" i="20"/>
  <c r="A1129" i="20"/>
  <c r="B1128" i="20"/>
  <c r="A1128" i="20"/>
  <c r="B1127" i="20"/>
  <c r="A1127" i="20"/>
  <c r="B1126" i="20"/>
  <c r="A1126" i="20"/>
  <c r="B1125" i="20"/>
  <c r="A1125" i="20"/>
  <c r="B1124" i="20"/>
  <c r="A1124" i="20"/>
  <c r="B1123" i="20"/>
  <c r="A1123" i="20"/>
  <c r="B1122" i="20"/>
  <c r="A1122" i="20"/>
  <c r="B1121" i="20"/>
  <c r="A1121" i="20"/>
  <c r="B1120" i="20"/>
  <c r="A1120" i="20"/>
  <c r="B1119" i="20"/>
  <c r="A1119" i="20"/>
  <c r="B1118" i="20"/>
  <c r="A1118" i="20"/>
  <c r="B1117" i="20"/>
  <c r="A1117" i="20"/>
  <c r="B1116" i="20"/>
  <c r="A1116" i="20"/>
  <c r="B1115" i="20"/>
  <c r="A1115" i="20"/>
  <c r="B1114" i="20"/>
  <c r="A1114" i="20"/>
  <c r="B1113" i="20"/>
  <c r="A1113" i="20"/>
  <c r="B1112" i="20"/>
  <c r="A1112" i="20"/>
  <c r="B1111" i="20"/>
  <c r="A1111" i="20"/>
  <c r="B1110" i="20"/>
  <c r="A1110" i="20"/>
  <c r="B1109" i="20"/>
  <c r="A1109" i="20"/>
  <c r="B1108" i="20"/>
  <c r="A1108" i="20"/>
  <c r="B1107" i="20"/>
  <c r="A1107" i="20"/>
  <c r="B1106" i="20"/>
  <c r="A1106" i="20"/>
  <c r="B1105" i="20"/>
  <c r="A1105" i="20"/>
  <c r="B1104" i="20"/>
  <c r="A1104" i="20"/>
  <c r="B1103" i="20"/>
  <c r="A1103" i="20"/>
  <c r="B1102" i="20"/>
  <c r="A1102" i="20"/>
  <c r="B1101" i="20"/>
  <c r="A1101" i="20"/>
  <c r="B1100" i="20"/>
  <c r="A1100" i="20"/>
  <c r="B1099" i="20"/>
  <c r="A1099" i="20"/>
  <c r="B1098" i="20"/>
  <c r="A1098" i="20"/>
  <c r="B1097" i="20"/>
  <c r="A1097" i="20"/>
  <c r="B1096" i="20"/>
  <c r="A1096" i="20"/>
  <c r="B1095" i="20"/>
  <c r="A1095" i="20"/>
  <c r="B1094" i="20"/>
  <c r="A1094" i="20"/>
  <c r="B1093" i="20"/>
  <c r="A1093" i="20"/>
  <c r="B1092" i="20"/>
  <c r="A1092" i="20"/>
  <c r="B1091" i="20"/>
  <c r="A1091" i="20"/>
  <c r="B1090" i="20"/>
  <c r="A1090" i="20"/>
  <c r="B1089" i="20"/>
  <c r="A1089" i="20"/>
  <c r="B1088" i="20"/>
  <c r="A1088" i="20"/>
  <c r="B1087" i="20"/>
  <c r="A1087" i="20"/>
  <c r="B1086" i="20"/>
  <c r="A1086" i="20"/>
  <c r="B1085" i="20"/>
  <c r="A1085" i="20"/>
  <c r="B1084" i="20"/>
  <c r="A1084" i="20"/>
  <c r="B1083" i="20"/>
  <c r="A1083" i="20"/>
  <c r="B1082" i="20"/>
  <c r="A1082" i="20"/>
  <c r="B1081" i="20"/>
  <c r="A1081" i="20"/>
  <c r="B1080" i="20"/>
  <c r="A1080" i="20"/>
  <c r="B1079" i="20"/>
  <c r="A1079" i="20"/>
  <c r="B1078" i="20"/>
  <c r="A1078" i="20"/>
  <c r="B1077" i="20"/>
  <c r="A1077" i="20"/>
  <c r="B1076" i="20"/>
  <c r="A1076" i="20"/>
  <c r="B1075" i="20"/>
  <c r="A1075" i="20"/>
  <c r="B1074" i="20"/>
  <c r="A1074" i="20"/>
  <c r="B1073" i="20"/>
  <c r="A1073" i="20"/>
  <c r="B1072" i="20"/>
  <c r="A1072" i="20"/>
  <c r="B1071" i="20"/>
  <c r="A1071" i="20"/>
  <c r="B1070" i="20"/>
  <c r="A1070" i="20"/>
  <c r="B1069" i="20"/>
  <c r="A1069" i="20"/>
  <c r="B1068" i="20"/>
  <c r="A1068" i="20"/>
  <c r="B1067" i="20"/>
  <c r="A1067" i="20"/>
  <c r="B1066" i="20"/>
  <c r="A1066" i="20"/>
  <c r="B1065" i="20"/>
  <c r="A1065" i="20"/>
  <c r="B1064" i="20"/>
  <c r="A1064" i="20"/>
  <c r="B1063" i="20"/>
  <c r="A1063" i="20"/>
  <c r="B1062" i="20"/>
  <c r="A1062" i="20"/>
  <c r="B1061" i="20"/>
  <c r="A1061" i="20"/>
  <c r="B1060" i="20"/>
  <c r="A1060" i="20"/>
  <c r="B1059" i="20"/>
  <c r="A1059" i="20"/>
  <c r="B1058" i="20"/>
  <c r="A1058" i="20"/>
  <c r="B1057" i="20"/>
  <c r="A1057" i="20"/>
  <c r="B1056" i="20"/>
  <c r="A1056" i="20"/>
  <c r="B1055" i="20"/>
  <c r="A1055" i="20"/>
  <c r="B1054" i="20"/>
  <c r="A1054" i="20"/>
  <c r="B1053" i="20"/>
  <c r="A1053" i="20"/>
  <c r="B1052" i="20"/>
  <c r="A1052" i="20"/>
  <c r="B1051" i="20"/>
  <c r="A1051" i="20"/>
  <c r="B1050" i="20"/>
  <c r="A1050" i="20"/>
  <c r="B1049" i="20"/>
  <c r="A1049" i="20"/>
  <c r="B1048" i="20"/>
  <c r="A1048" i="20"/>
  <c r="B1047" i="20"/>
  <c r="A1047" i="20"/>
  <c r="B1046" i="20"/>
  <c r="A1046" i="20"/>
  <c r="B1045" i="20"/>
  <c r="A1045" i="20"/>
  <c r="B1044" i="20"/>
  <c r="A1044" i="20"/>
  <c r="B1043" i="20"/>
  <c r="A1043" i="20"/>
  <c r="B1042" i="20"/>
  <c r="A1042" i="20"/>
  <c r="B1041" i="20"/>
  <c r="A1041" i="20"/>
  <c r="B1040" i="20"/>
  <c r="A1040" i="20"/>
  <c r="B1037" i="20"/>
  <c r="A1037" i="20"/>
  <c r="B1036" i="20"/>
  <c r="A1036" i="20"/>
  <c r="B1035" i="20"/>
  <c r="A1035" i="20"/>
  <c r="B1034" i="20"/>
  <c r="A1034" i="20"/>
  <c r="B1033" i="20"/>
  <c r="A1033" i="20"/>
  <c r="B1032" i="20"/>
  <c r="A1032" i="20"/>
  <c r="B1031" i="20"/>
  <c r="A1031" i="20"/>
  <c r="B1030" i="20"/>
  <c r="A1030" i="20"/>
  <c r="B1029" i="20"/>
  <c r="A1029" i="20"/>
  <c r="B1028" i="20"/>
  <c r="A1028" i="20"/>
  <c r="B1027" i="20"/>
  <c r="A1027" i="20"/>
  <c r="B1026" i="20"/>
  <c r="A1026" i="20"/>
  <c r="B1025" i="20"/>
  <c r="A1025" i="20"/>
  <c r="B1024" i="20"/>
  <c r="A1024" i="20"/>
  <c r="B1023" i="20"/>
  <c r="A1023" i="20"/>
  <c r="B1022" i="20"/>
  <c r="A1022" i="20"/>
  <c r="B1021" i="20"/>
  <c r="A1021" i="20"/>
  <c r="B1020" i="20"/>
  <c r="A1020" i="20"/>
  <c r="B1019" i="20"/>
  <c r="A1019" i="20"/>
  <c r="B1018" i="20"/>
  <c r="A1018" i="20"/>
  <c r="B1017" i="20"/>
  <c r="A1017" i="20"/>
  <c r="B1016" i="20"/>
  <c r="A1016" i="20"/>
  <c r="B1015" i="20"/>
  <c r="A1015" i="20"/>
  <c r="B1014" i="20"/>
  <c r="A1014" i="20"/>
  <c r="B1013" i="20"/>
  <c r="A1013" i="20"/>
  <c r="B1012" i="20"/>
  <c r="A1012" i="20"/>
  <c r="B1011" i="20"/>
  <c r="A1011" i="20"/>
  <c r="B1010" i="20"/>
  <c r="A1010" i="20"/>
  <c r="B1009" i="20"/>
  <c r="A1009" i="20"/>
  <c r="B1008" i="20"/>
  <c r="A1008" i="20"/>
  <c r="B1007" i="20"/>
  <c r="A1007" i="20"/>
  <c r="B1006" i="20"/>
  <c r="A1006" i="20"/>
  <c r="B1005" i="20"/>
  <c r="A1005" i="20"/>
  <c r="B1004" i="20"/>
  <c r="A1004" i="20"/>
  <c r="B1003" i="20"/>
  <c r="A1003" i="20"/>
  <c r="B1002" i="20"/>
  <c r="A1002" i="20"/>
  <c r="B1001" i="20"/>
  <c r="A1001" i="20"/>
  <c r="B1000" i="20"/>
  <c r="A1000" i="20"/>
  <c r="B999" i="20"/>
  <c r="A999" i="20"/>
  <c r="B998" i="20"/>
  <c r="A998" i="20"/>
  <c r="B997" i="20"/>
  <c r="A997" i="20"/>
  <c r="B996" i="20"/>
  <c r="A996" i="20"/>
  <c r="B995" i="20"/>
  <c r="A995" i="20"/>
  <c r="B994" i="20"/>
  <c r="A994" i="20"/>
  <c r="B993" i="20"/>
  <c r="A993" i="20"/>
  <c r="B992" i="20"/>
  <c r="A992" i="20"/>
  <c r="B991" i="20"/>
  <c r="A991" i="20"/>
  <c r="B990" i="20"/>
  <c r="A990" i="20"/>
  <c r="B989" i="20"/>
  <c r="A989" i="20"/>
  <c r="B988" i="20"/>
  <c r="A988" i="20"/>
  <c r="B987" i="20"/>
  <c r="A987" i="20"/>
  <c r="B986" i="20"/>
  <c r="A986" i="20"/>
  <c r="B985" i="20"/>
  <c r="A985" i="20"/>
  <c r="B984" i="20"/>
  <c r="A984" i="20"/>
  <c r="B983" i="20"/>
  <c r="A983" i="20"/>
  <c r="B982" i="20"/>
  <c r="A982" i="20"/>
  <c r="B981" i="20"/>
  <c r="A981" i="20"/>
  <c r="B980" i="20"/>
  <c r="A980" i="20"/>
  <c r="B979" i="20"/>
  <c r="A979" i="20"/>
  <c r="B978" i="20"/>
  <c r="A978" i="20"/>
  <c r="B977" i="20"/>
  <c r="A977" i="20"/>
  <c r="B976" i="20"/>
  <c r="A976" i="20"/>
  <c r="B975" i="20"/>
  <c r="A975" i="20"/>
  <c r="B974" i="20"/>
  <c r="A974" i="20"/>
  <c r="B973" i="20"/>
  <c r="A973" i="20"/>
  <c r="B972" i="20"/>
  <c r="A972" i="20"/>
  <c r="B971" i="20"/>
  <c r="A971" i="20"/>
  <c r="B970" i="20"/>
  <c r="A970" i="20"/>
  <c r="B969" i="20"/>
  <c r="A969" i="20"/>
  <c r="B968" i="20"/>
  <c r="A968" i="20"/>
  <c r="B967" i="20"/>
  <c r="A967" i="20"/>
  <c r="B966" i="20"/>
  <c r="A966" i="20"/>
  <c r="B965" i="20"/>
  <c r="A965" i="20"/>
  <c r="B964" i="20"/>
  <c r="A964" i="20"/>
  <c r="B963" i="20"/>
  <c r="A963" i="20"/>
  <c r="B962" i="20"/>
  <c r="A962" i="20"/>
  <c r="B961" i="20"/>
  <c r="A961" i="20"/>
  <c r="B960" i="20"/>
  <c r="A960" i="20"/>
  <c r="B959" i="20"/>
  <c r="A959" i="20"/>
  <c r="B958" i="20"/>
  <c r="A958" i="20"/>
  <c r="B957" i="20"/>
  <c r="A957" i="20"/>
  <c r="B956" i="20"/>
  <c r="A956" i="20"/>
  <c r="B955" i="20"/>
  <c r="A955" i="20"/>
  <c r="B954" i="20"/>
  <c r="A954" i="20"/>
  <c r="B953" i="20"/>
  <c r="A953" i="20"/>
  <c r="B952" i="20"/>
  <c r="A952" i="20"/>
  <c r="B951" i="20"/>
  <c r="A951" i="20"/>
  <c r="B950" i="20"/>
  <c r="A950" i="20"/>
  <c r="B949" i="20"/>
  <c r="A949" i="20"/>
  <c r="B948" i="20"/>
  <c r="A948" i="20"/>
  <c r="B947" i="20"/>
  <c r="A947" i="20"/>
  <c r="B946" i="20"/>
  <c r="A946" i="20"/>
  <c r="B945" i="20"/>
  <c r="A945" i="20"/>
  <c r="B944" i="20"/>
  <c r="A944" i="20"/>
  <c r="B943" i="20"/>
  <c r="A943" i="20"/>
  <c r="B942" i="20"/>
  <c r="A942" i="20"/>
  <c r="B941" i="20"/>
  <c r="A941" i="20"/>
  <c r="B940" i="20"/>
  <c r="A940" i="20"/>
  <c r="B939" i="20"/>
  <c r="A939" i="20"/>
  <c r="B938" i="20"/>
  <c r="A938" i="20"/>
  <c r="B937" i="20"/>
  <c r="A937" i="20"/>
  <c r="B936" i="20"/>
  <c r="A936" i="20"/>
  <c r="B935" i="20"/>
  <c r="A935" i="20"/>
  <c r="B934" i="20"/>
  <c r="A934" i="20"/>
  <c r="B933" i="20"/>
  <c r="A933" i="20"/>
  <c r="B932" i="20"/>
  <c r="A932" i="20"/>
  <c r="B931" i="20"/>
  <c r="A931" i="20"/>
  <c r="B930" i="20"/>
  <c r="A930" i="20"/>
  <c r="B929" i="20"/>
  <c r="A929" i="20"/>
  <c r="B928" i="20"/>
  <c r="A928" i="20"/>
  <c r="B927" i="20"/>
  <c r="A927" i="20"/>
  <c r="B926" i="20"/>
  <c r="A926" i="20"/>
  <c r="B925" i="20"/>
  <c r="A925" i="20"/>
  <c r="B924" i="20"/>
  <c r="A924" i="20"/>
  <c r="B923" i="20"/>
  <c r="A923" i="20"/>
  <c r="B922" i="20"/>
  <c r="A922" i="20"/>
  <c r="B921" i="20"/>
  <c r="A921" i="20"/>
  <c r="B920" i="20"/>
  <c r="A920" i="20"/>
  <c r="B919" i="20"/>
  <c r="A919" i="20"/>
  <c r="B918" i="20"/>
  <c r="A918" i="20"/>
  <c r="B917" i="20"/>
  <c r="A917" i="20"/>
  <c r="B916" i="20"/>
  <c r="A916" i="20"/>
  <c r="B915" i="20"/>
  <c r="A915" i="20"/>
  <c r="B914" i="20"/>
  <c r="A914" i="20"/>
  <c r="B913" i="20"/>
  <c r="A913" i="20"/>
  <c r="B912" i="20"/>
  <c r="A912" i="20"/>
  <c r="B911" i="20"/>
  <c r="A911" i="20"/>
  <c r="B910" i="20"/>
  <c r="A910" i="20"/>
  <c r="B909" i="20"/>
  <c r="A909" i="20"/>
  <c r="B908" i="20"/>
  <c r="A908" i="20"/>
  <c r="B907" i="20"/>
  <c r="A907" i="20"/>
  <c r="B906" i="20"/>
  <c r="A906" i="20"/>
  <c r="B905" i="20"/>
  <c r="A905" i="20"/>
  <c r="B904" i="20"/>
  <c r="A904" i="20"/>
  <c r="B903" i="20"/>
  <c r="A903" i="20"/>
  <c r="B902" i="20"/>
  <c r="A902" i="20"/>
  <c r="B901" i="20"/>
  <c r="A901" i="20"/>
  <c r="B900" i="20"/>
  <c r="A900" i="20"/>
  <c r="B899" i="20"/>
  <c r="A899" i="20"/>
  <c r="B898" i="20"/>
  <c r="A898" i="20"/>
  <c r="B897" i="20"/>
  <c r="A897" i="20"/>
  <c r="B896" i="20"/>
  <c r="A896" i="20"/>
  <c r="B895" i="20"/>
  <c r="A895" i="20"/>
  <c r="B894" i="20"/>
  <c r="A894" i="20"/>
  <c r="B893" i="20"/>
  <c r="A893" i="20"/>
  <c r="B892" i="20"/>
  <c r="A892" i="20"/>
  <c r="B891" i="20"/>
  <c r="A891" i="20"/>
  <c r="B890" i="20"/>
  <c r="A890" i="20"/>
  <c r="B889" i="20"/>
  <c r="A889" i="20"/>
  <c r="B888" i="20"/>
  <c r="A888" i="20"/>
  <c r="B887" i="20"/>
  <c r="A887" i="20"/>
  <c r="B886" i="20"/>
  <c r="A886" i="20"/>
  <c r="B885" i="20"/>
  <c r="A885" i="20"/>
  <c r="B884" i="20"/>
  <c r="A884" i="20"/>
  <c r="B883" i="20"/>
  <c r="A883" i="20"/>
  <c r="B882" i="20"/>
  <c r="A882" i="20"/>
  <c r="B881" i="20"/>
  <c r="A881" i="20"/>
  <c r="B880" i="20"/>
  <c r="A880" i="20"/>
  <c r="B879" i="20"/>
  <c r="A879" i="20"/>
  <c r="B878" i="20"/>
  <c r="A878" i="20"/>
  <c r="B877" i="20"/>
  <c r="A877" i="20"/>
  <c r="B876" i="20"/>
  <c r="A876" i="20"/>
  <c r="B875" i="20"/>
  <c r="A875" i="20"/>
  <c r="B874" i="20"/>
  <c r="A874" i="20"/>
  <c r="B873" i="20"/>
  <c r="A873" i="20"/>
  <c r="B872" i="20"/>
  <c r="A872" i="20"/>
  <c r="B871" i="20"/>
  <c r="A871" i="20"/>
  <c r="B870" i="20"/>
  <c r="A870" i="20"/>
  <c r="B869" i="20"/>
  <c r="A869" i="20"/>
  <c r="B868" i="20"/>
  <c r="A868" i="20"/>
  <c r="B867" i="20"/>
  <c r="A867" i="20"/>
  <c r="B866" i="20"/>
  <c r="A866" i="20"/>
  <c r="B865" i="20"/>
  <c r="A865" i="20"/>
  <c r="B864" i="20"/>
  <c r="A864" i="20"/>
  <c r="B863" i="20"/>
  <c r="A863" i="20"/>
  <c r="B862" i="20"/>
  <c r="A862" i="20"/>
  <c r="B861" i="20"/>
  <c r="A861" i="20"/>
  <c r="B860" i="20"/>
  <c r="A860" i="20"/>
  <c r="B859" i="20"/>
  <c r="A859" i="20"/>
  <c r="B858" i="20"/>
  <c r="A858" i="20"/>
  <c r="B857" i="20"/>
  <c r="A857" i="20"/>
  <c r="B856" i="20"/>
  <c r="A856" i="20"/>
  <c r="B855" i="20"/>
  <c r="A855" i="20"/>
  <c r="B854" i="20"/>
  <c r="A854" i="20"/>
  <c r="B853" i="20"/>
  <c r="A853" i="20"/>
  <c r="B852" i="20"/>
  <c r="A852" i="20"/>
  <c r="B851" i="20"/>
  <c r="A851" i="20"/>
  <c r="B850" i="20"/>
  <c r="A850" i="20"/>
  <c r="B849" i="20"/>
  <c r="A849" i="20"/>
  <c r="B848" i="20"/>
  <c r="A848" i="20"/>
  <c r="B847" i="20"/>
  <c r="A847" i="20"/>
  <c r="B846" i="20"/>
  <c r="A846" i="20"/>
  <c r="B845" i="20"/>
  <c r="A845" i="20"/>
  <c r="B844" i="20"/>
  <c r="A844" i="20"/>
  <c r="B843" i="20"/>
  <c r="A843" i="20"/>
  <c r="B842" i="20"/>
  <c r="A842" i="20"/>
  <c r="B841" i="20"/>
  <c r="A841" i="20"/>
  <c r="B840" i="20"/>
  <c r="A840" i="20"/>
  <c r="B839" i="20"/>
  <c r="A839" i="20"/>
  <c r="B838" i="20"/>
  <c r="A838" i="20"/>
  <c r="B837" i="20"/>
  <c r="A837" i="20"/>
  <c r="B836" i="20"/>
  <c r="A836" i="20"/>
  <c r="B835" i="20"/>
  <c r="A835" i="20"/>
  <c r="B834" i="20"/>
  <c r="A834" i="20"/>
  <c r="B833" i="20"/>
  <c r="A833" i="20"/>
  <c r="B832" i="20"/>
  <c r="A832" i="20"/>
  <c r="B831" i="20"/>
  <c r="A831" i="20"/>
  <c r="B830" i="20"/>
  <c r="A830" i="20"/>
  <c r="B829" i="20"/>
  <c r="A829" i="20"/>
  <c r="B828" i="20"/>
  <c r="A828" i="20"/>
  <c r="B827" i="20"/>
  <c r="A827" i="20"/>
  <c r="B826" i="20"/>
  <c r="A826" i="20"/>
  <c r="B825" i="20"/>
  <c r="A825" i="20"/>
  <c r="B824" i="20"/>
  <c r="A824" i="20"/>
  <c r="B823" i="20"/>
  <c r="A823" i="20"/>
  <c r="B822" i="20"/>
  <c r="A822" i="20"/>
  <c r="B821" i="20"/>
  <c r="A821" i="20"/>
  <c r="B820" i="20"/>
  <c r="A820" i="20"/>
  <c r="B819" i="20"/>
  <c r="A819" i="20"/>
  <c r="B818" i="20"/>
  <c r="A818" i="20"/>
  <c r="B817" i="20"/>
  <c r="A817" i="20"/>
  <c r="B816" i="20"/>
  <c r="A816" i="20"/>
  <c r="B815" i="20"/>
  <c r="A815" i="20"/>
  <c r="B814" i="20"/>
  <c r="A814" i="20"/>
  <c r="B813" i="20"/>
  <c r="A813" i="20"/>
  <c r="B812" i="20"/>
  <c r="A812" i="20"/>
  <c r="B811" i="20"/>
  <c r="A811" i="20"/>
  <c r="B810" i="20"/>
  <c r="A810" i="20"/>
  <c r="B809" i="20"/>
  <c r="A809" i="20"/>
  <c r="B808" i="20"/>
  <c r="A808" i="20"/>
  <c r="B807" i="20"/>
  <c r="A807" i="20"/>
  <c r="B806" i="20"/>
  <c r="A806" i="20"/>
  <c r="B805" i="20"/>
  <c r="A805" i="20"/>
  <c r="B804" i="20"/>
  <c r="A804" i="20"/>
  <c r="B803" i="20"/>
  <c r="A803" i="20"/>
  <c r="B802" i="20"/>
  <c r="A802" i="20"/>
  <c r="B801" i="20"/>
  <c r="A801" i="20"/>
  <c r="B800" i="20"/>
  <c r="A800" i="20"/>
  <c r="B799" i="20"/>
  <c r="A799" i="20"/>
  <c r="B798" i="20"/>
  <c r="A798" i="20"/>
  <c r="B797" i="20"/>
  <c r="A797" i="20"/>
  <c r="B796" i="20"/>
  <c r="A796" i="20"/>
  <c r="B795" i="20"/>
  <c r="A795" i="20"/>
  <c r="B794" i="20"/>
  <c r="A794" i="20"/>
  <c r="B793" i="20"/>
  <c r="A793" i="20"/>
  <c r="B792" i="20"/>
  <c r="A792" i="20"/>
  <c r="B791" i="20"/>
  <c r="A791" i="20"/>
  <c r="B790" i="20"/>
  <c r="A790" i="20"/>
  <c r="B789" i="20"/>
  <c r="A789" i="20"/>
  <c r="B788" i="20"/>
  <c r="A788" i="20"/>
  <c r="B787" i="20"/>
  <c r="A787" i="20"/>
  <c r="B786" i="20"/>
  <c r="A786" i="20"/>
  <c r="B785" i="20"/>
  <c r="A785" i="20"/>
  <c r="B784" i="20"/>
  <c r="A784" i="20"/>
  <c r="B783" i="20"/>
  <c r="A783" i="20"/>
  <c r="B782" i="20"/>
  <c r="A782" i="20"/>
  <c r="B781" i="20"/>
  <c r="A781" i="20"/>
  <c r="B780" i="20"/>
  <c r="A780" i="20"/>
  <c r="B779" i="20"/>
  <c r="A779" i="20"/>
  <c r="B778" i="20"/>
  <c r="A778" i="20"/>
  <c r="B777" i="20"/>
  <c r="A777" i="20"/>
  <c r="B776" i="20"/>
  <c r="A776" i="20"/>
  <c r="B775" i="20"/>
  <c r="A775" i="20"/>
  <c r="B774" i="20"/>
  <c r="A774" i="20"/>
  <c r="B773" i="20"/>
  <c r="A773" i="20"/>
  <c r="B772" i="20"/>
  <c r="A772" i="20"/>
  <c r="B771" i="20"/>
  <c r="A771" i="20"/>
  <c r="B770" i="20"/>
  <c r="A770" i="20"/>
  <c r="B769" i="20"/>
  <c r="A769" i="20"/>
  <c r="B768" i="20"/>
  <c r="A768" i="20"/>
  <c r="B767" i="20"/>
  <c r="A767" i="20"/>
  <c r="B766" i="20"/>
  <c r="A766" i="20"/>
  <c r="B765" i="20"/>
  <c r="A765" i="20"/>
  <c r="B764" i="20"/>
  <c r="A764" i="20"/>
  <c r="B763" i="20"/>
  <c r="A763" i="20"/>
  <c r="B762" i="20"/>
  <c r="A762" i="20"/>
  <c r="B761" i="20"/>
  <c r="A761" i="20"/>
  <c r="B760" i="20"/>
  <c r="A760" i="20"/>
  <c r="B759" i="20"/>
  <c r="A759" i="20"/>
  <c r="B758" i="20"/>
  <c r="A758" i="20"/>
  <c r="B757" i="20"/>
  <c r="A757" i="20"/>
  <c r="B756" i="20"/>
  <c r="A756" i="20"/>
  <c r="B755" i="20"/>
  <c r="A755" i="20"/>
  <c r="B754" i="20"/>
  <c r="A754" i="20"/>
  <c r="B753" i="20"/>
  <c r="A753" i="20"/>
  <c r="B752" i="20"/>
  <c r="A752" i="20"/>
  <c r="B751" i="20"/>
  <c r="A751" i="20"/>
  <c r="B750" i="20"/>
  <c r="A750" i="20"/>
  <c r="B749" i="20"/>
  <c r="A749" i="20"/>
  <c r="B748" i="20"/>
  <c r="A748" i="20"/>
  <c r="B747" i="20"/>
  <c r="A747" i="20"/>
  <c r="B746" i="20"/>
  <c r="A746" i="20"/>
  <c r="B745" i="20"/>
  <c r="A745" i="20"/>
  <c r="B744" i="20"/>
  <c r="A744" i="20"/>
  <c r="B743" i="20"/>
  <c r="A743" i="20"/>
  <c r="B742" i="20"/>
  <c r="A742" i="20"/>
  <c r="B741" i="20"/>
  <c r="A741" i="20"/>
  <c r="B740" i="20"/>
  <c r="A740" i="20"/>
  <c r="B739" i="20"/>
  <c r="A739" i="20"/>
  <c r="B738" i="20"/>
  <c r="A738" i="20"/>
  <c r="B737" i="20"/>
  <c r="A737" i="20"/>
  <c r="B736" i="20"/>
  <c r="A736" i="20"/>
  <c r="B735" i="20"/>
  <c r="A735" i="20"/>
  <c r="B734" i="20"/>
  <c r="A734" i="20"/>
  <c r="B733" i="20"/>
  <c r="A733" i="20"/>
  <c r="B732" i="20"/>
  <c r="A732" i="20"/>
  <c r="B731" i="20"/>
  <c r="A731" i="20"/>
  <c r="B730" i="20"/>
  <c r="A730" i="20"/>
  <c r="B729" i="20"/>
  <c r="A729" i="20"/>
  <c r="B728" i="20"/>
  <c r="A728" i="20"/>
  <c r="B727" i="20"/>
  <c r="A727" i="20"/>
  <c r="B726" i="20"/>
  <c r="A726" i="20"/>
  <c r="B725" i="20"/>
  <c r="A725" i="20"/>
  <c r="B724" i="20"/>
  <c r="A724" i="20"/>
  <c r="B723" i="20"/>
  <c r="A723" i="20"/>
  <c r="B722" i="20"/>
  <c r="A722" i="20"/>
  <c r="B721" i="20"/>
  <c r="A721" i="20"/>
  <c r="B720" i="20"/>
  <c r="A720" i="20"/>
  <c r="B719" i="20"/>
  <c r="A719" i="20"/>
  <c r="B718" i="20"/>
  <c r="A718" i="20"/>
  <c r="B717" i="20"/>
  <c r="A717" i="20"/>
  <c r="B716" i="20"/>
  <c r="A716" i="20"/>
  <c r="B715" i="20"/>
  <c r="A715" i="20"/>
  <c r="B714" i="20"/>
  <c r="A714" i="20"/>
  <c r="B713" i="20"/>
  <c r="A713" i="20"/>
  <c r="B712" i="20"/>
  <c r="A712" i="20"/>
  <c r="B711" i="20"/>
  <c r="A711" i="20"/>
  <c r="B710" i="20"/>
  <c r="A710" i="20"/>
  <c r="B709" i="20"/>
  <c r="A709" i="20"/>
  <c r="B708" i="20"/>
  <c r="A708" i="20"/>
  <c r="B707" i="20"/>
  <c r="A707" i="20"/>
  <c r="B706" i="20"/>
  <c r="A706" i="20"/>
  <c r="B705" i="20"/>
  <c r="A705" i="20"/>
  <c r="B704" i="20"/>
  <c r="A704" i="20"/>
  <c r="B703" i="20"/>
  <c r="A703" i="20"/>
  <c r="B702" i="20"/>
  <c r="A702" i="20"/>
  <c r="B701" i="20"/>
  <c r="A701" i="20"/>
  <c r="B700" i="20"/>
  <c r="A700" i="20"/>
  <c r="B699" i="20"/>
  <c r="A699" i="20"/>
  <c r="B698" i="20"/>
  <c r="A698" i="20"/>
  <c r="B697" i="20"/>
  <c r="A697" i="20"/>
  <c r="B696" i="20"/>
  <c r="A696" i="20"/>
  <c r="B695" i="20"/>
  <c r="A695" i="20"/>
  <c r="B694" i="20"/>
  <c r="A694" i="20"/>
  <c r="B693" i="20"/>
  <c r="A693" i="20"/>
  <c r="B692" i="20"/>
  <c r="A692" i="20"/>
  <c r="B691" i="20"/>
  <c r="A691" i="20"/>
  <c r="B690" i="20"/>
  <c r="A690" i="20"/>
  <c r="B689" i="20"/>
  <c r="A689" i="20"/>
  <c r="B688" i="20"/>
  <c r="A688" i="20"/>
  <c r="B687" i="20"/>
  <c r="A687" i="20"/>
  <c r="B686" i="20"/>
  <c r="A686" i="20"/>
  <c r="B685" i="20"/>
  <c r="A685" i="20"/>
  <c r="B684" i="20"/>
  <c r="A684" i="20"/>
  <c r="B683" i="20"/>
  <c r="A683" i="20"/>
  <c r="B682" i="20"/>
  <c r="A682" i="20"/>
  <c r="B681" i="20"/>
  <c r="A681" i="20"/>
  <c r="B680" i="20"/>
  <c r="A680" i="20"/>
  <c r="B679" i="20"/>
  <c r="A679" i="20"/>
  <c r="B678" i="20"/>
  <c r="A678" i="20"/>
  <c r="B677" i="20"/>
  <c r="A677" i="20"/>
  <c r="B676" i="20"/>
  <c r="A676" i="20"/>
  <c r="B675" i="20"/>
  <c r="A675" i="20"/>
  <c r="B674" i="20"/>
  <c r="A674" i="20"/>
  <c r="B673" i="20"/>
  <c r="A673" i="20"/>
  <c r="B672" i="20"/>
  <c r="A672" i="20"/>
  <c r="B671" i="20"/>
  <c r="A671" i="20"/>
  <c r="B670" i="20"/>
  <c r="A670" i="20"/>
  <c r="B669" i="20"/>
  <c r="A669" i="20"/>
  <c r="B668" i="20"/>
  <c r="A668" i="20"/>
  <c r="B667" i="20"/>
  <c r="A667" i="20"/>
  <c r="B666" i="20"/>
  <c r="A666" i="20"/>
  <c r="B665" i="20"/>
  <c r="A665" i="20"/>
  <c r="B664" i="20"/>
  <c r="A664" i="20"/>
  <c r="B663" i="20"/>
  <c r="A663" i="20"/>
  <c r="B662" i="20"/>
  <c r="A662" i="20"/>
  <c r="B661" i="20"/>
  <c r="A661" i="20"/>
  <c r="B660" i="20"/>
  <c r="A660" i="20"/>
  <c r="B659" i="20"/>
  <c r="A659" i="20"/>
  <c r="B658" i="20"/>
  <c r="A658" i="20"/>
  <c r="B657" i="20"/>
  <c r="A657" i="20"/>
  <c r="B656" i="20"/>
  <c r="A656" i="20"/>
  <c r="B655" i="20"/>
  <c r="A655" i="20"/>
  <c r="B654" i="20"/>
  <c r="A654" i="20"/>
  <c r="B653" i="20"/>
  <c r="A653" i="20"/>
  <c r="B652" i="20"/>
  <c r="A652" i="20"/>
  <c r="B651" i="20"/>
  <c r="A651" i="20"/>
  <c r="B650" i="20"/>
  <c r="A650" i="20"/>
  <c r="B649" i="20"/>
  <c r="A649" i="20"/>
  <c r="B648" i="20"/>
  <c r="A648" i="20"/>
  <c r="B647" i="20"/>
  <c r="A647" i="20"/>
  <c r="B646" i="20"/>
  <c r="A646" i="20"/>
  <c r="B645" i="20"/>
  <c r="A645" i="20"/>
  <c r="B644" i="20"/>
  <c r="A644" i="20"/>
  <c r="B643" i="20"/>
  <c r="A643" i="20"/>
  <c r="B642" i="20"/>
  <c r="A642" i="20"/>
  <c r="B641" i="20"/>
  <c r="A641" i="20"/>
  <c r="B640" i="20"/>
  <c r="A640" i="20"/>
  <c r="B639" i="20"/>
  <c r="A639" i="20"/>
  <c r="B638" i="20"/>
  <c r="A638" i="20"/>
  <c r="B637" i="20"/>
  <c r="A637" i="20"/>
  <c r="B636" i="20"/>
  <c r="A636" i="20"/>
  <c r="B635" i="20"/>
  <c r="A635" i="20"/>
  <c r="B634" i="20"/>
  <c r="A634" i="20"/>
  <c r="B633" i="20"/>
  <c r="A633" i="20"/>
  <c r="B632" i="20"/>
  <c r="A632" i="20"/>
  <c r="B631" i="20"/>
  <c r="A631" i="20"/>
  <c r="B630" i="20"/>
  <c r="A630" i="20"/>
  <c r="B629" i="20"/>
  <c r="A629" i="20"/>
  <c r="B628" i="20"/>
  <c r="A628" i="20"/>
  <c r="B627" i="20"/>
  <c r="A627" i="20"/>
  <c r="B626" i="20"/>
  <c r="A626" i="20"/>
  <c r="B625" i="20"/>
  <c r="A625" i="20"/>
  <c r="B624" i="20"/>
  <c r="A624" i="20"/>
  <c r="B623" i="20"/>
  <c r="A623" i="20"/>
  <c r="B622" i="20"/>
  <c r="A622" i="20"/>
  <c r="B621" i="20"/>
  <c r="A621" i="20"/>
  <c r="B620" i="20"/>
  <c r="A620" i="20"/>
  <c r="B619" i="20"/>
  <c r="A619" i="20"/>
  <c r="B618" i="20"/>
  <c r="A618" i="20"/>
  <c r="B617" i="20"/>
  <c r="A617" i="20"/>
  <c r="B616" i="20"/>
  <c r="A616" i="20"/>
  <c r="B615" i="20"/>
  <c r="A615" i="20"/>
  <c r="B614" i="20"/>
  <c r="A614" i="20"/>
  <c r="B613" i="20"/>
  <c r="A613" i="20"/>
  <c r="B612" i="20"/>
  <c r="A612" i="20"/>
  <c r="B611" i="20"/>
  <c r="A611" i="20"/>
  <c r="B610" i="20"/>
  <c r="A610" i="20"/>
  <c r="B609" i="20"/>
  <c r="A609" i="20"/>
  <c r="B608" i="20"/>
  <c r="A608" i="20"/>
  <c r="B607" i="20"/>
  <c r="A607" i="20"/>
  <c r="B606" i="20"/>
  <c r="A606" i="20"/>
  <c r="B605" i="20"/>
  <c r="A605" i="20"/>
  <c r="B604" i="20"/>
  <c r="A604" i="20"/>
  <c r="B603" i="20"/>
  <c r="A603" i="20"/>
  <c r="B602" i="20"/>
  <c r="A602" i="20"/>
  <c r="B601" i="20"/>
  <c r="A601" i="20"/>
  <c r="B600" i="20"/>
  <c r="A600" i="20"/>
  <c r="B599" i="20"/>
  <c r="A599" i="20"/>
  <c r="B598" i="20"/>
  <c r="A598" i="20"/>
  <c r="B597" i="20"/>
  <c r="A597" i="20"/>
  <c r="B596" i="20"/>
  <c r="A596" i="20"/>
  <c r="B595" i="20"/>
  <c r="A595" i="20"/>
  <c r="B594" i="20"/>
  <c r="A594" i="20"/>
  <c r="B593" i="20"/>
  <c r="A593" i="20"/>
  <c r="B592" i="20"/>
  <c r="A592" i="20"/>
  <c r="B591" i="20"/>
  <c r="A591" i="20"/>
  <c r="B590" i="20"/>
  <c r="A590" i="20"/>
  <c r="B589" i="20"/>
  <c r="A589" i="20"/>
  <c r="B588" i="20"/>
  <c r="A588" i="20"/>
  <c r="B587" i="20"/>
  <c r="A587" i="20"/>
  <c r="B586" i="20"/>
  <c r="A586" i="20"/>
  <c r="B585" i="20"/>
  <c r="A585" i="20"/>
  <c r="B584" i="20"/>
  <c r="A584" i="20"/>
  <c r="B583" i="20"/>
  <c r="A583" i="20"/>
  <c r="B582" i="20"/>
  <c r="A582" i="20"/>
  <c r="B581" i="20"/>
  <c r="A581" i="20"/>
  <c r="B580" i="20"/>
  <c r="A580" i="20"/>
  <c r="B579" i="20"/>
  <c r="A579" i="20"/>
  <c r="B578" i="20"/>
  <c r="A578" i="20"/>
  <c r="B577" i="20"/>
  <c r="A577" i="20"/>
  <c r="B576" i="20"/>
  <c r="A576" i="20"/>
  <c r="B575" i="20"/>
  <c r="A575" i="20"/>
  <c r="B574" i="20"/>
  <c r="A574" i="20"/>
  <c r="B573" i="20"/>
  <c r="A573" i="20"/>
  <c r="B572" i="20"/>
  <c r="A572" i="20"/>
  <c r="B571" i="20"/>
  <c r="A571" i="20"/>
  <c r="B570" i="20"/>
  <c r="A570" i="20"/>
  <c r="B569" i="20"/>
  <c r="A569" i="20"/>
  <c r="B568" i="20"/>
  <c r="A568" i="20"/>
  <c r="B567" i="20"/>
  <c r="A567" i="20"/>
  <c r="B566" i="20"/>
  <c r="A566" i="20"/>
  <c r="B565" i="20"/>
  <c r="A565" i="20"/>
  <c r="B564" i="20"/>
  <c r="A564" i="20"/>
  <c r="B563" i="20"/>
  <c r="A563" i="20"/>
  <c r="B562" i="20"/>
  <c r="A562" i="20"/>
  <c r="B561" i="20"/>
  <c r="A561" i="20"/>
  <c r="B560" i="20"/>
  <c r="A560" i="20"/>
  <c r="B559" i="20"/>
  <c r="A559" i="20"/>
  <c r="B558" i="20"/>
  <c r="A558" i="20"/>
  <c r="B557" i="20"/>
  <c r="A557" i="20"/>
  <c r="B556" i="20"/>
  <c r="A556" i="20"/>
  <c r="B555" i="20"/>
  <c r="A555" i="20"/>
  <c r="B554" i="20"/>
  <c r="A554" i="20"/>
  <c r="B553" i="20"/>
  <c r="A553" i="20"/>
  <c r="B552" i="20"/>
  <c r="A552" i="20"/>
  <c r="B551" i="20"/>
  <c r="A551" i="20"/>
  <c r="B550" i="20"/>
  <c r="A550" i="20"/>
  <c r="B549" i="20"/>
  <c r="A549" i="20"/>
  <c r="B548" i="20"/>
  <c r="A548" i="20"/>
  <c r="B547" i="20"/>
  <c r="A547" i="20"/>
  <c r="B546" i="20"/>
  <c r="A546" i="20"/>
  <c r="B545" i="20"/>
  <c r="A545" i="20"/>
  <c r="B544" i="20"/>
  <c r="A544" i="20"/>
  <c r="B543" i="20"/>
  <c r="A543" i="20"/>
  <c r="B542" i="20"/>
  <c r="A542" i="20"/>
  <c r="B541" i="20"/>
  <c r="A541" i="20"/>
  <c r="B540" i="20"/>
  <c r="A540" i="20"/>
  <c r="B539" i="20"/>
  <c r="A539" i="20"/>
  <c r="B538" i="20"/>
  <c r="A538" i="20"/>
  <c r="B537" i="20"/>
  <c r="A537" i="20"/>
  <c r="B536" i="20"/>
  <c r="A536" i="20"/>
  <c r="B535" i="20"/>
  <c r="A535" i="20"/>
  <c r="B534" i="20"/>
  <c r="A534" i="20"/>
  <c r="B533" i="20"/>
  <c r="A533" i="20"/>
  <c r="B532" i="20"/>
  <c r="A532" i="20"/>
  <c r="B531" i="20"/>
  <c r="A531" i="20"/>
  <c r="B530" i="20"/>
  <c r="A530" i="20"/>
  <c r="B529" i="20"/>
  <c r="A529" i="20"/>
  <c r="B528" i="20"/>
  <c r="A528" i="20"/>
  <c r="B527" i="20"/>
  <c r="A527" i="20"/>
  <c r="B526" i="20"/>
  <c r="A526" i="20"/>
  <c r="B525" i="20"/>
  <c r="A525" i="20"/>
  <c r="B524" i="20"/>
  <c r="A524" i="20"/>
  <c r="B523" i="20"/>
  <c r="A523" i="20"/>
  <c r="B522" i="20"/>
  <c r="A522" i="20"/>
  <c r="B521" i="20"/>
  <c r="A521" i="20"/>
  <c r="B520" i="20"/>
  <c r="A520" i="20"/>
  <c r="B519" i="20"/>
  <c r="A519" i="20"/>
  <c r="B518" i="20"/>
  <c r="A518" i="20"/>
  <c r="B517" i="20"/>
  <c r="A517" i="20"/>
  <c r="B516" i="20"/>
  <c r="A516" i="20"/>
  <c r="B515" i="20"/>
  <c r="A515" i="20"/>
  <c r="B514" i="20"/>
  <c r="A514" i="20"/>
  <c r="B513" i="20"/>
  <c r="A513" i="20"/>
  <c r="B512" i="20"/>
  <c r="A512" i="20"/>
  <c r="B511" i="20"/>
  <c r="A511" i="20"/>
  <c r="B510" i="20"/>
  <c r="A510" i="20"/>
  <c r="B509" i="20"/>
  <c r="A509" i="20"/>
  <c r="B508" i="20"/>
  <c r="A508" i="20"/>
  <c r="B507" i="20"/>
  <c r="A507" i="20"/>
  <c r="B506" i="20"/>
  <c r="A506" i="20"/>
  <c r="B505" i="20"/>
  <c r="A505" i="20"/>
  <c r="B504" i="20"/>
  <c r="A504" i="20"/>
  <c r="B503" i="20"/>
  <c r="A503" i="20"/>
  <c r="B502" i="20"/>
  <c r="A502" i="20"/>
  <c r="B501" i="20"/>
  <c r="A501" i="20"/>
  <c r="B500" i="20"/>
  <c r="A500" i="20"/>
  <c r="B499" i="20"/>
  <c r="A499" i="20"/>
  <c r="B498" i="20"/>
  <c r="A498" i="20"/>
  <c r="B497" i="20"/>
  <c r="A497" i="20"/>
  <c r="B496" i="20"/>
  <c r="A496" i="20"/>
  <c r="B495" i="20"/>
  <c r="A495" i="20"/>
  <c r="B494" i="20"/>
  <c r="A494" i="20"/>
  <c r="B493" i="20"/>
  <c r="A493" i="20"/>
  <c r="B492" i="20"/>
  <c r="A492" i="20"/>
  <c r="B491" i="20"/>
  <c r="A491" i="20"/>
  <c r="B490" i="20"/>
  <c r="A490" i="20"/>
  <c r="B489" i="20"/>
  <c r="A489" i="20"/>
  <c r="B488" i="20"/>
  <c r="A488" i="20"/>
  <c r="B487" i="20"/>
  <c r="A487" i="20"/>
  <c r="B486" i="20"/>
  <c r="A486" i="20"/>
  <c r="B485" i="20"/>
  <c r="A485" i="20"/>
  <c r="B484" i="20"/>
  <c r="A484" i="20"/>
  <c r="B483" i="20"/>
  <c r="A483" i="20"/>
  <c r="B482" i="20"/>
  <c r="A482" i="20"/>
  <c r="B481" i="20"/>
  <c r="A481" i="20"/>
  <c r="B480" i="20"/>
  <c r="A480" i="20"/>
  <c r="B479" i="20"/>
  <c r="A479" i="20"/>
  <c r="B478" i="20"/>
  <c r="A478" i="20"/>
  <c r="B477" i="20"/>
  <c r="A477" i="20"/>
  <c r="B476" i="20"/>
  <c r="A476" i="20"/>
  <c r="B475" i="20"/>
  <c r="A475" i="20"/>
  <c r="B474" i="20"/>
  <c r="A474" i="20"/>
  <c r="B473" i="20"/>
  <c r="A473" i="20"/>
  <c r="B472" i="20"/>
  <c r="A472" i="20"/>
  <c r="B471" i="20"/>
  <c r="A471" i="20"/>
  <c r="B470" i="20"/>
  <c r="A470" i="20"/>
  <c r="B469" i="20"/>
  <c r="A469" i="20"/>
  <c r="B468" i="20"/>
  <c r="A468" i="20"/>
  <c r="B467" i="20"/>
  <c r="A467" i="20"/>
  <c r="B466" i="20"/>
  <c r="A466" i="20"/>
  <c r="B465" i="20"/>
  <c r="A465" i="20"/>
  <c r="B464" i="20"/>
  <c r="A464" i="20"/>
  <c r="B463" i="20"/>
  <c r="A463" i="20"/>
  <c r="B462" i="20"/>
  <c r="A462" i="20"/>
  <c r="B461" i="20"/>
  <c r="A461" i="20"/>
  <c r="B460" i="20"/>
  <c r="A460" i="20"/>
  <c r="B459" i="20"/>
  <c r="A459" i="20"/>
  <c r="B458" i="20"/>
  <c r="A458" i="20"/>
  <c r="B457" i="20"/>
  <c r="A457" i="20"/>
  <c r="B456" i="20"/>
  <c r="A456" i="20"/>
  <c r="B455" i="20"/>
  <c r="A455" i="20"/>
  <c r="B454" i="20"/>
  <c r="A454" i="20"/>
  <c r="B453" i="20"/>
  <c r="A453" i="20"/>
  <c r="B452" i="20"/>
  <c r="A452" i="20"/>
  <c r="B451" i="20"/>
  <c r="A451" i="20"/>
  <c r="B450" i="20"/>
  <c r="A450" i="20"/>
  <c r="B449" i="20"/>
  <c r="A449" i="20"/>
  <c r="B448" i="20"/>
  <c r="A448" i="20"/>
  <c r="B447" i="20"/>
  <c r="A447" i="20"/>
  <c r="B446" i="20"/>
  <c r="A446" i="20"/>
  <c r="B445" i="20"/>
  <c r="A445" i="20"/>
  <c r="B444" i="20"/>
  <c r="A444" i="20"/>
  <c r="B443" i="20"/>
  <c r="A443" i="20"/>
  <c r="B442" i="20"/>
  <c r="A442" i="20"/>
  <c r="B441" i="20"/>
  <c r="A441" i="20"/>
  <c r="B440" i="20"/>
  <c r="A440" i="20"/>
  <c r="B439" i="20"/>
  <c r="A439" i="20"/>
  <c r="B438" i="20"/>
  <c r="A438" i="20"/>
  <c r="B437" i="20"/>
  <c r="A437" i="20"/>
  <c r="B436" i="20"/>
  <c r="A436" i="20"/>
  <c r="B435" i="20"/>
  <c r="A435" i="20"/>
  <c r="B434" i="20"/>
  <c r="A434" i="20"/>
  <c r="B433" i="20"/>
  <c r="A433" i="20"/>
  <c r="B432" i="20"/>
  <c r="A432" i="20"/>
  <c r="B431" i="20"/>
  <c r="A431" i="20"/>
  <c r="B430" i="20"/>
  <c r="A430" i="20"/>
  <c r="B429" i="20"/>
  <c r="A429" i="20"/>
  <c r="B428" i="20"/>
  <c r="A428" i="20"/>
  <c r="B427" i="20"/>
  <c r="A427" i="20"/>
  <c r="B426" i="20"/>
  <c r="A426" i="20"/>
  <c r="B425" i="20"/>
  <c r="A425" i="20"/>
  <c r="B424" i="20"/>
  <c r="A424" i="20"/>
  <c r="B423" i="20"/>
  <c r="A423" i="20"/>
  <c r="B422" i="20"/>
  <c r="A422" i="20"/>
  <c r="B421" i="20"/>
  <c r="A421" i="20"/>
  <c r="B420" i="20"/>
  <c r="A420" i="20"/>
  <c r="B419" i="20"/>
  <c r="A419" i="20"/>
  <c r="B418" i="20"/>
  <c r="A418" i="20"/>
  <c r="B417" i="20"/>
  <c r="A417" i="20"/>
  <c r="B416" i="20"/>
  <c r="A416" i="20"/>
  <c r="B415" i="20"/>
  <c r="A415" i="20"/>
  <c r="B414" i="20"/>
  <c r="A414" i="20"/>
  <c r="B413" i="20"/>
  <c r="A413" i="20"/>
  <c r="B412" i="20"/>
  <c r="A412" i="20"/>
  <c r="B411" i="20"/>
  <c r="A411" i="20"/>
  <c r="B410" i="20"/>
  <c r="A410" i="20"/>
  <c r="B409" i="20"/>
  <c r="A409" i="20"/>
  <c r="B408" i="20"/>
  <c r="A408" i="20"/>
  <c r="B407" i="20"/>
  <c r="A407" i="20"/>
  <c r="B406" i="20"/>
  <c r="A406" i="20"/>
  <c r="B405" i="20"/>
  <c r="A405" i="20"/>
  <c r="B404" i="20"/>
  <c r="A404" i="20"/>
  <c r="B403" i="20"/>
  <c r="A403" i="20"/>
  <c r="B402" i="20"/>
  <c r="A402" i="20"/>
  <c r="B401" i="20"/>
  <c r="A401" i="20"/>
  <c r="B400" i="20"/>
  <c r="A400" i="20"/>
  <c r="B399" i="20"/>
  <c r="A399" i="20"/>
  <c r="B398" i="20"/>
  <c r="A398" i="20"/>
  <c r="B397" i="20"/>
  <c r="A397" i="20"/>
  <c r="B396" i="20"/>
  <c r="A396" i="20"/>
  <c r="B395" i="20"/>
  <c r="A395" i="20"/>
  <c r="B394" i="20"/>
  <c r="A394" i="20"/>
  <c r="B393" i="20"/>
  <c r="A393" i="20"/>
  <c r="B392" i="20"/>
  <c r="A392" i="20"/>
  <c r="B391" i="20"/>
  <c r="A391" i="20"/>
  <c r="B390" i="20"/>
  <c r="A390" i="20"/>
  <c r="B389" i="20"/>
  <c r="A389" i="20"/>
  <c r="B388" i="20"/>
  <c r="A388" i="20"/>
  <c r="B387" i="20"/>
  <c r="A387" i="20"/>
  <c r="B386" i="20"/>
  <c r="A386" i="20"/>
  <c r="B385" i="20"/>
  <c r="A385" i="20"/>
  <c r="B384" i="20"/>
  <c r="A384" i="20"/>
  <c r="B383" i="20"/>
  <c r="A383" i="20"/>
  <c r="B382" i="20"/>
  <c r="A382" i="20"/>
  <c r="B381" i="20"/>
  <c r="A381" i="20"/>
  <c r="B380" i="20"/>
  <c r="A380" i="20"/>
  <c r="B379" i="20"/>
  <c r="A379" i="20"/>
  <c r="B378" i="20"/>
  <c r="A378" i="20"/>
  <c r="B377" i="20"/>
  <c r="A377" i="20"/>
  <c r="B376" i="20"/>
  <c r="A376" i="20"/>
  <c r="B375" i="20"/>
  <c r="A375" i="20"/>
  <c r="B374" i="20"/>
  <c r="A374" i="20"/>
  <c r="B373" i="20"/>
  <c r="A373" i="20"/>
  <c r="B372" i="20"/>
  <c r="A372" i="20"/>
  <c r="B371" i="20"/>
  <c r="A371" i="20"/>
  <c r="B370" i="20"/>
  <c r="A370" i="20"/>
  <c r="B369" i="20"/>
  <c r="A369" i="20"/>
  <c r="B368" i="20"/>
  <c r="A368" i="20"/>
  <c r="B367" i="20"/>
  <c r="A367" i="20"/>
  <c r="B366" i="20"/>
  <c r="A366" i="20"/>
  <c r="B365" i="20"/>
  <c r="A365" i="20"/>
  <c r="B364" i="20"/>
  <c r="A364" i="20"/>
  <c r="B363" i="20"/>
  <c r="A363" i="20"/>
  <c r="B362" i="20"/>
  <c r="A362" i="20"/>
  <c r="B361" i="20"/>
  <c r="A361" i="20"/>
  <c r="B360" i="20"/>
  <c r="A360" i="20"/>
  <c r="B359" i="20"/>
  <c r="A359" i="20"/>
  <c r="B358" i="20"/>
  <c r="A358" i="20"/>
  <c r="B357" i="20"/>
  <c r="A357" i="20"/>
  <c r="B356" i="20"/>
  <c r="A356" i="20"/>
  <c r="B355" i="20"/>
  <c r="A355" i="20"/>
  <c r="B354" i="20"/>
  <c r="A354" i="20"/>
  <c r="B353" i="20"/>
  <c r="A353" i="20"/>
  <c r="B352" i="20"/>
  <c r="A352" i="20"/>
  <c r="B351" i="20"/>
  <c r="A351" i="20"/>
  <c r="B350" i="20"/>
  <c r="A350" i="20"/>
  <c r="B349" i="20"/>
  <c r="A349" i="20"/>
  <c r="B348" i="20"/>
  <c r="A348" i="20"/>
  <c r="B347" i="20"/>
  <c r="A347" i="20"/>
  <c r="B346" i="20"/>
  <c r="A346" i="20"/>
  <c r="B345" i="20"/>
  <c r="A345" i="20"/>
  <c r="B344" i="20"/>
  <c r="A344" i="20"/>
  <c r="B343" i="20"/>
  <c r="A343" i="20"/>
  <c r="B342" i="20"/>
  <c r="A342" i="20"/>
  <c r="B341" i="20"/>
  <c r="A341" i="20"/>
  <c r="B340" i="20"/>
  <c r="A340" i="20"/>
  <c r="B339" i="20"/>
  <c r="A339" i="20"/>
  <c r="B338" i="20"/>
  <c r="A338" i="20"/>
  <c r="B337" i="20"/>
  <c r="A337" i="20"/>
  <c r="B336" i="20"/>
  <c r="A336" i="20"/>
  <c r="B335" i="20"/>
  <c r="A335" i="20"/>
  <c r="B334" i="20"/>
  <c r="A334" i="20"/>
  <c r="B333" i="20"/>
  <c r="A333" i="20"/>
  <c r="B332" i="20"/>
  <c r="A332" i="20"/>
  <c r="B331" i="20"/>
  <c r="A331" i="20"/>
  <c r="B330" i="20"/>
  <c r="A330" i="20"/>
  <c r="B329" i="20"/>
  <c r="A329" i="20"/>
  <c r="B328" i="20"/>
  <c r="A328" i="20"/>
  <c r="B327" i="20"/>
  <c r="A327" i="20"/>
  <c r="B326" i="20"/>
  <c r="A326" i="20"/>
  <c r="B325" i="20"/>
  <c r="A325" i="20"/>
  <c r="B324" i="20"/>
  <c r="A324" i="20"/>
  <c r="B323" i="20"/>
  <c r="A323" i="20"/>
  <c r="B322" i="20"/>
  <c r="A322" i="20"/>
  <c r="B321" i="20"/>
  <c r="A321" i="20"/>
  <c r="B320" i="20"/>
  <c r="A320" i="20"/>
  <c r="B319" i="20"/>
  <c r="A319" i="20"/>
  <c r="B318" i="20"/>
  <c r="A318" i="20"/>
  <c r="B317" i="20"/>
  <c r="A317" i="20"/>
  <c r="B316" i="20"/>
  <c r="A316" i="20"/>
  <c r="B315" i="20"/>
  <c r="A315" i="20"/>
  <c r="B314" i="20"/>
  <c r="A314" i="20"/>
  <c r="B313" i="20"/>
  <c r="A313" i="20"/>
  <c r="B312" i="20"/>
  <c r="A312" i="20"/>
  <c r="B311" i="20"/>
  <c r="A311" i="20"/>
  <c r="B310" i="20"/>
  <c r="A310" i="20"/>
  <c r="B309" i="20"/>
  <c r="A309" i="20"/>
  <c r="B308" i="20"/>
  <c r="A308" i="20"/>
  <c r="B307" i="20"/>
  <c r="A307" i="20"/>
  <c r="B306" i="20"/>
  <c r="A306" i="20"/>
  <c r="B305" i="20"/>
  <c r="A305" i="20"/>
  <c r="B304" i="20"/>
  <c r="A304" i="20"/>
  <c r="B303" i="20"/>
  <c r="A303" i="20"/>
  <c r="B302" i="20"/>
  <c r="A302" i="20"/>
  <c r="B301" i="20"/>
  <c r="A301" i="20"/>
  <c r="B300" i="20"/>
  <c r="A300" i="20"/>
  <c r="B299" i="20"/>
  <c r="A299" i="20"/>
  <c r="B298" i="20"/>
  <c r="A298" i="20"/>
  <c r="B297" i="20"/>
  <c r="A297" i="20"/>
  <c r="B296" i="20"/>
  <c r="A296" i="20"/>
  <c r="B295" i="20"/>
  <c r="A295" i="20"/>
  <c r="B294" i="20"/>
  <c r="A294" i="20"/>
  <c r="B293" i="20"/>
  <c r="A293" i="20"/>
  <c r="B292" i="20"/>
  <c r="A292" i="20"/>
  <c r="B291" i="20"/>
  <c r="A291" i="20"/>
  <c r="B290" i="20"/>
  <c r="A290" i="20"/>
  <c r="B289" i="20"/>
  <c r="A289" i="20"/>
  <c r="B288" i="20"/>
  <c r="A288" i="20"/>
  <c r="B287" i="20"/>
  <c r="A287" i="20"/>
  <c r="B286" i="20"/>
  <c r="A286" i="20"/>
  <c r="B285" i="20"/>
  <c r="A285" i="20"/>
  <c r="B284" i="20"/>
  <c r="A284" i="20"/>
  <c r="B283" i="20"/>
  <c r="A283" i="20"/>
  <c r="B282" i="20"/>
  <c r="A282" i="20"/>
  <c r="B281" i="20"/>
  <c r="A281" i="20"/>
  <c r="B280" i="20"/>
  <c r="A280" i="20"/>
  <c r="B279" i="20"/>
  <c r="A279" i="20"/>
  <c r="B278" i="20"/>
  <c r="A278" i="20"/>
  <c r="B277" i="20"/>
  <c r="A277" i="20"/>
  <c r="B276" i="20"/>
  <c r="A276" i="20"/>
  <c r="B275" i="20"/>
  <c r="A275" i="20"/>
  <c r="B274" i="20"/>
  <c r="A274" i="20"/>
  <c r="B273" i="20"/>
  <c r="A273" i="20"/>
  <c r="B272" i="20"/>
  <c r="A272" i="20"/>
  <c r="B271" i="20"/>
  <c r="A271" i="20"/>
  <c r="B270" i="20"/>
  <c r="A270" i="20"/>
  <c r="B269" i="20"/>
  <c r="A269" i="20"/>
  <c r="B268" i="20"/>
  <c r="A268" i="20"/>
  <c r="B267" i="20"/>
  <c r="A267" i="20"/>
  <c r="B266" i="20"/>
  <c r="A266" i="20"/>
  <c r="B265" i="20"/>
  <c r="A265" i="20"/>
  <c r="B264" i="20"/>
  <c r="A264" i="20"/>
  <c r="B263" i="20"/>
  <c r="A263" i="20"/>
  <c r="B262" i="20"/>
  <c r="A262" i="20"/>
  <c r="B261" i="20"/>
  <c r="A261" i="20"/>
  <c r="B260" i="20"/>
  <c r="A260" i="20"/>
  <c r="B259" i="20"/>
  <c r="A259" i="20"/>
  <c r="B258" i="20"/>
  <c r="A258" i="20"/>
  <c r="B257" i="20"/>
  <c r="A257" i="20"/>
  <c r="B256" i="20"/>
  <c r="A256" i="20"/>
  <c r="B255" i="20"/>
  <c r="A255" i="20"/>
  <c r="B254" i="20"/>
  <c r="A254" i="20"/>
  <c r="B253" i="20"/>
  <c r="A253" i="20"/>
  <c r="B252" i="20"/>
  <c r="A252" i="20"/>
  <c r="B251" i="20"/>
  <c r="A251" i="20"/>
  <c r="B250" i="20"/>
  <c r="A250" i="20"/>
  <c r="B249" i="20"/>
  <c r="A249" i="20"/>
  <c r="B248" i="20"/>
  <c r="A248" i="20"/>
  <c r="B247" i="20"/>
  <c r="A247" i="20"/>
  <c r="B246" i="20"/>
  <c r="A246" i="20"/>
  <c r="B245" i="20"/>
  <c r="A245" i="20"/>
  <c r="B244" i="20"/>
  <c r="A244" i="20"/>
  <c r="B243" i="20"/>
  <c r="A243" i="20"/>
  <c r="B242" i="20"/>
  <c r="A242" i="20"/>
  <c r="B241" i="20"/>
  <c r="A241" i="20"/>
  <c r="B240" i="20"/>
  <c r="A240" i="20"/>
  <c r="B239" i="20"/>
  <c r="A239" i="20"/>
  <c r="B238" i="20"/>
  <c r="A238" i="20"/>
  <c r="B237" i="20"/>
  <c r="A237" i="20"/>
  <c r="B236" i="20"/>
  <c r="A236" i="20"/>
  <c r="B235" i="20"/>
  <c r="A235" i="20"/>
  <c r="B234" i="20"/>
  <c r="A234" i="20"/>
  <c r="B233" i="20"/>
  <c r="A233" i="20"/>
  <c r="B232" i="20"/>
  <c r="A232" i="20"/>
  <c r="B231" i="20"/>
  <c r="A231" i="20"/>
  <c r="B230" i="20"/>
  <c r="A230" i="20"/>
  <c r="B229" i="20"/>
  <c r="A229" i="20"/>
  <c r="B228" i="20"/>
  <c r="A228" i="20"/>
  <c r="B227" i="20"/>
  <c r="A227" i="20"/>
  <c r="B226" i="20"/>
  <c r="A226" i="20"/>
  <c r="B225" i="20"/>
  <c r="A225" i="20"/>
  <c r="B224" i="20"/>
  <c r="A224" i="20"/>
  <c r="B223" i="20"/>
  <c r="A223" i="20"/>
  <c r="B222" i="20"/>
  <c r="A222" i="20"/>
  <c r="B221" i="20"/>
  <c r="A221" i="20"/>
  <c r="B220" i="20"/>
  <c r="A220" i="20"/>
  <c r="B219" i="20"/>
  <c r="A219" i="20"/>
  <c r="B218" i="20"/>
  <c r="A218" i="20"/>
  <c r="B217" i="20"/>
  <c r="A217" i="20"/>
  <c r="B216" i="20"/>
  <c r="A216" i="20"/>
  <c r="B215" i="20"/>
  <c r="A215" i="20"/>
  <c r="B214" i="20"/>
  <c r="A214" i="20"/>
  <c r="B213" i="20"/>
  <c r="A213" i="20"/>
  <c r="B212" i="20"/>
  <c r="A212" i="20"/>
  <c r="B211" i="20"/>
  <c r="A211" i="20"/>
  <c r="B210" i="20"/>
  <c r="A210" i="20"/>
  <c r="B209" i="20"/>
  <c r="A209" i="20"/>
  <c r="B208" i="20"/>
  <c r="A208" i="20"/>
  <c r="B207" i="20"/>
  <c r="A207" i="20"/>
  <c r="B206" i="20"/>
  <c r="A206" i="20"/>
  <c r="B205" i="20"/>
  <c r="A205" i="20"/>
  <c r="B204" i="20"/>
  <c r="A204" i="20"/>
  <c r="B203" i="20"/>
  <c r="A203" i="20"/>
  <c r="B202" i="20"/>
  <c r="A202" i="20"/>
  <c r="B201" i="20"/>
  <c r="A201" i="20"/>
  <c r="B200" i="20"/>
  <c r="A200" i="20"/>
  <c r="B199" i="20"/>
  <c r="A199" i="20"/>
  <c r="B198" i="20"/>
  <c r="A198" i="20"/>
  <c r="B197" i="20"/>
  <c r="A197" i="20"/>
  <c r="B196" i="20"/>
  <c r="A196" i="20"/>
  <c r="B195" i="20"/>
  <c r="A195" i="20"/>
  <c r="B194" i="20"/>
  <c r="A194" i="20"/>
  <c r="B193" i="20"/>
  <c r="A193" i="20"/>
  <c r="B192" i="20"/>
  <c r="A192" i="20"/>
  <c r="B191" i="20"/>
  <c r="A191" i="20"/>
  <c r="B190" i="20"/>
  <c r="A190" i="20"/>
  <c r="B189" i="20"/>
  <c r="A189" i="20"/>
  <c r="B188" i="20"/>
  <c r="A188" i="20"/>
  <c r="B187" i="20"/>
  <c r="A187" i="20"/>
  <c r="B186" i="20"/>
  <c r="A186" i="20"/>
  <c r="B185" i="20"/>
  <c r="A185" i="20"/>
  <c r="B184" i="20"/>
  <c r="A184" i="20"/>
  <c r="B183" i="20"/>
  <c r="A183" i="20"/>
  <c r="B182" i="20"/>
  <c r="A182" i="20"/>
  <c r="B181" i="20"/>
  <c r="A181" i="20"/>
  <c r="B180" i="20"/>
  <c r="A180" i="20"/>
  <c r="B179" i="20"/>
  <c r="A179" i="20"/>
  <c r="B178" i="20"/>
  <c r="A178" i="20"/>
  <c r="B177" i="20"/>
  <c r="A177" i="20"/>
  <c r="B176" i="20"/>
  <c r="A176" i="20"/>
  <c r="B175" i="20"/>
  <c r="A175" i="20"/>
  <c r="B174" i="20"/>
  <c r="A174" i="20"/>
  <c r="B173" i="20"/>
  <c r="A173" i="20"/>
  <c r="B172" i="20"/>
  <c r="A172" i="20"/>
  <c r="B171" i="20"/>
  <c r="A171" i="20"/>
  <c r="B170" i="20"/>
  <c r="A170" i="20"/>
  <c r="B169" i="20"/>
  <c r="A169" i="20"/>
  <c r="B168" i="20"/>
  <c r="A168" i="20"/>
  <c r="B167" i="20"/>
  <c r="A167" i="20"/>
  <c r="B166" i="20"/>
  <c r="A166" i="20"/>
  <c r="B165" i="20"/>
  <c r="A165" i="20"/>
  <c r="B164" i="20"/>
  <c r="A164" i="20"/>
  <c r="B163" i="20"/>
  <c r="A163" i="20"/>
  <c r="B162" i="20"/>
  <c r="A162" i="20"/>
  <c r="B161" i="20"/>
  <c r="A161" i="20"/>
  <c r="B160" i="20"/>
  <c r="A160" i="20"/>
  <c r="B159" i="20"/>
  <c r="A159" i="20"/>
  <c r="B158" i="20"/>
  <c r="A158" i="20"/>
  <c r="B157" i="20"/>
  <c r="A157" i="20"/>
  <c r="B156" i="20"/>
  <c r="A156" i="20"/>
  <c r="B155" i="20"/>
  <c r="A155" i="20"/>
  <c r="B154" i="20"/>
  <c r="A154" i="20"/>
  <c r="B153" i="20"/>
  <c r="A153" i="20"/>
  <c r="B152" i="20"/>
  <c r="A152" i="20"/>
  <c r="B151" i="20"/>
  <c r="A151" i="20"/>
  <c r="B150" i="20"/>
  <c r="A150" i="20"/>
  <c r="B149" i="20"/>
  <c r="A149" i="20"/>
  <c r="B148" i="20"/>
  <c r="A148" i="20"/>
  <c r="B147" i="20"/>
  <c r="A147" i="20"/>
  <c r="B146" i="20"/>
  <c r="A146" i="20"/>
  <c r="B145" i="20"/>
  <c r="A145" i="20"/>
  <c r="B144" i="20"/>
  <c r="A144" i="20"/>
  <c r="B143" i="20"/>
  <c r="A143" i="20"/>
  <c r="B142" i="20"/>
  <c r="A142" i="20"/>
  <c r="B141" i="20"/>
  <c r="A141" i="20"/>
  <c r="B140" i="20"/>
  <c r="A140" i="20"/>
  <c r="B139" i="20"/>
  <c r="A139" i="20"/>
  <c r="B138" i="20"/>
  <c r="A138" i="20"/>
  <c r="B137" i="20"/>
  <c r="A137" i="20"/>
  <c r="B136" i="20"/>
  <c r="A136" i="20"/>
  <c r="B135" i="20"/>
  <c r="A135" i="20"/>
  <c r="B134" i="20"/>
  <c r="A134" i="20"/>
  <c r="B133" i="20"/>
  <c r="A133" i="20"/>
  <c r="B132" i="20"/>
  <c r="A132" i="20"/>
  <c r="B131" i="20"/>
  <c r="A131" i="20"/>
  <c r="B130" i="20"/>
  <c r="A130" i="20"/>
  <c r="B129" i="20"/>
  <c r="A129" i="20"/>
  <c r="B128" i="20"/>
  <c r="A128" i="20"/>
  <c r="B127" i="20"/>
  <c r="A127" i="20"/>
  <c r="B126" i="20"/>
  <c r="A126" i="20"/>
  <c r="B125" i="20"/>
  <c r="A125" i="20"/>
  <c r="B124" i="20"/>
  <c r="A124" i="20"/>
  <c r="B123" i="20"/>
  <c r="A123" i="20"/>
  <c r="B122" i="20"/>
  <c r="A122" i="20"/>
  <c r="B121" i="20"/>
  <c r="A121" i="20"/>
  <c r="B120" i="20"/>
  <c r="A120" i="20"/>
  <c r="B119" i="20"/>
  <c r="A119" i="20"/>
  <c r="B118" i="20"/>
  <c r="A118" i="20"/>
  <c r="B117" i="20"/>
  <c r="A117" i="20"/>
  <c r="B116" i="20"/>
  <c r="A116" i="20"/>
  <c r="B115" i="20"/>
  <c r="A115" i="20"/>
  <c r="B114" i="20"/>
  <c r="A114" i="20"/>
  <c r="B113" i="20"/>
  <c r="A113" i="20"/>
  <c r="B112" i="20"/>
  <c r="A112" i="20"/>
  <c r="B111" i="20"/>
  <c r="A111" i="20"/>
  <c r="B110" i="20"/>
  <c r="A110" i="20"/>
  <c r="B109" i="20"/>
  <c r="A109" i="20"/>
  <c r="B108" i="20"/>
  <c r="A108" i="20"/>
  <c r="B107" i="20"/>
  <c r="A107" i="20"/>
  <c r="B106" i="20"/>
  <c r="A106" i="20"/>
  <c r="B105" i="20"/>
  <c r="A105" i="20"/>
  <c r="B104" i="20"/>
  <c r="A104" i="20"/>
  <c r="B103" i="20"/>
  <c r="A103" i="20"/>
  <c r="B102" i="20"/>
  <c r="A102" i="20"/>
  <c r="B101" i="20"/>
  <c r="A101" i="20"/>
  <c r="B100" i="20"/>
  <c r="A100" i="20"/>
  <c r="B99" i="20"/>
  <c r="A99" i="20"/>
  <c r="B98" i="20"/>
  <c r="A98" i="20"/>
  <c r="B97" i="20"/>
  <c r="A97" i="20"/>
  <c r="B96" i="20"/>
  <c r="A96" i="20"/>
  <c r="B95" i="20"/>
  <c r="A95" i="20"/>
  <c r="B94" i="20"/>
  <c r="A94" i="20"/>
  <c r="B93" i="20"/>
  <c r="A93" i="20"/>
  <c r="B92" i="20"/>
  <c r="A92" i="20"/>
  <c r="B91" i="20"/>
  <c r="A91" i="20"/>
  <c r="B90" i="20"/>
  <c r="A90" i="20"/>
  <c r="B89" i="20"/>
  <c r="A89" i="20"/>
  <c r="B88" i="20"/>
  <c r="A88" i="20"/>
  <c r="B87" i="20"/>
  <c r="A87" i="20"/>
  <c r="B86" i="20"/>
  <c r="A86" i="20"/>
  <c r="B85" i="20"/>
  <c r="A85" i="20"/>
  <c r="B84" i="20"/>
  <c r="A84" i="20"/>
  <c r="B83" i="20"/>
  <c r="A83" i="20"/>
  <c r="B82" i="20"/>
  <c r="A82" i="20"/>
  <c r="B81" i="20"/>
  <c r="A81" i="20"/>
  <c r="B80" i="20"/>
  <c r="A80" i="20"/>
  <c r="B79" i="20"/>
  <c r="A79" i="20"/>
  <c r="B78" i="20"/>
  <c r="A78" i="20"/>
  <c r="B77" i="20"/>
  <c r="A77" i="20"/>
  <c r="B76" i="20"/>
  <c r="A76" i="20"/>
  <c r="B75" i="20"/>
  <c r="A75" i="20"/>
  <c r="B74" i="20"/>
  <c r="A74" i="20"/>
  <c r="B73" i="20"/>
  <c r="A73" i="20"/>
  <c r="B72" i="20"/>
  <c r="A72" i="20"/>
  <c r="B71" i="20"/>
  <c r="A71" i="20"/>
  <c r="B70" i="20"/>
  <c r="A70" i="20"/>
  <c r="B69" i="20"/>
  <c r="A69" i="20"/>
  <c r="B68" i="20"/>
  <c r="A68" i="20"/>
  <c r="B67" i="20"/>
  <c r="A67" i="20"/>
  <c r="B66" i="20"/>
  <c r="A66" i="20"/>
  <c r="B65" i="20"/>
  <c r="A65" i="20"/>
  <c r="B64" i="20"/>
  <c r="A64" i="20"/>
  <c r="B63" i="20"/>
  <c r="A63" i="20"/>
  <c r="B62" i="20"/>
  <c r="A62" i="20"/>
  <c r="B61" i="20"/>
  <c r="A61" i="20"/>
  <c r="B60" i="20"/>
  <c r="A60" i="20"/>
  <c r="B59" i="20"/>
  <c r="A59" i="20"/>
  <c r="B58" i="20"/>
  <c r="A58" i="20"/>
  <c r="B57" i="20"/>
  <c r="A57" i="20"/>
  <c r="B56" i="20"/>
  <c r="A56" i="20"/>
  <c r="B55" i="20"/>
  <c r="A55" i="20"/>
  <c r="B54" i="20"/>
  <c r="A54" i="20"/>
  <c r="B53" i="20"/>
  <c r="A53" i="20"/>
  <c r="B52" i="20"/>
  <c r="A52" i="20"/>
  <c r="B51" i="20"/>
  <c r="A51" i="20"/>
  <c r="B50" i="20"/>
  <c r="A50" i="20"/>
  <c r="B49" i="20"/>
  <c r="A49" i="20"/>
  <c r="B48" i="20"/>
  <c r="A48" i="20"/>
  <c r="B47" i="20"/>
  <c r="A47" i="20"/>
  <c r="B46" i="20"/>
  <c r="A46" i="20"/>
  <c r="B45" i="20"/>
  <c r="A45" i="20"/>
  <c r="B44" i="20"/>
  <c r="A44" i="20"/>
  <c r="B43" i="20"/>
  <c r="A43" i="20"/>
  <c r="B42" i="20"/>
  <c r="A42" i="20"/>
  <c r="B41" i="20"/>
  <c r="A41" i="20"/>
  <c r="B40" i="20"/>
  <c r="A40" i="20"/>
  <c r="B39" i="20"/>
  <c r="A39" i="20"/>
  <c r="B38" i="20"/>
  <c r="A38" i="20"/>
  <c r="B37" i="20"/>
  <c r="A37" i="20"/>
  <c r="B36" i="20"/>
  <c r="A36" i="20"/>
  <c r="B35" i="20"/>
  <c r="A35" i="20"/>
  <c r="B34" i="20"/>
  <c r="A34" i="20"/>
  <c r="B33" i="20"/>
  <c r="A33" i="20"/>
  <c r="B32" i="20"/>
  <c r="A32" i="20"/>
  <c r="B31" i="20"/>
  <c r="A31" i="20"/>
  <c r="B30" i="20"/>
  <c r="A30" i="20"/>
  <c r="B29" i="20"/>
  <c r="A29" i="20"/>
  <c r="B28" i="20"/>
  <c r="A28" i="20"/>
  <c r="B27" i="20"/>
  <c r="A27" i="20"/>
  <c r="B26" i="20"/>
  <c r="A26" i="20"/>
  <c r="B25" i="20"/>
  <c r="A25" i="20"/>
  <c r="B24" i="20"/>
  <c r="A24" i="20"/>
  <c r="B23" i="20"/>
  <c r="A23" i="20"/>
  <c r="B22" i="20"/>
  <c r="A22" i="20"/>
  <c r="B21" i="20"/>
  <c r="A21" i="20"/>
  <c r="B20" i="20"/>
  <c r="A20" i="20"/>
  <c r="B19" i="20"/>
  <c r="A19" i="20"/>
  <c r="B18" i="20"/>
  <c r="A18" i="20"/>
  <c r="B17" i="20"/>
  <c r="A17" i="20"/>
  <c r="B16" i="20"/>
  <c r="A16" i="20"/>
  <c r="B15" i="20"/>
  <c r="A15" i="20"/>
  <c r="B14" i="20"/>
  <c r="A14" i="20"/>
  <c r="B13" i="20"/>
  <c r="A13" i="20"/>
  <c r="B12" i="20"/>
  <c r="A12" i="20"/>
  <c r="B11" i="20"/>
  <c r="A11" i="20"/>
  <c r="B10" i="20"/>
  <c r="A10" i="20"/>
  <c r="B9" i="20"/>
  <c r="A9" i="20"/>
  <c r="B8" i="20"/>
  <c r="A8" i="20"/>
  <c r="B7" i="20"/>
  <c r="A7" i="20"/>
  <c r="B6" i="20"/>
  <c r="A6" i="20"/>
  <c r="B5" i="20"/>
  <c r="A5" i="20"/>
  <c r="B4" i="20"/>
  <c r="A4" i="20"/>
  <c r="B970" i="13"/>
  <c r="D970" i="13" s="1"/>
  <c r="B969" i="13"/>
  <c r="D969" i="13"/>
  <c r="B968" i="13"/>
  <c r="D968" i="13" s="1"/>
  <c r="B967" i="13"/>
  <c r="D967" i="13" s="1"/>
  <c r="B966" i="13"/>
  <c r="D966" i="13" s="1"/>
  <c r="B965" i="13"/>
  <c r="D965" i="13" s="1"/>
  <c r="B964" i="13"/>
  <c r="D964" i="13" s="1"/>
  <c r="B963" i="13"/>
  <c r="D963" i="13"/>
  <c r="B962" i="13"/>
  <c r="D962" i="13" s="1"/>
  <c r="B961" i="13"/>
  <c r="D961" i="13"/>
  <c r="B960" i="13"/>
  <c r="D960" i="13" s="1"/>
  <c r="B959" i="13"/>
  <c r="D959" i="13"/>
  <c r="B958" i="13"/>
  <c r="D958" i="13" s="1"/>
  <c r="B957" i="13"/>
  <c r="D957" i="13" s="1"/>
  <c r="B956" i="13"/>
  <c r="D956" i="13" s="1"/>
  <c r="B955" i="13"/>
  <c r="D955" i="13" s="1"/>
  <c r="B954" i="13"/>
  <c r="D954" i="13" s="1"/>
  <c r="B953" i="13"/>
  <c r="D953" i="13"/>
  <c r="B952" i="13"/>
  <c r="D952" i="13" s="1"/>
  <c r="B951" i="13"/>
  <c r="D951" i="13" s="1"/>
  <c r="C951" i="13"/>
  <c r="B950" i="13"/>
  <c r="D950" i="13"/>
  <c r="B949" i="13"/>
  <c r="D949" i="13" s="1"/>
  <c r="B948" i="13"/>
  <c r="D948" i="13"/>
  <c r="B947" i="13"/>
  <c r="D947" i="13" s="1"/>
  <c r="B946" i="13"/>
  <c r="D946" i="13"/>
  <c r="B945" i="13"/>
  <c r="D945" i="13" s="1"/>
  <c r="B944" i="13"/>
  <c r="D944" i="13"/>
  <c r="B943" i="13"/>
  <c r="D943" i="13" s="1"/>
  <c r="B942" i="13"/>
  <c r="D942" i="13"/>
  <c r="B941" i="13"/>
  <c r="D941" i="13" s="1"/>
  <c r="B940" i="13"/>
  <c r="D940" i="13"/>
  <c r="B939" i="13"/>
  <c r="D939" i="13" s="1"/>
  <c r="B938" i="13"/>
  <c r="D938" i="13"/>
  <c r="B937" i="13"/>
  <c r="D937" i="13" s="1"/>
  <c r="B936" i="13"/>
  <c r="D936" i="13"/>
  <c r="B935" i="13"/>
  <c r="D935" i="13" s="1"/>
  <c r="B934" i="13"/>
  <c r="D934" i="13"/>
  <c r="B933" i="13"/>
  <c r="D933" i="13" s="1"/>
  <c r="B932" i="13"/>
  <c r="D932" i="13"/>
  <c r="B931" i="13"/>
  <c r="D931" i="13" s="1"/>
  <c r="B930" i="13"/>
  <c r="D930" i="13"/>
  <c r="B929" i="13"/>
  <c r="D929" i="13" s="1"/>
  <c r="B928" i="13"/>
  <c r="D928" i="13"/>
  <c r="B927" i="13"/>
  <c r="D927" i="13" s="1"/>
  <c r="B926" i="13"/>
  <c r="D926" i="13"/>
  <c r="B925" i="13"/>
  <c r="D925" i="13" s="1"/>
  <c r="B924" i="13"/>
  <c r="D924" i="13"/>
  <c r="B923" i="13"/>
  <c r="D923" i="13" s="1"/>
  <c r="B922" i="13"/>
  <c r="D922" i="13"/>
  <c r="B921" i="13"/>
  <c r="D921" i="13" s="1"/>
  <c r="B920" i="13"/>
  <c r="D920" i="13"/>
  <c r="B919" i="13"/>
  <c r="D919" i="13" s="1"/>
  <c r="B918" i="13"/>
  <c r="D918" i="13"/>
  <c r="B917" i="13"/>
  <c r="D917" i="13" s="1"/>
  <c r="B916" i="13"/>
  <c r="D916" i="13"/>
  <c r="B915" i="13"/>
  <c r="D915" i="13" s="1"/>
  <c r="B914" i="13"/>
  <c r="D914" i="13"/>
  <c r="B913" i="13"/>
  <c r="D913" i="13" s="1"/>
  <c r="B912" i="13"/>
  <c r="D912" i="13"/>
  <c r="B911" i="13"/>
  <c r="D911" i="13" s="1"/>
  <c r="B910" i="13"/>
  <c r="D910" i="13"/>
  <c r="B909" i="13"/>
  <c r="D909" i="13" s="1"/>
  <c r="B908" i="13"/>
  <c r="D908" i="13"/>
  <c r="B907" i="13"/>
  <c r="D907" i="13" s="1"/>
  <c r="B906" i="13"/>
  <c r="D906" i="13"/>
  <c r="B905" i="13"/>
  <c r="D905" i="13" s="1"/>
  <c r="B904" i="13"/>
  <c r="D904" i="13"/>
  <c r="B903" i="13"/>
  <c r="D903" i="13" s="1"/>
  <c r="B902" i="13"/>
  <c r="D902" i="13"/>
  <c r="B901" i="13"/>
  <c r="D901" i="13" s="1"/>
  <c r="B900" i="13"/>
  <c r="D900" i="13"/>
  <c r="B899" i="13"/>
  <c r="D899" i="13" s="1"/>
  <c r="B898" i="13"/>
  <c r="D898" i="13"/>
  <c r="B897" i="13"/>
  <c r="D897" i="13" s="1"/>
  <c r="B896" i="13"/>
  <c r="D896" i="13"/>
  <c r="B895" i="13"/>
  <c r="D895" i="13" s="1"/>
  <c r="B894" i="13"/>
  <c r="D894" i="13"/>
  <c r="B893" i="13"/>
  <c r="D893" i="13" s="1"/>
  <c r="B892" i="13"/>
  <c r="D892" i="13"/>
  <c r="B891" i="13"/>
  <c r="D891" i="13" s="1"/>
  <c r="B890" i="13"/>
  <c r="D890" i="13"/>
  <c r="B889" i="13"/>
  <c r="D889" i="13" s="1"/>
  <c r="B888" i="13"/>
  <c r="D888" i="13"/>
  <c r="B887" i="13"/>
  <c r="D887" i="13" s="1"/>
  <c r="B886" i="13"/>
  <c r="D886" i="13"/>
  <c r="B885" i="13"/>
  <c r="D885" i="13" s="1"/>
  <c r="B884" i="13"/>
  <c r="D884" i="13"/>
  <c r="B883" i="13"/>
  <c r="D883" i="13" s="1"/>
  <c r="B882" i="13"/>
  <c r="D882" i="13"/>
  <c r="B881" i="13"/>
  <c r="D881" i="13" s="1"/>
  <c r="B880" i="13"/>
  <c r="D880" i="13"/>
  <c r="B879" i="13"/>
  <c r="D879" i="13" s="1"/>
  <c r="B878" i="13"/>
  <c r="D878" i="13"/>
  <c r="B877" i="13"/>
  <c r="D877" i="13" s="1"/>
  <c r="B876" i="13"/>
  <c r="D876" i="13"/>
  <c r="B875" i="13"/>
  <c r="D875" i="13" s="1"/>
  <c r="B874" i="13"/>
  <c r="D874" i="13"/>
  <c r="B873" i="13"/>
  <c r="D873" i="13" s="1"/>
  <c r="B872" i="13"/>
  <c r="D872" i="13"/>
  <c r="B871" i="13"/>
  <c r="D871" i="13" s="1"/>
  <c r="B870" i="13"/>
  <c r="D870" i="13"/>
  <c r="B869" i="13"/>
  <c r="D869" i="13" s="1"/>
  <c r="B868" i="13"/>
  <c r="D868" i="13"/>
  <c r="B867" i="13"/>
  <c r="D867" i="13" s="1"/>
  <c r="B866" i="13"/>
  <c r="D866" i="13"/>
  <c r="B865" i="13"/>
  <c r="D865" i="13" s="1"/>
  <c r="B864" i="13"/>
  <c r="D864" i="13"/>
  <c r="B863" i="13"/>
  <c r="D863" i="13" s="1"/>
  <c r="B862" i="13"/>
  <c r="D862" i="13"/>
  <c r="B861" i="13"/>
  <c r="D861" i="13" s="1"/>
  <c r="B860" i="13"/>
  <c r="D860" i="13"/>
  <c r="B859" i="13"/>
  <c r="D859" i="13" s="1"/>
  <c r="B858" i="13"/>
  <c r="D858" i="13"/>
  <c r="B857" i="13"/>
  <c r="D857" i="13" s="1"/>
  <c r="B856" i="13"/>
  <c r="D856" i="13"/>
  <c r="B855" i="13"/>
  <c r="D855" i="13" s="1"/>
  <c r="B854" i="13"/>
  <c r="D854" i="13"/>
  <c r="B853" i="13"/>
  <c r="D853" i="13" s="1"/>
  <c r="B852" i="13"/>
  <c r="D852" i="13"/>
  <c r="B851" i="13"/>
  <c r="D851" i="13" s="1"/>
  <c r="B850" i="13"/>
  <c r="D850" i="13"/>
  <c r="B849" i="13"/>
  <c r="D849" i="13" s="1"/>
  <c r="B848" i="13"/>
  <c r="D848" i="13"/>
  <c r="B847" i="13"/>
  <c r="D847" i="13" s="1"/>
  <c r="B846" i="13"/>
  <c r="D846" i="13"/>
  <c r="B845" i="13"/>
  <c r="D845" i="13" s="1"/>
  <c r="B844" i="13"/>
  <c r="D844" i="13"/>
  <c r="B843" i="13"/>
  <c r="D843" i="13" s="1"/>
  <c r="B842" i="13"/>
  <c r="D842" i="13"/>
  <c r="B841" i="13"/>
  <c r="D841" i="13" s="1"/>
  <c r="B840" i="13"/>
  <c r="D840" i="13"/>
  <c r="B839" i="13"/>
  <c r="D839" i="13" s="1"/>
  <c r="B838" i="13"/>
  <c r="D838" i="13"/>
  <c r="B837" i="13"/>
  <c r="D837" i="13" s="1"/>
  <c r="B836" i="13"/>
  <c r="D836" i="13"/>
  <c r="B835" i="13"/>
  <c r="D835" i="13" s="1"/>
  <c r="B834" i="13"/>
  <c r="D834" i="13"/>
  <c r="B833" i="13"/>
  <c r="D833" i="13" s="1"/>
  <c r="B832" i="13"/>
  <c r="D832" i="13"/>
  <c r="B831" i="13"/>
  <c r="D831" i="13" s="1"/>
  <c r="B830" i="13"/>
  <c r="D830" i="13"/>
  <c r="B829" i="13"/>
  <c r="D829" i="13" s="1"/>
  <c r="B828" i="13"/>
  <c r="D828" i="13"/>
  <c r="B827" i="13"/>
  <c r="D827" i="13" s="1"/>
  <c r="B826" i="13"/>
  <c r="D826" i="13"/>
  <c r="B825" i="13"/>
  <c r="D825" i="13" s="1"/>
  <c r="B824" i="13"/>
  <c r="D824" i="13"/>
  <c r="B823" i="13"/>
  <c r="D823" i="13" s="1"/>
  <c r="B822" i="13"/>
  <c r="D822" i="13"/>
  <c r="B821" i="13"/>
  <c r="D821" i="13" s="1"/>
  <c r="B820" i="13"/>
  <c r="D820" i="13"/>
  <c r="B819" i="13"/>
  <c r="D819" i="13" s="1"/>
  <c r="B818" i="13"/>
  <c r="D818" i="13"/>
  <c r="B817" i="13"/>
  <c r="D817" i="13" s="1"/>
  <c r="B816" i="13"/>
  <c r="D816" i="13"/>
  <c r="B815" i="13"/>
  <c r="D815" i="13" s="1"/>
  <c r="B814" i="13"/>
  <c r="D814" i="13"/>
  <c r="B813" i="13"/>
  <c r="D813" i="13" s="1"/>
  <c r="B812" i="13"/>
  <c r="D812" i="13"/>
  <c r="B811" i="13"/>
  <c r="D811" i="13" s="1"/>
  <c r="B810" i="13"/>
  <c r="D810" i="13"/>
  <c r="B809" i="13"/>
  <c r="D809" i="13" s="1"/>
  <c r="B808" i="13"/>
  <c r="D808" i="13"/>
  <c r="B807" i="13"/>
  <c r="D807" i="13" s="1"/>
  <c r="B806" i="13"/>
  <c r="D806" i="13" s="1"/>
  <c r="B805" i="13"/>
  <c r="D805" i="13" s="1"/>
  <c r="B804" i="13"/>
  <c r="D804" i="13"/>
  <c r="B803" i="13"/>
  <c r="D803" i="13" s="1"/>
  <c r="B802" i="13"/>
  <c r="D802" i="13"/>
  <c r="B801" i="13"/>
  <c r="D801" i="13" s="1"/>
  <c r="B800" i="13"/>
  <c r="D800" i="13"/>
  <c r="B799" i="13"/>
  <c r="D799" i="13" s="1"/>
  <c r="B798" i="13"/>
  <c r="D798" i="13" s="1"/>
  <c r="B797" i="13"/>
  <c r="D797" i="13" s="1"/>
  <c r="B796" i="13"/>
  <c r="D796" i="13"/>
  <c r="B795" i="13"/>
  <c r="D795" i="13" s="1"/>
  <c r="B794" i="13"/>
  <c r="D794" i="13" s="1"/>
  <c r="B793" i="13"/>
  <c r="D793" i="13" s="1"/>
  <c r="B792" i="13"/>
  <c r="D792" i="13"/>
  <c r="B791" i="13"/>
  <c r="D791" i="13" s="1"/>
  <c r="B790" i="13"/>
  <c r="D790" i="13" s="1"/>
  <c r="B789" i="13"/>
  <c r="D789" i="13" s="1"/>
  <c r="B788" i="13"/>
  <c r="D788" i="13" s="1"/>
  <c r="B787" i="13"/>
  <c r="D787" i="13" s="1"/>
  <c r="B786" i="13"/>
  <c r="D786" i="13"/>
  <c r="B785" i="13"/>
  <c r="D785" i="13" s="1"/>
  <c r="B784" i="13"/>
  <c r="D784" i="13"/>
  <c r="B783" i="13"/>
  <c r="D783" i="13" s="1"/>
  <c r="B782" i="13"/>
  <c r="D782" i="13" s="1"/>
  <c r="B781" i="13"/>
  <c r="D781" i="13" s="1"/>
  <c r="B780" i="13"/>
  <c r="D780" i="13" s="1"/>
  <c r="B779" i="13"/>
  <c r="D779" i="13" s="1"/>
  <c r="B778" i="13"/>
  <c r="D778" i="13"/>
  <c r="B777" i="13"/>
  <c r="D777" i="13" s="1"/>
  <c r="B776" i="13"/>
  <c r="D776" i="13"/>
  <c r="B775" i="13"/>
  <c r="D775" i="13" s="1"/>
  <c r="B774" i="13"/>
  <c r="D774" i="13" s="1"/>
  <c r="B773" i="13"/>
  <c r="D773" i="13" s="1"/>
  <c r="B772" i="13"/>
  <c r="D772" i="13"/>
  <c r="B771" i="13"/>
  <c r="D771" i="13" s="1"/>
  <c r="B770" i="13"/>
  <c r="D770" i="13"/>
  <c r="B769" i="13"/>
  <c r="D769" i="13" s="1"/>
  <c r="B768" i="13"/>
  <c r="D768" i="13"/>
  <c r="B767" i="13"/>
  <c r="D767" i="13" s="1"/>
  <c r="B766" i="13"/>
  <c r="D766" i="13" s="1"/>
  <c r="B765" i="13"/>
  <c r="D765" i="13" s="1"/>
  <c r="B764" i="13"/>
  <c r="D764" i="13"/>
  <c r="B763" i="13"/>
  <c r="D763" i="13" s="1"/>
  <c r="B762" i="13"/>
  <c r="D762" i="13" s="1"/>
  <c r="B761" i="13"/>
  <c r="D761" i="13" s="1"/>
  <c r="B760" i="13"/>
  <c r="D760" i="13"/>
  <c r="B759" i="13"/>
  <c r="D759" i="13" s="1"/>
  <c r="B758" i="13"/>
  <c r="D758" i="13" s="1"/>
  <c r="B757" i="13"/>
  <c r="D757" i="13" s="1"/>
  <c r="B756" i="13"/>
  <c r="D756" i="13" s="1"/>
  <c r="B755" i="13"/>
  <c r="D755" i="13" s="1"/>
  <c r="B754" i="13"/>
  <c r="D754" i="13"/>
  <c r="B753" i="13"/>
  <c r="D753" i="13" s="1"/>
  <c r="B752" i="13"/>
  <c r="D752" i="13"/>
  <c r="B751" i="13"/>
  <c r="D751" i="13" s="1"/>
  <c r="B750" i="13"/>
  <c r="D750" i="13" s="1"/>
  <c r="B749" i="13"/>
  <c r="D749" i="13" s="1"/>
  <c r="B748" i="13"/>
  <c r="D748" i="13"/>
  <c r="B747" i="13"/>
  <c r="D747" i="13" s="1"/>
  <c r="B746" i="13"/>
  <c r="D746" i="13"/>
  <c r="B745" i="13"/>
  <c r="D745" i="13" s="1"/>
  <c r="B744" i="13"/>
  <c r="D744" i="13"/>
  <c r="B743" i="13"/>
  <c r="D743" i="13" s="1"/>
  <c r="B742" i="13"/>
  <c r="D742" i="13" s="1"/>
  <c r="B741" i="13"/>
  <c r="D741" i="13" s="1"/>
  <c r="B740" i="13"/>
  <c r="D740" i="13"/>
  <c r="B739" i="13"/>
  <c r="D739" i="13" s="1"/>
  <c r="B738" i="13"/>
  <c r="D738" i="13"/>
  <c r="B737" i="13"/>
  <c r="D737" i="13" s="1"/>
  <c r="B736" i="13"/>
  <c r="D736" i="13"/>
  <c r="B735" i="13"/>
  <c r="D735" i="13" s="1"/>
  <c r="B734" i="13"/>
  <c r="D734" i="13" s="1"/>
  <c r="B733" i="13"/>
  <c r="D733" i="13" s="1"/>
  <c r="B732" i="13"/>
  <c r="D732" i="13" s="1"/>
  <c r="B731" i="13"/>
  <c r="D731" i="13" s="1"/>
  <c r="B730" i="13"/>
  <c r="D730" i="13" s="1"/>
  <c r="B729" i="13"/>
  <c r="D729" i="13" s="1"/>
  <c r="B728" i="13"/>
  <c r="D728" i="13"/>
  <c r="B727" i="13"/>
  <c r="D727" i="13" s="1"/>
  <c r="B726" i="13"/>
  <c r="D726" i="13" s="1"/>
  <c r="B725" i="13"/>
  <c r="D725" i="13" s="1"/>
  <c r="B724" i="13"/>
  <c r="D724" i="13" s="1"/>
  <c r="B723" i="13"/>
  <c r="D723" i="13" s="1"/>
  <c r="B722" i="13"/>
  <c r="D722" i="13"/>
  <c r="B721" i="13"/>
  <c r="D721" i="13" s="1"/>
  <c r="B720" i="13"/>
  <c r="D720" i="13"/>
  <c r="B719" i="13"/>
  <c r="D719" i="13" s="1"/>
  <c r="B718" i="13"/>
  <c r="D718" i="13" s="1"/>
  <c r="B717" i="13"/>
  <c r="D717" i="13" s="1"/>
  <c r="B716" i="13"/>
  <c r="D716" i="13"/>
  <c r="B715" i="13"/>
  <c r="D715" i="13" s="1"/>
  <c r="B714" i="13"/>
  <c r="D714" i="13"/>
  <c r="B713" i="13"/>
  <c r="D713" i="13" s="1"/>
  <c r="B712" i="13"/>
  <c r="D712" i="13"/>
  <c r="B711" i="13"/>
  <c r="D711" i="13" s="1"/>
  <c r="B710" i="13"/>
  <c r="D710" i="13" s="1"/>
  <c r="B709" i="13"/>
  <c r="D709" i="13" s="1"/>
  <c r="B708" i="13"/>
  <c r="D708" i="13" s="1"/>
  <c r="B707" i="13"/>
  <c r="D707" i="13"/>
  <c r="B706" i="13"/>
  <c r="D706" i="13" s="1"/>
  <c r="B705" i="13"/>
  <c r="D705" i="13"/>
  <c r="B704" i="13"/>
  <c r="D704" i="13" s="1"/>
  <c r="B703" i="13"/>
  <c r="D703" i="13"/>
  <c r="B702" i="13"/>
  <c r="D702" i="13" s="1"/>
  <c r="B701" i="13"/>
  <c r="D701" i="13"/>
  <c r="B700" i="13"/>
  <c r="D700" i="13" s="1"/>
  <c r="B699" i="13"/>
  <c r="D699" i="13"/>
  <c r="B698" i="13"/>
  <c r="D698" i="13" s="1"/>
  <c r="B697" i="13"/>
  <c r="D697" i="13"/>
  <c r="B696" i="13"/>
  <c r="D696" i="13" s="1"/>
  <c r="B695" i="13"/>
  <c r="D695" i="13"/>
  <c r="B694" i="13"/>
  <c r="D694" i="13" s="1"/>
  <c r="B693" i="13"/>
  <c r="D693" i="13" s="1"/>
  <c r="B692" i="13"/>
  <c r="D692" i="13" s="1"/>
  <c r="B691" i="13"/>
  <c r="D691" i="13"/>
  <c r="B690" i="13"/>
  <c r="D690" i="13" s="1"/>
  <c r="B689" i="13"/>
  <c r="D689" i="13"/>
  <c r="B688" i="13"/>
  <c r="D688" i="13" s="1"/>
  <c r="B687" i="13"/>
  <c r="D687" i="13"/>
  <c r="B686" i="13"/>
  <c r="D686" i="13" s="1"/>
  <c r="B685" i="13"/>
  <c r="D685" i="13"/>
  <c r="B684" i="13"/>
  <c r="D684" i="13" s="1"/>
  <c r="B683" i="13"/>
  <c r="D683" i="13"/>
  <c r="B682" i="13"/>
  <c r="D682" i="13" s="1"/>
  <c r="B681" i="13"/>
  <c r="D681" i="13"/>
  <c r="B680" i="13"/>
  <c r="D680" i="13" s="1"/>
  <c r="B679" i="13"/>
  <c r="D679" i="13"/>
  <c r="B678" i="13"/>
  <c r="D678" i="13" s="1"/>
  <c r="B677" i="13"/>
  <c r="D677" i="13" s="1"/>
  <c r="B676" i="13"/>
  <c r="D676" i="13" s="1"/>
  <c r="B675" i="13"/>
  <c r="D675" i="13"/>
  <c r="B674" i="13"/>
  <c r="D674" i="13" s="1"/>
  <c r="B673" i="13"/>
  <c r="D673" i="13" s="1"/>
  <c r="B672" i="13"/>
  <c r="D672" i="13" s="1"/>
  <c r="B671" i="13"/>
  <c r="D671" i="13"/>
  <c r="B670" i="13"/>
  <c r="D670" i="13" s="1"/>
  <c r="B669" i="13"/>
  <c r="D669" i="13"/>
  <c r="B668" i="13"/>
  <c r="D668" i="13" s="1"/>
  <c r="B667" i="13"/>
  <c r="D667" i="13"/>
  <c r="B666" i="13"/>
  <c r="D666" i="13" s="1"/>
  <c r="B665" i="13"/>
  <c r="D665" i="13" s="1"/>
  <c r="B664" i="13"/>
  <c r="D664" i="13" s="1"/>
  <c r="B663" i="13"/>
  <c r="D663" i="13"/>
  <c r="B662" i="13"/>
  <c r="D662" i="13" s="1"/>
  <c r="B661" i="13"/>
  <c r="D661" i="13" s="1"/>
  <c r="B660" i="13"/>
  <c r="D660" i="13" s="1"/>
  <c r="B659" i="13"/>
  <c r="D659" i="13"/>
  <c r="B658" i="13"/>
  <c r="D658" i="13" s="1"/>
  <c r="B657" i="13"/>
  <c r="D657" i="13"/>
  <c r="B656" i="13"/>
  <c r="D656" i="13" s="1"/>
  <c r="B655" i="13"/>
  <c r="D655" i="13"/>
  <c r="B654" i="13"/>
  <c r="D654" i="13" s="1"/>
  <c r="B653" i="13"/>
  <c r="D653" i="13"/>
  <c r="B652" i="13"/>
  <c r="D652" i="13" s="1"/>
  <c r="B651" i="13"/>
  <c r="D651" i="13"/>
  <c r="B650" i="13"/>
  <c r="D650" i="13" s="1"/>
  <c r="B649" i="13"/>
  <c r="D649" i="13"/>
  <c r="B648" i="13"/>
  <c r="D648" i="13" s="1"/>
  <c r="B647" i="13"/>
  <c r="D647" i="13"/>
  <c r="B646" i="13"/>
  <c r="D646" i="13" s="1"/>
  <c r="B645" i="13"/>
  <c r="D645" i="13" s="1"/>
  <c r="B644" i="13"/>
  <c r="D644" i="13" s="1"/>
  <c r="B643" i="13"/>
  <c r="D643" i="13"/>
  <c r="B642" i="13"/>
  <c r="D642" i="13" s="1"/>
  <c r="B641" i="13"/>
  <c r="D641" i="13"/>
  <c r="B640" i="13"/>
  <c r="D640" i="13" s="1"/>
  <c r="B639" i="13"/>
  <c r="D639" i="13"/>
  <c r="B638" i="13"/>
  <c r="D638" i="13" s="1"/>
  <c r="B637" i="13"/>
  <c r="D637" i="13"/>
  <c r="B636" i="13"/>
  <c r="D636" i="13" s="1"/>
  <c r="B635" i="13"/>
  <c r="D635" i="13"/>
  <c r="B634" i="13"/>
  <c r="D634" i="13" s="1"/>
  <c r="B633" i="13"/>
  <c r="D633" i="13"/>
  <c r="B632" i="13"/>
  <c r="D632" i="13" s="1"/>
  <c r="B631" i="13"/>
  <c r="D631" i="13"/>
  <c r="B630" i="13"/>
  <c r="D630" i="13" s="1"/>
  <c r="B629" i="13"/>
  <c r="D629" i="13" s="1"/>
  <c r="B628" i="13"/>
  <c r="D628" i="13" s="1"/>
  <c r="B627" i="13"/>
  <c r="D627" i="13"/>
  <c r="B626" i="13"/>
  <c r="D626" i="13" s="1"/>
  <c r="B625" i="13"/>
  <c r="D625" i="13"/>
  <c r="B624" i="13"/>
  <c r="D624" i="13" s="1"/>
  <c r="B623" i="13"/>
  <c r="D623" i="13"/>
  <c r="B622" i="13"/>
  <c r="D622" i="13" s="1"/>
  <c r="B621" i="13"/>
  <c r="D621" i="13"/>
  <c r="B620" i="13"/>
  <c r="D620" i="13" s="1"/>
  <c r="B619" i="13"/>
  <c r="D619" i="13"/>
  <c r="B618" i="13"/>
  <c r="D618" i="13" s="1"/>
  <c r="B617" i="13"/>
  <c r="D617" i="13"/>
  <c r="B616" i="13"/>
  <c r="D616" i="13" s="1"/>
  <c r="B615" i="13"/>
  <c r="D615" i="13"/>
  <c r="B614" i="13"/>
  <c r="D614" i="13" s="1"/>
  <c r="B613" i="13"/>
  <c r="D613" i="13" s="1"/>
  <c r="B612" i="13"/>
  <c r="D612" i="13" s="1"/>
  <c r="B611" i="13"/>
  <c r="D611" i="13"/>
  <c r="B610" i="13"/>
  <c r="D610" i="13" s="1"/>
  <c r="B609" i="13"/>
  <c r="D609" i="13" s="1"/>
  <c r="B608" i="13"/>
  <c r="D608" i="13" s="1"/>
  <c r="B607" i="13"/>
  <c r="D607" i="13"/>
  <c r="B606" i="13"/>
  <c r="D606" i="13" s="1"/>
  <c r="B605" i="13"/>
  <c r="D605" i="13"/>
  <c r="B604" i="13"/>
  <c r="D604" i="13" s="1"/>
  <c r="B603" i="13"/>
  <c r="D603" i="13" s="1"/>
  <c r="B602" i="13"/>
  <c r="D602" i="13" s="1"/>
  <c r="B601" i="13"/>
  <c r="D601" i="13"/>
  <c r="B600" i="13"/>
  <c r="D600" i="13" s="1"/>
  <c r="B599" i="13"/>
  <c r="D599" i="13"/>
  <c r="B598" i="13"/>
  <c r="D598" i="13" s="1"/>
  <c r="B597" i="13"/>
  <c r="D597" i="13" s="1"/>
  <c r="B596" i="13"/>
  <c r="D596" i="13" s="1"/>
  <c r="B595" i="13"/>
  <c r="D595" i="13" s="1"/>
  <c r="B594" i="13"/>
  <c r="D594" i="13" s="1"/>
  <c r="B593" i="13"/>
  <c r="D593" i="13"/>
  <c r="B592" i="13"/>
  <c r="D592" i="13" s="1"/>
  <c r="B591" i="13"/>
  <c r="D591" i="13"/>
  <c r="B590" i="13"/>
  <c r="D590" i="13" s="1"/>
  <c r="B589" i="13"/>
  <c r="D589" i="13"/>
  <c r="B588" i="13"/>
  <c r="D588" i="13" s="1"/>
  <c r="B587" i="13"/>
  <c r="D587" i="13" s="1"/>
  <c r="B586" i="13"/>
  <c r="D586" i="13" s="1"/>
  <c r="B585" i="13"/>
  <c r="D585" i="13" s="1"/>
  <c r="B584" i="13"/>
  <c r="D584" i="13" s="1"/>
  <c r="B583" i="13"/>
  <c r="D583" i="13"/>
  <c r="B582" i="13"/>
  <c r="D582" i="13" s="1"/>
  <c r="B581" i="13"/>
  <c r="D581" i="13" s="1"/>
  <c r="B580" i="13"/>
  <c r="D580" i="13" s="1"/>
  <c r="B579" i="13"/>
  <c r="D579" i="13" s="1"/>
  <c r="B578" i="13"/>
  <c r="D578" i="13" s="1"/>
  <c r="B577" i="13"/>
  <c r="D577" i="13"/>
  <c r="B576" i="13"/>
  <c r="D576" i="13" s="1"/>
  <c r="B575" i="13"/>
  <c r="D575" i="13"/>
  <c r="B574" i="13"/>
  <c r="D574" i="13" s="1"/>
  <c r="B573" i="13"/>
  <c r="D573" i="13"/>
  <c r="B572" i="13"/>
  <c r="D572" i="13" s="1"/>
  <c r="B571" i="13"/>
  <c r="D571" i="13" s="1"/>
  <c r="B570" i="13"/>
  <c r="D570" i="13" s="1"/>
  <c r="B569" i="13"/>
  <c r="D569" i="13"/>
  <c r="B568" i="13"/>
  <c r="D568" i="13" s="1"/>
  <c r="B567" i="13"/>
  <c r="D567" i="13"/>
  <c r="B566" i="13"/>
  <c r="D566" i="13" s="1"/>
  <c r="B565" i="13"/>
  <c r="D565" i="13" s="1"/>
  <c r="B564" i="13"/>
  <c r="D564" i="13" s="1"/>
  <c r="B563" i="13"/>
  <c r="D563" i="13" s="1"/>
  <c r="B562" i="13"/>
  <c r="D562" i="13" s="1"/>
  <c r="B561" i="13"/>
  <c r="D561" i="13"/>
  <c r="B560" i="13"/>
  <c r="D560" i="13" s="1"/>
  <c r="B559" i="13"/>
  <c r="D559" i="13"/>
  <c r="B558" i="13"/>
  <c r="D558" i="13" s="1"/>
  <c r="B557" i="13"/>
  <c r="D557" i="13"/>
  <c r="B556" i="13"/>
  <c r="D556" i="13" s="1"/>
  <c r="B555" i="13"/>
  <c r="D555" i="13" s="1"/>
  <c r="B554" i="13"/>
  <c r="D554" i="13" s="1"/>
  <c r="B553" i="13"/>
  <c r="D553" i="13"/>
  <c r="B552" i="13"/>
  <c r="D552" i="13" s="1"/>
  <c r="B551" i="13"/>
  <c r="D551" i="13"/>
  <c r="B550" i="13"/>
  <c r="D550" i="13" s="1"/>
  <c r="B549" i="13"/>
  <c r="D549" i="13" s="1"/>
  <c r="B548" i="13"/>
  <c r="D548" i="13" s="1"/>
  <c r="B547" i="13"/>
  <c r="D547" i="13" s="1"/>
  <c r="B546" i="13"/>
  <c r="D546" i="13" s="1"/>
  <c r="B545" i="13"/>
  <c r="D545" i="13" s="1"/>
  <c r="B544" i="13"/>
  <c r="D544" i="13" s="1"/>
  <c r="B543" i="13"/>
  <c r="D543" i="13"/>
  <c r="B542" i="13"/>
  <c r="D542" i="13" s="1"/>
  <c r="B541" i="13"/>
  <c r="D541" i="13"/>
  <c r="B540" i="13"/>
  <c r="D540" i="13" s="1"/>
  <c r="B539" i="13"/>
  <c r="D539" i="13" s="1"/>
  <c r="B538" i="13"/>
  <c r="D538" i="13" s="1"/>
  <c r="B537" i="13"/>
  <c r="D537" i="13"/>
  <c r="B536" i="13"/>
  <c r="D536" i="13" s="1"/>
  <c r="B535" i="13"/>
  <c r="D535" i="13"/>
  <c r="B534" i="13"/>
  <c r="D534" i="13" s="1"/>
  <c r="B533" i="13"/>
  <c r="D533" i="13" s="1"/>
  <c r="B532" i="13"/>
  <c r="D532" i="13" s="1"/>
  <c r="B531" i="13"/>
  <c r="D531" i="13" s="1"/>
  <c r="B530" i="13"/>
  <c r="D530" i="13" s="1"/>
  <c r="B529" i="13"/>
  <c r="D529" i="13"/>
  <c r="B528" i="13"/>
  <c r="D528" i="13" s="1"/>
  <c r="B527" i="13"/>
  <c r="D527" i="13"/>
  <c r="B526" i="13"/>
  <c r="D526" i="13" s="1"/>
  <c r="B525" i="13"/>
  <c r="D525" i="13"/>
  <c r="B524" i="13"/>
  <c r="D524" i="13" s="1"/>
  <c r="B523" i="13"/>
  <c r="D523" i="13" s="1"/>
  <c r="B522" i="13"/>
  <c r="D522" i="13" s="1"/>
  <c r="B521" i="13"/>
  <c r="D521" i="13" s="1"/>
  <c r="B520" i="13"/>
  <c r="D520" i="13" s="1"/>
  <c r="B519" i="13"/>
  <c r="D519" i="13"/>
  <c r="B518" i="13"/>
  <c r="D518" i="13" s="1"/>
  <c r="B517" i="13"/>
  <c r="D517" i="13" s="1"/>
  <c r="B516" i="13"/>
  <c r="D516" i="13" s="1"/>
  <c r="B515" i="13"/>
  <c r="D515" i="13" s="1"/>
  <c r="B514" i="13"/>
  <c r="D514" i="13" s="1"/>
  <c r="B513" i="13"/>
  <c r="D513" i="13"/>
  <c r="B512" i="13"/>
  <c r="D512" i="13" s="1"/>
  <c r="B511" i="13"/>
  <c r="D511" i="13"/>
  <c r="B510" i="13"/>
  <c r="D510" i="13" s="1"/>
  <c r="B509" i="13"/>
  <c r="D509" i="13"/>
  <c r="B508" i="13"/>
  <c r="D508" i="13" s="1"/>
  <c r="B507" i="13"/>
  <c r="D507" i="13" s="1"/>
  <c r="B506" i="13"/>
  <c r="D506" i="13" s="1"/>
  <c r="B505" i="13"/>
  <c r="D505" i="13"/>
  <c r="B504" i="13"/>
  <c r="D504" i="13" s="1"/>
  <c r="B503" i="13"/>
  <c r="D503" i="13"/>
  <c r="B502" i="13"/>
  <c r="D502" i="13" s="1"/>
  <c r="B501" i="13"/>
  <c r="D501" i="13" s="1"/>
  <c r="B500" i="13"/>
  <c r="D500" i="13" s="1"/>
  <c r="B499" i="13"/>
  <c r="D499" i="13" s="1"/>
  <c r="B498" i="13"/>
  <c r="D498" i="13" s="1"/>
  <c r="B497" i="13"/>
  <c r="D497" i="13"/>
  <c r="B496" i="13"/>
  <c r="D496" i="13" s="1"/>
  <c r="B495" i="13"/>
  <c r="D495" i="13"/>
  <c r="B494" i="13"/>
  <c r="D494" i="13" s="1"/>
  <c r="B493" i="13"/>
  <c r="D493" i="13"/>
  <c r="B492" i="13"/>
  <c r="D492" i="13" s="1"/>
  <c r="B491" i="13"/>
  <c r="D491" i="13" s="1"/>
  <c r="B490" i="13"/>
  <c r="D490" i="13" s="1"/>
  <c r="B489" i="13"/>
  <c r="D489" i="13"/>
  <c r="B488" i="13"/>
  <c r="D488" i="13" s="1"/>
  <c r="B487" i="13"/>
  <c r="D487" i="13"/>
  <c r="B486" i="13"/>
  <c r="D486" i="13" s="1"/>
  <c r="B485" i="13"/>
  <c r="D485" i="13" s="1"/>
  <c r="B484" i="13"/>
  <c r="D484" i="13" s="1"/>
  <c r="B483" i="13"/>
  <c r="D483" i="13" s="1"/>
  <c r="B482" i="13"/>
  <c r="D482" i="13" s="1"/>
  <c r="B481" i="13"/>
  <c r="D481" i="13" s="1"/>
  <c r="B480" i="13"/>
  <c r="D480" i="13" s="1"/>
  <c r="B479" i="13"/>
  <c r="D479" i="13"/>
  <c r="B478" i="13"/>
  <c r="D478" i="13" s="1"/>
  <c r="B477" i="13"/>
  <c r="D477" i="13"/>
  <c r="B476" i="13"/>
  <c r="D476" i="13" s="1"/>
  <c r="B475" i="13"/>
  <c r="D475" i="13" s="1"/>
  <c r="B474" i="13"/>
  <c r="D474" i="13" s="1"/>
  <c r="B473" i="13"/>
  <c r="D473" i="13"/>
  <c r="B472" i="13"/>
  <c r="D472" i="13" s="1"/>
  <c r="B471" i="13"/>
  <c r="D471" i="13"/>
  <c r="B470" i="13"/>
  <c r="D470" i="13" s="1"/>
  <c r="B469" i="13"/>
  <c r="D469" i="13" s="1"/>
  <c r="B468" i="13"/>
  <c r="D468" i="13" s="1"/>
  <c r="B467" i="13"/>
  <c r="D467" i="13" s="1"/>
  <c r="B466" i="13"/>
  <c r="D466" i="13" s="1"/>
  <c r="B465" i="13"/>
  <c r="D465" i="13"/>
  <c r="B464" i="13"/>
  <c r="D464" i="13" s="1"/>
  <c r="B463" i="13"/>
  <c r="D463" i="13"/>
  <c r="B462" i="13"/>
  <c r="D462" i="13" s="1"/>
  <c r="B461" i="13"/>
  <c r="D461" i="13"/>
  <c r="B460" i="13"/>
  <c r="D460" i="13" s="1"/>
  <c r="B459" i="13"/>
  <c r="D459" i="13" s="1"/>
  <c r="B458" i="13"/>
  <c r="D458" i="13" s="1"/>
  <c r="B457" i="13"/>
  <c r="D457" i="13" s="1"/>
  <c r="B456" i="13"/>
  <c r="D456" i="13" s="1"/>
  <c r="B455" i="13"/>
  <c r="D455" i="13"/>
  <c r="B454" i="13"/>
  <c r="D454" i="13" s="1"/>
  <c r="B453" i="13"/>
  <c r="D453" i="13" s="1"/>
  <c r="B452" i="13"/>
  <c r="D452" i="13" s="1"/>
  <c r="B451" i="13"/>
  <c r="D451" i="13" s="1"/>
  <c r="B450" i="13"/>
  <c r="D450" i="13" s="1"/>
  <c r="B449" i="13"/>
  <c r="D449" i="13"/>
  <c r="B448" i="13"/>
  <c r="D448" i="13" s="1"/>
  <c r="B447" i="13"/>
  <c r="D447" i="13"/>
  <c r="B446" i="13"/>
  <c r="D446" i="13" s="1"/>
  <c r="B445" i="13"/>
  <c r="D445" i="13"/>
  <c r="B444" i="13"/>
  <c r="D444" i="13" s="1"/>
  <c r="B443" i="13"/>
  <c r="D443" i="13" s="1"/>
  <c r="B442" i="13"/>
  <c r="D442" i="13" s="1"/>
  <c r="B441" i="13"/>
  <c r="D441" i="13"/>
  <c r="B440" i="13"/>
  <c r="D440" i="13" s="1"/>
  <c r="B439" i="13"/>
  <c r="D439" i="13"/>
  <c r="B438" i="13"/>
  <c r="D438" i="13" s="1"/>
  <c r="B437" i="13"/>
  <c r="D437" i="13" s="1"/>
  <c r="B436" i="13"/>
  <c r="D436" i="13" s="1"/>
  <c r="B435" i="13"/>
  <c r="D435" i="13" s="1"/>
  <c r="B434" i="13"/>
  <c r="D434" i="13" s="1"/>
  <c r="B433" i="13"/>
  <c r="D433" i="13"/>
  <c r="B432" i="13"/>
  <c r="D432" i="13" s="1"/>
  <c r="B431" i="13"/>
  <c r="D431" i="13"/>
  <c r="B430" i="13"/>
  <c r="D430" i="13" s="1"/>
  <c r="B429" i="13"/>
  <c r="D429" i="13"/>
  <c r="B428" i="13"/>
  <c r="D428" i="13" s="1"/>
  <c r="B427" i="13"/>
  <c r="D427" i="13" s="1"/>
  <c r="B426" i="13"/>
  <c r="D426" i="13" s="1"/>
  <c r="B425" i="13"/>
  <c r="D425" i="13"/>
  <c r="B424" i="13"/>
  <c r="D424" i="13" s="1"/>
  <c r="B423" i="13"/>
  <c r="D423" i="13"/>
  <c r="B422" i="13"/>
  <c r="D422" i="13" s="1"/>
  <c r="B421" i="13"/>
  <c r="D421" i="13" s="1"/>
  <c r="B420" i="13"/>
  <c r="D420" i="13" s="1"/>
  <c r="B419" i="13"/>
  <c r="D419" i="13" s="1"/>
  <c r="B418" i="13"/>
  <c r="D418" i="13" s="1"/>
  <c r="B417" i="13"/>
  <c r="D417" i="13" s="1"/>
  <c r="B416" i="13"/>
  <c r="D416" i="13" s="1"/>
  <c r="B415" i="13"/>
  <c r="D415" i="13"/>
  <c r="B414" i="13"/>
  <c r="D414" i="13" s="1"/>
  <c r="B413" i="13"/>
  <c r="D413" i="13"/>
  <c r="B412" i="13"/>
  <c r="D412" i="13" s="1"/>
  <c r="B411" i="13"/>
  <c r="D411" i="13" s="1"/>
  <c r="B410" i="13"/>
  <c r="D410" i="13" s="1"/>
  <c r="B409" i="13"/>
  <c r="D409" i="13"/>
  <c r="B408" i="13"/>
  <c r="D408" i="13" s="1"/>
  <c r="B407" i="13"/>
  <c r="D407" i="13"/>
  <c r="B406" i="13"/>
  <c r="D406" i="13" s="1"/>
  <c r="B405" i="13"/>
  <c r="D405" i="13" s="1"/>
  <c r="B404" i="13"/>
  <c r="D404" i="13" s="1"/>
  <c r="B403" i="13"/>
  <c r="D403" i="13" s="1"/>
  <c r="B402" i="13"/>
  <c r="D402" i="13" s="1"/>
  <c r="B401" i="13"/>
  <c r="D401" i="13"/>
  <c r="B400" i="13"/>
  <c r="D400" i="13" s="1"/>
  <c r="B399" i="13"/>
  <c r="D399" i="13"/>
  <c r="B398" i="13"/>
  <c r="D398" i="13" s="1"/>
  <c r="B397" i="13"/>
  <c r="D397" i="13"/>
  <c r="B396" i="13"/>
  <c r="D396" i="13" s="1"/>
  <c r="B395" i="13"/>
  <c r="D395" i="13"/>
  <c r="B394" i="13"/>
  <c r="D394" i="13" s="1"/>
  <c r="B393" i="13"/>
  <c r="D393" i="13"/>
  <c r="B392" i="13"/>
  <c r="D392" i="13" s="1"/>
  <c r="B391" i="13"/>
  <c r="D391" i="13"/>
  <c r="B390" i="13"/>
  <c r="D390" i="13" s="1"/>
  <c r="B389" i="13"/>
  <c r="D389" i="13"/>
  <c r="B388" i="13"/>
  <c r="D388" i="13" s="1"/>
  <c r="B387" i="13"/>
  <c r="D387" i="13"/>
  <c r="B386" i="13"/>
  <c r="D386" i="13" s="1"/>
  <c r="B385" i="13"/>
  <c r="D385" i="13"/>
  <c r="B384" i="13"/>
  <c r="D384" i="13" s="1"/>
  <c r="B383" i="13"/>
  <c r="D383" i="13"/>
  <c r="B382" i="13"/>
  <c r="D382" i="13" s="1"/>
  <c r="B381" i="13"/>
  <c r="D381" i="13"/>
  <c r="B380" i="13"/>
  <c r="D380" i="13" s="1"/>
  <c r="B379" i="13"/>
  <c r="D379" i="13"/>
  <c r="B378" i="13"/>
  <c r="D378" i="13" s="1"/>
  <c r="B377" i="13"/>
  <c r="D377" i="13"/>
  <c r="B376" i="13"/>
  <c r="D376" i="13" s="1"/>
  <c r="B375" i="13"/>
  <c r="D375" i="13"/>
  <c r="B374" i="13"/>
  <c r="D374" i="13" s="1"/>
  <c r="B373" i="13"/>
  <c r="D373" i="13"/>
  <c r="B372" i="13"/>
  <c r="D372" i="13" s="1"/>
  <c r="B371" i="13"/>
  <c r="D371" i="13"/>
  <c r="B370" i="13"/>
  <c r="D370" i="13" s="1"/>
  <c r="B369" i="13"/>
  <c r="D369" i="13"/>
  <c r="B368" i="13"/>
  <c r="D368" i="13" s="1"/>
  <c r="B367" i="13"/>
  <c r="D367" i="13"/>
  <c r="B366" i="13"/>
  <c r="D366" i="13" s="1"/>
  <c r="B365" i="13"/>
  <c r="D365" i="13"/>
  <c r="B364" i="13"/>
  <c r="D364" i="13" s="1"/>
  <c r="B363" i="13"/>
  <c r="D363" i="13"/>
  <c r="B362" i="13"/>
  <c r="D362" i="13" s="1"/>
  <c r="B361" i="13"/>
  <c r="D361" i="13"/>
  <c r="B360" i="13"/>
  <c r="D360" i="13" s="1"/>
  <c r="B359" i="13"/>
  <c r="D359" i="13"/>
  <c r="B358" i="13"/>
  <c r="D358" i="13" s="1"/>
  <c r="B357" i="13"/>
  <c r="D357" i="13"/>
  <c r="B356" i="13"/>
  <c r="D356" i="13" s="1"/>
  <c r="B355" i="13"/>
  <c r="D355" i="13"/>
  <c r="B354" i="13"/>
  <c r="D354" i="13" s="1"/>
  <c r="B353" i="13"/>
  <c r="D353" i="13"/>
  <c r="B352" i="13"/>
  <c r="D352" i="13" s="1"/>
  <c r="B351" i="13"/>
  <c r="D351" i="13"/>
  <c r="B350" i="13"/>
  <c r="D350" i="13" s="1"/>
  <c r="B349" i="13"/>
  <c r="D349" i="13"/>
  <c r="B348" i="13"/>
  <c r="D348" i="13" s="1"/>
  <c r="B347" i="13"/>
  <c r="D347" i="13"/>
  <c r="B346" i="13"/>
  <c r="D346" i="13" s="1"/>
  <c r="B345" i="13"/>
  <c r="D345" i="13"/>
  <c r="B344" i="13"/>
  <c r="D344" i="13" s="1"/>
  <c r="B343" i="13"/>
  <c r="D343" i="13"/>
  <c r="B342" i="13"/>
  <c r="D342" i="13" s="1"/>
  <c r="B341" i="13"/>
  <c r="D341" i="13"/>
  <c r="B340" i="13"/>
  <c r="D340" i="13" s="1"/>
  <c r="B339" i="13"/>
  <c r="D339" i="13"/>
  <c r="B338" i="13"/>
  <c r="D338" i="13" s="1"/>
  <c r="B337" i="13"/>
  <c r="D337" i="13"/>
  <c r="B336" i="13"/>
  <c r="D336" i="13" s="1"/>
  <c r="B335" i="13"/>
  <c r="D335" i="13"/>
  <c r="B334" i="13"/>
  <c r="D334" i="13" s="1"/>
  <c r="B333" i="13"/>
  <c r="D333" i="13"/>
  <c r="B332" i="13"/>
  <c r="D332" i="13" s="1"/>
  <c r="B331" i="13"/>
  <c r="D331" i="13"/>
  <c r="B330" i="13"/>
  <c r="D330" i="13" s="1"/>
  <c r="B329" i="13"/>
  <c r="D329" i="13"/>
  <c r="B328" i="13"/>
  <c r="D328" i="13" s="1"/>
  <c r="B327" i="13"/>
  <c r="D327" i="13"/>
  <c r="B326" i="13"/>
  <c r="D326" i="13" s="1"/>
  <c r="B325" i="13"/>
  <c r="D325" i="13"/>
  <c r="B324" i="13"/>
  <c r="D324" i="13" s="1"/>
  <c r="B323" i="13"/>
  <c r="D323" i="13"/>
  <c r="B322" i="13"/>
  <c r="D322" i="13" s="1"/>
  <c r="B321" i="13"/>
  <c r="D321" i="13"/>
  <c r="B320" i="13"/>
  <c r="D320" i="13" s="1"/>
  <c r="B319" i="13"/>
  <c r="D319" i="13"/>
  <c r="B318" i="13"/>
  <c r="D318" i="13" s="1"/>
  <c r="B317" i="13"/>
  <c r="D317" i="13"/>
  <c r="B316" i="13"/>
  <c r="D316" i="13" s="1"/>
  <c r="B315" i="13"/>
  <c r="D315" i="13"/>
  <c r="B314" i="13"/>
  <c r="D314" i="13" s="1"/>
  <c r="B313" i="13"/>
  <c r="D313" i="13"/>
  <c r="B312" i="13"/>
  <c r="D312" i="13" s="1"/>
  <c r="B311" i="13"/>
  <c r="D311" i="13"/>
  <c r="B310" i="13"/>
  <c r="D310" i="13" s="1"/>
  <c r="B309" i="13"/>
  <c r="D309" i="13"/>
  <c r="B308" i="13"/>
  <c r="D308" i="13" s="1"/>
  <c r="B307" i="13"/>
  <c r="D307" i="13"/>
  <c r="B306" i="13"/>
  <c r="D306" i="13" s="1"/>
  <c r="B305" i="13"/>
  <c r="D305" i="13"/>
  <c r="B304" i="13"/>
  <c r="D304" i="13" s="1"/>
  <c r="B303" i="13"/>
  <c r="D303" i="13"/>
  <c r="B302" i="13"/>
  <c r="D302" i="13" s="1"/>
  <c r="B301" i="13"/>
  <c r="D301" i="13"/>
  <c r="B300" i="13"/>
  <c r="D300" i="13" s="1"/>
  <c r="B299" i="13"/>
  <c r="D299" i="13"/>
  <c r="B298" i="13"/>
  <c r="D298" i="13" s="1"/>
  <c r="B297" i="13"/>
  <c r="D297" i="13"/>
  <c r="B296" i="13"/>
  <c r="D296" i="13" s="1"/>
  <c r="B295" i="13"/>
  <c r="D295" i="13"/>
  <c r="B294" i="13"/>
  <c r="D294" i="13" s="1"/>
  <c r="B293" i="13"/>
  <c r="D293" i="13"/>
  <c r="B292" i="13"/>
  <c r="D292" i="13" s="1"/>
  <c r="B291" i="13"/>
  <c r="D291" i="13"/>
  <c r="B290" i="13"/>
  <c r="D290" i="13" s="1"/>
  <c r="B289" i="13"/>
  <c r="D289" i="13"/>
  <c r="B288" i="13"/>
  <c r="D288" i="13" s="1"/>
  <c r="B287" i="13"/>
  <c r="D287" i="13"/>
  <c r="B286" i="13"/>
  <c r="D286" i="13" s="1"/>
  <c r="B285" i="13"/>
  <c r="D285" i="13"/>
  <c r="B284" i="13"/>
  <c r="D284" i="13" s="1"/>
  <c r="B283" i="13"/>
  <c r="D283" i="13"/>
  <c r="B282" i="13"/>
  <c r="D282" i="13" s="1"/>
  <c r="B281" i="13"/>
  <c r="D281" i="13"/>
  <c r="B280" i="13"/>
  <c r="D280" i="13" s="1"/>
  <c r="B279" i="13"/>
  <c r="D279" i="13"/>
  <c r="B278" i="13"/>
  <c r="D278" i="13" s="1"/>
  <c r="B277" i="13"/>
  <c r="D277" i="13"/>
  <c r="B276" i="13"/>
  <c r="D276" i="13" s="1"/>
  <c r="B275" i="13"/>
  <c r="D275" i="13"/>
  <c r="B274" i="13"/>
  <c r="D274" i="13" s="1"/>
  <c r="B273" i="13"/>
  <c r="D273" i="13"/>
  <c r="B272" i="13"/>
  <c r="D272" i="13" s="1"/>
  <c r="B271" i="13"/>
  <c r="D271" i="13"/>
  <c r="B270" i="13"/>
  <c r="D270" i="13" s="1"/>
  <c r="B269" i="13"/>
  <c r="D269" i="13"/>
  <c r="B268" i="13"/>
  <c r="D268" i="13" s="1"/>
  <c r="B267" i="13"/>
  <c r="D267" i="13"/>
  <c r="B266" i="13"/>
  <c r="D266" i="13" s="1"/>
  <c r="B265" i="13"/>
  <c r="D265" i="13"/>
  <c r="B264" i="13"/>
  <c r="D264" i="13" s="1"/>
  <c r="B263" i="13"/>
  <c r="D263" i="13"/>
  <c r="B262" i="13"/>
  <c r="D262" i="13" s="1"/>
  <c r="B261" i="13"/>
  <c r="D261" i="13"/>
  <c r="B260" i="13"/>
  <c r="D260" i="13" s="1"/>
  <c r="B259" i="13"/>
  <c r="D259" i="13"/>
  <c r="B258" i="13"/>
  <c r="D258" i="13" s="1"/>
  <c r="B257" i="13"/>
  <c r="D257" i="13"/>
  <c r="B256" i="13"/>
  <c r="D256" i="13" s="1"/>
  <c r="B255" i="13"/>
  <c r="D255" i="13"/>
  <c r="B254" i="13"/>
  <c r="D254" i="13" s="1"/>
  <c r="B253" i="13"/>
  <c r="D253" i="13"/>
  <c r="B252" i="13"/>
  <c r="D252" i="13" s="1"/>
  <c r="B251" i="13"/>
  <c r="D251" i="13"/>
  <c r="B250" i="13"/>
  <c r="D250" i="13" s="1"/>
  <c r="B249" i="13"/>
  <c r="D249" i="13"/>
  <c r="B248" i="13"/>
  <c r="D248" i="13" s="1"/>
  <c r="B247" i="13"/>
  <c r="D247" i="13" s="1"/>
  <c r="B246" i="13"/>
  <c r="D246" i="13" s="1"/>
  <c r="B245" i="13"/>
  <c r="D245" i="13"/>
  <c r="B244" i="13"/>
  <c r="D244" i="13" s="1"/>
  <c r="B243" i="13"/>
  <c r="D243" i="13"/>
  <c r="B242" i="13"/>
  <c r="D242" i="13" s="1"/>
  <c r="B241" i="13"/>
  <c r="D241" i="13"/>
  <c r="B240" i="13"/>
  <c r="D240" i="13" s="1"/>
  <c r="B239" i="13"/>
  <c r="D239" i="13" s="1"/>
  <c r="B238" i="13"/>
  <c r="D238" i="13" s="1"/>
  <c r="B237" i="13"/>
  <c r="D237" i="13"/>
  <c r="B236" i="13"/>
  <c r="D236" i="13" s="1"/>
  <c r="B235" i="13"/>
  <c r="D235" i="13"/>
  <c r="B234" i="13"/>
  <c r="D234" i="13" s="1"/>
  <c r="B233" i="13"/>
  <c r="D233" i="13"/>
  <c r="B232" i="13"/>
  <c r="D232" i="13" s="1"/>
  <c r="B231" i="13"/>
  <c r="D231" i="13" s="1"/>
  <c r="B230" i="13"/>
  <c r="D230" i="13" s="1"/>
  <c r="B229" i="13"/>
  <c r="D229" i="13"/>
  <c r="B228" i="13"/>
  <c r="D228" i="13" s="1"/>
  <c r="B227" i="13"/>
  <c r="D227" i="13"/>
  <c r="B226" i="13"/>
  <c r="D226" i="13" s="1"/>
  <c r="B225" i="13"/>
  <c r="D225" i="13"/>
  <c r="B224" i="13"/>
  <c r="D224" i="13" s="1"/>
  <c r="B223" i="13"/>
  <c r="D223" i="13" s="1"/>
  <c r="B222" i="13"/>
  <c r="D222" i="13" s="1"/>
  <c r="B221" i="13"/>
  <c r="D221" i="13"/>
  <c r="B220" i="13"/>
  <c r="D220" i="13" s="1"/>
  <c r="B219" i="13"/>
  <c r="D219" i="13"/>
  <c r="B218" i="13"/>
  <c r="D218" i="13" s="1"/>
  <c r="B217" i="13"/>
  <c r="D217" i="13"/>
  <c r="B216" i="13"/>
  <c r="D216" i="13" s="1"/>
  <c r="B215" i="13"/>
  <c r="D215" i="13" s="1"/>
  <c r="B214" i="13"/>
  <c r="D214" i="13" s="1"/>
  <c r="B213" i="13"/>
  <c r="D213" i="13"/>
  <c r="B212" i="13"/>
  <c r="D212" i="13" s="1"/>
  <c r="B211" i="13"/>
  <c r="D211" i="13"/>
  <c r="B210" i="13"/>
  <c r="D210" i="13" s="1"/>
  <c r="B209" i="13"/>
  <c r="D209" i="13"/>
  <c r="B208" i="13"/>
  <c r="D208" i="13" s="1"/>
  <c r="B207" i="13"/>
  <c r="D207" i="13" s="1"/>
  <c r="B206" i="13"/>
  <c r="D206" i="13" s="1"/>
  <c r="B205" i="13"/>
  <c r="D205" i="13"/>
  <c r="B204" i="13"/>
  <c r="D204" i="13" s="1"/>
  <c r="B203" i="13"/>
  <c r="D203" i="13"/>
  <c r="B202" i="13"/>
  <c r="D202" i="13" s="1"/>
  <c r="B201" i="13"/>
  <c r="D201" i="13"/>
  <c r="B200" i="13"/>
  <c r="D200" i="13" s="1"/>
  <c r="B199" i="13"/>
  <c r="D199" i="13" s="1"/>
  <c r="B198" i="13"/>
  <c r="D198" i="13" s="1"/>
  <c r="B197" i="13"/>
  <c r="D197" i="13"/>
  <c r="B196" i="13"/>
  <c r="D196" i="13" s="1"/>
  <c r="B195" i="13"/>
  <c r="D195" i="13"/>
  <c r="B194" i="13"/>
  <c r="D194" i="13" s="1"/>
  <c r="B193" i="13"/>
  <c r="D193" i="13"/>
  <c r="B192" i="13"/>
  <c r="D192" i="13" s="1"/>
  <c r="B191" i="13"/>
  <c r="D191" i="13" s="1"/>
  <c r="B190" i="13"/>
  <c r="D190" i="13" s="1"/>
  <c r="B189" i="13"/>
  <c r="D189" i="13"/>
  <c r="B188" i="13"/>
  <c r="D188" i="13" s="1"/>
  <c r="B187" i="13"/>
  <c r="D187" i="13"/>
  <c r="B186" i="13"/>
  <c r="D186" i="13" s="1"/>
  <c r="B185" i="13"/>
  <c r="D185" i="13"/>
  <c r="B184" i="13"/>
  <c r="D184" i="13" s="1"/>
  <c r="B183" i="13"/>
  <c r="D183" i="13" s="1"/>
  <c r="B182" i="13"/>
  <c r="D182" i="13" s="1"/>
  <c r="B181" i="13"/>
  <c r="D181" i="13"/>
  <c r="B180" i="13"/>
  <c r="D180" i="13" s="1"/>
  <c r="B179" i="13"/>
  <c r="D179" i="13"/>
  <c r="B178" i="13"/>
  <c r="D178" i="13" s="1"/>
  <c r="B177" i="13"/>
  <c r="D177" i="13"/>
  <c r="B176" i="13"/>
  <c r="D176" i="13" s="1"/>
  <c r="B175" i="13"/>
  <c r="D175" i="13" s="1"/>
  <c r="B174" i="13"/>
  <c r="D174" i="13" s="1"/>
  <c r="B173" i="13"/>
  <c r="D173" i="13"/>
  <c r="B172" i="13"/>
  <c r="D172" i="13" s="1"/>
  <c r="B171" i="13"/>
  <c r="D171" i="13"/>
  <c r="B170" i="13"/>
  <c r="D170" i="13" s="1"/>
  <c r="B169" i="13"/>
  <c r="D169" i="13"/>
  <c r="B168" i="13"/>
  <c r="D168" i="13" s="1"/>
  <c r="B167" i="13"/>
  <c r="D167" i="13" s="1"/>
  <c r="B166" i="13"/>
  <c r="D166" i="13" s="1"/>
  <c r="B165" i="13"/>
  <c r="D165" i="13"/>
  <c r="B164" i="13"/>
  <c r="D164" i="13" s="1"/>
  <c r="B163" i="13"/>
  <c r="D163" i="13"/>
  <c r="B162" i="13"/>
  <c r="D162" i="13" s="1"/>
  <c r="B161" i="13"/>
  <c r="D161" i="13"/>
  <c r="B160" i="13"/>
  <c r="D160" i="13" s="1"/>
  <c r="B159" i="13"/>
  <c r="D159" i="13" s="1"/>
  <c r="B158" i="13"/>
  <c r="D158" i="13" s="1"/>
  <c r="B157" i="13"/>
  <c r="D157" i="13"/>
  <c r="B156" i="13"/>
  <c r="D156" i="13" s="1"/>
  <c r="B155" i="13"/>
  <c r="D155" i="13"/>
  <c r="B154" i="13"/>
  <c r="D154" i="13" s="1"/>
  <c r="B153" i="13"/>
  <c r="D153" i="13"/>
  <c r="B152" i="13"/>
  <c r="D152" i="13" s="1"/>
  <c r="B151" i="13"/>
  <c r="D151" i="13" s="1"/>
  <c r="B150" i="13"/>
  <c r="D150" i="13" s="1"/>
  <c r="B149" i="13"/>
  <c r="D149" i="13"/>
  <c r="B148" i="13"/>
  <c r="D148" i="13" s="1"/>
  <c r="B147" i="13"/>
  <c r="D147" i="13"/>
  <c r="B146" i="13"/>
  <c r="D146" i="13" s="1"/>
  <c r="B145" i="13"/>
  <c r="D145" i="13"/>
  <c r="B144" i="13"/>
  <c r="D144" i="13" s="1"/>
  <c r="B143" i="13"/>
  <c r="D143" i="13" s="1"/>
  <c r="B142" i="13"/>
  <c r="D142" i="13" s="1"/>
  <c r="B141" i="13"/>
  <c r="D141" i="13"/>
  <c r="B140" i="13"/>
  <c r="D140" i="13" s="1"/>
  <c r="B139" i="13"/>
  <c r="D139" i="13"/>
  <c r="B138" i="13"/>
  <c r="D138" i="13" s="1"/>
  <c r="B137" i="13"/>
  <c r="D137" i="13"/>
  <c r="B136" i="13"/>
  <c r="D136" i="13" s="1"/>
  <c r="B135" i="13"/>
  <c r="D135" i="13" s="1"/>
  <c r="B134" i="13"/>
  <c r="D134" i="13" s="1"/>
  <c r="B133" i="13"/>
  <c r="D133" i="13"/>
  <c r="B132" i="13"/>
  <c r="D132" i="13" s="1"/>
  <c r="B131" i="13"/>
  <c r="D131" i="13"/>
  <c r="B130" i="13"/>
  <c r="D130" i="13" s="1"/>
  <c r="B129" i="13"/>
  <c r="D129" i="13"/>
  <c r="B128" i="13"/>
  <c r="D128" i="13" s="1"/>
  <c r="B127" i="13"/>
  <c r="D127" i="13"/>
  <c r="B126" i="13"/>
  <c r="D126" i="13" s="1"/>
  <c r="B125" i="13"/>
  <c r="D125" i="13"/>
  <c r="B124" i="13"/>
  <c r="D124" i="13" s="1"/>
  <c r="B123" i="13"/>
  <c r="D123" i="13"/>
  <c r="B122" i="13"/>
  <c r="D122" i="13" s="1"/>
  <c r="B121" i="13"/>
  <c r="D121" i="13"/>
  <c r="B120" i="13"/>
  <c r="D120" i="13" s="1"/>
  <c r="B119" i="13"/>
  <c r="D119" i="13"/>
  <c r="B118" i="13"/>
  <c r="D118" i="13" s="1"/>
  <c r="B117" i="13"/>
  <c r="D117" i="13"/>
  <c r="B116" i="13"/>
  <c r="D116" i="13" s="1"/>
  <c r="B115" i="13"/>
  <c r="D115" i="13"/>
  <c r="B114" i="13"/>
  <c r="D114" i="13" s="1"/>
  <c r="B113" i="13"/>
  <c r="D113" i="13"/>
  <c r="B112" i="13"/>
  <c r="D112" i="13" s="1"/>
  <c r="B111" i="13"/>
  <c r="D111" i="13"/>
  <c r="B110" i="13"/>
  <c r="D110" i="13" s="1"/>
  <c r="B109" i="13"/>
  <c r="D109" i="13"/>
  <c r="B108" i="13"/>
  <c r="D108" i="13" s="1"/>
  <c r="B107" i="13"/>
  <c r="D107" i="13"/>
  <c r="B106" i="13"/>
  <c r="D106" i="13" s="1"/>
  <c r="B105" i="13"/>
  <c r="D105" i="13"/>
  <c r="B104" i="13"/>
  <c r="D104" i="13" s="1"/>
  <c r="B103" i="13"/>
  <c r="D103" i="13"/>
  <c r="B102" i="13"/>
  <c r="D102" i="13" s="1"/>
  <c r="B101" i="13"/>
  <c r="D101" i="13"/>
  <c r="B100" i="13"/>
  <c r="D100" i="13" s="1"/>
  <c r="B99" i="13"/>
  <c r="D99" i="13"/>
  <c r="B98" i="13"/>
  <c r="D98" i="13" s="1"/>
  <c r="B97" i="13"/>
  <c r="D97" i="13"/>
  <c r="B96" i="13"/>
  <c r="D96" i="13" s="1"/>
  <c r="B95" i="13"/>
  <c r="D95" i="13"/>
  <c r="B94" i="13"/>
  <c r="D94" i="13" s="1"/>
  <c r="B93" i="13"/>
  <c r="D93" i="13"/>
  <c r="B92" i="13"/>
  <c r="D92" i="13" s="1"/>
  <c r="B91" i="13"/>
  <c r="D91" i="13"/>
  <c r="B90" i="13"/>
  <c r="D90" i="13" s="1"/>
  <c r="B89" i="13"/>
  <c r="D89" i="13"/>
  <c r="B88" i="13"/>
  <c r="D88" i="13" s="1"/>
  <c r="B87" i="13"/>
  <c r="D87" i="13"/>
  <c r="B86" i="13"/>
  <c r="D86" i="13" s="1"/>
  <c r="B85" i="13"/>
  <c r="D85" i="13"/>
  <c r="B84" i="13"/>
  <c r="D84" i="13" s="1"/>
  <c r="B83" i="13"/>
  <c r="D83" i="13"/>
  <c r="B82" i="13"/>
  <c r="D82" i="13" s="1"/>
  <c r="B81" i="13"/>
  <c r="D81" i="13"/>
  <c r="B80" i="13"/>
  <c r="D80" i="13" s="1"/>
  <c r="B79" i="13"/>
  <c r="D79" i="13"/>
  <c r="B78" i="13"/>
  <c r="D78" i="13" s="1"/>
  <c r="B77" i="13"/>
  <c r="D77" i="13"/>
  <c r="B76" i="13"/>
  <c r="D76" i="13" s="1"/>
  <c r="B75" i="13"/>
  <c r="D75" i="13"/>
  <c r="B74" i="13"/>
  <c r="D74" i="13" s="1"/>
  <c r="B73" i="13"/>
  <c r="D73" i="13"/>
  <c r="B72" i="13"/>
  <c r="D72" i="13" s="1"/>
  <c r="B71" i="13"/>
  <c r="D71" i="13"/>
  <c r="B70" i="13"/>
  <c r="D70" i="13" s="1"/>
  <c r="B69" i="13"/>
  <c r="D69" i="13"/>
  <c r="B68" i="13"/>
  <c r="D68" i="13" s="1"/>
  <c r="B67" i="13"/>
  <c r="D67" i="13"/>
  <c r="B66" i="13"/>
  <c r="D66" i="13" s="1"/>
  <c r="B65" i="13"/>
  <c r="D65" i="13"/>
  <c r="B64" i="13"/>
  <c r="D64" i="13" s="1"/>
  <c r="B63" i="13"/>
  <c r="D63" i="13"/>
  <c r="B62" i="13"/>
  <c r="D62" i="13" s="1"/>
  <c r="B61" i="13"/>
  <c r="D61" i="13"/>
  <c r="B60" i="13"/>
  <c r="D60" i="13" s="1"/>
  <c r="B59" i="13"/>
  <c r="D59" i="13"/>
  <c r="B58" i="13"/>
  <c r="D58" i="13" s="1"/>
  <c r="B57" i="13"/>
  <c r="D57" i="13"/>
  <c r="B56" i="13"/>
  <c r="D56" i="13" s="1"/>
  <c r="B55" i="13"/>
  <c r="D55" i="13"/>
  <c r="B54" i="13"/>
  <c r="B53" i="13"/>
  <c r="D53" i="13" s="1"/>
  <c r="B52" i="13"/>
  <c r="B51" i="13"/>
  <c r="D51" i="13" s="1"/>
  <c r="B50" i="13"/>
  <c r="D50" i="13" s="1"/>
  <c r="B49" i="13"/>
  <c r="D49" i="13" s="1"/>
  <c r="B48" i="13"/>
  <c r="D48" i="13" s="1"/>
  <c r="B47" i="13"/>
  <c r="D47" i="13" s="1"/>
  <c r="B46" i="13"/>
  <c r="B45" i="13"/>
  <c r="B44" i="13"/>
  <c r="D44" i="13" s="1"/>
  <c r="C44" i="13"/>
  <c r="B43" i="13"/>
  <c r="C43" i="13"/>
  <c r="B42" i="13"/>
  <c r="D42" i="13" s="1"/>
  <c r="C42" i="13"/>
  <c r="B41" i="13"/>
  <c r="D41" i="13" s="1"/>
  <c r="C41" i="13"/>
  <c r="B40" i="13"/>
  <c r="D40" i="13"/>
  <c r="C40" i="13"/>
  <c r="B39" i="13"/>
  <c r="C39" i="13"/>
  <c r="B38" i="13"/>
  <c r="D38" i="13" s="1"/>
  <c r="C38" i="13"/>
  <c r="B37" i="13"/>
  <c r="C37" i="13"/>
  <c r="D37" i="13"/>
  <c r="B36" i="13"/>
  <c r="C36" i="13"/>
  <c r="B35" i="13"/>
  <c r="C35" i="13"/>
  <c r="B34" i="13"/>
  <c r="D34" i="13" s="1"/>
  <c r="C34" i="13"/>
  <c r="B33" i="13"/>
  <c r="D33" i="13" s="1"/>
  <c r="C33" i="13"/>
  <c r="B32" i="13"/>
  <c r="C32" i="13"/>
  <c r="B31" i="13"/>
  <c r="C31" i="13"/>
  <c r="B30" i="13"/>
  <c r="C30" i="13"/>
  <c r="D30" i="13" s="1"/>
  <c r="B29" i="13"/>
  <c r="C29" i="13"/>
  <c r="D29" i="13"/>
  <c r="B28" i="13"/>
  <c r="C28" i="13"/>
  <c r="B27" i="13"/>
  <c r="C27" i="13"/>
  <c r="B26" i="13"/>
  <c r="D26" i="13" s="1"/>
  <c r="C26" i="13"/>
  <c r="B25" i="13"/>
  <c r="D25" i="13" s="1"/>
  <c r="C25" i="13"/>
  <c r="B24" i="13"/>
  <c r="C24" i="13"/>
  <c r="B23" i="13"/>
  <c r="C23" i="13"/>
  <c r="B22" i="13"/>
  <c r="D22" i="13" s="1"/>
  <c r="C22" i="13"/>
  <c r="B21" i="13"/>
  <c r="D21" i="13" s="1"/>
  <c r="C21" i="13"/>
  <c r="B20" i="13"/>
  <c r="C20" i="13"/>
  <c r="B19" i="13"/>
  <c r="C19" i="13"/>
  <c r="B18" i="13"/>
  <c r="D18" i="13" s="1"/>
  <c r="C18" i="13"/>
  <c r="B17" i="13"/>
  <c r="D17" i="13" s="1"/>
  <c r="C17" i="13"/>
  <c r="B16" i="13"/>
  <c r="C16" i="13"/>
  <c r="B15" i="13"/>
  <c r="C15" i="13"/>
  <c r="B14" i="13"/>
  <c r="C14" i="13"/>
  <c r="B13" i="13"/>
  <c r="C13" i="13"/>
  <c r="B12" i="13"/>
  <c r="C12" i="13"/>
  <c r="B11" i="13"/>
  <c r="C11" i="13"/>
  <c r="B10" i="13"/>
  <c r="C10" i="13"/>
  <c r="B13" i="6"/>
  <c r="B12" i="6"/>
  <c r="B6" i="6"/>
  <c r="E1" i="5"/>
  <c r="B4" i="6"/>
  <c r="B5" i="6"/>
  <c r="B7" i="6"/>
  <c r="B8" i="6"/>
  <c r="B9" i="6"/>
  <c r="B10" i="6"/>
  <c r="B11" i="6"/>
  <c r="A13" i="6"/>
  <c r="A12" i="6"/>
  <c r="A6" i="6"/>
  <c r="A1" i="5"/>
  <c r="D1" i="5"/>
  <c r="A6" i="13"/>
  <c r="A36" i="13"/>
  <c r="A10" i="13"/>
  <c r="A7" i="13"/>
  <c r="A5" i="8"/>
  <c r="A16" i="13"/>
  <c r="A17" i="13"/>
  <c r="N111" i="3"/>
  <c r="L111" i="3"/>
  <c r="J111" i="3"/>
  <c r="N110" i="3"/>
  <c r="L110" i="3"/>
  <c r="J110" i="3"/>
  <c r="N109" i="3"/>
  <c r="L109" i="3"/>
  <c r="J109" i="3"/>
  <c r="N108" i="3"/>
  <c r="L108" i="3"/>
  <c r="J108" i="3"/>
  <c r="N107" i="3"/>
  <c r="L107" i="3"/>
  <c r="J107" i="3"/>
  <c r="N106" i="3"/>
  <c r="L106" i="3"/>
  <c r="J106" i="3"/>
  <c r="N105" i="3"/>
  <c r="L105" i="3"/>
  <c r="J105" i="3"/>
  <c r="N104" i="3"/>
  <c r="L104" i="3"/>
  <c r="J104" i="3"/>
  <c r="N103" i="3"/>
  <c r="L103" i="3"/>
  <c r="J103" i="3"/>
  <c r="N102" i="3"/>
  <c r="L102" i="3"/>
  <c r="J102" i="3"/>
  <c r="N101" i="3"/>
  <c r="L101" i="3"/>
  <c r="J101" i="3"/>
  <c r="N100" i="3"/>
  <c r="L100" i="3"/>
  <c r="J100" i="3"/>
  <c r="N99" i="3"/>
  <c r="L99" i="3"/>
  <c r="J99" i="3"/>
  <c r="N98" i="3"/>
  <c r="L98" i="3"/>
  <c r="J98" i="3"/>
  <c r="N97" i="3"/>
  <c r="L97" i="3"/>
  <c r="J97" i="3"/>
  <c r="N96" i="3"/>
  <c r="L96" i="3"/>
  <c r="J96" i="3"/>
  <c r="N95" i="3"/>
  <c r="L95" i="3"/>
  <c r="J95" i="3"/>
  <c r="N94" i="3"/>
  <c r="L94" i="3"/>
  <c r="J94" i="3"/>
  <c r="N93" i="3"/>
  <c r="L93" i="3"/>
  <c r="J93" i="3"/>
  <c r="N92" i="3"/>
  <c r="L92" i="3"/>
  <c r="J92" i="3"/>
  <c r="N91" i="3"/>
  <c r="L91" i="3"/>
  <c r="J91" i="3"/>
  <c r="N90" i="3"/>
  <c r="L90" i="3"/>
  <c r="J90" i="3"/>
  <c r="N89" i="3"/>
  <c r="L89" i="3"/>
  <c r="J89" i="3"/>
  <c r="N88" i="3"/>
  <c r="L88" i="3"/>
  <c r="J88" i="3"/>
  <c r="N87" i="3"/>
  <c r="L87" i="3"/>
  <c r="J87" i="3"/>
  <c r="N86" i="3"/>
  <c r="L86" i="3"/>
  <c r="J86" i="3"/>
  <c r="N85" i="3"/>
  <c r="L85" i="3"/>
  <c r="J85" i="3"/>
  <c r="N84" i="3"/>
  <c r="L84" i="3"/>
  <c r="J84" i="3"/>
  <c r="N83" i="3"/>
  <c r="L83" i="3"/>
  <c r="J83" i="3"/>
  <c r="N82" i="3"/>
  <c r="L82" i="3"/>
  <c r="J82" i="3"/>
  <c r="N81" i="3"/>
  <c r="L81" i="3"/>
  <c r="J81" i="3"/>
  <c r="N80" i="3"/>
  <c r="L80" i="3"/>
  <c r="J80" i="3"/>
  <c r="N79" i="3"/>
  <c r="L79" i="3"/>
  <c r="J79" i="3"/>
  <c r="N78" i="3"/>
  <c r="L78" i="3"/>
  <c r="J78" i="3"/>
  <c r="N77" i="3"/>
  <c r="L77" i="3"/>
  <c r="J77" i="3"/>
  <c r="N76" i="3"/>
  <c r="L76" i="3"/>
  <c r="J76" i="3"/>
  <c r="N75" i="3"/>
  <c r="L75" i="3"/>
  <c r="J75" i="3"/>
  <c r="N74" i="3"/>
  <c r="L74" i="3"/>
  <c r="J74" i="3"/>
  <c r="N73" i="3"/>
  <c r="L73" i="3"/>
  <c r="J73" i="3"/>
  <c r="N72" i="3"/>
  <c r="L72" i="3"/>
  <c r="J72" i="3"/>
  <c r="N71" i="3"/>
  <c r="L71" i="3"/>
  <c r="J71" i="3"/>
  <c r="N70" i="3"/>
  <c r="L70" i="3"/>
  <c r="J70" i="3"/>
  <c r="N69" i="3"/>
  <c r="L69" i="3"/>
  <c r="J69" i="3"/>
  <c r="N68" i="3"/>
  <c r="L68" i="3"/>
  <c r="J68" i="3"/>
  <c r="N67" i="3"/>
  <c r="L67" i="3"/>
  <c r="J67" i="3"/>
  <c r="N66" i="3"/>
  <c r="L66" i="3"/>
  <c r="J66" i="3"/>
  <c r="N65" i="3"/>
  <c r="L65" i="3"/>
  <c r="J65" i="3"/>
  <c r="N64" i="3"/>
  <c r="L64" i="3"/>
  <c r="J64" i="3"/>
  <c r="N63" i="3"/>
  <c r="L63" i="3"/>
  <c r="J63" i="3"/>
  <c r="N62" i="3"/>
  <c r="L62" i="3"/>
  <c r="J62" i="3"/>
  <c r="N61" i="3"/>
  <c r="L61" i="3"/>
  <c r="J61" i="3"/>
  <c r="N60" i="3"/>
  <c r="L60" i="3"/>
  <c r="J60" i="3"/>
  <c r="N59" i="3"/>
  <c r="L59" i="3"/>
  <c r="J59" i="3"/>
  <c r="N58" i="3"/>
  <c r="L58" i="3"/>
  <c r="J58" i="3"/>
  <c r="N57" i="3"/>
  <c r="L57" i="3"/>
  <c r="J57" i="3"/>
  <c r="N56" i="3"/>
  <c r="L56" i="3"/>
  <c r="J56" i="3"/>
  <c r="N55" i="3"/>
  <c r="L55" i="3"/>
  <c r="J55" i="3"/>
  <c r="N54" i="3"/>
  <c r="L54" i="3"/>
  <c r="J54" i="3"/>
  <c r="N53" i="3"/>
  <c r="L53" i="3"/>
  <c r="J53" i="3"/>
  <c r="N52" i="3"/>
  <c r="L52" i="3"/>
  <c r="J52" i="3"/>
  <c r="N51" i="3"/>
  <c r="L51" i="3"/>
  <c r="J51" i="3"/>
  <c r="N50" i="3"/>
  <c r="L50" i="3"/>
  <c r="J50" i="3"/>
  <c r="N49" i="3"/>
  <c r="L49" i="3"/>
  <c r="J49" i="3"/>
  <c r="N48" i="3"/>
  <c r="L48" i="3"/>
  <c r="J48" i="3"/>
  <c r="N47" i="3"/>
  <c r="L47" i="3"/>
  <c r="J47" i="3"/>
  <c r="N46" i="3"/>
  <c r="L46" i="3"/>
  <c r="J46" i="3"/>
  <c r="N45" i="3"/>
  <c r="L45" i="3"/>
  <c r="J45" i="3"/>
  <c r="N44" i="3"/>
  <c r="L44" i="3"/>
  <c r="J44" i="3"/>
  <c r="N43" i="3"/>
  <c r="L43" i="3"/>
  <c r="J43" i="3"/>
  <c r="N42" i="3"/>
  <c r="L42" i="3"/>
  <c r="J42" i="3"/>
  <c r="N41" i="3"/>
  <c r="L41" i="3"/>
  <c r="J41" i="3"/>
  <c r="N40" i="3"/>
  <c r="L40" i="3"/>
  <c r="J40" i="3"/>
  <c r="N39" i="3"/>
  <c r="L39" i="3"/>
  <c r="J39" i="3"/>
  <c r="N38" i="3"/>
  <c r="L38" i="3"/>
  <c r="J38" i="3"/>
  <c r="N37" i="3"/>
  <c r="L37" i="3"/>
  <c r="J37" i="3"/>
  <c r="N36" i="3"/>
  <c r="L36" i="3"/>
  <c r="J36" i="3"/>
  <c r="N35" i="3"/>
  <c r="L35" i="3"/>
  <c r="J35" i="3"/>
  <c r="N34" i="3"/>
  <c r="L34" i="3"/>
  <c r="J34" i="3"/>
  <c r="N33" i="3"/>
  <c r="L33" i="3"/>
  <c r="J33" i="3"/>
  <c r="N32" i="3"/>
  <c r="L32" i="3"/>
  <c r="J32" i="3"/>
  <c r="N31" i="3"/>
  <c r="L31" i="3"/>
  <c r="J31" i="3"/>
  <c r="N30" i="3"/>
  <c r="L30" i="3"/>
  <c r="J30" i="3"/>
  <c r="N29" i="3"/>
  <c r="L29" i="3"/>
  <c r="J29" i="3"/>
  <c r="N28" i="3"/>
  <c r="L28" i="3"/>
  <c r="J28" i="3"/>
  <c r="N27" i="3"/>
  <c r="L27" i="3"/>
  <c r="J27" i="3"/>
  <c r="N26" i="3"/>
  <c r="L26" i="3"/>
  <c r="J26" i="3"/>
  <c r="N25" i="3"/>
  <c r="L25" i="3"/>
  <c r="J25" i="3"/>
  <c r="N24" i="3"/>
  <c r="L24" i="3"/>
  <c r="J24" i="3"/>
  <c r="N23" i="3"/>
  <c r="L23" i="3"/>
  <c r="J23" i="3"/>
  <c r="N22" i="3"/>
  <c r="L22" i="3"/>
  <c r="J22" i="3"/>
  <c r="N21" i="3"/>
  <c r="L21" i="3"/>
  <c r="J21" i="3"/>
  <c r="N20" i="3"/>
  <c r="L20" i="3"/>
  <c r="J20" i="3"/>
  <c r="N19" i="3"/>
  <c r="L19" i="3"/>
  <c r="J19" i="3"/>
  <c r="N18" i="3"/>
  <c r="L18" i="3"/>
  <c r="J18" i="3"/>
  <c r="C970" i="13"/>
  <c r="A970" i="13"/>
  <c r="C969" i="13"/>
  <c r="A969" i="13"/>
  <c r="C968" i="13"/>
  <c r="A968" i="13"/>
  <c r="C967" i="13"/>
  <c r="A967" i="13"/>
  <c r="C966" i="13"/>
  <c r="A966" i="13"/>
  <c r="C965" i="13"/>
  <c r="A965" i="13"/>
  <c r="C964" i="13"/>
  <c r="A964" i="13"/>
  <c r="C963" i="13"/>
  <c r="A963" i="13"/>
  <c r="C962" i="13"/>
  <c r="A962" i="13"/>
  <c r="C961" i="13"/>
  <c r="A961" i="13"/>
  <c r="C960" i="13"/>
  <c r="A960" i="13"/>
  <c r="C959" i="13"/>
  <c r="A959" i="13"/>
  <c r="C958" i="13"/>
  <c r="A958" i="13"/>
  <c r="C957" i="13"/>
  <c r="A957" i="13"/>
  <c r="C956" i="13"/>
  <c r="A956" i="13"/>
  <c r="C955" i="13"/>
  <c r="A955" i="13"/>
  <c r="C954" i="13"/>
  <c r="A954" i="13"/>
  <c r="C953" i="13"/>
  <c r="A953" i="13"/>
  <c r="C952" i="13"/>
  <c r="A952" i="13"/>
  <c r="A951" i="13"/>
  <c r="C950" i="13"/>
  <c r="A950" i="13"/>
  <c r="C949" i="13"/>
  <c r="A949" i="13"/>
  <c r="C948" i="13"/>
  <c r="A948" i="13"/>
  <c r="C947" i="13"/>
  <c r="A947" i="13"/>
  <c r="C946" i="13"/>
  <c r="A946" i="13"/>
  <c r="C945" i="13"/>
  <c r="A945" i="13"/>
  <c r="C944" i="13"/>
  <c r="A944" i="13"/>
  <c r="C943" i="13"/>
  <c r="A943" i="13"/>
  <c r="C942" i="13"/>
  <c r="A942" i="13"/>
  <c r="C941" i="13"/>
  <c r="A941" i="13"/>
  <c r="C940" i="13"/>
  <c r="A940" i="13"/>
  <c r="C939" i="13"/>
  <c r="A939" i="13"/>
  <c r="C938" i="13"/>
  <c r="A938" i="13"/>
  <c r="C937" i="13"/>
  <c r="A937" i="13"/>
  <c r="C936" i="13"/>
  <c r="A936" i="13"/>
  <c r="C935" i="13"/>
  <c r="A935" i="13"/>
  <c r="C934" i="13"/>
  <c r="A934" i="13"/>
  <c r="C933" i="13"/>
  <c r="A933" i="13"/>
  <c r="C932" i="13"/>
  <c r="A932" i="13"/>
  <c r="C931" i="13"/>
  <c r="A931" i="13"/>
  <c r="C930" i="13"/>
  <c r="A930" i="13"/>
  <c r="C929" i="13"/>
  <c r="A929" i="13"/>
  <c r="C928" i="13"/>
  <c r="A928" i="13"/>
  <c r="C927" i="13"/>
  <c r="A927" i="13"/>
  <c r="C926" i="13"/>
  <c r="A926" i="13"/>
  <c r="C925" i="13"/>
  <c r="A925" i="13"/>
  <c r="C924" i="13"/>
  <c r="A924" i="13"/>
  <c r="C923" i="13"/>
  <c r="A923" i="13"/>
  <c r="C922" i="13"/>
  <c r="A922" i="13"/>
  <c r="C921" i="13"/>
  <c r="A921" i="13"/>
  <c r="C920" i="13"/>
  <c r="A920" i="13"/>
  <c r="C919" i="13"/>
  <c r="A919" i="13"/>
  <c r="C918" i="13"/>
  <c r="A918" i="13"/>
  <c r="C917" i="13"/>
  <c r="A917" i="13"/>
  <c r="C916" i="13"/>
  <c r="A916" i="13"/>
  <c r="C915" i="13"/>
  <c r="A915" i="13"/>
  <c r="C914" i="13"/>
  <c r="A914" i="13"/>
  <c r="C913" i="13"/>
  <c r="A913" i="13"/>
  <c r="C912" i="13"/>
  <c r="A912" i="13"/>
  <c r="C911" i="13"/>
  <c r="A911" i="13"/>
  <c r="C910" i="13"/>
  <c r="A910" i="13"/>
  <c r="C909" i="13"/>
  <c r="A909" i="13"/>
  <c r="C908" i="13"/>
  <c r="A908" i="13"/>
  <c r="C907" i="13"/>
  <c r="A907" i="13"/>
  <c r="C906" i="13"/>
  <c r="A906" i="13"/>
  <c r="C905" i="13"/>
  <c r="A905" i="13"/>
  <c r="C904" i="13"/>
  <c r="A904" i="13"/>
  <c r="C903" i="13"/>
  <c r="A903" i="13"/>
  <c r="C902" i="13"/>
  <c r="A902" i="13"/>
  <c r="C901" i="13"/>
  <c r="A901" i="13"/>
  <c r="C900" i="13"/>
  <c r="A900" i="13"/>
  <c r="C899" i="13"/>
  <c r="A899" i="13"/>
  <c r="C898" i="13"/>
  <c r="A898" i="13"/>
  <c r="C897" i="13"/>
  <c r="A897" i="13"/>
  <c r="C896" i="13"/>
  <c r="A896" i="13"/>
  <c r="C895" i="13"/>
  <c r="A895" i="13"/>
  <c r="C894" i="13"/>
  <c r="A894" i="13"/>
  <c r="C893" i="13"/>
  <c r="A893" i="13"/>
  <c r="C892" i="13"/>
  <c r="A892" i="13"/>
  <c r="C891" i="13"/>
  <c r="A891" i="13"/>
  <c r="C890" i="13"/>
  <c r="A890" i="13"/>
  <c r="C889" i="13"/>
  <c r="A889" i="13"/>
  <c r="C888" i="13"/>
  <c r="A888" i="13"/>
  <c r="C887" i="13"/>
  <c r="A887" i="13"/>
  <c r="C886" i="13"/>
  <c r="A886" i="13"/>
  <c r="C885" i="13"/>
  <c r="A885" i="13"/>
  <c r="C884" i="13"/>
  <c r="A884" i="13"/>
  <c r="C883" i="13"/>
  <c r="A883" i="13"/>
  <c r="C882" i="13"/>
  <c r="A882" i="13"/>
  <c r="C881" i="13"/>
  <c r="A881" i="13"/>
  <c r="C880" i="13"/>
  <c r="A880" i="13"/>
  <c r="C879" i="13"/>
  <c r="A879" i="13"/>
  <c r="C878" i="13"/>
  <c r="A878" i="13"/>
  <c r="C877" i="13"/>
  <c r="A877" i="13"/>
  <c r="C876" i="13"/>
  <c r="A876" i="13"/>
  <c r="C875" i="13"/>
  <c r="A875" i="13"/>
  <c r="C874" i="13"/>
  <c r="A874" i="13"/>
  <c r="C873" i="13"/>
  <c r="A873" i="13"/>
  <c r="C872" i="13"/>
  <c r="A872" i="13"/>
  <c r="C871" i="13"/>
  <c r="A871" i="13"/>
  <c r="C870" i="13"/>
  <c r="A870" i="13"/>
  <c r="C869" i="13"/>
  <c r="A869" i="13"/>
  <c r="C868" i="13"/>
  <c r="A868" i="13"/>
  <c r="C867" i="13"/>
  <c r="A867" i="13"/>
  <c r="C866" i="13"/>
  <c r="A866" i="13"/>
  <c r="C865" i="13"/>
  <c r="A865" i="13"/>
  <c r="C864" i="13"/>
  <c r="A864" i="13"/>
  <c r="C863" i="13"/>
  <c r="A863" i="13"/>
  <c r="C862" i="13"/>
  <c r="A862" i="13"/>
  <c r="C861" i="13"/>
  <c r="A861" i="13"/>
  <c r="C860" i="13"/>
  <c r="A860" i="13"/>
  <c r="C859" i="13"/>
  <c r="A859" i="13"/>
  <c r="C858" i="13"/>
  <c r="A858" i="13"/>
  <c r="C857" i="13"/>
  <c r="A857" i="13"/>
  <c r="C856" i="13"/>
  <c r="A856" i="13"/>
  <c r="C855" i="13"/>
  <c r="A855" i="13"/>
  <c r="C854" i="13"/>
  <c r="A854" i="13"/>
  <c r="C853" i="13"/>
  <c r="A853" i="13"/>
  <c r="C852" i="13"/>
  <c r="A852" i="13"/>
  <c r="C851" i="13"/>
  <c r="A851" i="13"/>
  <c r="C850" i="13"/>
  <c r="A850" i="13"/>
  <c r="C849" i="13"/>
  <c r="A849" i="13"/>
  <c r="C848" i="13"/>
  <c r="A848" i="13"/>
  <c r="C847" i="13"/>
  <c r="A847" i="13"/>
  <c r="C846" i="13"/>
  <c r="A846" i="13"/>
  <c r="C845" i="13"/>
  <c r="A845" i="13"/>
  <c r="C844" i="13"/>
  <c r="A844" i="13"/>
  <c r="C843" i="13"/>
  <c r="A843" i="13"/>
  <c r="C842" i="13"/>
  <c r="A842" i="13"/>
  <c r="C841" i="13"/>
  <c r="A841" i="13"/>
  <c r="C840" i="13"/>
  <c r="A840" i="13"/>
  <c r="C839" i="13"/>
  <c r="A839" i="13"/>
  <c r="C838" i="13"/>
  <c r="A838" i="13"/>
  <c r="C837" i="13"/>
  <c r="A837" i="13"/>
  <c r="C836" i="13"/>
  <c r="A836" i="13"/>
  <c r="C835" i="13"/>
  <c r="A835" i="13"/>
  <c r="C834" i="13"/>
  <c r="A834" i="13"/>
  <c r="C833" i="13"/>
  <c r="A833" i="13"/>
  <c r="C832" i="13"/>
  <c r="A832" i="13"/>
  <c r="C831" i="13"/>
  <c r="A831" i="13"/>
  <c r="C830" i="13"/>
  <c r="A830" i="13"/>
  <c r="C829" i="13"/>
  <c r="A829" i="13"/>
  <c r="C828" i="13"/>
  <c r="A828" i="13"/>
  <c r="C827" i="13"/>
  <c r="A827" i="13"/>
  <c r="C826" i="13"/>
  <c r="A826" i="13"/>
  <c r="C825" i="13"/>
  <c r="A825" i="13"/>
  <c r="C824" i="13"/>
  <c r="A824" i="13"/>
  <c r="C823" i="13"/>
  <c r="A823" i="13"/>
  <c r="C822" i="13"/>
  <c r="A822" i="13"/>
  <c r="C821" i="13"/>
  <c r="A821" i="13"/>
  <c r="C820" i="13"/>
  <c r="A820" i="13"/>
  <c r="C819" i="13"/>
  <c r="A819" i="13"/>
  <c r="C818" i="13"/>
  <c r="A818" i="13"/>
  <c r="C817" i="13"/>
  <c r="A817" i="13"/>
  <c r="C816" i="13"/>
  <c r="A816" i="13"/>
  <c r="C815" i="13"/>
  <c r="A815" i="13"/>
  <c r="C814" i="13"/>
  <c r="A814" i="13"/>
  <c r="C813" i="13"/>
  <c r="A813" i="13"/>
  <c r="C812" i="13"/>
  <c r="A812" i="13"/>
  <c r="C811" i="13"/>
  <c r="A811" i="13"/>
  <c r="C810" i="13"/>
  <c r="A810" i="13"/>
  <c r="C809" i="13"/>
  <c r="A809" i="13"/>
  <c r="C808" i="13"/>
  <c r="A808" i="13"/>
  <c r="C807" i="13"/>
  <c r="A807" i="13"/>
  <c r="C806" i="13"/>
  <c r="A806" i="13"/>
  <c r="C805" i="13"/>
  <c r="A805" i="13"/>
  <c r="C804" i="13"/>
  <c r="A804" i="13"/>
  <c r="C803" i="13"/>
  <c r="A803" i="13"/>
  <c r="C802" i="13"/>
  <c r="A802" i="13"/>
  <c r="C801" i="13"/>
  <c r="A801" i="13"/>
  <c r="C800" i="13"/>
  <c r="A800" i="13"/>
  <c r="C799" i="13"/>
  <c r="A799" i="13"/>
  <c r="C798" i="13"/>
  <c r="A798" i="13"/>
  <c r="C797" i="13"/>
  <c r="A797" i="13"/>
  <c r="C796" i="13"/>
  <c r="A796" i="13"/>
  <c r="C795" i="13"/>
  <c r="A795" i="13"/>
  <c r="C794" i="13"/>
  <c r="A794" i="13"/>
  <c r="C793" i="13"/>
  <c r="A793" i="13"/>
  <c r="C792" i="13"/>
  <c r="A792" i="13"/>
  <c r="C791" i="13"/>
  <c r="A791" i="13"/>
  <c r="C790" i="13"/>
  <c r="A790" i="13"/>
  <c r="C789" i="13"/>
  <c r="A789" i="13"/>
  <c r="C788" i="13"/>
  <c r="A788" i="13"/>
  <c r="C787" i="13"/>
  <c r="A787" i="13"/>
  <c r="C786" i="13"/>
  <c r="A786" i="13"/>
  <c r="C785" i="13"/>
  <c r="A785" i="13"/>
  <c r="C784" i="13"/>
  <c r="A784" i="13"/>
  <c r="C783" i="13"/>
  <c r="A783" i="13"/>
  <c r="C782" i="13"/>
  <c r="A782" i="13"/>
  <c r="C781" i="13"/>
  <c r="A781" i="13"/>
  <c r="C780" i="13"/>
  <c r="A780" i="13"/>
  <c r="C779" i="13"/>
  <c r="A779" i="13"/>
  <c r="C778" i="13"/>
  <c r="A778" i="13"/>
  <c r="C777" i="13"/>
  <c r="A777" i="13"/>
  <c r="C776" i="13"/>
  <c r="A776" i="13"/>
  <c r="C775" i="13"/>
  <c r="A775" i="13"/>
  <c r="C774" i="13"/>
  <c r="A774" i="13"/>
  <c r="C773" i="13"/>
  <c r="A773" i="13"/>
  <c r="C772" i="13"/>
  <c r="A772" i="13"/>
  <c r="C771" i="13"/>
  <c r="A771" i="13"/>
  <c r="C770" i="13"/>
  <c r="A770" i="13"/>
  <c r="C769" i="13"/>
  <c r="A769" i="13"/>
  <c r="C768" i="13"/>
  <c r="A768" i="13"/>
  <c r="C767" i="13"/>
  <c r="A767" i="13"/>
  <c r="C766" i="13"/>
  <c r="A766" i="13"/>
  <c r="C765" i="13"/>
  <c r="A765" i="13"/>
  <c r="C764" i="13"/>
  <c r="A764" i="13"/>
  <c r="C763" i="13"/>
  <c r="A763" i="13"/>
  <c r="C762" i="13"/>
  <c r="A762" i="13"/>
  <c r="C761" i="13"/>
  <c r="A761" i="13"/>
  <c r="C760" i="13"/>
  <c r="A760" i="13"/>
  <c r="C759" i="13"/>
  <c r="A759" i="13"/>
  <c r="C758" i="13"/>
  <c r="A758" i="13"/>
  <c r="C757" i="13"/>
  <c r="A757" i="13"/>
  <c r="C756" i="13"/>
  <c r="A756" i="13"/>
  <c r="C755" i="13"/>
  <c r="A755" i="13"/>
  <c r="C754" i="13"/>
  <c r="A754" i="13"/>
  <c r="C753" i="13"/>
  <c r="A753" i="13"/>
  <c r="C752" i="13"/>
  <c r="A752" i="13"/>
  <c r="C751" i="13"/>
  <c r="A751" i="13"/>
  <c r="C750" i="13"/>
  <c r="A750" i="13"/>
  <c r="C749" i="13"/>
  <c r="A749" i="13"/>
  <c r="C748" i="13"/>
  <c r="A748" i="13"/>
  <c r="C747" i="13"/>
  <c r="A747" i="13"/>
  <c r="C746" i="13"/>
  <c r="A746" i="13"/>
  <c r="C745" i="13"/>
  <c r="A745" i="13"/>
  <c r="C744" i="13"/>
  <c r="A744" i="13"/>
  <c r="C743" i="13"/>
  <c r="A743" i="13"/>
  <c r="C742" i="13"/>
  <c r="A742" i="13"/>
  <c r="C741" i="13"/>
  <c r="A741" i="13"/>
  <c r="C740" i="13"/>
  <c r="A740" i="13"/>
  <c r="C739" i="13"/>
  <c r="A739" i="13"/>
  <c r="C738" i="13"/>
  <c r="A738" i="13"/>
  <c r="C737" i="13"/>
  <c r="A737" i="13"/>
  <c r="C736" i="13"/>
  <c r="A736" i="13"/>
  <c r="C735" i="13"/>
  <c r="A735" i="13"/>
  <c r="C734" i="13"/>
  <c r="A734" i="13"/>
  <c r="C733" i="13"/>
  <c r="A733" i="13"/>
  <c r="C732" i="13"/>
  <c r="A732" i="13"/>
  <c r="C731" i="13"/>
  <c r="A731" i="13"/>
  <c r="C730" i="13"/>
  <c r="A730" i="13"/>
  <c r="C729" i="13"/>
  <c r="A729" i="13"/>
  <c r="C728" i="13"/>
  <c r="A728" i="13"/>
  <c r="C727" i="13"/>
  <c r="A727" i="13"/>
  <c r="C726" i="13"/>
  <c r="A726" i="13"/>
  <c r="C725" i="13"/>
  <c r="A725" i="13"/>
  <c r="C724" i="13"/>
  <c r="A724" i="13"/>
  <c r="C723" i="13"/>
  <c r="A723" i="13"/>
  <c r="C722" i="13"/>
  <c r="A722" i="13"/>
  <c r="C721" i="13"/>
  <c r="A721" i="13"/>
  <c r="C720" i="13"/>
  <c r="A720" i="13"/>
  <c r="C719" i="13"/>
  <c r="A719" i="13"/>
  <c r="C718" i="13"/>
  <c r="A718" i="13"/>
  <c r="C717" i="13"/>
  <c r="A717" i="13"/>
  <c r="C716" i="13"/>
  <c r="A716" i="13"/>
  <c r="C715" i="13"/>
  <c r="A715" i="13"/>
  <c r="C714" i="13"/>
  <c r="A714" i="13"/>
  <c r="C713" i="13"/>
  <c r="A713" i="13"/>
  <c r="C712" i="13"/>
  <c r="A712" i="13"/>
  <c r="C711" i="13"/>
  <c r="A711" i="13"/>
  <c r="C710" i="13"/>
  <c r="A710" i="13"/>
  <c r="C709" i="13"/>
  <c r="A709" i="13"/>
  <c r="C708" i="13"/>
  <c r="A708" i="13"/>
  <c r="C707" i="13"/>
  <c r="A707" i="13"/>
  <c r="C706" i="13"/>
  <c r="A706" i="13"/>
  <c r="C705" i="13"/>
  <c r="A705" i="13"/>
  <c r="C704" i="13"/>
  <c r="A704" i="13"/>
  <c r="C703" i="13"/>
  <c r="A703" i="13"/>
  <c r="C702" i="13"/>
  <c r="A702" i="13"/>
  <c r="C701" i="13"/>
  <c r="A701" i="13"/>
  <c r="C700" i="13"/>
  <c r="A700" i="13"/>
  <c r="C699" i="13"/>
  <c r="A699" i="13"/>
  <c r="C698" i="13"/>
  <c r="A698" i="13"/>
  <c r="C697" i="13"/>
  <c r="A697" i="13"/>
  <c r="C696" i="13"/>
  <c r="A696" i="13"/>
  <c r="C695" i="13"/>
  <c r="A695" i="13"/>
  <c r="C694" i="13"/>
  <c r="A694" i="13"/>
  <c r="C693" i="13"/>
  <c r="A693" i="13"/>
  <c r="C692" i="13"/>
  <c r="A692" i="13"/>
  <c r="C691" i="13"/>
  <c r="A691" i="13"/>
  <c r="C690" i="13"/>
  <c r="A690" i="13"/>
  <c r="C689" i="13"/>
  <c r="A689" i="13"/>
  <c r="C688" i="13"/>
  <c r="A688" i="13"/>
  <c r="C687" i="13"/>
  <c r="A687" i="13"/>
  <c r="C686" i="13"/>
  <c r="A686" i="13"/>
  <c r="C685" i="13"/>
  <c r="A685" i="13"/>
  <c r="C684" i="13"/>
  <c r="A684" i="13"/>
  <c r="C683" i="13"/>
  <c r="A683" i="13"/>
  <c r="C682" i="13"/>
  <c r="A682" i="13"/>
  <c r="C681" i="13"/>
  <c r="A681" i="13"/>
  <c r="C680" i="13"/>
  <c r="A680" i="13"/>
  <c r="C679" i="13"/>
  <c r="A679" i="13"/>
  <c r="C678" i="13"/>
  <c r="A678" i="13"/>
  <c r="C677" i="13"/>
  <c r="A677" i="13"/>
  <c r="C676" i="13"/>
  <c r="A676" i="13"/>
  <c r="C675" i="13"/>
  <c r="A675" i="13"/>
  <c r="C674" i="13"/>
  <c r="A674" i="13"/>
  <c r="C673" i="13"/>
  <c r="A673" i="13"/>
  <c r="C672" i="13"/>
  <c r="A672" i="13"/>
  <c r="C671" i="13"/>
  <c r="A671" i="13"/>
  <c r="C670" i="13"/>
  <c r="A670" i="13"/>
  <c r="C669" i="13"/>
  <c r="A669" i="13"/>
  <c r="C668" i="13"/>
  <c r="A668" i="13"/>
  <c r="C667" i="13"/>
  <c r="A667" i="13"/>
  <c r="C666" i="13"/>
  <c r="A666" i="13"/>
  <c r="C665" i="13"/>
  <c r="A665" i="13"/>
  <c r="C664" i="13"/>
  <c r="A664" i="13"/>
  <c r="C663" i="13"/>
  <c r="A663" i="13"/>
  <c r="C662" i="13"/>
  <c r="A662" i="13"/>
  <c r="C661" i="13"/>
  <c r="A661" i="13"/>
  <c r="C660" i="13"/>
  <c r="A660" i="13"/>
  <c r="C659" i="13"/>
  <c r="A659" i="13"/>
  <c r="C658" i="13"/>
  <c r="A658" i="13"/>
  <c r="C657" i="13"/>
  <c r="A657" i="13"/>
  <c r="C656" i="13"/>
  <c r="A656" i="13"/>
  <c r="C655" i="13"/>
  <c r="A655" i="13"/>
  <c r="C654" i="13"/>
  <c r="A654" i="13"/>
  <c r="C653" i="13"/>
  <c r="A653" i="13"/>
  <c r="C652" i="13"/>
  <c r="A652" i="13"/>
  <c r="C651" i="13"/>
  <c r="A651" i="13"/>
  <c r="C650" i="13"/>
  <c r="A650" i="13"/>
  <c r="C649" i="13"/>
  <c r="A649" i="13"/>
  <c r="C648" i="13"/>
  <c r="A648" i="13"/>
  <c r="C647" i="13"/>
  <c r="A647" i="13"/>
  <c r="C646" i="13"/>
  <c r="A646" i="13"/>
  <c r="C645" i="13"/>
  <c r="A645" i="13"/>
  <c r="C644" i="13"/>
  <c r="A644" i="13"/>
  <c r="C643" i="13"/>
  <c r="A643" i="13"/>
  <c r="C642" i="13"/>
  <c r="A642" i="13"/>
  <c r="C641" i="13"/>
  <c r="A641" i="13"/>
  <c r="C640" i="13"/>
  <c r="A640" i="13"/>
  <c r="C639" i="13"/>
  <c r="A639" i="13"/>
  <c r="C638" i="13"/>
  <c r="A638" i="13"/>
  <c r="C637" i="13"/>
  <c r="A637" i="13"/>
  <c r="C636" i="13"/>
  <c r="A636" i="13"/>
  <c r="C635" i="13"/>
  <c r="A635" i="13"/>
  <c r="C634" i="13"/>
  <c r="A634" i="13"/>
  <c r="C633" i="13"/>
  <c r="A633" i="13"/>
  <c r="C632" i="13"/>
  <c r="A632" i="13"/>
  <c r="C631" i="13"/>
  <c r="A631" i="13"/>
  <c r="C630" i="13"/>
  <c r="A630" i="13"/>
  <c r="C629" i="13"/>
  <c r="A629" i="13"/>
  <c r="C628" i="13"/>
  <c r="A628" i="13"/>
  <c r="C627" i="13"/>
  <c r="A627" i="13"/>
  <c r="C626" i="13"/>
  <c r="A626" i="13"/>
  <c r="C625" i="13"/>
  <c r="A625" i="13"/>
  <c r="C624" i="13"/>
  <c r="A624" i="13"/>
  <c r="C623" i="13"/>
  <c r="A623" i="13"/>
  <c r="C622" i="13"/>
  <c r="A622" i="13"/>
  <c r="C621" i="13"/>
  <c r="A621" i="13"/>
  <c r="C620" i="13"/>
  <c r="A620" i="13"/>
  <c r="C619" i="13"/>
  <c r="A619" i="13"/>
  <c r="C618" i="13"/>
  <c r="A618" i="13"/>
  <c r="C617" i="13"/>
  <c r="A617" i="13"/>
  <c r="C616" i="13"/>
  <c r="A616" i="13"/>
  <c r="C615" i="13"/>
  <c r="A615" i="13"/>
  <c r="C614" i="13"/>
  <c r="A614" i="13"/>
  <c r="C613" i="13"/>
  <c r="A613" i="13"/>
  <c r="C612" i="13"/>
  <c r="A612" i="13"/>
  <c r="C611" i="13"/>
  <c r="A611" i="13"/>
  <c r="C610" i="13"/>
  <c r="A610" i="13"/>
  <c r="C609" i="13"/>
  <c r="A609" i="13"/>
  <c r="C608" i="13"/>
  <c r="A608" i="13"/>
  <c r="C607" i="13"/>
  <c r="A607" i="13"/>
  <c r="C606" i="13"/>
  <c r="A606" i="13"/>
  <c r="C605" i="13"/>
  <c r="A605" i="13"/>
  <c r="C604" i="13"/>
  <c r="A604" i="13"/>
  <c r="C603" i="13"/>
  <c r="A603" i="13"/>
  <c r="C602" i="13"/>
  <c r="A602" i="13"/>
  <c r="C601" i="13"/>
  <c r="A601" i="13"/>
  <c r="C600" i="13"/>
  <c r="A600" i="13"/>
  <c r="C599" i="13"/>
  <c r="A599" i="13"/>
  <c r="C598" i="13"/>
  <c r="A598" i="13"/>
  <c r="C597" i="13"/>
  <c r="A597" i="13"/>
  <c r="C596" i="13"/>
  <c r="A596" i="13"/>
  <c r="C595" i="13"/>
  <c r="A595" i="13"/>
  <c r="C594" i="13"/>
  <c r="A594" i="13"/>
  <c r="C593" i="13"/>
  <c r="A593" i="13"/>
  <c r="C592" i="13"/>
  <c r="A592" i="13"/>
  <c r="C591" i="13"/>
  <c r="A591" i="13"/>
  <c r="C590" i="13"/>
  <c r="A590" i="13"/>
  <c r="C589" i="13"/>
  <c r="A589" i="13"/>
  <c r="C588" i="13"/>
  <c r="A588" i="13"/>
  <c r="C587" i="13"/>
  <c r="A587" i="13"/>
  <c r="C586" i="13"/>
  <c r="A586" i="13"/>
  <c r="C585" i="13"/>
  <c r="A585" i="13"/>
  <c r="C584" i="13"/>
  <c r="A584" i="13"/>
  <c r="C583" i="13"/>
  <c r="A583" i="13"/>
  <c r="C582" i="13"/>
  <c r="A582" i="13"/>
  <c r="C581" i="13"/>
  <c r="A581" i="13"/>
  <c r="C580" i="13"/>
  <c r="A580" i="13"/>
  <c r="C579" i="13"/>
  <c r="A579" i="13"/>
  <c r="C578" i="13"/>
  <c r="A578" i="13"/>
  <c r="C577" i="13"/>
  <c r="A577" i="13"/>
  <c r="C576" i="13"/>
  <c r="A576" i="13"/>
  <c r="C575" i="13"/>
  <c r="A575" i="13"/>
  <c r="C574" i="13"/>
  <c r="A574" i="13"/>
  <c r="C573" i="13"/>
  <c r="A573" i="13"/>
  <c r="C572" i="13"/>
  <c r="A572" i="13"/>
  <c r="C571" i="13"/>
  <c r="A571" i="13"/>
  <c r="C570" i="13"/>
  <c r="A570" i="13"/>
  <c r="C569" i="13"/>
  <c r="A569" i="13"/>
  <c r="C568" i="13"/>
  <c r="A568" i="13"/>
  <c r="C567" i="13"/>
  <c r="A567" i="13"/>
  <c r="C566" i="13"/>
  <c r="A566" i="13"/>
  <c r="C565" i="13"/>
  <c r="A565" i="13"/>
  <c r="C564" i="13"/>
  <c r="A564" i="13"/>
  <c r="C563" i="13"/>
  <c r="A563" i="13"/>
  <c r="C562" i="13"/>
  <c r="A562" i="13"/>
  <c r="C561" i="13"/>
  <c r="A561" i="13"/>
  <c r="C560" i="13"/>
  <c r="A560" i="13"/>
  <c r="C559" i="13"/>
  <c r="A559" i="13"/>
  <c r="C558" i="13"/>
  <c r="A558" i="13"/>
  <c r="C557" i="13"/>
  <c r="A557" i="13"/>
  <c r="C556" i="13"/>
  <c r="A556" i="13"/>
  <c r="C555" i="13"/>
  <c r="A555" i="13"/>
  <c r="C554" i="13"/>
  <c r="A554" i="13"/>
  <c r="C553" i="13"/>
  <c r="A553" i="13"/>
  <c r="C552" i="13"/>
  <c r="A552" i="13"/>
  <c r="C551" i="13"/>
  <c r="A551" i="13"/>
  <c r="C550" i="13"/>
  <c r="A550" i="13"/>
  <c r="C549" i="13"/>
  <c r="A549" i="13"/>
  <c r="C548" i="13"/>
  <c r="A548" i="13"/>
  <c r="C547" i="13"/>
  <c r="A547" i="13"/>
  <c r="C546" i="13"/>
  <c r="A546" i="13"/>
  <c r="C545" i="13"/>
  <c r="A545" i="13"/>
  <c r="C544" i="13"/>
  <c r="A544" i="13"/>
  <c r="C543" i="13"/>
  <c r="A543" i="13"/>
  <c r="C542" i="13"/>
  <c r="A542" i="13"/>
  <c r="C541" i="13"/>
  <c r="A541" i="13"/>
  <c r="C540" i="13"/>
  <c r="A540" i="13"/>
  <c r="C539" i="13"/>
  <c r="A539" i="13"/>
  <c r="C538" i="13"/>
  <c r="A538" i="13"/>
  <c r="C537" i="13"/>
  <c r="A537" i="13"/>
  <c r="C536" i="13"/>
  <c r="A536" i="13"/>
  <c r="C535" i="13"/>
  <c r="A535" i="13"/>
  <c r="C534" i="13"/>
  <c r="A534" i="13"/>
  <c r="C533" i="13"/>
  <c r="A533" i="13"/>
  <c r="C532" i="13"/>
  <c r="A532" i="13"/>
  <c r="C531" i="13"/>
  <c r="A531" i="13"/>
  <c r="C530" i="13"/>
  <c r="A530" i="13"/>
  <c r="C529" i="13"/>
  <c r="A529" i="13"/>
  <c r="C528" i="13"/>
  <c r="A528" i="13"/>
  <c r="C527" i="13"/>
  <c r="A527" i="13"/>
  <c r="C526" i="13"/>
  <c r="A526" i="13"/>
  <c r="C525" i="13"/>
  <c r="A525" i="13"/>
  <c r="C524" i="13"/>
  <c r="A524" i="13"/>
  <c r="C523" i="13"/>
  <c r="A523" i="13"/>
  <c r="C522" i="13"/>
  <c r="A522" i="13"/>
  <c r="C521" i="13"/>
  <c r="A521" i="13"/>
  <c r="C520" i="13"/>
  <c r="A520" i="13"/>
  <c r="C519" i="13"/>
  <c r="A519" i="13"/>
  <c r="C518" i="13"/>
  <c r="A518" i="13"/>
  <c r="C517" i="13"/>
  <c r="A517" i="13"/>
  <c r="C516" i="13"/>
  <c r="A516" i="13"/>
  <c r="C515" i="13"/>
  <c r="A515" i="13"/>
  <c r="C514" i="13"/>
  <c r="A514" i="13"/>
  <c r="C513" i="13"/>
  <c r="A513" i="13"/>
  <c r="C512" i="13"/>
  <c r="A512" i="13"/>
  <c r="C511" i="13"/>
  <c r="A511" i="13"/>
  <c r="C510" i="13"/>
  <c r="A510" i="13"/>
  <c r="C509" i="13"/>
  <c r="A509" i="13"/>
  <c r="C508" i="13"/>
  <c r="A508" i="13"/>
  <c r="C507" i="13"/>
  <c r="A507" i="13"/>
  <c r="C506" i="13"/>
  <c r="A506" i="13"/>
  <c r="C505" i="13"/>
  <c r="A505" i="13"/>
  <c r="C504" i="13"/>
  <c r="A504" i="13"/>
  <c r="C503" i="13"/>
  <c r="A503" i="13"/>
  <c r="C502" i="13"/>
  <c r="A502" i="13"/>
  <c r="C501" i="13"/>
  <c r="A501" i="13"/>
  <c r="C500" i="13"/>
  <c r="A500" i="13"/>
  <c r="C499" i="13"/>
  <c r="A499" i="13"/>
  <c r="C498" i="13"/>
  <c r="A498" i="13"/>
  <c r="C497" i="13"/>
  <c r="A497" i="13"/>
  <c r="C496" i="13"/>
  <c r="A496" i="13"/>
  <c r="C495" i="13"/>
  <c r="A495" i="13"/>
  <c r="C494" i="13"/>
  <c r="A494" i="13"/>
  <c r="C493" i="13"/>
  <c r="A493" i="13"/>
  <c r="C492" i="13"/>
  <c r="A492" i="13"/>
  <c r="C491" i="13"/>
  <c r="A491" i="13"/>
  <c r="C490" i="13"/>
  <c r="A490" i="13"/>
  <c r="C489" i="13"/>
  <c r="A489" i="13"/>
  <c r="C488" i="13"/>
  <c r="A488" i="13"/>
  <c r="C487" i="13"/>
  <c r="A487" i="13"/>
  <c r="C486" i="13"/>
  <c r="A486" i="13"/>
  <c r="C485" i="13"/>
  <c r="A485" i="13"/>
  <c r="C484" i="13"/>
  <c r="A484" i="13"/>
  <c r="C483" i="13"/>
  <c r="A483" i="13"/>
  <c r="C482" i="13"/>
  <c r="A482" i="13"/>
  <c r="C481" i="13"/>
  <c r="A481" i="13"/>
  <c r="C480" i="13"/>
  <c r="A480" i="13"/>
  <c r="C479" i="13"/>
  <c r="A479" i="13"/>
  <c r="C478" i="13"/>
  <c r="A478" i="13"/>
  <c r="C477" i="13"/>
  <c r="A477" i="13"/>
  <c r="C476" i="13"/>
  <c r="A476" i="13"/>
  <c r="C475" i="13"/>
  <c r="A475" i="13"/>
  <c r="C474" i="13"/>
  <c r="A474" i="13"/>
  <c r="C473" i="13"/>
  <c r="A473" i="13"/>
  <c r="C472" i="13"/>
  <c r="A472" i="13"/>
  <c r="C471" i="13"/>
  <c r="A471" i="13"/>
  <c r="C470" i="13"/>
  <c r="A470" i="13"/>
  <c r="C469" i="13"/>
  <c r="A469" i="13"/>
  <c r="C468" i="13"/>
  <c r="A468" i="13"/>
  <c r="C467" i="13"/>
  <c r="A467" i="13"/>
  <c r="C466" i="13"/>
  <c r="A466" i="13"/>
  <c r="C465" i="13"/>
  <c r="A465" i="13"/>
  <c r="C464" i="13"/>
  <c r="A464" i="13"/>
  <c r="C463" i="13"/>
  <c r="A463" i="13"/>
  <c r="C462" i="13"/>
  <c r="A462" i="13"/>
  <c r="C461" i="13"/>
  <c r="A461" i="13"/>
  <c r="C460" i="13"/>
  <c r="A460" i="13"/>
  <c r="C459" i="13"/>
  <c r="A459" i="13"/>
  <c r="C458" i="13"/>
  <c r="A458" i="13"/>
  <c r="C457" i="13"/>
  <c r="A457" i="13"/>
  <c r="C456" i="13"/>
  <c r="A456" i="13"/>
  <c r="C455" i="13"/>
  <c r="A455" i="13"/>
  <c r="C454" i="13"/>
  <c r="A454" i="13"/>
  <c r="C453" i="13"/>
  <c r="A453" i="13"/>
  <c r="C452" i="13"/>
  <c r="A452" i="13"/>
  <c r="C451" i="13"/>
  <c r="A451" i="13"/>
  <c r="C450" i="13"/>
  <c r="A450" i="13"/>
  <c r="C449" i="13"/>
  <c r="A449" i="13"/>
  <c r="C448" i="13"/>
  <c r="A448" i="13"/>
  <c r="C447" i="13"/>
  <c r="A447" i="13"/>
  <c r="C446" i="13"/>
  <c r="A446" i="13"/>
  <c r="C445" i="13"/>
  <c r="A445" i="13"/>
  <c r="C444" i="13"/>
  <c r="A444" i="13"/>
  <c r="C443" i="13"/>
  <c r="A443" i="13"/>
  <c r="C442" i="13"/>
  <c r="A442" i="13"/>
  <c r="C441" i="13"/>
  <c r="A441" i="13"/>
  <c r="C440" i="13"/>
  <c r="A440" i="13"/>
  <c r="C439" i="13"/>
  <c r="A439" i="13"/>
  <c r="C438" i="13"/>
  <c r="A438" i="13"/>
  <c r="C437" i="13"/>
  <c r="A437" i="13"/>
  <c r="C436" i="13"/>
  <c r="A436" i="13"/>
  <c r="C435" i="13"/>
  <c r="A435" i="13"/>
  <c r="C434" i="13"/>
  <c r="A434" i="13"/>
  <c r="C433" i="13"/>
  <c r="A433" i="13"/>
  <c r="C432" i="13"/>
  <c r="A432" i="13"/>
  <c r="C431" i="13"/>
  <c r="A431" i="13"/>
  <c r="C430" i="13"/>
  <c r="A430" i="13"/>
  <c r="C429" i="13"/>
  <c r="A429" i="13"/>
  <c r="C428" i="13"/>
  <c r="A428" i="13"/>
  <c r="C427" i="13"/>
  <c r="A427" i="13"/>
  <c r="C426" i="13"/>
  <c r="A426" i="13"/>
  <c r="C425" i="13"/>
  <c r="A425" i="13"/>
  <c r="C424" i="13"/>
  <c r="A424" i="13"/>
  <c r="C423" i="13"/>
  <c r="A423" i="13"/>
  <c r="C422" i="13"/>
  <c r="A422" i="13"/>
  <c r="C421" i="13"/>
  <c r="A421" i="13"/>
  <c r="C420" i="13"/>
  <c r="A420" i="13"/>
  <c r="C419" i="13"/>
  <c r="A419" i="13"/>
  <c r="C418" i="13"/>
  <c r="A418" i="13"/>
  <c r="C417" i="13"/>
  <c r="A417" i="13"/>
  <c r="C416" i="13"/>
  <c r="A416" i="13"/>
  <c r="C415" i="13"/>
  <c r="A415" i="13"/>
  <c r="C414" i="13"/>
  <c r="A414" i="13"/>
  <c r="C413" i="13"/>
  <c r="A413" i="13"/>
  <c r="C412" i="13"/>
  <c r="A412" i="13"/>
  <c r="C411" i="13"/>
  <c r="A411" i="13"/>
  <c r="C410" i="13"/>
  <c r="A410" i="13"/>
  <c r="C409" i="13"/>
  <c r="A409" i="13"/>
  <c r="C408" i="13"/>
  <c r="A408" i="13"/>
  <c r="C407" i="13"/>
  <c r="A407" i="13"/>
  <c r="C406" i="13"/>
  <c r="A406" i="13"/>
  <c r="C405" i="13"/>
  <c r="A405" i="13"/>
  <c r="C404" i="13"/>
  <c r="A404" i="13"/>
  <c r="C403" i="13"/>
  <c r="A403" i="13"/>
  <c r="C402" i="13"/>
  <c r="A402" i="13"/>
  <c r="C401" i="13"/>
  <c r="A401" i="13"/>
  <c r="C400" i="13"/>
  <c r="A400" i="13"/>
  <c r="C399" i="13"/>
  <c r="A399" i="13"/>
  <c r="C398" i="13"/>
  <c r="A398" i="13"/>
  <c r="C397" i="13"/>
  <c r="A397" i="13"/>
  <c r="C396" i="13"/>
  <c r="A396" i="13"/>
  <c r="C395" i="13"/>
  <c r="A395" i="13"/>
  <c r="C394" i="13"/>
  <c r="A394" i="13"/>
  <c r="C393" i="13"/>
  <c r="A393" i="13"/>
  <c r="C392" i="13"/>
  <c r="A392" i="13"/>
  <c r="C391" i="13"/>
  <c r="A391" i="13"/>
  <c r="C390" i="13"/>
  <c r="A390" i="13"/>
  <c r="C389" i="13"/>
  <c r="A389" i="13"/>
  <c r="C388" i="13"/>
  <c r="A388" i="13"/>
  <c r="C387" i="13"/>
  <c r="A387" i="13"/>
  <c r="C386" i="13"/>
  <c r="A386" i="13"/>
  <c r="C385" i="13"/>
  <c r="A385" i="13"/>
  <c r="C384" i="13"/>
  <c r="A384" i="13"/>
  <c r="C383" i="13"/>
  <c r="A383" i="13"/>
  <c r="C382" i="13"/>
  <c r="A382" i="13"/>
  <c r="C381" i="13"/>
  <c r="A381" i="13"/>
  <c r="C380" i="13"/>
  <c r="A380" i="13"/>
  <c r="C379" i="13"/>
  <c r="A379" i="13"/>
  <c r="C378" i="13"/>
  <c r="A378" i="13"/>
  <c r="C377" i="13"/>
  <c r="A377" i="13"/>
  <c r="C376" i="13"/>
  <c r="A376" i="13"/>
  <c r="C375" i="13"/>
  <c r="A375" i="13"/>
  <c r="C374" i="13"/>
  <c r="A374" i="13"/>
  <c r="C373" i="13"/>
  <c r="A373" i="13"/>
  <c r="C372" i="13"/>
  <c r="A372" i="13"/>
  <c r="C371" i="13"/>
  <c r="A371" i="13"/>
  <c r="C370" i="13"/>
  <c r="A370" i="13"/>
  <c r="C369" i="13"/>
  <c r="A369" i="13"/>
  <c r="C368" i="13"/>
  <c r="A368" i="13"/>
  <c r="C367" i="13"/>
  <c r="A367" i="13"/>
  <c r="C366" i="13"/>
  <c r="A366" i="13"/>
  <c r="C365" i="13"/>
  <c r="A365" i="13"/>
  <c r="C364" i="13"/>
  <c r="A364" i="13"/>
  <c r="C363" i="13"/>
  <c r="A363" i="13"/>
  <c r="C362" i="13"/>
  <c r="A362" i="13"/>
  <c r="C361" i="13"/>
  <c r="A361" i="13"/>
  <c r="C360" i="13"/>
  <c r="A360" i="13"/>
  <c r="C359" i="13"/>
  <c r="A359" i="13"/>
  <c r="C358" i="13"/>
  <c r="A358" i="13"/>
  <c r="C357" i="13"/>
  <c r="A357" i="13"/>
  <c r="C356" i="13"/>
  <c r="A356" i="13"/>
  <c r="C355" i="13"/>
  <c r="A355" i="13"/>
  <c r="C354" i="13"/>
  <c r="A354" i="13"/>
  <c r="C353" i="13"/>
  <c r="A353" i="13"/>
  <c r="C352" i="13"/>
  <c r="A352" i="13"/>
  <c r="C351" i="13"/>
  <c r="A351" i="13"/>
  <c r="C350" i="13"/>
  <c r="A350" i="13"/>
  <c r="C349" i="13"/>
  <c r="A349" i="13"/>
  <c r="C348" i="13"/>
  <c r="A348" i="13"/>
  <c r="C347" i="13"/>
  <c r="A347" i="13"/>
  <c r="C346" i="13"/>
  <c r="A346" i="13"/>
  <c r="C345" i="13"/>
  <c r="A345" i="13"/>
  <c r="C344" i="13"/>
  <c r="A344" i="13"/>
  <c r="C343" i="13"/>
  <c r="A343" i="13"/>
  <c r="C342" i="13"/>
  <c r="A342" i="13"/>
  <c r="C341" i="13"/>
  <c r="A341" i="13"/>
  <c r="C340" i="13"/>
  <c r="A340" i="13"/>
  <c r="C339" i="13"/>
  <c r="A339" i="13"/>
  <c r="C338" i="13"/>
  <c r="A338" i="13"/>
  <c r="C337" i="13"/>
  <c r="A337" i="13"/>
  <c r="C336" i="13"/>
  <c r="A336" i="13"/>
  <c r="C335" i="13"/>
  <c r="A335" i="13"/>
  <c r="C334" i="13"/>
  <c r="A334" i="13"/>
  <c r="C333" i="13"/>
  <c r="A333" i="13"/>
  <c r="C332" i="13"/>
  <c r="A332" i="13"/>
  <c r="C331" i="13"/>
  <c r="A331" i="13"/>
  <c r="C330" i="13"/>
  <c r="A330" i="13"/>
  <c r="C329" i="13"/>
  <c r="A329" i="13"/>
  <c r="C328" i="13"/>
  <c r="A328" i="13"/>
  <c r="C327" i="13"/>
  <c r="A327" i="13"/>
  <c r="C326" i="13"/>
  <c r="A326" i="13"/>
  <c r="C325" i="13"/>
  <c r="A325" i="13"/>
  <c r="C324" i="13"/>
  <c r="A324" i="13"/>
  <c r="C323" i="13"/>
  <c r="A323" i="13"/>
  <c r="C322" i="13"/>
  <c r="A322" i="13"/>
  <c r="C321" i="13"/>
  <c r="A321" i="13"/>
  <c r="C320" i="13"/>
  <c r="A320" i="13"/>
  <c r="C319" i="13"/>
  <c r="A319" i="13"/>
  <c r="C318" i="13"/>
  <c r="A318" i="13"/>
  <c r="C317" i="13"/>
  <c r="A317" i="13"/>
  <c r="C316" i="13"/>
  <c r="A316" i="13"/>
  <c r="C315" i="13"/>
  <c r="A315" i="13"/>
  <c r="C314" i="13"/>
  <c r="A314" i="13"/>
  <c r="C313" i="13"/>
  <c r="A313" i="13"/>
  <c r="C312" i="13"/>
  <c r="A312" i="13"/>
  <c r="C311" i="13"/>
  <c r="A311" i="13"/>
  <c r="C310" i="13"/>
  <c r="A310" i="13"/>
  <c r="C309" i="13"/>
  <c r="A309" i="13"/>
  <c r="C308" i="13"/>
  <c r="A308" i="13"/>
  <c r="C307" i="13"/>
  <c r="A307" i="13"/>
  <c r="C306" i="13"/>
  <c r="A306" i="13"/>
  <c r="C305" i="13"/>
  <c r="A305" i="13"/>
  <c r="C304" i="13"/>
  <c r="A304" i="13"/>
  <c r="C303" i="13"/>
  <c r="A303" i="13"/>
  <c r="C302" i="13"/>
  <c r="A302" i="13"/>
  <c r="C301" i="13"/>
  <c r="A301" i="13"/>
  <c r="C300" i="13"/>
  <c r="A300" i="13"/>
  <c r="C299" i="13"/>
  <c r="A299" i="13"/>
  <c r="C298" i="13"/>
  <c r="A298" i="13"/>
  <c r="C297" i="13"/>
  <c r="A297" i="13"/>
  <c r="C296" i="13"/>
  <c r="A296" i="13"/>
  <c r="C295" i="13"/>
  <c r="A295" i="13"/>
  <c r="C294" i="13"/>
  <c r="A294" i="13"/>
  <c r="C293" i="13"/>
  <c r="A293" i="13"/>
  <c r="C292" i="13"/>
  <c r="A292" i="13"/>
  <c r="C291" i="13"/>
  <c r="A291" i="13"/>
  <c r="C290" i="13"/>
  <c r="A290" i="13"/>
  <c r="C289" i="13"/>
  <c r="A289" i="13"/>
  <c r="C288" i="13"/>
  <c r="A288" i="13"/>
  <c r="C287" i="13"/>
  <c r="A287" i="13"/>
  <c r="C286" i="13"/>
  <c r="A286" i="13"/>
  <c r="C285" i="13"/>
  <c r="A285" i="13"/>
  <c r="C284" i="13"/>
  <c r="A284" i="13"/>
  <c r="C283" i="13"/>
  <c r="A283" i="13"/>
  <c r="C282" i="13"/>
  <c r="A282" i="13"/>
  <c r="C281" i="13"/>
  <c r="A281" i="13"/>
  <c r="C280" i="13"/>
  <c r="A280" i="13"/>
  <c r="C279" i="13"/>
  <c r="A279" i="13"/>
  <c r="C278" i="13"/>
  <c r="A278" i="13"/>
  <c r="C277" i="13"/>
  <c r="A277" i="13"/>
  <c r="C276" i="13"/>
  <c r="A276" i="13"/>
  <c r="C275" i="13"/>
  <c r="A275" i="13"/>
  <c r="C274" i="13"/>
  <c r="A274" i="13"/>
  <c r="C273" i="13"/>
  <c r="A273" i="13"/>
  <c r="C272" i="13"/>
  <c r="A272" i="13"/>
  <c r="C271" i="13"/>
  <c r="A271" i="13"/>
  <c r="C270" i="13"/>
  <c r="A270" i="13"/>
  <c r="C269" i="13"/>
  <c r="A269" i="13"/>
  <c r="C268" i="13"/>
  <c r="A268" i="13"/>
  <c r="C267" i="13"/>
  <c r="A267" i="13"/>
  <c r="C266" i="13"/>
  <c r="A266" i="13"/>
  <c r="C265" i="13"/>
  <c r="A265" i="13"/>
  <c r="C264" i="13"/>
  <c r="A264" i="13"/>
  <c r="C263" i="13"/>
  <c r="A263" i="13"/>
  <c r="C262" i="13"/>
  <c r="A262" i="13"/>
  <c r="C261" i="13"/>
  <c r="A261" i="13"/>
  <c r="C260" i="13"/>
  <c r="A260" i="13"/>
  <c r="C259" i="13"/>
  <c r="A259" i="13"/>
  <c r="C258" i="13"/>
  <c r="A258" i="13"/>
  <c r="C257" i="13"/>
  <c r="A257" i="13"/>
  <c r="C256" i="13"/>
  <c r="A256" i="13"/>
  <c r="C255" i="13"/>
  <c r="A255" i="13"/>
  <c r="C254" i="13"/>
  <c r="A254" i="13"/>
  <c r="C253" i="13"/>
  <c r="A253" i="13"/>
  <c r="C252" i="13"/>
  <c r="A252" i="13"/>
  <c r="C251" i="13"/>
  <c r="A251" i="13"/>
  <c r="C250" i="13"/>
  <c r="A250" i="13"/>
  <c r="C249" i="13"/>
  <c r="A249" i="13"/>
  <c r="C248" i="13"/>
  <c r="A248" i="13"/>
  <c r="C247" i="13"/>
  <c r="A247" i="13"/>
  <c r="C246" i="13"/>
  <c r="A246" i="13"/>
  <c r="C245" i="13"/>
  <c r="A245" i="13"/>
  <c r="C244" i="13"/>
  <c r="A244" i="13"/>
  <c r="C243" i="13"/>
  <c r="A243" i="13"/>
  <c r="C242" i="13"/>
  <c r="A242" i="13"/>
  <c r="C241" i="13"/>
  <c r="A241" i="13"/>
  <c r="C240" i="13"/>
  <c r="A240" i="13"/>
  <c r="C239" i="13"/>
  <c r="A239" i="13"/>
  <c r="C238" i="13"/>
  <c r="A238" i="13"/>
  <c r="C237" i="13"/>
  <c r="A237" i="13"/>
  <c r="C236" i="13"/>
  <c r="A236" i="13"/>
  <c r="C235" i="13"/>
  <c r="A235" i="13"/>
  <c r="C234" i="13"/>
  <c r="A234" i="13"/>
  <c r="C233" i="13"/>
  <c r="A233" i="13"/>
  <c r="C232" i="13"/>
  <c r="A232" i="13"/>
  <c r="C231" i="13"/>
  <c r="A231" i="13"/>
  <c r="C230" i="13"/>
  <c r="A230" i="13"/>
  <c r="C229" i="13"/>
  <c r="A229" i="13"/>
  <c r="C228" i="13"/>
  <c r="A228" i="13"/>
  <c r="C227" i="13"/>
  <c r="A227" i="13"/>
  <c r="C226" i="13"/>
  <c r="A226" i="13"/>
  <c r="C225" i="13"/>
  <c r="A225" i="13"/>
  <c r="C224" i="13"/>
  <c r="A224" i="13"/>
  <c r="C223" i="13"/>
  <c r="A223" i="13"/>
  <c r="C222" i="13"/>
  <c r="A222" i="13"/>
  <c r="C221" i="13"/>
  <c r="A221" i="13"/>
  <c r="C220" i="13"/>
  <c r="A220" i="13"/>
  <c r="C219" i="13"/>
  <c r="A219" i="13"/>
  <c r="C218" i="13"/>
  <c r="A218" i="13"/>
  <c r="C217" i="13"/>
  <c r="A217" i="13"/>
  <c r="C216" i="13"/>
  <c r="A216" i="13"/>
  <c r="C215" i="13"/>
  <c r="A215" i="13"/>
  <c r="C214" i="13"/>
  <c r="A214" i="13"/>
  <c r="C213" i="13"/>
  <c r="A213" i="13"/>
  <c r="C212" i="13"/>
  <c r="A212" i="13"/>
  <c r="C211" i="13"/>
  <c r="A211" i="13"/>
  <c r="C210" i="13"/>
  <c r="A210" i="13"/>
  <c r="C209" i="13"/>
  <c r="A209" i="13"/>
  <c r="C208" i="13"/>
  <c r="A208" i="13"/>
  <c r="C207" i="13"/>
  <c r="A207" i="13"/>
  <c r="C206" i="13"/>
  <c r="A206" i="13"/>
  <c r="C205" i="13"/>
  <c r="A205" i="13"/>
  <c r="C204" i="13"/>
  <c r="A204" i="13"/>
  <c r="C203" i="13"/>
  <c r="A203" i="13"/>
  <c r="C202" i="13"/>
  <c r="A202" i="13"/>
  <c r="C201" i="13"/>
  <c r="A201" i="13"/>
  <c r="C200" i="13"/>
  <c r="A200" i="13"/>
  <c r="C199" i="13"/>
  <c r="A199" i="13"/>
  <c r="C198" i="13"/>
  <c r="A198" i="13"/>
  <c r="C197" i="13"/>
  <c r="A197" i="13"/>
  <c r="C196" i="13"/>
  <c r="A196" i="13"/>
  <c r="C195" i="13"/>
  <c r="A195" i="13"/>
  <c r="C194" i="13"/>
  <c r="A194" i="13"/>
  <c r="C193" i="13"/>
  <c r="A193" i="13"/>
  <c r="C192" i="13"/>
  <c r="A192" i="13"/>
  <c r="C191" i="13"/>
  <c r="A191" i="13"/>
  <c r="C190" i="13"/>
  <c r="A190" i="13"/>
  <c r="C189" i="13"/>
  <c r="A189" i="13"/>
  <c r="C188" i="13"/>
  <c r="A188" i="13"/>
  <c r="C187" i="13"/>
  <c r="A187" i="13"/>
  <c r="C186" i="13"/>
  <c r="A186" i="13"/>
  <c r="C185" i="13"/>
  <c r="A185" i="13"/>
  <c r="C184" i="13"/>
  <c r="A184" i="13"/>
  <c r="C183" i="13"/>
  <c r="A183" i="13"/>
  <c r="C182" i="13"/>
  <c r="A182" i="13"/>
  <c r="C181" i="13"/>
  <c r="A181" i="13"/>
  <c r="C180" i="13"/>
  <c r="A180" i="13"/>
  <c r="C179" i="13"/>
  <c r="A179" i="13"/>
  <c r="C178" i="13"/>
  <c r="A178" i="13"/>
  <c r="C177" i="13"/>
  <c r="A177" i="13"/>
  <c r="C176" i="13"/>
  <c r="A176" i="13"/>
  <c r="C175" i="13"/>
  <c r="A175" i="13"/>
  <c r="C174" i="13"/>
  <c r="A174" i="13"/>
  <c r="C173" i="13"/>
  <c r="A173" i="13"/>
  <c r="C172" i="13"/>
  <c r="A172" i="13"/>
  <c r="C171" i="13"/>
  <c r="A171" i="13"/>
  <c r="C170" i="13"/>
  <c r="A170" i="13"/>
  <c r="C169" i="13"/>
  <c r="A169" i="13"/>
  <c r="C168" i="13"/>
  <c r="A168" i="13"/>
  <c r="C167" i="13"/>
  <c r="A167" i="13"/>
  <c r="C166" i="13"/>
  <c r="A166" i="13"/>
  <c r="C165" i="13"/>
  <c r="A165" i="13"/>
  <c r="C164" i="13"/>
  <c r="A164" i="13"/>
  <c r="C163" i="13"/>
  <c r="A163" i="13"/>
  <c r="C162" i="13"/>
  <c r="A162" i="13"/>
  <c r="C161" i="13"/>
  <c r="A161" i="13"/>
  <c r="C160" i="13"/>
  <c r="A160" i="13"/>
  <c r="C159" i="13"/>
  <c r="A159" i="13"/>
  <c r="C158" i="13"/>
  <c r="A158" i="13"/>
  <c r="C157" i="13"/>
  <c r="A157" i="13"/>
  <c r="C156" i="13"/>
  <c r="A156" i="13"/>
  <c r="C155" i="13"/>
  <c r="A155" i="13"/>
  <c r="C154" i="13"/>
  <c r="A154" i="13"/>
  <c r="C153" i="13"/>
  <c r="A153" i="13"/>
  <c r="C152" i="13"/>
  <c r="A152" i="13"/>
  <c r="C151" i="13"/>
  <c r="A151" i="13"/>
  <c r="C150" i="13"/>
  <c r="A150" i="13"/>
  <c r="C149" i="13"/>
  <c r="A149" i="13"/>
  <c r="C148" i="13"/>
  <c r="A148" i="13"/>
  <c r="C147" i="13"/>
  <c r="A147" i="13"/>
  <c r="C146" i="13"/>
  <c r="A146" i="13"/>
  <c r="C145" i="13"/>
  <c r="A145" i="13"/>
  <c r="C144" i="13"/>
  <c r="A144" i="13"/>
  <c r="C143" i="13"/>
  <c r="A143" i="13"/>
  <c r="C142" i="13"/>
  <c r="A142" i="13"/>
  <c r="C141" i="13"/>
  <c r="A141" i="13"/>
  <c r="C140" i="13"/>
  <c r="A140" i="13"/>
  <c r="C139" i="13"/>
  <c r="A139" i="13"/>
  <c r="C138" i="13"/>
  <c r="A138" i="13"/>
  <c r="C137" i="13"/>
  <c r="A137" i="13"/>
  <c r="C136" i="13"/>
  <c r="A136" i="13"/>
  <c r="C135" i="13"/>
  <c r="A135" i="13"/>
  <c r="C134" i="13"/>
  <c r="A134" i="13"/>
  <c r="C133" i="13"/>
  <c r="A133" i="13"/>
  <c r="C132" i="13"/>
  <c r="A132" i="13"/>
  <c r="C131" i="13"/>
  <c r="A131" i="13"/>
  <c r="C130" i="13"/>
  <c r="A130" i="13"/>
  <c r="C129" i="13"/>
  <c r="A129" i="13"/>
  <c r="C128" i="13"/>
  <c r="A128" i="13"/>
  <c r="C127" i="13"/>
  <c r="A127" i="13"/>
  <c r="C126" i="13"/>
  <c r="A126" i="13"/>
  <c r="C125" i="13"/>
  <c r="A125" i="13"/>
  <c r="C124" i="13"/>
  <c r="A124" i="13"/>
  <c r="C123" i="13"/>
  <c r="A123" i="13"/>
  <c r="C122" i="13"/>
  <c r="A122" i="13"/>
  <c r="C121" i="13"/>
  <c r="A121" i="13"/>
  <c r="C120" i="13"/>
  <c r="A120" i="13"/>
  <c r="C119" i="13"/>
  <c r="A119" i="13"/>
  <c r="C118" i="13"/>
  <c r="A118" i="13"/>
  <c r="C117" i="13"/>
  <c r="A117" i="13"/>
  <c r="C116" i="13"/>
  <c r="A116" i="13"/>
  <c r="C115" i="13"/>
  <c r="A115" i="13"/>
  <c r="C114" i="13"/>
  <c r="A114" i="13"/>
  <c r="C113" i="13"/>
  <c r="A113" i="13"/>
  <c r="C112" i="13"/>
  <c r="A112" i="13"/>
  <c r="C111" i="13"/>
  <c r="A111" i="13"/>
  <c r="C110" i="13"/>
  <c r="A110" i="13"/>
  <c r="C109" i="13"/>
  <c r="A109" i="13"/>
  <c r="C108" i="13"/>
  <c r="A108" i="13"/>
  <c r="C107" i="13"/>
  <c r="A107" i="13"/>
  <c r="C106" i="13"/>
  <c r="A106" i="13"/>
  <c r="C105" i="13"/>
  <c r="A105" i="13"/>
  <c r="C104" i="13"/>
  <c r="A104" i="13"/>
  <c r="C103" i="13"/>
  <c r="A103" i="13"/>
  <c r="C102" i="13"/>
  <c r="A102" i="13"/>
  <c r="C101" i="13"/>
  <c r="A101" i="13"/>
  <c r="C100" i="13"/>
  <c r="A100" i="13"/>
  <c r="C99" i="13"/>
  <c r="A99" i="13"/>
  <c r="C98" i="13"/>
  <c r="A98" i="13"/>
  <c r="C97" i="13"/>
  <c r="A97" i="13"/>
  <c r="C96" i="13"/>
  <c r="A96" i="13"/>
  <c r="C95" i="13"/>
  <c r="A95" i="13"/>
  <c r="C94" i="13"/>
  <c r="A94" i="13"/>
  <c r="C93" i="13"/>
  <c r="A93" i="13"/>
  <c r="C92" i="13"/>
  <c r="A92" i="13"/>
  <c r="C91" i="13"/>
  <c r="A91" i="13"/>
  <c r="C90" i="13"/>
  <c r="A90" i="13"/>
  <c r="C89" i="13"/>
  <c r="A89" i="13"/>
  <c r="C88" i="13"/>
  <c r="A88" i="13"/>
  <c r="C87" i="13"/>
  <c r="A87" i="13"/>
  <c r="C86" i="13"/>
  <c r="A86" i="13"/>
  <c r="C85" i="13"/>
  <c r="A85" i="13"/>
  <c r="C84" i="13"/>
  <c r="A84" i="13"/>
  <c r="C83" i="13"/>
  <c r="A83" i="13"/>
  <c r="C82" i="13"/>
  <c r="A82" i="13"/>
  <c r="C81" i="13"/>
  <c r="A81" i="13"/>
  <c r="C80" i="13"/>
  <c r="A80" i="13"/>
  <c r="C79" i="13"/>
  <c r="A79" i="13"/>
  <c r="C78" i="13"/>
  <c r="A78" i="13"/>
  <c r="C77" i="13"/>
  <c r="A77" i="13"/>
  <c r="C76" i="13"/>
  <c r="A76" i="13"/>
  <c r="C75" i="13"/>
  <c r="A75" i="13"/>
  <c r="C74" i="13"/>
  <c r="A74" i="13"/>
  <c r="C73" i="13"/>
  <c r="A73" i="13"/>
  <c r="C72" i="13"/>
  <c r="A72" i="13"/>
  <c r="C71" i="13"/>
  <c r="A71" i="13"/>
  <c r="C70" i="13"/>
  <c r="A70" i="13"/>
  <c r="C69" i="13"/>
  <c r="A69" i="13"/>
  <c r="C68" i="13"/>
  <c r="A68" i="13"/>
  <c r="C67" i="13"/>
  <c r="A67" i="13"/>
  <c r="C66" i="13"/>
  <c r="A66" i="13"/>
  <c r="C65" i="13"/>
  <c r="A65" i="13"/>
  <c r="C64" i="13"/>
  <c r="A64" i="13"/>
  <c r="C63" i="13"/>
  <c r="A63" i="13"/>
  <c r="C62" i="13"/>
  <c r="A62" i="13"/>
  <c r="C61" i="13"/>
  <c r="A61" i="13"/>
  <c r="C60" i="13"/>
  <c r="A60" i="13"/>
  <c r="C59" i="13"/>
  <c r="A59" i="13"/>
  <c r="C58" i="13"/>
  <c r="A58" i="13"/>
  <c r="C57" i="13"/>
  <c r="A57" i="13"/>
  <c r="C56" i="13"/>
  <c r="A56" i="13"/>
  <c r="C55" i="13"/>
  <c r="A55" i="13"/>
  <c r="C54" i="13"/>
  <c r="A54" i="13"/>
  <c r="C53" i="13"/>
  <c r="A53" i="13"/>
  <c r="C52" i="13"/>
  <c r="A52" i="13"/>
  <c r="C51" i="13"/>
  <c r="A51" i="13"/>
  <c r="C50" i="13"/>
  <c r="A50" i="13"/>
  <c r="C49" i="13"/>
  <c r="A49" i="13"/>
  <c r="C48" i="13"/>
  <c r="A48" i="13"/>
  <c r="C47" i="13"/>
  <c r="A47" i="13"/>
  <c r="C46" i="13"/>
  <c r="A46" i="13"/>
  <c r="C45" i="13"/>
  <c r="A45" i="13"/>
  <c r="A44" i="13"/>
  <c r="A43" i="13"/>
  <c r="A42" i="13"/>
  <c r="A41" i="13"/>
  <c r="A40" i="13"/>
  <c r="A39" i="13"/>
  <c r="A38" i="13"/>
  <c r="A37" i="13"/>
  <c r="A35" i="13"/>
  <c r="A34" i="13"/>
  <c r="A33" i="13"/>
  <c r="A32" i="13"/>
  <c r="A31" i="13"/>
  <c r="A30" i="13"/>
  <c r="A29" i="13"/>
  <c r="A28" i="13"/>
  <c r="A27" i="13"/>
  <c r="A26" i="13"/>
  <c r="A25" i="13"/>
  <c r="A24" i="13"/>
  <c r="A23" i="13"/>
  <c r="A22" i="13"/>
  <c r="A21" i="13"/>
  <c r="A20" i="13"/>
  <c r="A19" i="13"/>
  <c r="A18" i="13"/>
  <c r="A15" i="13"/>
  <c r="A14" i="13"/>
  <c r="A13" i="13"/>
  <c r="A12" i="13"/>
  <c r="A11" i="13"/>
  <c r="A8" i="13"/>
  <c r="B20" i="7"/>
  <c r="B19" i="7"/>
  <c r="B18" i="7"/>
  <c r="B17" i="7"/>
  <c r="B16" i="7"/>
  <c r="B15" i="7"/>
  <c r="B14" i="7"/>
  <c r="B13" i="7"/>
  <c r="B12" i="7"/>
  <c r="B11" i="7"/>
  <c r="B10" i="7"/>
  <c r="B9" i="7"/>
  <c r="B8" i="7"/>
  <c r="B7" i="7"/>
  <c r="B6" i="7"/>
  <c r="B5" i="7"/>
  <c r="B4" i="7"/>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A11" i="6"/>
  <c r="A10" i="6"/>
  <c r="A9" i="6"/>
  <c r="A8" i="6"/>
  <c r="A7" i="6"/>
  <c r="A5" i="6"/>
  <c r="A4" i="6"/>
  <c r="A4" i="14"/>
  <c r="F11" i="2"/>
  <c r="A5" i="7" s="1"/>
  <c r="E11" i="2"/>
  <c r="G607" i="4"/>
  <c r="F661" i="4"/>
  <c r="F862" i="4"/>
  <c r="D36" i="13"/>
  <c r="D23" i="13"/>
  <c r="D20" i="13"/>
  <c r="D46" i="13"/>
  <c r="D43" i="13"/>
  <c r="D31" i="4"/>
  <c r="J63" i="4"/>
  <c r="N63" i="4"/>
  <c r="L111" i="4"/>
  <c r="J111" i="4"/>
  <c r="I383" i="4"/>
  <c r="G535" i="4"/>
  <c r="L591" i="4"/>
  <c r="J591" i="4"/>
  <c r="H599" i="4"/>
  <c r="C599" i="4"/>
  <c r="K599" i="4"/>
  <c r="W599" i="4" s="1"/>
  <c r="H615" i="4"/>
  <c r="E615" i="4"/>
  <c r="D631" i="4"/>
  <c r="J639" i="4"/>
  <c r="N639" i="4"/>
  <c r="G639" i="4"/>
  <c r="M639" i="4"/>
  <c r="L639" i="4"/>
  <c r="C639" i="4"/>
  <c r="J295" i="4"/>
  <c r="N24" i="4"/>
  <c r="M24" i="4"/>
  <c r="L24" i="4"/>
  <c r="E40" i="4"/>
  <c r="J96" i="4"/>
  <c r="I96" i="4"/>
  <c r="D96" i="4"/>
  <c r="G128" i="4"/>
  <c r="AE128" i="4" s="1"/>
  <c r="H160" i="4"/>
  <c r="J200" i="4"/>
  <c r="D200" i="4"/>
  <c r="L208" i="4"/>
  <c r="N208" i="4"/>
  <c r="D216" i="4"/>
  <c r="L224" i="4"/>
  <c r="M224" i="4"/>
  <c r="D224" i="4"/>
  <c r="F232" i="4"/>
  <c r="N232" i="4"/>
  <c r="G240" i="4"/>
  <c r="E240" i="4"/>
  <c r="C240" i="4"/>
  <c r="I248" i="4"/>
  <c r="J248" i="4"/>
  <c r="E248" i="4"/>
  <c r="E256" i="4"/>
  <c r="N256" i="4"/>
  <c r="M256" i="4"/>
  <c r="I256" i="4"/>
  <c r="E264" i="4"/>
  <c r="F272" i="4"/>
  <c r="M272" i="4"/>
  <c r="L272" i="4"/>
  <c r="J272" i="4"/>
  <c r="E272" i="4"/>
  <c r="G280" i="4"/>
  <c r="AE280" i="4" s="1"/>
  <c r="N280" i="4"/>
  <c r="D288" i="4"/>
  <c r="M296" i="4"/>
  <c r="H296" i="4"/>
  <c r="C296" i="4"/>
  <c r="M304" i="4"/>
  <c r="L304" i="4"/>
  <c r="J304" i="4"/>
  <c r="H312" i="4"/>
  <c r="I320" i="4"/>
  <c r="C320" i="4"/>
  <c r="H320" i="4"/>
  <c r="N328" i="4"/>
  <c r="L328" i="4"/>
  <c r="J328" i="4"/>
  <c r="H328" i="4"/>
  <c r="E328" i="4"/>
  <c r="D328" i="4"/>
  <c r="G336" i="4"/>
  <c r="M336" i="4"/>
  <c r="N336" i="4"/>
  <c r="I336" i="4"/>
  <c r="H336" i="4"/>
  <c r="E384" i="4"/>
  <c r="H392" i="4"/>
  <c r="I392" i="4"/>
  <c r="C392" i="4"/>
  <c r="D392" i="4"/>
  <c r="I400" i="4"/>
  <c r="H400" i="4"/>
  <c r="G400" i="4"/>
  <c r="AE400" i="4" s="1"/>
  <c r="E400" i="4"/>
  <c r="M408" i="4"/>
  <c r="N408" i="4"/>
  <c r="N440" i="4"/>
  <c r="M448" i="4"/>
  <c r="D448" i="4"/>
  <c r="C448" i="4"/>
  <c r="L456" i="4"/>
  <c r="M456" i="4"/>
  <c r="H456" i="4"/>
  <c r="I456" i="4"/>
  <c r="D456" i="4"/>
  <c r="C456" i="4"/>
  <c r="N464" i="4"/>
  <c r="H23" i="4"/>
  <c r="L583" i="4"/>
  <c r="L623" i="4"/>
  <c r="D647" i="4"/>
  <c r="K279" i="4"/>
  <c r="W279" i="4"/>
  <c r="E591" i="4"/>
  <c r="L766" i="4"/>
  <c r="I934" i="4"/>
  <c r="P1008" i="5"/>
  <c r="F639" i="4"/>
  <c r="K583" i="4"/>
  <c r="W583" i="4"/>
  <c r="J23" i="4"/>
  <c r="L519" i="4"/>
  <c r="H583" i="4"/>
  <c r="H607" i="4"/>
  <c r="I631" i="4"/>
  <c r="K631" i="4"/>
  <c r="W631" i="4"/>
  <c r="D191" i="4"/>
  <c r="E527" i="4"/>
  <c r="C567" i="4"/>
  <c r="H575" i="4"/>
  <c r="D599" i="4"/>
  <c r="D623" i="4"/>
  <c r="E639" i="4"/>
  <c r="F1005" i="4"/>
  <c r="K615" i="4"/>
  <c r="W615" i="4"/>
  <c r="K567" i="4"/>
  <c r="W567" i="4" s="1"/>
  <c r="L527" i="4"/>
  <c r="I599" i="4"/>
  <c r="M607" i="4"/>
  <c r="E623" i="4"/>
  <c r="H639" i="4"/>
  <c r="K295" i="4"/>
  <c r="W295" i="4" s="1"/>
  <c r="K639" i="4"/>
  <c r="W639" i="4"/>
  <c r="G599" i="4"/>
  <c r="AE599" i="4" s="1"/>
  <c r="D24" i="4"/>
  <c r="L40" i="4"/>
  <c r="I55" i="4"/>
  <c r="C168" i="4"/>
  <c r="N216" i="4"/>
  <c r="E232" i="4"/>
  <c r="D240" i="4"/>
  <c r="N248" i="4"/>
  <c r="C272" i="4"/>
  <c r="N272" i="4"/>
  <c r="M280" i="4"/>
  <c r="J288" i="4"/>
  <c r="E296" i="4"/>
  <c r="N304" i="4"/>
  <c r="L320" i="4"/>
  <c r="I328" i="4"/>
  <c r="E336" i="4"/>
  <c r="I384" i="4"/>
  <c r="M392" i="4"/>
  <c r="J400" i="4"/>
  <c r="E456" i="4"/>
  <c r="E464" i="4"/>
  <c r="J527" i="4"/>
  <c r="C591" i="4"/>
  <c r="J615" i="4"/>
  <c r="I623" i="4"/>
  <c r="D639" i="4"/>
  <c r="C647" i="4"/>
  <c r="N647" i="4"/>
  <c r="G288" i="4"/>
  <c r="AE288" i="4" s="1"/>
  <c r="G464" i="4"/>
  <c r="K197" i="4"/>
  <c r="W197" i="4"/>
  <c r="I287" i="4"/>
  <c r="K950" i="4"/>
  <c r="W950" i="4" s="1"/>
  <c r="G615" i="4"/>
  <c r="F551" i="4"/>
  <c r="N471" i="4"/>
  <c r="I24" i="4"/>
  <c r="L200" i="4"/>
  <c r="H216" i="4"/>
  <c r="E224" i="4"/>
  <c r="J232" i="4"/>
  <c r="H248" i="4"/>
  <c r="D256" i="4"/>
  <c r="N263" i="4"/>
  <c r="H272" i="4"/>
  <c r="E280" i="4"/>
  <c r="C288" i="4"/>
  <c r="N288" i="4"/>
  <c r="H304" i="4"/>
  <c r="E312" i="4"/>
  <c r="D320" i="4"/>
  <c r="M328" i="4"/>
  <c r="J336" i="4"/>
  <c r="E392" i="4"/>
  <c r="C400" i="4"/>
  <c r="N400" i="4"/>
  <c r="L448" i="4"/>
  <c r="J456" i="4"/>
  <c r="I519" i="4"/>
  <c r="E559" i="4"/>
  <c r="H591" i="4"/>
  <c r="C615" i="4"/>
  <c r="N615" i="4"/>
  <c r="M623" i="4"/>
  <c r="I639" i="4"/>
  <c r="I830" i="4"/>
  <c r="G647" i="4"/>
  <c r="K415" i="4"/>
  <c r="W415" i="4" s="1"/>
  <c r="F615" i="4"/>
  <c r="J391" i="4"/>
  <c r="H103" i="4"/>
  <c r="E176" i="4"/>
  <c r="L232" i="4"/>
  <c r="I272" i="4"/>
  <c r="J292" i="4"/>
  <c r="L296" i="4"/>
  <c r="E320" i="4"/>
  <c r="C328" i="4"/>
  <c r="L336" i="4"/>
  <c r="C623" i="4"/>
  <c r="F245" i="4"/>
  <c r="H63" i="4"/>
  <c r="I205" i="4"/>
  <c r="I351" i="4"/>
  <c r="E447" i="4"/>
  <c r="H205" i="4"/>
  <c r="F950" i="4"/>
  <c r="K239" i="4"/>
  <c r="W239" i="4" s="1"/>
  <c r="H47" i="4"/>
  <c r="L757" i="4"/>
  <c r="F213" i="4"/>
  <c r="J652" i="4"/>
  <c r="K213" i="4"/>
  <c r="W213" i="4"/>
  <c r="H197" i="4"/>
  <c r="D213" i="4"/>
  <c r="K205" i="4"/>
  <c r="W205" i="4"/>
  <c r="K503" i="4"/>
  <c r="W503" i="4"/>
  <c r="I982" i="4"/>
  <c r="M197" i="4"/>
  <c r="E213" i="4"/>
  <c r="F669" i="4"/>
  <c r="F30" i="4"/>
  <c r="K517" i="4"/>
  <c r="W517" i="4" s="1"/>
  <c r="I182" i="4"/>
  <c r="C323" i="4"/>
  <c r="D323" i="4"/>
  <c r="D331" i="4"/>
  <c r="H491" i="4"/>
  <c r="C491" i="4"/>
  <c r="K398" i="4"/>
  <c r="W398" i="4" s="1"/>
  <c r="J471" i="4"/>
  <c r="C31" i="4"/>
  <c r="L150" i="4"/>
  <c r="N694" i="4"/>
  <c r="I950" i="4"/>
  <c r="G94" i="4"/>
  <c r="I214" i="4"/>
  <c r="D214" i="4"/>
  <c r="E246" i="4"/>
  <c r="D262" i="4"/>
  <c r="E286" i="4"/>
  <c r="D286" i="4"/>
  <c r="J286" i="4"/>
  <c r="H414" i="4"/>
  <c r="K629" i="4"/>
  <c r="W629" i="4" s="1"/>
  <c r="I661" i="4"/>
  <c r="G661" i="4"/>
  <c r="E781" i="4"/>
  <c r="E989" i="4"/>
  <c r="N23" i="4"/>
  <c r="M23" i="4"/>
  <c r="C47" i="4"/>
  <c r="I47" i="4"/>
  <c r="D71" i="4"/>
  <c r="N71" i="4"/>
  <c r="I71" i="4"/>
  <c r="I95" i="4"/>
  <c r="M95" i="4"/>
  <c r="I111" i="4"/>
  <c r="D111" i="4"/>
  <c r="E111" i="4"/>
  <c r="M135" i="4"/>
  <c r="I135" i="4"/>
  <c r="F135" i="4"/>
  <c r="H135" i="4"/>
  <c r="L151" i="4"/>
  <c r="K151" i="4"/>
  <c r="W151" i="4"/>
  <c r="F151" i="4"/>
  <c r="H167" i="4"/>
  <c r="C167" i="4"/>
  <c r="D183" i="4"/>
  <c r="K183" i="4"/>
  <c r="W183" i="4" s="1"/>
  <c r="M247" i="4"/>
  <c r="H247" i="4"/>
  <c r="E247" i="4"/>
  <c r="D247" i="4"/>
  <c r="H271" i="4"/>
  <c r="L271" i="4"/>
  <c r="I295" i="4"/>
  <c r="C295" i="4"/>
  <c r="F295" i="4"/>
  <c r="G295" i="4"/>
  <c r="AE295" i="4" s="1"/>
  <c r="H295" i="4"/>
  <c r="L335" i="4"/>
  <c r="D335" i="4"/>
  <c r="M351" i="4"/>
  <c r="C351" i="4"/>
  <c r="E391" i="4"/>
  <c r="K391" i="4"/>
  <c r="W391" i="4"/>
  <c r="L391" i="4"/>
  <c r="I391" i="4"/>
  <c r="I407" i="4"/>
  <c r="C407" i="4"/>
  <c r="E407" i="4"/>
  <c r="N407" i="4"/>
  <c r="M431" i="4"/>
  <c r="C431" i="4"/>
  <c r="H487" i="4"/>
  <c r="D487" i="4"/>
  <c r="D503" i="4"/>
  <c r="M503" i="4"/>
  <c r="F503" i="4"/>
  <c r="D534" i="4"/>
  <c r="H534" i="4"/>
  <c r="E534" i="4"/>
  <c r="E550" i="4"/>
  <c r="M550" i="4"/>
  <c r="I550" i="4"/>
  <c r="J550" i="4"/>
  <c r="D550" i="4"/>
  <c r="E814" i="4"/>
  <c r="I814" i="4"/>
  <c r="I918" i="4"/>
  <c r="H918" i="4"/>
  <c r="N934" i="4"/>
  <c r="J934" i="4"/>
  <c r="L934" i="4"/>
  <c r="K934" i="4"/>
  <c r="W934" i="4" s="1"/>
  <c r="F974" i="4"/>
  <c r="L974" i="4"/>
  <c r="H974" i="4"/>
  <c r="D974" i="4"/>
  <c r="N974" i="4"/>
  <c r="M974" i="4"/>
  <c r="G974" i="4"/>
  <c r="E974" i="4"/>
  <c r="C974" i="4"/>
  <c r="K990" i="4"/>
  <c r="W990" i="4"/>
  <c r="H990" i="4"/>
  <c r="N990" i="4"/>
  <c r="C990" i="4"/>
  <c r="L990" i="4"/>
  <c r="F990" i="4"/>
  <c r="G990" i="4"/>
  <c r="AE990" i="4" s="1"/>
  <c r="I990" i="4"/>
  <c r="E990" i="4"/>
  <c r="L23" i="4"/>
  <c r="M407" i="4"/>
  <c r="E503" i="4"/>
  <c r="E526" i="4"/>
  <c r="L638" i="4"/>
  <c r="N682" i="4"/>
  <c r="D990" i="4"/>
  <c r="J174" i="4"/>
  <c r="I174" i="4"/>
  <c r="E198" i="4"/>
  <c r="L198" i="4"/>
  <c r="N206" i="4"/>
  <c r="D222" i="4"/>
  <c r="C278" i="4"/>
  <c r="F398" i="4"/>
  <c r="L398" i="4"/>
  <c r="J525" i="4"/>
  <c r="G525" i="4"/>
  <c r="J685" i="4"/>
  <c r="C701" i="4"/>
  <c r="N701" i="4"/>
  <c r="H701" i="4"/>
  <c r="E701" i="4"/>
  <c r="K1005" i="4"/>
  <c r="W1005" i="4"/>
  <c r="N1005" i="4"/>
  <c r="G1005" i="4"/>
  <c r="H1005" i="4"/>
  <c r="I1005" i="4"/>
  <c r="E1005" i="4"/>
  <c r="G31" i="4"/>
  <c r="AE31" i="4" s="1"/>
  <c r="M31" i="4"/>
  <c r="J55" i="4"/>
  <c r="E55" i="4"/>
  <c r="N55" i="4"/>
  <c r="C55" i="4"/>
  <c r="M55" i="4"/>
  <c r="H55" i="4"/>
  <c r="M103" i="4"/>
  <c r="E103" i="4"/>
  <c r="D103" i="4"/>
  <c r="L127" i="4"/>
  <c r="I127" i="4"/>
  <c r="E127" i="4"/>
  <c r="D159" i="4"/>
  <c r="J159" i="4"/>
  <c r="H159" i="4"/>
  <c r="C159" i="4"/>
  <c r="N191" i="4"/>
  <c r="H191" i="4"/>
  <c r="K191" i="4"/>
  <c r="W191" i="4" s="1"/>
  <c r="J191" i="4"/>
  <c r="C239" i="4"/>
  <c r="N239" i="4"/>
  <c r="L239" i="4"/>
  <c r="I239" i="4"/>
  <c r="M263" i="4"/>
  <c r="I263" i="4"/>
  <c r="L287" i="4"/>
  <c r="N287" i="4"/>
  <c r="L327" i="4"/>
  <c r="E327" i="4"/>
  <c r="J327" i="4"/>
  <c r="D359" i="4"/>
  <c r="I359" i="4"/>
  <c r="N383" i="4"/>
  <c r="C383" i="4"/>
  <c r="F383" i="4"/>
  <c r="M383" i="4"/>
  <c r="I423" i="4"/>
  <c r="C423" i="4"/>
  <c r="N423" i="4"/>
  <c r="N750" i="4"/>
  <c r="J766" i="4"/>
  <c r="E766" i="4"/>
  <c r="K343" i="4"/>
  <c r="W343" i="4"/>
  <c r="F247" i="4"/>
  <c r="G391" i="4"/>
  <c r="H71" i="4"/>
  <c r="N159" i="4"/>
  <c r="H239" i="4"/>
  <c r="C263" i="4"/>
  <c r="I271" i="4"/>
  <c r="L479" i="4"/>
  <c r="H526" i="4"/>
  <c r="M638" i="4"/>
  <c r="N766" i="4"/>
  <c r="J990" i="4"/>
  <c r="K30" i="4"/>
  <c r="W30" i="4" s="1"/>
  <c r="C653" i="4"/>
  <c r="N669" i="4"/>
  <c r="C669" i="4"/>
  <c r="E669" i="4"/>
  <c r="K669" i="4"/>
  <c r="W669" i="4"/>
  <c r="K997" i="4"/>
  <c r="W997" i="4" s="1"/>
  <c r="F997" i="4"/>
  <c r="L997" i="4"/>
  <c r="I997" i="4"/>
  <c r="E997" i="4"/>
  <c r="C997" i="4"/>
  <c r="G997" i="4"/>
  <c r="M997" i="4"/>
  <c r="J997" i="4"/>
  <c r="M1005" i="4"/>
  <c r="I63" i="4"/>
  <c r="D63" i="4"/>
  <c r="M63" i="4"/>
  <c r="E63" i="4"/>
  <c r="C63" i="4"/>
  <c r="L63" i="4"/>
  <c r="N87" i="4"/>
  <c r="H87" i="4"/>
  <c r="C87" i="4"/>
  <c r="E87" i="4"/>
  <c r="J143" i="4"/>
  <c r="M231" i="4"/>
  <c r="N231" i="4"/>
  <c r="F231" i="4"/>
  <c r="H255" i="4"/>
  <c r="K255" i="4"/>
  <c r="W255" i="4"/>
  <c r="N255" i="4"/>
  <c r="G255" i="4"/>
  <c r="AE255" i="4" s="1"/>
  <c r="I255" i="4"/>
  <c r="M279" i="4"/>
  <c r="E279" i="4"/>
  <c r="I279" i="4"/>
  <c r="H279" i="4"/>
  <c r="C279" i="4"/>
  <c r="F279" i="4"/>
  <c r="M303" i="4"/>
  <c r="E303" i="4"/>
  <c r="H303" i="4"/>
  <c r="D303" i="4"/>
  <c r="D319" i="4"/>
  <c r="M319" i="4"/>
  <c r="H319" i="4"/>
  <c r="M343" i="4"/>
  <c r="H343" i="4"/>
  <c r="F343" i="4"/>
  <c r="N343" i="4"/>
  <c r="H367" i="4"/>
  <c r="C367" i="4"/>
  <c r="I367" i="4"/>
  <c r="D399" i="4"/>
  <c r="J399" i="4"/>
  <c r="I399" i="4"/>
  <c r="I415" i="4"/>
  <c r="N415" i="4"/>
  <c r="L415" i="4"/>
  <c r="H415" i="4"/>
  <c r="C415" i="4"/>
  <c r="F415" i="4"/>
  <c r="E471" i="4"/>
  <c r="C471" i="4"/>
  <c r="K471" i="4"/>
  <c r="W471" i="4"/>
  <c r="G471" i="4"/>
  <c r="AE471" i="4" s="1"/>
  <c r="F471" i="4"/>
  <c r="I542" i="4"/>
  <c r="J542" i="4"/>
  <c r="J670" i="4"/>
  <c r="H670" i="4"/>
  <c r="E670" i="4"/>
  <c r="D670" i="4"/>
  <c r="M670" i="4"/>
  <c r="J686" i="4"/>
  <c r="D686" i="4"/>
  <c r="N686" i="4"/>
  <c r="I686" i="4"/>
  <c r="G686" i="4"/>
  <c r="H686" i="4"/>
  <c r="C686" i="4"/>
  <c r="G758" i="4"/>
  <c r="AE758" i="4" s="1"/>
  <c r="N758" i="4"/>
  <c r="I758" i="4"/>
  <c r="C758" i="4"/>
  <c r="M758" i="4"/>
  <c r="L758" i="4"/>
  <c r="H758" i="4"/>
  <c r="L782" i="4"/>
  <c r="N782" i="4"/>
  <c r="M830" i="4"/>
  <c r="H830" i="4"/>
  <c r="N830" i="4"/>
  <c r="C830" i="4"/>
  <c r="E854" i="4"/>
  <c r="I926" i="4"/>
  <c r="F926" i="4"/>
  <c r="G926" i="4"/>
  <c r="AE926" i="4" s="1"/>
  <c r="C926" i="4"/>
  <c r="J926" i="4"/>
  <c r="H958" i="4"/>
  <c r="F958" i="4"/>
  <c r="L958" i="4"/>
  <c r="E958" i="4"/>
  <c r="F982" i="4"/>
  <c r="D982" i="4"/>
  <c r="G669" i="4"/>
  <c r="F327" i="4"/>
  <c r="K247" i="4"/>
  <c r="W247" i="4" s="1"/>
  <c r="J94" i="4"/>
  <c r="H391" i="4"/>
  <c r="F934" i="4"/>
  <c r="D47" i="4"/>
  <c r="D55" i="4"/>
  <c r="D127" i="4"/>
  <c r="M239" i="4"/>
  <c r="H263" i="4"/>
  <c r="N271" i="4"/>
  <c r="D295" i="4"/>
  <c r="L343" i="4"/>
  <c r="J367" i="4"/>
  <c r="M391" i="4"/>
  <c r="M686" i="4"/>
  <c r="J749" i="4"/>
  <c r="J781" i="4"/>
  <c r="D926" i="4"/>
  <c r="M990" i="4"/>
  <c r="N228" i="4"/>
  <c r="M228" i="4"/>
  <c r="E436" i="4"/>
  <c r="M436" i="4"/>
  <c r="N987" i="4"/>
  <c r="I996" i="4"/>
  <c r="K996" i="4"/>
  <c r="W996" i="4"/>
  <c r="M68" i="4"/>
  <c r="H332" i="4"/>
  <c r="F787" i="4"/>
  <c r="E180" i="4"/>
  <c r="L52" i="4"/>
  <c r="C970" i="4"/>
  <c r="K437" i="4"/>
  <c r="W437" i="4"/>
  <c r="F221" i="4"/>
  <c r="D421" i="4"/>
  <c r="K460" i="4"/>
  <c r="W460" i="4"/>
  <c r="L35" i="4"/>
  <c r="M213" i="4"/>
  <c r="D907" i="4"/>
  <c r="K653" i="4"/>
  <c r="W653" i="4"/>
  <c r="F68" i="4"/>
  <c r="F492" i="4"/>
  <c r="F475" i="4"/>
  <c r="G197" i="4"/>
  <c r="AE197" i="4" s="1"/>
  <c r="L60" i="4"/>
  <c r="E36" i="4"/>
  <c r="F428" i="4"/>
  <c r="H116" i="4"/>
  <c r="M451" i="4"/>
  <c r="F197" i="4"/>
  <c r="E108" i="4"/>
  <c r="D197" i="4"/>
  <c r="I955" i="4"/>
  <c r="L83" i="4"/>
  <c r="N83" i="4"/>
  <c r="D171" i="4"/>
  <c r="L179" i="4"/>
  <c r="M179" i="4"/>
  <c r="M203" i="4"/>
  <c r="N203" i="4"/>
  <c r="L243" i="4"/>
  <c r="N243" i="4"/>
  <c r="C650" i="4"/>
  <c r="G650" i="4"/>
  <c r="J43" i="4"/>
  <c r="M150" i="4"/>
  <c r="L214" i="4"/>
  <c r="I262" i="4"/>
  <c r="L406" i="4"/>
  <c r="D562" i="4"/>
  <c r="D190" i="4"/>
  <c r="H190" i="4"/>
  <c r="C190" i="4"/>
  <c r="J206" i="4"/>
  <c r="D206" i="4"/>
  <c r="I222" i="4"/>
  <c r="M222" i="4"/>
  <c r="E254" i="4"/>
  <c r="M254" i="4"/>
  <c r="L254" i="4"/>
  <c r="M270" i="4"/>
  <c r="C270" i="4"/>
  <c r="D350" i="4"/>
  <c r="H350" i="4"/>
  <c r="M366" i="4"/>
  <c r="D366" i="4"/>
  <c r="C366" i="4"/>
  <c r="K382" i="4"/>
  <c r="W382" i="4" s="1"/>
  <c r="E382" i="4"/>
  <c r="J430" i="4"/>
  <c r="C430" i="4"/>
  <c r="E438" i="4"/>
  <c r="I438" i="4"/>
  <c r="H956" i="4"/>
  <c r="F71" i="4"/>
  <c r="L71" i="4"/>
  <c r="F87" i="4"/>
  <c r="D87" i="4"/>
  <c r="L87" i="4"/>
  <c r="G87" i="4"/>
  <c r="AE87" i="4" s="1"/>
  <c r="J87" i="4"/>
  <c r="G95" i="4"/>
  <c r="AE95" i="4" s="1"/>
  <c r="J95" i="4"/>
  <c r="E95" i="4"/>
  <c r="D95" i="4"/>
  <c r="N103" i="4"/>
  <c r="C103" i="4"/>
  <c r="J103" i="4"/>
  <c r="I103" i="4"/>
  <c r="H111" i="4"/>
  <c r="N111" i="4"/>
  <c r="C111" i="4"/>
  <c r="M111" i="4"/>
  <c r="H127" i="4"/>
  <c r="N127" i="4"/>
  <c r="C127" i="4"/>
  <c r="M127" i="4"/>
  <c r="G135" i="4"/>
  <c r="L135" i="4"/>
  <c r="J135" i="4"/>
  <c r="G143" i="4"/>
  <c r="H143" i="4"/>
  <c r="C143" i="4"/>
  <c r="E151" i="4"/>
  <c r="D151" i="4"/>
  <c r="F159" i="4"/>
  <c r="E159" i="4"/>
  <c r="M159" i="4"/>
  <c r="L159" i="4"/>
  <c r="G167" i="4"/>
  <c r="E167" i="4"/>
  <c r="D167" i="4"/>
  <c r="E191" i="4"/>
  <c r="M191" i="4"/>
  <c r="L191" i="4"/>
  <c r="E207" i="4"/>
  <c r="F239" i="4"/>
  <c r="J239" i="4"/>
  <c r="E239" i="4"/>
  <c r="D239" i="4"/>
  <c r="G247" i="4"/>
  <c r="N247" i="4"/>
  <c r="C247" i="4"/>
  <c r="J247" i="4"/>
  <c r="I247" i="4"/>
  <c r="F255" i="4"/>
  <c r="E255" i="4"/>
  <c r="M255" i="4"/>
  <c r="L255" i="4"/>
  <c r="G263" i="4"/>
  <c r="J263" i="4"/>
  <c r="D263" i="4"/>
  <c r="G271" i="4"/>
  <c r="AE271" i="4" s="1"/>
  <c r="J271" i="4"/>
  <c r="E271" i="4"/>
  <c r="D271" i="4"/>
  <c r="G279" i="4"/>
  <c r="D279" i="4"/>
  <c r="L279" i="4"/>
  <c r="J279" i="4"/>
  <c r="J287" i="4"/>
  <c r="E287" i="4"/>
  <c r="D287" i="4"/>
  <c r="E295" i="4"/>
  <c r="M295" i="4"/>
  <c r="L295" i="4"/>
  <c r="N303" i="4"/>
  <c r="C303" i="4"/>
  <c r="J303" i="4"/>
  <c r="I303" i="4"/>
  <c r="N319" i="4"/>
  <c r="C319" i="4"/>
  <c r="J319" i="4"/>
  <c r="I319" i="4"/>
  <c r="I327" i="4"/>
  <c r="D327" i="4"/>
  <c r="N327" i="4"/>
  <c r="C327" i="4"/>
  <c r="N335" i="4"/>
  <c r="C335" i="4"/>
  <c r="J335" i="4"/>
  <c r="I335" i="4"/>
  <c r="G343" i="4"/>
  <c r="J343" i="4"/>
  <c r="E343" i="4"/>
  <c r="D343" i="4"/>
  <c r="G351" i="4"/>
  <c r="D351" i="4"/>
  <c r="J351" i="4"/>
  <c r="L359" i="4"/>
  <c r="E359" i="4"/>
  <c r="F367" i="4"/>
  <c r="E367" i="4"/>
  <c r="M367" i="4"/>
  <c r="L367" i="4"/>
  <c r="D383" i="4"/>
  <c r="L383" i="4"/>
  <c r="J383" i="4"/>
  <c r="F407" i="4"/>
  <c r="D407" i="4"/>
  <c r="L407" i="4"/>
  <c r="J407" i="4"/>
  <c r="G415" i="4"/>
  <c r="AE415" i="4" s="1"/>
  <c r="J415" i="4"/>
  <c r="E415" i="4"/>
  <c r="D415" i="4"/>
  <c r="E423" i="4"/>
  <c r="M423" i="4"/>
  <c r="L423" i="4"/>
  <c r="L431" i="4"/>
  <c r="H431" i="4"/>
  <c r="E431" i="4"/>
  <c r="J447" i="4"/>
  <c r="I447" i="4"/>
  <c r="D463" i="4"/>
  <c r="M471" i="4"/>
  <c r="H471" i="4"/>
  <c r="N479" i="4"/>
  <c r="E479" i="4"/>
  <c r="D479" i="4"/>
  <c r="N487" i="4"/>
  <c r="C487" i="4"/>
  <c r="E495" i="4"/>
  <c r="L503" i="4"/>
  <c r="H503" i="4"/>
  <c r="D526" i="4"/>
  <c r="M526" i="4"/>
  <c r="M534" i="4"/>
  <c r="L534" i="4"/>
  <c r="C542" i="4"/>
  <c r="N542" i="4"/>
  <c r="H590" i="4"/>
  <c r="I590" i="4"/>
  <c r="C614" i="4"/>
  <c r="L661" i="4"/>
  <c r="E661" i="4"/>
  <c r="D661" i="4"/>
  <c r="L669" i="4"/>
  <c r="J669" i="4"/>
  <c r="M701" i="4"/>
  <c r="I701" i="4"/>
  <c r="I741" i="4"/>
  <c r="N749" i="4"/>
  <c r="H749" i="4"/>
  <c r="C749" i="4"/>
  <c r="M757" i="4"/>
  <c r="H757" i="4"/>
  <c r="C765" i="4"/>
  <c r="J765" i="4"/>
  <c r="G773" i="4"/>
  <c r="AE773" i="4" s="1"/>
  <c r="L781" i="4"/>
  <c r="D781" i="4"/>
  <c r="G789" i="4"/>
  <c r="H789" i="4"/>
  <c r="D789" i="4"/>
  <c r="E869" i="4"/>
  <c r="D981" i="4"/>
  <c r="M981" i="4"/>
  <c r="E981" i="4"/>
  <c r="G1004" i="4"/>
  <c r="M1004" i="4"/>
  <c r="I1004" i="4"/>
  <c r="J99" i="4"/>
  <c r="L107" i="4"/>
  <c r="N115" i="4"/>
  <c r="M230" i="4"/>
  <c r="F191" i="4"/>
  <c r="C36" i="4"/>
  <c r="F452" i="4"/>
  <c r="M148" i="4"/>
  <c r="I190" i="4"/>
  <c r="I197" i="4"/>
  <c r="L205" i="4"/>
  <c r="E214" i="4"/>
  <c r="L222" i="4"/>
  <c r="D254" i="4"/>
  <c r="E278" i="4"/>
  <c r="L286" i="4"/>
  <c r="I404" i="4"/>
  <c r="E414" i="4"/>
  <c r="J492" i="4"/>
  <c r="D532" i="4"/>
  <c r="I803" i="4"/>
  <c r="J907" i="4"/>
  <c r="G222" i="4"/>
  <c r="G827" i="4"/>
  <c r="AE827" i="4"/>
  <c r="L197" i="4"/>
  <c r="M205" i="4"/>
  <c r="J245" i="4"/>
  <c r="J365" i="4"/>
  <c r="M659" i="4"/>
  <c r="N907" i="4"/>
  <c r="E265" i="4"/>
  <c r="F382" i="4"/>
  <c r="K819" i="4"/>
  <c r="W819" i="4" s="1"/>
  <c r="G205" i="4"/>
  <c r="F525" i="4"/>
  <c r="C60" i="4"/>
  <c r="C421" i="4"/>
  <c r="D30" i="4"/>
  <c r="E44" i="4"/>
  <c r="N54" i="4"/>
  <c r="D198" i="4"/>
  <c r="H206" i="4"/>
  <c r="I213" i="4"/>
  <c r="E284" i="4"/>
  <c r="N366" i="4"/>
  <c r="L389" i="4"/>
  <c r="J676" i="4"/>
  <c r="E867" i="4"/>
  <c r="H963" i="4"/>
  <c r="G124" i="4"/>
  <c r="AE124" i="4" s="1"/>
  <c r="K803" i="4"/>
  <c r="W803" i="4" s="1"/>
  <c r="F341" i="4"/>
  <c r="K301" i="4"/>
  <c r="W301" i="4"/>
  <c r="F205" i="4"/>
  <c r="K498" i="4"/>
  <c r="W498" i="4"/>
  <c r="F517" i="4"/>
  <c r="E421" i="4"/>
  <c r="H30" i="4"/>
  <c r="L46" i="4"/>
  <c r="J198" i="4"/>
  <c r="D205" i="4"/>
  <c r="M206" i="4"/>
  <c r="L213" i="4"/>
  <c r="N220" i="4"/>
  <c r="C286" i="4"/>
  <c r="N338" i="4"/>
  <c r="N357" i="4"/>
  <c r="N412" i="4"/>
  <c r="L963" i="4"/>
  <c r="C986" i="4"/>
  <c r="H1002" i="4"/>
  <c r="F642" i="4"/>
  <c r="H35" i="4"/>
  <c r="L67" i="4"/>
  <c r="N75" i="4"/>
  <c r="E83" i="4"/>
  <c r="D107" i="4"/>
  <c r="D123" i="4"/>
  <c r="C179" i="4"/>
  <c r="M195" i="4"/>
  <c r="J203" i="4"/>
  <c r="C243" i="4"/>
  <c r="I291" i="4"/>
  <c r="E419" i="4"/>
  <c r="L475" i="4"/>
  <c r="M634" i="4"/>
  <c r="J729" i="4"/>
  <c r="G75" i="4"/>
  <c r="AE75" i="4" s="1"/>
  <c r="I35" i="4"/>
  <c r="D50" i="4"/>
  <c r="J50" i="4"/>
  <c r="N130" i="4"/>
  <c r="G130" i="4"/>
  <c r="D146" i="4"/>
  <c r="I146" i="4"/>
  <c r="J242" i="4"/>
  <c r="I242" i="4"/>
  <c r="D298" i="4"/>
  <c r="E298" i="4"/>
  <c r="D426" i="4"/>
  <c r="E426" i="4"/>
  <c r="K561" i="4"/>
  <c r="W561" i="4"/>
  <c r="F561" i="4"/>
  <c r="M896" i="4"/>
  <c r="L896" i="4"/>
  <c r="I912" i="4"/>
  <c r="J912" i="4"/>
  <c r="D19" i="4"/>
  <c r="C19" i="4"/>
  <c r="G67" i="4"/>
  <c r="M67" i="4"/>
  <c r="H67" i="4"/>
  <c r="I67" i="4"/>
  <c r="E67" i="4"/>
  <c r="H83" i="4"/>
  <c r="M83" i="4"/>
  <c r="J83" i="4"/>
  <c r="I83" i="4"/>
  <c r="C83" i="4"/>
  <c r="I99" i="4"/>
  <c r="M99" i="4"/>
  <c r="L99" i="4"/>
  <c r="E99" i="4"/>
  <c r="M115" i="4"/>
  <c r="H115" i="4"/>
  <c r="D115" i="4"/>
  <c r="L115" i="4"/>
  <c r="M171" i="4"/>
  <c r="H171" i="4"/>
  <c r="N171" i="4"/>
  <c r="L171" i="4"/>
  <c r="G187" i="4"/>
  <c r="M187" i="4"/>
  <c r="H187" i="4"/>
  <c r="J187" i="4"/>
  <c r="I187" i="4"/>
  <c r="E187" i="4"/>
  <c r="L203" i="4"/>
  <c r="E203" i="4"/>
  <c r="I203" i="4"/>
  <c r="H203" i="4"/>
  <c r="D203" i="4"/>
  <c r="L219" i="4"/>
  <c r="M219" i="4"/>
  <c r="H235" i="4"/>
  <c r="E235" i="4"/>
  <c r="N251" i="4"/>
  <c r="F283" i="4"/>
  <c r="D283" i="4"/>
  <c r="J283" i="4"/>
  <c r="C283" i="4"/>
  <c r="N283" i="4"/>
  <c r="M283" i="4"/>
  <c r="L283" i="4"/>
  <c r="H283" i="4"/>
  <c r="F299" i="4"/>
  <c r="I299" i="4"/>
  <c r="H299" i="4"/>
  <c r="N299" i="4"/>
  <c r="J299" i="4"/>
  <c r="E299" i="4"/>
  <c r="D299" i="4"/>
  <c r="G307" i="4"/>
  <c r="M307" i="4"/>
  <c r="C307" i="4"/>
  <c r="I307" i="4"/>
  <c r="H307" i="4"/>
  <c r="E307" i="4"/>
  <c r="D307" i="4"/>
  <c r="F323" i="4"/>
  <c r="M323" i="4"/>
  <c r="H323" i="4"/>
  <c r="I323" i="4"/>
  <c r="N323" i="4"/>
  <c r="L323" i="4"/>
  <c r="E323" i="4"/>
  <c r="N331" i="4"/>
  <c r="C331" i="4"/>
  <c r="I331" i="4"/>
  <c r="J331" i="4"/>
  <c r="L331" i="4"/>
  <c r="H331" i="4"/>
  <c r="E331" i="4"/>
  <c r="H379" i="4"/>
  <c r="K395" i="4"/>
  <c r="W395" i="4"/>
  <c r="E395" i="4"/>
  <c r="L395" i="4"/>
  <c r="D395" i="4"/>
  <c r="G395" i="4"/>
  <c r="AE395" i="4" s="1"/>
  <c r="C395" i="4"/>
  <c r="G419" i="4"/>
  <c r="I419" i="4"/>
  <c r="N419" i="4"/>
  <c r="C419" i="4"/>
  <c r="M419" i="4"/>
  <c r="J419" i="4"/>
  <c r="H435" i="4"/>
  <c r="M435" i="4"/>
  <c r="D435" i="4"/>
  <c r="L435" i="4"/>
  <c r="I435" i="4"/>
  <c r="E435" i="4"/>
  <c r="C435" i="4"/>
  <c r="G451" i="4"/>
  <c r="AE451" i="4" s="1"/>
  <c r="E451" i="4"/>
  <c r="N451" i="4"/>
  <c r="J451" i="4"/>
  <c r="L467" i="4"/>
  <c r="D467" i="4"/>
  <c r="N467" i="4"/>
  <c r="C467" i="4"/>
  <c r="I483" i="4"/>
  <c r="D483" i="4"/>
  <c r="N483" i="4"/>
  <c r="C483" i="4"/>
  <c r="M483" i="4"/>
  <c r="E483" i="4"/>
  <c r="L483" i="4"/>
  <c r="J483" i="4"/>
  <c r="H483" i="4"/>
  <c r="G499" i="4"/>
  <c r="J499" i="4"/>
  <c r="E499" i="4"/>
  <c r="D499" i="4"/>
  <c r="H499" i="4"/>
  <c r="N499" i="4"/>
  <c r="L499" i="4"/>
  <c r="M499" i="4"/>
  <c r="I499" i="4"/>
  <c r="I514" i="4"/>
  <c r="D514" i="4"/>
  <c r="N514" i="4"/>
  <c r="C514" i="4"/>
  <c r="L514" i="4"/>
  <c r="E514" i="4"/>
  <c r="N570" i="4"/>
  <c r="C570" i="4"/>
  <c r="J570" i="4"/>
  <c r="G570" i="4"/>
  <c r="I570" i="4"/>
  <c r="H570" i="4"/>
  <c r="L570" i="4"/>
  <c r="E570" i="4"/>
  <c r="D570" i="4"/>
  <c r="G586" i="4"/>
  <c r="H586" i="4"/>
  <c r="N586" i="4"/>
  <c r="C586" i="4"/>
  <c r="M586" i="4"/>
  <c r="J586" i="4"/>
  <c r="L586" i="4"/>
  <c r="I586" i="4"/>
  <c r="D586" i="4"/>
  <c r="J602" i="4"/>
  <c r="E602" i="4"/>
  <c r="D602" i="4"/>
  <c r="C602" i="4"/>
  <c r="M602" i="4"/>
  <c r="N602" i="4"/>
  <c r="I602" i="4"/>
  <c r="H602" i="4"/>
  <c r="K642" i="4"/>
  <c r="W642" i="4" s="1"/>
  <c r="M642" i="4"/>
  <c r="I642" i="4"/>
  <c r="H642" i="4"/>
  <c r="E642" i="4"/>
  <c r="L737" i="4"/>
  <c r="J737" i="4"/>
  <c r="E737" i="4"/>
  <c r="C737" i="4"/>
  <c r="I753" i="4"/>
  <c r="M753" i="4"/>
  <c r="L753" i="4"/>
  <c r="C753" i="4"/>
  <c r="F817" i="4"/>
  <c r="L833" i="4"/>
  <c r="F833" i="4"/>
  <c r="H849" i="4"/>
  <c r="I849" i="4"/>
  <c r="I873" i="4"/>
  <c r="J873" i="4"/>
  <c r="H873" i="4"/>
  <c r="M889" i="4"/>
  <c r="G889" i="4"/>
  <c r="H889" i="4"/>
  <c r="E889" i="4"/>
  <c r="J889" i="4"/>
  <c r="L889" i="4"/>
  <c r="F889" i="4"/>
  <c r="I171" i="4"/>
  <c r="J323" i="4"/>
  <c r="C443" i="4"/>
  <c r="M467" i="4"/>
  <c r="E491" i="4"/>
  <c r="N753" i="4"/>
  <c r="K833" i="4"/>
  <c r="W833" i="4"/>
  <c r="K761" i="4"/>
  <c r="W761" i="4"/>
  <c r="J307" i="4"/>
  <c r="N435" i="4"/>
  <c r="L602" i="4"/>
  <c r="L642" i="4"/>
  <c r="G203" i="4"/>
  <c r="G331" i="4"/>
  <c r="K785" i="4"/>
  <c r="W785" i="4"/>
  <c r="L19" i="4"/>
  <c r="C67" i="4"/>
  <c r="E75" i="4"/>
  <c r="N187" i="4"/>
  <c r="E283" i="4"/>
  <c r="L307" i="4"/>
  <c r="D315" i="4"/>
  <c r="H443" i="4"/>
  <c r="C499" i="4"/>
  <c r="J514" i="4"/>
  <c r="N642" i="4"/>
  <c r="D737" i="4"/>
  <c r="H514" i="4"/>
  <c r="N19" i="4"/>
  <c r="D67" i="4"/>
  <c r="I283" i="4"/>
  <c r="C299" i="4"/>
  <c r="N307" i="4"/>
  <c r="M514" i="4"/>
  <c r="M570" i="4"/>
  <c r="E586" i="4"/>
  <c r="N737" i="4"/>
  <c r="G35" i="4"/>
  <c r="AE35" i="4" s="1"/>
  <c r="D35" i="4"/>
  <c r="C35" i="4"/>
  <c r="N35" i="4"/>
  <c r="J35" i="4"/>
  <c r="H59" i="4"/>
  <c r="G59" i="4"/>
  <c r="M59" i="4"/>
  <c r="L59" i="4"/>
  <c r="J59" i="4"/>
  <c r="D59" i="4"/>
  <c r="H75" i="4"/>
  <c r="M75" i="4"/>
  <c r="D75" i="4"/>
  <c r="C75" i="4"/>
  <c r="L75" i="4"/>
  <c r="J91" i="4"/>
  <c r="D91" i="4"/>
  <c r="C91" i="4"/>
  <c r="F91" i="4"/>
  <c r="G107" i="4"/>
  <c r="H107" i="4"/>
  <c r="I107" i="4"/>
  <c r="E107" i="4"/>
  <c r="E123" i="4"/>
  <c r="L123" i="4"/>
  <c r="N123" i="4"/>
  <c r="G123" i="4"/>
  <c r="M123" i="4"/>
  <c r="J123" i="4"/>
  <c r="H123" i="4"/>
  <c r="L155" i="4"/>
  <c r="G179" i="4"/>
  <c r="D179" i="4"/>
  <c r="J179" i="4"/>
  <c r="I179" i="4"/>
  <c r="H179" i="4"/>
  <c r="E179" i="4"/>
  <c r="D195" i="4"/>
  <c r="J195" i="4"/>
  <c r="H195" i="4"/>
  <c r="C195" i="4"/>
  <c r="N195" i="4"/>
  <c r="E227" i="4"/>
  <c r="I227" i="4"/>
  <c r="D243" i="4"/>
  <c r="H243" i="4"/>
  <c r="M243" i="4"/>
  <c r="J243" i="4"/>
  <c r="I243" i="4"/>
  <c r="E243" i="4"/>
  <c r="M275" i="4"/>
  <c r="I275" i="4"/>
  <c r="H275" i="4"/>
  <c r="D275" i="4"/>
  <c r="K291" i="4"/>
  <c r="W291" i="4"/>
  <c r="J291" i="4"/>
  <c r="E291" i="4"/>
  <c r="M291" i="4"/>
  <c r="G291" i="4"/>
  <c r="N291" i="4"/>
  <c r="L291" i="4"/>
  <c r="H291" i="4"/>
  <c r="E339" i="4"/>
  <c r="L339" i="4"/>
  <c r="C339" i="4"/>
  <c r="J339" i="4"/>
  <c r="I339" i="4"/>
  <c r="H339" i="4"/>
  <c r="D339" i="4"/>
  <c r="F355" i="4"/>
  <c r="L387" i="4"/>
  <c r="E387" i="4"/>
  <c r="C387" i="4"/>
  <c r="I387" i="4"/>
  <c r="K387" i="4"/>
  <c r="W387" i="4"/>
  <c r="J411" i="4"/>
  <c r="D411" i="4"/>
  <c r="C411" i="4"/>
  <c r="L411" i="4"/>
  <c r="I411" i="4"/>
  <c r="H411" i="4"/>
  <c r="E411" i="4"/>
  <c r="D443" i="4"/>
  <c r="J443" i="4"/>
  <c r="H459" i="4"/>
  <c r="N459" i="4"/>
  <c r="J459" i="4"/>
  <c r="D459" i="4"/>
  <c r="H475" i="4"/>
  <c r="N475" i="4"/>
  <c r="C475" i="4"/>
  <c r="M475" i="4"/>
  <c r="J475" i="4"/>
  <c r="D475" i="4"/>
  <c r="I475" i="4"/>
  <c r="K475" i="4"/>
  <c r="W475" i="4"/>
  <c r="D491" i="4"/>
  <c r="L491" i="4"/>
  <c r="J491" i="4"/>
  <c r="I491" i="4"/>
  <c r="M491" i="4"/>
  <c r="F491" i="4"/>
  <c r="G491" i="4"/>
  <c r="AE491" i="4" s="1"/>
  <c r="N491" i="4"/>
  <c r="M507" i="4"/>
  <c r="I507" i="4"/>
  <c r="H507" i="4"/>
  <c r="L507" i="4"/>
  <c r="C507" i="4"/>
  <c r="N507" i="4"/>
  <c r="E507" i="4"/>
  <c r="D507" i="4"/>
  <c r="G522" i="4"/>
  <c r="AE522" i="4" s="1"/>
  <c r="E522" i="4"/>
  <c r="M522" i="4"/>
  <c r="L522" i="4"/>
  <c r="H522" i="4"/>
  <c r="N522" i="4"/>
  <c r="C522" i="4"/>
  <c r="I522" i="4"/>
  <c r="D522" i="4"/>
  <c r="D578" i="4"/>
  <c r="G578" i="4"/>
  <c r="L578" i="4"/>
  <c r="J578" i="4"/>
  <c r="E578" i="4"/>
  <c r="N578" i="4"/>
  <c r="M578" i="4"/>
  <c r="I578" i="4"/>
  <c r="H578" i="4"/>
  <c r="D594" i="4"/>
  <c r="C594" i="4"/>
  <c r="J594" i="4"/>
  <c r="G610" i="4"/>
  <c r="J610" i="4"/>
  <c r="E610" i="4"/>
  <c r="D610" i="4"/>
  <c r="I610" i="4"/>
  <c r="M610" i="4"/>
  <c r="L610" i="4"/>
  <c r="H610" i="4"/>
  <c r="C610" i="4"/>
  <c r="G618" i="4"/>
  <c r="M618" i="4"/>
  <c r="I618" i="4"/>
  <c r="H618" i="4"/>
  <c r="N618" i="4"/>
  <c r="D618" i="4"/>
  <c r="L618" i="4"/>
  <c r="J618" i="4"/>
  <c r="E618" i="4"/>
  <c r="G634" i="4"/>
  <c r="D634" i="4"/>
  <c r="N634" i="4"/>
  <c r="C634" i="4"/>
  <c r="H634" i="4"/>
  <c r="D650" i="4"/>
  <c r="L650" i="4"/>
  <c r="J650" i="4"/>
  <c r="M650" i="4"/>
  <c r="N650" i="4"/>
  <c r="F650" i="4"/>
  <c r="I650" i="4"/>
  <c r="E650" i="4"/>
  <c r="M689" i="4"/>
  <c r="N689" i="4"/>
  <c r="I697" i="4"/>
  <c r="D697" i="4"/>
  <c r="I721" i="4"/>
  <c r="D721" i="4"/>
  <c r="N721" i="4"/>
  <c r="C721" i="4"/>
  <c r="E721" i="4"/>
  <c r="M721" i="4"/>
  <c r="J721" i="4"/>
  <c r="H721" i="4"/>
  <c r="F729" i="4"/>
  <c r="L729" i="4"/>
  <c r="H729" i="4"/>
  <c r="E729" i="4"/>
  <c r="C729" i="4"/>
  <c r="M729" i="4"/>
  <c r="N729" i="4"/>
  <c r="I745" i="4"/>
  <c r="C745" i="4"/>
  <c r="N745" i="4"/>
  <c r="H745" i="4"/>
  <c r="M745" i="4"/>
  <c r="E745" i="4"/>
  <c r="L761" i="4"/>
  <c r="J761" i="4"/>
  <c r="D761" i="4"/>
  <c r="E761" i="4"/>
  <c r="F761" i="4"/>
  <c r="C825" i="4"/>
  <c r="M825" i="4"/>
  <c r="K825" i="4"/>
  <c r="W825" i="4"/>
  <c r="I857" i="4"/>
  <c r="J857" i="4"/>
  <c r="D865" i="4"/>
  <c r="M865" i="4"/>
  <c r="J881" i="4"/>
  <c r="G881" i="4"/>
  <c r="H881" i="4"/>
  <c r="M881" i="4"/>
  <c r="L881" i="4"/>
  <c r="E881" i="4"/>
  <c r="N91" i="4"/>
  <c r="N107" i="4"/>
  <c r="N179" i="4"/>
  <c r="D187" i="4"/>
  <c r="I259" i="4"/>
  <c r="J435" i="4"/>
  <c r="G721" i="4"/>
  <c r="L187" i="4"/>
  <c r="D235" i="4"/>
  <c r="K443" i="4"/>
  <c r="W443" i="4" s="1"/>
  <c r="K491" i="4"/>
  <c r="W491" i="4"/>
  <c r="K650" i="4"/>
  <c r="W650" i="4" s="1"/>
  <c r="E35" i="4"/>
  <c r="E59" i="4"/>
  <c r="J67" i="4"/>
  <c r="J75" i="4"/>
  <c r="D83" i="4"/>
  <c r="E91" i="4"/>
  <c r="C107" i="4"/>
  <c r="E115" i="4"/>
  <c r="C123" i="4"/>
  <c r="L195" i="4"/>
  <c r="C203" i="4"/>
  <c r="D291" i="4"/>
  <c r="L299" i="4"/>
  <c r="M339" i="4"/>
  <c r="M395" i="4"/>
  <c r="M411" i="4"/>
  <c r="D419" i="4"/>
  <c r="E459" i="4"/>
  <c r="E475" i="4"/>
  <c r="I729" i="4"/>
  <c r="H857" i="4"/>
  <c r="J22" i="4"/>
  <c r="N30" i="4"/>
  <c r="C30" i="4"/>
  <c r="M38" i="4"/>
  <c r="G182" i="4"/>
  <c r="M182" i="4"/>
  <c r="M190" i="4"/>
  <c r="E190" i="4"/>
  <c r="H198" i="4"/>
  <c r="N198" i="4"/>
  <c r="C206" i="4"/>
  <c r="I206" i="4"/>
  <c r="N214" i="4"/>
  <c r="H214" i="4"/>
  <c r="J222" i="4"/>
  <c r="E222" i="4"/>
  <c r="N222" i="4"/>
  <c r="L230" i="4"/>
  <c r="N246" i="4"/>
  <c r="D246" i="4"/>
  <c r="L246" i="4"/>
  <c r="I254" i="4"/>
  <c r="H254" i="4"/>
  <c r="J254" i="4"/>
  <c r="N262" i="4"/>
  <c r="E270" i="4"/>
  <c r="G270" i="4"/>
  <c r="N270" i="4"/>
  <c r="I270" i="4"/>
  <c r="I278" i="4"/>
  <c r="M278" i="4"/>
  <c r="D278" i="4"/>
  <c r="N286" i="4"/>
  <c r="H286" i="4"/>
  <c r="M294" i="4"/>
  <c r="J294" i="4"/>
  <c r="H326" i="4"/>
  <c r="I326" i="4"/>
  <c r="J350" i="4"/>
  <c r="C350" i="4"/>
  <c r="I350" i="4"/>
  <c r="E358" i="4"/>
  <c r="L358" i="4"/>
  <c r="D358" i="4"/>
  <c r="I366" i="4"/>
  <c r="H366" i="4"/>
  <c r="N374" i="4"/>
  <c r="D374" i="4"/>
  <c r="M374" i="4"/>
  <c r="H382" i="4"/>
  <c r="C382" i="4"/>
  <c r="N382" i="4"/>
  <c r="M398" i="4"/>
  <c r="E398" i="4"/>
  <c r="N406" i="4"/>
  <c r="H406" i="4"/>
  <c r="J406" i="4"/>
  <c r="L422" i="4"/>
  <c r="C422" i="4"/>
  <c r="H430" i="4"/>
  <c r="N430" i="4"/>
  <c r="C438" i="4"/>
  <c r="N438" i="4"/>
  <c r="D438" i="4"/>
  <c r="I454" i="4"/>
  <c r="H454" i="4"/>
  <c r="C462" i="4"/>
  <c r="N462" i="4"/>
  <c r="M462" i="4"/>
  <c r="M517" i="4"/>
  <c r="E517" i="4"/>
  <c r="H517" i="4"/>
  <c r="C820" i="4"/>
  <c r="I820" i="4"/>
  <c r="N22" i="4"/>
  <c r="J30" i="4"/>
  <c r="L38" i="4"/>
  <c r="D46" i="4"/>
  <c r="L182" i="4"/>
  <c r="L190" i="4"/>
  <c r="M198" i="4"/>
  <c r="J246" i="4"/>
  <c r="N254" i="4"/>
  <c r="H270" i="4"/>
  <c r="L278" i="4"/>
  <c r="M286" i="4"/>
  <c r="H358" i="4"/>
  <c r="C374" i="4"/>
  <c r="M414" i="4"/>
  <c r="H422" i="4"/>
  <c r="C454" i="4"/>
  <c r="L30" i="4"/>
  <c r="I46" i="4"/>
  <c r="N190" i="4"/>
  <c r="C214" i="4"/>
  <c r="M246" i="4"/>
  <c r="J270" i="4"/>
  <c r="N278" i="4"/>
  <c r="I358" i="4"/>
  <c r="E374" i="4"/>
  <c r="D382" i="4"/>
  <c r="J422" i="4"/>
  <c r="E454" i="4"/>
  <c r="E462" i="4"/>
  <c r="H589" i="4"/>
  <c r="G463" i="4"/>
  <c r="AE463" i="4" s="1"/>
  <c r="K479" i="4"/>
  <c r="W479" i="4"/>
  <c r="M479" i="4"/>
  <c r="I479" i="4"/>
  <c r="H479" i="4"/>
  <c r="N503" i="4"/>
  <c r="C503" i="4"/>
  <c r="J503" i="4"/>
  <c r="I503" i="4"/>
  <c r="N526" i="4"/>
  <c r="C526" i="4"/>
  <c r="J526" i="4"/>
  <c r="I526" i="4"/>
  <c r="N534" i="4"/>
  <c r="C534" i="4"/>
  <c r="J534" i="4"/>
  <c r="I534" i="4"/>
  <c r="L542" i="4"/>
  <c r="H542" i="4"/>
  <c r="D542" i="4"/>
  <c r="L550" i="4"/>
  <c r="H550" i="4"/>
  <c r="C550" i="4"/>
  <c r="N550" i="4"/>
  <c r="J558" i="4"/>
  <c r="J622" i="4"/>
  <c r="D622" i="4"/>
  <c r="C622" i="4"/>
  <c r="L630" i="4"/>
  <c r="E630" i="4"/>
  <c r="C646" i="4"/>
  <c r="H646" i="4"/>
  <c r="E646" i="4"/>
  <c r="M653" i="4"/>
  <c r="I653" i="4"/>
  <c r="H653" i="4"/>
  <c r="K661" i="4"/>
  <c r="W661" i="4"/>
  <c r="H661" i="4"/>
  <c r="N661" i="4"/>
  <c r="C661" i="4"/>
  <c r="M661" i="4"/>
  <c r="M669" i="4"/>
  <c r="I669" i="4"/>
  <c r="H669" i="4"/>
  <c r="F701" i="4"/>
  <c r="D701" i="4"/>
  <c r="L701" i="4"/>
  <c r="J701" i="4"/>
  <c r="I749" i="4"/>
  <c r="L749" i="4"/>
  <c r="E749" i="4"/>
  <c r="D749" i="4"/>
  <c r="J757" i="4"/>
  <c r="E757" i="4"/>
  <c r="F757" i="4"/>
  <c r="D757" i="4"/>
  <c r="D773" i="4"/>
  <c r="C773" i="4"/>
  <c r="I781" i="4"/>
  <c r="H781" i="4"/>
  <c r="C781" i="4"/>
  <c r="N781" i="4"/>
  <c r="E789" i="4"/>
  <c r="M789" i="4"/>
  <c r="L789" i="4"/>
  <c r="M949" i="4"/>
  <c r="C949" i="4"/>
  <c r="I52" i="4"/>
  <c r="N68" i="4"/>
  <c r="D84" i="4"/>
  <c r="J108" i="4"/>
  <c r="I116" i="4"/>
  <c r="E124" i="4"/>
  <c r="H140" i="4"/>
  <c r="I236" i="4"/>
  <c r="C284" i="4"/>
  <c r="C292" i="4"/>
  <c r="D316" i="4"/>
  <c r="D332" i="4"/>
  <c r="J404" i="4"/>
  <c r="G116" i="4"/>
  <c r="AE116" i="4" s="1"/>
  <c r="K68" i="4"/>
  <c r="W68" i="4"/>
  <c r="D879" i="4"/>
  <c r="G36" i="4"/>
  <c r="K436" i="4"/>
  <c r="W436" i="4" s="1"/>
  <c r="J52" i="4"/>
  <c r="C61" i="4"/>
  <c r="L108" i="4"/>
  <c r="D180" i="4"/>
  <c r="J197" i="4"/>
  <c r="J205" i="4"/>
  <c r="C213" i="4"/>
  <c r="N213" i="4"/>
  <c r="C229" i="4"/>
  <c r="D284" i="4"/>
  <c r="I449" i="4"/>
  <c r="M484" i="4"/>
  <c r="N532" i="4"/>
  <c r="L675" i="4"/>
  <c r="E803" i="4"/>
  <c r="K428" i="4"/>
  <c r="W428" i="4"/>
  <c r="D130" i="4"/>
  <c r="J180" i="4"/>
  <c r="I244" i="4"/>
  <c r="M595" i="4"/>
  <c r="D986" i="4"/>
  <c r="E994" i="4"/>
  <c r="G986" i="4"/>
  <c r="F273" i="4"/>
  <c r="G682" i="4"/>
  <c r="I36" i="4"/>
  <c r="K492" i="4"/>
  <c r="W492" i="4"/>
  <c r="K217" i="4"/>
  <c r="W217" i="4"/>
  <c r="K682" i="4"/>
  <c r="W682" i="4"/>
  <c r="F60" i="4"/>
  <c r="K36" i="4"/>
  <c r="W36" i="4" s="1"/>
  <c r="I76" i="4"/>
  <c r="L100" i="4"/>
  <c r="C197" i="4"/>
  <c r="N197" i="4"/>
  <c r="C205" i="4"/>
  <c r="N205" i="4"/>
  <c r="H213" i="4"/>
  <c r="D300" i="4"/>
  <c r="M321" i="4"/>
  <c r="H468" i="4"/>
  <c r="J963" i="4"/>
  <c r="I986" i="4"/>
  <c r="J994" i="4"/>
  <c r="K468" i="4"/>
  <c r="W468" i="4"/>
  <c r="K404" i="4"/>
  <c r="W404" i="4"/>
  <c r="J76" i="4"/>
  <c r="M100" i="4"/>
  <c r="D116" i="4"/>
  <c r="H148" i="4"/>
  <c r="E225" i="4"/>
  <c r="M300" i="4"/>
  <c r="D436" i="4"/>
  <c r="J468" i="4"/>
  <c r="C492" i="4"/>
  <c r="M986" i="4"/>
  <c r="L994" i="4"/>
  <c r="L161" i="4"/>
  <c r="J213" i="4"/>
  <c r="J289" i="4"/>
  <c r="M389" i="4"/>
  <c r="L201" i="4"/>
  <c r="M201" i="4"/>
  <c r="J201" i="4"/>
  <c r="C201" i="4"/>
  <c r="K201" i="4"/>
  <c r="W201" i="4"/>
  <c r="N201" i="4"/>
  <c r="F201" i="4"/>
  <c r="G201" i="4"/>
  <c r="AE201" i="4" s="1"/>
  <c r="G233" i="4"/>
  <c r="I233" i="4"/>
  <c r="D233" i="4"/>
  <c r="C233" i="4"/>
  <c r="J233" i="4"/>
  <c r="H233" i="4"/>
  <c r="K233" i="4"/>
  <c r="W233" i="4"/>
  <c r="E233" i="4"/>
  <c r="F233" i="4"/>
  <c r="G257" i="4"/>
  <c r="D257" i="4"/>
  <c r="I257" i="4"/>
  <c r="H257" i="4"/>
  <c r="E257" i="4"/>
  <c r="J257" i="4"/>
  <c r="F257" i="4"/>
  <c r="C257" i="4"/>
  <c r="H313" i="4"/>
  <c r="N313" i="4"/>
  <c r="E313" i="4"/>
  <c r="D313" i="4"/>
  <c r="C313" i="4"/>
  <c r="M313" i="4"/>
  <c r="G345" i="4"/>
  <c r="AE345" i="4" s="1"/>
  <c r="M345" i="4"/>
  <c r="C345" i="4"/>
  <c r="N345" i="4"/>
  <c r="E345" i="4"/>
  <c r="D345" i="4"/>
  <c r="F345" i="4"/>
  <c r="L345" i="4"/>
  <c r="I345" i="4"/>
  <c r="J345" i="4"/>
  <c r="M369" i="4"/>
  <c r="H369" i="4"/>
  <c r="E369" i="4"/>
  <c r="N369" i="4"/>
  <c r="L369" i="4"/>
  <c r="J369" i="4"/>
  <c r="I369" i="4"/>
  <c r="E425" i="4"/>
  <c r="N425" i="4"/>
  <c r="H425" i="4"/>
  <c r="C425" i="4"/>
  <c r="M425" i="4"/>
  <c r="C465" i="4"/>
  <c r="D465" i="4"/>
  <c r="F497" i="4"/>
  <c r="M497" i="4"/>
  <c r="L497" i="4"/>
  <c r="E497" i="4"/>
  <c r="H497" i="4"/>
  <c r="N497" i="4"/>
  <c r="I497" i="4"/>
  <c r="D497" i="4"/>
  <c r="C497" i="4"/>
  <c r="J895" i="4"/>
  <c r="L895" i="4"/>
  <c r="M895" i="4"/>
  <c r="H201" i="4"/>
  <c r="N26" i="4"/>
  <c r="C26" i="4"/>
  <c r="M26" i="4"/>
  <c r="J26" i="4"/>
  <c r="I26" i="4"/>
  <c r="E26" i="4"/>
  <c r="H26" i="4"/>
  <c r="G50" i="4"/>
  <c r="M50" i="4"/>
  <c r="N50" i="4"/>
  <c r="L58" i="4"/>
  <c r="M58" i="4"/>
  <c r="L66" i="4"/>
  <c r="E66" i="4"/>
  <c r="G74" i="4"/>
  <c r="D74" i="4"/>
  <c r="N74" i="4"/>
  <c r="C74" i="4"/>
  <c r="I74" i="4"/>
  <c r="H74" i="4"/>
  <c r="E74" i="4"/>
  <c r="K82" i="4"/>
  <c r="W82" i="4" s="1"/>
  <c r="G82" i="4"/>
  <c r="M82" i="4"/>
  <c r="L82" i="4"/>
  <c r="N82" i="4"/>
  <c r="H82" i="4"/>
  <c r="J82" i="4"/>
  <c r="I82" i="4"/>
  <c r="G90" i="4"/>
  <c r="M90" i="4"/>
  <c r="L90" i="4"/>
  <c r="H90" i="4"/>
  <c r="C90" i="4"/>
  <c r="E90" i="4"/>
  <c r="D90" i="4"/>
  <c r="J98" i="4"/>
  <c r="I98" i="4"/>
  <c r="H98" i="4"/>
  <c r="E98" i="4"/>
  <c r="C98" i="4"/>
  <c r="D98" i="4"/>
  <c r="G114" i="4"/>
  <c r="N114" i="4"/>
  <c r="C114" i="4"/>
  <c r="M114" i="4"/>
  <c r="J114" i="4"/>
  <c r="L114" i="4"/>
  <c r="G122" i="4"/>
  <c r="D122" i="4"/>
  <c r="N122" i="4"/>
  <c r="C122" i="4"/>
  <c r="M122" i="4"/>
  <c r="I122" i="4"/>
  <c r="L122" i="4"/>
  <c r="J122" i="4"/>
  <c r="K130" i="4"/>
  <c r="W130" i="4"/>
  <c r="I130" i="4"/>
  <c r="H130" i="4"/>
  <c r="M130" i="4"/>
  <c r="L130" i="4"/>
  <c r="E130" i="4"/>
  <c r="J130" i="4"/>
  <c r="K138" i="4"/>
  <c r="W138" i="4"/>
  <c r="G138" i="4"/>
  <c r="H138" i="4"/>
  <c r="E138" i="4"/>
  <c r="D138" i="4"/>
  <c r="N138" i="4"/>
  <c r="C138" i="4"/>
  <c r="G146" i="4"/>
  <c r="H146" i="4"/>
  <c r="E146" i="4"/>
  <c r="N146" i="4"/>
  <c r="M146" i="4"/>
  <c r="L146" i="4"/>
  <c r="J146" i="4"/>
  <c r="H162" i="4"/>
  <c r="L162" i="4"/>
  <c r="I162" i="4"/>
  <c r="L178" i="4"/>
  <c r="J178" i="4"/>
  <c r="C178" i="4"/>
  <c r="M178" i="4"/>
  <c r="N178" i="4"/>
  <c r="D186" i="4"/>
  <c r="C186" i="4"/>
  <c r="G194" i="4"/>
  <c r="AE194" i="4" s="1"/>
  <c r="M194" i="4"/>
  <c r="J194" i="4"/>
  <c r="I194" i="4"/>
  <c r="N194" i="4"/>
  <c r="L194" i="4"/>
  <c r="H194" i="4"/>
  <c r="E194" i="4"/>
  <c r="H202" i="4"/>
  <c r="E202" i="4"/>
  <c r="C202" i="4"/>
  <c r="G210" i="4"/>
  <c r="E210" i="4"/>
  <c r="J210" i="4"/>
  <c r="I210" i="4"/>
  <c r="C210" i="4"/>
  <c r="N210" i="4"/>
  <c r="M218" i="4"/>
  <c r="I218" i="4"/>
  <c r="H218" i="4"/>
  <c r="J218" i="4"/>
  <c r="E218" i="4"/>
  <c r="C218" i="4"/>
  <c r="D218" i="4"/>
  <c r="I226" i="4"/>
  <c r="L226" i="4"/>
  <c r="J226" i="4"/>
  <c r="E226" i="4"/>
  <c r="D226" i="4"/>
  <c r="C226" i="4"/>
  <c r="G234" i="4"/>
  <c r="H234" i="4"/>
  <c r="D234" i="4"/>
  <c r="C234" i="4"/>
  <c r="M234" i="4"/>
  <c r="L234" i="4"/>
  <c r="I234" i="4"/>
  <c r="J234" i="4"/>
  <c r="M242" i="4"/>
  <c r="D242" i="4"/>
  <c r="C242" i="4"/>
  <c r="H242" i="4"/>
  <c r="E242" i="4"/>
  <c r="M250" i="4"/>
  <c r="L250" i="4"/>
  <c r="J250" i="4"/>
  <c r="I250" i="4"/>
  <c r="H250" i="4"/>
  <c r="N250" i="4"/>
  <c r="N258" i="4"/>
  <c r="C258" i="4"/>
  <c r="I258" i="4"/>
  <c r="H258" i="4"/>
  <c r="E258" i="4"/>
  <c r="J258" i="4"/>
  <c r="M258" i="4"/>
  <c r="L258" i="4"/>
  <c r="G266" i="4"/>
  <c r="L266" i="4"/>
  <c r="J266" i="4"/>
  <c r="I266" i="4"/>
  <c r="H266" i="4"/>
  <c r="N266" i="4"/>
  <c r="M266" i="4"/>
  <c r="E266" i="4"/>
  <c r="D266" i="4"/>
  <c r="H274" i="4"/>
  <c r="N274" i="4"/>
  <c r="L274" i="4"/>
  <c r="C274" i="4"/>
  <c r="D274" i="4"/>
  <c r="G290" i="4"/>
  <c r="N290" i="4"/>
  <c r="C290" i="4"/>
  <c r="I290" i="4"/>
  <c r="H290" i="4"/>
  <c r="E290" i="4"/>
  <c r="M290" i="4"/>
  <c r="L290" i="4"/>
  <c r="J290" i="4"/>
  <c r="D290" i="4"/>
  <c r="G298" i="4"/>
  <c r="AE298" i="4" s="1"/>
  <c r="L298" i="4"/>
  <c r="J298" i="4"/>
  <c r="I298" i="4"/>
  <c r="H298" i="4"/>
  <c r="M298" i="4"/>
  <c r="N298" i="4"/>
  <c r="G306" i="4"/>
  <c r="L306" i="4"/>
  <c r="C306" i="4"/>
  <c r="E306" i="4"/>
  <c r="D306" i="4"/>
  <c r="I306" i="4"/>
  <c r="H306" i="4"/>
  <c r="I322" i="4"/>
  <c r="G322" i="4"/>
  <c r="L322" i="4"/>
  <c r="J322" i="4"/>
  <c r="H322" i="4"/>
  <c r="E322" i="4"/>
  <c r="N322" i="4"/>
  <c r="D322" i="4"/>
  <c r="M322" i="4"/>
  <c r="G330" i="4"/>
  <c r="AE330" i="4" s="1"/>
  <c r="D330" i="4"/>
  <c r="L330" i="4"/>
  <c r="N330" i="4"/>
  <c r="M330" i="4"/>
  <c r="J330" i="4"/>
  <c r="I330" i="4"/>
  <c r="H330" i="4"/>
  <c r="F338" i="4"/>
  <c r="L338" i="4"/>
  <c r="J338" i="4"/>
  <c r="I338" i="4"/>
  <c r="G338" i="4"/>
  <c r="AE338" i="4" s="1"/>
  <c r="E338" i="4"/>
  <c r="D338" i="4"/>
  <c r="C338" i="4"/>
  <c r="J394" i="4"/>
  <c r="L450" i="4"/>
  <c r="M450" i="4"/>
  <c r="J450" i="4"/>
  <c r="M458" i="4"/>
  <c r="J466" i="4"/>
  <c r="M466" i="4"/>
  <c r="L466" i="4"/>
  <c r="N474" i="4"/>
  <c r="H474" i="4"/>
  <c r="D474" i="4"/>
  <c r="M474" i="4"/>
  <c r="H482" i="4"/>
  <c r="C482" i="4"/>
  <c r="L482" i="4"/>
  <c r="K482" i="4"/>
  <c r="W482" i="4"/>
  <c r="G482" i="4"/>
  <c r="AE482" i="4" s="1"/>
  <c r="J490" i="4"/>
  <c r="H490" i="4"/>
  <c r="E490" i="4"/>
  <c r="L490" i="4"/>
  <c r="D490" i="4"/>
  <c r="M490" i="4"/>
  <c r="G498" i="4"/>
  <c r="AE498" i="4" s="1"/>
  <c r="N498" i="4"/>
  <c r="L498" i="4"/>
  <c r="D498" i="4"/>
  <c r="E498" i="4"/>
  <c r="C498" i="4"/>
  <c r="J498" i="4"/>
  <c r="H506" i="4"/>
  <c r="E506" i="4"/>
  <c r="N513" i="4"/>
  <c r="H513" i="4"/>
  <c r="D513" i="4"/>
  <c r="M513" i="4"/>
  <c r="C513" i="4"/>
  <c r="J513" i="4"/>
  <c r="I513" i="4"/>
  <c r="K513" i="4"/>
  <c r="W513" i="4"/>
  <c r="F513" i="4"/>
  <c r="G521" i="4"/>
  <c r="I521" i="4"/>
  <c r="H521" i="4"/>
  <c r="M521" i="4"/>
  <c r="C521" i="4"/>
  <c r="J521" i="4"/>
  <c r="N521" i="4"/>
  <c r="L521" i="4"/>
  <c r="E521" i="4"/>
  <c r="D521" i="4"/>
  <c r="G529" i="4"/>
  <c r="AE529" i="4" s="1"/>
  <c r="N529" i="4"/>
  <c r="C529" i="4"/>
  <c r="M529" i="4"/>
  <c r="H529" i="4"/>
  <c r="E529" i="4"/>
  <c r="L529" i="4"/>
  <c r="D529" i="4"/>
  <c r="J529" i="4"/>
  <c r="I529" i="4"/>
  <c r="G537" i="4"/>
  <c r="L537" i="4"/>
  <c r="J537" i="4"/>
  <c r="D537" i="4"/>
  <c r="M537" i="4"/>
  <c r="N537" i="4"/>
  <c r="I537" i="4"/>
  <c r="K537" i="4"/>
  <c r="W537" i="4"/>
  <c r="H537" i="4"/>
  <c r="F537" i="4"/>
  <c r="E537" i="4"/>
  <c r="C537" i="4"/>
  <c r="G545" i="4"/>
  <c r="M545" i="4"/>
  <c r="L545" i="4"/>
  <c r="E545" i="4"/>
  <c r="D545" i="4"/>
  <c r="J545" i="4"/>
  <c r="F545" i="4"/>
  <c r="H545" i="4"/>
  <c r="N545" i="4"/>
  <c r="K545" i="4"/>
  <c r="W545" i="4" s="1"/>
  <c r="I545" i="4"/>
  <c r="J561" i="4"/>
  <c r="I561" i="4"/>
  <c r="L561" i="4"/>
  <c r="E561" i="4"/>
  <c r="D561" i="4"/>
  <c r="H561" i="4"/>
  <c r="M561" i="4"/>
  <c r="D609" i="4"/>
  <c r="C609" i="4"/>
  <c r="G609" i="4"/>
  <c r="J609" i="4"/>
  <c r="H609" i="4"/>
  <c r="E609" i="4"/>
  <c r="K609" i="4"/>
  <c r="W609" i="4" s="1"/>
  <c r="F609" i="4"/>
  <c r="C617" i="4"/>
  <c r="N617" i="4"/>
  <c r="K617" i="4"/>
  <c r="W617" i="4"/>
  <c r="F617" i="4"/>
  <c r="K633" i="4"/>
  <c r="W633" i="4" s="1"/>
  <c r="F633" i="4"/>
  <c r="E680" i="4"/>
  <c r="D680" i="4"/>
  <c r="M680" i="4"/>
  <c r="J680" i="4"/>
  <c r="G680" i="4"/>
  <c r="AE680" i="4" s="1"/>
  <c r="I680" i="4"/>
  <c r="C688" i="4"/>
  <c r="J688" i="4"/>
  <c r="I688" i="4"/>
  <c r="M688" i="4"/>
  <c r="D688" i="4"/>
  <c r="E776" i="4"/>
  <c r="I776" i="4"/>
  <c r="H776" i="4"/>
  <c r="L776" i="4"/>
  <c r="J776" i="4"/>
  <c r="M792" i="4"/>
  <c r="D792" i="4"/>
  <c r="I800" i="4"/>
  <c r="H800" i="4"/>
  <c r="N800" i="4"/>
  <c r="E800" i="4"/>
  <c r="G800" i="4"/>
  <c r="J816" i="4"/>
  <c r="L816" i="4"/>
  <c r="E816" i="4"/>
  <c r="N816" i="4"/>
  <c r="D816" i="4"/>
  <c r="C816" i="4"/>
  <c r="N840" i="4"/>
  <c r="M840" i="4"/>
  <c r="G840" i="4"/>
  <c r="C840" i="4"/>
  <c r="H840" i="4"/>
  <c r="L840" i="4"/>
  <c r="E848" i="4"/>
  <c r="J848" i="4"/>
  <c r="D848" i="4"/>
  <c r="L848" i="4"/>
  <c r="I856" i="4"/>
  <c r="H856" i="4"/>
  <c r="M856" i="4"/>
  <c r="L856" i="4"/>
  <c r="E856" i="4"/>
  <c r="N880" i="4"/>
  <c r="E880" i="4"/>
  <c r="I880" i="4"/>
  <c r="I888" i="4"/>
  <c r="H888" i="4"/>
  <c r="G904" i="4"/>
  <c r="M904" i="4"/>
  <c r="D912" i="4"/>
  <c r="F912" i="4"/>
  <c r="F369" i="4"/>
  <c r="F313" i="4"/>
  <c r="F249" i="4"/>
  <c r="K553" i="4"/>
  <c r="W553" i="4" s="1"/>
  <c r="G879" i="4"/>
  <c r="C58" i="4"/>
  <c r="D82" i="4"/>
  <c r="D114" i="4"/>
  <c r="J138" i="4"/>
  <c r="I201" i="4"/>
  <c r="H210" i="4"/>
  <c r="J217" i="4"/>
  <c r="L242" i="4"/>
  <c r="M249" i="4"/>
  <c r="M289" i="4"/>
  <c r="M306" i="4"/>
  <c r="C322" i="4"/>
  <c r="C800" i="4"/>
  <c r="M185" i="4"/>
  <c r="E185" i="4"/>
  <c r="J225" i="4"/>
  <c r="L225" i="4"/>
  <c r="I225" i="4"/>
  <c r="C225" i="4"/>
  <c r="G225" i="4"/>
  <c r="N225" i="4"/>
  <c r="M265" i="4"/>
  <c r="J265" i="4"/>
  <c r="I265" i="4"/>
  <c r="H265" i="4"/>
  <c r="D265" i="4"/>
  <c r="C265" i="4"/>
  <c r="K265" i="4"/>
  <c r="W265" i="4"/>
  <c r="F265" i="4"/>
  <c r="M297" i="4"/>
  <c r="G297" i="4"/>
  <c r="J297" i="4"/>
  <c r="I297" i="4"/>
  <c r="H297" i="4"/>
  <c r="L297" i="4"/>
  <c r="F297" i="4"/>
  <c r="E297" i="4"/>
  <c r="D297" i="4"/>
  <c r="K297" i="4"/>
  <c r="W297" i="4"/>
  <c r="C297" i="4"/>
  <c r="E329" i="4"/>
  <c r="F329" i="4"/>
  <c r="K329" i="4"/>
  <c r="W329" i="4"/>
  <c r="D401" i="4"/>
  <c r="G401" i="4"/>
  <c r="K433" i="4"/>
  <c r="W433" i="4"/>
  <c r="F433" i="4"/>
  <c r="G433" i="4"/>
  <c r="L433" i="4"/>
  <c r="D433" i="4"/>
  <c r="J433" i="4"/>
  <c r="I433" i="4"/>
  <c r="N433" i="4"/>
  <c r="M433" i="4"/>
  <c r="C433" i="4"/>
  <c r="H433" i="4"/>
  <c r="E433" i="4"/>
  <c r="H457" i="4"/>
  <c r="L457" i="4"/>
  <c r="J457" i="4"/>
  <c r="I457" i="4"/>
  <c r="N457" i="4"/>
  <c r="G457" i="4"/>
  <c r="M457" i="4"/>
  <c r="L489" i="4"/>
  <c r="N520" i="4"/>
  <c r="C520" i="4"/>
  <c r="L520" i="4"/>
  <c r="D871" i="4"/>
  <c r="F871" i="4"/>
  <c r="M871" i="4"/>
  <c r="I903" i="4"/>
  <c r="M903" i="4"/>
  <c r="G313" i="4"/>
  <c r="K313" i="4"/>
  <c r="W313" i="4"/>
  <c r="F529" i="4"/>
  <c r="E82" i="4"/>
  <c r="C250" i="4"/>
  <c r="C266" i="4"/>
  <c r="E840" i="4"/>
  <c r="F241" i="4"/>
  <c r="K529" i="4"/>
  <c r="W529" i="4" s="1"/>
  <c r="L98" i="4"/>
  <c r="M210" i="4"/>
  <c r="D250" i="4"/>
  <c r="M800" i="4"/>
  <c r="H848" i="4"/>
  <c r="F521" i="4"/>
  <c r="L879" i="4"/>
  <c r="L26" i="4"/>
  <c r="J58" i="4"/>
  <c r="L74" i="4"/>
  <c r="J90" i="4"/>
  <c r="M98" i="4"/>
  <c r="I114" i="4"/>
  <c r="E178" i="4"/>
  <c r="H186" i="4"/>
  <c r="N218" i="4"/>
  <c r="N226" i="4"/>
  <c r="M233" i="4"/>
  <c r="E250" i="4"/>
  <c r="L257" i="4"/>
  <c r="L329" i="4"/>
  <c r="N609" i="4"/>
  <c r="I209" i="4"/>
  <c r="F209" i="4"/>
  <c r="N241" i="4"/>
  <c r="C241" i="4"/>
  <c r="D241" i="4"/>
  <c r="L241" i="4"/>
  <c r="K241" i="4"/>
  <c r="W241" i="4"/>
  <c r="M241" i="4"/>
  <c r="G273" i="4"/>
  <c r="AE273" i="4" s="1"/>
  <c r="D273" i="4"/>
  <c r="C273" i="4"/>
  <c r="K273" i="4"/>
  <c r="W273" i="4"/>
  <c r="J337" i="4"/>
  <c r="L337" i="4"/>
  <c r="D337" i="4"/>
  <c r="C337" i="4"/>
  <c r="N337" i="4"/>
  <c r="E337" i="4"/>
  <c r="H377" i="4"/>
  <c r="E377" i="4"/>
  <c r="D377" i="4"/>
  <c r="L377" i="4"/>
  <c r="J377" i="4"/>
  <c r="I377" i="4"/>
  <c r="K377" i="4"/>
  <c r="W377" i="4"/>
  <c r="C377" i="4"/>
  <c r="F377" i="4"/>
  <c r="M377" i="4"/>
  <c r="N377" i="4"/>
  <c r="G449" i="4"/>
  <c r="M449" i="4"/>
  <c r="E449" i="4"/>
  <c r="D449" i="4"/>
  <c r="C449" i="4"/>
  <c r="N449" i="4"/>
  <c r="L449" i="4"/>
  <c r="D481" i="4"/>
  <c r="M481" i="4"/>
  <c r="L481" i="4"/>
  <c r="C481" i="4"/>
  <c r="N512" i="4"/>
  <c r="C512" i="4"/>
  <c r="M512" i="4"/>
  <c r="H512" i="4"/>
  <c r="E512" i="4"/>
  <c r="L512" i="4"/>
  <c r="J512" i="4"/>
  <c r="K663" i="4"/>
  <c r="W663" i="4"/>
  <c r="F663" i="4"/>
  <c r="L847" i="4"/>
  <c r="N847" i="4"/>
  <c r="D887" i="4"/>
  <c r="N887" i="4"/>
  <c r="I887" i="4"/>
  <c r="H887" i="4"/>
  <c r="H225" i="4"/>
  <c r="L265" i="4"/>
  <c r="E457" i="4"/>
  <c r="H520" i="4"/>
  <c r="L210" i="4"/>
  <c r="H226" i="4"/>
  <c r="N242" i="4"/>
  <c r="E273" i="4"/>
  <c r="N306" i="4"/>
  <c r="C545" i="4"/>
  <c r="D26" i="4"/>
  <c r="D178" i="4"/>
  <c r="L218" i="4"/>
  <c r="L233" i="4"/>
  <c r="E241" i="4"/>
  <c r="L609" i="4"/>
  <c r="K225" i="4"/>
  <c r="W225" i="4" s="1"/>
  <c r="K521" i="4"/>
  <c r="W521" i="4"/>
  <c r="C871" i="4"/>
  <c r="M74" i="4"/>
  <c r="N90" i="4"/>
  <c r="N98" i="4"/>
  <c r="J121" i="4"/>
  <c r="H178" i="4"/>
  <c r="I186" i="4"/>
  <c r="C194" i="4"/>
  <c r="N233" i="4"/>
  <c r="I241" i="4"/>
  <c r="M257" i="4"/>
  <c r="N297" i="4"/>
  <c r="I313" i="4"/>
  <c r="C330" i="4"/>
  <c r="L474" i="4"/>
  <c r="I512" i="4"/>
  <c r="G265" i="4"/>
  <c r="L137" i="4"/>
  <c r="J137" i="4"/>
  <c r="N217" i="4"/>
  <c r="C217" i="4"/>
  <c r="G249" i="4"/>
  <c r="AE249" i="4" s="1"/>
  <c r="N249" i="4"/>
  <c r="C249" i="4"/>
  <c r="L249" i="4"/>
  <c r="J249" i="4"/>
  <c r="I249" i="4"/>
  <c r="H249" i="4"/>
  <c r="E249" i="4"/>
  <c r="D249" i="4"/>
  <c r="D289" i="4"/>
  <c r="I289" i="4"/>
  <c r="H289" i="4"/>
  <c r="E289" i="4"/>
  <c r="C289" i="4"/>
  <c r="F289" i="4"/>
  <c r="G289" i="4"/>
  <c r="J321" i="4"/>
  <c r="L321" i="4"/>
  <c r="H321" i="4"/>
  <c r="E321" i="4"/>
  <c r="D321" i="4"/>
  <c r="C321" i="4"/>
  <c r="K321" i="4"/>
  <c r="W321" i="4"/>
  <c r="F321" i="4"/>
  <c r="G441" i="4"/>
  <c r="N441" i="4"/>
  <c r="C441" i="4"/>
  <c r="H441" i="4"/>
  <c r="L441" i="4"/>
  <c r="J441" i="4"/>
  <c r="M441" i="4"/>
  <c r="I441" i="4"/>
  <c r="E441" i="4"/>
  <c r="D441" i="4"/>
  <c r="G473" i="4"/>
  <c r="N473" i="4"/>
  <c r="J473" i="4"/>
  <c r="K473" i="4"/>
  <c r="W473" i="4"/>
  <c r="I473" i="4"/>
  <c r="G505" i="4"/>
  <c r="H505" i="4"/>
  <c r="M505" i="4"/>
  <c r="I505" i="4"/>
  <c r="D505" i="4"/>
  <c r="K505" i="4"/>
  <c r="W505" i="4"/>
  <c r="C775" i="4"/>
  <c r="N775" i="4"/>
  <c r="M879" i="4"/>
  <c r="N879" i="4"/>
  <c r="I879" i="4"/>
  <c r="J879" i="4"/>
  <c r="C879" i="4"/>
  <c r="G369" i="4"/>
  <c r="AE369" i="4" s="1"/>
  <c r="K257" i="4"/>
  <c r="W257" i="4"/>
  <c r="K879" i="4"/>
  <c r="W879" i="4"/>
  <c r="L289" i="4"/>
  <c r="D369" i="4"/>
  <c r="K369" i="4"/>
  <c r="W369" i="4"/>
  <c r="F153" i="4"/>
  <c r="F879" i="4"/>
  <c r="D58" i="4"/>
  <c r="E114" i="4"/>
  <c r="L138" i="4"/>
  <c r="J202" i="4"/>
  <c r="L217" i="4"/>
  <c r="L800" i="4"/>
  <c r="K441" i="4"/>
  <c r="W441" i="4"/>
  <c r="J74" i="4"/>
  <c r="I90" i="4"/>
  <c r="H114" i="4"/>
  <c r="M138" i="4"/>
  <c r="N202" i="4"/>
  <c r="M226" i="4"/>
  <c r="L273" i="4"/>
  <c r="H617" i="4"/>
  <c r="K345" i="4"/>
  <c r="W345" i="4"/>
  <c r="K289" i="4"/>
  <c r="W289" i="4" s="1"/>
  <c r="F225" i="4"/>
  <c r="G337" i="4"/>
  <c r="AE337" i="4" s="1"/>
  <c r="F337" i="4"/>
  <c r="F217" i="4"/>
  <c r="G561" i="4"/>
  <c r="F498" i="4"/>
  <c r="I871" i="4"/>
  <c r="E879" i="4"/>
  <c r="C50" i="4"/>
  <c r="E122" i="4"/>
  <c r="C130" i="4"/>
  <c r="C146" i="4"/>
  <c r="I178" i="4"/>
  <c r="N186" i="4"/>
  <c r="D194" i="4"/>
  <c r="D201" i="4"/>
  <c r="D225" i="4"/>
  <c r="E234" i="4"/>
  <c r="J241" i="4"/>
  <c r="N257" i="4"/>
  <c r="C298" i="4"/>
  <c r="J313" i="4"/>
  <c r="I321" i="4"/>
  <c r="E330" i="4"/>
  <c r="H338" i="4"/>
  <c r="H345" i="4"/>
  <c r="H449" i="4"/>
  <c r="C457" i="4"/>
  <c r="E895" i="4"/>
  <c r="C44" i="4"/>
  <c r="G52" i="4"/>
  <c r="D52" i="4"/>
  <c r="N52" i="4"/>
  <c r="C52" i="4"/>
  <c r="G68" i="4"/>
  <c r="I68" i="4"/>
  <c r="H68" i="4"/>
  <c r="M76" i="4"/>
  <c r="L76" i="4"/>
  <c r="J84" i="4"/>
  <c r="I84" i="4"/>
  <c r="G84" i="4"/>
  <c r="AE84" i="4" s="1"/>
  <c r="G100" i="4"/>
  <c r="H100" i="4"/>
  <c r="E100" i="4"/>
  <c r="G108" i="4"/>
  <c r="AE108" i="4" s="1"/>
  <c r="I108" i="4"/>
  <c r="H108" i="4"/>
  <c r="K116" i="4"/>
  <c r="W116" i="4" s="1"/>
  <c r="L116" i="4"/>
  <c r="F116" i="4"/>
  <c r="J116" i="4"/>
  <c r="K124" i="4"/>
  <c r="W124" i="4" s="1"/>
  <c r="M124" i="4"/>
  <c r="L124" i="4"/>
  <c r="G140" i="4"/>
  <c r="AE140" i="4" s="1"/>
  <c r="N140" i="4"/>
  <c r="C140" i="4"/>
  <c r="M140" i="4"/>
  <c r="G148" i="4"/>
  <c r="AE148" i="4" s="1"/>
  <c r="J148" i="4"/>
  <c r="I148" i="4"/>
  <c r="L156" i="4"/>
  <c r="H164" i="4"/>
  <c r="G164" i="4"/>
  <c r="L164" i="4"/>
  <c r="I180" i="4"/>
  <c r="H180" i="4"/>
  <c r="I220" i="4"/>
  <c r="E220" i="4"/>
  <c r="D220" i="4"/>
  <c r="E228" i="4"/>
  <c r="J228" i="4"/>
  <c r="I228" i="4"/>
  <c r="G236" i="4"/>
  <c r="M236" i="4"/>
  <c r="L236" i="4"/>
  <c r="J236" i="4"/>
  <c r="G244" i="4"/>
  <c r="J244" i="4"/>
  <c r="C244" i="4"/>
  <c r="N244" i="4"/>
  <c r="M244" i="4"/>
  <c r="H252" i="4"/>
  <c r="G284" i="4"/>
  <c r="AE284" i="4" s="1"/>
  <c r="J284" i="4"/>
  <c r="L284" i="4"/>
  <c r="I284" i="4"/>
  <c r="H284" i="4"/>
  <c r="G292" i="4"/>
  <c r="AE292" i="4" s="1"/>
  <c r="L292" i="4"/>
  <c r="H292" i="4"/>
  <c r="E292" i="4"/>
  <c r="D292" i="4"/>
  <c r="G300" i="4"/>
  <c r="I300" i="4"/>
  <c r="J300" i="4"/>
  <c r="L300" i="4"/>
  <c r="H300" i="4"/>
  <c r="E300" i="4"/>
  <c r="G316" i="4"/>
  <c r="AE316" i="4" s="1"/>
  <c r="N316" i="4"/>
  <c r="C316" i="4"/>
  <c r="M316" i="4"/>
  <c r="I316" i="4"/>
  <c r="H316" i="4"/>
  <c r="E316" i="4"/>
  <c r="M372" i="4"/>
  <c r="C372" i="4"/>
  <c r="G380" i="4"/>
  <c r="AE380" i="4" s="1"/>
  <c r="J380" i="4"/>
  <c r="L380" i="4"/>
  <c r="I380" i="4"/>
  <c r="C380" i="4"/>
  <c r="C388" i="4"/>
  <c r="J388" i="4"/>
  <c r="I388" i="4"/>
  <c r="E388" i="4"/>
  <c r="N404" i="4"/>
  <c r="E404" i="4"/>
  <c r="D404" i="4"/>
  <c r="C404" i="4"/>
  <c r="M412" i="4"/>
  <c r="D412" i="4"/>
  <c r="J412" i="4"/>
  <c r="H412" i="4"/>
  <c r="C412" i="4"/>
  <c r="I420" i="4"/>
  <c r="M420" i="4"/>
  <c r="E420" i="4"/>
  <c r="D420" i="4"/>
  <c r="H428" i="4"/>
  <c r="G428" i="4"/>
  <c r="D428" i="4"/>
  <c r="J428" i="4"/>
  <c r="L428" i="4"/>
  <c r="I428" i="4"/>
  <c r="E428" i="4"/>
  <c r="C428" i="4"/>
  <c r="J436" i="4"/>
  <c r="N436" i="4"/>
  <c r="L436" i="4"/>
  <c r="H436" i="4"/>
  <c r="C436" i="4"/>
  <c r="D444" i="4"/>
  <c r="I444" i="4"/>
  <c r="L452" i="4"/>
  <c r="D452" i="4"/>
  <c r="I452" i="4"/>
  <c r="H452" i="4"/>
  <c r="J452" i="4"/>
  <c r="E452" i="4"/>
  <c r="G460" i="4"/>
  <c r="M460" i="4"/>
  <c r="E460" i="4"/>
  <c r="G468" i="4"/>
  <c r="AE468" i="4" s="1"/>
  <c r="I468" i="4"/>
  <c r="M468" i="4"/>
  <c r="N468" i="4"/>
  <c r="E468" i="4"/>
  <c r="D468" i="4"/>
  <c r="C468" i="4"/>
  <c r="G476" i="4"/>
  <c r="L476" i="4"/>
  <c r="E476" i="4"/>
  <c r="H476" i="4"/>
  <c r="D476" i="4"/>
  <c r="C476" i="4"/>
  <c r="I476" i="4"/>
  <c r="G484" i="4"/>
  <c r="AE484" i="4" s="1"/>
  <c r="J484" i="4"/>
  <c r="I484" i="4"/>
  <c r="N484" i="4"/>
  <c r="C484" i="4"/>
  <c r="E484" i="4"/>
  <c r="L484" i="4"/>
  <c r="H484" i="4"/>
  <c r="D484" i="4"/>
  <c r="I492" i="4"/>
  <c r="H492" i="4"/>
  <c r="M492" i="4"/>
  <c r="D492" i="4"/>
  <c r="L492" i="4"/>
  <c r="N492" i="4"/>
  <c r="G500" i="4"/>
  <c r="L500" i="4"/>
  <c r="I500" i="4"/>
  <c r="C500" i="4"/>
  <c r="G508" i="4"/>
  <c r="H508" i="4"/>
  <c r="E508" i="4"/>
  <c r="L508" i="4"/>
  <c r="D508" i="4"/>
  <c r="M508" i="4"/>
  <c r="J508" i="4"/>
  <c r="N508" i="4"/>
  <c r="I508" i="4"/>
  <c r="M515" i="4"/>
  <c r="L515" i="4"/>
  <c r="E515" i="4"/>
  <c r="I515" i="4"/>
  <c r="G515" i="4"/>
  <c r="N515" i="4"/>
  <c r="J515" i="4"/>
  <c r="C515" i="4"/>
  <c r="G308" i="4"/>
  <c r="AE308" i="4" s="1"/>
  <c r="I308" i="4"/>
  <c r="N308" i="4"/>
  <c r="D308" i="4"/>
  <c r="C308" i="4"/>
  <c r="K484" i="4"/>
  <c r="W484" i="4"/>
  <c r="M108" i="4"/>
  <c r="M180" i="4"/>
  <c r="I188" i="4"/>
  <c r="C236" i="4"/>
  <c r="N284" i="4"/>
  <c r="M292" i="4"/>
  <c r="L404" i="4"/>
  <c r="N428" i="4"/>
  <c r="F100" i="4"/>
  <c r="H60" i="4"/>
  <c r="D36" i="4"/>
  <c r="H36" i="4"/>
  <c r="F476" i="4"/>
  <c r="F444" i="4"/>
  <c r="F412" i="4"/>
  <c r="F380" i="4"/>
  <c r="D68" i="4"/>
  <c r="D76" i="4"/>
  <c r="L84" i="4"/>
  <c r="D100" i="4"/>
  <c r="N108" i="4"/>
  <c r="N116" i="4"/>
  <c r="I124" i="4"/>
  <c r="C148" i="4"/>
  <c r="D156" i="4"/>
  <c r="N180" i="4"/>
  <c r="H220" i="4"/>
  <c r="D228" i="4"/>
  <c r="D236" i="4"/>
  <c r="D244" i="4"/>
  <c r="N292" i="4"/>
  <c r="H308" i="4"/>
  <c r="L348" i="4"/>
  <c r="E356" i="4"/>
  <c r="H380" i="4"/>
  <c r="H420" i="4"/>
  <c r="M476" i="4"/>
  <c r="N60" i="4"/>
  <c r="N36" i="4"/>
  <c r="K420" i="4"/>
  <c r="W420" i="4"/>
  <c r="C156" i="4"/>
  <c r="K100" i="4"/>
  <c r="W100" i="4"/>
  <c r="M60" i="4"/>
  <c r="L36" i="4"/>
  <c r="M36" i="4"/>
  <c r="K476" i="4"/>
  <c r="W476" i="4"/>
  <c r="K444" i="4"/>
  <c r="W444" i="4"/>
  <c r="K412" i="4"/>
  <c r="W412" i="4"/>
  <c r="K380" i="4"/>
  <c r="W380" i="4" s="1"/>
  <c r="N20" i="4"/>
  <c r="E52" i="4"/>
  <c r="E68" i="4"/>
  <c r="E76" i="4"/>
  <c r="M84" i="4"/>
  <c r="I100" i="4"/>
  <c r="J124" i="4"/>
  <c r="D148" i="4"/>
  <c r="J172" i="4"/>
  <c r="J220" i="4"/>
  <c r="H228" i="4"/>
  <c r="E236" i="4"/>
  <c r="E244" i="4"/>
  <c r="J308" i="4"/>
  <c r="M380" i="4"/>
  <c r="J420" i="4"/>
  <c r="N476" i="4"/>
  <c r="C508" i="4"/>
  <c r="D515" i="4"/>
  <c r="M332" i="4"/>
  <c r="I332" i="4"/>
  <c r="N332" i="4"/>
  <c r="L332" i="4"/>
  <c r="J332" i="4"/>
  <c r="K452" i="4"/>
  <c r="W452" i="4"/>
  <c r="C68" i="4"/>
  <c r="C76" i="4"/>
  <c r="H84" i="4"/>
  <c r="C100" i="4"/>
  <c r="M116" i="4"/>
  <c r="H124" i="4"/>
  <c r="L140" i="4"/>
  <c r="C220" i="4"/>
  <c r="C228" i="4"/>
  <c r="E308" i="4"/>
  <c r="L316" i="4"/>
  <c r="E380" i="4"/>
  <c r="J476" i="4"/>
  <c r="H500" i="4"/>
  <c r="D60" i="4"/>
  <c r="J36" i="4"/>
  <c r="F468" i="4"/>
  <c r="F436" i="4"/>
  <c r="F404" i="4"/>
  <c r="H52" i="4"/>
  <c r="J68" i="4"/>
  <c r="H76" i="4"/>
  <c r="N84" i="4"/>
  <c r="J100" i="4"/>
  <c r="C108" i="4"/>
  <c r="C116" i="4"/>
  <c r="N124" i="4"/>
  <c r="D140" i="4"/>
  <c r="E148" i="4"/>
  <c r="L172" i="4"/>
  <c r="C180" i="4"/>
  <c r="L220" i="4"/>
  <c r="L228" i="4"/>
  <c r="H236" i="4"/>
  <c r="H244" i="4"/>
  <c r="C300" i="4"/>
  <c r="L308" i="4"/>
  <c r="C332" i="4"/>
  <c r="N380" i="4"/>
  <c r="N388" i="4"/>
  <c r="E412" i="4"/>
  <c r="L420" i="4"/>
  <c r="L444" i="4"/>
  <c r="L460" i="4"/>
  <c r="H515" i="4"/>
  <c r="G190" i="4"/>
  <c r="AE190" i="4" s="1"/>
  <c r="J190" i="4"/>
  <c r="G198" i="4"/>
  <c r="I198" i="4"/>
  <c r="G206" i="4"/>
  <c r="AE206" i="4" s="1"/>
  <c r="L206" i="4"/>
  <c r="F214" i="4"/>
  <c r="M214" i="4"/>
  <c r="K222" i="4"/>
  <c r="W222" i="4"/>
  <c r="H222" i="4"/>
  <c r="K246" i="4"/>
  <c r="W246" i="4"/>
  <c r="H246" i="4"/>
  <c r="J262" i="4"/>
  <c r="F278" i="4"/>
  <c r="H278" i="4"/>
  <c r="F286" i="4"/>
  <c r="I286" i="4"/>
  <c r="K350" i="4"/>
  <c r="W350" i="4"/>
  <c r="E350" i="4"/>
  <c r="M350" i="4"/>
  <c r="L350" i="4"/>
  <c r="N358" i="4"/>
  <c r="C358" i="4"/>
  <c r="M358" i="4"/>
  <c r="G366" i="4"/>
  <c r="E366" i="4"/>
  <c r="L366" i="4"/>
  <c r="J366" i="4"/>
  <c r="G374" i="4"/>
  <c r="L374" i="4"/>
  <c r="I374" i="4"/>
  <c r="H374" i="4"/>
  <c r="G382" i="4"/>
  <c r="I382" i="4"/>
  <c r="L382" i="4"/>
  <c r="J382" i="4"/>
  <c r="L390" i="4"/>
  <c r="D390" i="4"/>
  <c r="N398" i="4"/>
  <c r="C398" i="4"/>
  <c r="H398" i="4"/>
  <c r="J398" i="4"/>
  <c r="I398" i="4"/>
  <c r="G406" i="4"/>
  <c r="M406" i="4"/>
  <c r="E406" i="4"/>
  <c r="D406" i="4"/>
  <c r="C406" i="4"/>
  <c r="J414" i="4"/>
  <c r="N414" i="4"/>
  <c r="C414" i="4"/>
  <c r="L414" i="4"/>
  <c r="I414" i="4"/>
  <c r="F422" i="4"/>
  <c r="I422" i="4"/>
  <c r="M422" i="4"/>
  <c r="E422" i="4"/>
  <c r="D422" i="4"/>
  <c r="G430" i="4"/>
  <c r="D430" i="4"/>
  <c r="I430" i="4"/>
  <c r="M430" i="4"/>
  <c r="L430" i="4"/>
  <c r="H438" i="4"/>
  <c r="L438" i="4"/>
  <c r="M438" i="4"/>
  <c r="J438" i="4"/>
  <c r="G454" i="4"/>
  <c r="L454" i="4"/>
  <c r="D454" i="4"/>
  <c r="M454" i="4"/>
  <c r="J454" i="4"/>
  <c r="G462" i="4"/>
  <c r="L462" i="4"/>
  <c r="D462" i="4"/>
  <c r="J462" i="4"/>
  <c r="I462" i="4"/>
  <c r="H470" i="4"/>
  <c r="L486" i="4"/>
  <c r="L517" i="4"/>
  <c r="G517" i="4"/>
  <c r="J517" i="4"/>
  <c r="D517" i="4"/>
  <c r="N517" i="4"/>
  <c r="C517" i="4"/>
  <c r="C525" i="4"/>
  <c r="D525" i="4"/>
  <c r="M613" i="4"/>
  <c r="N613" i="4"/>
  <c r="J621" i="4"/>
  <c r="H621" i="4"/>
  <c r="N621" i="4"/>
  <c r="E621" i="4"/>
  <c r="L637" i="4"/>
  <c r="J637" i="4"/>
  <c r="D637" i="4"/>
  <c r="M637" i="4"/>
  <c r="I637" i="4"/>
  <c r="G645" i="4"/>
  <c r="AE645" i="4" s="1"/>
  <c r="L645" i="4"/>
  <c r="J645" i="4"/>
  <c r="C645" i="4"/>
  <c r="E645" i="4"/>
  <c r="N645" i="4"/>
  <c r="I645" i="4"/>
  <c r="I668" i="4"/>
  <c r="D668" i="4"/>
  <c r="N668" i="4"/>
  <c r="M668" i="4"/>
  <c r="J668" i="4"/>
  <c r="N676" i="4"/>
  <c r="I676" i="4"/>
  <c r="E676" i="4"/>
  <c r="M676" i="4"/>
  <c r="D676" i="4"/>
  <c r="N820" i="4"/>
  <c r="G820" i="4"/>
  <c r="D820" i="4"/>
  <c r="E820" i="4"/>
  <c r="L828" i="4"/>
  <c r="J828" i="4"/>
  <c r="G828" i="4"/>
  <c r="I828" i="4"/>
  <c r="D828" i="4"/>
  <c r="C828" i="4"/>
  <c r="N964" i="4"/>
  <c r="I964" i="4"/>
  <c r="F970" i="4"/>
  <c r="G970" i="4"/>
  <c r="M970" i="4"/>
  <c r="L970" i="4"/>
  <c r="E970" i="4"/>
  <c r="H970" i="4"/>
  <c r="N970" i="4"/>
  <c r="K986" i="4"/>
  <c r="W986" i="4" s="1"/>
  <c r="H986" i="4"/>
  <c r="E986" i="4"/>
  <c r="L986" i="4"/>
  <c r="J986" i="4"/>
  <c r="H994" i="4"/>
  <c r="I994" i="4"/>
  <c r="I1001" i="4"/>
  <c r="L1009" i="4"/>
  <c r="J1009" i="4"/>
  <c r="I970" i="4"/>
  <c r="J970" i="4"/>
  <c r="L524" i="4"/>
  <c r="J524" i="4"/>
  <c r="D779" i="4"/>
  <c r="L779" i="4"/>
  <c r="K907" i="4"/>
  <c r="W907" i="4"/>
  <c r="C907" i="4"/>
  <c r="I907" i="4"/>
  <c r="K963" i="4"/>
  <c r="W963" i="4" s="1"/>
  <c r="G963" i="4"/>
  <c r="D963" i="4"/>
  <c r="F963" i="4"/>
  <c r="N963" i="4"/>
  <c r="C963" i="4"/>
  <c r="I963" i="4"/>
  <c r="C979" i="4"/>
  <c r="G979" i="4"/>
  <c r="L995" i="4"/>
  <c r="J995" i="4"/>
  <c r="M17" i="4"/>
  <c r="L17" i="4"/>
  <c r="E25" i="4"/>
  <c r="D25" i="4"/>
  <c r="N25" i="4"/>
  <c r="M25" i="4"/>
  <c r="I25" i="4"/>
  <c r="L25" i="4"/>
  <c r="J25" i="4"/>
  <c r="H25" i="4"/>
  <c r="G33" i="4"/>
  <c r="L33" i="4"/>
  <c r="J33" i="4"/>
  <c r="N33" i="4"/>
  <c r="M33" i="4"/>
  <c r="E33" i="4"/>
  <c r="H33" i="4"/>
  <c r="D33" i="4"/>
  <c r="C33" i="4"/>
  <c r="G41" i="4"/>
  <c r="H41" i="4"/>
  <c r="E41" i="4"/>
  <c r="C41" i="4"/>
  <c r="N41" i="4"/>
  <c r="J41" i="4"/>
  <c r="L41" i="4"/>
  <c r="I41" i="4"/>
  <c r="D41" i="4"/>
  <c r="K41" i="4"/>
  <c r="W41" i="4" s="1"/>
  <c r="J49" i="4"/>
  <c r="I49" i="4"/>
  <c r="N49" i="4"/>
  <c r="M49" i="4"/>
  <c r="L49" i="4"/>
  <c r="D49" i="4"/>
  <c r="E49" i="4"/>
  <c r="I57" i="4"/>
  <c r="H57" i="4"/>
  <c r="J57" i="4"/>
  <c r="N65" i="4"/>
  <c r="M65" i="4"/>
  <c r="H65" i="4"/>
  <c r="I65" i="4"/>
  <c r="L65" i="4"/>
  <c r="G81" i="4"/>
  <c r="E81" i="4"/>
  <c r="C81" i="4"/>
  <c r="N81" i="4"/>
  <c r="H81" i="4"/>
  <c r="D89" i="4"/>
  <c r="M89" i="4"/>
  <c r="L89" i="4"/>
  <c r="M105" i="4"/>
  <c r="D105" i="4"/>
  <c r="K105" i="4"/>
  <c r="W105" i="4" s="1"/>
  <c r="L105" i="4"/>
  <c r="E105" i="4"/>
  <c r="H105" i="4"/>
  <c r="F105" i="4"/>
  <c r="I105" i="4"/>
  <c r="G121" i="4"/>
  <c r="AE121" i="4" s="1"/>
  <c r="N121" i="4"/>
  <c r="C121" i="4"/>
  <c r="M121" i="4"/>
  <c r="I121" i="4"/>
  <c r="H121" i="4"/>
  <c r="E121" i="4"/>
  <c r="D121" i="4"/>
  <c r="L121" i="4"/>
  <c r="G129" i="4"/>
  <c r="AE129" i="4" s="1"/>
  <c r="J129" i="4"/>
  <c r="I129" i="4"/>
  <c r="M129" i="4"/>
  <c r="L129" i="4"/>
  <c r="H129" i="4"/>
  <c r="C129" i="4"/>
  <c r="D129" i="4"/>
  <c r="N129" i="4"/>
  <c r="F129" i="4"/>
  <c r="G137" i="4"/>
  <c r="N137" i="4"/>
  <c r="C137" i="4"/>
  <c r="M137" i="4"/>
  <c r="I137" i="4"/>
  <c r="H137" i="4"/>
  <c r="E137" i="4"/>
  <c r="F137" i="4"/>
  <c r="G145" i="4"/>
  <c r="I145" i="4"/>
  <c r="H145" i="4"/>
  <c r="L145" i="4"/>
  <c r="J145" i="4"/>
  <c r="E145" i="4"/>
  <c r="N145" i="4"/>
  <c r="M145" i="4"/>
  <c r="K145" i="4"/>
  <c r="W145" i="4"/>
  <c r="D145" i="4"/>
  <c r="F145" i="4"/>
  <c r="I153" i="4"/>
  <c r="H153" i="4"/>
  <c r="G153" i="4"/>
  <c r="AE153" i="4" s="1"/>
  <c r="N153" i="4"/>
  <c r="M153" i="4"/>
  <c r="L153" i="4"/>
  <c r="D153" i="4"/>
  <c r="E153" i="4"/>
  <c r="C153" i="4"/>
  <c r="G161" i="4"/>
  <c r="AE161" i="4" s="1"/>
  <c r="D161" i="4"/>
  <c r="N161" i="4"/>
  <c r="C161" i="4"/>
  <c r="M161" i="4"/>
  <c r="I161" i="4"/>
  <c r="J161" i="4"/>
  <c r="H161" i="4"/>
  <c r="E161" i="4"/>
  <c r="F161" i="4"/>
  <c r="H169" i="4"/>
  <c r="E169" i="4"/>
  <c r="N169" i="4"/>
  <c r="M169" i="4"/>
  <c r="L169" i="4"/>
  <c r="D169" i="4"/>
  <c r="F169" i="4"/>
  <c r="G169" i="4"/>
  <c r="AE169" i="4" s="1"/>
  <c r="I169" i="4"/>
  <c r="H177" i="4"/>
  <c r="C177" i="4"/>
  <c r="G185" i="4"/>
  <c r="AE185" i="4" s="1"/>
  <c r="J185" i="4"/>
  <c r="I185" i="4"/>
  <c r="C185" i="4"/>
  <c r="N185" i="4"/>
  <c r="H185" i="4"/>
  <c r="D185" i="4"/>
  <c r="G193" i="4"/>
  <c r="AE193" i="4" s="1"/>
  <c r="M193" i="4"/>
  <c r="L193" i="4"/>
  <c r="N193" i="4"/>
  <c r="J193" i="4"/>
  <c r="I193" i="4"/>
  <c r="D193" i="4"/>
  <c r="F193" i="4"/>
  <c r="H193" i="4"/>
  <c r="E193" i="4"/>
  <c r="K193" i="4"/>
  <c r="W193" i="4" s="1"/>
  <c r="N528" i="4"/>
  <c r="C528" i="4"/>
  <c r="M528" i="4"/>
  <c r="L528" i="4"/>
  <c r="E528" i="4"/>
  <c r="I528" i="4"/>
  <c r="H528" i="4"/>
  <c r="D528" i="4"/>
  <c r="M536" i="4"/>
  <c r="L536" i="4"/>
  <c r="N536" i="4"/>
  <c r="E536" i="4"/>
  <c r="C536" i="4"/>
  <c r="E544" i="4"/>
  <c r="D544" i="4"/>
  <c r="N544" i="4"/>
  <c r="M544" i="4"/>
  <c r="L544" i="4"/>
  <c r="J544" i="4"/>
  <c r="H544" i="4"/>
  <c r="M552" i="4"/>
  <c r="L552" i="4"/>
  <c r="N552" i="4"/>
  <c r="I552" i="4"/>
  <c r="H552" i="4"/>
  <c r="E552" i="4"/>
  <c r="D560" i="4"/>
  <c r="J560" i="4"/>
  <c r="I560" i="4"/>
  <c r="H560" i="4"/>
  <c r="M560" i="4"/>
  <c r="N560" i="4"/>
  <c r="L560" i="4"/>
  <c r="E560" i="4"/>
  <c r="N568" i="4"/>
  <c r="C568" i="4"/>
  <c r="M568" i="4"/>
  <c r="L568" i="4"/>
  <c r="E568" i="4"/>
  <c r="H568" i="4"/>
  <c r="E576" i="4"/>
  <c r="L576" i="4"/>
  <c r="J576" i="4"/>
  <c r="I576" i="4"/>
  <c r="N576" i="4"/>
  <c r="M576" i="4"/>
  <c r="H576" i="4"/>
  <c r="D576" i="4"/>
  <c r="G584" i="4"/>
  <c r="AE584" i="4" s="1"/>
  <c r="N584" i="4"/>
  <c r="C584" i="4"/>
  <c r="M584" i="4"/>
  <c r="L584" i="4"/>
  <c r="J584" i="4"/>
  <c r="D584" i="4"/>
  <c r="I584" i="4"/>
  <c r="H584" i="4"/>
  <c r="E584" i="4"/>
  <c r="K169" i="4"/>
  <c r="W169" i="4" s="1"/>
  <c r="F301" i="4"/>
  <c r="I421" i="4"/>
  <c r="M41" i="4"/>
  <c r="E129" i="4"/>
  <c r="D137" i="4"/>
  <c r="J153" i="4"/>
  <c r="C169" i="4"/>
  <c r="L185" i="4"/>
  <c r="C193" i="4"/>
  <c r="L261" i="4"/>
  <c r="J381" i="4"/>
  <c r="H536" i="4"/>
  <c r="C552" i="4"/>
  <c r="C560" i="4"/>
  <c r="J568" i="4"/>
  <c r="J531" i="4"/>
  <c r="I531" i="4"/>
  <c r="H531" i="4"/>
  <c r="M531" i="4"/>
  <c r="N531" i="4"/>
  <c r="L531" i="4"/>
  <c r="E531" i="4"/>
  <c r="C531" i="4"/>
  <c r="J555" i="4"/>
  <c r="I555" i="4"/>
  <c r="H555" i="4"/>
  <c r="M555" i="4"/>
  <c r="N555" i="4"/>
  <c r="D555" i="4"/>
  <c r="L555" i="4"/>
  <c r="C579" i="4"/>
  <c r="N579" i="4"/>
  <c r="M579" i="4"/>
  <c r="J579" i="4"/>
  <c r="D603" i="4"/>
  <c r="N603" i="4"/>
  <c r="M603" i="4"/>
  <c r="L603" i="4"/>
  <c r="E603" i="4"/>
  <c r="C603" i="4"/>
  <c r="J603" i="4"/>
  <c r="H603" i="4"/>
  <c r="J611" i="4"/>
  <c r="H611" i="4"/>
  <c r="M611" i="4"/>
  <c r="L611" i="4"/>
  <c r="I611" i="4"/>
  <c r="D611" i="4"/>
  <c r="N611" i="4"/>
  <c r="E611" i="4"/>
  <c r="N635" i="4"/>
  <c r="E635" i="4"/>
  <c r="H635" i="4"/>
  <c r="L651" i="4"/>
  <c r="J651" i="4"/>
  <c r="M651" i="4"/>
  <c r="C651" i="4"/>
  <c r="L674" i="4"/>
  <c r="J674" i="4"/>
  <c r="C674" i="4"/>
  <c r="N674" i="4"/>
  <c r="M674" i="4"/>
  <c r="D674" i="4"/>
  <c r="I674" i="4"/>
  <c r="H674" i="4"/>
  <c r="E674" i="4"/>
  <c r="F674" i="4"/>
  <c r="K674" i="4"/>
  <c r="W674" i="4"/>
  <c r="H698" i="4"/>
  <c r="J698" i="4"/>
  <c r="N698" i="4"/>
  <c r="M698" i="4"/>
  <c r="L698" i="4"/>
  <c r="I698" i="4"/>
  <c r="E698" i="4"/>
  <c r="D698" i="4"/>
  <c r="C698" i="4"/>
  <c r="J722" i="4"/>
  <c r="C722" i="4"/>
  <c r="N722" i="4"/>
  <c r="L722" i="4"/>
  <c r="I722" i="4"/>
  <c r="C746" i="4"/>
  <c r="M746" i="4"/>
  <c r="L746" i="4"/>
  <c r="J746" i="4"/>
  <c r="E746" i="4"/>
  <c r="D746" i="4"/>
  <c r="E770" i="4"/>
  <c r="D770" i="4"/>
  <c r="J786" i="4"/>
  <c r="H786" i="4"/>
  <c r="C786" i="4"/>
  <c r="L786" i="4"/>
  <c r="D786" i="4"/>
  <c r="M810" i="4"/>
  <c r="N810" i="4"/>
  <c r="E826" i="4"/>
  <c r="H826" i="4"/>
  <c r="C850" i="4"/>
  <c r="H850" i="4"/>
  <c r="I850" i="4"/>
  <c r="K850" i="4"/>
  <c r="W850" i="4"/>
  <c r="F850" i="4"/>
  <c r="M866" i="4"/>
  <c r="L866" i="4"/>
  <c r="C866" i="4"/>
  <c r="N866" i="4"/>
  <c r="E555" i="4"/>
  <c r="F29" i="4"/>
  <c r="G29" i="4"/>
  <c r="L29" i="4"/>
  <c r="J29" i="4"/>
  <c r="M29" i="4"/>
  <c r="I29" i="4"/>
  <c r="H29" i="4"/>
  <c r="C29" i="4"/>
  <c r="N29" i="4"/>
  <c r="I93" i="4"/>
  <c r="H93" i="4"/>
  <c r="N93" i="4"/>
  <c r="M93" i="4"/>
  <c r="L93" i="4"/>
  <c r="D93" i="4"/>
  <c r="J93" i="4"/>
  <c r="E93" i="4"/>
  <c r="C117" i="4"/>
  <c r="M117" i="4"/>
  <c r="H117" i="4"/>
  <c r="E117" i="4"/>
  <c r="K117" i="4"/>
  <c r="W117" i="4"/>
  <c r="F117" i="4"/>
  <c r="M141" i="4"/>
  <c r="L141" i="4"/>
  <c r="I141" i="4"/>
  <c r="H141" i="4"/>
  <c r="K141" i="4"/>
  <c r="W141" i="4"/>
  <c r="E165" i="4"/>
  <c r="D165" i="4"/>
  <c r="J165" i="4"/>
  <c r="I165" i="4"/>
  <c r="H165" i="4"/>
  <c r="N165" i="4"/>
  <c r="C165" i="4"/>
  <c r="K165" i="4"/>
  <c r="W165" i="4"/>
  <c r="F165" i="4"/>
  <c r="G165" i="4"/>
  <c r="AE165" i="4" s="1"/>
  <c r="M165" i="4"/>
  <c r="G229" i="4"/>
  <c r="L229" i="4"/>
  <c r="J229" i="4"/>
  <c r="I229" i="4"/>
  <c r="H229" i="4"/>
  <c r="E229" i="4"/>
  <c r="N229" i="4"/>
  <c r="M229" i="4"/>
  <c r="D229" i="4"/>
  <c r="F229" i="4"/>
  <c r="I253" i="4"/>
  <c r="J253" i="4"/>
  <c r="F253" i="4"/>
  <c r="G269" i="4"/>
  <c r="AE269" i="4" s="1"/>
  <c r="D269" i="4"/>
  <c r="N269" i="4"/>
  <c r="C269" i="4"/>
  <c r="M269" i="4"/>
  <c r="I269" i="4"/>
  <c r="K269" i="4"/>
  <c r="W269" i="4"/>
  <c r="L269" i="4"/>
  <c r="F269" i="4"/>
  <c r="J269" i="4"/>
  <c r="I293" i="4"/>
  <c r="G349" i="4"/>
  <c r="D349" i="4"/>
  <c r="N349" i="4"/>
  <c r="C349" i="4"/>
  <c r="H349" i="4"/>
  <c r="M349" i="4"/>
  <c r="L349" i="4"/>
  <c r="J349" i="4"/>
  <c r="E349" i="4"/>
  <c r="K349" i="4"/>
  <c r="W349" i="4"/>
  <c r="G413" i="4"/>
  <c r="N413" i="4"/>
  <c r="C413" i="4"/>
  <c r="E413" i="4"/>
  <c r="D413" i="4"/>
  <c r="J437" i="4"/>
  <c r="H437" i="4"/>
  <c r="C437" i="4"/>
  <c r="N437" i="4"/>
  <c r="G469" i="4"/>
  <c r="AE469" i="4" s="1"/>
  <c r="L469" i="4"/>
  <c r="J469" i="4"/>
  <c r="I469" i="4"/>
  <c r="N469" i="4"/>
  <c r="C469" i="4"/>
  <c r="M469" i="4"/>
  <c r="D469" i="4"/>
  <c r="H469" i="4"/>
  <c r="E469" i="4"/>
  <c r="F469" i="4"/>
  <c r="G493" i="4"/>
  <c r="J493" i="4"/>
  <c r="I493" i="4"/>
  <c r="H493" i="4"/>
  <c r="M493" i="4"/>
  <c r="C493" i="4"/>
  <c r="L493" i="4"/>
  <c r="N493" i="4"/>
  <c r="E493" i="4"/>
  <c r="F493" i="4"/>
  <c r="G532" i="4"/>
  <c r="I532" i="4"/>
  <c r="H532" i="4"/>
  <c r="E532" i="4"/>
  <c r="L532" i="4"/>
  <c r="J532" i="4"/>
  <c r="C532" i="4"/>
  <c r="I548" i="4"/>
  <c r="N548" i="4"/>
  <c r="M548" i="4"/>
  <c r="J548" i="4"/>
  <c r="F349" i="4"/>
  <c r="G261" i="4"/>
  <c r="J65" i="4"/>
  <c r="N105" i="4"/>
  <c r="E29" i="4"/>
  <c r="I33" i="4"/>
  <c r="E57" i="4"/>
  <c r="H269" i="4"/>
  <c r="C548" i="4"/>
  <c r="C576" i="4"/>
  <c r="K188" i="4"/>
  <c r="W188" i="4"/>
  <c r="L188" i="4"/>
  <c r="J188" i="4"/>
  <c r="H188" i="4"/>
  <c r="E188" i="4"/>
  <c r="D188" i="4"/>
  <c r="G188" i="4"/>
  <c r="N188" i="4"/>
  <c r="M188" i="4"/>
  <c r="M212" i="4"/>
  <c r="L212" i="4"/>
  <c r="C212" i="4"/>
  <c r="N212" i="4"/>
  <c r="H212" i="4"/>
  <c r="E212" i="4"/>
  <c r="D212" i="4"/>
  <c r="J212" i="4"/>
  <c r="J523" i="4"/>
  <c r="G547" i="4"/>
  <c r="N547" i="4"/>
  <c r="C547" i="4"/>
  <c r="M547" i="4"/>
  <c r="L547" i="4"/>
  <c r="E547" i="4"/>
  <c r="I547" i="4"/>
  <c r="D547" i="4"/>
  <c r="F595" i="4"/>
  <c r="L595" i="4"/>
  <c r="D595" i="4"/>
  <c r="C595" i="4"/>
  <c r="N595" i="4"/>
  <c r="H595" i="4"/>
  <c r="I595" i="4"/>
  <c r="E595" i="4"/>
  <c r="C658" i="4"/>
  <c r="I658" i="4"/>
  <c r="H658" i="4"/>
  <c r="E658" i="4"/>
  <c r="N658" i="4"/>
  <c r="D658" i="4"/>
  <c r="L682" i="4"/>
  <c r="E682" i="4"/>
  <c r="J682" i="4"/>
  <c r="H682" i="4"/>
  <c r="D682" i="4"/>
  <c r="C682" i="4"/>
  <c r="M682" i="4"/>
  <c r="I682" i="4"/>
  <c r="L730" i="4"/>
  <c r="E730" i="4"/>
  <c r="M730" i="4"/>
  <c r="I730" i="4"/>
  <c r="D730" i="4"/>
  <c r="H778" i="4"/>
  <c r="J778" i="4"/>
  <c r="N778" i="4"/>
  <c r="D802" i="4"/>
  <c r="N802" i="4"/>
  <c r="C802" i="4"/>
  <c r="I802" i="4"/>
  <c r="H802" i="4"/>
  <c r="L802" i="4"/>
  <c r="N842" i="4"/>
  <c r="E842" i="4"/>
  <c r="C13" i="4"/>
  <c r="M13" i="4"/>
  <c r="M37" i="4"/>
  <c r="F61" i="4"/>
  <c r="I61" i="4"/>
  <c r="H61" i="4"/>
  <c r="J61" i="4"/>
  <c r="E61" i="4"/>
  <c r="D61" i="4"/>
  <c r="N61" i="4"/>
  <c r="M61" i="4"/>
  <c r="L61" i="4"/>
  <c r="D85" i="4"/>
  <c r="C85" i="4"/>
  <c r="N85" i="4"/>
  <c r="M85" i="4"/>
  <c r="L85" i="4"/>
  <c r="M109" i="4"/>
  <c r="H109" i="4"/>
  <c r="E109" i="4"/>
  <c r="C109" i="4"/>
  <c r="N109" i="4"/>
  <c r="C133" i="4"/>
  <c r="M133" i="4"/>
  <c r="J133" i="4"/>
  <c r="I133" i="4"/>
  <c r="N133" i="4"/>
  <c r="K133" i="4"/>
  <c r="W133" i="4"/>
  <c r="G157" i="4"/>
  <c r="AE157" i="4" s="1"/>
  <c r="M157" i="4"/>
  <c r="L157" i="4"/>
  <c r="H157" i="4"/>
  <c r="E157" i="4"/>
  <c r="D157" i="4"/>
  <c r="N157" i="4"/>
  <c r="J157" i="4"/>
  <c r="I157" i="4"/>
  <c r="C157" i="4"/>
  <c r="K157" i="4"/>
  <c r="W157" i="4"/>
  <c r="M173" i="4"/>
  <c r="L173" i="4"/>
  <c r="G173" i="4"/>
  <c r="AE173" i="4" s="1"/>
  <c r="I173" i="4"/>
  <c r="H173" i="4"/>
  <c r="E173" i="4"/>
  <c r="D173" i="4"/>
  <c r="C173" i="4"/>
  <c r="N173" i="4"/>
  <c r="K173" i="4"/>
  <c r="W173" i="4"/>
  <c r="G301" i="4"/>
  <c r="AE301" i="4" s="1"/>
  <c r="N301" i="4"/>
  <c r="C301" i="4"/>
  <c r="M301" i="4"/>
  <c r="E301" i="4"/>
  <c r="I301" i="4"/>
  <c r="L301" i="4"/>
  <c r="J301" i="4"/>
  <c r="D325" i="4"/>
  <c r="G341" i="4"/>
  <c r="AE341" i="4" s="1"/>
  <c r="D341" i="4"/>
  <c r="N341" i="4"/>
  <c r="C341" i="4"/>
  <c r="H341" i="4"/>
  <c r="E341" i="4"/>
  <c r="L341" i="4"/>
  <c r="I341" i="4"/>
  <c r="K341" i="4"/>
  <c r="W341" i="4" s="1"/>
  <c r="M341" i="4"/>
  <c r="I365" i="4"/>
  <c r="D365" i="4"/>
  <c r="E389" i="4"/>
  <c r="D389" i="4"/>
  <c r="N389" i="4"/>
  <c r="C389" i="4"/>
  <c r="I389" i="4"/>
  <c r="J389" i="4"/>
  <c r="M421" i="4"/>
  <c r="H421" i="4"/>
  <c r="J421" i="4"/>
  <c r="N421" i="4"/>
  <c r="L421" i="4"/>
  <c r="G477" i="4"/>
  <c r="N477" i="4"/>
  <c r="J477" i="4"/>
  <c r="E477" i="4"/>
  <c r="C477" i="4"/>
  <c r="H477" i="4"/>
  <c r="K524" i="4"/>
  <c r="W524" i="4"/>
  <c r="G524" i="4"/>
  <c r="D524" i="4"/>
  <c r="N524" i="4"/>
  <c r="C524" i="4"/>
  <c r="M524" i="4"/>
  <c r="H524" i="4"/>
  <c r="I524" i="4"/>
  <c r="E524" i="4"/>
  <c r="I564" i="4"/>
  <c r="G564" i="4"/>
  <c r="AE564" i="4" s="1"/>
  <c r="E564" i="4"/>
  <c r="D564" i="4"/>
  <c r="C564" i="4"/>
  <c r="J564" i="4"/>
  <c r="N564" i="4"/>
  <c r="H564" i="4"/>
  <c r="M564" i="4"/>
  <c r="L564" i="4"/>
  <c r="F185" i="4"/>
  <c r="D65" i="4"/>
  <c r="E65" i="4"/>
  <c r="F421" i="4"/>
  <c r="J105" i="4"/>
  <c r="J173" i="4"/>
  <c r="H301" i="4"/>
  <c r="J528" i="4"/>
  <c r="I603" i="4"/>
  <c r="J539" i="4"/>
  <c r="I539" i="4"/>
  <c r="H539" i="4"/>
  <c r="M539" i="4"/>
  <c r="C539" i="4"/>
  <c r="G539" i="4"/>
  <c r="L539" i="4"/>
  <c r="N539" i="4"/>
  <c r="E539" i="4"/>
  <c r="D539" i="4"/>
  <c r="G587" i="4"/>
  <c r="N587" i="4"/>
  <c r="C587" i="4"/>
  <c r="J587" i="4"/>
  <c r="M587" i="4"/>
  <c r="H619" i="4"/>
  <c r="L619" i="4"/>
  <c r="I619" i="4"/>
  <c r="E619" i="4"/>
  <c r="D619" i="4"/>
  <c r="M619" i="4"/>
  <c r="N619" i="4"/>
  <c r="J619" i="4"/>
  <c r="L643" i="4"/>
  <c r="J643" i="4"/>
  <c r="I643" i="4"/>
  <c r="K666" i="4"/>
  <c r="W666" i="4"/>
  <c r="D666" i="4"/>
  <c r="J666" i="4"/>
  <c r="H666" i="4"/>
  <c r="E666" i="4"/>
  <c r="C666" i="4"/>
  <c r="L666" i="4"/>
  <c r="M666" i="4"/>
  <c r="N666" i="4"/>
  <c r="G666" i="4"/>
  <c r="I666" i="4"/>
  <c r="G690" i="4"/>
  <c r="N690" i="4"/>
  <c r="C690" i="4"/>
  <c r="M690" i="4"/>
  <c r="E690" i="4"/>
  <c r="J690" i="4"/>
  <c r="I690" i="4"/>
  <c r="H690" i="4"/>
  <c r="L690" i="4"/>
  <c r="D690" i="4"/>
  <c r="I738" i="4"/>
  <c r="E738" i="4"/>
  <c r="C738" i="4"/>
  <c r="D738" i="4"/>
  <c r="M738" i="4"/>
  <c r="L738" i="4"/>
  <c r="C762" i="4"/>
  <c r="M762" i="4"/>
  <c r="J762" i="4"/>
  <c r="C794" i="4"/>
  <c r="L794" i="4"/>
  <c r="J794" i="4"/>
  <c r="E794" i="4"/>
  <c r="I794" i="4"/>
  <c r="D794" i="4"/>
  <c r="G794" i="4"/>
  <c r="E818" i="4"/>
  <c r="H818" i="4"/>
  <c r="M818" i="4"/>
  <c r="L818" i="4"/>
  <c r="F834" i="4"/>
  <c r="E834" i="4"/>
  <c r="L834" i="4"/>
  <c r="H834" i="4"/>
  <c r="H858" i="4"/>
  <c r="J858" i="4"/>
  <c r="L874" i="4"/>
  <c r="H874" i="4"/>
  <c r="E874" i="4"/>
  <c r="G874" i="4"/>
  <c r="AE874" i="4" s="1"/>
  <c r="M874" i="4"/>
  <c r="N874" i="4"/>
  <c r="D874" i="4"/>
  <c r="J874" i="4"/>
  <c r="I874" i="4"/>
  <c r="C874" i="4"/>
  <c r="J547" i="4"/>
  <c r="D722" i="4"/>
  <c r="H21" i="4"/>
  <c r="D21" i="4"/>
  <c r="I21" i="4"/>
  <c r="G45" i="4"/>
  <c r="M45" i="4"/>
  <c r="L45" i="4"/>
  <c r="N45" i="4"/>
  <c r="J45" i="4"/>
  <c r="I45" i="4"/>
  <c r="D45" i="4"/>
  <c r="H45" i="4"/>
  <c r="E45" i="4"/>
  <c r="G69" i="4"/>
  <c r="N69" i="4"/>
  <c r="L69" i="4"/>
  <c r="I101" i="4"/>
  <c r="H101" i="4"/>
  <c r="C101" i="4"/>
  <c r="G101" i="4"/>
  <c r="N101" i="4"/>
  <c r="J101" i="4"/>
  <c r="E101" i="4"/>
  <c r="D101" i="4"/>
  <c r="M101" i="4"/>
  <c r="N125" i="4"/>
  <c r="I125" i="4"/>
  <c r="H125" i="4"/>
  <c r="E149" i="4"/>
  <c r="M149" i="4"/>
  <c r="G181" i="4"/>
  <c r="AE181" i="4" s="1"/>
  <c r="L181" i="4"/>
  <c r="J181" i="4"/>
  <c r="N181" i="4"/>
  <c r="M181" i="4"/>
  <c r="E181" i="4"/>
  <c r="H181" i="4"/>
  <c r="K181" i="4"/>
  <c r="W181" i="4"/>
  <c r="D181" i="4"/>
  <c r="F181" i="4"/>
  <c r="C181" i="4"/>
  <c r="G221" i="4"/>
  <c r="D221" i="4"/>
  <c r="N221" i="4"/>
  <c r="C221" i="4"/>
  <c r="L221" i="4"/>
  <c r="J221" i="4"/>
  <c r="I221" i="4"/>
  <c r="E221" i="4"/>
  <c r="M221" i="4"/>
  <c r="G245" i="4"/>
  <c r="AE245" i="4" s="1"/>
  <c r="N245" i="4"/>
  <c r="C245" i="4"/>
  <c r="M245" i="4"/>
  <c r="H245" i="4"/>
  <c r="E245" i="4"/>
  <c r="D245" i="4"/>
  <c r="L245" i="4"/>
  <c r="I245" i="4"/>
  <c r="M261" i="4"/>
  <c r="D261" i="4"/>
  <c r="E261" i="4"/>
  <c r="E285" i="4"/>
  <c r="G285" i="4"/>
  <c r="D285" i="4"/>
  <c r="I285" i="4"/>
  <c r="L285" i="4"/>
  <c r="J285" i="4"/>
  <c r="H285" i="4"/>
  <c r="N285" i="4"/>
  <c r="M285" i="4"/>
  <c r="C285" i="4"/>
  <c r="M309" i="4"/>
  <c r="L309" i="4"/>
  <c r="D309" i="4"/>
  <c r="H309" i="4"/>
  <c r="E309" i="4"/>
  <c r="C309" i="4"/>
  <c r="G309" i="4"/>
  <c r="AE309" i="4" s="1"/>
  <c r="N309" i="4"/>
  <c r="I309" i="4"/>
  <c r="F309" i="4"/>
  <c r="C357" i="4"/>
  <c r="M357" i="4"/>
  <c r="K357" i="4"/>
  <c r="W357" i="4"/>
  <c r="D373" i="4"/>
  <c r="N373" i="4"/>
  <c r="M373" i="4"/>
  <c r="K373" i="4"/>
  <c r="W373" i="4" s="1"/>
  <c r="E397" i="4"/>
  <c r="D397" i="4"/>
  <c r="N397" i="4"/>
  <c r="C397" i="4"/>
  <c r="I397" i="4"/>
  <c r="M397" i="4"/>
  <c r="L397" i="4"/>
  <c r="J397" i="4"/>
  <c r="G405" i="4"/>
  <c r="N405" i="4"/>
  <c r="C405" i="4"/>
  <c r="M405" i="4"/>
  <c r="L405" i="4"/>
  <c r="E405" i="4"/>
  <c r="H405" i="4"/>
  <c r="I405" i="4"/>
  <c r="F405" i="4"/>
  <c r="D405" i="4"/>
  <c r="N429" i="4"/>
  <c r="C429" i="4"/>
  <c r="M429" i="4"/>
  <c r="L429" i="4"/>
  <c r="E429" i="4"/>
  <c r="D429" i="4"/>
  <c r="J429" i="4"/>
  <c r="H429" i="4"/>
  <c r="G485" i="4"/>
  <c r="L485" i="4"/>
  <c r="J485" i="4"/>
  <c r="I485" i="4"/>
  <c r="N485" i="4"/>
  <c r="C485" i="4"/>
  <c r="M485" i="4"/>
  <c r="H485" i="4"/>
  <c r="G540" i="4"/>
  <c r="N540" i="4"/>
  <c r="M540" i="4"/>
  <c r="J540" i="4"/>
  <c r="I540" i="4"/>
  <c r="J556" i="4"/>
  <c r="N556" i="4"/>
  <c r="M556" i="4"/>
  <c r="I556" i="4"/>
  <c r="C556" i="4"/>
  <c r="H588" i="4"/>
  <c r="I588" i="4"/>
  <c r="E588" i="4"/>
  <c r="C636" i="4"/>
  <c r="M636" i="4"/>
  <c r="L636" i="4"/>
  <c r="J636" i="4"/>
  <c r="N636" i="4"/>
  <c r="I636" i="4"/>
  <c r="D636" i="4"/>
  <c r="K137" i="4"/>
  <c r="W137" i="4" s="1"/>
  <c r="K469" i="4"/>
  <c r="W469" i="4" s="1"/>
  <c r="K129" i="4"/>
  <c r="W129" i="4" s="1"/>
  <c r="G674" i="4"/>
  <c r="F437" i="4"/>
  <c r="K493" i="4"/>
  <c r="W493" i="4" s="1"/>
  <c r="K185" i="4"/>
  <c r="W185" i="4" s="1"/>
  <c r="F121" i="4"/>
  <c r="K405" i="4"/>
  <c r="W405" i="4"/>
  <c r="F285" i="4"/>
  <c r="K261" i="4"/>
  <c r="W261" i="4" s="1"/>
  <c r="F133" i="4"/>
  <c r="G850" i="4"/>
  <c r="AE850" i="4" s="1"/>
  <c r="F41" i="4"/>
  <c r="F666" i="4"/>
  <c r="F65" i="4"/>
  <c r="K421" i="4"/>
  <c r="W421" i="4"/>
  <c r="G105" i="4"/>
  <c r="AE105" i="4" s="1"/>
  <c r="C49" i="4"/>
  <c r="H53" i="4"/>
  <c r="N117" i="4"/>
  <c r="I181" i="4"/>
  <c r="H221" i="4"/>
  <c r="J309" i="4"/>
  <c r="H413" i="4"/>
  <c r="D485" i="4"/>
  <c r="D568" i="4"/>
  <c r="I579" i="4"/>
  <c r="C619" i="4"/>
  <c r="F592" i="4"/>
  <c r="E592" i="4"/>
  <c r="J592" i="4"/>
  <c r="I592" i="4"/>
  <c r="H592" i="4"/>
  <c r="M592" i="4"/>
  <c r="C592" i="4"/>
  <c r="N592" i="4"/>
  <c r="H600" i="4"/>
  <c r="C600" i="4"/>
  <c r="N600" i="4"/>
  <c r="M600" i="4"/>
  <c r="E600" i="4"/>
  <c r="L600" i="4"/>
  <c r="D600" i="4"/>
  <c r="G608" i="4"/>
  <c r="AE608" i="4" s="1"/>
  <c r="J608" i="4"/>
  <c r="L608" i="4"/>
  <c r="I608" i="4"/>
  <c r="H608" i="4"/>
  <c r="N608" i="4"/>
  <c r="E608" i="4"/>
  <c r="D608" i="4"/>
  <c r="C608" i="4"/>
  <c r="G616" i="4"/>
  <c r="E616" i="4"/>
  <c r="H616" i="4"/>
  <c r="N616" i="4"/>
  <c r="M616" i="4"/>
  <c r="L616" i="4"/>
  <c r="C616" i="4"/>
  <c r="J616" i="4"/>
  <c r="I616" i="4"/>
  <c r="D616" i="4"/>
  <c r="I624" i="4"/>
  <c r="N624" i="4"/>
  <c r="H624" i="4"/>
  <c r="C624" i="4"/>
  <c r="I632" i="4"/>
  <c r="D632" i="4"/>
  <c r="M632" i="4"/>
  <c r="J632" i="4"/>
  <c r="H632" i="4"/>
  <c r="C632" i="4"/>
  <c r="E655" i="4"/>
  <c r="D655" i="4"/>
  <c r="J655" i="4"/>
  <c r="L655" i="4"/>
  <c r="H663" i="4"/>
  <c r="M663" i="4"/>
  <c r="D663" i="4"/>
  <c r="L663" i="4"/>
  <c r="N663" i="4"/>
  <c r="I663" i="4"/>
  <c r="M679" i="4"/>
  <c r="G703" i="4"/>
  <c r="N703" i="4"/>
  <c r="C703" i="4"/>
  <c r="H703" i="4"/>
  <c r="L703" i="4"/>
  <c r="M703" i="4"/>
  <c r="J703" i="4"/>
  <c r="I703" i="4"/>
  <c r="E703" i="4"/>
  <c r="D703" i="4"/>
  <c r="I711" i="4"/>
  <c r="E711" i="4"/>
  <c r="L711" i="4"/>
  <c r="J711" i="4"/>
  <c r="H711" i="4"/>
  <c r="D711" i="4"/>
  <c r="N711" i="4"/>
  <c r="M711" i="4"/>
  <c r="C711" i="4"/>
  <c r="I727" i="4"/>
  <c r="E727" i="4"/>
  <c r="J767" i="4"/>
  <c r="L855" i="4"/>
  <c r="M855" i="4"/>
  <c r="E863" i="4"/>
  <c r="M863" i="4"/>
  <c r="L863" i="4"/>
  <c r="C863" i="4"/>
  <c r="D863" i="4"/>
  <c r="N863" i="4"/>
  <c r="I863" i="4"/>
  <c r="H919" i="4"/>
  <c r="N919" i="4"/>
  <c r="C919" i="4"/>
  <c r="M919" i="4"/>
  <c r="E919" i="4"/>
  <c r="I919" i="4"/>
  <c r="D919" i="4"/>
  <c r="L919" i="4"/>
  <c r="N927" i="4"/>
  <c r="F927" i="4"/>
  <c r="I927" i="4"/>
  <c r="H927" i="4"/>
  <c r="J927" i="4"/>
  <c r="D927" i="4"/>
  <c r="M927" i="4"/>
  <c r="N935" i="4"/>
  <c r="M935" i="4"/>
  <c r="C935" i="4"/>
  <c r="J943" i="4"/>
  <c r="D943" i="4"/>
  <c r="C943" i="4"/>
  <c r="L943" i="4"/>
  <c r="I943" i="4"/>
  <c r="E943" i="4"/>
  <c r="C959" i="4"/>
  <c r="K711" i="4"/>
  <c r="W711" i="4" s="1"/>
  <c r="G663" i="4"/>
  <c r="AE663" i="4" s="1"/>
  <c r="G628" i="4"/>
  <c r="L628" i="4"/>
  <c r="N628" i="4"/>
  <c r="M628" i="4"/>
  <c r="J628" i="4"/>
  <c r="E628" i="4"/>
  <c r="C644" i="4"/>
  <c r="M644" i="4"/>
  <c r="J644" i="4"/>
  <c r="E644" i="4"/>
  <c r="D644" i="4"/>
  <c r="N644" i="4"/>
  <c r="D652" i="4"/>
  <c r="H652" i="4"/>
  <c r="E652" i="4"/>
  <c r="M652" i="4"/>
  <c r="C659" i="4"/>
  <c r="H659" i="4"/>
  <c r="G659" i="4"/>
  <c r="N659" i="4"/>
  <c r="I659" i="4"/>
  <c r="I667" i="4"/>
  <c r="H667" i="4"/>
  <c r="M667" i="4"/>
  <c r="M675" i="4"/>
  <c r="F675" i="4"/>
  <c r="C675" i="4"/>
  <c r="D675" i="4"/>
  <c r="J675" i="4"/>
  <c r="E715" i="4"/>
  <c r="D715" i="4"/>
  <c r="M715" i="4"/>
  <c r="G715" i="4"/>
  <c r="J715" i="4"/>
  <c r="E755" i="4"/>
  <c r="C755" i="4"/>
  <c r="H755" i="4"/>
  <c r="D763" i="4"/>
  <c r="C763" i="4"/>
  <c r="N763" i="4"/>
  <c r="N787" i="4"/>
  <c r="C787" i="4"/>
  <c r="J787" i="4"/>
  <c r="I787" i="4"/>
  <c r="M787" i="4"/>
  <c r="D787" i="4"/>
  <c r="L787" i="4"/>
  <c r="E787" i="4"/>
  <c r="G787" i="4"/>
  <c r="AE787" i="4" s="1"/>
  <c r="H787" i="4"/>
  <c r="E795" i="4"/>
  <c r="M795" i="4"/>
  <c r="L795" i="4"/>
  <c r="J795" i="4"/>
  <c r="N795" i="4"/>
  <c r="I795" i="4"/>
  <c r="H795" i="4"/>
  <c r="D795" i="4"/>
  <c r="G803" i="4"/>
  <c r="H803" i="4"/>
  <c r="N803" i="4"/>
  <c r="C803" i="4"/>
  <c r="M803" i="4"/>
  <c r="L803" i="4"/>
  <c r="J803" i="4"/>
  <c r="D803" i="4"/>
  <c r="L811" i="4"/>
  <c r="H811" i="4"/>
  <c r="E811" i="4"/>
  <c r="I811" i="4"/>
  <c r="N811" i="4"/>
  <c r="G811" i="4"/>
  <c r="AE811" i="4" s="1"/>
  <c r="M811" i="4"/>
  <c r="J811" i="4"/>
  <c r="D811" i="4"/>
  <c r="I819" i="4"/>
  <c r="D819" i="4"/>
  <c r="N819" i="4"/>
  <c r="C819" i="4"/>
  <c r="H819" i="4"/>
  <c r="L819" i="4"/>
  <c r="G819" i="4"/>
  <c r="J819" i="4"/>
  <c r="E819" i="4"/>
  <c r="K827" i="4"/>
  <c r="W827" i="4"/>
  <c r="I827" i="4"/>
  <c r="D827" i="4"/>
  <c r="N827" i="4"/>
  <c r="C827" i="4"/>
  <c r="E827" i="4"/>
  <c r="L827" i="4"/>
  <c r="M827" i="4"/>
  <c r="J827" i="4"/>
  <c r="E835" i="4"/>
  <c r="D835" i="4"/>
  <c r="M835" i="4"/>
  <c r="N835" i="4"/>
  <c r="D867" i="4"/>
  <c r="L867" i="4"/>
  <c r="J867" i="4"/>
  <c r="G867" i="4"/>
  <c r="N867" i="4"/>
  <c r="I867" i="4"/>
  <c r="M867" i="4"/>
  <c r="C867" i="4"/>
  <c r="K775" i="4"/>
  <c r="W775" i="4" s="1"/>
  <c r="G835" i="4"/>
  <c r="AE835" i="4" s="1"/>
  <c r="D592" i="4"/>
  <c r="J600" i="4"/>
  <c r="N632" i="4"/>
  <c r="C927" i="4"/>
  <c r="F835" i="4"/>
  <c r="L592" i="4"/>
  <c r="I655" i="4"/>
  <c r="H863" i="4"/>
  <c r="F819" i="4"/>
  <c r="G711" i="4"/>
  <c r="K835" i="4"/>
  <c r="W835" i="4"/>
  <c r="C628" i="4"/>
  <c r="C715" i="4"/>
  <c r="J863" i="4"/>
  <c r="F218" i="4"/>
  <c r="K218" i="4"/>
  <c r="W218" i="4" s="1"/>
  <c r="G218" i="4"/>
  <c r="K226" i="4"/>
  <c r="W226" i="4"/>
  <c r="F226" i="4"/>
  <c r="G226" i="4"/>
  <c r="G474" i="4"/>
  <c r="AE474" i="4" s="1"/>
  <c r="N561" i="4"/>
  <c r="C561" i="4"/>
  <c r="M609" i="4"/>
  <c r="I609" i="4"/>
  <c r="G617" i="4"/>
  <c r="AE617" i="4" s="1"/>
  <c r="E617" i="4"/>
  <c r="M617" i="4"/>
  <c r="G641" i="4"/>
  <c r="K680" i="4"/>
  <c r="W680" i="4" s="1"/>
  <c r="N680" i="4"/>
  <c r="C680" i="4"/>
  <c r="H680" i="4"/>
  <c r="L680" i="4"/>
  <c r="G688" i="4"/>
  <c r="AE688" i="4" s="1"/>
  <c r="E688" i="4"/>
  <c r="N688" i="4"/>
  <c r="H688" i="4"/>
  <c r="I872" i="4"/>
  <c r="H872" i="4"/>
  <c r="E872" i="4"/>
  <c r="K912" i="4"/>
  <c r="W912" i="4" s="1"/>
  <c r="H912" i="4"/>
  <c r="N912" i="4"/>
  <c r="C912" i="4"/>
  <c r="G912" i="4"/>
  <c r="M912" i="4"/>
  <c r="L912" i="4"/>
  <c r="E912" i="4"/>
  <c r="K38" i="4"/>
  <c r="W38" i="4" s="1"/>
  <c r="F38" i="4"/>
  <c r="K254" i="4"/>
  <c r="W254" i="4"/>
  <c r="G254" i="4"/>
  <c r="L613" i="4"/>
  <c r="C621" i="4"/>
  <c r="I621" i="4"/>
  <c r="N637" i="4"/>
  <c r="C637" i="4"/>
  <c r="E637" i="4"/>
  <c r="D645" i="4"/>
  <c r="M645" i="4"/>
  <c r="E668" i="4"/>
  <c r="L668" i="4"/>
  <c r="N948" i="4"/>
  <c r="E948" i="4"/>
  <c r="H668" i="4"/>
  <c r="C676" i="4"/>
  <c r="D948" i="4"/>
  <c r="K195" i="4"/>
  <c r="W195" i="4"/>
  <c r="F195" i="4"/>
  <c r="G195" i="4"/>
  <c r="K514" i="4"/>
  <c r="W514" i="4"/>
  <c r="G514" i="4"/>
  <c r="AE514" i="4" s="1"/>
  <c r="F721" i="4"/>
  <c r="K721" i="4"/>
  <c r="W721" i="4"/>
  <c r="M737" i="4"/>
  <c r="I737" i="4"/>
  <c r="G737" i="4"/>
  <c r="H737" i="4"/>
  <c r="G745" i="4"/>
  <c r="D745" i="4"/>
  <c r="L745" i="4"/>
  <c r="J745" i="4"/>
  <c r="F753" i="4"/>
  <c r="J753" i="4"/>
  <c r="E753" i="4"/>
  <c r="D753" i="4"/>
  <c r="G761" i="4"/>
  <c r="H761" i="4"/>
  <c r="N761" i="4"/>
  <c r="C761" i="4"/>
  <c r="M761" i="4"/>
  <c r="N825" i="4"/>
  <c r="H825" i="4"/>
  <c r="D825" i="4"/>
  <c r="M833" i="4"/>
  <c r="H833" i="4"/>
  <c r="E833" i="4"/>
  <c r="I881" i="4"/>
  <c r="D881" i="4"/>
  <c r="N881" i="4"/>
  <c r="C881" i="4"/>
  <c r="I889" i="4"/>
  <c r="D889" i="4"/>
  <c r="N889" i="4"/>
  <c r="C889" i="4"/>
  <c r="C996" i="4"/>
  <c r="G996" i="4"/>
  <c r="J1004" i="4"/>
  <c r="F1004" i="4"/>
  <c r="M750" i="4"/>
  <c r="D750" i="4"/>
  <c r="C750" i="4"/>
  <c r="J758" i="4"/>
  <c r="E758" i="4"/>
  <c r="D758" i="4"/>
  <c r="M766" i="4"/>
  <c r="I766" i="4"/>
  <c r="H766" i="4"/>
  <c r="L806" i="4"/>
  <c r="C806" i="4"/>
  <c r="J830" i="4"/>
  <c r="F830" i="4"/>
  <c r="E830" i="4"/>
  <c r="D830" i="4"/>
  <c r="E838" i="4"/>
  <c r="D838" i="4"/>
  <c r="C590" i="4"/>
  <c r="J598" i="4"/>
  <c r="N622" i="4"/>
  <c r="H638" i="4"/>
  <c r="K880" i="4"/>
  <c r="W880" i="4" s="1"/>
  <c r="H880" i="4"/>
  <c r="M880" i="4"/>
  <c r="G880" i="4"/>
  <c r="AE880" i="4" s="1"/>
  <c r="L880" i="4"/>
  <c r="J880" i="4"/>
  <c r="C880" i="4"/>
  <c r="K888" i="4"/>
  <c r="W888" i="4" s="1"/>
  <c r="L888" i="4"/>
  <c r="E888" i="4"/>
  <c r="D888" i="4"/>
  <c r="J888" i="4"/>
  <c r="F888" i="4"/>
  <c r="C888" i="4"/>
  <c r="N888" i="4"/>
  <c r="J896" i="4"/>
  <c r="D896" i="4"/>
  <c r="N896" i="4"/>
  <c r="C896" i="4"/>
  <c r="I896" i="4"/>
  <c r="E896" i="4"/>
  <c r="I904" i="4"/>
  <c r="N904" i="4"/>
  <c r="C904" i="4"/>
  <c r="H904" i="4"/>
  <c r="H911" i="4"/>
  <c r="N911" i="4"/>
  <c r="C911" i="4"/>
  <c r="M911" i="4"/>
  <c r="G551" i="4"/>
  <c r="E520" i="4"/>
  <c r="M535" i="4"/>
  <c r="M543" i="4"/>
  <c r="L598" i="4"/>
  <c r="C630" i="4"/>
  <c r="J638" i="4"/>
  <c r="D880" i="4"/>
  <c r="H896" i="4"/>
  <c r="L904" i="4"/>
  <c r="I911" i="4"/>
  <c r="G652" i="4"/>
  <c r="AE652" i="4"/>
  <c r="F652" i="4"/>
  <c r="K652" i="4"/>
  <c r="W652" i="4"/>
  <c r="I652" i="4"/>
  <c r="N652" i="4"/>
  <c r="C652" i="4"/>
  <c r="J659" i="4"/>
  <c r="D659" i="4"/>
  <c r="L659" i="4"/>
  <c r="I675" i="4"/>
  <c r="N675" i="4"/>
  <c r="H675" i="4"/>
  <c r="F715" i="4"/>
  <c r="L715" i="4"/>
  <c r="N715" i="4"/>
  <c r="H715" i="4"/>
  <c r="H722" i="4"/>
  <c r="M722" i="4"/>
  <c r="E722" i="4"/>
  <c r="G730" i="4"/>
  <c r="H730" i="4"/>
  <c r="C730" i="4"/>
  <c r="J730" i="4"/>
  <c r="K738" i="4"/>
  <c r="W738" i="4" s="1"/>
  <c r="G738" i="4"/>
  <c r="J738" i="4"/>
  <c r="F738" i="4"/>
  <c r="H738" i="4"/>
  <c r="N738" i="4"/>
  <c r="K746" i="4"/>
  <c r="W746" i="4"/>
  <c r="F746" i="4"/>
  <c r="H746" i="4"/>
  <c r="G746" i="4"/>
  <c r="AE746" i="4" s="1"/>
  <c r="I746" i="4"/>
  <c r="N746" i="4"/>
  <c r="F786" i="4"/>
  <c r="G786" i="4"/>
  <c r="AE786" i="4" s="1"/>
  <c r="E786" i="4"/>
  <c r="I786" i="4"/>
  <c r="N786" i="4"/>
  <c r="K794" i="4"/>
  <c r="W794" i="4"/>
  <c r="F794" i="4"/>
  <c r="M794" i="4"/>
  <c r="H794" i="4"/>
  <c r="N794" i="4"/>
  <c r="J802" i="4"/>
  <c r="G802" i="4"/>
  <c r="E802" i="4"/>
  <c r="M802" i="4"/>
  <c r="D810" i="4"/>
  <c r="J810" i="4"/>
  <c r="I810" i="4"/>
  <c r="H810" i="4"/>
  <c r="E810" i="4"/>
  <c r="J818" i="4"/>
  <c r="D818" i="4"/>
  <c r="G818" i="4"/>
  <c r="N818" i="4"/>
  <c r="C818" i="4"/>
  <c r="I818" i="4"/>
  <c r="D826" i="4"/>
  <c r="J826" i="4"/>
  <c r="I826" i="4"/>
  <c r="L826" i="4"/>
  <c r="N826" i="4"/>
  <c r="C826" i="4"/>
  <c r="K834" i="4"/>
  <c r="W834" i="4"/>
  <c r="I834" i="4"/>
  <c r="N834" i="4"/>
  <c r="C834" i="4"/>
  <c r="M834" i="4"/>
  <c r="D834" i="4"/>
  <c r="G834" i="4"/>
  <c r="J834" i="4"/>
  <c r="C842" i="4"/>
  <c r="I842" i="4"/>
  <c r="H842" i="4"/>
  <c r="D842" i="4"/>
  <c r="E850" i="4"/>
  <c r="N850" i="4"/>
  <c r="D850" i="4"/>
  <c r="C858" i="4"/>
  <c r="N858" i="4"/>
  <c r="L858" i="4"/>
  <c r="F866" i="4"/>
  <c r="D866" i="4"/>
  <c r="J866" i="4"/>
  <c r="I866" i="4"/>
  <c r="G866" i="4"/>
  <c r="H866" i="4"/>
  <c r="E866" i="4"/>
  <c r="L873" i="4"/>
  <c r="E873" i="4"/>
  <c r="D873" i="4"/>
  <c r="M873" i="4"/>
  <c r="C873" i="4"/>
  <c r="N873" i="4"/>
  <c r="D590" i="4"/>
  <c r="E590" i="4"/>
  <c r="L590" i="4"/>
  <c r="K614" i="4"/>
  <c r="W614" i="4"/>
  <c r="G614" i="4"/>
  <c r="E614" i="4"/>
  <c r="L614" i="4"/>
  <c r="J646" i="4"/>
  <c r="D646" i="4"/>
  <c r="I646" i="4"/>
  <c r="F543" i="4"/>
  <c r="M520" i="4"/>
  <c r="E535" i="4"/>
  <c r="H551" i="4"/>
  <c r="N590" i="4"/>
  <c r="J614" i="4"/>
  <c r="I622" i="4"/>
  <c r="L646" i="4"/>
  <c r="M888" i="4"/>
  <c r="J482" i="4"/>
  <c r="N482" i="4"/>
  <c r="I490" i="4"/>
  <c r="N490" i="4"/>
  <c r="C490" i="4"/>
  <c r="H498" i="4"/>
  <c r="M498" i="4"/>
  <c r="I506" i="4"/>
  <c r="C506" i="4"/>
  <c r="G513" i="4"/>
  <c r="AE513" i="4" s="1"/>
  <c r="L513" i="4"/>
  <c r="E513" i="4"/>
  <c r="K624" i="4"/>
  <c r="W624" i="4"/>
  <c r="D624" i="4"/>
  <c r="K632" i="4"/>
  <c r="W632" i="4"/>
  <c r="G632" i="4"/>
  <c r="AE632" i="4" s="1"/>
  <c r="E632" i="4"/>
  <c r="L632" i="4"/>
  <c r="K655" i="4"/>
  <c r="W655" i="4"/>
  <c r="G655" i="4"/>
  <c r="F655" i="4"/>
  <c r="N655" i="4"/>
  <c r="C655" i="4"/>
  <c r="H655" i="4"/>
  <c r="M655" i="4"/>
  <c r="E663" i="4"/>
  <c r="C663" i="4"/>
  <c r="J663" i="4"/>
  <c r="H916" i="4"/>
  <c r="M916" i="4"/>
  <c r="M924" i="4"/>
  <c r="K948" i="4"/>
  <c r="W948" i="4" s="1"/>
  <c r="H948" i="4"/>
  <c r="M948" i="4"/>
  <c r="G948" i="4"/>
  <c r="L948" i="4"/>
  <c r="J948" i="4"/>
  <c r="F948" i="4"/>
  <c r="C948" i="4"/>
  <c r="I948" i="4"/>
  <c r="M956" i="4"/>
  <c r="D956" i="4"/>
  <c r="C956" i="4"/>
  <c r="J956" i="4"/>
  <c r="G956" i="4"/>
  <c r="AE956" i="4" s="1"/>
  <c r="N956" i="4"/>
  <c r="G964" i="4"/>
  <c r="AE964" i="4" s="1"/>
  <c r="M964" i="4"/>
  <c r="D964" i="4"/>
  <c r="C964" i="4"/>
  <c r="H964" i="4"/>
  <c r="J964" i="4"/>
  <c r="J980" i="4"/>
  <c r="M980" i="4"/>
  <c r="H598" i="4"/>
  <c r="M598" i="4"/>
  <c r="J630" i="4"/>
  <c r="D630" i="4"/>
  <c r="J891" i="4"/>
  <c r="I891" i="4"/>
  <c r="M590" i="4"/>
  <c r="E622" i="4"/>
  <c r="I630" i="4"/>
  <c r="F527" i="4"/>
  <c r="I527" i="4"/>
  <c r="N527" i="4"/>
  <c r="C527" i="4"/>
  <c r="C543" i="4"/>
  <c r="J543" i="4"/>
  <c r="D559" i="4"/>
  <c r="N559" i="4"/>
  <c r="I559" i="4"/>
  <c r="F559" i="4"/>
  <c r="K543" i="4"/>
  <c r="W543" i="4" s="1"/>
  <c r="H535" i="4"/>
  <c r="H543" i="4"/>
  <c r="L559" i="4"/>
  <c r="E598" i="4"/>
  <c r="M614" i="4"/>
  <c r="M630" i="4"/>
  <c r="M646" i="4"/>
  <c r="L459" i="4"/>
  <c r="K467" i="4"/>
  <c r="W467" i="4"/>
  <c r="G467" i="4"/>
  <c r="F467" i="4"/>
  <c r="J467" i="4"/>
  <c r="K606" i="4"/>
  <c r="W606" i="4"/>
  <c r="F606" i="4"/>
  <c r="K622" i="4"/>
  <c r="W622" i="4"/>
  <c r="F622" i="4"/>
  <c r="G622" i="4"/>
  <c r="M622" i="4"/>
  <c r="H622" i="4"/>
  <c r="F638" i="4"/>
  <c r="I638" i="4"/>
  <c r="N638" i="4"/>
  <c r="C638" i="4"/>
  <c r="I614" i="4"/>
  <c r="F520" i="4"/>
  <c r="G520" i="4"/>
  <c r="J520" i="4"/>
  <c r="K520" i="4"/>
  <c r="W520" i="4" s="1"/>
  <c r="D520" i="4"/>
  <c r="I535" i="4"/>
  <c r="N535" i="4"/>
  <c r="C535" i="4"/>
  <c r="J551" i="4"/>
  <c r="I551" i="4"/>
  <c r="G559" i="4"/>
  <c r="F535" i="4"/>
  <c r="D527" i="4"/>
  <c r="J535" i="4"/>
  <c r="I543" i="4"/>
  <c r="M551" i="4"/>
  <c r="I598" i="4"/>
  <c r="N614" i="4"/>
  <c r="L622" i="4"/>
  <c r="N630" i="4"/>
  <c r="E638" i="4"/>
  <c r="N646" i="4"/>
  <c r="G888" i="4"/>
  <c r="K55" i="4"/>
  <c r="W55" i="4" s="1"/>
  <c r="F55" i="4"/>
  <c r="G55" i="4"/>
  <c r="AE55" i="4" s="1"/>
  <c r="K111" i="4"/>
  <c r="W111" i="4"/>
  <c r="F111" i="4"/>
  <c r="G111" i="4"/>
  <c r="AE111" i="4" s="1"/>
  <c r="G388" i="4"/>
  <c r="H388" i="4"/>
  <c r="G404" i="4"/>
  <c r="M404" i="4"/>
  <c r="G412" i="4"/>
  <c r="I412" i="4"/>
  <c r="G420" i="4"/>
  <c r="N420" i="4"/>
  <c r="C420" i="4"/>
  <c r="G436" i="4"/>
  <c r="AE436" i="4" s="1"/>
  <c r="I436" i="4"/>
  <c r="G452" i="4"/>
  <c r="G749" i="4"/>
  <c r="F212" i="4"/>
  <c r="G212" i="4"/>
  <c r="AE212" i="4" s="1"/>
  <c r="K243" i="4"/>
  <c r="W243" i="4" s="1"/>
  <c r="G243" i="4"/>
  <c r="K637" i="4"/>
  <c r="W637" i="4"/>
  <c r="G637" i="4"/>
  <c r="AE637" i="4" s="1"/>
  <c r="K676" i="4"/>
  <c r="W676" i="4"/>
  <c r="F676" i="4"/>
  <c r="G676" i="4"/>
  <c r="H676" i="4"/>
  <c r="K670" i="4"/>
  <c r="W670" i="4"/>
  <c r="G670" i="4"/>
  <c r="N670" i="4"/>
  <c r="C670" i="4"/>
  <c r="K686" i="4"/>
  <c r="W686" i="4" s="1"/>
  <c r="E686" i="4"/>
  <c r="F686" i="4"/>
  <c r="K757" i="4"/>
  <c r="W757" i="4" s="1"/>
  <c r="G757" i="4"/>
  <c r="N757" i="4"/>
  <c r="C757" i="4"/>
  <c r="N789" i="4"/>
  <c r="C789" i="4"/>
  <c r="F971" i="4"/>
  <c r="C971" i="4"/>
  <c r="H971" i="4"/>
  <c r="L979" i="4"/>
  <c r="F979" i="4"/>
  <c r="E979" i="4"/>
  <c r="D979" i="4"/>
  <c r="M979" i="4"/>
  <c r="H995" i="4"/>
  <c r="E995" i="4"/>
  <c r="D995" i="4"/>
  <c r="D1002" i="4"/>
  <c r="G1002" i="4"/>
  <c r="C1002" i="4"/>
  <c r="E1010" i="4"/>
  <c r="D1010" i="4"/>
  <c r="M1010" i="4"/>
  <c r="F208" i="4"/>
  <c r="K208" i="4"/>
  <c r="W208" i="4"/>
  <c r="G208" i="4"/>
  <c r="AE208" i="4" s="1"/>
  <c r="F115" i="4"/>
  <c r="G115" i="4"/>
  <c r="K171" i="4"/>
  <c r="W171" i="4" s="1"/>
  <c r="G171" i="4"/>
  <c r="F171" i="4"/>
  <c r="K376" i="4"/>
  <c r="W376" i="4"/>
  <c r="K392" i="4"/>
  <c r="W392" i="4" s="1"/>
  <c r="F392" i="4"/>
  <c r="G392" i="4"/>
  <c r="AE392" i="4" s="1"/>
  <c r="K456" i="4"/>
  <c r="W456" i="4" s="1"/>
  <c r="G456" i="4"/>
  <c r="AE456" i="4" s="1"/>
  <c r="K470" i="4"/>
  <c r="W470" i="4"/>
  <c r="F470" i="4"/>
  <c r="F531" i="4"/>
  <c r="G531" i="4"/>
  <c r="K539" i="4"/>
  <c r="W539" i="4" s="1"/>
  <c r="F539" i="4"/>
  <c r="K547" i="4"/>
  <c r="W547" i="4"/>
  <c r="F547" i="4"/>
  <c r="K555" i="4"/>
  <c r="W555" i="4" s="1"/>
  <c r="F555" i="4"/>
  <c r="G555" i="4"/>
  <c r="K578" i="4"/>
  <c r="W578" i="4"/>
  <c r="F578" i="4"/>
  <c r="K602" i="4"/>
  <c r="W602" i="4" s="1"/>
  <c r="G602" i="4"/>
  <c r="K820" i="4"/>
  <c r="W820" i="4" s="1"/>
  <c r="H820" i="4"/>
  <c r="M820" i="4"/>
  <c r="L820" i="4"/>
  <c r="M828" i="4"/>
  <c r="H828" i="4"/>
  <c r="E828" i="4"/>
  <c r="F76" i="4"/>
  <c r="G76" i="4"/>
  <c r="F132" i="4"/>
  <c r="K148" i="4"/>
  <c r="W148" i="4"/>
  <c r="F148" i="4"/>
  <c r="F840" i="4"/>
  <c r="D840" i="4"/>
  <c r="J840" i="4"/>
  <c r="I840" i="4"/>
  <c r="I848" i="4"/>
  <c r="N848" i="4"/>
  <c r="C848" i="4"/>
  <c r="G848" i="4"/>
  <c r="M848" i="4"/>
  <c r="J856" i="4"/>
  <c r="D856" i="4"/>
  <c r="N856" i="4"/>
  <c r="C856" i="4"/>
  <c r="J864" i="4"/>
  <c r="M864" i="4"/>
  <c r="H894" i="4"/>
  <c r="L894" i="4"/>
  <c r="C902" i="4"/>
  <c r="D909" i="4"/>
  <c r="H941" i="4"/>
  <c r="G941" i="4"/>
  <c r="AE941" i="4" s="1"/>
  <c r="D941" i="4"/>
  <c r="C957" i="4"/>
  <c r="N957" i="4"/>
  <c r="E973" i="4"/>
  <c r="D973" i="4"/>
  <c r="L981" i="4"/>
  <c r="H981" i="4"/>
  <c r="D989" i="4"/>
  <c r="N989" i="4"/>
  <c r="D996" i="4"/>
  <c r="N996" i="4"/>
  <c r="M996" i="4"/>
  <c r="N1004" i="4"/>
  <c r="D1004" i="4"/>
  <c r="C1004" i="4"/>
  <c r="E825" i="4"/>
  <c r="L825" i="4"/>
  <c r="J825" i="4"/>
  <c r="G833" i="4"/>
  <c r="J833" i="4"/>
  <c r="D833" i="4"/>
  <c r="N833" i="4"/>
  <c r="C833" i="4"/>
  <c r="E857" i="4"/>
  <c r="F857" i="4"/>
  <c r="D857" i="4"/>
  <c r="H865" i="4"/>
  <c r="E865" i="4"/>
  <c r="M872" i="4"/>
  <c r="C872" i="4"/>
  <c r="J887" i="4"/>
  <c r="C887" i="4"/>
  <c r="E918" i="4"/>
  <c r="N918" i="4"/>
  <c r="M918" i="4"/>
  <c r="H926" i="4"/>
  <c r="N926" i="4"/>
  <c r="H950" i="4"/>
  <c r="D950" i="4"/>
  <c r="M958" i="4"/>
  <c r="D958" i="4"/>
  <c r="J966" i="4"/>
  <c r="I966" i="4"/>
  <c r="K970" i="4"/>
  <c r="W970" i="4" s="1"/>
  <c r="C717" i="4"/>
  <c r="M717" i="4"/>
  <c r="L717" i="4"/>
  <c r="J717" i="4"/>
  <c r="H717" i="4"/>
  <c r="N717" i="4"/>
  <c r="M748" i="4"/>
  <c r="N748" i="4"/>
  <c r="L748" i="4"/>
  <c r="D748" i="4"/>
  <c r="C748" i="4"/>
  <c r="K748" i="4"/>
  <c r="W748" i="4"/>
  <c r="F748" i="4"/>
  <c r="K780" i="4"/>
  <c r="W780" i="4" s="1"/>
  <c r="F780" i="4"/>
  <c r="G780" i="4"/>
  <c r="N780" i="4"/>
  <c r="C780" i="4"/>
  <c r="M780" i="4"/>
  <c r="L780" i="4"/>
  <c r="J780" i="4"/>
  <c r="I780" i="4"/>
  <c r="H780" i="4"/>
  <c r="E780" i="4"/>
  <c r="D812" i="4"/>
  <c r="N812" i="4"/>
  <c r="C812" i="4"/>
  <c r="I812" i="4"/>
  <c r="M812" i="4"/>
  <c r="L812" i="4"/>
  <c r="J812" i="4"/>
  <c r="K852" i="4"/>
  <c r="W852" i="4"/>
  <c r="F852" i="4"/>
  <c r="I852" i="4"/>
  <c r="H852" i="4"/>
  <c r="M852" i="4"/>
  <c r="G852" i="4"/>
  <c r="C852" i="4"/>
  <c r="N852" i="4"/>
  <c r="J852" i="4"/>
  <c r="E852" i="4"/>
  <c r="D852" i="4"/>
  <c r="L890" i="4"/>
  <c r="J890" i="4"/>
  <c r="E890" i="4"/>
  <c r="D890" i="4"/>
  <c r="H944" i="4"/>
  <c r="N944" i="4"/>
  <c r="C944" i="4"/>
  <c r="J944" i="4"/>
  <c r="D944" i="4"/>
  <c r="F944" i="4"/>
  <c r="G944" i="4"/>
  <c r="H853" i="4"/>
  <c r="L853" i="4"/>
  <c r="I853" i="4"/>
  <c r="F875" i="4"/>
  <c r="G875" i="4"/>
  <c r="H875" i="4"/>
  <c r="E875" i="4"/>
  <c r="L875" i="4"/>
  <c r="N875" i="4"/>
  <c r="M875" i="4"/>
  <c r="J875" i="4"/>
  <c r="I875" i="4"/>
  <c r="D875" i="4"/>
  <c r="K899" i="4"/>
  <c r="W899" i="4" s="1"/>
  <c r="G899" i="4"/>
  <c r="N899" i="4"/>
  <c r="C899" i="4"/>
  <c r="J899" i="4"/>
  <c r="I899" i="4"/>
  <c r="M899" i="4"/>
  <c r="F899" i="4"/>
  <c r="D899" i="4"/>
  <c r="L899" i="4"/>
  <c r="H899" i="4"/>
  <c r="E899" i="4"/>
  <c r="D921" i="4"/>
  <c r="L921" i="4"/>
  <c r="J921" i="4"/>
  <c r="N921" i="4"/>
  <c r="E921" i="4"/>
  <c r="M921" i="4"/>
  <c r="I921" i="4"/>
  <c r="H921" i="4"/>
  <c r="C921" i="4"/>
  <c r="D780" i="4"/>
  <c r="E844" i="4"/>
  <c r="H898" i="4"/>
  <c r="F54" i="4"/>
  <c r="K54" i="4"/>
  <c r="W54" i="4"/>
  <c r="G54" i="4"/>
  <c r="AE54" i="4" s="1"/>
  <c r="M54" i="4"/>
  <c r="L54" i="4"/>
  <c r="J54" i="4"/>
  <c r="I54" i="4"/>
  <c r="D62" i="4"/>
  <c r="N62" i="4"/>
  <c r="E62" i="4"/>
  <c r="F70" i="4"/>
  <c r="J70" i="4"/>
  <c r="I70" i="4"/>
  <c r="H70" i="4"/>
  <c r="E70" i="4"/>
  <c r="G78" i="4"/>
  <c r="N78" i="4"/>
  <c r="C78" i="4"/>
  <c r="K78" i="4"/>
  <c r="W78" i="4"/>
  <c r="M78" i="4"/>
  <c r="F78" i="4"/>
  <c r="L78" i="4"/>
  <c r="J78" i="4"/>
  <c r="L94" i="4"/>
  <c r="N94" i="4"/>
  <c r="E94" i="4"/>
  <c r="M94" i="4"/>
  <c r="I94" i="4"/>
  <c r="K94" i="4"/>
  <c r="W94" i="4" s="1"/>
  <c r="H102" i="4"/>
  <c r="K102" i="4"/>
  <c r="W102" i="4"/>
  <c r="M102" i="4"/>
  <c r="J102" i="4"/>
  <c r="D102" i="4"/>
  <c r="C102" i="4"/>
  <c r="F102" i="4"/>
  <c r="L110" i="4"/>
  <c r="E110" i="4"/>
  <c r="D110" i="4"/>
  <c r="K110" i="4"/>
  <c r="W110" i="4"/>
  <c r="F110" i="4"/>
  <c r="N134" i="4"/>
  <c r="C134" i="4"/>
  <c r="M134" i="4"/>
  <c r="L134" i="4"/>
  <c r="J134" i="4"/>
  <c r="G142" i="4"/>
  <c r="H142" i="4"/>
  <c r="E142" i="4"/>
  <c r="D142" i="4"/>
  <c r="N142" i="4"/>
  <c r="C142" i="4"/>
  <c r="I150" i="4"/>
  <c r="H150" i="4"/>
  <c r="E150" i="4"/>
  <c r="D150" i="4"/>
  <c r="G158" i="4"/>
  <c r="H158" i="4"/>
  <c r="E158" i="4"/>
  <c r="D158" i="4"/>
  <c r="N158" i="4"/>
  <c r="C158" i="4"/>
  <c r="G166" i="4"/>
  <c r="L166" i="4"/>
  <c r="J166" i="4"/>
  <c r="I166" i="4"/>
  <c r="H166" i="4"/>
  <c r="G174" i="4"/>
  <c r="H174" i="4"/>
  <c r="E174" i="4"/>
  <c r="D174" i="4"/>
  <c r="N174" i="4"/>
  <c r="C174" i="4"/>
  <c r="F189" i="4"/>
  <c r="M189" i="4"/>
  <c r="D196" i="4"/>
  <c r="C196" i="4"/>
  <c r="F204" i="4"/>
  <c r="L204" i="4"/>
  <c r="D211" i="4"/>
  <c r="N211" i="4"/>
  <c r="C211" i="4"/>
  <c r="M211" i="4"/>
  <c r="L211" i="4"/>
  <c r="K378" i="4"/>
  <c r="W378" i="4"/>
  <c r="J378" i="4"/>
  <c r="I378" i="4"/>
  <c r="E394" i="4"/>
  <c r="D394" i="4"/>
  <c r="N402" i="4"/>
  <c r="M402" i="4"/>
  <c r="M410" i="4"/>
  <c r="L410" i="4"/>
  <c r="J410" i="4"/>
  <c r="I410" i="4"/>
  <c r="H410" i="4"/>
  <c r="G418" i="4"/>
  <c r="AE418" i="4" s="1"/>
  <c r="H418" i="4"/>
  <c r="I418" i="4"/>
  <c r="E418" i="4"/>
  <c r="D418" i="4"/>
  <c r="K418" i="4"/>
  <c r="W418" i="4"/>
  <c r="C418" i="4"/>
  <c r="F418" i="4"/>
  <c r="M426" i="4"/>
  <c r="C426" i="4"/>
  <c r="N426" i="4"/>
  <c r="L426" i="4"/>
  <c r="J426" i="4"/>
  <c r="G434" i="4"/>
  <c r="AE434" i="4" s="1"/>
  <c r="D434" i="4"/>
  <c r="N434" i="4"/>
  <c r="C434" i="4"/>
  <c r="M434" i="4"/>
  <c r="H434" i="4"/>
  <c r="E434" i="4"/>
  <c r="G442" i="4"/>
  <c r="AE442" i="4" s="1"/>
  <c r="J442" i="4"/>
  <c r="I442" i="4"/>
  <c r="H442" i="4"/>
  <c r="D442" i="4"/>
  <c r="C442" i="4"/>
  <c r="E450" i="4"/>
  <c r="D450" i="4"/>
  <c r="N450" i="4"/>
  <c r="C450" i="4"/>
  <c r="I450" i="4"/>
  <c r="H450" i="4"/>
  <c r="G450" i="4"/>
  <c r="AE450" i="4" s="1"/>
  <c r="I458" i="4"/>
  <c r="C458" i="4"/>
  <c r="M465" i="4"/>
  <c r="L465" i="4"/>
  <c r="J465" i="4"/>
  <c r="N465" i="4"/>
  <c r="I465" i="4"/>
  <c r="H465" i="4"/>
  <c r="E465" i="4"/>
  <c r="J472" i="4"/>
  <c r="I472" i="4"/>
  <c r="H472" i="4"/>
  <c r="N472" i="4"/>
  <c r="M472" i="4"/>
  <c r="L472" i="4"/>
  <c r="D480" i="4"/>
  <c r="N480" i="4"/>
  <c r="C480" i="4"/>
  <c r="M480" i="4"/>
  <c r="L480" i="4"/>
  <c r="J480" i="4"/>
  <c r="I480" i="4"/>
  <c r="H488" i="4"/>
  <c r="E488" i="4"/>
  <c r="D488" i="4"/>
  <c r="L488" i="4"/>
  <c r="J488" i="4"/>
  <c r="I488" i="4"/>
  <c r="C488" i="4"/>
  <c r="F496" i="4"/>
  <c r="E496" i="4"/>
  <c r="D496" i="4"/>
  <c r="N496" i="4"/>
  <c r="C496" i="4"/>
  <c r="M496" i="4"/>
  <c r="L496" i="4"/>
  <c r="J496" i="4"/>
  <c r="G504" i="4"/>
  <c r="M504" i="4"/>
  <c r="J504" i="4"/>
  <c r="D504" i="4"/>
  <c r="N504" i="4"/>
  <c r="D511" i="4"/>
  <c r="N511" i="4"/>
  <c r="C511" i="4"/>
  <c r="M511" i="4"/>
  <c r="J511" i="4"/>
  <c r="I511" i="4"/>
  <c r="H511" i="4"/>
  <c r="E519" i="4"/>
  <c r="D519" i="4"/>
  <c r="N519" i="4"/>
  <c r="C519" i="4"/>
  <c r="H519" i="4"/>
  <c r="K519" i="4"/>
  <c r="W519" i="4" s="1"/>
  <c r="F519" i="4"/>
  <c r="G519" i="4"/>
  <c r="I525" i="4"/>
  <c r="H525" i="4"/>
  <c r="E525" i="4"/>
  <c r="N525" i="4"/>
  <c r="M525" i="4"/>
  <c r="L525" i="4"/>
  <c r="K525" i="4"/>
  <c r="W525" i="4" s="1"/>
  <c r="G533" i="4"/>
  <c r="I533" i="4"/>
  <c r="F541" i="4"/>
  <c r="L549" i="4"/>
  <c r="F549" i="4"/>
  <c r="I565" i="4"/>
  <c r="D565" i="4"/>
  <c r="G565" i="4"/>
  <c r="G572" i="4"/>
  <c r="AE572" i="4" s="1"/>
  <c r="H572" i="4"/>
  <c r="E572" i="4"/>
  <c r="D572" i="4"/>
  <c r="J572" i="4"/>
  <c r="I572" i="4"/>
  <c r="C572" i="4"/>
  <c r="E580" i="4"/>
  <c r="D580" i="4"/>
  <c r="N580" i="4"/>
  <c r="C580" i="4"/>
  <c r="M580" i="4"/>
  <c r="L580" i="4"/>
  <c r="J580" i="4"/>
  <c r="I580" i="4"/>
  <c r="G588" i="4"/>
  <c r="D588" i="4"/>
  <c r="N588" i="4"/>
  <c r="C588" i="4"/>
  <c r="M588" i="4"/>
  <c r="L588" i="4"/>
  <c r="H596" i="4"/>
  <c r="E596" i="4"/>
  <c r="D596" i="4"/>
  <c r="N596" i="4"/>
  <c r="C596" i="4"/>
  <c r="M596" i="4"/>
  <c r="L596" i="4"/>
  <c r="J596" i="4"/>
  <c r="G604" i="4"/>
  <c r="M604" i="4"/>
  <c r="L604" i="4"/>
  <c r="J604" i="4"/>
  <c r="I604" i="4"/>
  <c r="N604" i="4"/>
  <c r="H604" i="4"/>
  <c r="E604" i="4"/>
  <c r="G620" i="4"/>
  <c r="M620" i="4"/>
  <c r="L620" i="4"/>
  <c r="N627" i="4"/>
  <c r="G635" i="4"/>
  <c r="M635" i="4"/>
  <c r="L635" i="4"/>
  <c r="J635" i="4"/>
  <c r="I635" i="4"/>
  <c r="D635" i="4"/>
  <c r="C635" i="4"/>
  <c r="G643" i="4"/>
  <c r="E643" i="4"/>
  <c r="D643" i="4"/>
  <c r="N643" i="4"/>
  <c r="C643" i="4"/>
  <c r="M643" i="4"/>
  <c r="H643" i="4"/>
  <c r="I651" i="4"/>
  <c r="H651" i="4"/>
  <c r="E651" i="4"/>
  <c r="D651" i="4"/>
  <c r="N651" i="4"/>
  <c r="I665" i="4"/>
  <c r="H665" i="4"/>
  <c r="M673" i="4"/>
  <c r="L712" i="4"/>
  <c r="N720" i="4"/>
  <c r="C720" i="4"/>
  <c r="J720" i="4"/>
  <c r="I720" i="4"/>
  <c r="H720" i="4"/>
  <c r="E720" i="4"/>
  <c r="D720" i="4"/>
  <c r="G727" i="4"/>
  <c r="AE727" i="4" s="1"/>
  <c r="H727" i="4"/>
  <c r="D727" i="4"/>
  <c r="C727" i="4"/>
  <c r="N727" i="4"/>
  <c r="M727" i="4"/>
  <c r="L727" i="4"/>
  <c r="J727" i="4"/>
  <c r="K735" i="4"/>
  <c r="W735" i="4"/>
  <c r="F735" i="4"/>
  <c r="M735" i="4"/>
  <c r="N735" i="4"/>
  <c r="L735" i="4"/>
  <c r="J735" i="4"/>
  <c r="G735" i="4"/>
  <c r="AE735" i="4" s="1"/>
  <c r="I735" i="4"/>
  <c r="E735" i="4"/>
  <c r="D735" i="4"/>
  <c r="C735" i="4"/>
  <c r="J743" i="4"/>
  <c r="M743" i="4"/>
  <c r="L743" i="4"/>
  <c r="I743" i="4"/>
  <c r="C743" i="4"/>
  <c r="N743" i="4"/>
  <c r="G751" i="4"/>
  <c r="AE751" i="4" s="1"/>
  <c r="M751" i="4"/>
  <c r="E751" i="4"/>
  <c r="D751" i="4"/>
  <c r="C751" i="4"/>
  <c r="N751" i="4"/>
  <c r="G759" i="4"/>
  <c r="AE759" i="4" s="1"/>
  <c r="C759" i="4"/>
  <c r="N759" i="4"/>
  <c r="L759" i="4"/>
  <c r="J759" i="4"/>
  <c r="M775" i="4"/>
  <c r="L775" i="4"/>
  <c r="J775" i="4"/>
  <c r="E775" i="4"/>
  <c r="D783" i="4"/>
  <c r="M783" i="4"/>
  <c r="I791" i="4"/>
  <c r="H791" i="4"/>
  <c r="E791" i="4"/>
  <c r="D791" i="4"/>
  <c r="F791" i="4"/>
  <c r="G791" i="4"/>
  <c r="AE791" i="4" s="1"/>
  <c r="M807" i="4"/>
  <c r="N807" i="4"/>
  <c r="K807" i="4"/>
  <c r="W807" i="4" s="1"/>
  <c r="N823" i="4"/>
  <c r="C823" i="4"/>
  <c r="M823" i="4"/>
  <c r="H823" i="4"/>
  <c r="L823" i="4"/>
  <c r="J823" i="4"/>
  <c r="I823" i="4"/>
  <c r="E823" i="4"/>
  <c r="G823" i="4"/>
  <c r="K823" i="4"/>
  <c r="W823" i="4"/>
  <c r="F94" i="4"/>
  <c r="I102" i="4"/>
  <c r="D70" i="4"/>
  <c r="D78" i="4"/>
  <c r="D134" i="4"/>
  <c r="I142" i="4"/>
  <c r="J158" i="4"/>
  <c r="D166" i="4"/>
  <c r="L174" i="4"/>
  <c r="H211" i="4"/>
  <c r="L370" i="4"/>
  <c r="C378" i="4"/>
  <c r="C410" i="4"/>
  <c r="L418" i="4"/>
  <c r="H426" i="4"/>
  <c r="L442" i="4"/>
  <c r="C472" i="4"/>
  <c r="I496" i="4"/>
  <c r="L533" i="4"/>
  <c r="D549" i="4"/>
  <c r="L572" i="4"/>
  <c r="D823" i="4"/>
  <c r="I732" i="4"/>
  <c r="H732" i="4"/>
  <c r="E732" i="4"/>
  <c r="C732" i="4"/>
  <c r="N732" i="4"/>
  <c r="J732" i="4"/>
  <c r="M796" i="4"/>
  <c r="H796" i="4"/>
  <c r="F796" i="4"/>
  <c r="L796" i="4"/>
  <c r="J796" i="4"/>
  <c r="I796" i="4"/>
  <c r="E796" i="4"/>
  <c r="N796" i="4"/>
  <c r="D796" i="4"/>
  <c r="G920" i="4"/>
  <c r="L920" i="4"/>
  <c r="J920" i="4"/>
  <c r="H920" i="4"/>
  <c r="E920" i="4"/>
  <c r="M920" i="4"/>
  <c r="D740" i="4"/>
  <c r="C882" i="4"/>
  <c r="K20" i="4"/>
  <c r="W20" i="4" s="1"/>
  <c r="G20" i="4"/>
  <c r="AE20" i="4" s="1"/>
  <c r="I20" i="4"/>
  <c r="H20" i="4"/>
  <c r="E20" i="4"/>
  <c r="D20" i="4"/>
  <c r="K702" i="4"/>
  <c r="W702" i="4" s="1"/>
  <c r="H702" i="4"/>
  <c r="N845" i="4"/>
  <c r="M845" i="4"/>
  <c r="K883" i="4"/>
  <c r="W883" i="4"/>
  <c r="G883" i="4"/>
  <c r="J883" i="4"/>
  <c r="I883" i="4"/>
  <c r="N883" i="4"/>
  <c r="C883" i="4"/>
  <c r="M883" i="4"/>
  <c r="L883" i="4"/>
  <c r="H883" i="4"/>
  <c r="E883" i="4"/>
  <c r="L852" i="4"/>
  <c r="J20" i="4"/>
  <c r="C54" i="4"/>
  <c r="L70" i="4"/>
  <c r="E78" i="4"/>
  <c r="M110" i="4"/>
  <c r="D126" i="4"/>
  <c r="J142" i="4"/>
  <c r="L158" i="4"/>
  <c r="E166" i="4"/>
  <c r="M174" i="4"/>
  <c r="I211" i="4"/>
  <c r="D410" i="4"/>
  <c r="M418" i="4"/>
  <c r="I426" i="4"/>
  <c r="I434" i="4"/>
  <c r="M442" i="4"/>
  <c r="D472" i="4"/>
  <c r="M572" i="4"/>
  <c r="I748" i="4"/>
  <c r="H751" i="4"/>
  <c r="N756" i="4"/>
  <c r="E812" i="4"/>
  <c r="C875" i="4"/>
  <c r="G724" i="4"/>
  <c r="N724" i="4"/>
  <c r="M724" i="4"/>
  <c r="L724" i="4"/>
  <c r="I724" i="4"/>
  <c r="G788" i="4"/>
  <c r="D788" i="4"/>
  <c r="J788" i="4"/>
  <c r="H788" i="4"/>
  <c r="E788" i="4"/>
  <c r="C788" i="4"/>
  <c r="N788" i="4"/>
  <c r="M788" i="4"/>
  <c r="L788" i="4"/>
  <c r="I788" i="4"/>
  <c r="I844" i="4"/>
  <c r="H844" i="4"/>
  <c r="M844" i="4"/>
  <c r="D844" i="4"/>
  <c r="C844" i="4"/>
  <c r="N844" i="4"/>
  <c r="L844" i="4"/>
  <c r="K898" i="4"/>
  <c r="W898" i="4"/>
  <c r="L898" i="4"/>
  <c r="G898" i="4"/>
  <c r="AE898" i="4" s="1"/>
  <c r="J898" i="4"/>
  <c r="D898" i="4"/>
  <c r="E898" i="4"/>
  <c r="C898" i="4"/>
  <c r="N898" i="4"/>
  <c r="M898" i="4"/>
  <c r="J913" i="4"/>
  <c r="I913" i="4"/>
  <c r="D913" i="4"/>
  <c r="N913" i="4"/>
  <c r="L913" i="4"/>
  <c r="H936" i="4"/>
  <c r="M936" i="4"/>
  <c r="L936" i="4"/>
  <c r="E936" i="4"/>
  <c r="G936" i="4"/>
  <c r="D936" i="4"/>
  <c r="F1006" i="4"/>
  <c r="L1006" i="4"/>
  <c r="C724" i="4"/>
  <c r="I944" i="4"/>
  <c r="M12" i="4"/>
  <c r="N12" i="4"/>
  <c r="K837" i="4"/>
  <c r="W837" i="4" s="1"/>
  <c r="E837" i="4"/>
  <c r="D837" i="4"/>
  <c r="J837" i="4"/>
  <c r="M837" i="4"/>
  <c r="L837" i="4"/>
  <c r="I837" i="4"/>
  <c r="H837" i="4"/>
  <c r="F837" i="4"/>
  <c r="N837" i="4"/>
  <c r="F891" i="4"/>
  <c r="G891" i="4"/>
  <c r="H891" i="4"/>
  <c r="E891" i="4"/>
  <c r="L891" i="4"/>
  <c r="N891" i="4"/>
  <c r="M891" i="4"/>
  <c r="D891" i="4"/>
  <c r="C891" i="4"/>
  <c r="E914" i="4"/>
  <c r="D914" i="4"/>
  <c r="L969" i="4"/>
  <c r="E1006" i="4"/>
  <c r="E102" i="4"/>
  <c r="N1006" i="4"/>
  <c r="L102" i="4"/>
  <c r="F62" i="4"/>
  <c r="L20" i="4"/>
  <c r="D54" i="4"/>
  <c r="M70" i="4"/>
  <c r="H78" i="4"/>
  <c r="C94" i="4"/>
  <c r="I126" i="4"/>
  <c r="H134" i="4"/>
  <c r="L142" i="4"/>
  <c r="C150" i="4"/>
  <c r="M158" i="4"/>
  <c r="M166" i="4"/>
  <c r="J196" i="4"/>
  <c r="J211" i="4"/>
  <c r="N370" i="4"/>
  <c r="E410" i="4"/>
  <c r="N418" i="4"/>
  <c r="J434" i="4"/>
  <c r="N442" i="4"/>
  <c r="E472" i="4"/>
  <c r="N572" i="4"/>
  <c r="C604" i="4"/>
  <c r="I751" i="4"/>
  <c r="H812" i="4"/>
  <c r="M861" i="4"/>
  <c r="E913" i="4"/>
  <c r="K709" i="4"/>
  <c r="W709" i="4"/>
  <c r="E709" i="4"/>
  <c r="M709" i="4"/>
  <c r="L709" i="4"/>
  <c r="J709" i="4"/>
  <c r="M772" i="4"/>
  <c r="G772" i="4"/>
  <c r="E772" i="4"/>
  <c r="D772" i="4"/>
  <c r="I772" i="4"/>
  <c r="G882" i="4"/>
  <c r="AE882" i="4" s="1"/>
  <c r="L882" i="4"/>
  <c r="J882" i="4"/>
  <c r="D882" i="4"/>
  <c r="N882" i="4"/>
  <c r="M882" i="4"/>
  <c r="I882" i="4"/>
  <c r="H882" i="4"/>
  <c r="K906" i="4"/>
  <c r="W906" i="4" s="1"/>
  <c r="H906" i="4"/>
  <c r="N906" i="4"/>
  <c r="C906" i="4"/>
  <c r="F906" i="4"/>
  <c r="M906" i="4"/>
  <c r="L906" i="4"/>
  <c r="D906" i="4"/>
  <c r="E906" i="4"/>
  <c r="G906" i="4"/>
  <c r="J906" i="4"/>
  <c r="I906" i="4"/>
  <c r="H928" i="4"/>
  <c r="N928" i="4"/>
  <c r="M928" i="4"/>
  <c r="L928" i="4"/>
  <c r="I928" i="4"/>
  <c r="E928" i="4"/>
  <c r="G928" i="4"/>
  <c r="H961" i="4"/>
  <c r="D724" i="4"/>
  <c r="E882" i="4"/>
  <c r="M944" i="4"/>
  <c r="C664" i="4"/>
  <c r="M664" i="4"/>
  <c r="L664" i="4"/>
  <c r="H12" i="4"/>
  <c r="J62" i="4"/>
  <c r="K882" i="4"/>
  <c r="W882" i="4"/>
  <c r="K791" i="4"/>
  <c r="W791" i="4"/>
  <c r="F743" i="4"/>
  <c r="M62" i="4"/>
  <c r="M1006" i="4"/>
  <c r="K62" i="4"/>
  <c r="W62" i="4"/>
  <c r="M20" i="4"/>
  <c r="E54" i="4"/>
  <c r="N70" i="4"/>
  <c r="I78" i="4"/>
  <c r="H94" i="4"/>
  <c r="J126" i="4"/>
  <c r="I134" i="4"/>
  <c r="M142" i="4"/>
  <c r="J150" i="4"/>
  <c r="N166" i="4"/>
  <c r="N410" i="4"/>
  <c r="L434" i="4"/>
  <c r="E458" i="4"/>
  <c r="H580" i="4"/>
  <c r="D604" i="4"/>
  <c r="L720" i="4"/>
  <c r="J751" i="4"/>
  <c r="E783" i="4"/>
  <c r="K23" i="4"/>
  <c r="W23" i="4" s="1"/>
  <c r="F23" i="4"/>
  <c r="G23" i="4"/>
  <c r="AE23" i="4" s="1"/>
  <c r="K47" i="4"/>
  <c r="W47" i="4"/>
  <c r="F47" i="4"/>
  <c r="G47" i="4"/>
  <c r="AE47" i="4" s="1"/>
  <c r="K190" i="4"/>
  <c r="W190" i="4" s="1"/>
  <c r="F190" i="4"/>
  <c r="K307" i="4"/>
  <c r="W307" i="4"/>
  <c r="F307" i="4"/>
  <c r="K339" i="4"/>
  <c r="W339" i="4" s="1"/>
  <c r="G339" i="4"/>
  <c r="F705" i="4"/>
  <c r="K800" i="4"/>
  <c r="W800" i="4"/>
  <c r="D800" i="4"/>
  <c r="F800" i="4"/>
  <c r="J800" i="4"/>
  <c r="I816" i="4"/>
  <c r="H816" i="4"/>
  <c r="M816" i="4"/>
  <c r="K65" i="4"/>
  <c r="W65" i="4"/>
  <c r="G65" i="4"/>
  <c r="K675" i="4"/>
  <c r="W675" i="4" s="1"/>
  <c r="G675" i="4"/>
  <c r="K690" i="4"/>
  <c r="W690" i="4"/>
  <c r="F690" i="4"/>
  <c r="G865" i="4"/>
  <c r="J865" i="4"/>
  <c r="I865" i="4"/>
  <c r="N865" i="4"/>
  <c r="C865" i="4"/>
  <c r="L872" i="4"/>
  <c r="J872" i="4"/>
  <c r="D872" i="4"/>
  <c r="M887" i="4"/>
  <c r="L887" i="4"/>
  <c r="E887" i="4"/>
  <c r="D895" i="4"/>
  <c r="N895" i="4"/>
  <c r="C895" i="4"/>
  <c r="G895" i="4"/>
  <c r="AE895" i="4" s="1"/>
  <c r="I895" i="4"/>
  <c r="L903" i="4"/>
  <c r="E903" i="4"/>
  <c r="D903" i="4"/>
  <c r="H903" i="4"/>
  <c r="C903" i="4"/>
  <c r="N903" i="4"/>
  <c r="K941" i="4"/>
  <c r="W941" i="4" s="1"/>
  <c r="E941" i="4"/>
  <c r="F941" i="4"/>
  <c r="M941" i="4"/>
  <c r="L941" i="4"/>
  <c r="N941" i="4"/>
  <c r="J941" i="4"/>
  <c r="C941" i="4"/>
  <c r="J949" i="4"/>
  <c r="I949" i="4"/>
  <c r="E965" i="4"/>
  <c r="G965" i="4"/>
  <c r="AE965" i="4" s="1"/>
  <c r="N965" i="4"/>
  <c r="I965" i="4"/>
  <c r="E972" i="4"/>
  <c r="D972" i="4"/>
  <c r="C972" i="4"/>
  <c r="F58" i="4"/>
  <c r="G58" i="4"/>
  <c r="K278" i="4"/>
  <c r="W278" i="4"/>
  <c r="G278" i="4"/>
  <c r="K286" i="4"/>
  <c r="W286" i="4" s="1"/>
  <c r="G286" i="4"/>
  <c r="K389" i="4"/>
  <c r="W389" i="4"/>
  <c r="F389" i="4"/>
  <c r="G389" i="4"/>
  <c r="F397" i="4"/>
  <c r="G397" i="4"/>
  <c r="K429" i="4"/>
  <c r="W429" i="4"/>
  <c r="F429" i="4"/>
  <c r="G429" i="4"/>
  <c r="K507" i="4"/>
  <c r="W507" i="4"/>
  <c r="G507" i="4"/>
  <c r="F507" i="4"/>
  <c r="K536" i="4"/>
  <c r="W536" i="4"/>
  <c r="G536" i="4"/>
  <c r="K552" i="4"/>
  <c r="W552" i="4" s="1"/>
  <c r="F552" i="4"/>
  <c r="G552" i="4"/>
  <c r="K560" i="4"/>
  <c r="W560" i="4" s="1"/>
  <c r="F560" i="4"/>
  <c r="G560" i="4"/>
  <c r="K646" i="4"/>
  <c r="W646" i="4" s="1"/>
  <c r="G43" i="4"/>
  <c r="AE43" i="4" s="1"/>
  <c r="F187" i="4"/>
  <c r="K187" i="4"/>
  <c r="W187" i="4" s="1"/>
  <c r="K216" i="4"/>
  <c r="W216" i="4"/>
  <c r="F216" i="4"/>
  <c r="G216" i="4"/>
  <c r="AE216" i="4" s="1"/>
  <c r="K414" i="4"/>
  <c r="W414" i="4" s="1"/>
  <c r="G414" i="4"/>
  <c r="K438" i="4"/>
  <c r="W438" i="4"/>
  <c r="G438" i="4"/>
  <c r="F438" i="4"/>
  <c r="K454" i="4"/>
  <c r="W454" i="4"/>
  <c r="F454" i="4"/>
  <c r="K576" i="4"/>
  <c r="W576" i="4" s="1"/>
  <c r="F576" i="4"/>
  <c r="K600" i="4"/>
  <c r="W600" i="4"/>
  <c r="G600" i="4"/>
  <c r="AE600" i="4" s="1"/>
  <c r="F600" i="4"/>
  <c r="K608" i="4"/>
  <c r="W608" i="4"/>
  <c r="F608" i="4"/>
  <c r="G653" i="4"/>
  <c r="F653" i="4"/>
  <c r="F25" i="4"/>
  <c r="K25" i="4"/>
  <c r="W25" i="4"/>
  <c r="G25" i="4"/>
  <c r="AE25" i="4" s="1"/>
  <c r="K206" i="4"/>
  <c r="W206" i="4" s="1"/>
  <c r="F206" i="4"/>
  <c r="F220" i="4"/>
  <c r="G220" i="4"/>
  <c r="AE220" i="4" s="1"/>
  <c r="F332" i="4"/>
  <c r="G332" i="4"/>
  <c r="AE332" i="4" s="1"/>
  <c r="K348" i="4"/>
  <c r="W348" i="4" s="1"/>
  <c r="K766" i="4"/>
  <c r="W766" i="4"/>
  <c r="G766" i="4"/>
  <c r="AE766" i="4" s="1"/>
  <c r="K830" i="4"/>
  <c r="W830" i="4"/>
  <c r="G830" i="4"/>
  <c r="AE830" i="4" s="1"/>
  <c r="G869" i="4"/>
  <c r="AE869" i="4" s="1"/>
  <c r="F907" i="4"/>
  <c r="E907" i="4"/>
  <c r="M907" i="4"/>
  <c r="G907" i="4"/>
  <c r="L907" i="4"/>
  <c r="D954" i="4"/>
  <c r="F180" i="4"/>
  <c r="K180" i="4"/>
  <c r="W180" i="4"/>
  <c r="G180" i="4"/>
  <c r="K248" i="4"/>
  <c r="W248" i="4" s="1"/>
  <c r="F248" i="4"/>
  <c r="K423" i="4"/>
  <c r="W423" i="4"/>
  <c r="F423" i="4"/>
  <c r="F431" i="4"/>
  <c r="G431" i="4"/>
  <c r="AE431" i="4" s="1"/>
  <c r="F818" i="4"/>
  <c r="K818" i="4"/>
  <c r="W818" i="4"/>
  <c r="F826" i="4"/>
  <c r="G826" i="4"/>
  <c r="AE826" i="4" s="1"/>
  <c r="K904" i="4"/>
  <c r="W904" i="4"/>
  <c r="J904" i="4"/>
  <c r="E904" i="4"/>
  <c r="D904" i="4"/>
  <c r="K911" i="4"/>
  <c r="W911" i="4" s="1"/>
  <c r="D911" i="4"/>
  <c r="L911" i="4"/>
  <c r="J911" i="4"/>
  <c r="D918" i="4"/>
  <c r="L918" i="4"/>
  <c r="J918" i="4"/>
  <c r="K926" i="4"/>
  <c r="W926" i="4" s="1"/>
  <c r="E926" i="4"/>
  <c r="M926" i="4"/>
  <c r="L926" i="4"/>
  <c r="N958" i="4"/>
  <c r="C958" i="4"/>
  <c r="J958" i="4"/>
  <c r="I958" i="4"/>
  <c r="G966" i="4"/>
  <c r="L966" i="4"/>
  <c r="H966" i="4"/>
  <c r="E966" i="4"/>
  <c r="K981" i="4"/>
  <c r="W981" i="4"/>
  <c r="G981" i="4"/>
  <c r="AE981" i="4" s="1"/>
  <c r="N981" i="4"/>
  <c r="C981" i="4"/>
  <c r="J981" i="4"/>
  <c r="F981" i="4"/>
  <c r="I981" i="4"/>
  <c r="F996" i="4"/>
  <c r="L996" i="4"/>
  <c r="H996" i="4"/>
  <c r="E996" i="4"/>
  <c r="K1004" i="4"/>
  <c r="W1004" i="4"/>
  <c r="L1004" i="4"/>
  <c r="H1004" i="4"/>
  <c r="E1004" i="4"/>
  <c r="K212" i="4"/>
  <c r="W212" i="4" s="1"/>
  <c r="K840" i="4"/>
  <c r="W840" i="4" s="1"/>
  <c r="M601" i="4"/>
  <c r="N601" i="4"/>
  <c r="J509" i="4"/>
  <c r="E509" i="4"/>
  <c r="N509" i="4"/>
  <c r="M509" i="4"/>
  <c r="D530" i="4"/>
  <c r="N530" i="4"/>
  <c r="C530" i="4"/>
  <c r="M530" i="4"/>
  <c r="H530" i="4"/>
  <c r="G530" i="4"/>
  <c r="I530" i="4"/>
  <c r="E530" i="4"/>
  <c r="G546" i="4"/>
  <c r="AE546" i="4" s="1"/>
  <c r="L546" i="4"/>
  <c r="N546" i="4"/>
  <c r="M546" i="4"/>
  <c r="J546" i="4"/>
  <c r="D546" i="4"/>
  <c r="E546" i="4"/>
  <c r="C546" i="4"/>
  <c r="L562" i="4"/>
  <c r="J562" i="4"/>
  <c r="I562" i="4"/>
  <c r="H562" i="4"/>
  <c r="N562" i="4"/>
  <c r="M562" i="4"/>
  <c r="E562" i="4"/>
  <c r="G569" i="4"/>
  <c r="AE569" i="4" s="1"/>
  <c r="L569" i="4"/>
  <c r="N569" i="4"/>
  <c r="F569" i="4"/>
  <c r="M569" i="4"/>
  <c r="J569" i="4"/>
  <c r="D569" i="4"/>
  <c r="K569" i="4"/>
  <c r="W569" i="4" s="1"/>
  <c r="I569" i="4"/>
  <c r="C569" i="4"/>
  <c r="H569" i="4"/>
  <c r="E569" i="4"/>
  <c r="G593" i="4"/>
  <c r="L593" i="4"/>
  <c r="C593" i="4"/>
  <c r="N593" i="4"/>
  <c r="M593" i="4"/>
  <c r="E593" i="4"/>
  <c r="D593" i="4"/>
  <c r="F593" i="4"/>
  <c r="K593" i="4"/>
  <c r="W593" i="4"/>
  <c r="I593" i="4"/>
  <c r="H593" i="4"/>
  <c r="K683" i="4"/>
  <c r="W683" i="4" s="1"/>
  <c r="G683" i="4"/>
  <c r="D683" i="4"/>
  <c r="N683" i="4"/>
  <c r="C683" i="4"/>
  <c r="F683" i="4"/>
  <c r="I683" i="4"/>
  <c r="H683" i="4"/>
  <c r="E683" i="4"/>
  <c r="L683" i="4"/>
  <c r="G728" i="4"/>
  <c r="AE728" i="4" s="1"/>
  <c r="J728" i="4"/>
  <c r="H728" i="4"/>
  <c r="E728" i="4"/>
  <c r="N728" i="4"/>
  <c r="M728" i="4"/>
  <c r="C728" i="4"/>
  <c r="L728" i="4"/>
  <c r="K744" i="4"/>
  <c r="W744" i="4"/>
  <c r="D744" i="4"/>
  <c r="M744" i="4"/>
  <c r="L744" i="4"/>
  <c r="J744" i="4"/>
  <c r="I744" i="4"/>
  <c r="H744" i="4"/>
  <c r="E744" i="4"/>
  <c r="C744" i="4"/>
  <c r="N744" i="4"/>
  <c r="G752" i="4"/>
  <c r="I752" i="4"/>
  <c r="E752" i="4"/>
  <c r="D752" i="4"/>
  <c r="C752" i="4"/>
  <c r="J752" i="4"/>
  <c r="H752" i="4"/>
  <c r="M752" i="4"/>
  <c r="L752" i="4"/>
  <c r="M839" i="4"/>
  <c r="L839" i="4"/>
  <c r="I839" i="4"/>
  <c r="H839" i="4"/>
  <c r="N839" i="4"/>
  <c r="J839" i="4"/>
  <c r="E839" i="4"/>
  <c r="C839" i="4"/>
  <c r="D839" i="4"/>
  <c r="K839" i="4"/>
  <c r="W839" i="4" s="1"/>
  <c r="F839" i="4"/>
  <c r="G946" i="4"/>
  <c r="E946" i="4"/>
  <c r="K962" i="4"/>
  <c r="W962" i="4" s="1"/>
  <c r="G962" i="4"/>
  <c r="I962" i="4"/>
  <c r="F962" i="4"/>
  <c r="N962" i="4"/>
  <c r="C962" i="4"/>
  <c r="M962" i="4"/>
  <c r="J962" i="4"/>
  <c r="H962" i="4"/>
  <c r="L962" i="4"/>
  <c r="E962" i="4"/>
  <c r="D962" i="4"/>
  <c r="D1000" i="4"/>
  <c r="C793" i="4"/>
  <c r="N793" i="4"/>
  <c r="H793" i="4"/>
  <c r="E793" i="4"/>
  <c r="D793" i="4"/>
  <c r="K793" i="4"/>
  <c r="W793" i="4"/>
  <c r="I809" i="4"/>
  <c r="G809" i="4"/>
  <c r="F809" i="4"/>
  <c r="F824" i="4"/>
  <c r="I824" i="4"/>
  <c r="E824" i="4"/>
  <c r="G824" i="4"/>
  <c r="AE824" i="4" s="1"/>
  <c r="C901" i="4"/>
  <c r="N901" i="4"/>
  <c r="H546" i="4"/>
  <c r="D728" i="4"/>
  <c r="N752" i="4"/>
  <c r="E585" i="4"/>
  <c r="D585" i="4"/>
  <c r="C585" i="4"/>
  <c r="N585" i="4"/>
  <c r="I585" i="4"/>
  <c r="G585" i="4"/>
  <c r="AE585" i="4" s="1"/>
  <c r="L585" i="4"/>
  <c r="M585" i="4"/>
  <c r="K585" i="4"/>
  <c r="W585" i="4"/>
  <c r="F585" i="4"/>
  <c r="I546" i="4"/>
  <c r="I728" i="4"/>
  <c r="C501" i="4"/>
  <c r="H501" i="4"/>
  <c r="K501" i="4"/>
  <c r="W501" i="4" s="1"/>
  <c r="N501" i="4"/>
  <c r="G516" i="4"/>
  <c r="M516" i="4"/>
  <c r="L516" i="4"/>
  <c r="J516" i="4"/>
  <c r="D516" i="4"/>
  <c r="E516" i="4"/>
  <c r="C516" i="4"/>
  <c r="I516" i="4"/>
  <c r="H516" i="4"/>
  <c r="K538" i="4"/>
  <c r="W538" i="4" s="1"/>
  <c r="G538" i="4"/>
  <c r="AE538" i="4" s="1"/>
  <c r="F538" i="4"/>
  <c r="D538" i="4"/>
  <c r="N538" i="4"/>
  <c r="C538" i="4"/>
  <c r="M538" i="4"/>
  <c r="H538" i="4"/>
  <c r="L538" i="4"/>
  <c r="J538" i="4"/>
  <c r="I538" i="4"/>
  <c r="K554" i="4"/>
  <c r="W554" i="4" s="1"/>
  <c r="G554" i="4"/>
  <c r="E554" i="4"/>
  <c r="M554" i="4"/>
  <c r="L554" i="4"/>
  <c r="J554" i="4"/>
  <c r="C554" i="4"/>
  <c r="I554" i="4"/>
  <c r="H554" i="4"/>
  <c r="D554" i="4"/>
  <c r="N554" i="4"/>
  <c r="L577" i="4"/>
  <c r="E577" i="4"/>
  <c r="D577" i="4"/>
  <c r="C577" i="4"/>
  <c r="I577" i="4"/>
  <c r="M577" i="4"/>
  <c r="J577" i="4"/>
  <c r="K577" i="4"/>
  <c r="W577" i="4"/>
  <c r="H577" i="4"/>
  <c r="N577" i="4"/>
  <c r="J601" i="4"/>
  <c r="H601" i="4"/>
  <c r="E601" i="4"/>
  <c r="D601" i="4"/>
  <c r="L601" i="4"/>
  <c r="I601" i="4"/>
  <c r="G601" i="4"/>
  <c r="AE601" i="4" s="1"/>
  <c r="C601" i="4"/>
  <c r="F677" i="4"/>
  <c r="K677" i="4"/>
  <c r="W677" i="4" s="1"/>
  <c r="N677" i="4"/>
  <c r="C677" i="4"/>
  <c r="M677" i="4"/>
  <c r="L677" i="4"/>
  <c r="J677" i="4"/>
  <c r="G677" i="4"/>
  <c r="D677" i="4"/>
  <c r="E677" i="4"/>
  <c r="G736" i="4"/>
  <c r="AE736" i="4" s="1"/>
  <c r="D736" i="4"/>
  <c r="M736" i="4"/>
  <c r="L736" i="4"/>
  <c r="J736" i="4"/>
  <c r="I736" i="4"/>
  <c r="H736" i="4"/>
  <c r="C736" i="4"/>
  <c r="I846" i="4"/>
  <c r="E846" i="4"/>
  <c r="F846" i="4"/>
  <c r="M846" i="4"/>
  <c r="K985" i="4"/>
  <c r="W985" i="4"/>
  <c r="M985" i="4"/>
  <c r="K993" i="4"/>
  <c r="W993" i="4"/>
  <c r="L993" i="4"/>
  <c r="J501" i="4"/>
  <c r="L530" i="4"/>
  <c r="E736" i="4"/>
  <c r="M785" i="4"/>
  <c r="J785" i="4"/>
  <c r="I785" i="4"/>
  <c r="N785" i="4"/>
  <c r="L785" i="4"/>
  <c r="H785" i="4"/>
  <c r="D785" i="4"/>
  <c r="F785" i="4"/>
  <c r="C785" i="4"/>
  <c r="G785" i="4"/>
  <c r="I801" i="4"/>
  <c r="G801" i="4"/>
  <c r="M817" i="4"/>
  <c r="J817" i="4"/>
  <c r="I817" i="4"/>
  <c r="D817" i="4"/>
  <c r="C817" i="4"/>
  <c r="H817" i="4"/>
  <c r="E817" i="4"/>
  <c r="N817" i="4"/>
  <c r="G817" i="4"/>
  <c r="L817" i="4"/>
  <c r="N832" i="4"/>
  <c r="J832" i="4"/>
  <c r="F832" i="4"/>
  <c r="L893" i="4"/>
  <c r="J893" i="4"/>
  <c r="H893" i="4"/>
  <c r="M931" i="4"/>
  <c r="I931" i="4"/>
  <c r="C931" i="4"/>
  <c r="N736" i="4"/>
  <c r="K801" i="4"/>
  <c r="W801" i="4"/>
  <c r="K601" i="4"/>
  <c r="W601" i="4"/>
  <c r="F793" i="4"/>
  <c r="G577" i="4"/>
  <c r="AE577" i="4" s="1"/>
  <c r="H585" i="4"/>
  <c r="H677" i="4"/>
  <c r="J683" i="4"/>
  <c r="G227" i="4"/>
  <c r="AE227" i="4" s="1"/>
  <c r="K80" i="4"/>
  <c r="W80" i="4"/>
  <c r="G80" i="4"/>
  <c r="E80" i="4"/>
  <c r="D80" i="4"/>
  <c r="N80" i="4"/>
  <c r="C80" i="4"/>
  <c r="I80" i="4"/>
  <c r="F88" i="4"/>
  <c r="G88" i="4"/>
  <c r="E88" i="4"/>
  <c r="D88" i="4"/>
  <c r="N88" i="4"/>
  <c r="C88" i="4"/>
  <c r="I88" i="4"/>
  <c r="G96" i="4"/>
  <c r="AE96" i="4" s="1"/>
  <c r="N96" i="4"/>
  <c r="C96" i="4"/>
  <c r="M96" i="4"/>
  <c r="L96" i="4"/>
  <c r="E96" i="4"/>
  <c r="F104" i="4"/>
  <c r="G104" i="4"/>
  <c r="AE104" i="4" s="1"/>
  <c r="N104" i="4"/>
  <c r="C104" i="4"/>
  <c r="M104" i="4"/>
  <c r="L104" i="4"/>
  <c r="E104" i="4"/>
  <c r="K112" i="4"/>
  <c r="W112" i="4"/>
  <c r="G112" i="4"/>
  <c r="AE112" i="4" s="1"/>
  <c r="D112" i="4"/>
  <c r="N112" i="4"/>
  <c r="C112" i="4"/>
  <c r="F112" i="4"/>
  <c r="M112" i="4"/>
  <c r="H112" i="4"/>
  <c r="K120" i="4"/>
  <c r="W120" i="4"/>
  <c r="F120" i="4"/>
  <c r="G120" i="4"/>
  <c r="AE120" i="4" s="1"/>
  <c r="L120" i="4"/>
  <c r="J120" i="4"/>
  <c r="I120" i="4"/>
  <c r="N120" i="4"/>
  <c r="C120" i="4"/>
  <c r="F128" i="4"/>
  <c r="N128" i="4"/>
  <c r="C128" i="4"/>
  <c r="M128" i="4"/>
  <c r="L128" i="4"/>
  <c r="E128" i="4"/>
  <c r="K136" i="4"/>
  <c r="W136" i="4"/>
  <c r="G136" i="4"/>
  <c r="F136" i="4"/>
  <c r="H136" i="4"/>
  <c r="E136" i="4"/>
  <c r="D136" i="4"/>
  <c r="J136" i="4"/>
  <c r="M144" i="4"/>
  <c r="G144" i="4"/>
  <c r="L144" i="4"/>
  <c r="J144" i="4"/>
  <c r="D144" i="4"/>
  <c r="G152" i="4"/>
  <c r="AE152" i="4" s="1"/>
  <c r="D152" i="4"/>
  <c r="N152" i="4"/>
  <c r="C152" i="4"/>
  <c r="M152" i="4"/>
  <c r="H152" i="4"/>
  <c r="K160" i="4"/>
  <c r="W160" i="4" s="1"/>
  <c r="F160" i="4"/>
  <c r="N160" i="4"/>
  <c r="C160" i="4"/>
  <c r="M160" i="4"/>
  <c r="G160" i="4"/>
  <c r="L160" i="4"/>
  <c r="E160" i="4"/>
  <c r="K168" i="4"/>
  <c r="W168" i="4"/>
  <c r="G168" i="4"/>
  <c r="J168" i="4"/>
  <c r="I168" i="4"/>
  <c r="H168" i="4"/>
  <c r="M168" i="4"/>
  <c r="N183" i="4"/>
  <c r="C183" i="4"/>
  <c r="M183" i="4"/>
  <c r="L183" i="4"/>
  <c r="E183" i="4"/>
  <c r="G189" i="4"/>
  <c r="AE189" i="4" s="1"/>
  <c r="L189" i="4"/>
  <c r="J189" i="4"/>
  <c r="I189" i="4"/>
  <c r="N189" i="4"/>
  <c r="C189" i="4"/>
  <c r="K196" i="4"/>
  <c r="W196" i="4" s="1"/>
  <c r="G196" i="4"/>
  <c r="F196" i="4"/>
  <c r="I196" i="4"/>
  <c r="H196" i="4"/>
  <c r="E196" i="4"/>
  <c r="L196" i="4"/>
  <c r="K204" i="4"/>
  <c r="W204" i="4" s="1"/>
  <c r="G204" i="4"/>
  <c r="AE204" i="4" s="1"/>
  <c r="J204" i="4"/>
  <c r="I204" i="4"/>
  <c r="H204" i="4"/>
  <c r="M204" i="4"/>
  <c r="G209" i="4"/>
  <c r="AE209" i="4" s="1"/>
  <c r="N209" i="4"/>
  <c r="C209" i="4"/>
  <c r="M209" i="4"/>
  <c r="L209" i="4"/>
  <c r="E209" i="4"/>
  <c r="G294" i="4"/>
  <c r="E294" i="4"/>
  <c r="D294" i="4"/>
  <c r="N294" i="4"/>
  <c r="C294" i="4"/>
  <c r="I294" i="4"/>
  <c r="N302" i="4"/>
  <c r="G302" i="4"/>
  <c r="I302" i="4"/>
  <c r="G326" i="4"/>
  <c r="N326" i="4"/>
  <c r="C326" i="4"/>
  <c r="M326" i="4"/>
  <c r="L326" i="4"/>
  <c r="E326" i="4"/>
  <c r="K334" i="4"/>
  <c r="W334" i="4" s="1"/>
  <c r="G334" i="4"/>
  <c r="F334" i="4"/>
  <c r="M334" i="4"/>
  <c r="L334" i="4"/>
  <c r="J334" i="4"/>
  <c r="D334" i="4"/>
  <c r="G342" i="4"/>
  <c r="H342" i="4"/>
  <c r="E342" i="4"/>
  <c r="D342" i="4"/>
  <c r="J342" i="4"/>
  <c r="G357" i="4"/>
  <c r="AE357" i="4" s="1"/>
  <c r="I357" i="4"/>
  <c r="H357" i="4"/>
  <c r="E357" i="4"/>
  <c r="L357" i="4"/>
  <c r="N365" i="4"/>
  <c r="C365" i="4"/>
  <c r="M365" i="4"/>
  <c r="L365" i="4"/>
  <c r="E365" i="4"/>
  <c r="G373" i="4"/>
  <c r="I373" i="4"/>
  <c r="H373" i="4"/>
  <c r="E373" i="4"/>
  <c r="L373" i="4"/>
  <c r="F381" i="4"/>
  <c r="N381" i="4"/>
  <c r="C381" i="4"/>
  <c r="M381" i="4"/>
  <c r="L381" i="4"/>
  <c r="G381" i="4"/>
  <c r="E381" i="4"/>
  <c r="K774" i="4"/>
  <c r="W774" i="4"/>
  <c r="G774" i="4"/>
  <c r="AE774" i="4" s="1"/>
  <c r="M774" i="4"/>
  <c r="J774" i="4"/>
  <c r="I774" i="4"/>
  <c r="E774" i="4"/>
  <c r="F774" i="4"/>
  <c r="D774" i="4"/>
  <c r="C774" i="4"/>
  <c r="L774" i="4"/>
  <c r="K782" i="4"/>
  <c r="W782" i="4"/>
  <c r="F782" i="4"/>
  <c r="J782" i="4"/>
  <c r="H782" i="4"/>
  <c r="E782" i="4"/>
  <c r="G782" i="4"/>
  <c r="AE782" i="4" s="1"/>
  <c r="C782" i="4"/>
  <c r="I782" i="4"/>
  <c r="G790" i="4"/>
  <c r="AE790" i="4" s="1"/>
  <c r="H790" i="4"/>
  <c r="D790" i="4"/>
  <c r="M790" i="4"/>
  <c r="G806" i="4"/>
  <c r="AE806" i="4" s="1"/>
  <c r="M806" i="4"/>
  <c r="J806" i="4"/>
  <c r="I806" i="4"/>
  <c r="H806" i="4"/>
  <c r="E806" i="4"/>
  <c r="D806" i="4"/>
  <c r="N806" i="4"/>
  <c r="K814" i="4"/>
  <c r="W814" i="4" s="1"/>
  <c r="F814" i="4"/>
  <c r="G814" i="4"/>
  <c r="D814" i="4"/>
  <c r="M814" i="4"/>
  <c r="L814" i="4"/>
  <c r="C814" i="4"/>
  <c r="H814" i="4"/>
  <c r="G821" i="4"/>
  <c r="AE821" i="4" s="1"/>
  <c r="M821" i="4"/>
  <c r="H821" i="4"/>
  <c r="D821" i="4"/>
  <c r="C821" i="4"/>
  <c r="E821" i="4"/>
  <c r="K1006" i="4"/>
  <c r="W1006" i="4"/>
  <c r="J1006" i="4"/>
  <c r="G365" i="4"/>
  <c r="K189" i="4"/>
  <c r="W189" i="4"/>
  <c r="H1006" i="4"/>
  <c r="J80" i="4"/>
  <c r="H96" i="4"/>
  <c r="L152" i="4"/>
  <c r="D168" i="4"/>
  <c r="H183" i="4"/>
  <c r="N204" i="4"/>
  <c r="J209" i="4"/>
  <c r="N227" i="4"/>
  <c r="H294" i="4"/>
  <c r="D326" i="4"/>
  <c r="N334" i="4"/>
  <c r="N342" i="4"/>
  <c r="D357" i="4"/>
  <c r="H365" i="4"/>
  <c r="J373" i="4"/>
  <c r="I381" i="4"/>
  <c r="M782" i="4"/>
  <c r="F235" i="4"/>
  <c r="L235" i="4"/>
  <c r="J235" i="4"/>
  <c r="I235" i="4"/>
  <c r="N235" i="4"/>
  <c r="C235" i="4"/>
  <c r="K770" i="4"/>
  <c r="W770" i="4"/>
  <c r="G770" i="4"/>
  <c r="L770" i="4"/>
  <c r="I770" i="4"/>
  <c r="H770" i="4"/>
  <c r="N770" i="4"/>
  <c r="M770" i="4"/>
  <c r="C770" i="4"/>
  <c r="K778" i="4"/>
  <c r="W778" i="4" s="1"/>
  <c r="G778" i="4"/>
  <c r="D778" i="4"/>
  <c r="M778" i="4"/>
  <c r="L778" i="4"/>
  <c r="E778" i="4"/>
  <c r="C778" i="4"/>
  <c r="I778" i="4"/>
  <c r="K209" i="4"/>
  <c r="W209" i="4"/>
  <c r="D1006" i="4"/>
  <c r="L88" i="4"/>
  <c r="I104" i="4"/>
  <c r="E112" i="4"/>
  <c r="H120" i="4"/>
  <c r="H128" i="4"/>
  <c r="I136" i="4"/>
  <c r="E144" i="4"/>
  <c r="J160" i="4"/>
  <c r="I176" i="4"/>
  <c r="D189" i="4"/>
  <c r="M196" i="4"/>
  <c r="C204" i="4"/>
  <c r="C227" i="4"/>
  <c r="M235" i="4"/>
  <c r="J302" i="4"/>
  <c r="C334" i="4"/>
  <c r="C342" i="4"/>
  <c r="J770" i="4"/>
  <c r="N774" i="4"/>
  <c r="N814" i="4"/>
  <c r="N821" i="4"/>
  <c r="G219" i="4"/>
  <c r="E219" i="4"/>
  <c r="D219" i="4"/>
  <c r="N219" i="4"/>
  <c r="C219" i="4"/>
  <c r="I219" i="4"/>
  <c r="C1006" i="4"/>
  <c r="M88" i="4"/>
  <c r="J104" i="4"/>
  <c r="I112" i="4"/>
  <c r="M120" i="4"/>
  <c r="I128" i="4"/>
  <c r="L136" i="4"/>
  <c r="H144" i="4"/>
  <c r="E152" i="4"/>
  <c r="J176" i="4"/>
  <c r="E189" i="4"/>
  <c r="N196" i="4"/>
  <c r="D204" i="4"/>
  <c r="D209" i="4"/>
  <c r="E334" i="4"/>
  <c r="I342" i="4"/>
  <c r="M227" i="4"/>
  <c r="L227" i="4"/>
  <c r="J227" i="4"/>
  <c r="D227" i="4"/>
  <c r="F373" i="4"/>
  <c r="F357" i="4"/>
  <c r="I1006" i="4"/>
  <c r="J112" i="4"/>
  <c r="J128" i="4"/>
  <c r="M136" i="4"/>
  <c r="I144" i="4"/>
  <c r="I152" i="4"/>
  <c r="H189" i="4"/>
  <c r="E204" i="4"/>
  <c r="H209" i="4"/>
  <c r="H219" i="4"/>
  <c r="H227" i="4"/>
  <c r="M302" i="4"/>
  <c r="H334" i="4"/>
  <c r="L342" i="4"/>
  <c r="C373" i="4"/>
  <c r="D381" i="4"/>
  <c r="D782" i="4"/>
  <c r="E790" i="4"/>
  <c r="K26" i="4"/>
  <c r="W26" i="4"/>
  <c r="G26" i="4"/>
  <c r="F26" i="4"/>
  <c r="F34" i="4"/>
  <c r="K256" i="4"/>
  <c r="W256" i="4"/>
  <c r="G256" i="4"/>
  <c r="K767" i="4"/>
  <c r="W767" i="4"/>
  <c r="I767" i="4"/>
  <c r="H767" i="4"/>
  <c r="G969" i="4"/>
  <c r="AE969" i="4" s="1"/>
  <c r="N969" i="4"/>
  <c r="I969" i="4"/>
  <c r="I992" i="4"/>
  <c r="E992" i="4"/>
  <c r="G480" i="4"/>
  <c r="AE480" i="4" s="1"/>
  <c r="F480" i="4"/>
  <c r="K480" i="4"/>
  <c r="W480" i="4" s="1"/>
  <c r="G716" i="4"/>
  <c r="AE716" i="4" s="1"/>
  <c r="L949" i="4"/>
  <c r="F949" i="4"/>
  <c r="E949" i="4"/>
  <c r="H949" i="4"/>
  <c r="D949" i="4"/>
  <c r="K949" i="4"/>
  <c r="W949" i="4" s="1"/>
  <c r="G949" i="4"/>
  <c r="N949" i="4"/>
  <c r="J957" i="4"/>
  <c r="D957" i="4"/>
  <c r="G957" i="4"/>
  <c r="AE957" i="4" s="1"/>
  <c r="M957" i="4"/>
  <c r="L957" i="4"/>
  <c r="H957" i="4"/>
  <c r="E957" i="4"/>
  <c r="F965" i="4"/>
  <c r="K965" i="4"/>
  <c r="W965" i="4" s="1"/>
  <c r="D965" i="4"/>
  <c r="J965" i="4"/>
  <c r="C965" i="4"/>
  <c r="M965" i="4"/>
  <c r="L965" i="4"/>
  <c r="K972" i="4"/>
  <c r="W972" i="4"/>
  <c r="G972" i="4"/>
  <c r="AE972" i="4" s="1"/>
  <c r="H972" i="4"/>
  <c r="M972" i="4"/>
  <c r="F972" i="4"/>
  <c r="N972" i="4"/>
  <c r="J972" i="4"/>
  <c r="I972" i="4"/>
  <c r="G980" i="4"/>
  <c r="AE980" i="4" s="1"/>
  <c r="N980" i="4"/>
  <c r="D980" i="4"/>
  <c r="C980" i="4"/>
  <c r="F435" i="4"/>
  <c r="K435" i="4"/>
  <c r="W435" i="4"/>
  <c r="G435" i="4"/>
  <c r="AE435" i="4" s="1"/>
  <c r="K466" i="4"/>
  <c r="W466" i="4" s="1"/>
  <c r="G497" i="4"/>
  <c r="AE497" i="4" s="1"/>
  <c r="K497" i="4"/>
  <c r="W497" i="4"/>
  <c r="K512" i="4"/>
  <c r="W512" i="4"/>
  <c r="F512" i="4"/>
  <c r="G512" i="4"/>
  <c r="K526" i="4"/>
  <c r="W526" i="4"/>
  <c r="G526" i="4"/>
  <c r="AE526" i="4" s="1"/>
  <c r="F526" i="4"/>
  <c r="G542" i="4"/>
  <c r="AE542" i="4" s="1"/>
  <c r="E542" i="4"/>
  <c r="K573" i="4"/>
  <c r="W573" i="4"/>
  <c r="E573" i="4"/>
  <c r="M621" i="4"/>
  <c r="L621" i="4"/>
  <c r="I628" i="4"/>
  <c r="H628" i="4"/>
  <c r="K636" i="4"/>
  <c r="W636" i="4" s="1"/>
  <c r="F636" i="4"/>
  <c r="G636" i="4"/>
  <c r="H636" i="4"/>
  <c r="E636" i="4"/>
  <c r="G644" i="4"/>
  <c r="AE644" i="4" s="1"/>
  <c r="I644" i="4"/>
  <c r="H644" i="4"/>
  <c r="K658" i="4"/>
  <c r="W658" i="4"/>
  <c r="G658" i="4"/>
  <c r="F658" i="4"/>
  <c r="L658" i="4"/>
  <c r="J658" i="4"/>
  <c r="N665" i="4"/>
  <c r="C665" i="4"/>
  <c r="L702" i="4"/>
  <c r="F709" i="4"/>
  <c r="G709" i="4"/>
  <c r="H709" i="4"/>
  <c r="D709" i="4"/>
  <c r="N709" i="4"/>
  <c r="C709" i="4"/>
  <c r="F717" i="4"/>
  <c r="G717" i="4"/>
  <c r="I717" i="4"/>
  <c r="E717" i="4"/>
  <c r="D717" i="4"/>
  <c r="K724" i="4"/>
  <c r="W724" i="4"/>
  <c r="F724" i="4"/>
  <c r="J724" i="4"/>
  <c r="H724" i="4"/>
  <c r="E724" i="4"/>
  <c r="K732" i="4"/>
  <c r="W732" i="4"/>
  <c r="G732" i="4"/>
  <c r="D732" i="4"/>
  <c r="M732" i="4"/>
  <c r="L732" i="4"/>
  <c r="J740" i="4"/>
  <c r="I740" i="4"/>
  <c r="G748" i="4"/>
  <c r="J748" i="4"/>
  <c r="H748" i="4"/>
  <c r="E748" i="4"/>
  <c r="E764" i="4"/>
  <c r="H764" i="4"/>
  <c r="F490" i="4"/>
  <c r="G490" i="4"/>
  <c r="AE490" i="4" s="1"/>
  <c r="K490" i="4"/>
  <c r="W490" i="4"/>
  <c r="K506" i="4"/>
  <c r="W506" i="4"/>
  <c r="F506" i="4"/>
  <c r="G506" i="4"/>
  <c r="G543" i="4"/>
  <c r="D543" i="4"/>
  <c r="F574" i="4"/>
  <c r="G574" i="4"/>
  <c r="AE574" i="4" s="1"/>
  <c r="N598" i="4"/>
  <c r="C598" i="4"/>
  <c r="J851" i="4"/>
  <c r="F288" i="4"/>
  <c r="K288" i="4"/>
  <c r="W288" i="4"/>
  <c r="K312" i="4"/>
  <c r="W312" i="4"/>
  <c r="G312" i="4"/>
  <c r="AE312" i="4" s="1"/>
  <c r="F312" i="4"/>
  <c r="K367" i="4"/>
  <c r="W367" i="4" s="1"/>
  <c r="G367" i="4"/>
  <c r="K407" i="4"/>
  <c r="W407" i="4"/>
  <c r="G407" i="4"/>
  <c r="AE407" i="4" s="1"/>
  <c r="K483" i="4"/>
  <c r="W483" i="4"/>
  <c r="F483" i="4"/>
  <c r="G483" i="4"/>
  <c r="F909" i="4"/>
  <c r="G909" i="4"/>
  <c r="AE909" i="4" s="1"/>
  <c r="K909" i="4"/>
  <c r="W909" i="4" s="1"/>
  <c r="C916" i="4"/>
  <c r="K924" i="4"/>
  <c r="W924" i="4"/>
  <c r="J924" i="4"/>
  <c r="G924" i="4"/>
  <c r="K242" i="4"/>
  <c r="W242" i="4"/>
  <c r="G242" i="4"/>
  <c r="G250" i="4"/>
  <c r="K250" i="4"/>
  <c r="W250" i="4"/>
  <c r="F250" i="4"/>
  <c r="K258" i="4"/>
  <c r="W258" i="4" s="1"/>
  <c r="G258" i="4"/>
  <c r="K698" i="4"/>
  <c r="W698" i="4"/>
  <c r="G698" i="4"/>
  <c r="F698" i="4"/>
  <c r="K720" i="4"/>
  <c r="W720" i="4"/>
  <c r="G720" i="4"/>
  <c r="AE720" i="4" s="1"/>
  <c r="F720" i="4"/>
  <c r="K751" i="4"/>
  <c r="W751" i="4"/>
  <c r="F751" i="4"/>
  <c r="K865" i="4"/>
  <c r="W865" i="4" s="1"/>
  <c r="F865" i="4"/>
  <c r="K872" i="4"/>
  <c r="W872" i="4"/>
  <c r="G872" i="4"/>
  <c r="F872" i="4"/>
  <c r="K903" i="4"/>
  <c r="W903" i="4"/>
  <c r="F903" i="4"/>
  <c r="G903" i="4"/>
  <c r="J903" i="4"/>
  <c r="K956" i="4"/>
  <c r="W956" i="4" s="1"/>
  <c r="L956" i="4"/>
  <c r="E956" i="4"/>
  <c r="K964" i="4"/>
  <c r="W964" i="4" s="1"/>
  <c r="F964" i="4"/>
  <c r="E964" i="4"/>
  <c r="L964" i="4"/>
  <c r="K995" i="4"/>
  <c r="W995" i="4"/>
  <c r="F995" i="4"/>
  <c r="N995" i="4"/>
  <c r="C995" i="4"/>
  <c r="G995" i="4"/>
  <c r="AE995" i="4" s="1"/>
  <c r="M995" i="4"/>
  <c r="I995" i="4"/>
  <c r="K1002" i="4"/>
  <c r="W1002" i="4"/>
  <c r="N1002" i="4"/>
  <c r="E1002" i="4"/>
  <c r="K1010" i="4"/>
  <c r="W1010" i="4" s="1"/>
  <c r="I1010" i="4"/>
  <c r="H1010" i="4"/>
  <c r="F1010" i="4"/>
  <c r="N1010" i="4"/>
  <c r="C1010" i="4"/>
  <c r="G1010" i="4"/>
  <c r="AE1010" i="4" s="1"/>
  <c r="L1010" i="4"/>
  <c r="J1010" i="4"/>
  <c r="K134" i="4"/>
  <c r="W134" i="4" s="1"/>
  <c r="F134" i="4"/>
  <c r="G134" i="4"/>
  <c r="F150" i="4"/>
  <c r="G150" i="4"/>
  <c r="K174" i="4"/>
  <c r="W174" i="4" s="1"/>
  <c r="F174" i="4"/>
  <c r="F236" i="4"/>
  <c r="K236" i="4"/>
  <c r="W236" i="4"/>
  <c r="K927" i="4"/>
  <c r="W927" i="4" s="1"/>
  <c r="G927" i="4"/>
  <c r="AE927" i="4" s="1"/>
  <c r="E927" i="4"/>
  <c r="L927" i="4"/>
  <c r="F943" i="4"/>
  <c r="M943" i="4"/>
  <c r="H943" i="4"/>
  <c r="G17" i="4"/>
  <c r="AE17" i="4" s="1"/>
  <c r="I17" i="4"/>
  <c r="K40" i="4"/>
  <c r="W40" i="4" s="1"/>
  <c r="G40" i="4"/>
  <c r="F63" i="4"/>
  <c r="G63" i="4"/>
  <c r="AE63" i="4" s="1"/>
  <c r="G214" i="4"/>
  <c r="AE214" i="4" s="1"/>
  <c r="K214" i="4"/>
  <c r="W214" i="4" s="1"/>
  <c r="K411" i="4"/>
  <c r="W411" i="4" s="1"/>
  <c r="F411" i="4"/>
  <c r="G411" i="4"/>
  <c r="F465" i="4"/>
  <c r="G465" i="4"/>
  <c r="K465" i="4"/>
  <c r="W465" i="4" s="1"/>
  <c r="K472" i="4"/>
  <c r="W472" i="4" s="1"/>
  <c r="F472" i="4"/>
  <c r="G472" i="4"/>
  <c r="AE472" i="4" s="1"/>
  <c r="K603" i="4"/>
  <c r="W603" i="4"/>
  <c r="F603" i="4"/>
  <c r="K611" i="4"/>
  <c r="W611" i="4"/>
  <c r="F611" i="4"/>
  <c r="G611" i="4"/>
  <c r="M913" i="4"/>
  <c r="G913" i="4"/>
  <c r="H913" i="4"/>
  <c r="K920" i="4"/>
  <c r="W920" i="4" s="1"/>
  <c r="N920" i="4"/>
  <c r="C920" i="4"/>
  <c r="I920" i="4"/>
  <c r="D928" i="4"/>
  <c r="J928" i="4"/>
  <c r="I936" i="4"/>
  <c r="N936" i="4"/>
  <c r="C936" i="4"/>
  <c r="K944" i="4"/>
  <c r="W944" i="4" s="1"/>
  <c r="L944" i="4"/>
  <c r="E944" i="4"/>
  <c r="F49" i="4"/>
  <c r="G49" i="4"/>
  <c r="K71" i="4"/>
  <c r="W71" i="4" s="1"/>
  <c r="G71" i="4"/>
  <c r="AE71" i="4" s="1"/>
  <c r="K95" i="4"/>
  <c r="W95" i="4"/>
  <c r="F95" i="4"/>
  <c r="K127" i="4"/>
  <c r="W127" i="4"/>
  <c r="G127" i="4"/>
  <c r="K143" i="4"/>
  <c r="W143" i="4"/>
  <c r="F143" i="4"/>
  <c r="K159" i="4"/>
  <c r="W159" i="4" s="1"/>
  <c r="G159" i="4"/>
  <c r="K228" i="4"/>
  <c r="W228" i="4"/>
  <c r="G228" i="4"/>
  <c r="F228" i="4"/>
  <c r="K319" i="4"/>
  <c r="W319" i="4"/>
  <c r="G319" i="4"/>
  <c r="AE319" i="4" s="1"/>
  <c r="F319" i="4"/>
  <c r="K335" i="4"/>
  <c r="W335" i="4"/>
  <c r="F335" i="4"/>
  <c r="K374" i="4"/>
  <c r="W374" i="4" s="1"/>
  <c r="F374" i="4"/>
  <c r="K422" i="4"/>
  <c r="W422" i="4"/>
  <c r="G422" i="4"/>
  <c r="K511" i="4"/>
  <c r="W511" i="4" s="1"/>
  <c r="F511" i="4"/>
  <c r="K596" i="4"/>
  <c r="W596" i="4"/>
  <c r="G596" i="4"/>
  <c r="K627" i="4"/>
  <c r="W627" i="4"/>
  <c r="G627" i="4"/>
  <c r="K635" i="4"/>
  <c r="W635" i="4"/>
  <c r="F635" i="4"/>
  <c r="K643" i="4"/>
  <c r="W643" i="4" s="1"/>
  <c r="F643" i="4"/>
  <c r="K651" i="4"/>
  <c r="W651" i="4"/>
  <c r="G651" i="4"/>
  <c r="K657" i="4"/>
  <c r="W657" i="4" s="1"/>
  <c r="K874" i="4"/>
  <c r="W874" i="4" s="1"/>
  <c r="F874" i="4"/>
  <c r="K896" i="4"/>
  <c r="W896" i="4"/>
  <c r="G896" i="4"/>
  <c r="F896" i="4"/>
  <c r="E13" i="4"/>
  <c r="D13" i="4"/>
  <c r="K98" i="4"/>
  <c r="W98" i="4"/>
  <c r="F98" i="4"/>
  <c r="G98" i="4"/>
  <c r="AE98" i="4" s="1"/>
  <c r="G106" i="4"/>
  <c r="K146" i="4"/>
  <c r="W146" i="4" s="1"/>
  <c r="F146" i="4"/>
  <c r="K178" i="4"/>
  <c r="W178" i="4"/>
  <c r="G178" i="4"/>
  <c r="AE178" i="4" s="1"/>
  <c r="K211" i="4"/>
  <c r="W211" i="4" s="1"/>
  <c r="F211" i="4"/>
  <c r="G211" i="4"/>
  <c r="K283" i="4"/>
  <c r="W283" i="4" s="1"/>
  <c r="G283" i="4"/>
  <c r="K623" i="4"/>
  <c r="W623" i="4"/>
  <c r="G623" i="4"/>
  <c r="K921" i="4"/>
  <c r="W921" i="4"/>
  <c r="F921" i="4"/>
  <c r="G921" i="4"/>
  <c r="AE921" i="4" s="1"/>
  <c r="G958" i="4"/>
  <c r="K958" i="4"/>
  <c r="W958" i="4" s="1"/>
  <c r="F83" i="4"/>
  <c r="G83" i="4"/>
  <c r="AE83" i="4" s="1"/>
  <c r="K91" i="4"/>
  <c r="W91" i="4"/>
  <c r="G91" i="4"/>
  <c r="AE91" i="4" s="1"/>
  <c r="K155" i="4"/>
  <c r="W155" i="4" s="1"/>
  <c r="G155" i="4"/>
  <c r="K232" i="4"/>
  <c r="W232" i="4"/>
  <c r="G232" i="4"/>
  <c r="AE232" i="4" s="1"/>
  <c r="F246" i="4"/>
  <c r="G246" i="4"/>
  <c r="K299" i="4"/>
  <c r="W299" i="4" s="1"/>
  <c r="G299" i="4"/>
  <c r="K323" i="4"/>
  <c r="W323" i="4"/>
  <c r="G323" i="4"/>
  <c r="K568" i="4"/>
  <c r="W568" i="4"/>
  <c r="G568" i="4"/>
  <c r="K584" i="4"/>
  <c r="W584" i="4"/>
  <c r="F584" i="4"/>
  <c r="K592" i="4"/>
  <c r="W592" i="4" s="1"/>
  <c r="G592" i="4"/>
  <c r="AE592" i="4" s="1"/>
  <c r="K616" i="4"/>
  <c r="W616" i="4"/>
  <c r="F616" i="4"/>
  <c r="K668" i="4"/>
  <c r="W668" i="4" s="1"/>
  <c r="G668" i="4"/>
  <c r="F668" i="4"/>
  <c r="K796" i="4"/>
  <c r="W796" i="4"/>
  <c r="G796" i="4"/>
  <c r="F812" i="4"/>
  <c r="G812" i="4"/>
  <c r="K856" i="4"/>
  <c r="W856" i="4"/>
  <c r="G856" i="4"/>
  <c r="K974" i="4"/>
  <c r="W974" i="4"/>
  <c r="M684" i="4"/>
  <c r="K691" i="4"/>
  <c r="W691" i="4"/>
  <c r="E691" i="4"/>
  <c r="K699" i="4"/>
  <c r="W699" i="4" s="1"/>
  <c r="F699" i="4"/>
  <c r="G699" i="4"/>
  <c r="J699" i="4"/>
  <c r="E699" i="4"/>
  <c r="D699" i="4"/>
  <c r="N699" i="4"/>
  <c r="C699" i="4"/>
  <c r="L706" i="4"/>
  <c r="H706" i="4"/>
  <c r="E706" i="4"/>
  <c r="D706" i="4"/>
  <c r="H713" i="4"/>
  <c r="C713" i="4"/>
  <c r="F713" i="4"/>
  <c r="F267" i="4"/>
  <c r="G267" i="4"/>
  <c r="M267" i="4"/>
  <c r="K267" i="4"/>
  <c r="W267" i="4"/>
  <c r="I267" i="4"/>
  <c r="H267" i="4"/>
  <c r="E267" i="4"/>
  <c r="G329" i="4"/>
  <c r="AE329" i="4" s="1"/>
  <c r="N329" i="4"/>
  <c r="C329" i="4"/>
  <c r="J329" i="4"/>
  <c r="I329" i="4"/>
  <c r="H329" i="4"/>
  <c r="I672" i="4"/>
  <c r="H672" i="4"/>
  <c r="F678" i="4"/>
  <c r="E678" i="4"/>
  <c r="M678" i="4"/>
  <c r="L678" i="4"/>
  <c r="J678" i="4"/>
  <c r="K685" i="4"/>
  <c r="W685" i="4"/>
  <c r="F685" i="4"/>
  <c r="G685" i="4"/>
  <c r="H685" i="4"/>
  <c r="N685" i="4"/>
  <c r="C685" i="4"/>
  <c r="M685" i="4"/>
  <c r="L685" i="4"/>
  <c r="K692" i="4"/>
  <c r="W692" i="4" s="1"/>
  <c r="G692" i="4"/>
  <c r="I692" i="4"/>
  <c r="D692" i="4"/>
  <c r="N692" i="4"/>
  <c r="C692" i="4"/>
  <c r="M692" i="4"/>
  <c r="H707" i="4"/>
  <c r="E707" i="4"/>
  <c r="C707" i="4"/>
  <c r="M329" i="4"/>
  <c r="H678" i="4"/>
  <c r="C706" i="4"/>
  <c r="D714" i="4"/>
  <c r="F154" i="4"/>
  <c r="K154" i="4"/>
  <c r="W154" i="4" s="1"/>
  <c r="L154" i="4"/>
  <c r="H154" i="4"/>
  <c r="E154" i="4"/>
  <c r="G154" i="4"/>
  <c r="D154" i="4"/>
  <c r="J162" i="4"/>
  <c r="E162" i="4"/>
  <c r="D162" i="4"/>
  <c r="N162" i="4"/>
  <c r="C162" i="4"/>
  <c r="N170" i="4"/>
  <c r="C170" i="4"/>
  <c r="D231" i="4"/>
  <c r="L231" i="4"/>
  <c r="J231" i="4"/>
  <c r="I231" i="4"/>
  <c r="E238" i="4"/>
  <c r="M238" i="4"/>
  <c r="L238" i="4"/>
  <c r="L260" i="4"/>
  <c r="J260" i="4"/>
  <c r="I260" i="4"/>
  <c r="F815" i="4"/>
  <c r="N815" i="4"/>
  <c r="M815" i="4"/>
  <c r="F801" i="4"/>
  <c r="K231" i="4"/>
  <c r="W231" i="4"/>
  <c r="C154" i="4"/>
  <c r="M162" i="4"/>
  <c r="C260" i="4"/>
  <c r="I678" i="4"/>
  <c r="E692" i="4"/>
  <c r="I706" i="4"/>
  <c r="H714" i="4"/>
  <c r="G678" i="4"/>
  <c r="G147" i="4"/>
  <c r="K147" i="4"/>
  <c r="W147" i="4"/>
  <c r="M147" i="4"/>
  <c r="I147" i="4"/>
  <c r="G186" i="4"/>
  <c r="AE186" i="4" s="1"/>
  <c r="E186" i="4"/>
  <c r="M186" i="4"/>
  <c r="L186" i="4"/>
  <c r="J186" i="4"/>
  <c r="D192" i="4"/>
  <c r="N192" i="4"/>
  <c r="G217" i="4"/>
  <c r="AE217" i="4" s="1"/>
  <c r="M217" i="4"/>
  <c r="I217" i="4"/>
  <c r="H217" i="4"/>
  <c r="E217" i="4"/>
  <c r="F224" i="4"/>
  <c r="N224" i="4"/>
  <c r="C224" i="4"/>
  <c r="J224" i="4"/>
  <c r="I224" i="4"/>
  <c r="H224" i="4"/>
  <c r="L253" i="4"/>
  <c r="G253" i="4"/>
  <c r="AE253" i="4" s="1"/>
  <c r="E253" i="4"/>
  <c r="N261" i="4"/>
  <c r="C261" i="4"/>
  <c r="J261" i="4"/>
  <c r="I261" i="4"/>
  <c r="H261" i="4"/>
  <c r="K667" i="4"/>
  <c r="W667" i="4"/>
  <c r="F667" i="4"/>
  <c r="G667" i="4"/>
  <c r="J667" i="4"/>
  <c r="E667" i="4"/>
  <c r="D667" i="4"/>
  <c r="N667" i="4"/>
  <c r="C667" i="4"/>
  <c r="F755" i="4"/>
  <c r="K755" i="4"/>
  <c r="W755" i="4"/>
  <c r="M755" i="4"/>
  <c r="L755" i="4"/>
  <c r="G755" i="4"/>
  <c r="J755" i="4"/>
  <c r="D755" i="4"/>
  <c r="N755" i="4"/>
  <c r="I755" i="4"/>
  <c r="K763" i="4"/>
  <c r="W763" i="4" s="1"/>
  <c r="F763" i="4"/>
  <c r="M763" i="4"/>
  <c r="L763" i="4"/>
  <c r="J763" i="4"/>
  <c r="I763" i="4"/>
  <c r="H763" i="4"/>
  <c r="G763" i="4"/>
  <c r="AE763" i="4" s="1"/>
  <c r="E763" i="4"/>
  <c r="C267" i="4"/>
  <c r="N678" i="4"/>
  <c r="J706" i="4"/>
  <c r="F594" i="4"/>
  <c r="G594" i="4"/>
  <c r="AE594" i="4" s="1"/>
  <c r="K594" i="4"/>
  <c r="W594" i="4" s="1"/>
  <c r="M594" i="4"/>
  <c r="I594" i="4"/>
  <c r="H594" i="4"/>
  <c r="E594" i="4"/>
  <c r="H631" i="4"/>
  <c r="N631" i="4"/>
  <c r="C631" i="4"/>
  <c r="M631" i="4"/>
  <c r="L631" i="4"/>
  <c r="L771" i="4"/>
  <c r="J771" i="4"/>
  <c r="I771" i="4"/>
  <c r="H771" i="4"/>
  <c r="K809" i="4"/>
  <c r="W809" i="4"/>
  <c r="J154" i="4"/>
  <c r="C231" i="4"/>
  <c r="H260" i="4"/>
  <c r="D267" i="4"/>
  <c r="L594" i="4"/>
  <c r="J631" i="4"/>
  <c r="J692" i="4"/>
  <c r="H699" i="4"/>
  <c r="M706" i="4"/>
  <c r="C815" i="4"/>
  <c r="K31" i="4"/>
  <c r="W31" i="4"/>
  <c r="F31" i="4"/>
  <c r="F93" i="4"/>
  <c r="K93" i="4"/>
  <c r="W93" i="4"/>
  <c r="G93" i="4"/>
  <c r="D109" i="4"/>
  <c r="L109" i="4"/>
  <c r="J109" i="4"/>
  <c r="I109" i="4"/>
  <c r="G117" i="4"/>
  <c r="AE117" i="4" s="1"/>
  <c r="D117" i="4"/>
  <c r="L117" i="4"/>
  <c r="J117" i="4"/>
  <c r="I117" i="4"/>
  <c r="E125" i="4"/>
  <c r="M125" i="4"/>
  <c r="L125" i="4"/>
  <c r="L133" i="4"/>
  <c r="H133" i="4"/>
  <c r="G133" i="4"/>
  <c r="AE133" i="4" s="1"/>
  <c r="E133" i="4"/>
  <c r="D133" i="4"/>
  <c r="J141" i="4"/>
  <c r="E141" i="4"/>
  <c r="D141" i="4"/>
  <c r="G141" i="4"/>
  <c r="AE141" i="4" s="1"/>
  <c r="N141" i="4"/>
  <c r="C141" i="4"/>
  <c r="G364" i="4"/>
  <c r="AE364" i="4" s="1"/>
  <c r="F364" i="4"/>
  <c r="D364" i="4"/>
  <c r="L364" i="4"/>
  <c r="K372" i="4"/>
  <c r="W372" i="4"/>
  <c r="D372" i="4"/>
  <c r="L372" i="4"/>
  <c r="G372" i="4"/>
  <c r="AE372" i="4" s="1"/>
  <c r="J372" i="4"/>
  <c r="I372" i="4"/>
  <c r="G409" i="4"/>
  <c r="D409" i="4"/>
  <c r="L409" i="4"/>
  <c r="J409" i="4"/>
  <c r="I417" i="4"/>
  <c r="K425" i="4"/>
  <c r="W425" i="4"/>
  <c r="F425" i="4"/>
  <c r="D425" i="4"/>
  <c r="G425" i="4"/>
  <c r="L425" i="4"/>
  <c r="J425" i="4"/>
  <c r="I425" i="4"/>
  <c r="K540" i="4"/>
  <c r="W540" i="4"/>
  <c r="F540" i="4"/>
  <c r="L540" i="4"/>
  <c r="H540" i="4"/>
  <c r="E540" i="4"/>
  <c r="D540" i="4"/>
  <c r="K548" i="4"/>
  <c r="W548" i="4" s="1"/>
  <c r="G548" i="4"/>
  <c r="L548" i="4"/>
  <c r="H548" i="4"/>
  <c r="F548" i="4"/>
  <c r="E548" i="4"/>
  <c r="D548" i="4"/>
  <c r="K556" i="4"/>
  <c r="W556" i="4" s="1"/>
  <c r="F556" i="4"/>
  <c r="G556" i="4"/>
  <c r="L556" i="4"/>
  <c r="H556" i="4"/>
  <c r="E556" i="4"/>
  <c r="D556" i="4"/>
  <c r="F579" i="4"/>
  <c r="K579" i="4"/>
  <c r="W579" i="4"/>
  <c r="L579" i="4"/>
  <c r="H579" i="4"/>
  <c r="E579" i="4"/>
  <c r="D579" i="4"/>
  <c r="L587" i="4"/>
  <c r="H587" i="4"/>
  <c r="E587" i="4"/>
  <c r="D587" i="4"/>
  <c r="D617" i="4"/>
  <c r="L617" i="4"/>
  <c r="J617" i="4"/>
  <c r="I617" i="4"/>
  <c r="F624" i="4"/>
  <c r="G624" i="4"/>
  <c r="AE624" i="4" s="1"/>
  <c r="E624" i="4"/>
  <c r="M624" i="4"/>
  <c r="L624" i="4"/>
  <c r="J624" i="4"/>
  <c r="L640" i="4"/>
  <c r="J640" i="4"/>
  <c r="H692" i="4"/>
  <c r="L714" i="4"/>
  <c r="G756" i="4"/>
  <c r="L756" i="4"/>
  <c r="J756" i="4"/>
  <c r="I756" i="4"/>
  <c r="H756" i="4"/>
  <c r="C756" i="4"/>
  <c r="K764" i="4"/>
  <c r="W764" i="4"/>
  <c r="L764" i="4"/>
  <c r="J764" i="4"/>
  <c r="G764" i="4"/>
  <c r="I764" i="4"/>
  <c r="D764" i="4"/>
  <c r="F764" i="4"/>
  <c r="N764" i="4"/>
  <c r="M764" i="4"/>
  <c r="E809" i="4"/>
  <c r="D809" i="4"/>
  <c r="N809" i="4"/>
  <c r="C809" i="4"/>
  <c r="L809" i="4"/>
  <c r="H809" i="4"/>
  <c r="M154" i="4"/>
  <c r="E231" i="4"/>
  <c r="J267" i="4"/>
  <c r="N594" i="4"/>
  <c r="D685" i="4"/>
  <c r="L692" i="4"/>
  <c r="I699" i="4"/>
  <c r="N706" i="4"/>
  <c r="E756" i="4"/>
  <c r="J809" i="4"/>
  <c r="G706" i="4"/>
  <c r="J17" i="4"/>
  <c r="K17" i="4"/>
  <c r="K70" i="4"/>
  <c r="W70" i="4" s="1"/>
  <c r="G70" i="4"/>
  <c r="N110" i="4"/>
  <c r="C110" i="4"/>
  <c r="J110" i="4"/>
  <c r="I110" i="4"/>
  <c r="G110" i="4"/>
  <c r="H110" i="4"/>
  <c r="K855" i="4"/>
  <c r="W855" i="4"/>
  <c r="E855" i="4"/>
  <c r="D855" i="4"/>
  <c r="N855" i="4"/>
  <c r="C855" i="4"/>
  <c r="J855" i="4"/>
  <c r="G855" i="4"/>
  <c r="I855" i="4"/>
  <c r="H855" i="4"/>
  <c r="M892" i="4"/>
  <c r="I892" i="4"/>
  <c r="K989" i="4"/>
  <c r="W989" i="4"/>
  <c r="L989" i="4"/>
  <c r="J989" i="4"/>
  <c r="I989" i="4"/>
  <c r="H989" i="4"/>
  <c r="C989" i="4"/>
  <c r="G989" i="4"/>
  <c r="AE989" i="4" s="1"/>
  <c r="N801" i="4"/>
  <c r="C801" i="4"/>
  <c r="M801" i="4"/>
  <c r="L801" i="4"/>
  <c r="H801" i="4"/>
  <c r="E801" i="4"/>
  <c r="D801" i="4"/>
  <c r="F631" i="4"/>
  <c r="N154" i="4"/>
  <c r="H231" i="4"/>
  <c r="L267" i="4"/>
  <c r="D329" i="4"/>
  <c r="D672" i="4"/>
  <c r="E685" i="4"/>
  <c r="L699" i="4"/>
  <c r="J707" i="4"/>
  <c r="M756" i="4"/>
  <c r="J801" i="4"/>
  <c r="M809" i="4"/>
  <c r="L815" i="4"/>
  <c r="G162" i="4"/>
  <c r="AE162" i="4" s="1"/>
  <c r="J835" i="4"/>
  <c r="I835" i="4"/>
  <c r="H835" i="4"/>
  <c r="L835" i="4"/>
  <c r="C835" i="4"/>
  <c r="K849" i="4"/>
  <c r="W849" i="4"/>
  <c r="F849" i="4"/>
  <c r="G849" i="4"/>
  <c r="N849" i="4"/>
  <c r="C849" i="4"/>
  <c r="M849" i="4"/>
  <c r="L849" i="4"/>
  <c r="J849" i="4"/>
  <c r="E849" i="4"/>
  <c r="D849" i="4"/>
  <c r="C870" i="4"/>
  <c r="G870" i="4"/>
  <c r="AE870" i="4" s="1"/>
  <c r="N870" i="4"/>
  <c r="M870" i="4"/>
  <c r="L885" i="4"/>
  <c r="I885" i="4"/>
  <c r="K935" i="4"/>
  <c r="W935" i="4" s="1"/>
  <c r="J935" i="4"/>
  <c r="G935" i="4"/>
  <c r="I935" i="4"/>
  <c r="H935" i="4"/>
  <c r="F935" i="4"/>
  <c r="L935" i="4"/>
  <c r="E935" i="4"/>
  <c r="D935" i="4"/>
  <c r="N955" i="4"/>
  <c r="C955" i="4"/>
  <c r="M955" i="4"/>
  <c r="G955" i="4"/>
  <c r="AE955" i="4" s="1"/>
  <c r="L955" i="4"/>
  <c r="J955" i="4"/>
  <c r="E955" i="4"/>
  <c r="D955" i="4"/>
  <c r="F103" i="4"/>
  <c r="G103" i="4"/>
  <c r="K410" i="4"/>
  <c r="W410" i="4"/>
  <c r="F410" i="4"/>
  <c r="G410" i="4"/>
  <c r="AE410" i="4" s="1"/>
  <c r="K426" i="4"/>
  <c r="W426" i="4"/>
  <c r="G426" i="4"/>
  <c r="AE426" i="4" s="1"/>
  <c r="F426" i="4"/>
  <c r="K572" i="4"/>
  <c r="W572" i="4"/>
  <c r="F572" i="4"/>
  <c r="K580" i="4"/>
  <c r="W580" i="4" s="1"/>
  <c r="F580" i="4"/>
  <c r="G580" i="4"/>
  <c r="N725" i="4"/>
  <c r="F733" i="4"/>
  <c r="G733" i="4"/>
  <c r="N733" i="4"/>
  <c r="N765" i="4"/>
  <c r="L765" i="4"/>
  <c r="D994" i="4"/>
  <c r="N994" i="4"/>
  <c r="C994" i="4"/>
  <c r="M994" i="4"/>
  <c r="K994" i="4"/>
  <c r="W994" i="4"/>
  <c r="F994" i="4"/>
  <c r="F280" i="4"/>
  <c r="K280" i="4"/>
  <c r="W280" i="4" s="1"/>
  <c r="K303" i="4"/>
  <c r="W303" i="4" s="1"/>
  <c r="F303" i="4"/>
  <c r="G303" i="4"/>
  <c r="F350" i="4"/>
  <c r="G350" i="4"/>
  <c r="K358" i="4"/>
  <c r="W358" i="4" s="1"/>
  <c r="G358" i="4"/>
  <c r="K440" i="4"/>
  <c r="W440" i="4"/>
  <c r="F440" i="4"/>
  <c r="G440" i="4"/>
  <c r="AE440" i="4" s="1"/>
  <c r="K448" i="4"/>
  <c r="W448" i="4"/>
  <c r="F448" i="4"/>
  <c r="G448" i="4"/>
  <c r="AE448" i="4" s="1"/>
  <c r="F463" i="4"/>
  <c r="K534" i="4"/>
  <c r="W534" i="4"/>
  <c r="F534" i="4"/>
  <c r="G534" i="4"/>
  <c r="AE534" i="4" s="1"/>
  <c r="K550" i="4"/>
  <c r="W550" i="4" s="1"/>
  <c r="G550" i="4"/>
  <c r="K750" i="4"/>
  <c r="W750" i="4"/>
  <c r="F750" i="4"/>
  <c r="I750" i="4"/>
  <c r="H750" i="4"/>
  <c r="E750" i="4"/>
  <c r="K979" i="4"/>
  <c r="W979" i="4"/>
  <c r="J979" i="4"/>
  <c r="I979" i="4"/>
  <c r="H979" i="4"/>
  <c r="I987" i="4"/>
  <c r="G987" i="4"/>
  <c r="H987" i="4"/>
  <c r="E987" i="4"/>
  <c r="H743" i="4"/>
  <c r="E743" i="4"/>
  <c r="D743" i="4"/>
  <c r="G743" i="4"/>
  <c r="AE743" i="4" s="1"/>
  <c r="D966" i="4"/>
  <c r="N966" i="4"/>
  <c r="C966" i="4"/>
  <c r="M966" i="4"/>
  <c r="K973" i="4"/>
  <c r="W973" i="4" s="1"/>
  <c r="F973" i="4"/>
  <c r="G973" i="4"/>
  <c r="AE973" i="4" s="1"/>
  <c r="N973" i="4"/>
  <c r="C973" i="4"/>
  <c r="M973" i="4"/>
  <c r="L973" i="4"/>
  <c r="K980" i="4"/>
  <c r="W980" i="4" s="1"/>
  <c r="F980" i="4"/>
  <c r="I980" i="4"/>
  <c r="H980" i="4"/>
  <c r="E980" i="4"/>
  <c r="F1002" i="4"/>
  <c r="L1002" i="4"/>
  <c r="J1002" i="4"/>
  <c r="I1002" i="4"/>
  <c r="K240" i="4"/>
  <c r="W240" i="4"/>
  <c r="F240" i="4"/>
  <c r="K630" i="4"/>
  <c r="W630" i="4"/>
  <c r="G630" i="4"/>
  <c r="F630" i="4"/>
  <c r="K638" i="4"/>
  <c r="W638" i="4"/>
  <c r="G638" i="4"/>
  <c r="K659" i="4"/>
  <c r="W659" i="4" s="1"/>
  <c r="F659" i="4"/>
  <c r="K776" i="4"/>
  <c r="W776" i="4"/>
  <c r="G776" i="4"/>
  <c r="F776" i="4"/>
  <c r="D776" i="4"/>
  <c r="N776" i="4"/>
  <c r="C776" i="4"/>
  <c r="M776" i="4"/>
  <c r="N791" i="4"/>
  <c r="C791" i="4"/>
  <c r="M791" i="4"/>
  <c r="L791" i="4"/>
  <c r="L821" i="4"/>
  <c r="J821" i="4"/>
  <c r="I821" i="4"/>
  <c r="K842" i="4"/>
  <c r="W842" i="4" s="1"/>
  <c r="G842" i="4"/>
  <c r="AE842" i="4" s="1"/>
  <c r="F842" i="4"/>
  <c r="M842" i="4"/>
  <c r="L842" i="4"/>
  <c r="J842" i="4"/>
  <c r="M850" i="4"/>
  <c r="L850" i="4"/>
  <c r="J850" i="4"/>
  <c r="K857" i="4"/>
  <c r="W857" i="4"/>
  <c r="N857" i="4"/>
  <c r="C857" i="4"/>
  <c r="G857" i="4"/>
  <c r="AE857" i="4" s="1"/>
  <c r="M857" i="4"/>
  <c r="L857" i="4"/>
  <c r="J878" i="4"/>
  <c r="I878" i="4"/>
  <c r="K22" i="4"/>
  <c r="W22" i="4"/>
  <c r="F45" i="4"/>
  <c r="K45" i="4"/>
  <c r="W45" i="4"/>
  <c r="K67" i="4"/>
  <c r="W67" i="4"/>
  <c r="F67" i="4"/>
  <c r="F99" i="4"/>
  <c r="K99" i="4"/>
  <c r="W99" i="4"/>
  <c r="K123" i="4"/>
  <c r="W123" i="4"/>
  <c r="F123" i="4"/>
  <c r="K530" i="4"/>
  <c r="W530" i="4" s="1"/>
  <c r="F530" i="4"/>
  <c r="K562" i="4"/>
  <c r="W562" i="4"/>
  <c r="F562" i="4"/>
  <c r="G562" i="4"/>
  <c r="AE562" i="4" s="1"/>
  <c r="K656" i="4"/>
  <c r="W656" i="4"/>
  <c r="G656" i="4"/>
  <c r="AE656" i="4" s="1"/>
  <c r="F670" i="4"/>
  <c r="K302" i="4"/>
  <c r="W302" i="4"/>
  <c r="K400" i="4"/>
  <c r="W400" i="4"/>
  <c r="F400" i="4"/>
  <c r="K645" i="4"/>
  <c r="W645" i="4" s="1"/>
  <c r="F645" i="4"/>
  <c r="K762" i="4"/>
  <c r="W762" i="4"/>
  <c r="F138" i="4"/>
  <c r="F904" i="4"/>
  <c r="K96" i="4"/>
  <c r="W96" i="4"/>
  <c r="F96" i="4"/>
  <c r="K434" i="4"/>
  <c r="W434" i="4"/>
  <c r="F434" i="4"/>
  <c r="K527" i="4"/>
  <c r="W527" i="4"/>
  <c r="G527" i="4"/>
  <c r="K610" i="4"/>
  <c r="W610" i="4" s="1"/>
  <c r="F610" i="4"/>
  <c r="K758" i="4"/>
  <c r="W758" i="4"/>
  <c r="F758" i="4"/>
  <c r="K810" i="4"/>
  <c r="W810" i="4" s="1"/>
  <c r="G810" i="4"/>
  <c r="K936" i="4"/>
  <c r="W936" i="4"/>
  <c r="F936" i="4"/>
  <c r="F961" i="4"/>
  <c r="F861" i="4"/>
  <c r="F144" i="4"/>
  <c r="K144" i="4"/>
  <c r="W144" i="4"/>
  <c r="K158" i="4"/>
  <c r="W158" i="4"/>
  <c r="F158" i="4"/>
  <c r="K166" i="4"/>
  <c r="W166" i="4" s="1"/>
  <c r="F166" i="4"/>
  <c r="K219" i="4"/>
  <c r="W219" i="4"/>
  <c r="F219" i="4"/>
  <c r="K227" i="4"/>
  <c r="W227" i="4"/>
  <c r="F227" i="4"/>
  <c r="K284" i="4"/>
  <c r="W284" i="4"/>
  <c r="F284" i="4"/>
  <c r="K338" i="4"/>
  <c r="W338" i="4" s="1"/>
  <c r="K450" i="4"/>
  <c r="W450" i="4"/>
  <c r="F450" i="4"/>
  <c r="K458" i="4"/>
  <c r="W458" i="4"/>
  <c r="F458" i="4"/>
  <c r="K544" i="4"/>
  <c r="W544" i="4" s="1"/>
  <c r="F544" i="4"/>
  <c r="G544" i="4"/>
  <c r="AE544" i="4" s="1"/>
  <c r="K604" i="4"/>
  <c r="W604" i="4" s="1"/>
  <c r="F604" i="4"/>
  <c r="K634" i="4"/>
  <c r="W634" i="4"/>
  <c r="F634" i="4"/>
  <c r="K717" i="4"/>
  <c r="W717" i="4"/>
  <c r="F722" i="4"/>
  <c r="G722" i="4"/>
  <c r="K795" i="4"/>
  <c r="W795" i="4" s="1"/>
  <c r="F795" i="4"/>
  <c r="G795" i="4"/>
  <c r="AE795" i="4" s="1"/>
  <c r="K895" i="4"/>
  <c r="W895" i="4"/>
  <c r="F895" i="4"/>
  <c r="K922" i="4"/>
  <c r="W922" i="4"/>
  <c r="F651" i="4"/>
  <c r="K59" i="4"/>
  <c r="W59" i="4" s="1"/>
  <c r="F59" i="4"/>
  <c r="K90" i="4"/>
  <c r="W90" i="4"/>
  <c r="F90" i="4"/>
  <c r="K114" i="4"/>
  <c r="W114" i="4" s="1"/>
  <c r="F114" i="4"/>
  <c r="K152" i="4"/>
  <c r="W152" i="4"/>
  <c r="F152" i="4"/>
  <c r="K271" i="4"/>
  <c r="W271" i="4" s="1"/>
  <c r="F271" i="4"/>
  <c r="K292" i="4"/>
  <c r="W292" i="4"/>
  <c r="F292" i="4"/>
  <c r="K308" i="4"/>
  <c r="W308" i="4"/>
  <c r="F308" i="4"/>
  <c r="K332" i="4"/>
  <c r="W332" i="4"/>
  <c r="K703" i="4"/>
  <c r="W703" i="4"/>
  <c r="F703" i="4"/>
  <c r="K788" i="4"/>
  <c r="W788" i="4"/>
  <c r="F788" i="4"/>
  <c r="K812" i="4"/>
  <c r="W812" i="4"/>
  <c r="F881" i="4"/>
  <c r="K881" i="4"/>
  <c r="W881" i="4" s="1"/>
  <c r="K938" i="4"/>
  <c r="W938" i="4"/>
  <c r="F938" i="4"/>
  <c r="F243" i="4"/>
  <c r="F320" i="4"/>
  <c r="K104" i="4"/>
  <c r="W104" i="4"/>
  <c r="K397" i="4"/>
  <c r="W397" i="4"/>
  <c r="K531" i="4"/>
  <c r="W531" i="4"/>
  <c r="K715" i="4"/>
  <c r="W715" i="4"/>
  <c r="F178" i="4"/>
  <c r="F596" i="4"/>
  <c r="F256" i="4"/>
  <c r="F524" i="4"/>
  <c r="F778" i="4"/>
  <c r="F880" i="4"/>
  <c r="E985" i="4"/>
  <c r="J69" i="4"/>
  <c r="M694" i="4"/>
  <c r="F81" i="4"/>
  <c r="K81" i="4"/>
  <c r="W81" i="4"/>
  <c r="D81" i="4"/>
  <c r="M81" i="4"/>
  <c r="L81" i="4"/>
  <c r="I81" i="4"/>
  <c r="J89" i="4"/>
  <c r="G89" i="4"/>
  <c r="H89" i="4"/>
  <c r="E89" i="4"/>
  <c r="N89" i="4"/>
  <c r="C89" i="4"/>
  <c r="J182" i="4"/>
  <c r="H182" i="4"/>
  <c r="E182" i="4"/>
  <c r="N182" i="4"/>
  <c r="C182" i="4"/>
  <c r="K202" i="4"/>
  <c r="W202" i="4"/>
  <c r="F202" i="4"/>
  <c r="D202" i="4"/>
  <c r="G202" i="4"/>
  <c r="M202" i="4"/>
  <c r="L202" i="4"/>
  <c r="I202" i="4"/>
  <c r="G317" i="4"/>
  <c r="AE317" i="4" s="1"/>
  <c r="E317" i="4"/>
  <c r="C317" i="4"/>
  <c r="K487" i="4"/>
  <c r="W487" i="4"/>
  <c r="G487" i="4"/>
  <c r="AE487" i="4" s="1"/>
  <c r="M487" i="4"/>
  <c r="J487" i="4"/>
  <c r="I487" i="4"/>
  <c r="F487" i="4"/>
  <c r="E487" i="4"/>
  <c r="H494" i="4"/>
  <c r="D501" i="4"/>
  <c r="F501" i="4"/>
  <c r="M501" i="4"/>
  <c r="G501" i="4"/>
  <c r="L501" i="4"/>
  <c r="I501" i="4"/>
  <c r="L509" i="4"/>
  <c r="I509" i="4"/>
  <c r="H509" i="4"/>
  <c r="G509" i="4"/>
  <c r="D509" i="4"/>
  <c r="K509" i="4"/>
  <c r="W509" i="4"/>
  <c r="H648" i="4"/>
  <c r="N648" i="4"/>
  <c r="C648" i="4"/>
  <c r="N783" i="4"/>
  <c r="C783" i="4"/>
  <c r="L783" i="4"/>
  <c r="G783" i="4"/>
  <c r="AE783" i="4" s="1"/>
  <c r="J783" i="4"/>
  <c r="H783" i="4"/>
  <c r="L864" i="4"/>
  <c r="I864" i="4"/>
  <c r="H864" i="4"/>
  <c r="D864" i="4"/>
  <c r="H945" i="4"/>
  <c r="D945" i="4"/>
  <c r="E950" i="4"/>
  <c r="N950" i="4"/>
  <c r="C950" i="4"/>
  <c r="M950" i="4"/>
  <c r="J950" i="4"/>
  <c r="N982" i="4"/>
  <c r="C982" i="4"/>
  <c r="E982" i="4"/>
  <c r="H982" i="4"/>
  <c r="K982" i="4"/>
  <c r="W982" i="4"/>
  <c r="M982" i="4"/>
  <c r="G982" i="4"/>
  <c r="J982" i="4"/>
  <c r="I32" i="4"/>
  <c r="E32" i="4"/>
  <c r="K39" i="4"/>
  <c r="W39" i="4"/>
  <c r="M39" i="4"/>
  <c r="L39" i="4"/>
  <c r="I39" i="4"/>
  <c r="E46" i="4"/>
  <c r="F46" i="4"/>
  <c r="N46" i="4"/>
  <c r="C46" i="4"/>
  <c r="G46" i="4"/>
  <c r="M46" i="4"/>
  <c r="J46" i="4"/>
  <c r="M170" i="4"/>
  <c r="L170" i="4"/>
  <c r="G170" i="4"/>
  <c r="AE170" i="4" s="1"/>
  <c r="I170" i="4"/>
  <c r="F176" i="4"/>
  <c r="H176" i="4"/>
  <c r="G176" i="4"/>
  <c r="AE176" i="4" s="1"/>
  <c r="D176" i="4"/>
  <c r="N176" i="4"/>
  <c r="C176" i="4"/>
  <c r="L176" i="4"/>
  <c r="K274" i="4"/>
  <c r="W274" i="4"/>
  <c r="F274" i="4"/>
  <c r="G274" i="4"/>
  <c r="M274" i="4"/>
  <c r="J274" i="4"/>
  <c r="I274" i="4"/>
  <c r="E274" i="4"/>
  <c r="H311" i="4"/>
  <c r="D311" i="4"/>
  <c r="N311" i="4"/>
  <c r="C311" i="4"/>
  <c r="L311" i="4"/>
  <c r="G437" i="4"/>
  <c r="AE437" i="4" s="1"/>
  <c r="I437" i="4"/>
  <c r="E437" i="4"/>
  <c r="D437" i="4"/>
  <c r="M437" i="4"/>
  <c r="G444" i="4"/>
  <c r="J444" i="4"/>
  <c r="H444" i="4"/>
  <c r="E444" i="4"/>
  <c r="N444" i="4"/>
  <c r="C444" i="4"/>
  <c r="K451" i="4"/>
  <c r="W451" i="4"/>
  <c r="L451" i="4"/>
  <c r="F451" i="4"/>
  <c r="I451" i="4"/>
  <c r="H451" i="4"/>
  <c r="D451" i="4"/>
  <c r="D464" i="4"/>
  <c r="M464" i="4"/>
  <c r="L464" i="4"/>
  <c r="I464" i="4"/>
  <c r="K477" i="4"/>
  <c r="W477" i="4" s="1"/>
  <c r="F477" i="4"/>
  <c r="D477" i="4"/>
  <c r="M477" i="4"/>
  <c r="L477" i="4"/>
  <c r="I477" i="4"/>
  <c r="I482" i="4"/>
  <c r="E482" i="4"/>
  <c r="D482" i="4"/>
  <c r="F482" i="4"/>
  <c r="M482" i="4"/>
  <c r="K641" i="4"/>
  <c r="W641" i="4" s="1"/>
  <c r="E641" i="4"/>
  <c r="F641" i="4"/>
  <c r="K707" i="4"/>
  <c r="W707" i="4" s="1"/>
  <c r="D707" i="4"/>
  <c r="G707" i="4"/>
  <c r="AE707" i="4" s="1"/>
  <c r="M707" i="4"/>
  <c r="L707" i="4"/>
  <c r="I707" i="4"/>
  <c r="E714" i="4"/>
  <c r="N714" i="4"/>
  <c r="C714" i="4"/>
  <c r="M714" i="4"/>
  <c r="J714" i="4"/>
  <c r="G765" i="4"/>
  <c r="I765" i="4"/>
  <c r="E765" i="4"/>
  <c r="D765" i="4"/>
  <c r="M765" i="4"/>
  <c r="N772" i="4"/>
  <c r="C772" i="4"/>
  <c r="L772" i="4"/>
  <c r="J772" i="4"/>
  <c r="H772" i="4"/>
  <c r="H777" i="4"/>
  <c r="D777" i="4"/>
  <c r="I858" i="4"/>
  <c r="E858" i="4"/>
  <c r="D858" i="4"/>
  <c r="M858" i="4"/>
  <c r="N885" i="4"/>
  <c r="C885" i="4"/>
  <c r="M885" i="4"/>
  <c r="L149" i="4"/>
  <c r="I149" i="4"/>
  <c r="H149" i="4"/>
  <c r="K149" i="4"/>
  <c r="W149" i="4" s="1"/>
  <c r="D149" i="4"/>
  <c r="F149" i="4"/>
  <c r="M164" i="4"/>
  <c r="J164" i="4"/>
  <c r="I164" i="4"/>
  <c r="E164" i="4"/>
  <c r="K384" i="4"/>
  <c r="W384" i="4" s="1"/>
  <c r="F384" i="4"/>
  <c r="H384" i="4"/>
  <c r="D384" i="4"/>
  <c r="N384" i="4"/>
  <c r="C384" i="4"/>
  <c r="L384" i="4"/>
  <c r="L629" i="4"/>
  <c r="F629" i="4"/>
  <c r="I629" i="4"/>
  <c r="H629" i="4"/>
  <c r="D629" i="4"/>
  <c r="K694" i="4"/>
  <c r="W694" i="4"/>
  <c r="L694" i="4"/>
  <c r="I694" i="4"/>
  <c r="G694" i="4"/>
  <c r="H694" i="4"/>
  <c r="D694" i="4"/>
  <c r="M847" i="4"/>
  <c r="J847" i="4"/>
  <c r="I847" i="4"/>
  <c r="E847" i="4"/>
  <c r="G149" i="4"/>
  <c r="G971" i="4"/>
  <c r="G847" i="4"/>
  <c r="M384" i="4"/>
  <c r="J629" i="4"/>
  <c r="E648" i="4"/>
  <c r="C694" i="4"/>
  <c r="C847" i="4"/>
  <c r="N971" i="4"/>
  <c r="G629" i="4"/>
  <c r="F847" i="4"/>
  <c r="K69" i="4"/>
  <c r="W69" i="4"/>
  <c r="F69" i="4"/>
  <c r="I69" i="4"/>
  <c r="E69" i="4"/>
  <c r="D69" i="4"/>
  <c r="M69" i="4"/>
  <c r="K156" i="4"/>
  <c r="W156" i="4" s="1"/>
  <c r="M156" i="4"/>
  <c r="F156" i="4"/>
  <c r="J156" i="4"/>
  <c r="I156" i="4"/>
  <c r="E156" i="4"/>
  <c r="D305" i="4"/>
  <c r="M305" i="4"/>
  <c r="I305" i="4"/>
  <c r="J390" i="4"/>
  <c r="H390" i="4"/>
  <c r="E390" i="4"/>
  <c r="N390" i="4"/>
  <c r="C390" i="4"/>
  <c r="K971" i="4"/>
  <c r="W971" i="4"/>
  <c r="I971" i="4"/>
  <c r="E971" i="4"/>
  <c r="D971" i="4"/>
  <c r="M971" i="4"/>
  <c r="H156" i="4"/>
  <c r="H305" i="4"/>
  <c r="J384" i="4"/>
  <c r="I390" i="4"/>
  <c r="E629" i="4"/>
  <c r="L971" i="4"/>
  <c r="K847" i="4"/>
  <c r="W847" i="4"/>
  <c r="C69" i="4"/>
  <c r="N156" i="4"/>
  <c r="C164" i="4"/>
  <c r="N305" i="4"/>
  <c r="M390" i="4"/>
  <c r="L487" i="4"/>
  <c r="D494" i="4"/>
  <c r="M629" i="4"/>
  <c r="I648" i="4"/>
  <c r="E694" i="4"/>
  <c r="D847" i="4"/>
  <c r="C864" i="4"/>
  <c r="G950" i="4"/>
  <c r="H69" i="4"/>
  <c r="C149" i="4"/>
  <c r="D164" i="4"/>
  <c r="E494" i="4"/>
  <c r="C509" i="4"/>
  <c r="N629" i="4"/>
  <c r="J694" i="4"/>
  <c r="H847" i="4"/>
  <c r="E864" i="4"/>
  <c r="F75" i="4"/>
  <c r="K75" i="4"/>
  <c r="W75" i="4" s="1"/>
  <c r="K419" i="4"/>
  <c r="W419" i="4" s="1"/>
  <c r="F419" i="4"/>
  <c r="K806" i="4"/>
  <c r="W806" i="4"/>
  <c r="F806" i="4"/>
  <c r="K298" i="4"/>
  <c r="W298" i="4" s="1"/>
  <c r="F298" i="4"/>
  <c r="F749" i="4"/>
  <c r="K749" i="4"/>
  <c r="W749" i="4" s="1"/>
  <c r="F623" i="4"/>
  <c r="K598" i="4"/>
  <c r="W598" i="4"/>
  <c r="G598" i="4"/>
  <c r="F598" i="4"/>
  <c r="F821" i="4"/>
  <c r="K821" i="4"/>
  <c r="W821" i="4" s="1"/>
  <c r="K928" i="4"/>
  <c r="W928" i="4"/>
  <c r="F928" i="4"/>
  <c r="K966" i="4"/>
  <c r="W966" i="4"/>
  <c r="F966" i="4"/>
  <c r="K730" i="4"/>
  <c r="W730" i="4" s="1"/>
  <c r="F730" i="4"/>
  <c r="K802" i="4"/>
  <c r="W802" i="4"/>
  <c r="F802" i="4"/>
  <c r="F20" i="4"/>
  <c r="F993" i="4"/>
  <c r="K515" i="4"/>
  <c r="W515" i="4" s="1"/>
  <c r="F515" i="4"/>
  <c r="K564" i="4"/>
  <c r="W564" i="4"/>
  <c r="F564" i="4"/>
  <c r="K811" i="4"/>
  <c r="W811" i="4" s="1"/>
  <c r="F811" i="4"/>
  <c r="K957" i="4"/>
  <c r="W957" i="4"/>
  <c r="F957" i="4"/>
  <c r="F80" i="4"/>
  <c r="F124" i="4"/>
  <c r="F254" i="4"/>
  <c r="F291" i="4"/>
  <c r="F339" i="4"/>
  <c r="F358" i="4"/>
  <c r="F372" i="4"/>
  <c r="F395" i="4"/>
  <c r="F456" i="4"/>
  <c r="F514" i="4"/>
  <c r="F550" i="4"/>
  <c r="F627" i="4"/>
  <c r="F766" i="4"/>
  <c r="F820" i="4"/>
  <c r="F986" i="4"/>
  <c r="G459" i="4"/>
  <c r="G579" i="4"/>
  <c r="AE579" i="4" s="1"/>
  <c r="G744" i="4"/>
  <c r="F82" i="4"/>
  <c r="F315" i="4"/>
  <c r="F536" i="4"/>
  <c r="F614" i="4"/>
  <c r="F855" i="4"/>
  <c r="F898" i="4"/>
  <c r="F920" i="4"/>
  <c r="F956" i="4"/>
  <c r="F989" i="4"/>
  <c r="K29" i="4"/>
  <c r="W29" i="4"/>
  <c r="K49" i="4"/>
  <c r="W49" i="4"/>
  <c r="K61" i="4"/>
  <c r="W61" i="4"/>
  <c r="F637" i="4"/>
  <c r="K866" i="4"/>
  <c r="W866" i="4" s="1"/>
  <c r="F86" i="4"/>
  <c r="F130" i="4"/>
  <c r="F168" i="4"/>
  <c r="F188" i="4"/>
  <c r="F222" i="4"/>
  <c r="F242" i="4"/>
  <c r="F258" i="4"/>
  <c r="F275" i="4"/>
  <c r="F459" i="4"/>
  <c r="F554" i="4"/>
  <c r="F568" i="4"/>
  <c r="F602" i="4"/>
  <c r="F632" i="4"/>
  <c r="F646" i="4"/>
  <c r="F680" i="4"/>
  <c r="F692" i="4"/>
  <c r="F744" i="4"/>
  <c r="F770" i="4"/>
  <c r="F810" i="4"/>
  <c r="F827" i="4"/>
  <c r="F856" i="4"/>
  <c r="F883" i="4"/>
  <c r="K235" i="4"/>
  <c r="W235" i="4" s="1"/>
  <c r="K381" i="4"/>
  <c r="W381" i="4" s="1"/>
  <c r="K786" i="4"/>
  <c r="W786" i="4"/>
  <c r="F1008" i="5"/>
  <c r="E1007" i="5"/>
  <c r="G1011" i="5"/>
  <c r="D1011" i="5"/>
  <c r="E1011" i="5"/>
  <c r="K1008" i="5"/>
  <c r="H1007" i="5"/>
  <c r="H1008" i="5"/>
  <c r="M1008" i="5"/>
  <c r="L12" i="4"/>
  <c r="D12" i="4"/>
  <c r="F894" i="4"/>
  <c r="N822" i="4"/>
  <c r="C822" i="4"/>
  <c r="F929" i="4"/>
  <c r="K929" i="4"/>
  <c r="W929" i="4"/>
  <c r="I929" i="4"/>
  <c r="G929" i="4"/>
  <c r="H929" i="4"/>
  <c r="E929" i="4"/>
  <c r="D929" i="4"/>
  <c r="J929" i="4"/>
  <c r="C929" i="4"/>
  <c r="N929" i="4"/>
  <c r="M929" i="4"/>
  <c r="L929" i="4"/>
  <c r="K951" i="4"/>
  <c r="W951" i="4"/>
  <c r="F951" i="4"/>
  <c r="E951" i="4"/>
  <c r="G951" i="4"/>
  <c r="AE951" i="4" s="1"/>
  <c r="D951" i="4"/>
  <c r="N951" i="4"/>
  <c r="C951" i="4"/>
  <c r="M951" i="4"/>
  <c r="H951" i="4"/>
  <c r="J951" i="4"/>
  <c r="I951" i="4"/>
  <c r="K998" i="4"/>
  <c r="W998" i="4"/>
  <c r="F998" i="4"/>
  <c r="G998" i="4"/>
  <c r="D998" i="4"/>
  <c r="N998" i="4"/>
  <c r="C998" i="4"/>
  <c r="M998" i="4"/>
  <c r="L998" i="4"/>
  <c r="J998" i="4"/>
  <c r="I998" i="4"/>
  <c r="H998" i="4"/>
  <c r="E998" i="4"/>
  <c r="K1003" i="4"/>
  <c r="W1003" i="4" s="1"/>
  <c r="F1003" i="4"/>
  <c r="G1003" i="4"/>
  <c r="AE1003" i="4" s="1"/>
  <c r="N1003" i="4"/>
  <c r="C1003" i="4"/>
  <c r="M1003" i="4"/>
  <c r="L1003" i="4"/>
  <c r="J1003" i="4"/>
  <c r="D1003" i="4"/>
  <c r="I1003" i="4"/>
  <c r="H1003" i="4"/>
  <c r="E1003" i="4"/>
  <c r="K97" i="4"/>
  <c r="W97" i="4"/>
  <c r="D97" i="4"/>
  <c r="M97" i="4"/>
  <c r="H97" i="4"/>
  <c r="F97" i="4"/>
  <c r="E97" i="4"/>
  <c r="G97" i="4"/>
  <c r="J97" i="4"/>
  <c r="N97" i="4"/>
  <c r="C97" i="4"/>
  <c r="I97" i="4"/>
  <c r="F118" i="4"/>
  <c r="K118" i="4"/>
  <c r="W118" i="4"/>
  <c r="G118" i="4"/>
  <c r="AE118" i="4" s="1"/>
  <c r="I118" i="4"/>
  <c r="H118" i="4"/>
  <c r="E118" i="4"/>
  <c r="D118" i="4"/>
  <c r="L118" i="4"/>
  <c r="J118" i="4"/>
  <c r="C118" i="4"/>
  <c r="N118" i="4"/>
  <c r="M118" i="4"/>
  <c r="F139" i="4"/>
  <c r="G139" i="4"/>
  <c r="I139" i="4"/>
  <c r="H139" i="4"/>
  <c r="C139" i="4"/>
  <c r="K660" i="4"/>
  <c r="W660" i="4" s="1"/>
  <c r="F660" i="4"/>
  <c r="E660" i="4"/>
  <c r="G660" i="4"/>
  <c r="AE660" i="4" s="1"/>
  <c r="D660" i="4"/>
  <c r="N660" i="4"/>
  <c r="C660" i="4"/>
  <c r="M660" i="4"/>
  <c r="L660" i="4"/>
  <c r="J660" i="4"/>
  <c r="I660" i="4"/>
  <c r="H660" i="4"/>
  <c r="K804" i="4"/>
  <c r="W804" i="4"/>
  <c r="F804" i="4"/>
  <c r="G804" i="4"/>
  <c r="I804" i="4"/>
  <c r="H804" i="4"/>
  <c r="E804" i="4"/>
  <c r="D804" i="4"/>
  <c r="N804" i="4"/>
  <c r="M804" i="4"/>
  <c r="L804" i="4"/>
  <c r="J804" i="4"/>
  <c r="C804" i="4"/>
  <c r="K808" i="4"/>
  <c r="W808" i="4"/>
  <c r="F808" i="4"/>
  <c r="G808" i="4"/>
  <c r="N808" i="4"/>
  <c r="C808" i="4"/>
  <c r="M808" i="4"/>
  <c r="L808" i="4"/>
  <c r="J808" i="4"/>
  <c r="I808" i="4"/>
  <c r="H808" i="4"/>
  <c r="E808" i="4"/>
  <c r="D808" i="4"/>
  <c r="K841" i="4"/>
  <c r="W841" i="4"/>
  <c r="G841" i="4"/>
  <c r="H841" i="4"/>
  <c r="E841" i="4"/>
  <c r="F841" i="4"/>
  <c r="D841" i="4"/>
  <c r="N841" i="4"/>
  <c r="C841" i="4"/>
  <c r="L841" i="4"/>
  <c r="J841" i="4"/>
  <c r="I841" i="4"/>
  <c r="M841" i="4"/>
  <c r="E923" i="4"/>
  <c r="D923" i="4"/>
  <c r="N923" i="4"/>
  <c r="L923" i="4"/>
  <c r="K952" i="4"/>
  <c r="W952" i="4" s="1"/>
  <c r="F952" i="4"/>
  <c r="G952" i="4"/>
  <c r="AE952" i="4" s="1"/>
  <c r="D952" i="4"/>
  <c r="N952" i="4"/>
  <c r="C952" i="4"/>
  <c r="M952" i="4"/>
  <c r="L952" i="4"/>
  <c r="J952" i="4"/>
  <c r="I952" i="4"/>
  <c r="H952" i="4"/>
  <c r="E952" i="4"/>
  <c r="J968" i="4"/>
  <c r="I968" i="4"/>
  <c r="G977" i="4"/>
  <c r="AE977" i="4" s="1"/>
  <c r="I977" i="4"/>
  <c r="F977" i="4"/>
  <c r="L977" i="4"/>
  <c r="G983" i="4"/>
  <c r="K940" i="4"/>
  <c r="W940" i="4" s="1"/>
  <c r="F940" i="4"/>
  <c r="G940" i="4"/>
  <c r="AE940" i="4" s="1"/>
  <c r="J940" i="4"/>
  <c r="I940" i="4"/>
  <c r="H940" i="4"/>
  <c r="E940" i="4"/>
  <c r="N940" i="4"/>
  <c r="M940" i="4"/>
  <c r="L940" i="4"/>
  <c r="D940" i="4"/>
  <c r="C940" i="4"/>
  <c r="K988" i="4"/>
  <c r="W988" i="4"/>
  <c r="G988" i="4"/>
  <c r="F988" i="4"/>
  <c r="H988" i="4"/>
  <c r="E988" i="4"/>
  <c r="D988" i="4"/>
  <c r="N988" i="4"/>
  <c r="C988" i="4"/>
  <c r="J988" i="4"/>
  <c r="I988" i="4"/>
  <c r="M988" i="4"/>
  <c r="L988" i="4"/>
  <c r="L951" i="4"/>
  <c r="H72" i="4"/>
  <c r="E72" i="4"/>
  <c r="K79" i="4"/>
  <c r="W79" i="4"/>
  <c r="F79" i="4"/>
  <c r="G79" i="4"/>
  <c r="AE79" i="4" s="1"/>
  <c r="H79" i="4"/>
  <c r="E79" i="4"/>
  <c r="D79" i="4"/>
  <c r="N79" i="4"/>
  <c r="C79" i="4"/>
  <c r="C612" i="4"/>
  <c r="M612" i="4"/>
  <c r="G625" i="4"/>
  <c r="J625" i="4"/>
  <c r="I625" i="4"/>
  <c r="H625" i="4"/>
  <c r="K625" i="4"/>
  <c r="W625" i="4"/>
  <c r="E625" i="4"/>
  <c r="F625" i="4"/>
  <c r="N625" i="4"/>
  <c r="M625" i="4"/>
  <c r="L625" i="4"/>
  <c r="D625" i="4"/>
  <c r="K798" i="4"/>
  <c r="W798" i="4"/>
  <c r="F798" i="4"/>
  <c r="G798" i="4"/>
  <c r="AE798" i="4" s="1"/>
  <c r="E798" i="4"/>
  <c r="D798" i="4"/>
  <c r="N798" i="4"/>
  <c r="C798" i="4"/>
  <c r="M798" i="4"/>
  <c r="I798" i="4"/>
  <c r="H798" i="4"/>
  <c r="L798" i="4"/>
  <c r="J798" i="4"/>
  <c r="K942" i="4"/>
  <c r="W942" i="4" s="1"/>
  <c r="F942" i="4"/>
  <c r="H942" i="4"/>
  <c r="E942" i="4"/>
  <c r="D942" i="4"/>
  <c r="N942" i="4"/>
  <c r="C942" i="4"/>
  <c r="I942" i="4"/>
  <c r="K947" i="4"/>
  <c r="W947" i="4"/>
  <c r="F947" i="4"/>
  <c r="H947" i="4"/>
  <c r="C947" i="4"/>
  <c r="D947" i="4"/>
  <c r="G953" i="4"/>
  <c r="D953" i="4"/>
  <c r="K978" i="4"/>
  <c r="W978" i="4"/>
  <c r="F978" i="4"/>
  <c r="H978" i="4"/>
  <c r="E978" i="4"/>
  <c r="D978" i="4"/>
  <c r="N978" i="4"/>
  <c r="C978" i="4"/>
  <c r="I978" i="4"/>
  <c r="G978" i="4"/>
  <c r="M978" i="4"/>
  <c r="L978" i="4"/>
  <c r="M79" i="4"/>
  <c r="H612" i="4"/>
  <c r="E947" i="4"/>
  <c r="J942" i="4"/>
  <c r="L942" i="4"/>
  <c r="N947" i="4"/>
  <c r="M942" i="4"/>
  <c r="E14" i="4"/>
  <c r="D14" i="4"/>
  <c r="M14" i="4"/>
  <c r="D73" i="4"/>
  <c r="M73" i="4"/>
  <c r="C73" i="4"/>
  <c r="G73" i="4"/>
  <c r="AE73" i="4" s="1"/>
  <c r="F73" i="4"/>
  <c r="I73" i="4"/>
  <c r="F85" i="4"/>
  <c r="K85" i="4"/>
  <c r="W85" i="4" s="1"/>
  <c r="G85" i="4"/>
  <c r="J85" i="4"/>
  <c r="I85" i="4"/>
  <c r="H85" i="4"/>
  <c r="E85" i="4"/>
  <c r="N15" i="4"/>
  <c r="G57" i="4"/>
  <c r="D57" i="4"/>
  <c r="N57" i="4"/>
  <c r="C57" i="4"/>
  <c r="M57" i="4"/>
  <c r="L57" i="4"/>
  <c r="G62" i="4"/>
  <c r="L62" i="4"/>
  <c r="H62" i="4"/>
  <c r="I62" i="4"/>
  <c r="K595" i="4"/>
  <c r="W595" i="4" s="1"/>
  <c r="G595" i="4"/>
  <c r="AE595" i="4" s="1"/>
  <c r="G775" i="4"/>
  <c r="AE775" i="4"/>
  <c r="I775" i="4"/>
  <c r="H775" i="4"/>
  <c r="D775" i="4"/>
  <c r="G793" i="4"/>
  <c r="M793" i="4"/>
  <c r="L793" i="4"/>
  <c r="J793" i="4"/>
  <c r="I793" i="4"/>
  <c r="F799" i="4"/>
  <c r="K799" i="4"/>
  <c r="W799" i="4" s="1"/>
  <c r="D799" i="4"/>
  <c r="K590" i="4"/>
  <c r="W590" i="4"/>
  <c r="F590" i="4"/>
  <c r="G590" i="4"/>
  <c r="AE590" i="4" s="1"/>
  <c r="K371" i="4"/>
  <c r="W371" i="4"/>
  <c r="N13" i="4"/>
  <c r="I13" i="4"/>
  <c r="H13" i="4"/>
  <c r="J13" i="4"/>
  <c r="K13" i="4"/>
  <c r="F66" i="4"/>
  <c r="K66" i="4"/>
  <c r="W66" i="4"/>
  <c r="G66" i="4"/>
  <c r="K84" i="4"/>
  <c r="W84" i="4" s="1"/>
  <c r="F84" i="4"/>
  <c r="K109" i="4"/>
  <c r="W109" i="4"/>
  <c r="F109" i="4"/>
  <c r="G109" i="4"/>
  <c r="AE109" i="4" s="1"/>
  <c r="K390" i="4"/>
  <c r="W390" i="4"/>
  <c r="F390" i="4"/>
  <c r="G390" i="4"/>
  <c r="K528" i="4"/>
  <c r="W528" i="4"/>
  <c r="F528" i="4"/>
  <c r="G528" i="4"/>
  <c r="AE528" i="4" s="1"/>
  <c r="F210" i="4"/>
  <c r="K210" i="4"/>
  <c r="W210" i="4" s="1"/>
  <c r="K300" i="4"/>
  <c r="W300" i="4" s="1"/>
  <c r="F300" i="4"/>
  <c r="K488" i="4"/>
  <c r="W488" i="4"/>
  <c r="F488" i="4"/>
  <c r="G488" i="4"/>
  <c r="K516" i="4"/>
  <c r="W516" i="4"/>
  <c r="F516" i="4"/>
  <c r="K706" i="4"/>
  <c r="W706" i="4"/>
  <c r="F706" i="4"/>
  <c r="K729" i="4"/>
  <c r="W729" i="4"/>
  <c r="G729" i="4"/>
  <c r="K753" i="4"/>
  <c r="W753" i="4" s="1"/>
  <c r="G753" i="4"/>
  <c r="K759" i="4"/>
  <c r="W759" i="4"/>
  <c r="F911" i="4"/>
  <c r="G911" i="4"/>
  <c r="K918" i="4"/>
  <c r="W918" i="4"/>
  <c r="G918" i="4"/>
  <c r="AE918" i="4" s="1"/>
  <c r="K270" i="4"/>
  <c r="W270" i="4"/>
  <c r="F270" i="4"/>
  <c r="K287" i="4"/>
  <c r="W287" i="4"/>
  <c r="F287" i="4"/>
  <c r="G287" i="4"/>
  <c r="AE287" i="4" s="1"/>
  <c r="K489" i="4"/>
  <c r="W489" i="4"/>
  <c r="G489" i="4"/>
  <c r="F489" i="4"/>
  <c r="K496" i="4"/>
  <c r="W496" i="4" s="1"/>
  <c r="G496" i="4"/>
  <c r="K701" i="4"/>
  <c r="W701" i="4"/>
  <c r="G701" i="4"/>
  <c r="F718" i="4"/>
  <c r="K718" i="4"/>
  <c r="W718" i="4"/>
  <c r="G718" i="4"/>
  <c r="K781" i="4"/>
  <c r="W781" i="4" s="1"/>
  <c r="F781" i="4"/>
  <c r="G781" i="4"/>
  <c r="K873" i="4"/>
  <c r="W873" i="4" s="1"/>
  <c r="F873" i="4"/>
  <c r="G873" i="4"/>
  <c r="K891" i="4"/>
  <c r="W891" i="4" s="1"/>
  <c r="K919" i="4"/>
  <c r="W919" i="4"/>
  <c r="F919" i="4"/>
  <c r="G919" i="4"/>
  <c r="K200" i="4"/>
  <c r="W200" i="4" s="1"/>
  <c r="K266" i="4"/>
  <c r="W266" i="4" s="1"/>
  <c r="F266" i="4"/>
  <c r="K346" i="4"/>
  <c r="W346" i="4"/>
  <c r="K618" i="4"/>
  <c r="W618" i="4"/>
  <c r="F618" i="4"/>
  <c r="K714" i="4"/>
  <c r="W714" i="4" s="1"/>
  <c r="F714" i="4"/>
  <c r="G714" i="4"/>
  <c r="K863" i="4"/>
  <c r="W863" i="4" s="1"/>
  <c r="F863" i="4"/>
  <c r="G863" i="4"/>
  <c r="K913" i="4"/>
  <c r="W913" i="4" s="1"/>
  <c r="F913" i="4"/>
  <c r="K101" i="4"/>
  <c r="W101" i="4" s="1"/>
  <c r="F101" i="4"/>
  <c r="K164" i="4"/>
  <c r="W164" i="4"/>
  <c r="F164" i="4"/>
  <c r="K182" i="4"/>
  <c r="W182" i="4"/>
  <c r="F182" i="4"/>
  <c r="K272" i="4"/>
  <c r="W272" i="4"/>
  <c r="G272" i="4"/>
  <c r="K619" i="4"/>
  <c r="W619" i="4" s="1"/>
  <c r="F619" i="4"/>
  <c r="G619" i="4"/>
  <c r="K689" i="4"/>
  <c r="W689" i="4" s="1"/>
  <c r="G689" i="4"/>
  <c r="K816" i="4"/>
  <c r="W816" i="4"/>
  <c r="G816" i="4"/>
  <c r="F816" i="4"/>
  <c r="F858" i="4"/>
  <c r="K858" i="4"/>
  <c r="W858" i="4" s="1"/>
  <c r="G858" i="4"/>
  <c r="AE858" i="4" s="1"/>
  <c r="K864" i="4"/>
  <c r="W864" i="4"/>
  <c r="F864" i="4"/>
  <c r="G864" i="4"/>
  <c r="F885" i="4"/>
  <c r="G885" i="4"/>
  <c r="F32" i="4"/>
  <c r="K32" i="4"/>
  <c r="W32" i="4" s="1"/>
  <c r="K140" i="4"/>
  <c r="W140" i="4" s="1"/>
  <c r="F140" i="4"/>
  <c r="F296" i="4"/>
  <c r="K296" i="4"/>
  <c r="W296" i="4" s="1"/>
  <c r="K322" i="4"/>
  <c r="W322" i="4" s="1"/>
  <c r="F322" i="4"/>
  <c r="K447" i="4"/>
  <c r="W447" i="4"/>
  <c r="F447" i="4"/>
  <c r="K591" i="4"/>
  <c r="W591" i="4" s="1"/>
  <c r="F591" i="4"/>
  <c r="K736" i="4"/>
  <c r="W736" i="4"/>
  <c r="F736" i="4"/>
  <c r="K943" i="4"/>
  <c r="W943" i="4"/>
  <c r="G943" i="4"/>
  <c r="K52" i="4"/>
  <c r="W52" i="4"/>
  <c r="F52" i="4"/>
  <c r="K244" i="4"/>
  <c r="W244" i="4" s="1"/>
  <c r="F244" i="4"/>
  <c r="F310" i="4"/>
  <c r="F732" i="4"/>
  <c r="F765" i="4"/>
  <c r="K765" i="4"/>
  <c r="W765" i="4" s="1"/>
  <c r="K783" i="4"/>
  <c r="W783" i="4" s="1"/>
  <c r="F783" i="4"/>
  <c r="K826" i="4"/>
  <c r="W826" i="4"/>
  <c r="K887" i="4"/>
  <c r="W887" i="4"/>
  <c r="F887" i="4"/>
  <c r="G887" i="4"/>
  <c r="K955" i="4"/>
  <c r="W955" i="4"/>
  <c r="F955" i="4"/>
  <c r="K449" i="4"/>
  <c r="W449" i="4" s="1"/>
  <c r="F449" i="4"/>
  <c r="F462" i="4"/>
  <c r="K462" i="4"/>
  <c r="W462" i="4" s="1"/>
  <c r="K532" i="4"/>
  <c r="W532" i="4"/>
  <c r="F532" i="4"/>
  <c r="K628" i="4"/>
  <c r="W628" i="4"/>
  <c r="F628" i="4"/>
  <c r="K727" i="4"/>
  <c r="W727" i="4" s="1"/>
  <c r="F727" i="4"/>
  <c r="K745" i="4"/>
  <c r="W745" i="4"/>
  <c r="F745" i="4"/>
  <c r="K756" i="4"/>
  <c r="W756" i="4" s="1"/>
  <c r="F756" i="4"/>
  <c r="F35" i="4"/>
  <c r="K35" i="4"/>
  <c r="W35" i="4"/>
  <c r="K238" i="4"/>
  <c r="W238" i="4" s="1"/>
  <c r="F331" i="4"/>
  <c r="K331" i="4"/>
  <c r="W331" i="4"/>
  <c r="F457" i="4"/>
  <c r="K457" i="4"/>
  <c r="W457" i="4"/>
  <c r="K586" i="4"/>
  <c r="W586" i="4" s="1"/>
  <c r="F586" i="4"/>
  <c r="K728" i="4"/>
  <c r="W728" i="4"/>
  <c r="F728" i="4"/>
  <c r="F122" i="4"/>
  <c r="K122" i="4"/>
  <c r="W122" i="4"/>
  <c r="F179" i="4"/>
  <c r="K179" i="4"/>
  <c r="W179" i="4" s="1"/>
  <c r="F789" i="4"/>
  <c r="K789" i="4"/>
  <c r="W789" i="4"/>
  <c r="F37" i="4"/>
  <c r="K37" i="4"/>
  <c r="W37" i="4" s="1"/>
  <c r="E60" i="4"/>
  <c r="K60" i="4"/>
  <c r="W60" i="4"/>
  <c r="E77" i="4"/>
  <c r="F77" i="4"/>
  <c r="F570" i="4"/>
  <c r="K570" i="4"/>
  <c r="W570" i="4" s="1"/>
  <c r="F28" i="4"/>
  <c r="K63" i="4"/>
  <c r="W63" i="4"/>
  <c r="G1008" i="5"/>
  <c r="K175" i="4"/>
  <c r="W175" i="4"/>
  <c r="F175" i="4"/>
  <c r="M175" i="4"/>
  <c r="L175" i="4"/>
  <c r="G175" i="4"/>
  <c r="J175" i="4"/>
  <c r="D175" i="4"/>
  <c r="N175" i="4"/>
  <c r="I175" i="4"/>
  <c r="H175" i="4"/>
  <c r="K1011" i="4"/>
  <c r="W1011" i="4"/>
  <c r="G1011" i="4"/>
  <c r="AE1011" i="4" s="1"/>
  <c r="D1011" i="4"/>
  <c r="L1011" i="4"/>
  <c r="I1011" i="4"/>
  <c r="J1011" i="4"/>
  <c r="F1011" i="4"/>
  <c r="H1011" i="4"/>
  <c r="N1011" i="4"/>
  <c r="C1011" i="4"/>
  <c r="E1011" i="4"/>
  <c r="H51" i="4"/>
  <c r="E51" i="4"/>
  <c r="G51" i="4"/>
  <c r="AE51" i="4" s="1"/>
  <c r="D51" i="4"/>
  <c r="K51" i="4"/>
  <c r="W51" i="4"/>
  <c r="J51" i="4"/>
  <c r="M51" i="4"/>
  <c r="L51" i="4"/>
  <c r="I51" i="4"/>
  <c r="C51" i="4"/>
  <c r="N51" i="4"/>
  <c r="K56" i="4"/>
  <c r="W56" i="4"/>
  <c r="F56" i="4"/>
  <c r="L56" i="4"/>
  <c r="J56" i="4"/>
  <c r="G56" i="4"/>
  <c r="I56" i="4"/>
  <c r="N56" i="4"/>
  <c r="C56" i="4"/>
  <c r="H56" i="4"/>
  <c r="E56" i="4"/>
  <c r="D56" i="4"/>
  <c r="F72" i="4"/>
  <c r="K72" i="4"/>
  <c r="W72" i="4"/>
  <c r="M72" i="4"/>
  <c r="L72" i="4"/>
  <c r="J72" i="4"/>
  <c r="D72" i="4"/>
  <c r="C72" i="4"/>
  <c r="G72" i="4"/>
  <c r="AE72" i="4" s="1"/>
  <c r="N72" i="4"/>
  <c r="I72" i="4"/>
  <c r="D77" i="4"/>
  <c r="N77" i="4"/>
  <c r="C77" i="4"/>
  <c r="M77" i="4"/>
  <c r="K77" i="4"/>
  <c r="W77" i="4"/>
  <c r="H77" i="4"/>
  <c r="G77" i="4"/>
  <c r="L77" i="4"/>
  <c r="J77" i="4"/>
  <c r="I77" i="4"/>
  <c r="D277" i="4"/>
  <c r="G277" i="4"/>
  <c r="AE277" i="4" s="1"/>
  <c r="N277" i="4"/>
  <c r="C277" i="4"/>
  <c r="M277" i="4"/>
  <c r="H277" i="4"/>
  <c r="J277" i="4"/>
  <c r="I277" i="4"/>
  <c r="E277" i="4"/>
  <c r="K277" i="4"/>
  <c r="W277" i="4"/>
  <c r="L277" i="4"/>
  <c r="C175" i="4"/>
  <c r="F504" i="4"/>
  <c r="K504" i="4"/>
  <c r="W504" i="4"/>
  <c r="I504" i="4"/>
  <c r="H504" i="4"/>
  <c r="E504" i="4"/>
  <c r="L504" i="4"/>
  <c r="C504" i="4"/>
  <c r="H553" i="4"/>
  <c r="F553" i="4"/>
  <c r="E553" i="4"/>
  <c r="G553" i="4"/>
  <c r="D553" i="4"/>
  <c r="J553" i="4"/>
  <c r="M553" i="4"/>
  <c r="L553" i="4"/>
  <c r="I553" i="4"/>
  <c r="C553" i="4"/>
  <c r="G563" i="4"/>
  <c r="A4" i="7"/>
  <c r="F21" i="4"/>
  <c r="K21" i="4"/>
  <c r="W21" i="4" s="1"/>
  <c r="N21" i="4"/>
  <c r="C21" i="4"/>
  <c r="G21" i="4"/>
  <c r="M21" i="4"/>
  <c r="L21" i="4"/>
  <c r="E21" i="4"/>
  <c r="D253" i="4"/>
  <c r="N253" i="4"/>
  <c r="C253" i="4"/>
  <c r="M253" i="4"/>
  <c r="K253" i="4"/>
  <c r="W253" i="4"/>
  <c r="H253" i="4"/>
  <c r="K264" i="4"/>
  <c r="W264" i="4"/>
  <c r="F264" i="4"/>
  <c r="G264" i="4"/>
  <c r="AE264" i="4" s="1"/>
  <c r="L264" i="4"/>
  <c r="J264" i="4"/>
  <c r="I264" i="4"/>
  <c r="N264" i="4"/>
  <c r="C264" i="4"/>
  <c r="J273" i="4"/>
  <c r="I273" i="4"/>
  <c r="H273" i="4"/>
  <c r="M273" i="4"/>
  <c r="K740" i="4"/>
  <c r="W740" i="4"/>
  <c r="F740" i="4"/>
  <c r="G740" i="4"/>
  <c r="AE740" i="4" s="1"/>
  <c r="N740" i="4"/>
  <c r="C740" i="4"/>
  <c r="M740" i="4"/>
  <c r="L740" i="4"/>
  <c r="E740" i="4"/>
  <c r="K790" i="4"/>
  <c r="W790" i="4"/>
  <c r="F790" i="4"/>
  <c r="L790" i="4"/>
  <c r="J790" i="4"/>
  <c r="I790" i="4"/>
  <c r="N790" i="4"/>
  <c r="C790" i="4"/>
  <c r="F14" i="4"/>
  <c r="C14" i="4"/>
  <c r="J14" i="4"/>
  <c r="K14" i="4"/>
  <c r="G14" i="4"/>
  <c r="N14" i="4"/>
  <c r="I14" i="4"/>
  <c r="L14" i="4"/>
  <c r="F831" i="4"/>
  <c r="J831" i="4"/>
  <c r="I831" i="4"/>
  <c r="K987" i="4"/>
  <c r="W987" i="4" s="1"/>
  <c r="F987" i="4"/>
  <c r="M987" i="4"/>
  <c r="L987" i="4"/>
  <c r="J987" i="4"/>
  <c r="D987" i="4"/>
  <c r="F126" i="4"/>
  <c r="N126" i="4"/>
  <c r="C126" i="4"/>
  <c r="M126" i="4"/>
  <c r="G126" i="4"/>
  <c r="L126" i="4"/>
  <c r="K126" i="4"/>
  <c r="W126" i="4"/>
  <c r="E126" i="4"/>
  <c r="F50" i="4"/>
  <c r="K50" i="4"/>
  <c r="W50" i="4"/>
  <c r="K399" i="4"/>
  <c r="W399" i="4"/>
  <c r="F399" i="4"/>
  <c r="L50" i="4"/>
  <c r="M337" i="4"/>
  <c r="E399" i="4"/>
  <c r="F262" i="4"/>
  <c r="K262" i="4"/>
  <c r="W262" i="4" s="1"/>
  <c r="K330" i="4"/>
  <c r="W330" i="4"/>
  <c r="F330" i="4"/>
  <c r="K342" i="4"/>
  <c r="W342" i="4"/>
  <c r="F342" i="4"/>
  <c r="K844" i="4"/>
  <c r="W844" i="4" s="1"/>
  <c r="F844" i="4"/>
  <c r="G844" i="4"/>
  <c r="E50" i="4"/>
  <c r="H337" i="4"/>
  <c r="L399" i="4"/>
  <c r="K220" i="4"/>
  <c r="W220" i="4"/>
  <c r="K722" i="4"/>
  <c r="W722" i="4"/>
  <c r="K737" i="4"/>
  <c r="W737" i="4"/>
  <c r="F737" i="4"/>
  <c r="H50" i="4"/>
  <c r="I337" i="4"/>
  <c r="M399" i="4"/>
  <c r="G399" i="4"/>
  <c r="AE399" i="4" s="1"/>
  <c r="K203" i="4"/>
  <c r="W203" i="4"/>
  <c r="F203" i="4"/>
  <c r="K474" i="4"/>
  <c r="W474" i="4"/>
  <c r="F474" i="4"/>
  <c r="K485" i="4"/>
  <c r="W485" i="4" s="1"/>
  <c r="F485" i="4"/>
  <c r="K494" i="4"/>
  <c r="W494" i="4"/>
  <c r="K499" i="4"/>
  <c r="W499" i="4"/>
  <c r="F499" i="4"/>
  <c r="K522" i="4"/>
  <c r="W522" i="4" s="1"/>
  <c r="F522" i="4"/>
  <c r="I50" i="4"/>
  <c r="C399" i="4"/>
  <c r="N399" i="4"/>
  <c r="F162" i="4"/>
  <c r="K162" i="4"/>
  <c r="W162" i="4"/>
  <c r="K198" i="4"/>
  <c r="W198" i="4"/>
  <c r="K464" i="4"/>
  <c r="W464" i="4"/>
  <c r="F464" i="4"/>
  <c r="K542" i="4"/>
  <c r="W542" i="4" s="1"/>
  <c r="F542" i="4"/>
  <c r="K772" i="4"/>
  <c r="W772" i="4"/>
  <c r="F772" i="4"/>
  <c r="K867" i="4"/>
  <c r="W867" i="4" s="1"/>
  <c r="F867" i="4"/>
  <c r="F24" i="4"/>
  <c r="K24" i="4"/>
  <c r="W24" i="4" s="1"/>
  <c r="K74" i="4"/>
  <c r="W74" i="4"/>
  <c r="F74" i="4"/>
  <c r="K304" i="4"/>
  <c r="W304" i="4"/>
  <c r="F304" i="4"/>
  <c r="F587" i="4"/>
  <c r="K587" i="4"/>
  <c r="W587" i="4"/>
  <c r="F89" i="4"/>
  <c r="K89" i="4"/>
  <c r="W89" i="4" s="1"/>
  <c r="K107" i="4"/>
  <c r="W107" i="4" s="1"/>
  <c r="F107" i="4"/>
  <c r="K294" i="4"/>
  <c r="W294" i="4"/>
  <c r="F294" i="4"/>
  <c r="K588" i="4"/>
  <c r="W588" i="4" s="1"/>
  <c r="F588" i="4"/>
  <c r="K688" i="4"/>
  <c r="W688" i="4"/>
  <c r="F688" i="4"/>
  <c r="F13" i="4"/>
  <c r="K306" i="4"/>
  <c r="W306" i="4"/>
  <c r="F306" i="4"/>
  <c r="F57" i="4"/>
  <c r="K57" i="4"/>
  <c r="W57" i="4"/>
  <c r="F108" i="4"/>
  <c r="K108" i="4"/>
  <c r="W108" i="4"/>
  <c r="K142" i="4"/>
  <c r="W142" i="4" s="1"/>
  <c r="F142" i="4"/>
  <c r="K194" i="4"/>
  <c r="W194" i="4"/>
  <c r="F194" i="4"/>
  <c r="F290" i="4"/>
  <c r="K290" i="4"/>
  <c r="W290" i="4"/>
  <c r="K406" i="4"/>
  <c r="W406" i="4"/>
  <c r="F406" i="4"/>
  <c r="K413" i="4"/>
  <c r="W413" i="4" s="1"/>
  <c r="F413" i="4"/>
  <c r="K430" i="4"/>
  <c r="W430" i="4"/>
  <c r="F430" i="4"/>
  <c r="K848" i="4"/>
  <c r="W848" i="4" s="1"/>
  <c r="F848" i="4"/>
  <c r="K890" i="4"/>
  <c r="W890" i="4"/>
  <c r="F890" i="4"/>
  <c r="F53" i="4"/>
  <c r="K53" i="4"/>
  <c r="W53" i="4"/>
  <c r="K83" i="4"/>
  <c r="W83" i="4"/>
  <c r="K150" i="4"/>
  <c r="W150" i="4"/>
  <c r="K176" i="4"/>
  <c r="W176" i="4"/>
  <c r="K224" i="4"/>
  <c r="W224" i="4"/>
  <c r="K234" i="4"/>
  <c r="W234" i="4"/>
  <c r="F234" i="4"/>
  <c r="K402" i="4"/>
  <c r="W402" i="4"/>
  <c r="K431" i="4"/>
  <c r="W431" i="4" s="1"/>
  <c r="K58" i="4"/>
  <c r="W58" i="4" s="1"/>
  <c r="K87" i="4"/>
  <c r="W87" i="4" s="1"/>
  <c r="K128" i="4"/>
  <c r="W128" i="4"/>
  <c r="K139" i="4"/>
  <c r="W139" i="4" s="1"/>
  <c r="K351" i="4"/>
  <c r="W351" i="4" s="1"/>
  <c r="F351" i="4"/>
  <c r="K366" i="4"/>
  <c r="W366" i="4"/>
  <c r="F366" i="4"/>
  <c r="K42" i="4"/>
  <c r="W42" i="4" s="1"/>
  <c r="F42" i="4"/>
  <c r="K328" i="4"/>
  <c r="W328" i="4"/>
  <c r="F328" i="4"/>
  <c r="K336" i="4"/>
  <c r="W336" i="4"/>
  <c r="F336" i="4"/>
  <c r="K394" i="4"/>
  <c r="W394" i="4"/>
  <c r="F394" i="4"/>
  <c r="K546" i="4"/>
  <c r="W546" i="4" s="1"/>
  <c r="F546" i="4"/>
  <c r="K316" i="4"/>
  <c r="W316" i="4"/>
  <c r="F316" i="4"/>
  <c r="K644" i="4"/>
  <c r="W644" i="4" s="1"/>
  <c r="F644" i="4"/>
  <c r="K88" i="4"/>
  <c r="W88" i="4"/>
  <c r="K103" i="4"/>
  <c r="W103" i="4" s="1"/>
  <c r="K115" i="4"/>
  <c r="W115" i="4"/>
  <c r="K186" i="4"/>
  <c r="W186" i="4"/>
  <c r="F186" i="4"/>
  <c r="F223" i="4"/>
  <c r="K417" i="4"/>
  <c r="W417" i="4" s="1"/>
  <c r="F417" i="4"/>
  <c r="K508" i="4"/>
  <c r="W508" i="4" s="1"/>
  <c r="F508" i="4"/>
  <c r="F33" i="4"/>
  <c r="K33" i="4"/>
  <c r="W33" i="4"/>
  <c r="K326" i="4"/>
  <c r="W326" i="4" s="1"/>
  <c r="F326" i="4"/>
  <c r="K442" i="4"/>
  <c r="W442" i="4"/>
  <c r="F442" i="4"/>
  <c r="K752" i="4"/>
  <c r="W752" i="4"/>
  <c r="F752" i="4"/>
  <c r="K44" i="4"/>
  <c r="W44" i="4"/>
  <c r="K76" i="4"/>
  <c r="W76" i="4"/>
  <c r="F773" i="4"/>
  <c r="K773" i="4"/>
  <c r="W773" i="4"/>
  <c r="F414" i="4"/>
  <c r="F828" i="4"/>
  <c r="K828" i="4"/>
  <c r="W828" i="4" s="1"/>
  <c r="AE326" i="4"/>
  <c r="AE365" i="4"/>
  <c r="AE885" i="4"/>
  <c r="AE814" i="4"/>
  <c r="AE349" i="4"/>
  <c r="AE263" i="4"/>
  <c r="AE279" i="4"/>
  <c r="AE629" i="4"/>
  <c r="AE373" i="4"/>
  <c r="AE711" i="4"/>
  <c r="AE949" i="4"/>
  <c r="AE303" i="4"/>
  <c r="AE1006" i="4"/>
  <c r="AE488" i="4"/>
  <c r="AE655" i="4"/>
  <c r="AE703" i="4"/>
  <c r="AE505" i="4"/>
  <c r="AE616" i="4"/>
  <c r="AE692" i="4"/>
  <c r="AE748" i="4"/>
  <c r="AE948" i="4"/>
  <c r="AE545" i="4"/>
  <c r="AE521" i="4"/>
  <c r="AE391" i="4"/>
  <c r="AE930" i="4"/>
  <c r="AE561" i="4"/>
  <c r="AE537" i="4"/>
  <c r="AE986" i="4"/>
  <c r="AE182" i="4"/>
  <c r="AE67" i="4"/>
  <c r="AE647" i="4"/>
  <c r="AE744" i="4"/>
  <c r="AE823" i="4"/>
  <c r="AE553" i="4"/>
  <c r="AE272" i="4"/>
  <c r="AE953" i="4"/>
  <c r="AE256" i="4"/>
  <c r="AE724" i="4"/>
  <c r="AE59" i="4"/>
  <c r="N708" i="4"/>
  <c r="D708" i="4"/>
  <c r="G708" i="4"/>
  <c r="AE708" i="4" s="1"/>
  <c r="C708" i="4"/>
  <c r="E708" i="4"/>
  <c r="I708" i="4"/>
  <c r="J708" i="4"/>
  <c r="L708" i="4"/>
  <c r="M708" i="4"/>
  <c r="H708" i="4"/>
  <c r="K708" i="4"/>
  <c r="W708" i="4"/>
  <c r="F708" i="4"/>
  <c r="H731" i="4"/>
  <c r="D731" i="4"/>
  <c r="L731" i="4"/>
  <c r="C731" i="4"/>
  <c r="N731" i="4"/>
  <c r="J731" i="4"/>
  <c r="K731" i="4"/>
  <c r="W731" i="4" s="1"/>
  <c r="F731" i="4"/>
  <c r="E731" i="4"/>
  <c r="E754" i="4"/>
  <c r="K754" i="4"/>
  <c r="W754" i="4"/>
  <c r="C754" i="4"/>
  <c r="F754" i="4"/>
  <c r="N754" i="4"/>
  <c r="G754" i="4"/>
  <c r="J754" i="4"/>
  <c r="H754" i="4"/>
  <c r="M754" i="4"/>
  <c r="I754" i="4"/>
  <c r="L754" i="4"/>
  <c r="D754" i="4"/>
  <c r="I797" i="4"/>
  <c r="C797" i="4"/>
  <c r="K797" i="4"/>
  <c r="W797" i="4" s="1"/>
  <c r="M797" i="4"/>
  <c r="H797" i="4"/>
  <c r="L797" i="4"/>
  <c r="G797" i="4"/>
  <c r="J797" i="4"/>
  <c r="C829" i="4"/>
  <c r="J829" i="4"/>
  <c r="H829" i="4"/>
  <c r="N829" i="4"/>
  <c r="D829" i="4"/>
  <c r="I829" i="4"/>
  <c r="K829" i="4"/>
  <c r="W829" i="4" s="1"/>
  <c r="F829" i="4"/>
  <c r="M851" i="4"/>
  <c r="I851" i="4"/>
  <c r="H851" i="4"/>
  <c r="E851" i="4"/>
  <c r="N851" i="4"/>
  <c r="F851" i="4"/>
  <c r="D851" i="4"/>
  <c r="G851" i="4"/>
  <c r="C851" i="4"/>
  <c r="L851" i="4"/>
  <c r="H967" i="4"/>
  <c r="I967" i="4"/>
  <c r="G967" i="4"/>
  <c r="E967" i="4"/>
  <c r="K967" i="4"/>
  <c r="W967" i="4"/>
  <c r="D967" i="4"/>
  <c r="C967" i="4"/>
  <c r="F967" i="4"/>
  <c r="N967" i="4"/>
  <c r="L999" i="4"/>
  <c r="C999" i="4"/>
  <c r="N999" i="4"/>
  <c r="M999" i="4"/>
  <c r="F999" i="4"/>
  <c r="K999" i="4"/>
  <c r="W999" i="4" s="1"/>
  <c r="G999" i="4"/>
  <c r="AE999" i="4" s="1"/>
  <c r="H999" i="4"/>
  <c r="I999" i="4"/>
  <c r="E999" i="4"/>
  <c r="D999" i="4"/>
  <c r="N797" i="4"/>
  <c r="G859" i="4"/>
  <c r="G445" i="4"/>
  <c r="F445" i="4"/>
  <c r="D445" i="4"/>
  <c r="I445" i="4"/>
  <c r="J445" i="4"/>
  <c r="K445" i="4"/>
  <c r="W445" i="4" s="1"/>
  <c r="H445" i="4"/>
  <c r="L445" i="4"/>
  <c r="C461" i="4"/>
  <c r="N461" i="4"/>
  <c r="I461" i="4"/>
  <c r="H461" i="4"/>
  <c r="D461" i="4"/>
  <c r="L461" i="4"/>
  <c r="M461" i="4"/>
  <c r="J461" i="4"/>
  <c r="K461" i="4"/>
  <c r="W461" i="4"/>
  <c r="F612" i="4"/>
  <c r="L612" i="4"/>
  <c r="G612" i="4"/>
  <c r="J612" i="4"/>
  <c r="K612" i="4"/>
  <c r="W612" i="4"/>
  <c r="I612" i="4"/>
  <c r="E612" i="4"/>
  <c r="D612" i="4"/>
  <c r="F679" i="4"/>
  <c r="H679" i="4"/>
  <c r="J679" i="4"/>
  <c r="N679" i="4"/>
  <c r="D679" i="4"/>
  <c r="C679" i="4"/>
  <c r="L679" i="4"/>
  <c r="E679" i="4"/>
  <c r="K679" i="4"/>
  <c r="W679" i="4"/>
  <c r="G679" i="4"/>
  <c r="AE679" i="4" s="1"/>
  <c r="I679" i="4"/>
  <c r="K769" i="4"/>
  <c r="W769" i="4" s="1"/>
  <c r="N769" i="4"/>
  <c r="G769" i="4"/>
  <c r="F769" i="4"/>
  <c r="C769" i="4"/>
  <c r="I769" i="4"/>
  <c r="H769" i="4"/>
  <c r="D769" i="4"/>
  <c r="E769" i="4"/>
  <c r="M769" i="4"/>
  <c r="J769" i="4"/>
  <c r="L769" i="4"/>
  <c r="M822" i="4"/>
  <c r="L822" i="4"/>
  <c r="K822" i="4"/>
  <c r="W822" i="4"/>
  <c r="J822" i="4"/>
  <c r="G822" i="4"/>
  <c r="AE822" i="4" s="1"/>
  <c r="F822" i="4"/>
  <c r="I822" i="4"/>
  <c r="E822" i="4"/>
  <c r="H822" i="4"/>
  <c r="I868" i="4"/>
  <c r="L868" i="4"/>
  <c r="K868" i="4"/>
  <c r="W868" i="4"/>
  <c r="F868" i="4"/>
  <c r="H868" i="4"/>
  <c r="E868" i="4"/>
  <c r="G868" i="4"/>
  <c r="AE868" i="4" s="1"/>
  <c r="D868" i="4"/>
  <c r="J868" i="4"/>
  <c r="N868" i="4"/>
  <c r="M868" i="4"/>
  <c r="C868" i="4"/>
  <c r="H876" i="4"/>
  <c r="N876" i="4"/>
  <c r="F876" i="4"/>
  <c r="L876" i="4"/>
  <c r="C876" i="4"/>
  <c r="I876" i="4"/>
  <c r="J892" i="4"/>
  <c r="D892" i="4"/>
  <c r="E892" i="4"/>
  <c r="L892" i="4"/>
  <c r="K892" i="4"/>
  <c r="W892" i="4"/>
  <c r="H892" i="4"/>
  <c r="D908" i="4"/>
  <c r="M908" i="4"/>
  <c r="I908" i="4"/>
  <c r="L908" i="4"/>
  <c r="K908" i="4"/>
  <c r="W908" i="4" s="1"/>
  <c r="H908" i="4"/>
  <c r="F908" i="4"/>
  <c r="J908" i="4"/>
  <c r="G908" i="4"/>
  <c r="D922" i="4"/>
  <c r="L922" i="4"/>
  <c r="H922" i="4"/>
  <c r="I922" i="4"/>
  <c r="N922" i="4"/>
  <c r="C922" i="4"/>
  <c r="J922" i="4"/>
  <c r="F922" i="4"/>
  <c r="G922" i="4"/>
  <c r="AE922" i="4" s="1"/>
  <c r="D937" i="4"/>
  <c r="E937" i="4"/>
  <c r="L937" i="4"/>
  <c r="H937" i="4"/>
  <c r="I937" i="4"/>
  <c r="F937" i="4"/>
  <c r="K937" i="4"/>
  <c r="W937" i="4" s="1"/>
  <c r="N937" i="4"/>
  <c r="C937" i="4"/>
  <c r="J937" i="4"/>
  <c r="M937" i="4"/>
  <c r="J945" i="4"/>
  <c r="M945" i="4"/>
  <c r="C945" i="4"/>
  <c r="E945" i="4"/>
  <c r="N945" i="4"/>
  <c r="F945" i="4"/>
  <c r="K945" i="4"/>
  <c r="W945" i="4" s="1"/>
  <c r="G945" i="4"/>
  <c r="AE945" i="4" s="1"/>
  <c r="L945" i="4"/>
  <c r="I945" i="4"/>
  <c r="D960" i="4"/>
  <c r="G960" i="4"/>
  <c r="AE960" i="4" s="1"/>
  <c r="M960" i="4"/>
  <c r="J960" i="4"/>
  <c r="H960" i="4"/>
  <c r="E960" i="4"/>
  <c r="N960" i="4"/>
  <c r="L960" i="4"/>
  <c r="C960" i="4"/>
  <c r="H976" i="4"/>
  <c r="D976" i="4"/>
  <c r="G976" i="4"/>
  <c r="AE976" i="4" s="1"/>
  <c r="M976" i="4"/>
  <c r="E976" i="4"/>
  <c r="L976" i="4"/>
  <c r="J976" i="4"/>
  <c r="N976" i="4"/>
  <c r="I976" i="4"/>
  <c r="C976" i="4"/>
  <c r="H992" i="4"/>
  <c r="N992" i="4"/>
  <c r="J992" i="4"/>
  <c r="F992" i="4"/>
  <c r="M992" i="4"/>
  <c r="D992" i="4"/>
  <c r="C992" i="4"/>
  <c r="K992" i="4"/>
  <c r="W992" i="4"/>
  <c r="G992" i="4"/>
  <c r="I1000" i="4"/>
  <c r="F1000" i="4"/>
  <c r="L1000" i="4"/>
  <c r="H1000" i="4"/>
  <c r="E1000" i="4"/>
  <c r="N1000" i="4"/>
  <c r="K1000" i="4"/>
  <c r="W1000" i="4" s="1"/>
  <c r="J1000" i="4"/>
  <c r="M1000" i="4"/>
  <c r="C1000" i="4"/>
  <c r="G1000" i="4"/>
  <c r="K1007" i="4"/>
  <c r="W1007" i="4" s="1"/>
  <c r="I960" i="4"/>
  <c r="F768" i="4"/>
  <c r="N612" i="4"/>
  <c r="D797" i="4"/>
  <c r="D822" i="4"/>
  <c r="G892" i="4"/>
  <c r="C892" i="4"/>
  <c r="H700" i="4"/>
  <c r="G937" i="4"/>
  <c r="AE937" i="4" s="1"/>
  <c r="L992" i="4"/>
  <c r="C739" i="4"/>
  <c r="F960" i="4"/>
  <c r="K960" i="4"/>
  <c r="W960" i="4" s="1"/>
  <c r="F892" i="4"/>
  <c r="F461" i="4"/>
  <c r="K836" i="4"/>
  <c r="W836" i="4" s="1"/>
  <c r="L739" i="4"/>
  <c r="E908" i="4"/>
  <c r="E700" i="4"/>
  <c r="K700" i="4"/>
  <c r="W700" i="4" s="1"/>
  <c r="G700" i="4"/>
  <c r="AE700" i="4" s="1"/>
  <c r="M700" i="4"/>
  <c r="F700" i="4"/>
  <c r="I700" i="4"/>
  <c r="M723" i="4"/>
  <c r="N723" i="4"/>
  <c r="G723" i="4"/>
  <c r="J723" i="4"/>
  <c r="E723" i="4"/>
  <c r="D723" i="4"/>
  <c r="L723" i="4"/>
  <c r="I723" i="4"/>
  <c r="H723" i="4"/>
  <c r="F723" i="4"/>
  <c r="C723" i="4"/>
  <c r="K723" i="4"/>
  <c r="W723" i="4"/>
  <c r="M747" i="4"/>
  <c r="D747" i="4"/>
  <c r="F747" i="4"/>
  <c r="J747" i="4"/>
  <c r="C747" i="4"/>
  <c r="L747" i="4"/>
  <c r="N747" i="4"/>
  <c r="H747" i="4"/>
  <c r="E747" i="4"/>
  <c r="K747" i="4"/>
  <c r="W747" i="4" s="1"/>
  <c r="G747" i="4"/>
  <c r="I747" i="4"/>
  <c r="I768" i="4"/>
  <c r="L768" i="4"/>
  <c r="M768" i="4"/>
  <c r="D768" i="4"/>
  <c r="J768" i="4"/>
  <c r="G768" i="4"/>
  <c r="E768" i="4"/>
  <c r="N768" i="4"/>
  <c r="C768" i="4"/>
  <c r="H768" i="4"/>
  <c r="N813" i="4"/>
  <c r="I813" i="4"/>
  <c r="D813" i="4"/>
  <c r="C813" i="4"/>
  <c r="M813" i="4"/>
  <c r="L813" i="4"/>
  <c r="J813" i="4"/>
  <c r="H813" i="4"/>
  <c r="E813" i="4"/>
  <c r="G813" i="4"/>
  <c r="AE813" i="4" s="1"/>
  <c r="K813" i="4"/>
  <c r="W813" i="4" s="1"/>
  <c r="F813" i="4"/>
  <c r="F843" i="4"/>
  <c r="J843" i="4"/>
  <c r="E843" i="4"/>
  <c r="G843" i="4"/>
  <c r="D843" i="4"/>
  <c r="C843" i="4"/>
  <c r="K843" i="4"/>
  <c r="W843" i="4"/>
  <c r="N843" i="4"/>
  <c r="M843" i="4"/>
  <c r="L843" i="4"/>
  <c r="D959" i="4"/>
  <c r="H959" i="4"/>
  <c r="M959" i="4"/>
  <c r="L959" i="4"/>
  <c r="G959" i="4"/>
  <c r="E959" i="4"/>
  <c r="I959" i="4"/>
  <c r="J959" i="4"/>
  <c r="F959" i="4"/>
  <c r="D975" i="4"/>
  <c r="C975" i="4"/>
  <c r="K975" i="4"/>
  <c r="W975" i="4"/>
  <c r="L975" i="4"/>
  <c r="I975" i="4"/>
  <c r="G975" i="4"/>
  <c r="N975" i="4"/>
  <c r="F975" i="4"/>
  <c r="H975" i="4"/>
  <c r="E975" i="4"/>
  <c r="M975" i="4"/>
  <c r="K991" i="4"/>
  <c r="W991" i="4" s="1"/>
  <c r="D991" i="4"/>
  <c r="I991" i="4"/>
  <c r="L991" i="4"/>
  <c r="N991" i="4"/>
  <c r="C991" i="4"/>
  <c r="M991" i="4"/>
  <c r="F991" i="4"/>
  <c r="J991" i="4"/>
  <c r="E991" i="4"/>
  <c r="H991" i="4"/>
  <c r="J999" i="4"/>
  <c r="K851" i="4"/>
  <c r="W851" i="4" s="1"/>
  <c r="J975" i="4"/>
  <c r="C439" i="4"/>
  <c r="I439" i="4"/>
  <c r="H439" i="4"/>
  <c r="E439" i="4"/>
  <c r="M439" i="4"/>
  <c r="L439" i="4"/>
  <c r="J439" i="4"/>
  <c r="D439" i="4"/>
  <c r="N439" i="4"/>
  <c r="G439" i="4"/>
  <c r="AE439" i="4" s="1"/>
  <c r="K439" i="4"/>
  <c r="W439" i="4" s="1"/>
  <c r="N453" i="4"/>
  <c r="J453" i="4"/>
  <c r="D453" i="4"/>
  <c r="C453" i="4"/>
  <c r="I453" i="4"/>
  <c r="M453" i="4"/>
  <c r="L453" i="4"/>
  <c r="F453" i="4"/>
  <c r="H453" i="4"/>
  <c r="K453" i="4"/>
  <c r="W453" i="4"/>
  <c r="E453" i="4"/>
  <c r="G453" i="4"/>
  <c r="N671" i="4"/>
  <c r="C671" i="4"/>
  <c r="I671" i="4"/>
  <c r="L671" i="4"/>
  <c r="G671" i="4"/>
  <c r="AE671" i="4" s="1"/>
  <c r="F671" i="4"/>
  <c r="H671" i="4"/>
  <c r="M671" i="4"/>
  <c r="E671" i="4"/>
  <c r="D671" i="4"/>
  <c r="J671" i="4"/>
  <c r="K671" i="4"/>
  <c r="W671" i="4" s="1"/>
  <c r="L687" i="4"/>
  <c r="G687" i="4"/>
  <c r="AE687" i="4" s="1"/>
  <c r="C687" i="4"/>
  <c r="D687" i="4"/>
  <c r="N687" i="4"/>
  <c r="M687" i="4"/>
  <c r="F687" i="4"/>
  <c r="E687" i="4"/>
  <c r="I687" i="4"/>
  <c r="D784" i="4"/>
  <c r="H784" i="4"/>
  <c r="E784" i="4"/>
  <c r="M784" i="4"/>
  <c r="I784" i="4"/>
  <c r="N784" i="4"/>
  <c r="C784" i="4"/>
  <c r="L784" i="4"/>
  <c r="F784" i="4"/>
  <c r="J784" i="4"/>
  <c r="K784" i="4"/>
  <c r="W784" i="4" s="1"/>
  <c r="G860" i="4"/>
  <c r="I860" i="4"/>
  <c r="H860" i="4"/>
  <c r="D860" i="4"/>
  <c r="E860" i="4"/>
  <c r="C860" i="4"/>
  <c r="L860" i="4"/>
  <c r="N860" i="4"/>
  <c r="M860" i="4"/>
  <c r="J860" i="4"/>
  <c r="K860" i="4"/>
  <c r="W860" i="4"/>
  <c r="I884" i="4"/>
  <c r="H884" i="4"/>
  <c r="C884" i="4"/>
  <c r="M884" i="4"/>
  <c r="L884" i="4"/>
  <c r="J884" i="4"/>
  <c r="E884" i="4"/>
  <c r="G884" i="4"/>
  <c r="I900" i="4"/>
  <c r="H900" i="4"/>
  <c r="F900" i="4"/>
  <c r="K900" i="4"/>
  <c r="W900" i="4" s="1"/>
  <c r="L900" i="4"/>
  <c r="G900" i="4"/>
  <c r="J914" i="4"/>
  <c r="L914" i="4"/>
  <c r="H914" i="4"/>
  <c r="N914" i="4"/>
  <c r="C914" i="4"/>
  <c r="M914" i="4"/>
  <c r="K914" i="4"/>
  <c r="W914" i="4"/>
  <c r="G914" i="4"/>
  <c r="AE914" i="4" s="1"/>
  <c r="I914" i="4"/>
  <c r="E930" i="4"/>
  <c r="I930" i="4"/>
  <c r="J930" i="4"/>
  <c r="H930" i="4"/>
  <c r="M930" i="4"/>
  <c r="N930" i="4"/>
  <c r="K930" i="4"/>
  <c r="W930" i="4" s="1"/>
  <c r="N953" i="4"/>
  <c r="I953" i="4"/>
  <c r="E953" i="4"/>
  <c r="C953" i="4"/>
  <c r="J953" i="4"/>
  <c r="M953" i="4"/>
  <c r="L953" i="4"/>
  <c r="H953" i="4"/>
  <c r="N968" i="4"/>
  <c r="E968" i="4"/>
  <c r="L968" i="4"/>
  <c r="G968" i="4"/>
  <c r="D968" i="4"/>
  <c r="K968" i="4"/>
  <c r="W968" i="4"/>
  <c r="C968" i="4"/>
  <c r="F968" i="4"/>
  <c r="D984" i="4"/>
  <c r="I984" i="4"/>
  <c r="L984" i="4"/>
  <c r="J984" i="4"/>
  <c r="C984" i="4"/>
  <c r="G984" i="4"/>
  <c r="M984" i="4"/>
  <c r="K1008" i="4"/>
  <c r="W1008" i="4" s="1"/>
  <c r="J1008" i="4"/>
  <c r="G1008" i="4"/>
  <c r="I1008" i="4"/>
  <c r="D1008" i="4"/>
  <c r="N1008" i="4"/>
  <c r="L1008" i="4"/>
  <c r="E1008" i="4"/>
  <c r="F1008" i="4"/>
  <c r="H1008" i="4"/>
  <c r="E797" i="4"/>
  <c r="N892" i="4"/>
  <c r="N884" i="4"/>
  <c r="E461" i="4"/>
  <c r="J700" i="4"/>
  <c r="C700" i="4"/>
  <c r="I843" i="4"/>
  <c r="K687" i="4"/>
  <c r="W687" i="4" s="1"/>
  <c r="E984" i="4"/>
  <c r="M900" i="4"/>
  <c r="I731" i="4"/>
  <c r="C1008" i="4"/>
  <c r="G829" i="4"/>
  <c r="J967" i="4"/>
  <c r="G461" i="4"/>
  <c r="L700" i="4"/>
  <c r="E829" i="4"/>
  <c r="D700" i="4"/>
  <c r="K959" i="4"/>
  <c r="W959" i="4" s="1"/>
  <c r="M731" i="4"/>
  <c r="K984" i="4"/>
  <c r="W984" i="4" s="1"/>
  <c r="C908" i="4"/>
  <c r="C930" i="4"/>
  <c r="G784" i="4"/>
  <c r="H687" i="4"/>
  <c r="H984" i="4"/>
  <c r="F693" i="4"/>
  <c r="M693" i="4"/>
  <c r="G693" i="4"/>
  <c r="E693" i="4"/>
  <c r="N693" i="4"/>
  <c r="J693" i="4"/>
  <c r="L693" i="4"/>
  <c r="H693" i="4"/>
  <c r="I693" i="4"/>
  <c r="K693" i="4"/>
  <c r="W693" i="4" s="1"/>
  <c r="D693" i="4"/>
  <c r="C693" i="4"/>
  <c r="K716" i="4"/>
  <c r="W716" i="4" s="1"/>
  <c r="F716" i="4"/>
  <c r="N716" i="4"/>
  <c r="M716" i="4"/>
  <c r="I716" i="4"/>
  <c r="L716" i="4"/>
  <c r="D716" i="4"/>
  <c r="H716" i="4"/>
  <c r="C716" i="4"/>
  <c r="M739" i="4"/>
  <c r="J739" i="4"/>
  <c r="E739" i="4"/>
  <c r="D739" i="4"/>
  <c r="F739" i="4"/>
  <c r="N739" i="4"/>
  <c r="H739" i="4"/>
  <c r="K739" i="4"/>
  <c r="W739" i="4" s="1"/>
  <c r="G739" i="4"/>
  <c r="J760" i="4"/>
  <c r="K760" i="4"/>
  <c r="W760" i="4" s="1"/>
  <c r="H760" i="4"/>
  <c r="D760" i="4"/>
  <c r="G760" i="4"/>
  <c r="F760" i="4"/>
  <c r="E760" i="4"/>
  <c r="I760" i="4"/>
  <c r="N760" i="4"/>
  <c r="C760" i="4"/>
  <c r="M760" i="4"/>
  <c r="J805" i="4"/>
  <c r="E805" i="4"/>
  <c r="C805" i="4"/>
  <c r="L805" i="4"/>
  <c r="N805" i="4"/>
  <c r="M805" i="4"/>
  <c r="K805" i="4"/>
  <c r="W805" i="4" s="1"/>
  <c r="H805" i="4"/>
  <c r="C836" i="4"/>
  <c r="H836" i="4"/>
  <c r="N836" i="4"/>
  <c r="J836" i="4"/>
  <c r="I836" i="4"/>
  <c r="G836" i="4"/>
  <c r="M836" i="4"/>
  <c r="F836" i="4"/>
  <c r="L836" i="4"/>
  <c r="M859" i="4"/>
  <c r="N859" i="4"/>
  <c r="C859" i="4"/>
  <c r="J859" i="4"/>
  <c r="H859" i="4"/>
  <c r="E859" i="4"/>
  <c r="L859" i="4"/>
  <c r="K859" i="4"/>
  <c r="W859" i="4" s="1"/>
  <c r="I859" i="4"/>
  <c r="F859" i="4"/>
  <c r="D983" i="4"/>
  <c r="N983" i="4"/>
  <c r="L983" i="4"/>
  <c r="M983" i="4"/>
  <c r="I983" i="4"/>
  <c r="J983" i="4"/>
  <c r="F983" i="4"/>
  <c r="E983" i="4"/>
  <c r="E1007" i="4"/>
  <c r="H1007" i="4"/>
  <c r="M1007" i="4"/>
  <c r="N1007" i="4"/>
  <c r="C1007" i="4"/>
  <c r="I1007" i="4"/>
  <c r="J1007" i="4"/>
  <c r="F1007" i="4"/>
  <c r="K983" i="4"/>
  <c r="W983" i="4" s="1"/>
  <c r="K777" i="4"/>
  <c r="W777" i="4"/>
  <c r="G777" i="4"/>
  <c r="F777" i="4"/>
  <c r="M777" i="4"/>
  <c r="C777" i="4"/>
  <c r="J777" i="4"/>
  <c r="E777" i="4"/>
  <c r="N777" i="4"/>
  <c r="L777" i="4"/>
  <c r="I777" i="4"/>
  <c r="F953" i="4"/>
  <c r="C983" i="4"/>
  <c r="M968" i="4"/>
  <c r="M1008" i="4"/>
  <c r="F930" i="4"/>
  <c r="L967" i="4"/>
  <c r="L829" i="4"/>
  <c r="F860" i="4"/>
  <c r="E836" i="4"/>
  <c r="E716" i="4"/>
  <c r="G1007" i="4"/>
  <c r="AE1007" i="4" s="1"/>
  <c r="N908" i="4"/>
  <c r="L760" i="4"/>
  <c r="F976" i="4"/>
  <c r="F914" i="4"/>
  <c r="K953" i="4"/>
  <c r="W953" i="4" s="1"/>
  <c r="H983" i="4"/>
  <c r="H968" i="4"/>
  <c r="G731" i="4"/>
  <c r="G805" i="4"/>
  <c r="M967" i="4"/>
  <c r="M829" i="4"/>
  <c r="J716" i="4"/>
  <c r="D1007" i="4"/>
  <c r="G991" i="4"/>
  <c r="K976" i="4"/>
  <c r="W976" i="4" s="1"/>
  <c r="J42" i="4"/>
  <c r="C42" i="4"/>
  <c r="D42" i="4"/>
  <c r="L42" i="4"/>
  <c r="G42" i="4"/>
  <c r="H42" i="4"/>
  <c r="M42" i="4"/>
  <c r="C237" i="4"/>
  <c r="N237" i="4"/>
  <c r="L237" i="4"/>
  <c r="K237" i="4"/>
  <c r="W237" i="4" s="1"/>
  <c r="G237" i="4"/>
  <c r="F237" i="4"/>
  <c r="H237" i="4"/>
  <c r="J237" i="4"/>
  <c r="I237" i="4"/>
  <c r="D237" i="4"/>
  <c r="M237" i="4"/>
  <c r="D259" i="4"/>
  <c r="J259" i="4"/>
  <c r="N259" i="4"/>
  <c r="E259" i="4"/>
  <c r="M259" i="4"/>
  <c r="H259" i="4"/>
  <c r="C259" i="4"/>
  <c r="L259" i="4"/>
  <c r="K259" i="4"/>
  <c r="W259" i="4" s="1"/>
  <c r="C324" i="4"/>
  <c r="E324" i="4"/>
  <c r="N324" i="4"/>
  <c r="J324" i="4"/>
  <c r="L324" i="4"/>
  <c r="I324" i="4"/>
  <c r="M324" i="4"/>
  <c r="D324" i="4"/>
  <c r="F324" i="4"/>
  <c r="J347" i="4"/>
  <c r="L347" i="4"/>
  <c r="H347" i="4"/>
  <c r="C347" i="4"/>
  <c r="I347" i="4"/>
  <c r="D347" i="4"/>
  <c r="M347" i="4"/>
  <c r="E347" i="4"/>
  <c r="N347" i="4"/>
  <c r="F347" i="4"/>
  <c r="G347" i="4"/>
  <c r="H363" i="4"/>
  <c r="C363" i="4"/>
  <c r="N363" i="4"/>
  <c r="M363" i="4"/>
  <c r="L363" i="4"/>
  <c r="E363" i="4"/>
  <c r="I363" i="4"/>
  <c r="G363" i="4"/>
  <c r="D363" i="4"/>
  <c r="K363" i="4"/>
  <c r="W363" i="4" s="1"/>
  <c r="H378" i="4"/>
  <c r="E378" i="4"/>
  <c r="F378" i="4"/>
  <c r="G378" i="4"/>
  <c r="D378" i="4"/>
  <c r="M378" i="4"/>
  <c r="L378" i="4"/>
  <c r="N378" i="4"/>
  <c r="K401" i="4"/>
  <c r="W401" i="4" s="1"/>
  <c r="H401" i="4"/>
  <c r="F401" i="4"/>
  <c r="M401" i="4"/>
  <c r="E401" i="4"/>
  <c r="L401" i="4"/>
  <c r="J401" i="4"/>
  <c r="I401" i="4"/>
  <c r="N401" i="4"/>
  <c r="L416" i="4"/>
  <c r="E416" i="4"/>
  <c r="G416" i="4"/>
  <c r="AE416" i="4" s="1"/>
  <c r="D416" i="4"/>
  <c r="J416" i="4"/>
  <c r="K416" i="4"/>
  <c r="W416" i="4"/>
  <c r="F416" i="4"/>
  <c r="K446" i="4"/>
  <c r="W446" i="4" s="1"/>
  <c r="I446" i="4"/>
  <c r="L446" i="4"/>
  <c r="F446" i="4"/>
  <c r="C446" i="4"/>
  <c r="N446" i="4"/>
  <c r="E446" i="4"/>
  <c r="M446" i="4"/>
  <c r="J446" i="4"/>
  <c r="H446" i="4"/>
  <c r="D446" i="4"/>
  <c r="H478" i="4"/>
  <c r="C478" i="4"/>
  <c r="I478" i="4"/>
  <c r="M478" i="4"/>
  <c r="J478" i="4"/>
  <c r="D478" i="4"/>
  <c r="L478" i="4"/>
  <c r="K478" i="4"/>
  <c r="W478" i="4" s="1"/>
  <c r="N478" i="4"/>
  <c r="G478" i="4"/>
  <c r="E478" i="4"/>
  <c r="M494" i="4"/>
  <c r="I494" i="4"/>
  <c r="H510" i="4"/>
  <c r="G510" i="4"/>
  <c r="K533" i="4"/>
  <c r="W533" i="4" s="1"/>
  <c r="E533" i="4"/>
  <c r="N533" i="4"/>
  <c r="C533" i="4"/>
  <c r="M533" i="4"/>
  <c r="K549" i="4"/>
  <c r="W549" i="4" s="1"/>
  <c r="J549" i="4"/>
  <c r="G549" i="4"/>
  <c r="E549" i="4"/>
  <c r="N549" i="4"/>
  <c r="C549" i="4"/>
  <c r="M549" i="4"/>
  <c r="N565" i="4"/>
  <c r="E565" i="4"/>
  <c r="H565" i="4"/>
  <c r="K565" i="4"/>
  <c r="W565" i="4"/>
  <c r="J565" i="4"/>
  <c r="F565" i="4"/>
  <c r="J581" i="4"/>
  <c r="K581" i="4"/>
  <c r="W581" i="4" s="1"/>
  <c r="F581" i="4"/>
  <c r="N581" i="4"/>
  <c r="H581" i="4"/>
  <c r="E581" i="4"/>
  <c r="D581" i="4"/>
  <c r="M581" i="4"/>
  <c r="G581" i="4"/>
  <c r="AE581" i="4" s="1"/>
  <c r="I581" i="4"/>
  <c r="C581" i="4"/>
  <c r="K597" i="4"/>
  <c r="W597" i="4" s="1"/>
  <c r="G597" i="4"/>
  <c r="AE597" i="4" s="1"/>
  <c r="I597" i="4"/>
  <c r="C597" i="4"/>
  <c r="F597" i="4"/>
  <c r="L597" i="4"/>
  <c r="M597" i="4"/>
  <c r="E597" i="4"/>
  <c r="H597" i="4"/>
  <c r="D597" i="4"/>
  <c r="J597" i="4"/>
  <c r="G605" i="4"/>
  <c r="AE605" i="4" s="1"/>
  <c r="F605" i="4"/>
  <c r="J605" i="4"/>
  <c r="I605" i="4"/>
  <c r="N605" i="4"/>
  <c r="K605" i="4"/>
  <c r="W605" i="4" s="1"/>
  <c r="L605" i="4"/>
  <c r="M605" i="4"/>
  <c r="H605" i="4"/>
  <c r="E605" i="4"/>
  <c r="D605" i="4"/>
  <c r="H620" i="4"/>
  <c r="N620" i="4"/>
  <c r="C620" i="4"/>
  <c r="I620" i="4"/>
  <c r="D620" i="4"/>
  <c r="F620" i="4"/>
  <c r="K620" i="4"/>
  <c r="W620" i="4"/>
  <c r="L633" i="4"/>
  <c r="N633" i="4"/>
  <c r="D633" i="4"/>
  <c r="M633" i="4"/>
  <c r="E633" i="4"/>
  <c r="C633" i="4"/>
  <c r="G633" i="4"/>
  <c r="AE633" i="4" s="1"/>
  <c r="I633" i="4"/>
  <c r="J633" i="4"/>
  <c r="H633" i="4"/>
  <c r="C640" i="4"/>
  <c r="I640" i="4"/>
  <c r="H640" i="4"/>
  <c r="N640" i="4"/>
  <c r="J656" i="4"/>
  <c r="I656" i="4"/>
  <c r="N656" i="4"/>
  <c r="M656" i="4"/>
  <c r="E656" i="4"/>
  <c r="H656" i="4"/>
  <c r="L656" i="4"/>
  <c r="D656" i="4"/>
  <c r="H664" i="4"/>
  <c r="E664" i="4"/>
  <c r="F664" i="4"/>
  <c r="J664" i="4"/>
  <c r="K664" i="4"/>
  <c r="W664" i="4"/>
  <c r="D664" i="4"/>
  <c r="N664" i="4"/>
  <c r="D702" i="4"/>
  <c r="C702" i="4"/>
  <c r="N702" i="4"/>
  <c r="J702" i="4"/>
  <c r="I702" i="4"/>
  <c r="M702" i="4"/>
  <c r="N718" i="4"/>
  <c r="D718" i="4"/>
  <c r="M718" i="4"/>
  <c r="C718" i="4"/>
  <c r="J718" i="4"/>
  <c r="H718" i="4"/>
  <c r="L718" i="4"/>
  <c r="I718" i="4"/>
  <c r="E718" i="4"/>
  <c r="J733" i="4"/>
  <c r="H733" i="4"/>
  <c r="D733" i="4"/>
  <c r="I733" i="4"/>
  <c r="E733" i="4"/>
  <c r="M733" i="4"/>
  <c r="D762" i="4"/>
  <c r="L762" i="4"/>
  <c r="H762" i="4"/>
  <c r="N762" i="4"/>
  <c r="E762" i="4"/>
  <c r="I762" i="4"/>
  <c r="G762" i="4"/>
  <c r="G799" i="4"/>
  <c r="AE799" i="4" s="1"/>
  <c r="H799" i="4"/>
  <c r="I799" i="4"/>
  <c r="J799" i="4"/>
  <c r="I807" i="4"/>
  <c r="C807" i="4"/>
  <c r="L807" i="4"/>
  <c r="J807" i="4"/>
  <c r="E807" i="4"/>
  <c r="D807" i="4"/>
  <c r="E831" i="4"/>
  <c r="D831" i="4"/>
  <c r="E845" i="4"/>
  <c r="J845" i="4"/>
  <c r="I845" i="4"/>
  <c r="D845" i="4"/>
  <c r="C845" i="4"/>
  <c r="C861" i="4"/>
  <c r="H861" i="4"/>
  <c r="E861" i="4"/>
  <c r="D861" i="4"/>
  <c r="D885" i="4"/>
  <c r="H885" i="4"/>
  <c r="E901" i="4"/>
  <c r="L901" i="4"/>
  <c r="J901" i="4"/>
  <c r="H901" i="4"/>
  <c r="I901" i="4"/>
  <c r="M915" i="4"/>
  <c r="H915" i="4"/>
  <c r="K915" i="4"/>
  <c r="W915" i="4" s="1"/>
  <c r="G915" i="4"/>
  <c r="E915" i="4"/>
  <c r="D915" i="4"/>
  <c r="F915" i="4"/>
  <c r="J915" i="4"/>
  <c r="G931" i="4"/>
  <c r="D931" i="4"/>
  <c r="H931" i="4"/>
  <c r="E931" i="4"/>
  <c r="K946" i="4"/>
  <c r="W946" i="4" s="1"/>
  <c r="D946" i="4"/>
  <c r="M946" i="4"/>
  <c r="L946" i="4"/>
  <c r="F946" i="4"/>
  <c r="J946" i="4"/>
  <c r="N946" i="4"/>
  <c r="H946" i="4"/>
  <c r="E961" i="4"/>
  <c r="M961" i="4"/>
  <c r="J961" i="4"/>
  <c r="C961" i="4"/>
  <c r="I961" i="4"/>
  <c r="N961" i="4"/>
  <c r="F985" i="4"/>
  <c r="J985" i="4"/>
  <c r="G985" i="4"/>
  <c r="H985" i="4"/>
  <c r="I985" i="4"/>
  <c r="N1009" i="4"/>
  <c r="M1009" i="4"/>
  <c r="K1009" i="4"/>
  <c r="W1009" i="4"/>
  <c r="E1009" i="4"/>
  <c r="G1009" i="4"/>
  <c r="I1009" i="4"/>
  <c r="H1009" i="4"/>
  <c r="C1009" i="4"/>
  <c r="F1009" i="4"/>
  <c r="G741" i="4"/>
  <c r="M977" i="4"/>
  <c r="H923" i="4"/>
  <c r="F923" i="4"/>
  <c r="G702" i="4"/>
  <c r="E885" i="4"/>
  <c r="F478" i="4"/>
  <c r="K324" i="4"/>
  <c r="W324" i="4"/>
  <c r="K733" i="4"/>
  <c r="W733" i="4" s="1"/>
  <c r="M640" i="4"/>
  <c r="D815" i="4"/>
  <c r="D18" i="4"/>
  <c r="F702" i="4"/>
  <c r="K931" i="4"/>
  <c r="W931" i="4"/>
  <c r="M893" i="4"/>
  <c r="C993" i="4"/>
  <c r="L985" i="4"/>
  <c r="D901" i="4"/>
  <c r="I946" i="4"/>
  <c r="F869" i="4"/>
  <c r="L961" i="4"/>
  <c r="G807" i="4"/>
  <c r="L845" i="4"/>
  <c r="H807" i="4"/>
  <c r="L565" i="4"/>
  <c r="K541" i="4"/>
  <c r="W541" i="4" s="1"/>
  <c r="D370" i="4"/>
  <c r="F762" i="4"/>
  <c r="C605" i="4"/>
  <c r="C401" i="4"/>
  <c r="D626" i="4"/>
  <c r="J363" i="4"/>
  <c r="J533" i="4"/>
  <c r="I43" i="4"/>
  <c r="E43" i="4"/>
  <c r="N43" i="4"/>
  <c r="H43" i="4"/>
  <c r="M43" i="4"/>
  <c r="D43" i="4"/>
  <c r="L43" i="4"/>
  <c r="F43" i="4"/>
  <c r="C43" i="4"/>
  <c r="K43" i="4"/>
  <c r="W43" i="4" s="1"/>
  <c r="D119" i="4"/>
  <c r="E119" i="4"/>
  <c r="J119" i="4"/>
  <c r="K119" i="4"/>
  <c r="W119" i="4"/>
  <c r="G119" i="4"/>
  <c r="I119" i="4"/>
  <c r="H119" i="4"/>
  <c r="C119" i="4"/>
  <c r="K125" i="4"/>
  <c r="W125" i="4" s="1"/>
  <c r="F125" i="4"/>
  <c r="D125" i="4"/>
  <c r="C125" i="4"/>
  <c r="G125" i="4"/>
  <c r="M132" i="4"/>
  <c r="E132" i="4"/>
  <c r="D132" i="4"/>
  <c r="I132" i="4"/>
  <c r="N132" i="4"/>
  <c r="H132" i="4"/>
  <c r="J132" i="4"/>
  <c r="L132" i="4"/>
  <c r="G132" i="4"/>
  <c r="AE132" i="4" s="1"/>
  <c r="M139" i="4"/>
  <c r="N139" i="4"/>
  <c r="L147" i="4"/>
  <c r="C147" i="4"/>
  <c r="N147" i="4"/>
  <c r="J147" i="4"/>
  <c r="D147" i="4"/>
  <c r="E147" i="4"/>
  <c r="H155" i="4"/>
  <c r="D155" i="4"/>
  <c r="E155" i="4"/>
  <c r="F155" i="4"/>
  <c r="I155" i="4"/>
  <c r="N155" i="4"/>
  <c r="C155" i="4"/>
  <c r="J155" i="4"/>
  <c r="M155" i="4"/>
  <c r="M163" i="4"/>
  <c r="L163" i="4"/>
  <c r="I163" i="4"/>
  <c r="H163" i="4"/>
  <c r="D163" i="4"/>
  <c r="N163" i="4"/>
  <c r="E163" i="4"/>
  <c r="J163" i="4"/>
  <c r="F170" i="4"/>
  <c r="H170" i="4"/>
  <c r="E170" i="4"/>
  <c r="J170" i="4"/>
  <c r="M177" i="4"/>
  <c r="I177" i="4"/>
  <c r="F177" i="4"/>
  <c r="K177" i="4"/>
  <c r="W177" i="4" s="1"/>
  <c r="G177" i="4"/>
  <c r="N177" i="4"/>
  <c r="E177" i="4"/>
  <c r="D177" i="4"/>
  <c r="L177" i="4"/>
  <c r="J177" i="4"/>
  <c r="M184" i="4"/>
  <c r="F184" i="4"/>
  <c r="H207" i="4"/>
  <c r="C207" i="4"/>
  <c r="M207" i="4"/>
  <c r="G207" i="4"/>
  <c r="I207" i="4"/>
  <c r="J207" i="4"/>
  <c r="D207" i="4"/>
  <c r="N207" i="4"/>
  <c r="K207" i="4"/>
  <c r="W207" i="4"/>
  <c r="L207" i="4"/>
  <c r="J215" i="4"/>
  <c r="L215" i="4"/>
  <c r="E215" i="4"/>
  <c r="M215" i="4"/>
  <c r="K215" i="4"/>
  <c r="W215" i="4" s="1"/>
  <c r="G215" i="4"/>
  <c r="AE215" i="4" s="1"/>
  <c r="I215" i="4"/>
  <c r="H215" i="4"/>
  <c r="D215" i="4"/>
  <c r="F215" i="4"/>
  <c r="N215" i="4"/>
  <c r="C215" i="4"/>
  <c r="J223" i="4"/>
  <c r="N223" i="4"/>
  <c r="E223" i="4"/>
  <c r="H223" i="4"/>
  <c r="C223" i="4"/>
  <c r="L223" i="4"/>
  <c r="G223" i="4"/>
  <c r="M223" i="4"/>
  <c r="I223" i="4"/>
  <c r="E230" i="4"/>
  <c r="I230" i="4"/>
  <c r="D230" i="4"/>
  <c r="J230" i="4"/>
  <c r="G230" i="4"/>
  <c r="H230" i="4"/>
  <c r="N230" i="4"/>
  <c r="C230" i="4"/>
  <c r="K230" i="4"/>
  <c r="W230" i="4" s="1"/>
  <c r="N238" i="4"/>
  <c r="C238" i="4"/>
  <c r="D238" i="4"/>
  <c r="H238" i="4"/>
  <c r="G238" i="4"/>
  <c r="AE238" i="4" s="1"/>
  <c r="N252" i="4"/>
  <c r="E252" i="4"/>
  <c r="F252" i="4"/>
  <c r="J252" i="4"/>
  <c r="D252" i="4"/>
  <c r="L252" i="4"/>
  <c r="C252" i="4"/>
  <c r="M252" i="4"/>
  <c r="I252" i="4"/>
  <c r="G260" i="4"/>
  <c r="E260" i="4"/>
  <c r="D260" i="4"/>
  <c r="N260" i="4"/>
  <c r="L275" i="4"/>
  <c r="E275" i="4"/>
  <c r="J275" i="4"/>
  <c r="N275" i="4"/>
  <c r="K275" i="4"/>
  <c r="W275" i="4" s="1"/>
  <c r="G275" i="4"/>
  <c r="C275" i="4"/>
  <c r="N282" i="4"/>
  <c r="I282" i="4"/>
  <c r="H282" i="4"/>
  <c r="E282" i="4"/>
  <c r="H302" i="4"/>
  <c r="L302" i="4"/>
  <c r="D302" i="4"/>
  <c r="C302" i="4"/>
  <c r="E310" i="4"/>
  <c r="L310" i="4"/>
  <c r="J310" i="4"/>
  <c r="G310" i="4"/>
  <c r="C310" i="4"/>
  <c r="H310" i="4"/>
  <c r="I310" i="4"/>
  <c r="K325" i="4"/>
  <c r="W325" i="4" s="1"/>
  <c r="F325" i="4"/>
  <c r="G325" i="4"/>
  <c r="AE325" i="4"/>
  <c r="H325" i="4"/>
  <c r="J325" i="4"/>
  <c r="L325" i="4"/>
  <c r="I325" i="4"/>
  <c r="N325" i="4"/>
  <c r="C325" i="4"/>
  <c r="K340" i="4"/>
  <c r="W340" i="4"/>
  <c r="G340" i="4"/>
  <c r="AE340" i="4" s="1"/>
  <c r="I340" i="4"/>
  <c r="C340" i="4"/>
  <c r="N340" i="4"/>
  <c r="J340" i="4"/>
  <c r="H340" i="4"/>
  <c r="L340" i="4"/>
  <c r="C348" i="4"/>
  <c r="M348" i="4"/>
  <c r="J348" i="4"/>
  <c r="H348" i="4"/>
  <c r="E348" i="4"/>
  <c r="G348" i="4"/>
  <c r="AE348" i="4" s="1"/>
  <c r="I348" i="4"/>
  <c r="D348" i="4"/>
  <c r="N348" i="4"/>
  <c r="F348" i="4"/>
  <c r="M356" i="4"/>
  <c r="L356" i="4"/>
  <c r="J356" i="4"/>
  <c r="N356" i="4"/>
  <c r="I356" i="4"/>
  <c r="G356" i="4"/>
  <c r="AE356" i="4" s="1"/>
  <c r="K356" i="4"/>
  <c r="W356" i="4"/>
  <c r="D356" i="4"/>
  <c r="C356" i="4"/>
  <c r="C364" i="4"/>
  <c r="H364" i="4"/>
  <c r="N364" i="4"/>
  <c r="E364" i="4"/>
  <c r="M364" i="4"/>
  <c r="K364" i="4"/>
  <c r="W364" i="4" s="1"/>
  <c r="N371" i="4"/>
  <c r="I371" i="4"/>
  <c r="F371" i="4"/>
  <c r="D371" i="4"/>
  <c r="E371" i="4"/>
  <c r="J371" i="4"/>
  <c r="M371" i="4"/>
  <c r="H371" i="4"/>
  <c r="C371" i="4"/>
  <c r="L371" i="4"/>
  <c r="I379" i="4"/>
  <c r="N379" i="4"/>
  <c r="D379" i="4"/>
  <c r="C379" i="4"/>
  <c r="L379" i="4"/>
  <c r="L386" i="4"/>
  <c r="C386" i="4"/>
  <c r="D386" i="4"/>
  <c r="H386" i="4"/>
  <c r="N386" i="4"/>
  <c r="M386" i="4"/>
  <c r="E386" i="4"/>
  <c r="M394" i="4"/>
  <c r="N394" i="4"/>
  <c r="C394" i="4"/>
  <c r="G394" i="4"/>
  <c r="L402" i="4"/>
  <c r="G402" i="4"/>
  <c r="AE402" i="4" s="1"/>
  <c r="H402" i="4"/>
  <c r="I402" i="4"/>
  <c r="D402" i="4"/>
  <c r="C402" i="4"/>
  <c r="E402" i="4"/>
  <c r="K409" i="4"/>
  <c r="W409" i="4" s="1"/>
  <c r="F409" i="4"/>
  <c r="N409" i="4"/>
  <c r="C409" i="4"/>
  <c r="M409" i="4"/>
  <c r="H409" i="4"/>
  <c r="E409" i="4"/>
  <c r="C417" i="4"/>
  <c r="H417" i="4"/>
  <c r="N417" i="4"/>
  <c r="M417" i="4"/>
  <c r="D417" i="4"/>
  <c r="N455" i="4"/>
  <c r="I455" i="4"/>
  <c r="J455" i="4"/>
  <c r="M455" i="4"/>
  <c r="L455" i="4"/>
  <c r="E455" i="4"/>
  <c r="H455" i="4"/>
  <c r="C455" i="4"/>
  <c r="D455" i="4"/>
  <c r="I463" i="4"/>
  <c r="H463" i="4"/>
  <c r="M463" i="4"/>
  <c r="E463" i="4"/>
  <c r="J463" i="4"/>
  <c r="L606" i="4"/>
  <c r="G606" i="4"/>
  <c r="M606" i="4"/>
  <c r="C606" i="4"/>
  <c r="H606" i="4"/>
  <c r="J606" i="4"/>
  <c r="N606" i="4"/>
  <c r="E606" i="4"/>
  <c r="D606" i="4"/>
  <c r="G613" i="4"/>
  <c r="AE613" i="4" s="1"/>
  <c r="F613" i="4"/>
  <c r="D613" i="4"/>
  <c r="C613" i="4"/>
  <c r="J613" i="4"/>
  <c r="I613" i="4"/>
  <c r="H613" i="4"/>
  <c r="C627" i="4"/>
  <c r="E627" i="4"/>
  <c r="M627" i="4"/>
  <c r="D627" i="4"/>
  <c r="L627" i="4"/>
  <c r="H641" i="4"/>
  <c r="L641" i="4"/>
  <c r="I641" i="4"/>
  <c r="M649" i="4"/>
  <c r="J649" i="4"/>
  <c r="H649" i="4"/>
  <c r="N649" i="4"/>
  <c r="I649" i="4"/>
  <c r="K649" i="4"/>
  <c r="W649" i="4" s="1"/>
  <c r="E649" i="4"/>
  <c r="D649" i="4"/>
  <c r="L649" i="4"/>
  <c r="D657" i="4"/>
  <c r="C657" i="4"/>
  <c r="H657" i="4"/>
  <c r="N657" i="4"/>
  <c r="M657" i="4"/>
  <c r="E657" i="4"/>
  <c r="L665" i="4"/>
  <c r="M665" i="4"/>
  <c r="E665" i="4"/>
  <c r="D673" i="4"/>
  <c r="K673" i="4"/>
  <c r="W673" i="4"/>
  <c r="J673" i="4"/>
  <c r="F673" i="4"/>
  <c r="E673" i="4"/>
  <c r="G673" i="4"/>
  <c r="N673" i="4"/>
  <c r="C673" i="4"/>
  <c r="L681" i="4"/>
  <c r="I681" i="4"/>
  <c r="C681" i="4"/>
  <c r="E681" i="4"/>
  <c r="M681" i="4"/>
  <c r="D681" i="4"/>
  <c r="H681" i="4"/>
  <c r="N681" i="4"/>
  <c r="J681" i="4"/>
  <c r="H689" i="4"/>
  <c r="F689" i="4"/>
  <c r="I689" i="4"/>
  <c r="J689" i="4"/>
  <c r="E689" i="4"/>
  <c r="D689" i="4"/>
  <c r="C689" i="4"/>
  <c r="L689" i="4"/>
  <c r="C771" i="4"/>
  <c r="N771" i="4"/>
  <c r="M771" i="4"/>
  <c r="F771" i="4"/>
  <c r="G771" i="4"/>
  <c r="AE771" i="4" s="1"/>
  <c r="M779" i="4"/>
  <c r="H779" i="4"/>
  <c r="N779" i="4"/>
  <c r="C779" i="4"/>
  <c r="G779" i="4"/>
  <c r="AE779" i="4" s="1"/>
  <c r="J779" i="4"/>
  <c r="F779" i="4"/>
  <c r="J792" i="4"/>
  <c r="I792" i="4"/>
  <c r="H792" i="4"/>
  <c r="C792" i="4"/>
  <c r="N792" i="4"/>
  <c r="L792" i="4"/>
  <c r="K792" i="4"/>
  <c r="W792" i="4" s="1"/>
  <c r="J824" i="4"/>
  <c r="L824" i="4"/>
  <c r="D824" i="4"/>
  <c r="N824" i="4"/>
  <c r="M824" i="4"/>
  <c r="K824" i="4"/>
  <c r="W824" i="4"/>
  <c r="C824" i="4"/>
  <c r="L832" i="4"/>
  <c r="G832" i="4"/>
  <c r="D832" i="4"/>
  <c r="I832" i="4"/>
  <c r="C832" i="4"/>
  <c r="C846" i="4"/>
  <c r="J846" i="4"/>
  <c r="G846" i="4"/>
  <c r="AE846" i="4" s="1"/>
  <c r="K846" i="4"/>
  <c r="W846" i="4"/>
  <c r="G854" i="4"/>
  <c r="AE854" i="4" s="1"/>
  <c r="F854" i="4"/>
  <c r="C854" i="4"/>
  <c r="N854" i="4"/>
  <c r="M854" i="4"/>
  <c r="I854" i="4"/>
  <c r="K854" i="4"/>
  <c r="W854" i="4"/>
  <c r="J854" i="4"/>
  <c r="H854" i="4"/>
  <c r="D854" i="4"/>
  <c r="L854" i="4"/>
  <c r="J862" i="4"/>
  <c r="E862" i="4"/>
  <c r="I862" i="4"/>
  <c r="D862" i="4"/>
  <c r="K862" i="4"/>
  <c r="W862" i="4" s="1"/>
  <c r="G862" i="4"/>
  <c r="AE862" i="4" s="1"/>
  <c r="L862" i="4"/>
  <c r="H862" i="4"/>
  <c r="N862" i="4"/>
  <c r="C862" i="4"/>
  <c r="M862" i="4"/>
  <c r="D870" i="4"/>
  <c r="E870" i="4"/>
  <c r="F870" i="4"/>
  <c r="C878" i="4"/>
  <c r="F878" i="4"/>
  <c r="H878" i="4"/>
  <c r="E878" i="4"/>
  <c r="M878" i="4"/>
  <c r="N878" i="4"/>
  <c r="I886" i="4"/>
  <c r="F886" i="4"/>
  <c r="K886" i="4"/>
  <c r="W886" i="4" s="1"/>
  <c r="G886" i="4"/>
  <c r="AE886" i="4" s="1"/>
  <c r="J886" i="4"/>
  <c r="D886" i="4"/>
  <c r="M886" i="4"/>
  <c r="N886" i="4"/>
  <c r="J894" i="4"/>
  <c r="D894" i="4"/>
  <c r="C894" i="4"/>
  <c r="M894" i="4"/>
  <c r="H902" i="4"/>
  <c r="F902" i="4"/>
  <c r="G902" i="4"/>
  <c r="AE902" i="4" s="1"/>
  <c r="E902" i="4"/>
  <c r="K902" i="4"/>
  <c r="W902" i="4" s="1"/>
  <c r="J902" i="4"/>
  <c r="D902" i="4"/>
  <c r="N902" i="4"/>
  <c r="H909" i="4"/>
  <c r="E909" i="4"/>
  <c r="J909" i="4"/>
  <c r="I909" i="4"/>
  <c r="L909" i="4"/>
  <c r="D916" i="4"/>
  <c r="L916" i="4"/>
  <c r="J916" i="4"/>
  <c r="E916" i="4"/>
  <c r="F916" i="4"/>
  <c r="K916" i="4"/>
  <c r="W916" i="4" s="1"/>
  <c r="I924" i="4"/>
  <c r="E924" i="4"/>
  <c r="L924" i="4"/>
  <c r="C924" i="4"/>
  <c r="H924" i="4"/>
  <c r="N924" i="4"/>
  <c r="D924" i="4"/>
  <c r="H954" i="4"/>
  <c r="C954" i="4"/>
  <c r="G954" i="4"/>
  <c r="M954" i="4"/>
  <c r="I954" i="4"/>
  <c r="N954" i="4"/>
  <c r="K954" i="4"/>
  <c r="W954" i="4"/>
  <c r="K223" i="4"/>
  <c r="W223" i="4" s="1"/>
  <c r="K831" i="4"/>
  <c r="W831" i="4"/>
  <c r="G838" i="4"/>
  <c r="AE838" i="4" s="1"/>
  <c r="F163" i="4"/>
  <c r="K741" i="4"/>
  <c r="W741" i="4" s="1"/>
  <c r="L799" i="4"/>
  <c r="I947" i="4"/>
  <c r="N977" i="4"/>
  <c r="I923" i="4"/>
  <c r="K923" i="4"/>
  <c r="W923" i="4" s="1"/>
  <c r="J139" i="4"/>
  <c r="F340" i="4"/>
  <c r="K665" i="4"/>
  <c r="W665" i="4"/>
  <c r="K885" i="4"/>
  <c r="W885" i="4" s="1"/>
  <c r="J641" i="4"/>
  <c r="D170" i="4"/>
  <c r="K648" i="4"/>
  <c r="W648" i="4" s="1"/>
  <c r="L494" i="4"/>
  <c r="J317" i="4"/>
  <c r="G626" i="4"/>
  <c r="L878" i="4"/>
  <c r="K463" i="4"/>
  <c r="W463" i="4" s="1"/>
  <c r="K725" i="4"/>
  <c r="W725" i="4" s="1"/>
  <c r="D877" i="4"/>
  <c r="H870" i="4"/>
  <c r="E640" i="4"/>
  <c r="J417" i="4"/>
  <c r="J379" i="4"/>
  <c r="C199" i="4"/>
  <c r="F147" i="4"/>
  <c r="I238" i="4"/>
  <c r="K815" i="4"/>
  <c r="W815" i="4"/>
  <c r="F260" i="4"/>
  <c r="M672" i="4"/>
  <c r="F672" i="4"/>
  <c r="F845" i="4"/>
  <c r="G861" i="4"/>
  <c r="AE861" i="4" s="1"/>
  <c r="N916" i="4"/>
  <c r="L695" i="4"/>
  <c r="G665" i="4"/>
  <c r="E302" i="4"/>
  <c r="D893" i="4"/>
  <c r="H832" i="4"/>
  <c r="G993" i="4"/>
  <c r="N985" i="4"/>
  <c r="L846" i="4"/>
  <c r="M901" i="4"/>
  <c r="C946" i="4"/>
  <c r="E954" i="4"/>
  <c r="E792" i="4"/>
  <c r="D695" i="4"/>
  <c r="G961" i="4"/>
  <c r="AE961" i="4" s="1"/>
  <c r="I861" i="4"/>
  <c r="H845" i="4"/>
  <c r="E799" i="4"/>
  <c r="D665" i="4"/>
  <c r="H627" i="4"/>
  <c r="M565" i="4"/>
  <c r="H541" i="4"/>
  <c r="H394" i="4"/>
  <c r="E370" i="4"/>
  <c r="G894" i="4"/>
  <c r="AE894" i="4" s="1"/>
  <c r="E325" i="4"/>
  <c r="K317" i="4"/>
  <c r="W317" i="4" s="1"/>
  <c r="N597" i="4"/>
  <c r="G446" i="4"/>
  <c r="G681" i="4"/>
  <c r="F626" i="4"/>
  <c r="C695" i="4"/>
  <c r="N695" i="4"/>
  <c r="M695" i="4"/>
  <c r="J695" i="4"/>
  <c r="I695" i="4"/>
  <c r="F695" i="4"/>
  <c r="K310" i="4"/>
  <c r="W310" i="4" s="1"/>
  <c r="M799" i="4"/>
  <c r="M947" i="4"/>
  <c r="J947" i="4"/>
  <c r="J923" i="4"/>
  <c r="G923" i="4"/>
  <c r="L139" i="4"/>
  <c r="F931" i="4"/>
  <c r="F502" i="4"/>
  <c r="J648" i="4"/>
  <c r="M641" i="4"/>
  <c r="K170" i="4"/>
  <c r="W170" i="4" s="1"/>
  <c r="C494" i="4"/>
  <c r="F924" i="4"/>
  <c r="F259" i="4"/>
  <c r="I870" i="4"/>
  <c r="J815" i="4"/>
  <c r="G640" i="4"/>
  <c r="AE640" i="4" s="1"/>
  <c r="L417" i="4"/>
  <c r="M379" i="4"/>
  <c r="K771" i="4"/>
  <c r="W771" i="4" s="1"/>
  <c r="N199" i="4"/>
  <c r="H815" i="4"/>
  <c r="K845" i="4"/>
  <c r="W845" i="4" s="1"/>
  <c r="K861" i="4"/>
  <c r="W861" i="4" s="1"/>
  <c r="I916" i="4"/>
  <c r="M310" i="4"/>
  <c r="N931" i="4"/>
  <c r="K832" i="4"/>
  <c r="W832" i="4"/>
  <c r="N846" i="4"/>
  <c r="G901" i="4"/>
  <c r="K779" i="4"/>
  <c r="W779" i="4"/>
  <c r="J954" i="4"/>
  <c r="F792" i="4"/>
  <c r="J402" i="4"/>
  <c r="F533" i="4"/>
  <c r="E695" i="4"/>
  <c r="D961" i="4"/>
  <c r="L861" i="4"/>
  <c r="G831" i="4"/>
  <c r="AE831" i="4" s="1"/>
  <c r="H673" i="4"/>
  <c r="I657" i="4"/>
  <c r="I627" i="4"/>
  <c r="C565" i="4"/>
  <c r="M541" i="4"/>
  <c r="L394" i="4"/>
  <c r="C886" i="4"/>
  <c r="G649" i="4"/>
  <c r="AE649" i="4" s="1"/>
  <c r="M902" i="4"/>
  <c r="M648" i="4"/>
  <c r="M325" i="4"/>
  <c r="H356" i="4"/>
  <c r="C132" i="4"/>
  <c r="J665" i="4"/>
  <c r="C163" i="4"/>
  <c r="L463" i="4"/>
  <c r="D223" i="4"/>
  <c r="E18" i="4"/>
  <c r="L18" i="4"/>
  <c r="G18" i="4"/>
  <c r="AE18" i="4" s="1"/>
  <c r="I18" i="4"/>
  <c r="H34" i="4"/>
  <c r="J34" i="4"/>
  <c r="D34" i="4"/>
  <c r="I34" i="4"/>
  <c r="N34" i="4"/>
  <c r="C34" i="4"/>
  <c r="M34" i="4"/>
  <c r="L34" i="4"/>
  <c r="E34" i="4"/>
  <c r="G34" i="4"/>
  <c r="M317" i="4"/>
  <c r="F317" i="4"/>
  <c r="N317" i="4"/>
  <c r="N355" i="4"/>
  <c r="E355" i="4"/>
  <c r="H355" i="4"/>
  <c r="D355" i="4"/>
  <c r="M355" i="4"/>
  <c r="C355" i="4"/>
  <c r="I355" i="4"/>
  <c r="J355" i="4"/>
  <c r="L355" i="4"/>
  <c r="G355" i="4"/>
  <c r="K355" i="4"/>
  <c r="W355" i="4" s="1"/>
  <c r="I370" i="4"/>
  <c r="M370" i="4"/>
  <c r="K370" i="4"/>
  <c r="W370" i="4"/>
  <c r="J370" i="4"/>
  <c r="G370" i="4"/>
  <c r="AE370" i="4" s="1"/>
  <c r="C370" i="4"/>
  <c r="H370" i="4"/>
  <c r="N385" i="4"/>
  <c r="C385" i="4"/>
  <c r="H385" i="4"/>
  <c r="F385" i="4"/>
  <c r="G385" i="4"/>
  <c r="E385" i="4"/>
  <c r="I385" i="4"/>
  <c r="D385" i="4"/>
  <c r="M385" i="4"/>
  <c r="K393" i="4"/>
  <c r="W393" i="4"/>
  <c r="J393" i="4"/>
  <c r="M393" i="4"/>
  <c r="N393" i="4"/>
  <c r="I393" i="4"/>
  <c r="H393" i="4"/>
  <c r="C393" i="4"/>
  <c r="L393" i="4"/>
  <c r="D393" i="4"/>
  <c r="E393" i="4"/>
  <c r="F393" i="4"/>
  <c r="F408" i="4"/>
  <c r="J408" i="4"/>
  <c r="D408" i="4"/>
  <c r="C408" i="4"/>
  <c r="E408" i="4"/>
  <c r="L408" i="4"/>
  <c r="G408" i="4"/>
  <c r="AE408" i="4" s="1"/>
  <c r="I408" i="4"/>
  <c r="H408" i="4"/>
  <c r="I424" i="4"/>
  <c r="E424" i="4"/>
  <c r="L424" i="4"/>
  <c r="G424" i="4"/>
  <c r="AE424" i="4" s="1"/>
  <c r="F424" i="4"/>
  <c r="D424" i="4"/>
  <c r="N424" i="4"/>
  <c r="H424" i="4"/>
  <c r="K424" i="4"/>
  <c r="W424" i="4"/>
  <c r="J424" i="4"/>
  <c r="M424" i="4"/>
  <c r="C424" i="4"/>
  <c r="E470" i="4"/>
  <c r="N470" i="4"/>
  <c r="I470" i="4"/>
  <c r="D470" i="4"/>
  <c r="J470" i="4"/>
  <c r="M470" i="4"/>
  <c r="G470" i="4"/>
  <c r="C470" i="4"/>
  <c r="L470" i="4"/>
  <c r="M486" i="4"/>
  <c r="I486" i="4"/>
  <c r="C486" i="4"/>
  <c r="N486" i="4"/>
  <c r="J486" i="4"/>
  <c r="D486" i="4"/>
  <c r="G486" i="4"/>
  <c r="H486" i="4"/>
  <c r="E486" i="4"/>
  <c r="K486" i="4"/>
  <c r="W486" i="4" s="1"/>
  <c r="M502" i="4"/>
  <c r="C502" i="4"/>
  <c r="L502" i="4"/>
  <c r="E502" i="4"/>
  <c r="K502" i="4"/>
  <c r="W502" i="4" s="1"/>
  <c r="J502" i="4"/>
  <c r="I502" i="4"/>
  <c r="G502" i="4"/>
  <c r="AE502" i="4" s="1"/>
  <c r="N518" i="4"/>
  <c r="C518" i="4"/>
  <c r="J518" i="4"/>
  <c r="H518" i="4"/>
  <c r="D518" i="4"/>
  <c r="E518" i="4"/>
  <c r="M518" i="4"/>
  <c r="I518" i="4"/>
  <c r="K518" i="4"/>
  <c r="W518" i="4"/>
  <c r="L518" i="4"/>
  <c r="G518" i="4"/>
  <c r="AE518" i="4" s="1"/>
  <c r="J541" i="4"/>
  <c r="E541" i="4"/>
  <c r="D541" i="4"/>
  <c r="N541" i="4"/>
  <c r="C541" i="4"/>
  <c r="G541" i="4"/>
  <c r="F557" i="4"/>
  <c r="L557" i="4"/>
  <c r="J557" i="4"/>
  <c r="I557" i="4"/>
  <c r="F573" i="4"/>
  <c r="I573" i="4"/>
  <c r="C573" i="4"/>
  <c r="G573" i="4"/>
  <c r="H573" i="4"/>
  <c r="D573" i="4"/>
  <c r="M573" i="4"/>
  <c r="J573" i="4"/>
  <c r="L573" i="4"/>
  <c r="N573" i="4"/>
  <c r="F589" i="4"/>
  <c r="K589" i="4"/>
  <c r="W589" i="4"/>
  <c r="G589" i="4"/>
  <c r="AE589" i="4" s="1"/>
  <c r="M589" i="4"/>
  <c r="D589" i="4"/>
  <c r="J589" i="4"/>
  <c r="I589" i="4"/>
  <c r="C589" i="4"/>
  <c r="E589" i="4"/>
  <c r="L589" i="4"/>
  <c r="N589" i="4"/>
  <c r="M626" i="4"/>
  <c r="C626" i="4"/>
  <c r="E626" i="4"/>
  <c r="I626" i="4"/>
  <c r="H626" i="4"/>
  <c r="N626" i="4"/>
  <c r="J626" i="4"/>
  <c r="L626" i="4"/>
  <c r="K672" i="4"/>
  <c r="W672" i="4"/>
  <c r="G672" i="4"/>
  <c r="N710" i="4"/>
  <c r="H710" i="4"/>
  <c r="C710" i="4"/>
  <c r="M710" i="4"/>
  <c r="E710" i="4"/>
  <c r="L710" i="4"/>
  <c r="I710" i="4"/>
  <c r="J710" i="4"/>
  <c r="G710" i="4"/>
  <c r="AE710" i="4"/>
  <c r="D710" i="4"/>
  <c r="F710" i="4"/>
  <c r="E725" i="4"/>
  <c r="I725" i="4"/>
  <c r="D725" i="4"/>
  <c r="H725" i="4"/>
  <c r="J725" i="4"/>
  <c r="G725" i="4"/>
  <c r="M725" i="4"/>
  <c r="E741" i="4"/>
  <c r="H741" i="4"/>
  <c r="N741" i="4"/>
  <c r="C741" i="4"/>
  <c r="D741" i="4"/>
  <c r="M741" i="4"/>
  <c r="J741" i="4"/>
  <c r="H838" i="4"/>
  <c r="M838" i="4"/>
  <c r="I838" i="4"/>
  <c r="C838" i="4"/>
  <c r="N838" i="4"/>
  <c r="J838" i="4"/>
  <c r="G853" i="4"/>
  <c r="AE853" i="4" s="1"/>
  <c r="E853" i="4"/>
  <c r="M853" i="4"/>
  <c r="D853" i="4"/>
  <c r="N853" i="4"/>
  <c r="C853" i="4"/>
  <c r="J853" i="4"/>
  <c r="K853" i="4"/>
  <c r="W853" i="4" s="1"/>
  <c r="M869" i="4"/>
  <c r="L869" i="4"/>
  <c r="H869" i="4"/>
  <c r="D869" i="4"/>
  <c r="N869" i="4"/>
  <c r="C869" i="4"/>
  <c r="J869" i="4"/>
  <c r="I869" i="4"/>
  <c r="H877" i="4"/>
  <c r="E877" i="4"/>
  <c r="N893" i="4"/>
  <c r="E893" i="4"/>
  <c r="K893" i="4"/>
  <c r="W893" i="4"/>
  <c r="I893" i="4"/>
  <c r="J938" i="4"/>
  <c r="E938" i="4"/>
  <c r="D938" i="4"/>
  <c r="C938" i="4"/>
  <c r="H938" i="4"/>
  <c r="L938" i="4"/>
  <c r="N938" i="4"/>
  <c r="I938" i="4"/>
  <c r="M938" i="4"/>
  <c r="C969" i="4"/>
  <c r="E969" i="4"/>
  <c r="J969" i="4"/>
  <c r="H969" i="4"/>
  <c r="M969" i="4"/>
  <c r="K977" i="4"/>
  <c r="W977" i="4" s="1"/>
  <c r="C977" i="4"/>
  <c r="J977" i="4"/>
  <c r="I993" i="4"/>
  <c r="H993" i="4"/>
  <c r="J993" i="4"/>
  <c r="N993" i="4"/>
  <c r="G1001" i="4"/>
  <c r="J1001" i="4"/>
  <c r="L1001" i="4"/>
  <c r="D1001" i="4"/>
  <c r="H1001" i="4"/>
  <c r="C1001" i="4"/>
  <c r="M1001" i="4"/>
  <c r="E1001" i="4"/>
  <c r="N1001" i="4"/>
  <c r="K1001" i="4"/>
  <c r="W1001" i="4" s="1"/>
  <c r="F838" i="4"/>
  <c r="C18" i="4"/>
  <c r="K347" i="4"/>
  <c r="W347" i="4" s="1"/>
  <c r="F648" i="4"/>
  <c r="J494" i="4"/>
  <c r="H317" i="4"/>
  <c r="K961" i="4"/>
  <c r="W961" i="4"/>
  <c r="C877" i="4"/>
  <c r="J672" i="4"/>
  <c r="K838" i="4"/>
  <c r="W838" i="4" s="1"/>
  <c r="K640" i="4"/>
  <c r="W640" i="4" s="1"/>
  <c r="G282" i="4"/>
  <c r="F379" i="4"/>
  <c r="C799" i="4"/>
  <c r="G947" i="4"/>
  <c r="E977" i="4"/>
  <c r="M923" i="4"/>
  <c r="D139" i="4"/>
  <c r="K681" i="4"/>
  <c r="W681" i="4"/>
  <c r="C641" i="4"/>
  <c r="N494" i="4"/>
  <c r="K710" i="4"/>
  <c r="W710" i="4" s="1"/>
  <c r="K969" i="4"/>
  <c r="W969" i="4" s="1"/>
  <c r="F302" i="4"/>
  <c r="G259" i="4"/>
  <c r="L733" i="4"/>
  <c r="F725" i="4"/>
  <c r="G877" i="4"/>
  <c r="AE877" i="4" s="1"/>
  <c r="J870" i="4"/>
  <c r="M260" i="4"/>
  <c r="G417" i="4"/>
  <c r="E379" i="4"/>
  <c r="I364" i="4"/>
  <c r="D771" i="4"/>
  <c r="I815" i="4"/>
  <c r="K260" i="4"/>
  <c r="W260" i="4"/>
  <c r="N672" i="4"/>
  <c r="K386" i="4"/>
  <c r="W386" i="4"/>
  <c r="G252" i="4"/>
  <c r="AE252" i="4" s="1"/>
  <c r="F657" i="4"/>
  <c r="G455" i="4"/>
  <c r="AE455" i="4" s="1"/>
  <c r="G916" i="4"/>
  <c r="AE916" i="4" s="1"/>
  <c r="G695" i="4"/>
  <c r="AE695" i="4" s="1"/>
  <c r="E613" i="4"/>
  <c r="N310" i="4"/>
  <c r="L931" i="4"/>
  <c r="G893" i="4"/>
  <c r="M832" i="4"/>
  <c r="M993" i="4"/>
  <c r="C985" i="4"/>
  <c r="D846" i="4"/>
  <c r="K901" i="4"/>
  <c r="W901" i="4" s="1"/>
  <c r="F954" i="4"/>
  <c r="G792" i="4"/>
  <c r="AE792" i="4" s="1"/>
  <c r="I664" i="4"/>
  <c r="I394" i="4"/>
  <c r="H695" i="4"/>
  <c r="N861" i="4"/>
  <c r="G845" i="4"/>
  <c r="AE845" i="4" s="1"/>
  <c r="I673" i="4"/>
  <c r="J657" i="4"/>
  <c r="J627" i="4"/>
  <c r="H549" i="4"/>
  <c r="D533" i="4"/>
  <c r="J386" i="4"/>
  <c r="E672" i="4"/>
  <c r="D878" i="4"/>
  <c r="F649" i="4"/>
  <c r="F741" i="4"/>
  <c r="I606" i="4"/>
  <c r="I894" i="4"/>
  <c r="F230" i="4"/>
  <c r="E779" i="4"/>
  <c r="G648" i="4"/>
  <c r="E237" i="4"/>
  <c r="I317" i="4"/>
  <c r="L541" i="4"/>
  <c r="H324" i="4"/>
  <c r="E417" i="4"/>
  <c r="J385" i="4"/>
  <c r="C656" i="4"/>
  <c r="C463" i="4"/>
  <c r="H502" i="4"/>
  <c r="K34" i="4"/>
  <c r="W34" i="4" s="1"/>
  <c r="F640" i="4"/>
  <c r="K163" i="4"/>
  <c r="W163" i="4" s="1"/>
  <c r="K132" i="4"/>
  <c r="W132" i="4"/>
  <c r="M831" i="4"/>
  <c r="K455" i="4"/>
  <c r="W455" i="4" s="1"/>
  <c r="F402" i="4"/>
  <c r="F494" i="4"/>
  <c r="H831" i="4"/>
  <c r="F238" i="4"/>
  <c r="F282" i="4"/>
  <c r="K379" i="4"/>
  <c r="W379" i="4" s="1"/>
  <c r="K894" i="4"/>
  <c r="W894" i="4"/>
  <c r="G371" i="4"/>
  <c r="N799" i="4"/>
  <c r="H977" i="4"/>
  <c r="E139" i="4"/>
  <c r="F656" i="4"/>
  <c r="F363" i="4"/>
  <c r="F681" i="4"/>
  <c r="J885" i="4"/>
  <c r="N641" i="4"/>
  <c r="L648" i="4"/>
  <c r="G494" i="4"/>
  <c r="AE494" i="4" s="1"/>
  <c r="C733" i="4"/>
  <c r="C725" i="4"/>
  <c r="L870" i="4"/>
  <c r="K870" i="4"/>
  <c r="W870" i="4" s="1"/>
  <c r="I409" i="4"/>
  <c r="G379" i="4"/>
  <c r="AE379" i="4" s="1"/>
  <c r="J364" i="4"/>
  <c r="J125" i="4"/>
  <c r="E771" i="4"/>
  <c r="M192" i="4"/>
  <c r="H147" i="4"/>
  <c r="G815" i="4"/>
  <c r="J238" i="4"/>
  <c r="F386" i="4"/>
  <c r="K252" i="4"/>
  <c r="W252" i="4" s="1"/>
  <c r="G657" i="4"/>
  <c r="F455" i="4"/>
  <c r="M909" i="4"/>
  <c r="L581" i="4"/>
  <c r="D969" i="4"/>
  <c r="D310" i="4"/>
  <c r="J931" i="4"/>
  <c r="F893" i="4"/>
  <c r="E832" i="4"/>
  <c r="E993" i="4"/>
  <c r="D985" i="4"/>
  <c r="H846" i="4"/>
  <c r="H824" i="4"/>
  <c r="E620" i="4"/>
  <c r="I386" i="4"/>
  <c r="G664" i="4"/>
  <c r="AE664" i="4" s="1"/>
  <c r="J861" i="4"/>
  <c r="E702" i="4"/>
  <c r="F807" i="4"/>
  <c r="L673" i="4"/>
  <c r="L657" i="4"/>
  <c r="J620" i="4"/>
  <c r="I549" i="4"/>
  <c r="H533" i="4"/>
  <c r="G386" i="4"/>
  <c r="AE386" i="4" s="1"/>
  <c r="L672" i="4"/>
  <c r="C909" i="4"/>
  <c r="G878" i="4"/>
  <c r="AE878" i="4" s="1"/>
  <c r="F356" i="4"/>
  <c r="F207" i="4"/>
  <c r="L886" i="4"/>
  <c r="D641" i="4"/>
  <c r="I779" i="4"/>
  <c r="D640" i="4"/>
  <c r="L317" i="4"/>
  <c r="D1009" i="4"/>
  <c r="N502" i="4"/>
  <c r="G324" i="4"/>
  <c r="L385" i="4"/>
  <c r="C649" i="4"/>
  <c r="N463" i="4"/>
  <c r="G163" i="4"/>
  <c r="F518" i="4"/>
  <c r="K878" i="4"/>
  <c r="W878" i="4" s="1"/>
  <c r="E120" i="4"/>
  <c r="D120" i="4"/>
  <c r="I140" i="4"/>
  <c r="J140" i="4"/>
  <c r="E140" i="4"/>
  <c r="L148" i="4"/>
  <c r="N148" i="4"/>
  <c r="C171" i="4"/>
  <c r="J171" i="4"/>
  <c r="E171" i="4"/>
  <c r="N200" i="4"/>
  <c r="E200" i="4"/>
  <c r="M200" i="4"/>
  <c r="C200" i="4"/>
  <c r="H200" i="4"/>
  <c r="I200" i="4"/>
  <c r="J208" i="4"/>
  <c r="M208" i="4"/>
  <c r="D208" i="4"/>
  <c r="C208" i="4"/>
  <c r="I208" i="4"/>
  <c r="H208" i="4"/>
  <c r="E208" i="4"/>
  <c r="I216" i="4"/>
  <c r="M216" i="4"/>
  <c r="J216" i="4"/>
  <c r="C216" i="4"/>
  <c r="E216" i="4"/>
  <c r="F311" i="4"/>
  <c r="E311" i="4"/>
  <c r="K365" i="4"/>
  <c r="W365" i="4" s="1"/>
  <c r="F365" i="4"/>
  <c r="N372" i="4"/>
  <c r="E372" i="4"/>
  <c r="H372" i="4"/>
  <c r="H387" i="4"/>
  <c r="F387" i="4"/>
  <c r="J387" i="4"/>
  <c r="I395" i="4"/>
  <c r="N395" i="4"/>
  <c r="J395" i="4"/>
  <c r="H395" i="4"/>
  <c r="E448" i="4"/>
  <c r="H448" i="4"/>
  <c r="N448" i="4"/>
  <c r="H527" i="4"/>
  <c r="M527" i="4"/>
  <c r="K535" i="4"/>
  <c r="W535" i="4"/>
  <c r="L535" i="4"/>
  <c r="D535" i="4"/>
  <c r="L543" i="4"/>
  <c r="N543" i="4"/>
  <c r="E543" i="4"/>
  <c r="N551" i="4"/>
  <c r="K551" i="4"/>
  <c r="W551" i="4"/>
  <c r="H559" i="4"/>
  <c r="C559" i="4"/>
  <c r="K575" i="4"/>
  <c r="W575" i="4"/>
  <c r="L575" i="4"/>
  <c r="M583" i="4"/>
  <c r="D583" i="4"/>
  <c r="E583" i="4"/>
  <c r="F583" i="4"/>
  <c r="N583" i="4"/>
  <c r="C583" i="4"/>
  <c r="N591" i="4"/>
  <c r="I591" i="4"/>
  <c r="M591" i="4"/>
  <c r="D591" i="4"/>
  <c r="G591" i="4"/>
  <c r="L599" i="4"/>
  <c r="N599" i="4"/>
  <c r="J599" i="4"/>
  <c r="F599" i="4"/>
  <c r="M599" i="4"/>
  <c r="E599" i="4"/>
  <c r="D607" i="4"/>
  <c r="J607" i="4"/>
  <c r="F607" i="4"/>
  <c r="I607" i="4"/>
  <c r="C607" i="4"/>
  <c r="D614" i="4"/>
  <c r="H614" i="4"/>
  <c r="L634" i="4"/>
  <c r="I634" i="4"/>
  <c r="J634" i="4"/>
  <c r="G642" i="4"/>
  <c r="J642" i="4"/>
  <c r="D642" i="4"/>
  <c r="C642" i="4"/>
  <c r="J750" i="4"/>
  <c r="L750" i="4"/>
  <c r="F825" i="4"/>
  <c r="I825" i="4"/>
  <c r="M963" i="4"/>
  <c r="E963" i="4"/>
  <c r="H46" i="4"/>
  <c r="K46" i="4"/>
  <c r="W46" i="4" s="1"/>
  <c r="E84" i="4"/>
  <c r="C84" i="4"/>
  <c r="I91" i="4"/>
  <c r="H91" i="4"/>
  <c r="H99" i="4"/>
  <c r="C99" i="4"/>
  <c r="G99" i="4"/>
  <c r="AE99" i="4" s="1"/>
  <c r="D99" i="4"/>
  <c r="N99" i="4"/>
  <c r="E23" i="4"/>
  <c r="C23" i="4"/>
  <c r="I23" i="4"/>
  <c r="D23" i="4"/>
  <c r="I31" i="4"/>
  <c r="L31" i="4"/>
  <c r="E31" i="4"/>
  <c r="J31" i="4"/>
  <c r="N31" i="4"/>
  <c r="H31" i="4"/>
  <c r="J107" i="4"/>
  <c r="M107" i="4"/>
  <c r="I232" i="4"/>
  <c r="C232" i="4"/>
  <c r="D232" i="4"/>
  <c r="M232" i="4"/>
  <c r="J240" i="4"/>
  <c r="H240" i="4"/>
  <c r="I240" i="4"/>
  <c r="I246" i="4"/>
  <c r="C246" i="4"/>
  <c r="L262" i="4"/>
  <c r="H262" i="4"/>
  <c r="I296" i="4"/>
  <c r="N296" i="4"/>
  <c r="D296" i="4"/>
  <c r="J296" i="4"/>
  <c r="G296" i="4"/>
  <c r="AE296" i="4" s="1"/>
  <c r="G304" i="4"/>
  <c r="AE304" i="4" s="1"/>
  <c r="D304" i="4"/>
  <c r="E304" i="4"/>
  <c r="C304" i="4"/>
  <c r="I304" i="4"/>
  <c r="C312" i="4"/>
  <c r="M312" i="4"/>
  <c r="H327" i="4"/>
  <c r="M327" i="4"/>
  <c r="K327" i="4"/>
  <c r="W327" i="4" s="1"/>
  <c r="G327" i="4"/>
  <c r="E335" i="4"/>
  <c r="M335" i="4"/>
  <c r="H335" i="4"/>
  <c r="G335" i="4"/>
  <c r="L419" i="4"/>
  <c r="H419" i="4"/>
  <c r="H24" i="4"/>
  <c r="G24" i="4"/>
  <c r="J24" i="4"/>
  <c r="C24" i="4"/>
  <c r="E24" i="4"/>
  <c r="N40" i="4"/>
  <c r="J40" i="4"/>
  <c r="I40" i="4"/>
  <c r="H40" i="4"/>
  <c r="M40" i="4"/>
  <c r="C40" i="4"/>
  <c r="F40" i="4"/>
  <c r="D40" i="4"/>
  <c r="L79" i="4"/>
  <c r="J79" i="4"/>
  <c r="I79" i="4"/>
  <c r="I195" i="4"/>
  <c r="E195" i="4"/>
  <c r="D255" i="4"/>
  <c r="C255" i="4"/>
  <c r="J255" i="4"/>
  <c r="F263" i="4"/>
  <c r="L263" i="4"/>
  <c r="K263" i="4"/>
  <c r="W263" i="4" s="1"/>
  <c r="E263" i="4"/>
  <c r="M320" i="4"/>
  <c r="J320" i="4"/>
  <c r="K320" i="4"/>
  <c r="W320" i="4"/>
  <c r="I343" i="4"/>
  <c r="C343" i="4"/>
  <c r="H351" i="4"/>
  <c r="E351" i="4"/>
  <c r="N351" i="4"/>
  <c r="L351" i="4"/>
  <c r="M359" i="4"/>
  <c r="N359" i="4"/>
  <c r="J359" i="4"/>
  <c r="I115" i="4"/>
  <c r="C115" i="4"/>
  <c r="C136" i="4"/>
  <c r="N136" i="4"/>
  <c r="E143" i="4"/>
  <c r="D143" i="4"/>
  <c r="I143" i="4"/>
  <c r="H95" i="4"/>
  <c r="N95" i="4"/>
  <c r="C95" i="4"/>
  <c r="L95" i="4"/>
  <c r="D160" i="4"/>
  <c r="I160" i="4"/>
  <c r="M248" i="4"/>
  <c r="C248" i="4"/>
  <c r="L248" i="4"/>
  <c r="D248" i="4"/>
  <c r="J256" i="4"/>
  <c r="L256" i="4"/>
  <c r="C256" i="4"/>
  <c r="H264" i="4"/>
  <c r="D264" i="4"/>
  <c r="C271" i="4"/>
  <c r="M271" i="4"/>
  <c r="C918" i="4"/>
  <c r="F918" i="4"/>
  <c r="D934" i="4"/>
  <c r="E934" i="4"/>
  <c r="C934" i="4"/>
  <c r="H934" i="4"/>
  <c r="M934" i="4"/>
  <c r="G934" i="4"/>
  <c r="AE934" i="4" s="1"/>
  <c r="H383" i="4"/>
  <c r="K383" i="4"/>
  <c r="W383" i="4" s="1"/>
  <c r="E383" i="4"/>
  <c r="G383" i="4"/>
  <c r="C391" i="4"/>
  <c r="N391" i="4"/>
  <c r="F391" i="4"/>
  <c r="D391" i="4"/>
  <c r="C766" i="4"/>
  <c r="D766" i="4"/>
  <c r="H997" i="4"/>
  <c r="N997" i="4"/>
  <c r="D997" i="4"/>
  <c r="D1005" i="4"/>
  <c r="C1005" i="4"/>
  <c r="J1005" i="4"/>
  <c r="L1005" i="4"/>
  <c r="I30" i="4"/>
  <c r="E30" i="4"/>
  <c r="M30" i="4"/>
  <c r="J183" i="4"/>
  <c r="F183" i="4"/>
  <c r="I183" i="4"/>
  <c r="G183" i="4"/>
  <c r="I191" i="4"/>
  <c r="C191" i="4"/>
  <c r="G191" i="4"/>
  <c r="C280" i="4"/>
  <c r="L280" i="4"/>
  <c r="H280" i="4"/>
  <c r="H287" i="4"/>
  <c r="C287" i="4"/>
  <c r="M287" i="4"/>
  <c r="J423" i="4"/>
  <c r="G423" i="4"/>
  <c r="AE423" i="4" s="1"/>
  <c r="D423" i="4"/>
  <c r="H423" i="4"/>
  <c r="D431" i="4"/>
  <c r="N431" i="4"/>
  <c r="J431" i="4"/>
  <c r="I431" i="4"/>
  <c r="E631" i="4"/>
  <c r="G631" i="4"/>
  <c r="J789" i="4"/>
  <c r="I789" i="4"/>
  <c r="C1006" i="5"/>
  <c r="J18" i="4"/>
  <c r="K18" i="4"/>
  <c r="E12" i="4"/>
  <c r="H18" i="4"/>
  <c r="J12" i="4"/>
  <c r="K12" i="4"/>
  <c r="I1006" i="5"/>
  <c r="C12" i="4"/>
  <c r="M1011" i="5"/>
  <c r="D17" i="4"/>
  <c r="F12" i="4"/>
  <c r="M18" i="4"/>
  <c r="F1006" i="5"/>
  <c r="E17" i="4"/>
  <c r="C17" i="4"/>
  <c r="N18" i="4"/>
  <c r="D1006" i="5"/>
  <c r="B1011" i="5"/>
  <c r="H17" i="4"/>
  <c r="F17" i="4"/>
  <c r="AF856" i="4"/>
  <c r="AF800" i="4"/>
  <c r="M19" i="4"/>
  <c r="F19" i="4"/>
  <c r="G19" i="4"/>
  <c r="AE19" i="4" s="1"/>
  <c r="I19" i="4"/>
  <c r="H19" i="4"/>
  <c r="J19" i="4"/>
  <c r="K19" i="4"/>
  <c r="H16" i="4"/>
  <c r="N16" i="4"/>
  <c r="A65" i="5"/>
  <c r="G16" i="4"/>
  <c r="L16" i="4"/>
  <c r="F16" i="4"/>
  <c r="J16" i="4"/>
  <c r="K16" i="4"/>
  <c r="D16" i="4"/>
  <c r="C16" i="4"/>
  <c r="M16" i="4"/>
  <c r="E16" i="4"/>
  <c r="AF1007" i="4"/>
  <c r="B955" i="5"/>
  <c r="AF1003" i="4"/>
  <c r="A211" i="5"/>
  <c r="AF471" i="4"/>
  <c r="AF447" i="4"/>
  <c r="AF997" i="4"/>
  <c r="AF965" i="4"/>
  <c r="A291" i="5"/>
  <c r="AF455" i="4"/>
  <c r="AF991" i="4"/>
  <c r="A719" i="5"/>
  <c r="A736" i="5"/>
  <c r="AF785" i="4"/>
  <c r="AF880" i="4"/>
  <c r="A854" i="5"/>
  <c r="AF714" i="4"/>
  <c r="A911" i="5"/>
  <c r="N911" i="5" s="1"/>
  <c r="A105" i="5"/>
  <c r="P105" i="5" s="1"/>
  <c r="A943" i="5"/>
  <c r="A25" i="5"/>
  <c r="AF35" i="4"/>
  <c r="A792" i="5"/>
  <c r="H792" i="5" s="1"/>
  <c r="AF866" i="4"/>
  <c r="H15" i="4"/>
  <c r="G15" i="4"/>
  <c r="D15" i="4"/>
  <c r="I15" i="4"/>
  <c r="L15" i="4"/>
  <c r="F15" i="4"/>
  <c r="J15" i="4"/>
  <c r="K15" i="4"/>
  <c r="E15" i="4"/>
  <c r="AF1005" i="4"/>
  <c r="M15" i="4"/>
  <c r="C15" i="4"/>
  <c r="AF942" i="4"/>
  <c r="AF887" i="4"/>
  <c r="O1007" i="5"/>
  <c r="L1007" i="5"/>
  <c r="C1007" i="5"/>
  <c r="M1007" i="5"/>
  <c r="I1008" i="5"/>
  <c r="AF493" i="4"/>
  <c r="A363" i="5"/>
  <c r="J203" i="5"/>
  <c r="B1008" i="5"/>
  <c r="G1007" i="5"/>
  <c r="N1007" i="5"/>
  <c r="K1007" i="5"/>
  <c r="AF135" i="4"/>
  <c r="C1008" i="5"/>
  <c r="F1007" i="5"/>
  <c r="D1007" i="5"/>
  <c r="J1007" i="5"/>
  <c r="E1008" i="5"/>
  <c r="AF327" i="4"/>
  <c r="AF196" i="4"/>
  <c r="N1008" i="5"/>
  <c r="I1007" i="5"/>
  <c r="B1007" i="5"/>
  <c r="AF589" i="4"/>
  <c r="AF213" i="4"/>
  <c r="J1008" i="5"/>
  <c r="D1008" i="5"/>
  <c r="L1008" i="5"/>
  <c r="A817" i="5"/>
  <c r="K817" i="5" s="1"/>
  <c r="A754" i="5"/>
  <c r="E870" i="5"/>
  <c r="AF715" i="4"/>
  <c r="AF501" i="4"/>
  <c r="A786" i="5"/>
  <c r="A770" i="5"/>
  <c r="A619" i="5"/>
  <c r="D619" i="5" s="1"/>
  <c r="L13" i="4"/>
  <c r="G13" i="4"/>
  <c r="AE13" i="4" s="1"/>
  <c r="A181" i="5"/>
  <c r="F181" i="5" s="1"/>
  <c r="A189" i="5"/>
  <c r="E189" i="5" s="1"/>
  <c r="AF199" i="4"/>
  <c r="AF343" i="4"/>
  <c r="A333" i="5"/>
  <c r="A397" i="5"/>
  <c r="AF407" i="4"/>
  <c r="A421" i="5"/>
  <c r="K421" i="5" s="1"/>
  <c r="AF431" i="4"/>
  <c r="A453" i="5"/>
  <c r="F453" i="5" s="1"/>
  <c r="AF463" i="4"/>
  <c r="AF510" i="4"/>
  <c r="A915" i="5"/>
  <c r="AF925" i="4"/>
  <c r="L1011" i="5"/>
  <c r="N1011" i="5"/>
  <c r="P1011" i="5"/>
  <c r="O1011" i="5"/>
  <c r="K1011" i="5"/>
  <c r="I1011" i="5"/>
  <c r="AF740" i="4"/>
  <c r="J1011" i="5"/>
  <c r="AF597" i="4"/>
  <c r="H1011" i="5"/>
  <c r="A769" i="5"/>
  <c r="K769" i="5" s="1"/>
  <c r="AF835" i="4"/>
  <c r="AF843" i="4"/>
  <c r="A469" i="5"/>
  <c r="AF479" i="4"/>
  <c r="AF551" i="4"/>
  <c r="A602" i="5"/>
  <c r="F1011" i="5"/>
  <c r="O1006" i="5"/>
  <c r="N1006" i="5"/>
  <c r="H1006" i="5"/>
  <c r="L1006" i="5"/>
  <c r="AF23" i="4"/>
  <c r="AF127" i="4"/>
  <c r="O197" i="5"/>
  <c r="L197" i="5"/>
  <c r="A229" i="5"/>
  <c r="B229" i="5" s="1"/>
  <c r="AF239" i="4"/>
  <c r="A945" i="5"/>
  <c r="AF955" i="4"/>
  <c r="AF901" i="4"/>
  <c r="G197" i="5"/>
  <c r="A907" i="5"/>
  <c r="AF899" i="4"/>
  <c r="A889" i="5"/>
  <c r="N889" i="5" s="1"/>
  <c r="AF931" i="4"/>
  <c r="A921" i="5"/>
  <c r="A929" i="5"/>
  <c r="AF939" i="4"/>
  <c r="P197" i="5"/>
  <c r="A897" i="5"/>
  <c r="H897" i="5" s="1"/>
  <c r="AF979" i="4"/>
  <c r="H197" i="5"/>
  <c r="A205" i="5"/>
  <c r="AF207" i="4"/>
  <c r="AF31" i="4"/>
  <c r="AF487" i="4"/>
  <c r="A477" i="5"/>
  <c r="A485" i="5"/>
  <c r="D485" i="5" s="1"/>
  <c r="AF495" i="4"/>
  <c r="O955" i="5"/>
  <c r="E955" i="5"/>
  <c r="AF679" i="4"/>
  <c r="A805" i="5"/>
  <c r="E995" i="5"/>
  <c r="A661" i="5"/>
  <c r="AF799" i="4"/>
  <c r="A789" i="5"/>
  <c r="AF188" i="4"/>
  <c r="A210" i="5"/>
  <c r="A813" i="5"/>
  <c r="N813" i="5" s="1"/>
  <c r="AF823" i="4"/>
  <c r="AF871" i="4"/>
  <c r="A861" i="5"/>
  <c r="J861" i="5" s="1"/>
  <c r="AF879" i="4"/>
  <c r="A195" i="5"/>
  <c r="G195" i="5" s="1"/>
  <c r="AF205" i="4"/>
  <c r="N981" i="5"/>
  <c r="C981" i="5"/>
  <c r="B981" i="5"/>
  <c r="E981" i="5"/>
  <c r="P981" i="5"/>
  <c r="K981" i="5"/>
  <c r="H203" i="5"/>
  <c r="O203" i="5"/>
  <c r="L203" i="5"/>
  <c r="B203" i="5"/>
  <c r="P203" i="5"/>
  <c r="G203" i="5"/>
  <c r="N203" i="5"/>
  <c r="K1009" i="5"/>
  <c r="K483" i="5"/>
  <c r="P483" i="5"/>
  <c r="M981" i="5"/>
  <c r="K203" i="5"/>
  <c r="I203" i="5"/>
  <c r="J1003" i="5"/>
  <c r="E1004" i="5"/>
  <c r="E1009" i="5"/>
  <c r="P1009" i="5"/>
  <c r="I981" i="5"/>
  <c r="G981" i="5"/>
  <c r="E203" i="5"/>
  <c r="M1003" i="5"/>
  <c r="J1009" i="5"/>
  <c r="O981" i="5"/>
  <c r="L981" i="5"/>
  <c r="F203" i="5"/>
  <c r="P986" i="5"/>
  <c r="H981" i="5"/>
  <c r="C203" i="5"/>
  <c r="N1009" i="5"/>
  <c r="E1003" i="5"/>
  <c r="E846" i="5"/>
  <c r="F981" i="5"/>
  <c r="C197" i="5"/>
  <c r="J197" i="5"/>
  <c r="M197" i="5"/>
  <c r="B197" i="5"/>
  <c r="D203" i="5"/>
  <c r="J1006" i="5"/>
  <c r="M1006" i="5"/>
  <c r="K1006" i="5"/>
  <c r="P1006" i="5"/>
  <c r="B1006" i="5"/>
  <c r="E1006" i="5"/>
  <c r="AF649" i="4"/>
  <c r="AF247" i="4"/>
  <c r="A237" i="5"/>
  <c r="A245" i="5"/>
  <c r="AF255" i="4"/>
  <c r="AF443" i="4"/>
  <c r="M955" i="5"/>
  <c r="H955" i="5"/>
  <c r="L955" i="5"/>
  <c r="C955" i="5"/>
  <c r="J955" i="5"/>
  <c r="I955" i="5"/>
  <c r="AF973" i="4"/>
  <c r="A963" i="5"/>
  <c r="M483" i="5"/>
  <c r="D491" i="5"/>
  <c r="K955" i="5"/>
  <c r="AF319" i="4"/>
  <c r="A309" i="5"/>
  <c r="A341" i="5"/>
  <c r="AF351" i="4"/>
  <c r="C491" i="5"/>
  <c r="G955" i="5"/>
  <c r="A506" i="5"/>
  <c r="P506" i="5" s="1"/>
  <c r="I483" i="5"/>
  <c r="B483" i="5"/>
  <c r="E445" i="5"/>
  <c r="O445" i="5"/>
  <c r="D483" i="5"/>
  <c r="N955" i="5"/>
  <c r="K995" i="5"/>
  <c r="A327" i="5"/>
  <c r="AF399" i="4"/>
  <c r="A389" i="5"/>
  <c r="F389" i="5" s="1"/>
  <c r="AF415" i="4"/>
  <c r="A405" i="5"/>
  <c r="H405" i="5" s="1"/>
  <c r="AF485" i="4"/>
  <c r="A475" i="5"/>
  <c r="P955" i="5"/>
  <c r="AF380" i="4"/>
  <c r="AF872" i="4"/>
  <c r="A862" i="5"/>
  <c r="A917" i="5"/>
  <c r="G932" i="5"/>
  <c r="AF950" i="4"/>
  <c r="A940" i="5"/>
  <c r="B940" i="5" s="1"/>
  <c r="AF958" i="4"/>
  <c r="AF966" i="4"/>
  <c r="A33" i="5"/>
  <c r="AF43" i="4"/>
  <c r="D955" i="5"/>
  <c r="AF148" i="4"/>
  <c r="A138" i="5"/>
  <c r="AF821" i="4"/>
  <c r="A811" i="5"/>
  <c r="A13" i="3"/>
  <c r="A859" i="5"/>
  <c r="P859" i="5" s="1"/>
  <c r="AF569" i="4"/>
  <c r="C969" i="5"/>
  <c r="I969" i="5"/>
  <c r="AF561" i="4"/>
  <c r="A567" i="5"/>
  <c r="AF981" i="4"/>
  <c r="K491" i="5"/>
  <c r="I491" i="5"/>
  <c r="N491" i="5"/>
  <c r="AF91" i="4"/>
  <c r="A81" i="5"/>
  <c r="AF414" i="4"/>
  <c r="AF859" i="4"/>
  <c r="A849" i="5"/>
  <c r="G849" i="5" s="1"/>
  <c r="A864" i="5"/>
  <c r="AF874" i="4"/>
  <c r="AF928" i="4"/>
  <c r="J775" i="5"/>
  <c r="D775" i="5"/>
  <c r="G775" i="5"/>
  <c r="O775" i="5"/>
  <c r="B775" i="5"/>
  <c r="AF83" i="4"/>
  <c r="A73" i="5"/>
  <c r="D73" i="5" s="1"/>
  <c r="A89" i="5"/>
  <c r="AF99" i="4"/>
  <c r="A427" i="5"/>
  <c r="AF445" i="4"/>
  <c r="A451" i="5"/>
  <c r="AF936" i="4"/>
  <c r="A926" i="5"/>
  <c r="AF469" i="4"/>
  <c r="AF367" i="4"/>
  <c r="AF893" i="4"/>
  <c r="A883" i="5"/>
  <c r="AF345" i="4"/>
  <c r="A703" i="5"/>
  <c r="AF721" i="4"/>
  <c r="A711" i="5"/>
  <c r="C711" i="5" s="1"/>
  <c r="AF807" i="4"/>
  <c r="AF77" i="4"/>
  <c r="AF605" i="4"/>
  <c r="A595" i="5"/>
  <c r="A603" i="5"/>
  <c r="AF613" i="4"/>
  <c r="AF645" i="4"/>
  <c r="A635" i="5"/>
  <c r="L635" i="5" s="1"/>
  <c r="A643" i="5"/>
  <c r="AF653" i="4"/>
  <c r="AF700" i="4"/>
  <c r="A690" i="5"/>
  <c r="AF708" i="4"/>
  <c r="A698" i="5"/>
  <c r="A806" i="5"/>
  <c r="AF816" i="4"/>
  <c r="AF636" i="4"/>
  <c r="H445" i="5"/>
  <c r="D704" i="5"/>
  <c r="P445" i="5"/>
  <c r="A151" i="5"/>
  <c r="C151" i="5" s="1"/>
  <c r="AF996" i="4"/>
  <c r="F191" i="5"/>
  <c r="L191" i="5"/>
  <c r="J360" i="4"/>
  <c r="I360" i="4"/>
  <c r="H360" i="4"/>
  <c r="C360" i="4"/>
  <c r="M360" i="4"/>
  <c r="L360" i="4"/>
  <c r="D360" i="4"/>
  <c r="F360" i="4"/>
  <c r="E360" i="4"/>
  <c r="G360" i="4"/>
  <c r="N360" i="4"/>
  <c r="K360" i="4"/>
  <c r="W360" i="4"/>
  <c r="H368" i="4"/>
  <c r="G368" i="4"/>
  <c r="J368" i="4"/>
  <c r="C368" i="4"/>
  <c r="D368" i="4"/>
  <c r="E368" i="4"/>
  <c r="M368" i="4"/>
  <c r="N368" i="4"/>
  <c r="I368" i="4"/>
  <c r="K368" i="4"/>
  <c r="W368" i="4"/>
  <c r="L368" i="4"/>
  <c r="F368" i="4"/>
  <c r="C726" i="4"/>
  <c r="N726" i="4"/>
  <c r="E726" i="4"/>
  <c r="H726" i="4"/>
  <c r="L726" i="4"/>
  <c r="I726" i="4"/>
  <c r="D726" i="4"/>
  <c r="M726" i="4"/>
  <c r="J726" i="4"/>
  <c r="G726" i="4"/>
  <c r="K726" i="4"/>
  <c r="W726" i="4" s="1"/>
  <c r="F726" i="4"/>
  <c r="H742" i="4"/>
  <c r="N742" i="4"/>
  <c r="J742" i="4"/>
  <c r="L742" i="4"/>
  <c r="C742" i="4"/>
  <c r="D742" i="4"/>
  <c r="E742" i="4"/>
  <c r="K742" i="4"/>
  <c r="W742" i="4"/>
  <c r="I742" i="4"/>
  <c r="F742" i="4"/>
  <c r="AF279" i="4"/>
  <c r="A269" i="5"/>
  <c r="F269" i="5" s="1"/>
  <c r="O895" i="5"/>
  <c r="M895" i="5"/>
  <c r="J895" i="5"/>
  <c r="N895" i="5"/>
  <c r="K895" i="5"/>
  <c r="C895" i="5"/>
  <c r="L895" i="5"/>
  <c r="B895" i="5"/>
  <c r="F895" i="5"/>
  <c r="I895" i="5"/>
  <c r="A371" i="5"/>
  <c r="G895" i="5"/>
  <c r="M742" i="4"/>
  <c r="D719" i="4"/>
  <c r="C361" i="4"/>
  <c r="K361" i="4"/>
  <c r="W361" i="4" s="1"/>
  <c r="J361" i="4"/>
  <c r="M361" i="4"/>
  <c r="L361" i="4"/>
  <c r="F361" i="4"/>
  <c r="I361" i="4"/>
  <c r="D361" i="4"/>
  <c r="E361" i="4"/>
  <c r="G361" i="4"/>
  <c r="AE361" i="4" s="1"/>
  <c r="H361" i="4"/>
  <c r="N361" i="4"/>
  <c r="M654" i="4"/>
  <c r="C654" i="4"/>
  <c r="E654" i="4"/>
  <c r="I654" i="4"/>
  <c r="F654" i="4"/>
  <c r="J654" i="4"/>
  <c r="D654" i="4"/>
  <c r="N654" i="4"/>
  <c r="K654" i="4"/>
  <c r="W654" i="4" s="1"/>
  <c r="G654" i="4"/>
  <c r="L654" i="4"/>
  <c r="H654" i="4"/>
  <c r="H712" i="4"/>
  <c r="E712" i="4"/>
  <c r="D712" i="4"/>
  <c r="M712" i="4"/>
  <c r="I712" i="4"/>
  <c r="G712" i="4"/>
  <c r="AE712" i="4" s="1"/>
  <c r="J712" i="4"/>
  <c r="K712" i="4"/>
  <c r="W712" i="4" s="1"/>
  <c r="F712" i="4"/>
  <c r="A277" i="5"/>
  <c r="E895" i="5"/>
  <c r="P895" i="5"/>
  <c r="C712" i="4"/>
  <c r="C86" i="4"/>
  <c r="I86" i="4"/>
  <c r="M86" i="4"/>
  <c r="H86" i="4"/>
  <c r="N86" i="4"/>
  <c r="D86" i="4"/>
  <c r="K86" i="4"/>
  <c r="W86" i="4" s="1"/>
  <c r="J86" i="4"/>
  <c r="L86" i="4"/>
  <c r="G86" i="4"/>
  <c r="I318" i="4"/>
  <c r="H318" i="4"/>
  <c r="G318" i="4"/>
  <c r="E318" i="4"/>
  <c r="D318" i="4"/>
  <c r="C318" i="4"/>
  <c r="N318" i="4"/>
  <c r="J318" i="4"/>
  <c r="K354" i="4"/>
  <c r="W354" i="4" s="1"/>
  <c r="G354" i="4"/>
  <c r="AE354" i="4" s="1"/>
  <c r="J354" i="4"/>
  <c r="H354" i="4"/>
  <c r="L354" i="4"/>
  <c r="E354" i="4"/>
  <c r="M354" i="4"/>
  <c r="C354" i="4"/>
  <c r="D354" i="4"/>
  <c r="N354" i="4"/>
  <c r="F354" i="4"/>
  <c r="N566" i="4"/>
  <c r="M566" i="4"/>
  <c r="K566" i="4"/>
  <c r="W566" i="4" s="1"/>
  <c r="I566" i="4"/>
  <c r="H566" i="4"/>
  <c r="G566" i="4"/>
  <c r="AE566" i="4" s="1"/>
  <c r="E566" i="4"/>
  <c r="D566" i="4"/>
  <c r="J566" i="4"/>
  <c r="L566" i="4"/>
  <c r="F566" i="4"/>
  <c r="C566" i="4"/>
  <c r="N582" i="4"/>
  <c r="C582" i="4"/>
  <c r="M582" i="4"/>
  <c r="D582" i="4"/>
  <c r="I582" i="4"/>
  <c r="E582" i="4"/>
  <c r="G582" i="4"/>
  <c r="H582" i="4"/>
  <c r="J582" i="4"/>
  <c r="F582" i="4"/>
  <c r="L582" i="4"/>
  <c r="K582" i="4"/>
  <c r="W582" i="4"/>
  <c r="G691" i="4"/>
  <c r="AE691" i="4" s="1"/>
  <c r="J691" i="4"/>
  <c r="L691" i="4"/>
  <c r="F691" i="4"/>
  <c r="D691" i="4"/>
  <c r="C691" i="4"/>
  <c r="L705" i="4"/>
  <c r="J705" i="4"/>
  <c r="C705" i="4"/>
  <c r="E705" i="4"/>
  <c r="D705" i="4"/>
  <c r="G705" i="4"/>
  <c r="N705" i="4"/>
  <c r="H705" i="4"/>
  <c r="I705" i="4"/>
  <c r="M705" i="4"/>
  <c r="K705" i="4"/>
  <c r="W705" i="4" s="1"/>
  <c r="A659" i="5"/>
  <c r="AF669" i="4"/>
  <c r="AF795" i="4"/>
  <c r="A785" i="5"/>
  <c r="M318" i="4"/>
  <c r="L318" i="4"/>
  <c r="K318" i="4"/>
  <c r="W318" i="4"/>
  <c r="M691" i="4"/>
  <c r="N712" i="4"/>
  <c r="E86" i="4"/>
  <c r="A829" i="5"/>
  <c r="A853" i="5"/>
  <c r="D853" i="5" s="1"/>
  <c r="H895" i="5"/>
  <c r="F318" i="4"/>
  <c r="H691" i="4"/>
  <c r="I354" i="4"/>
  <c r="M352" i="4"/>
  <c r="L352" i="4"/>
  <c r="G352" i="4"/>
  <c r="J352" i="4"/>
  <c r="I352" i="4"/>
  <c r="E352" i="4"/>
  <c r="C352" i="4"/>
  <c r="H352" i="4"/>
  <c r="D352" i="4"/>
  <c r="N352" i="4"/>
  <c r="K352" i="4"/>
  <c r="W352" i="4" s="1"/>
  <c r="F352" i="4"/>
  <c r="M375" i="4"/>
  <c r="F375" i="4"/>
  <c r="J375" i="4"/>
  <c r="D375" i="4"/>
  <c r="K375" i="4"/>
  <c r="W375" i="4" s="1"/>
  <c r="E375" i="4"/>
  <c r="N375" i="4"/>
  <c r="I375" i="4"/>
  <c r="C375" i="4"/>
  <c r="L375" i="4"/>
  <c r="G375" i="4"/>
  <c r="H375" i="4"/>
  <c r="N719" i="4"/>
  <c r="C719" i="4"/>
  <c r="F719" i="4"/>
  <c r="L719" i="4"/>
  <c r="G719" i="4"/>
  <c r="AE719" i="4" s="1"/>
  <c r="M719" i="4"/>
  <c r="H719" i="4"/>
  <c r="K719" i="4"/>
  <c r="W719" i="4" s="1"/>
  <c r="E719" i="4"/>
  <c r="J719" i="4"/>
  <c r="L734" i="4"/>
  <c r="J734" i="4"/>
  <c r="E734" i="4"/>
  <c r="H734" i="4"/>
  <c r="M734" i="4"/>
  <c r="N734" i="4"/>
  <c r="F734" i="4"/>
  <c r="D734" i="4"/>
  <c r="C734" i="4"/>
  <c r="G734" i="4"/>
  <c r="I734" i="4"/>
  <c r="K734" i="4"/>
  <c r="W734" i="4" s="1"/>
  <c r="AF271" i="4"/>
  <c r="A261" i="5"/>
  <c r="A285" i="5"/>
  <c r="K285" i="5" s="1"/>
  <c r="AF913" i="4"/>
  <c r="A903" i="5"/>
  <c r="G92" i="4"/>
  <c r="K92" i="4"/>
  <c r="W92" i="4"/>
  <c r="H92" i="4"/>
  <c r="C92" i="4"/>
  <c r="I92" i="4"/>
  <c r="N92" i="4"/>
  <c r="F92" i="4"/>
  <c r="L92" i="4"/>
  <c r="D92" i="4"/>
  <c r="J92" i="4"/>
  <c r="E92" i="4"/>
  <c r="H106" i="4"/>
  <c r="N106" i="4"/>
  <c r="M106" i="4"/>
  <c r="I106" i="4"/>
  <c r="D106" i="4"/>
  <c r="L106" i="4"/>
  <c r="J106" i="4"/>
  <c r="E106" i="4"/>
  <c r="C106" i="4"/>
  <c r="K106" i="4"/>
  <c r="W106" i="4" s="1"/>
  <c r="C113" i="4"/>
  <c r="N113" i="4"/>
  <c r="M113" i="4"/>
  <c r="J113" i="4"/>
  <c r="E113" i="4"/>
  <c r="K113" i="4"/>
  <c r="W113" i="4" s="1"/>
  <c r="G113" i="4"/>
  <c r="AE113" i="4" s="1"/>
  <c r="D113" i="4"/>
  <c r="I113" i="4"/>
  <c r="H113" i="4"/>
  <c r="L113" i="4"/>
  <c r="F113" i="4"/>
  <c r="J131" i="4"/>
  <c r="L131" i="4"/>
  <c r="N131" i="4"/>
  <c r="K131" i="4"/>
  <c r="W131" i="4" s="1"/>
  <c r="M131" i="4"/>
  <c r="F131" i="4"/>
  <c r="C131" i="4"/>
  <c r="G131" i="4"/>
  <c r="I131" i="4"/>
  <c r="H131" i="4"/>
  <c r="E131" i="4"/>
  <c r="N353" i="4"/>
  <c r="E353" i="4"/>
  <c r="L353" i="4"/>
  <c r="K353" i="4"/>
  <c r="W353" i="4" s="1"/>
  <c r="M353" i="4"/>
  <c r="F353" i="4"/>
  <c r="H353" i="4"/>
  <c r="C353" i="4"/>
  <c r="D353" i="4"/>
  <c r="I353" i="4"/>
  <c r="G353" i="4"/>
  <c r="AE353" i="4" s="1"/>
  <c r="N376" i="4"/>
  <c r="L376" i="4"/>
  <c r="E376" i="4"/>
  <c r="J376" i="4"/>
  <c r="D376" i="4"/>
  <c r="H376" i="4"/>
  <c r="I376" i="4"/>
  <c r="C376" i="4"/>
  <c r="G376" i="4"/>
  <c r="M376" i="4"/>
  <c r="F376" i="4"/>
  <c r="N662" i="4"/>
  <c r="L662" i="4"/>
  <c r="E662" i="4"/>
  <c r="D662" i="4"/>
  <c r="J662" i="4"/>
  <c r="H662" i="4"/>
  <c r="K662" i="4"/>
  <c r="W662" i="4" s="1"/>
  <c r="I662" i="4"/>
  <c r="G662" i="4"/>
  <c r="AE662" i="4" s="1"/>
  <c r="C662" i="4"/>
  <c r="F662" i="4"/>
  <c r="M662" i="4"/>
  <c r="N704" i="4"/>
  <c r="D704" i="4"/>
  <c r="M704" i="4"/>
  <c r="J704" i="4"/>
  <c r="H704" i="4"/>
  <c r="C704" i="4"/>
  <c r="L704" i="4"/>
  <c r="F704" i="4"/>
  <c r="G704" i="4"/>
  <c r="AE704" i="4" s="1"/>
  <c r="K704" i="4"/>
  <c r="W704" i="4" s="1"/>
  <c r="E704" i="4"/>
  <c r="A215" i="5"/>
  <c r="AF225" i="4"/>
  <c r="F106" i="4"/>
  <c r="J276" i="4"/>
  <c r="E276" i="4"/>
  <c r="H276" i="4"/>
  <c r="D276" i="4"/>
  <c r="C276" i="4"/>
  <c r="I276" i="4"/>
  <c r="M276" i="4"/>
  <c r="F276" i="4"/>
  <c r="N276" i="4"/>
  <c r="L276" i="4"/>
  <c r="G276" i="4"/>
  <c r="D346" i="4"/>
  <c r="L346" i="4"/>
  <c r="J346" i="4"/>
  <c r="N346" i="4"/>
  <c r="M346" i="4"/>
  <c r="C346" i="4"/>
  <c r="I346" i="4"/>
  <c r="H346" i="4"/>
  <c r="E346" i="4"/>
  <c r="J362" i="4"/>
  <c r="I362" i="4"/>
  <c r="K362" i="4"/>
  <c r="W362" i="4"/>
  <c r="H362" i="4"/>
  <c r="G362" i="4"/>
  <c r="E362" i="4"/>
  <c r="N362" i="4"/>
  <c r="L362" i="4"/>
  <c r="F362" i="4"/>
  <c r="D362" i="4"/>
  <c r="C362" i="4"/>
  <c r="F495" i="4"/>
  <c r="J495" i="4"/>
  <c r="D495" i="4"/>
  <c r="C495" i="4"/>
  <c r="I495" i="4"/>
  <c r="G495" i="4"/>
  <c r="AE495" i="4" s="1"/>
  <c r="K495" i="4"/>
  <c r="W495" i="4"/>
  <c r="L495" i="4"/>
  <c r="N495" i="4"/>
  <c r="M495" i="4"/>
  <c r="H495" i="4"/>
  <c r="I558" i="4"/>
  <c r="M558" i="4"/>
  <c r="N558" i="4"/>
  <c r="D558" i="4"/>
  <c r="E558" i="4"/>
  <c r="F558" i="4"/>
  <c r="C558" i="4"/>
  <c r="L558" i="4"/>
  <c r="H558" i="4"/>
  <c r="G558" i="4"/>
  <c r="AE558" i="4" s="1"/>
  <c r="H574" i="4"/>
  <c r="D574" i="4"/>
  <c r="C574" i="4"/>
  <c r="L574" i="4"/>
  <c r="E574" i="4"/>
  <c r="N574" i="4"/>
  <c r="G684" i="4"/>
  <c r="AE684" i="4" s="1"/>
  <c r="I684" i="4"/>
  <c r="E684" i="4"/>
  <c r="N684" i="4"/>
  <c r="L684" i="4"/>
  <c r="D684" i="4"/>
  <c r="C684" i="4"/>
  <c r="K684" i="4"/>
  <c r="W684" i="4" s="1"/>
  <c r="J684" i="4"/>
  <c r="H684" i="4"/>
  <c r="M697" i="4"/>
  <c r="L697" i="4"/>
  <c r="J697" i="4"/>
  <c r="G697" i="4"/>
  <c r="E697" i="4"/>
  <c r="H697" i="4"/>
  <c r="C697" i="4"/>
  <c r="N697" i="4"/>
  <c r="I713" i="4"/>
  <c r="L713" i="4"/>
  <c r="J713" i="4"/>
  <c r="N713" i="4"/>
  <c r="M713" i="4"/>
  <c r="D713" i="4"/>
  <c r="G713" i="4"/>
  <c r="AE713" i="4" s="1"/>
  <c r="E713" i="4"/>
  <c r="AF87" i="4"/>
  <c r="A77" i="5"/>
  <c r="AF103" i="4"/>
  <c r="AF661" i="4"/>
  <c r="I704" i="4"/>
  <c r="J353" i="4"/>
  <c r="AF217" i="4"/>
  <c r="AF201" i="4"/>
  <c r="G346" i="4"/>
  <c r="AE346" i="4" s="1"/>
  <c r="K558" i="4"/>
  <c r="W558" i="4"/>
  <c r="G742" i="4"/>
  <c r="I574" i="4"/>
  <c r="F684" i="4"/>
  <c r="F346" i="4"/>
  <c r="N691" i="4"/>
  <c r="M574" i="4"/>
  <c r="J574" i="4"/>
  <c r="N186" i="5"/>
  <c r="D869" i="5"/>
  <c r="K869" i="5"/>
  <c r="D66" i="4"/>
  <c r="N66" i="4"/>
  <c r="M66" i="4"/>
  <c r="J66" i="4"/>
  <c r="H66" i="4"/>
  <c r="I66" i="4"/>
  <c r="C66" i="4"/>
  <c r="L73" i="4"/>
  <c r="N73" i="4"/>
  <c r="E73" i="4"/>
  <c r="K73" i="4"/>
  <c r="W73" i="4" s="1"/>
  <c r="H73" i="4"/>
  <c r="J73" i="4"/>
  <c r="L458" i="4"/>
  <c r="G458" i="4"/>
  <c r="AE458" i="4" s="1"/>
  <c r="N458" i="4"/>
  <c r="J458" i="4"/>
  <c r="H458" i="4"/>
  <c r="D458" i="4"/>
  <c r="N466" i="4"/>
  <c r="C466" i="4"/>
  <c r="H466" i="4"/>
  <c r="F466" i="4"/>
  <c r="E466" i="4"/>
  <c r="G466" i="4"/>
  <c r="AE466" i="4" s="1"/>
  <c r="D466" i="4"/>
  <c r="I466" i="4"/>
  <c r="H473" i="4"/>
  <c r="E473" i="4"/>
  <c r="L473" i="4"/>
  <c r="F473" i="4"/>
  <c r="D473" i="4"/>
  <c r="M473" i="4"/>
  <c r="C473" i="4"/>
  <c r="J481" i="4"/>
  <c r="F481" i="4"/>
  <c r="H481" i="4"/>
  <c r="K481" i="4"/>
  <c r="W481" i="4" s="1"/>
  <c r="N481" i="4"/>
  <c r="G481" i="4"/>
  <c r="I481" i="4"/>
  <c r="E481" i="4"/>
  <c r="H489" i="4"/>
  <c r="M489" i="4"/>
  <c r="N489" i="4"/>
  <c r="M80" i="4"/>
  <c r="H80" i="4"/>
  <c r="L80" i="4"/>
  <c r="M262" i="4"/>
  <c r="C262" i="4"/>
  <c r="E262" i="4"/>
  <c r="G262" i="4"/>
  <c r="M311" i="4"/>
  <c r="I311" i="4"/>
  <c r="G311" i="4"/>
  <c r="AE311" i="4" s="1"/>
  <c r="K311" i="4"/>
  <c r="W311" i="4"/>
  <c r="J311" i="4"/>
  <c r="M340" i="4"/>
  <c r="E340" i="4"/>
  <c r="D340" i="4"/>
  <c r="E480" i="4"/>
  <c r="H480" i="4"/>
  <c r="N488" i="4"/>
  <c r="M488" i="4"/>
  <c r="L551" i="4"/>
  <c r="D551" i="4"/>
  <c r="E551" i="4"/>
  <c r="C551" i="4"/>
  <c r="J559" i="4"/>
  <c r="K559" i="4"/>
  <c r="W559" i="4" s="1"/>
  <c r="M559" i="4"/>
  <c r="G567" i="4"/>
  <c r="N567" i="4"/>
  <c r="J567" i="4"/>
  <c r="D567" i="4"/>
  <c r="I567" i="4"/>
  <c r="E567" i="4"/>
  <c r="L567" i="4"/>
  <c r="M567" i="4"/>
  <c r="F567" i="4"/>
  <c r="H567" i="4"/>
  <c r="F575" i="4"/>
  <c r="N575" i="4"/>
  <c r="G575" i="4"/>
  <c r="AE575" i="4" s="1"/>
  <c r="M575" i="4"/>
  <c r="C575" i="4"/>
  <c r="E575" i="4"/>
  <c r="D575" i="4"/>
  <c r="J575" i="4"/>
  <c r="I575" i="4"/>
  <c r="L670" i="4"/>
  <c r="I670" i="4"/>
  <c r="M876" i="4"/>
  <c r="K876" i="4"/>
  <c r="W876" i="4"/>
  <c r="E876" i="4"/>
  <c r="J876" i="4"/>
  <c r="G876" i="4"/>
  <c r="AE876" i="4" s="1"/>
  <c r="D876" i="4"/>
  <c r="N900" i="4"/>
  <c r="E900" i="4"/>
  <c r="J900" i="4"/>
  <c r="D900" i="4"/>
  <c r="C900" i="4"/>
  <c r="M922" i="4"/>
  <c r="E922" i="4"/>
  <c r="D930" i="4"/>
  <c r="L930" i="4"/>
  <c r="G60" i="4"/>
  <c r="J60" i="4"/>
  <c r="I60" i="4"/>
  <c r="C445" i="4"/>
  <c r="E445" i="4"/>
  <c r="M445" i="4"/>
  <c r="N445" i="4"/>
  <c r="I459" i="4"/>
  <c r="C459" i="4"/>
  <c r="M459" i="4"/>
  <c r="K459" i="4"/>
  <c r="W459" i="4" s="1"/>
  <c r="E467" i="4"/>
  <c r="I467" i="4"/>
  <c r="H467" i="4"/>
  <c r="I42" i="4"/>
  <c r="E42" i="4"/>
  <c r="N42" i="4"/>
  <c r="F388" i="4"/>
  <c r="L388" i="4"/>
  <c r="M388" i="4"/>
  <c r="D388" i="4"/>
  <c r="K388" i="4"/>
  <c r="W388" i="4" s="1"/>
  <c r="L440" i="4"/>
  <c r="J440" i="4"/>
  <c r="H440" i="4"/>
  <c r="D440" i="4"/>
  <c r="I440" i="4"/>
  <c r="M440" i="4"/>
  <c r="C440" i="4"/>
  <c r="N452" i="4"/>
  <c r="C452" i="4"/>
  <c r="M452" i="4"/>
  <c r="N135" i="4"/>
  <c r="K135" i="4"/>
  <c r="W135" i="4" s="1"/>
  <c r="E135" i="4"/>
  <c r="D135" i="4"/>
  <c r="D678" i="4"/>
  <c r="K678" i="4"/>
  <c r="W678" i="4"/>
  <c r="C678" i="4"/>
  <c r="L915" i="4"/>
  <c r="C915" i="4"/>
  <c r="I915" i="4"/>
  <c r="N915" i="4"/>
  <c r="J149" i="4"/>
  <c r="L810" i="4"/>
  <c r="D552" i="4"/>
  <c r="I544" i="4"/>
  <c r="D536" i="4"/>
  <c r="D104" i="4"/>
  <c r="H104" i="4"/>
  <c r="G621" i="4"/>
  <c r="AE621" i="4" s="1"/>
  <c r="F621" i="4"/>
  <c r="E886" i="4"/>
  <c r="H886" i="4"/>
  <c r="N894" i="4"/>
  <c r="E894" i="4"/>
  <c r="L902" i="4"/>
  <c r="I902" i="4"/>
  <c r="J536" i="4"/>
  <c r="G938" i="4"/>
  <c r="AE938" i="4" s="1"/>
  <c r="G825" i="4"/>
  <c r="C135" i="4"/>
  <c r="E71" i="4"/>
  <c r="J71" i="4"/>
  <c r="C71" i="4"/>
  <c r="L143" i="4"/>
  <c r="N143" i="4"/>
  <c r="M143" i="4"/>
  <c r="M387" i="4"/>
  <c r="N387" i="4"/>
  <c r="G387" i="4"/>
  <c r="AE387" i="4" s="1"/>
  <c r="D387" i="4"/>
  <c r="J464" i="4"/>
  <c r="H464" i="4"/>
  <c r="C464" i="4"/>
  <c r="L47" i="4"/>
  <c r="E47" i="4"/>
  <c r="N47" i="4"/>
  <c r="M47" i="4"/>
  <c r="J47" i="4"/>
  <c r="C59" i="4"/>
  <c r="I59" i="4"/>
  <c r="N59" i="4"/>
  <c r="M91" i="4"/>
  <c r="L91" i="4"/>
  <c r="L119" i="4"/>
  <c r="N119" i="4"/>
  <c r="M119" i="4"/>
  <c r="C124" i="4"/>
  <c r="D124" i="4"/>
  <c r="N144" i="4"/>
  <c r="C144" i="4"/>
  <c r="G359" i="4"/>
  <c r="F359" i="4"/>
  <c r="K359" i="4"/>
  <c r="W359" i="4"/>
  <c r="H359" i="4"/>
  <c r="D367" i="4"/>
  <c r="N367" i="4"/>
  <c r="I471" i="4"/>
  <c r="D471" i="4"/>
  <c r="J312" i="4"/>
  <c r="N312" i="4"/>
  <c r="I312" i="4"/>
  <c r="L312" i="4"/>
  <c r="D312" i="4"/>
  <c r="D615" i="4"/>
  <c r="M615" i="4"/>
  <c r="I615" i="4"/>
  <c r="L615" i="4"/>
  <c r="I288" i="4"/>
  <c r="E288" i="4"/>
  <c r="H288" i="4"/>
  <c r="D400" i="4"/>
  <c r="M400" i="4"/>
  <c r="L400" i="4"/>
  <c r="M416" i="4"/>
  <c r="C416" i="4"/>
  <c r="I416" i="4"/>
  <c r="N416" i="4"/>
  <c r="H416" i="4"/>
  <c r="E841" i="5"/>
  <c r="H841" i="5"/>
  <c r="B141" i="5"/>
  <c r="O931" i="5"/>
  <c r="I841" i="5"/>
  <c r="O902" i="5"/>
  <c r="J902" i="5"/>
  <c r="K848" i="5"/>
  <c r="D391" i="5"/>
  <c r="B877" i="5"/>
  <c r="M347" i="5"/>
  <c r="B902" i="5"/>
  <c r="L295" i="5"/>
  <c r="I902" i="5"/>
  <c r="L986" i="5"/>
  <c r="E869" i="5"/>
  <c r="C869" i="5"/>
  <c r="J869" i="5"/>
  <c r="N869" i="5"/>
  <c r="G869" i="5"/>
  <c r="B869" i="5"/>
  <c r="F869" i="5"/>
  <c r="O869" i="5"/>
  <c r="M869" i="5"/>
  <c r="H775" i="5"/>
  <c r="K846" i="5"/>
  <c r="AF375" i="4"/>
  <c r="A365" i="5"/>
  <c r="AF397" i="4"/>
  <c r="AF910" i="4"/>
  <c r="A900" i="5"/>
  <c r="A908" i="5"/>
  <c r="AF918" i="4"/>
  <c r="A937" i="5"/>
  <c r="G937" i="5" s="1"/>
  <c r="AF947" i="4"/>
  <c r="N846" i="5"/>
  <c r="AF125" i="4"/>
  <c r="A115" i="5"/>
  <c r="AF277" i="4"/>
  <c r="A267" i="5"/>
  <c r="E267" i="5" s="1"/>
  <c r="AF285" i="4"/>
  <c r="A275" i="5"/>
  <c r="A373" i="5"/>
  <c r="AF413" i="4"/>
  <c r="A403" i="5"/>
  <c r="G403" i="5" s="1"/>
  <c r="AF421" i="4"/>
  <c r="A411" i="5"/>
  <c r="A503" i="5"/>
  <c r="AF853" i="4"/>
  <c r="A843" i="5"/>
  <c r="A880" i="5"/>
  <c r="I880" i="5" s="1"/>
  <c r="AF890" i="4"/>
  <c r="A888" i="5"/>
  <c r="C888" i="5" s="1"/>
  <c r="A901" i="5"/>
  <c r="A923" i="5"/>
  <c r="AF933" i="4"/>
  <c r="AF969" i="4"/>
  <c r="A959" i="5"/>
  <c r="B846" i="5"/>
  <c r="J846" i="5"/>
  <c r="D931" i="5"/>
  <c r="F197" i="5"/>
  <c r="N197" i="5"/>
  <c r="B969" i="5"/>
  <c r="K969" i="5"/>
  <c r="O491" i="5"/>
  <c r="M491" i="5"/>
  <c r="J491" i="5"/>
  <c r="L491" i="5"/>
  <c r="F491" i="5"/>
  <c r="O391" i="5"/>
  <c r="O743" i="5"/>
  <c r="H743" i="5"/>
  <c r="K743" i="5"/>
  <c r="L743" i="5"/>
  <c r="B743" i="5"/>
  <c r="C743" i="5"/>
  <c r="N743" i="5"/>
  <c r="G743" i="5"/>
  <c r="E743" i="5"/>
  <c r="D743" i="5"/>
  <c r="F743" i="5"/>
  <c r="P743" i="5"/>
  <c r="M743" i="5"/>
  <c r="J743" i="5"/>
  <c r="A996" i="5"/>
  <c r="N996" i="5" s="1"/>
  <c r="AF1006" i="4"/>
  <c r="I743" i="5"/>
  <c r="A395" i="5"/>
  <c r="AF535" i="4"/>
  <c r="A814" i="5"/>
  <c r="H814" i="5" s="1"/>
  <c r="AF824" i="4"/>
  <c r="AF883" i="4"/>
  <c r="A873" i="5"/>
  <c r="A951" i="5"/>
  <c r="AF961" i="4"/>
  <c r="A958" i="5"/>
  <c r="N958" i="5" s="1"/>
  <c r="AF968" i="4"/>
  <c r="G846" i="5"/>
  <c r="M846" i="5"/>
  <c r="P870" i="5"/>
  <c r="P846" i="5"/>
  <c r="H846" i="5"/>
  <c r="P491" i="5"/>
  <c r="A531" i="5"/>
  <c r="K437" i="5"/>
  <c r="AF412" i="4"/>
  <c r="A379" i="5"/>
  <c r="AF527" i="4"/>
  <c r="A517" i="5"/>
  <c r="I517" i="5" s="1"/>
  <c r="C846" i="5"/>
  <c r="H870" i="5"/>
  <c r="F846" i="5"/>
  <c r="O846" i="5"/>
  <c r="D846" i="5"/>
  <c r="I197" i="5"/>
  <c r="AF941" i="4"/>
  <c r="AF59" i="4"/>
  <c r="A49" i="5"/>
  <c r="C49" i="5" s="1"/>
  <c r="AF111" i="4"/>
  <c r="A253" i="5"/>
  <c r="L253" i="5" s="1"/>
  <c r="AF263" i="4"/>
  <c r="A307" i="5"/>
  <c r="A323" i="5"/>
  <c r="AF391" i="4"/>
  <c r="A381" i="5"/>
  <c r="D381" i="5" s="1"/>
  <c r="A647" i="5"/>
  <c r="AF811" i="4"/>
  <c r="A801" i="5"/>
  <c r="AF904" i="4"/>
  <c r="A894" i="5"/>
  <c r="AF963" i="4"/>
  <c r="A953" i="5"/>
  <c r="I953" i="5" s="1"/>
  <c r="AF977" i="4"/>
  <c r="A967" i="5"/>
  <c r="C986" i="5"/>
  <c r="F986" i="5"/>
  <c r="M986" i="5"/>
  <c r="N986" i="5"/>
  <c r="D986" i="5"/>
  <c r="B986" i="5"/>
  <c r="H986" i="5"/>
  <c r="E986" i="5"/>
  <c r="K986" i="5"/>
  <c r="J986" i="5"/>
  <c r="I986" i="5"/>
  <c r="O986" i="5"/>
  <c r="A293" i="5"/>
  <c r="AF303" i="4"/>
  <c r="M790" i="5"/>
  <c r="A681" i="5"/>
  <c r="J681" i="5" s="1"/>
  <c r="AF691" i="4"/>
  <c r="AF723" i="4"/>
  <c r="A447" i="5"/>
  <c r="A674" i="5"/>
  <c r="N674" i="5" s="1"/>
  <c r="AF684" i="4"/>
  <c r="AF692" i="4"/>
  <c r="A682" i="5"/>
  <c r="G682" i="5" s="1"/>
  <c r="A706" i="5"/>
  <c r="AF716" i="4"/>
  <c r="AF753" i="4"/>
  <c r="AF905" i="4"/>
  <c r="A947" i="5"/>
  <c r="A633" i="5"/>
  <c r="G618" i="5"/>
  <c r="P618" i="5"/>
  <c r="L529" i="5"/>
  <c r="I27" i="4"/>
  <c r="G27" i="4"/>
  <c r="E27" i="4"/>
  <c r="M27" i="4"/>
  <c r="C27" i="4"/>
  <c r="N27" i="4"/>
  <c r="L27" i="4"/>
  <c r="H27" i="4"/>
  <c r="J27" i="4"/>
  <c r="D27" i="4"/>
  <c r="K27" i="4"/>
  <c r="W27" i="4"/>
  <c r="C333" i="4"/>
  <c r="H333" i="4"/>
  <c r="L333" i="4"/>
  <c r="N333" i="4"/>
  <c r="D333" i="4"/>
  <c r="K333" i="4"/>
  <c r="W333" i="4" s="1"/>
  <c r="F333" i="4"/>
  <c r="E333" i="4"/>
  <c r="J333" i="4"/>
  <c r="I333" i="4"/>
  <c r="G333" i="4"/>
  <c r="AE333" i="4" s="1"/>
  <c r="M333" i="4"/>
  <c r="M344" i="4"/>
  <c r="D344" i="4"/>
  <c r="J344" i="4"/>
  <c r="L344" i="4"/>
  <c r="C344" i="4"/>
  <c r="H344" i="4"/>
  <c r="N344" i="4"/>
  <c r="E344" i="4"/>
  <c r="K344" i="4"/>
  <c r="W344" i="4" s="1"/>
  <c r="G344" i="4"/>
  <c r="F344" i="4"/>
  <c r="F396" i="4"/>
  <c r="N396" i="4"/>
  <c r="L396" i="4"/>
  <c r="K396" i="4"/>
  <c r="W396" i="4" s="1"/>
  <c r="M396" i="4"/>
  <c r="D396" i="4"/>
  <c r="C396" i="4"/>
  <c r="J396" i="4"/>
  <c r="I396" i="4"/>
  <c r="H396" i="4"/>
  <c r="G396" i="4"/>
  <c r="AE396" i="4" s="1"/>
  <c r="E396" i="4"/>
  <c r="D427" i="4"/>
  <c r="N427" i="4"/>
  <c r="E427" i="4"/>
  <c r="L427" i="4"/>
  <c r="J427" i="4"/>
  <c r="I427" i="4"/>
  <c r="C427" i="4"/>
  <c r="K427" i="4"/>
  <c r="W427" i="4" s="1"/>
  <c r="H427" i="4"/>
  <c r="M427" i="4"/>
  <c r="G427" i="4"/>
  <c r="AE427" i="4" s="1"/>
  <c r="F427" i="4"/>
  <c r="E432" i="4"/>
  <c r="D432" i="4"/>
  <c r="N432" i="4"/>
  <c r="M432" i="4"/>
  <c r="J432" i="4"/>
  <c r="I432" i="4"/>
  <c r="L432" i="4"/>
  <c r="H432" i="4"/>
  <c r="K432" i="4"/>
  <c r="W432" i="4" s="1"/>
  <c r="C432" i="4"/>
  <c r="F432" i="4"/>
  <c r="G432" i="4"/>
  <c r="H933" i="4"/>
  <c r="I933" i="4"/>
  <c r="D933" i="4"/>
  <c r="M933" i="4"/>
  <c r="E933" i="4"/>
  <c r="G933" i="4"/>
  <c r="AE933" i="4" s="1"/>
  <c r="K933" i="4"/>
  <c r="W933" i="4" s="1"/>
  <c r="F933" i="4"/>
  <c r="N933" i="4"/>
  <c r="C933" i="4"/>
  <c r="L933" i="4"/>
  <c r="AF269" i="4"/>
  <c r="A259" i="5"/>
  <c r="D317" i="5"/>
  <c r="N529" i="5"/>
  <c r="N931" i="5"/>
  <c r="B931" i="5"/>
  <c r="L931" i="5"/>
  <c r="K931" i="5"/>
  <c r="F931" i="5"/>
  <c r="G931" i="5"/>
  <c r="M931" i="5"/>
  <c r="F27" i="4"/>
  <c r="I344" i="4"/>
  <c r="M64" i="4"/>
  <c r="G64" i="4"/>
  <c r="AE64" i="4" s="1"/>
  <c r="F64" i="4"/>
  <c r="J64" i="4"/>
  <c r="I64" i="4"/>
  <c r="H64" i="4"/>
  <c r="L64" i="4"/>
  <c r="K64" i="4"/>
  <c r="W64" i="4"/>
  <c r="E64" i="4"/>
  <c r="C64" i="4"/>
  <c r="N64" i="4"/>
  <c r="D64" i="4"/>
  <c r="L268" i="4"/>
  <c r="J268" i="4"/>
  <c r="N268" i="4"/>
  <c r="M268" i="4"/>
  <c r="C268" i="4"/>
  <c r="H268" i="4"/>
  <c r="E268" i="4"/>
  <c r="D268" i="4"/>
  <c r="G268" i="4"/>
  <c r="F268" i="4"/>
  <c r="I268" i="4"/>
  <c r="K268" i="4"/>
  <c r="W268" i="4"/>
  <c r="M314" i="4"/>
  <c r="L314" i="4"/>
  <c r="J314" i="4"/>
  <c r="C314" i="4"/>
  <c r="E314" i="4"/>
  <c r="F314" i="4"/>
  <c r="G314" i="4"/>
  <c r="N314" i="4"/>
  <c r="K314" i="4"/>
  <c r="W314" i="4" s="1"/>
  <c r="H314" i="4"/>
  <c r="D314" i="4"/>
  <c r="I314" i="4"/>
  <c r="E563" i="4"/>
  <c r="I563" i="4"/>
  <c r="H563" i="4"/>
  <c r="D563" i="4"/>
  <c r="J563" i="4"/>
  <c r="C563" i="4"/>
  <c r="M563" i="4"/>
  <c r="L563" i="4"/>
  <c r="K563" i="4"/>
  <c r="W563" i="4"/>
  <c r="N563" i="4"/>
  <c r="F563" i="4"/>
  <c r="N571" i="4"/>
  <c r="M571" i="4"/>
  <c r="K571" i="4"/>
  <c r="W571" i="4" s="1"/>
  <c r="J571" i="4"/>
  <c r="D571" i="4"/>
  <c r="F571" i="4"/>
  <c r="L571" i="4"/>
  <c r="E571" i="4"/>
  <c r="C571" i="4"/>
  <c r="H571" i="4"/>
  <c r="G571" i="4"/>
  <c r="AE571" i="4" s="1"/>
  <c r="I571" i="4"/>
  <c r="N897" i="4"/>
  <c r="H897" i="4"/>
  <c r="E897" i="4"/>
  <c r="J897" i="4"/>
  <c r="D897" i="4"/>
  <c r="C897" i="4"/>
  <c r="K897" i="4"/>
  <c r="W897" i="4" s="1"/>
  <c r="M897" i="4"/>
  <c r="I897" i="4"/>
  <c r="L897" i="4"/>
  <c r="G897" i="4"/>
  <c r="F897" i="4"/>
  <c r="J905" i="4"/>
  <c r="I905" i="4"/>
  <c r="F905" i="4"/>
  <c r="D895" i="5"/>
  <c r="C905" i="4"/>
  <c r="N905" i="4"/>
  <c r="M905" i="4"/>
  <c r="K905" i="4"/>
  <c r="W905" i="4"/>
  <c r="G905" i="4"/>
  <c r="E905" i="4"/>
  <c r="H905" i="4"/>
  <c r="AF284" i="4"/>
  <c r="AF542" i="4"/>
  <c r="A735" i="5"/>
  <c r="AF745" i="4"/>
  <c r="A837" i="5"/>
  <c r="AF847" i="4"/>
  <c r="A867" i="5"/>
  <c r="AF877" i="4"/>
  <c r="A881" i="5"/>
  <c r="AF891" i="4"/>
  <c r="AF920" i="4"/>
  <c r="A910" i="5"/>
  <c r="A916" i="5"/>
  <c r="AF926" i="4"/>
  <c r="AF934" i="4"/>
  <c r="A924" i="5"/>
  <c r="O924" i="5" s="1"/>
  <c r="A939" i="5"/>
  <c r="I939" i="5" s="1"/>
  <c r="AF949" i="4"/>
  <c r="AF976" i="4"/>
  <c r="A966" i="5"/>
  <c r="L846" i="5"/>
  <c r="N669" i="5"/>
  <c r="E931" i="5"/>
  <c r="M529" i="5"/>
  <c r="K910" i="4"/>
  <c r="W910" i="4" s="1"/>
  <c r="F910" i="4"/>
  <c r="H910" i="4"/>
  <c r="J910" i="4"/>
  <c r="E910" i="4"/>
  <c r="G910" i="4"/>
  <c r="AE910" i="4" s="1"/>
  <c r="N910" i="4"/>
  <c r="I910" i="4"/>
  <c r="M910" i="4"/>
  <c r="C910" i="4"/>
  <c r="L910" i="4"/>
  <c r="D910" i="4"/>
  <c r="D939" i="4"/>
  <c r="N939" i="4"/>
  <c r="J939" i="4"/>
  <c r="M939" i="4"/>
  <c r="L939" i="4"/>
  <c r="H939" i="4"/>
  <c r="I939" i="4"/>
  <c r="K939" i="4"/>
  <c r="W939" i="4"/>
  <c r="F939" i="4"/>
  <c r="E939" i="4"/>
  <c r="G939" i="4"/>
  <c r="C939" i="4"/>
  <c r="H403" i="4"/>
  <c r="E403" i="4"/>
  <c r="M403" i="4"/>
  <c r="D403" i="4"/>
  <c r="N403" i="4"/>
  <c r="L403" i="4"/>
  <c r="G403" i="4"/>
  <c r="AE403" i="4" s="1"/>
  <c r="J403" i="4"/>
  <c r="C403" i="4"/>
  <c r="I403" i="4"/>
  <c r="K403" i="4"/>
  <c r="W403" i="4" s="1"/>
  <c r="F403" i="4"/>
  <c r="D925" i="4"/>
  <c r="M925" i="4"/>
  <c r="N925" i="4"/>
  <c r="G925" i="4"/>
  <c r="AE925" i="4" s="1"/>
  <c r="C925" i="4"/>
  <c r="L925" i="4"/>
  <c r="I925" i="4"/>
  <c r="K925" i="4"/>
  <c r="W925" i="4"/>
  <c r="F925" i="4"/>
  <c r="E925" i="4"/>
  <c r="A611" i="5"/>
  <c r="AF621" i="4"/>
  <c r="A673" i="5"/>
  <c r="K673" i="5" s="1"/>
  <c r="AF683" i="4"/>
  <c r="A830" i="5"/>
  <c r="J830" i="5" s="1"/>
  <c r="AF840" i="4"/>
  <c r="A973" i="5"/>
  <c r="P973" i="5" s="1"/>
  <c r="AF983" i="4"/>
  <c r="O519" i="5"/>
  <c r="N459" i="5"/>
  <c r="M459" i="5"/>
  <c r="D459" i="5"/>
  <c r="P459" i="5"/>
  <c r="I459" i="5"/>
  <c r="H459" i="5"/>
  <c r="J459" i="5"/>
  <c r="O459" i="5"/>
  <c r="C459" i="5"/>
  <c r="E459" i="5"/>
  <c r="I419" i="5"/>
  <c r="J419" i="5"/>
  <c r="P419" i="5"/>
  <c r="G419" i="5"/>
  <c r="K419" i="5"/>
  <c r="O419" i="5"/>
  <c r="N419" i="5"/>
  <c r="F419" i="5"/>
  <c r="D419" i="5"/>
  <c r="C419" i="5"/>
  <c r="E419" i="5"/>
  <c r="H419" i="5"/>
  <c r="M419" i="5"/>
  <c r="H925" i="4"/>
  <c r="M48" i="4"/>
  <c r="H48" i="4"/>
  <c r="E48" i="4"/>
  <c r="D48" i="4"/>
  <c r="K48" i="4"/>
  <c r="W48" i="4" s="1"/>
  <c r="L48" i="4"/>
  <c r="G48" i="4"/>
  <c r="I48" i="4"/>
  <c r="C48" i="4"/>
  <c r="F48" i="4"/>
  <c r="J48" i="4"/>
  <c r="N48" i="4"/>
  <c r="I317" i="5"/>
  <c r="E519" i="5"/>
  <c r="I931" i="5"/>
  <c r="F459" i="5"/>
  <c r="K459" i="5"/>
  <c r="B419" i="5"/>
  <c r="D905" i="4"/>
  <c r="J933" i="4"/>
  <c r="C931" i="5"/>
  <c r="A343" i="5"/>
  <c r="J483" i="5"/>
  <c r="N483" i="5"/>
  <c r="O483" i="5"/>
  <c r="G483" i="5"/>
  <c r="C483" i="5"/>
  <c r="F483" i="5"/>
  <c r="E483" i="5"/>
  <c r="H483" i="5"/>
  <c r="K529" i="5"/>
  <c r="B459" i="5"/>
  <c r="B623" i="5"/>
  <c r="N987" i="5"/>
  <c r="N917" i="4"/>
  <c r="E917" i="4"/>
  <c r="I917" i="4"/>
  <c r="C917" i="4"/>
  <c r="L917" i="4"/>
  <c r="G917" i="4"/>
  <c r="AE917" i="4" s="1"/>
  <c r="M917" i="4"/>
  <c r="H917" i="4"/>
  <c r="J917" i="4"/>
  <c r="K917" i="4"/>
  <c r="W917" i="4"/>
  <c r="D917" i="4"/>
  <c r="H932" i="4"/>
  <c r="L932" i="4"/>
  <c r="M932" i="4"/>
  <c r="C932" i="4"/>
  <c r="F932" i="4"/>
  <c r="D932" i="4"/>
  <c r="J932" i="4"/>
  <c r="E932" i="4"/>
  <c r="G932" i="4"/>
  <c r="AE932" i="4" s="1"/>
  <c r="I932" i="4"/>
  <c r="N932" i="4"/>
  <c r="K932" i="4"/>
  <c r="W932" i="4" s="1"/>
  <c r="N519" i="5"/>
  <c r="C519" i="5"/>
  <c r="P931" i="5"/>
  <c r="AF573" i="4"/>
  <c r="B231" i="5"/>
  <c r="N848" i="5"/>
  <c r="E848" i="5"/>
  <c r="I848" i="5"/>
  <c r="L905" i="4"/>
  <c r="J186" i="5"/>
  <c r="G186" i="5"/>
  <c r="D186" i="5"/>
  <c r="K186" i="5"/>
  <c r="E186" i="5"/>
  <c r="K443" i="5"/>
  <c r="M391" i="5"/>
  <c r="P869" i="5"/>
  <c r="P775" i="5"/>
  <c r="C775" i="5"/>
  <c r="F775" i="5"/>
  <c r="M775" i="5"/>
  <c r="K775" i="5"/>
  <c r="N775" i="5"/>
  <c r="I775" i="5"/>
  <c r="L775" i="5"/>
  <c r="E775" i="5"/>
  <c r="O790" i="5"/>
  <c r="K932" i="5"/>
  <c r="L869" i="5"/>
  <c r="I869" i="5"/>
  <c r="H869" i="5"/>
  <c r="G877" i="5"/>
  <c r="H251" i="4"/>
  <c r="L251" i="4"/>
  <c r="E251" i="4"/>
  <c r="J251" i="4"/>
  <c r="G251" i="4"/>
  <c r="D251" i="4"/>
  <c r="F251" i="4"/>
  <c r="C251" i="4"/>
  <c r="I251" i="4"/>
  <c r="M251" i="4"/>
  <c r="K251" i="4"/>
  <c r="W251" i="4" s="1"/>
  <c r="I281" i="4"/>
  <c r="E281" i="4"/>
  <c r="G281" i="4"/>
  <c r="D281" i="4"/>
  <c r="F281" i="4"/>
  <c r="N281" i="4"/>
  <c r="C281" i="4"/>
  <c r="H281" i="4"/>
  <c r="K281" i="4"/>
  <c r="W281" i="4" s="1"/>
  <c r="L281" i="4"/>
  <c r="J281" i="4"/>
  <c r="M281" i="4"/>
  <c r="C305" i="4"/>
  <c r="L305" i="4"/>
  <c r="E305" i="4"/>
  <c r="K305" i="4"/>
  <c r="W305" i="4" s="1"/>
  <c r="G305" i="4"/>
  <c r="J305" i="4"/>
  <c r="F305" i="4"/>
  <c r="D295" i="5"/>
  <c r="I315" i="4"/>
  <c r="H315" i="4"/>
  <c r="E315" i="4"/>
  <c r="L315" i="4"/>
  <c r="G315" i="4"/>
  <c r="C315" i="4"/>
  <c r="J315" i="4"/>
  <c r="N315" i="4"/>
  <c r="M315" i="4"/>
  <c r="K315" i="4"/>
  <c r="W315" i="4" s="1"/>
  <c r="H557" i="4"/>
  <c r="M557" i="4"/>
  <c r="C557" i="4"/>
  <c r="D557" i="4"/>
  <c r="E557" i="4"/>
  <c r="G557" i="4"/>
  <c r="K557" i="4"/>
  <c r="W557" i="4" s="1"/>
  <c r="N557" i="4"/>
  <c r="M696" i="4"/>
  <c r="D696" i="4"/>
  <c r="E696" i="4"/>
  <c r="G696" i="4"/>
  <c r="AE696" i="4" s="1"/>
  <c r="H696" i="4"/>
  <c r="F696" i="4"/>
  <c r="J696" i="4"/>
  <c r="I696" i="4"/>
  <c r="L696" i="4"/>
  <c r="N696" i="4"/>
  <c r="C696" i="4"/>
  <c r="K696" i="4"/>
  <c r="W696" i="4" s="1"/>
  <c r="C37" i="4"/>
  <c r="L37" i="4"/>
  <c r="D37" i="4"/>
  <c r="I37" i="4"/>
  <c r="G37" i="4"/>
  <c r="H37" i="4"/>
  <c r="E37" i="4"/>
  <c r="N37" i="4"/>
  <c r="J37" i="4"/>
  <c r="J44" i="4"/>
  <c r="D44" i="4"/>
  <c r="H44" i="4"/>
  <c r="F44" i="4"/>
  <c r="L44" i="4"/>
  <c r="M44" i="4"/>
  <c r="G44" i="4"/>
  <c r="AE44" i="4" s="1"/>
  <c r="I44" i="4"/>
  <c r="N44" i="4"/>
  <c r="C32" i="4"/>
  <c r="D32" i="4"/>
  <c r="N32" i="4"/>
  <c r="L32" i="4"/>
  <c r="H32" i="4"/>
  <c r="M32" i="4"/>
  <c r="J32" i="4"/>
  <c r="G32" i="4"/>
  <c r="C39" i="4"/>
  <c r="J39" i="4"/>
  <c r="H39" i="4"/>
  <c r="E39" i="4"/>
  <c r="N39" i="4"/>
  <c r="D39" i="4"/>
  <c r="G39" i="4"/>
  <c r="F39" i="4"/>
  <c r="D38" i="4"/>
  <c r="H38" i="4"/>
  <c r="I38" i="4"/>
  <c r="E38" i="4"/>
  <c r="C38" i="4"/>
  <c r="G38" i="4"/>
  <c r="J38" i="4"/>
  <c r="N38" i="4"/>
  <c r="D53" i="4"/>
  <c r="C53" i="4"/>
  <c r="I53" i="4"/>
  <c r="M53" i="4"/>
  <c r="E53" i="4"/>
  <c r="G53" i="4"/>
  <c r="L53" i="4"/>
  <c r="J53" i="4"/>
  <c r="N172" i="4"/>
  <c r="C172" i="4"/>
  <c r="I172" i="4"/>
  <c r="G172" i="4"/>
  <c r="E172" i="4"/>
  <c r="H172" i="4"/>
  <c r="M172" i="4"/>
  <c r="D172" i="4"/>
  <c r="K172" i="4"/>
  <c r="W172" i="4" s="1"/>
  <c r="F172" i="4"/>
  <c r="G184" i="4"/>
  <c r="N184" i="4"/>
  <c r="C184" i="4"/>
  <c r="H184" i="4"/>
  <c r="J184" i="4"/>
  <c r="D184" i="4"/>
  <c r="I184" i="4"/>
  <c r="L184" i="4"/>
  <c r="E184" i="4"/>
  <c r="K184" i="4"/>
  <c r="W184" i="4" s="1"/>
  <c r="G192" i="4"/>
  <c r="J192" i="4"/>
  <c r="H192" i="4"/>
  <c r="E192" i="4"/>
  <c r="K192" i="4"/>
  <c r="W192" i="4"/>
  <c r="L192" i="4"/>
  <c r="I192" i="4"/>
  <c r="F192" i="4"/>
  <c r="H199" i="4"/>
  <c r="M199" i="4"/>
  <c r="F199" i="4"/>
  <c r="K199" i="4"/>
  <c r="W199" i="4"/>
  <c r="L199" i="4"/>
  <c r="G199" i="4"/>
  <c r="I199" i="4"/>
  <c r="J199" i="4"/>
  <c r="E199" i="4"/>
  <c r="D282" i="4"/>
  <c r="M282" i="4"/>
  <c r="L282" i="4"/>
  <c r="J282" i="4"/>
  <c r="C282" i="4"/>
  <c r="K282" i="4"/>
  <c r="W282" i="4"/>
  <c r="J293" i="4"/>
  <c r="E293" i="4"/>
  <c r="C293" i="4"/>
  <c r="D293" i="4"/>
  <c r="L293" i="4"/>
  <c r="F293" i="4"/>
  <c r="G293" i="4"/>
  <c r="K293" i="4"/>
  <c r="W293" i="4" s="1"/>
  <c r="N293" i="4"/>
  <c r="M293" i="4"/>
  <c r="H293" i="4"/>
  <c r="J510" i="4"/>
  <c r="K510" i="4"/>
  <c r="W510" i="4" s="1"/>
  <c r="M510" i="4"/>
  <c r="D510" i="4"/>
  <c r="I510" i="4"/>
  <c r="N510" i="4"/>
  <c r="E510" i="4"/>
  <c r="C510" i="4"/>
  <c r="F510" i="4"/>
  <c r="L510" i="4"/>
  <c r="M523" i="4"/>
  <c r="H523" i="4"/>
  <c r="E523" i="4"/>
  <c r="D523" i="4"/>
  <c r="N523" i="4"/>
  <c r="K523" i="4"/>
  <c r="W523" i="4" s="1"/>
  <c r="C523" i="4"/>
  <c r="I523" i="4"/>
  <c r="F523" i="4"/>
  <c r="L523" i="4"/>
  <c r="G523" i="4"/>
  <c r="AE523" i="4" s="1"/>
  <c r="I759" i="4"/>
  <c r="E759" i="4"/>
  <c r="M759" i="4"/>
  <c r="H759" i="4"/>
  <c r="D759" i="4"/>
  <c r="F759" i="4"/>
  <c r="E767" i="4"/>
  <c r="C767" i="4"/>
  <c r="M767" i="4"/>
  <c r="D767" i="4"/>
  <c r="G767" i="4"/>
  <c r="AE767" i="4" s="1"/>
  <c r="F767" i="4"/>
  <c r="N767" i="4"/>
  <c r="L767" i="4"/>
  <c r="E773" i="4"/>
  <c r="N773" i="4"/>
  <c r="L773" i="4"/>
  <c r="J773" i="4"/>
  <c r="M773" i="4"/>
  <c r="H773" i="4"/>
  <c r="I773" i="4"/>
  <c r="L831" i="4"/>
  <c r="N831" i="4"/>
  <c r="C831" i="4"/>
  <c r="N871" i="4"/>
  <c r="G871" i="4"/>
  <c r="L871" i="4"/>
  <c r="E871" i="4"/>
  <c r="J871" i="4"/>
  <c r="H871" i="4"/>
  <c r="K871" i="4"/>
  <c r="W871" i="4" s="1"/>
  <c r="I877" i="4"/>
  <c r="L877" i="4"/>
  <c r="F877" i="4"/>
  <c r="J877" i="4"/>
  <c r="K877" i="4"/>
  <c r="W877" i="4"/>
  <c r="N877" i="4"/>
  <c r="H890" i="4"/>
  <c r="C890" i="4"/>
  <c r="I890" i="4"/>
  <c r="M890" i="4"/>
  <c r="G890" i="4"/>
  <c r="AE890" i="4" s="1"/>
  <c r="N890" i="4"/>
  <c r="D22" i="4"/>
  <c r="I22" i="4"/>
  <c r="L22" i="4"/>
  <c r="M22" i="4"/>
  <c r="E22" i="4"/>
  <c r="H22" i="4"/>
  <c r="C22" i="4"/>
  <c r="G22" i="4"/>
  <c r="F22" i="4"/>
  <c r="E28" i="4"/>
  <c r="D28" i="4"/>
  <c r="L28" i="4"/>
  <c r="C28" i="4"/>
  <c r="J28" i="4"/>
  <c r="M28" i="4"/>
  <c r="K28" i="4"/>
  <c r="W28" i="4" s="1"/>
  <c r="H28" i="4"/>
  <c r="I28" i="4"/>
  <c r="G28" i="4"/>
  <c r="AE28" i="4" s="1"/>
  <c r="G511" i="4"/>
  <c r="L511" i="4"/>
  <c r="E511" i="4"/>
  <c r="N505" i="4"/>
  <c r="E505" i="4"/>
  <c r="L505" i="4"/>
  <c r="F505" i="4"/>
  <c r="C505" i="4"/>
  <c r="J505" i="4"/>
  <c r="H447" i="4"/>
  <c r="D447" i="4"/>
  <c r="L447" i="4"/>
  <c r="M447" i="4"/>
  <c r="G447" i="4"/>
  <c r="AE447" i="4" s="1"/>
  <c r="N447" i="4"/>
  <c r="C447" i="4"/>
  <c r="F460" i="4"/>
  <c r="N460" i="4"/>
  <c r="I460" i="4"/>
  <c r="D460" i="4"/>
  <c r="H460" i="4"/>
  <c r="C460" i="4"/>
  <c r="J460" i="4"/>
  <c r="C474" i="4"/>
  <c r="I474" i="4"/>
  <c r="E474" i="4"/>
  <c r="J474" i="4"/>
  <c r="J489" i="4"/>
  <c r="E489" i="4"/>
  <c r="C489" i="4"/>
  <c r="I489" i="4"/>
  <c r="D489" i="4"/>
  <c r="E500" i="4"/>
  <c r="J500" i="4"/>
  <c r="K500" i="4"/>
  <c r="W500" i="4"/>
  <c r="D500" i="4"/>
  <c r="M500" i="4"/>
  <c r="N500" i="4"/>
  <c r="F500" i="4"/>
  <c r="M506" i="4"/>
  <c r="L506" i="4"/>
  <c r="J506" i="4"/>
  <c r="D506" i="4"/>
  <c r="N506" i="4"/>
  <c r="I58" i="4"/>
  <c r="H58" i="4"/>
  <c r="E58" i="4"/>
  <c r="N58" i="4"/>
  <c r="M151" i="4"/>
  <c r="H151" i="4"/>
  <c r="C151" i="4"/>
  <c r="N151" i="4"/>
  <c r="G151" i="4"/>
  <c r="I151" i="4"/>
  <c r="J151" i="4"/>
  <c r="M413" i="4"/>
  <c r="L413" i="4"/>
  <c r="J413" i="4"/>
  <c r="I413" i="4"/>
  <c r="M443" i="4"/>
  <c r="G443" i="4"/>
  <c r="AE443" i="4" s="1"/>
  <c r="I443" i="4"/>
  <c r="N443" i="4"/>
  <c r="E443" i="4"/>
  <c r="L443" i="4"/>
  <c r="F443" i="4"/>
  <c r="N607" i="4"/>
  <c r="L607" i="4"/>
  <c r="E607" i="4"/>
  <c r="K607" i="4"/>
  <c r="W607" i="4" s="1"/>
  <c r="N653" i="4"/>
  <c r="E653" i="4"/>
  <c r="J653" i="4"/>
  <c r="L653" i="4"/>
  <c r="D653" i="4"/>
  <c r="D805" i="4"/>
  <c r="I805" i="4"/>
  <c r="K884" i="4"/>
  <c r="W884" i="4"/>
  <c r="F884" i="4"/>
  <c r="K167" i="4"/>
  <c r="W167" i="4" s="1"/>
  <c r="F167" i="4"/>
  <c r="M167" i="4"/>
  <c r="N167" i="4"/>
  <c r="I167" i="4"/>
  <c r="L167" i="4"/>
  <c r="I647" i="4"/>
  <c r="E647" i="4"/>
  <c r="L647" i="4"/>
  <c r="H647" i="4"/>
  <c r="J647" i="4"/>
  <c r="K647" i="4"/>
  <c r="W647" i="4" s="1"/>
  <c r="M647" i="4"/>
  <c r="F647" i="4"/>
  <c r="J479" i="4"/>
  <c r="C479" i="4"/>
  <c r="G479" i="4"/>
  <c r="AE479" i="4" s="1"/>
  <c r="I583" i="4"/>
  <c r="J583" i="4"/>
  <c r="G583" i="4"/>
  <c r="J973" i="4"/>
  <c r="H973" i="4"/>
  <c r="I973" i="4"/>
  <c r="AF300" i="4"/>
  <c r="A523" i="5"/>
  <c r="AF851" i="4"/>
  <c r="F997" i="5"/>
  <c r="K997" i="5"/>
  <c r="D997" i="5"/>
  <c r="I997" i="5"/>
  <c r="L997" i="5"/>
  <c r="H997" i="5"/>
  <c r="B997" i="5"/>
  <c r="E997" i="5"/>
  <c r="G997" i="5"/>
  <c r="O997" i="5"/>
  <c r="P997" i="5"/>
  <c r="O125" i="5"/>
  <c r="M125" i="5"/>
  <c r="C997" i="5"/>
  <c r="P347" i="5"/>
  <c r="L347" i="5"/>
  <c r="K141" i="5"/>
  <c r="C317" i="5"/>
  <c r="H317" i="5"/>
  <c r="M317" i="5"/>
  <c r="H787" i="5"/>
  <c r="M997" i="5"/>
  <c r="C461" i="5"/>
  <c r="J997" i="5"/>
  <c r="K519" i="5"/>
  <c r="B519" i="5"/>
  <c r="G491" i="5"/>
  <c r="B491" i="5"/>
  <c r="H491" i="5"/>
  <c r="C443" i="5"/>
  <c r="E443" i="5"/>
  <c r="N443" i="5"/>
  <c r="P191" i="5"/>
  <c r="C191" i="5"/>
  <c r="N191" i="5"/>
  <c r="O948" i="5"/>
  <c r="E948" i="5"/>
  <c r="J948" i="5"/>
  <c r="D948" i="5"/>
  <c r="P948" i="5"/>
  <c r="I948" i="5"/>
  <c r="W19" i="4"/>
  <c r="A19" i="4"/>
  <c r="A9" i="5" s="1"/>
  <c r="W18" i="4"/>
  <c r="A18" i="4"/>
  <c r="W17" i="4"/>
  <c r="A17" i="4"/>
  <c r="A7" i="5" s="1"/>
  <c r="E7" i="5" s="1"/>
  <c r="W16" i="4"/>
  <c r="A16" i="4"/>
  <c r="AF16" i="4" s="1"/>
  <c r="J859" i="5"/>
  <c r="C226" i="5"/>
  <c r="E825" i="5"/>
  <c r="B825" i="5"/>
  <c r="J825" i="5"/>
  <c r="D825" i="5"/>
  <c r="W13" i="4"/>
  <c r="A13" i="4"/>
  <c r="J53" i="5"/>
  <c r="F891" i="5"/>
  <c r="C776" i="5"/>
  <c r="F911" i="5"/>
  <c r="I776" i="5"/>
  <c r="O776" i="5"/>
  <c r="B776" i="5"/>
  <c r="E776" i="5"/>
  <c r="G776" i="5"/>
  <c r="L776" i="5"/>
  <c r="D776" i="5"/>
  <c r="L797" i="5"/>
  <c r="J797" i="5"/>
  <c r="N711" i="5"/>
  <c r="H711" i="5"/>
  <c r="O245" i="5"/>
  <c r="W15" i="4"/>
  <c r="A15" i="4"/>
  <c r="W14" i="4"/>
  <c r="A14" i="4"/>
  <c r="W12" i="4"/>
  <c r="A12" i="4"/>
  <c r="E859" i="5"/>
  <c r="L859" i="5"/>
  <c r="K219" i="5"/>
  <c r="G219" i="5"/>
  <c r="E117" i="5"/>
  <c r="N117" i="5"/>
  <c r="M117" i="5"/>
  <c r="B891" i="5"/>
  <c r="C948" i="5"/>
  <c r="N53" i="5"/>
  <c r="L825" i="5"/>
  <c r="O825" i="5"/>
  <c r="F825" i="5"/>
  <c r="F770" i="5"/>
  <c r="N948" i="5"/>
  <c r="G948" i="5"/>
  <c r="O117" i="5"/>
  <c r="K891" i="5"/>
  <c r="B948" i="5"/>
  <c r="C117" i="5"/>
  <c r="L117" i="5"/>
  <c r="K117" i="5"/>
  <c r="F117" i="5"/>
  <c r="P117" i="5"/>
  <c r="J117" i="5"/>
  <c r="G117" i="5"/>
  <c r="H117" i="5"/>
  <c r="I117" i="5"/>
  <c r="B117" i="5"/>
  <c r="I619" i="5"/>
  <c r="C918" i="5"/>
  <c r="D918" i="5"/>
  <c r="G918" i="5"/>
  <c r="J918" i="5"/>
  <c r="N956" i="5"/>
  <c r="B956" i="5"/>
  <c r="M918" i="5"/>
  <c r="N825" i="5"/>
  <c r="P825" i="5"/>
  <c r="G825" i="5"/>
  <c r="H825" i="5"/>
  <c r="M825" i="5"/>
  <c r="C825" i="5"/>
  <c r="B219" i="5"/>
  <c r="C219" i="5"/>
  <c r="M219" i="5"/>
  <c r="D469" i="5"/>
  <c r="G469" i="5"/>
  <c r="E469" i="5"/>
  <c r="C469" i="5"/>
  <c r="N469" i="5"/>
  <c r="B469" i="5"/>
  <c r="K469" i="5"/>
  <c r="F469" i="5"/>
  <c r="J469" i="5"/>
  <c r="M469" i="5"/>
  <c r="O469" i="5"/>
  <c r="J500" i="5"/>
  <c r="H891" i="5"/>
  <c r="K500" i="5"/>
  <c r="F219" i="5"/>
  <c r="O219" i="5"/>
  <c r="I219" i="5"/>
  <c r="P219" i="5"/>
  <c r="D219" i="5"/>
  <c r="N219" i="5"/>
  <c r="N619" i="5"/>
  <c r="C891" i="5"/>
  <c r="F619" i="5"/>
  <c r="F287" i="5"/>
  <c r="O287" i="5"/>
  <c r="M948" i="5"/>
  <c r="L948" i="5"/>
  <c r="F948" i="5"/>
  <c r="H948" i="5"/>
  <c r="I925" i="5"/>
  <c r="C925" i="5"/>
  <c r="B925" i="5"/>
  <c r="K53" i="5"/>
  <c r="I53" i="5"/>
  <c r="H53" i="5"/>
  <c r="B53" i="5"/>
  <c r="M891" i="5"/>
  <c r="P619" i="5"/>
  <c r="F500" i="5"/>
  <c r="I825" i="5"/>
  <c r="B340" i="5"/>
  <c r="J340" i="5"/>
  <c r="L340" i="5"/>
  <c r="C340" i="5"/>
  <c r="P340" i="5"/>
  <c r="H340" i="5"/>
  <c r="K340" i="5"/>
  <c r="G340" i="5"/>
  <c r="E340" i="5"/>
  <c r="M340" i="5"/>
  <c r="H917" i="5"/>
  <c r="G420" i="5"/>
  <c r="B420" i="5"/>
  <c r="O420" i="5"/>
  <c r="L420" i="5"/>
  <c r="J420" i="5"/>
  <c r="H420" i="5"/>
  <c r="C420" i="5"/>
  <c r="F420" i="5"/>
  <c r="D420" i="5"/>
  <c r="P235" i="5"/>
  <c r="F235" i="5"/>
  <c r="N235" i="5"/>
  <c r="M235" i="5"/>
  <c r="L235" i="5"/>
  <c r="J235" i="5"/>
  <c r="H235" i="5"/>
  <c r="P420" i="5"/>
  <c r="D235" i="5"/>
  <c r="E235" i="5"/>
  <c r="M853" i="5"/>
  <c r="L853" i="5"/>
  <c r="M613" i="5"/>
  <c r="J613" i="5"/>
  <c r="I237" i="5"/>
  <c r="K67" i="5"/>
  <c r="E420" i="5"/>
  <c r="G235" i="5"/>
  <c r="C235" i="5"/>
  <c r="O613" i="5"/>
  <c r="O335" i="5"/>
  <c r="H375" i="5"/>
  <c r="F375" i="5"/>
  <c r="C375" i="5"/>
  <c r="P375" i="5"/>
  <c r="J375" i="5"/>
  <c r="M375" i="5"/>
  <c r="L375" i="5"/>
  <c r="O375" i="5"/>
  <c r="K375" i="5"/>
  <c r="E375" i="5"/>
  <c r="G45" i="5"/>
  <c r="O45" i="5"/>
  <c r="D196" i="5"/>
  <c r="B196" i="5"/>
  <c r="I420" i="5"/>
  <c r="F340" i="5"/>
  <c r="N420" i="5"/>
  <c r="O235" i="5"/>
  <c r="B220" i="5"/>
  <c r="O929" i="5"/>
  <c r="K929" i="5"/>
  <c r="N929" i="5"/>
  <c r="M929" i="5"/>
  <c r="H929" i="5"/>
  <c r="K235" i="5"/>
  <c r="O949" i="5"/>
  <c r="B949" i="5"/>
  <c r="I375" i="5"/>
  <c r="B375" i="5"/>
  <c r="D340" i="5"/>
  <c r="L404" i="5"/>
  <c r="C220" i="5"/>
  <c r="G475" i="5"/>
  <c r="D956" i="5"/>
  <c r="C956" i="5"/>
  <c r="J404" i="5"/>
  <c r="O853" i="5"/>
  <c r="L475" i="5"/>
  <c r="I853" i="5"/>
  <c r="E853" i="5"/>
  <c r="M956" i="5"/>
  <c r="M67" i="5"/>
  <c r="K853" i="5"/>
  <c r="N475" i="5"/>
  <c r="D404" i="5"/>
  <c r="P956" i="5"/>
  <c r="P853" i="5"/>
  <c r="K404" i="5"/>
  <c r="J659" i="5"/>
  <c r="H659" i="5"/>
  <c r="G710" i="5"/>
  <c r="L659" i="5"/>
  <c r="N220" i="5"/>
  <c r="G220" i="5"/>
  <c r="M690" i="5"/>
  <c r="D591" i="5"/>
  <c r="F73" i="5"/>
  <c r="F937" i="5"/>
  <c r="N710" i="5"/>
  <c r="K702" i="5"/>
  <c r="N371" i="5"/>
  <c r="D949" i="5"/>
  <c r="K949" i="5"/>
  <c r="I949" i="5"/>
  <c r="F949" i="5"/>
  <c r="N949" i="5"/>
  <c r="G287" i="5"/>
  <c r="I287" i="5"/>
  <c r="B287" i="5"/>
  <c r="C287" i="5"/>
  <c r="N287" i="5"/>
  <c r="J287" i="5"/>
  <c r="L436" i="5"/>
  <c r="G436" i="5"/>
  <c r="I436" i="5"/>
  <c r="D436" i="5"/>
  <c r="N436" i="5"/>
  <c r="M436" i="5"/>
  <c r="K436" i="5"/>
  <c r="J436" i="5"/>
  <c r="O436" i="5"/>
  <c r="F436" i="5"/>
  <c r="C436" i="5"/>
  <c r="E436" i="5"/>
  <c r="H436" i="5"/>
  <c r="P436" i="5"/>
  <c r="B436" i="5"/>
  <c r="D287" i="5"/>
  <c r="B853" i="5"/>
  <c r="J853" i="5"/>
  <c r="H853" i="5"/>
  <c r="G853" i="5"/>
  <c r="C853" i="5"/>
  <c r="R13" i="3"/>
  <c r="G702" i="5"/>
  <c r="H287" i="5"/>
  <c r="J101" i="5"/>
  <c r="D101" i="5"/>
  <c r="M287" i="5"/>
  <c r="G956" i="5"/>
  <c r="L956" i="5"/>
  <c r="P475" i="5"/>
  <c r="C475" i="5"/>
  <c r="E475" i="5"/>
  <c r="L918" i="5"/>
  <c r="D475" i="5"/>
  <c r="F918" i="5"/>
  <c r="I956" i="5"/>
  <c r="J956" i="5"/>
  <c r="E918" i="5"/>
  <c r="H918" i="5"/>
  <c r="J475" i="5"/>
  <c r="M475" i="5"/>
  <c r="N918" i="5"/>
  <c r="P67" i="5"/>
  <c r="K956" i="5"/>
  <c r="F956" i="5"/>
  <c r="H925" i="5"/>
  <c r="K925" i="5"/>
  <c r="J925" i="5"/>
  <c r="N925" i="5"/>
  <c r="G925" i="5"/>
  <c r="D925" i="5"/>
  <c r="P925" i="5"/>
  <c r="O925" i="5"/>
  <c r="M925" i="5"/>
  <c r="F925" i="5"/>
  <c r="E925" i="5"/>
  <c r="L925" i="5"/>
  <c r="B918" i="5"/>
  <c r="I918" i="5"/>
  <c r="F475" i="5"/>
  <c r="E956" i="5"/>
  <c r="H475" i="5"/>
  <c r="O956" i="5"/>
  <c r="K797" i="5"/>
  <c r="F797" i="5"/>
  <c r="N797" i="5"/>
  <c r="C797" i="5"/>
  <c r="P797" i="5"/>
  <c r="M797" i="5"/>
  <c r="O797" i="5"/>
  <c r="D797" i="5"/>
  <c r="I797" i="5"/>
  <c r="G797" i="5"/>
  <c r="B797" i="5"/>
  <c r="E797" i="5"/>
  <c r="H797" i="5"/>
  <c r="B711" i="5"/>
  <c r="K711" i="5"/>
  <c r="L933" i="5"/>
  <c r="K933" i="5"/>
  <c r="I933" i="5"/>
  <c r="B933" i="5"/>
  <c r="F933" i="5"/>
  <c r="M933" i="5"/>
  <c r="G933" i="5"/>
  <c r="F971" i="5"/>
  <c r="L971" i="5"/>
  <c r="B971" i="5"/>
  <c r="G971" i="5"/>
  <c r="O971" i="5"/>
  <c r="D971" i="5"/>
  <c r="K971" i="5"/>
  <c r="M971" i="5"/>
  <c r="E971" i="5"/>
  <c r="H971" i="5"/>
  <c r="J971" i="5"/>
  <c r="N971" i="5"/>
  <c r="P971" i="5"/>
  <c r="N527" i="5"/>
  <c r="L527" i="5"/>
  <c r="K635" i="5"/>
  <c r="M527" i="5"/>
  <c r="K93" i="5"/>
  <c r="O93" i="5"/>
  <c r="P626" i="5"/>
  <c r="O626" i="5"/>
  <c r="J626" i="5"/>
  <c r="C626" i="5"/>
  <c r="G404" i="5"/>
  <c r="H404" i="5"/>
  <c r="N404" i="5"/>
  <c r="E404" i="5"/>
  <c r="F404" i="5"/>
  <c r="I404" i="5"/>
  <c r="O404" i="5"/>
  <c r="H933" i="5"/>
  <c r="P711" i="5"/>
  <c r="E551" i="5"/>
  <c r="M404" i="5"/>
  <c r="N900" i="5"/>
  <c r="D900" i="5"/>
  <c r="B404" i="5"/>
  <c r="H900" i="5"/>
  <c r="P933" i="5"/>
  <c r="M335" i="5"/>
  <c r="J635" i="5"/>
  <c r="C404" i="5"/>
  <c r="L900" i="5"/>
  <c r="C933" i="5"/>
  <c r="K527" i="5"/>
  <c r="I971" i="5"/>
  <c r="K287" i="5"/>
  <c r="E287" i="5"/>
  <c r="L287" i="5"/>
  <c r="P287" i="5"/>
  <c r="N73" i="5"/>
  <c r="H73" i="5"/>
  <c r="E73" i="5"/>
  <c r="E949" i="5"/>
  <c r="J949" i="5"/>
  <c r="M949" i="5"/>
  <c r="G949" i="5"/>
  <c r="H949" i="5"/>
  <c r="C949" i="5"/>
  <c r="P949" i="5"/>
  <c r="L949" i="5"/>
  <c r="G263" i="5"/>
  <c r="O263" i="5"/>
  <c r="P918" i="5"/>
  <c r="O918" i="5"/>
  <c r="K918" i="5"/>
  <c r="N93" i="5"/>
  <c r="C93" i="5"/>
  <c r="D93" i="5"/>
  <c r="L93" i="5"/>
  <c r="H93" i="5"/>
  <c r="G93" i="5"/>
  <c r="P93" i="5"/>
  <c r="I93" i="5"/>
  <c r="M93" i="5"/>
  <c r="H937" i="5"/>
  <c r="F93" i="5"/>
  <c r="E903" i="5"/>
  <c r="F591" i="5"/>
  <c r="E93" i="5"/>
  <c r="K215" i="5"/>
  <c r="N215" i="5"/>
  <c r="H215" i="5"/>
  <c r="E215" i="5"/>
  <c r="I215" i="5"/>
  <c r="O215" i="5"/>
  <c r="N853" i="5"/>
  <c r="F853" i="5"/>
  <c r="E742" i="5"/>
  <c r="E900" i="5"/>
  <c r="C900" i="5"/>
  <c r="G900" i="5"/>
  <c r="G495" i="5"/>
  <c r="P495" i="5"/>
  <c r="O901" i="5"/>
  <c r="L901" i="5"/>
  <c r="E901" i="5"/>
  <c r="B901" i="5"/>
  <c r="F901" i="5"/>
  <c r="K631" i="5"/>
  <c r="I742" i="5"/>
  <c r="H591" i="5"/>
  <c r="N136" i="5"/>
  <c r="M136" i="5"/>
  <c r="I136" i="5"/>
  <c r="F136" i="5"/>
  <c r="G136" i="5"/>
  <c r="P136" i="5"/>
  <c r="O136" i="5"/>
  <c r="H136" i="5"/>
  <c r="F873" i="5"/>
  <c r="I937" i="5"/>
  <c r="G591" i="5"/>
  <c r="N742" i="5"/>
  <c r="J937" i="5"/>
  <c r="B682" i="5"/>
  <c r="P49" i="5"/>
  <c r="K49" i="5"/>
  <c r="O307" i="5"/>
  <c r="J307" i="5"/>
  <c r="K894" i="5"/>
  <c r="C525" i="5"/>
  <c r="F525" i="5"/>
  <c r="L908" i="5"/>
  <c r="O387" i="5"/>
  <c r="M387" i="5"/>
  <c r="E387" i="5"/>
  <c r="I387" i="5"/>
  <c r="F387" i="5"/>
  <c r="J387" i="5"/>
  <c r="K387" i="5"/>
  <c r="G387" i="5"/>
  <c r="P742" i="5"/>
  <c r="C591" i="5"/>
  <c r="J742" i="5"/>
  <c r="O937" i="5"/>
  <c r="C372" i="5"/>
  <c r="E372" i="5"/>
  <c r="I372" i="5"/>
  <c r="H372" i="5"/>
  <c r="L372" i="5"/>
  <c r="K372" i="5"/>
  <c r="B372" i="5"/>
  <c r="D372" i="5"/>
  <c r="F372" i="5"/>
  <c r="O372" i="5"/>
  <c r="J372" i="5"/>
  <c r="M372" i="5"/>
  <c r="P372" i="5"/>
  <c r="N372" i="5"/>
  <c r="G372" i="5"/>
  <c r="I900" i="5"/>
  <c r="M900" i="5"/>
  <c r="B900" i="5"/>
  <c r="F900" i="5"/>
  <c r="J900" i="5"/>
  <c r="O900" i="5"/>
  <c r="K900" i="5"/>
  <c r="P900" i="5"/>
  <c r="O957" i="5"/>
  <c r="D957" i="5"/>
  <c r="O396" i="5"/>
  <c r="H396" i="5"/>
  <c r="K396" i="5"/>
  <c r="M396" i="5"/>
  <c r="C396" i="5"/>
  <c r="P396" i="5"/>
  <c r="G396" i="5"/>
  <c r="F396" i="5"/>
  <c r="E396" i="5"/>
  <c r="J396" i="5"/>
  <c r="B396" i="5"/>
  <c r="D396" i="5"/>
  <c r="L396" i="5"/>
  <c r="N396" i="5"/>
  <c r="I396" i="5"/>
  <c r="F742" i="5"/>
  <c r="O674" i="5"/>
  <c r="G713" i="5"/>
  <c r="N713" i="5"/>
  <c r="F713" i="5"/>
  <c r="C713" i="5"/>
  <c r="H713" i="5"/>
  <c r="L713" i="5"/>
  <c r="G381" i="5"/>
  <c r="G101" i="5"/>
  <c r="L101" i="5"/>
  <c r="B101" i="5"/>
  <c r="O101" i="5"/>
  <c r="H101" i="5"/>
  <c r="E101" i="5"/>
  <c r="I101" i="5"/>
  <c r="F101" i="5"/>
  <c r="C101" i="5"/>
  <c r="P101" i="5"/>
  <c r="K101" i="5"/>
  <c r="N101" i="5"/>
  <c r="M101" i="5"/>
  <c r="E403" i="5"/>
  <c r="O972" i="5"/>
  <c r="I972" i="5"/>
  <c r="N972" i="5"/>
  <c r="H972" i="5"/>
  <c r="K972" i="5"/>
  <c r="D972" i="5"/>
  <c r="J972" i="5"/>
  <c r="G972" i="5"/>
  <c r="E972" i="5"/>
  <c r="P972" i="5"/>
  <c r="M972" i="5"/>
  <c r="D274" i="5"/>
  <c r="N274" i="5"/>
  <c r="E274" i="5"/>
  <c r="H274" i="5"/>
  <c r="K274" i="5"/>
  <c r="G274" i="5"/>
  <c r="M274" i="5"/>
  <c r="I274" i="5"/>
  <c r="O274" i="5"/>
  <c r="C274" i="5"/>
  <c r="J274" i="5"/>
  <c r="F274" i="5"/>
  <c r="P274" i="5"/>
  <c r="B274" i="5"/>
  <c r="L274" i="5"/>
  <c r="L972" i="5"/>
  <c r="L742" i="5"/>
  <c r="O742" i="5"/>
  <c r="J916" i="5"/>
  <c r="M916" i="5"/>
  <c r="F916" i="5"/>
  <c r="G916" i="5"/>
  <c r="L916" i="5"/>
  <c r="E916" i="5"/>
  <c r="P916" i="5"/>
  <c r="D916" i="5"/>
  <c r="C916" i="5"/>
  <c r="N916" i="5"/>
  <c r="B916" i="5"/>
  <c r="H916" i="5"/>
  <c r="I916" i="5"/>
  <c r="K916" i="5"/>
  <c r="O916" i="5"/>
  <c r="K837" i="5"/>
  <c r="D837" i="5"/>
  <c r="P837" i="5"/>
  <c r="L837" i="5"/>
  <c r="J837" i="5"/>
  <c r="F837" i="5"/>
  <c r="H837" i="5"/>
  <c r="B837" i="5"/>
  <c r="C837" i="5"/>
  <c r="I837" i="5"/>
  <c r="G837" i="5"/>
  <c r="E837" i="5"/>
  <c r="M837" i="5"/>
  <c r="N837" i="5"/>
  <c r="O837" i="5"/>
  <c r="F972" i="5"/>
  <c r="M742" i="5"/>
  <c r="O523" i="5"/>
  <c r="F966" i="5"/>
  <c r="B972" i="5"/>
  <c r="C742" i="5"/>
  <c r="H742" i="5"/>
  <c r="G742" i="5"/>
  <c r="D290" i="5"/>
  <c r="L290" i="5"/>
  <c r="E290" i="5"/>
  <c r="N290" i="5"/>
  <c r="K290" i="5"/>
  <c r="M290" i="5"/>
  <c r="O290" i="5"/>
  <c r="G290" i="5"/>
  <c r="F290" i="5"/>
  <c r="P290" i="5"/>
  <c r="B290" i="5"/>
  <c r="C290" i="5"/>
  <c r="I290" i="5"/>
  <c r="J290" i="5"/>
  <c r="H290" i="5"/>
  <c r="D758" i="5"/>
  <c r="O758" i="5"/>
  <c r="I758" i="5"/>
  <c r="K758" i="5"/>
  <c r="J758" i="5"/>
  <c r="E758" i="5"/>
  <c r="O308" i="5"/>
  <c r="I308" i="5"/>
  <c r="C308" i="5"/>
  <c r="K308" i="5"/>
  <c r="P308" i="5"/>
  <c r="L308" i="5"/>
  <c r="H308" i="5"/>
  <c r="D308" i="5"/>
  <c r="G308" i="5"/>
  <c r="J308" i="5"/>
  <c r="B308" i="5"/>
  <c r="M308" i="5"/>
  <c r="N308" i="5"/>
  <c r="E308" i="5"/>
  <c r="F308" i="5"/>
  <c r="F223" i="5"/>
  <c r="M223" i="5"/>
  <c r="O223" i="5"/>
  <c r="J223" i="5"/>
  <c r="N223" i="5"/>
  <c r="K223" i="5"/>
  <c r="C223" i="5"/>
  <c r="G223" i="5"/>
  <c r="B223" i="5"/>
  <c r="I223" i="5"/>
  <c r="H223" i="5"/>
  <c r="E223" i="5"/>
  <c r="P223" i="5"/>
  <c r="L223" i="5"/>
  <c r="D223" i="5"/>
  <c r="C972" i="5"/>
  <c r="B532" i="5"/>
  <c r="C532" i="5"/>
  <c r="I532" i="5"/>
  <c r="K532" i="5"/>
  <c r="M532" i="5"/>
  <c r="G532" i="5"/>
  <c r="F532" i="5"/>
  <c r="K742" i="5"/>
  <c r="B742" i="5"/>
  <c r="A6" i="5"/>
  <c r="H6" i="5" s="1"/>
  <c r="D160" i="5"/>
  <c r="P160" i="5"/>
  <c r="J160" i="5"/>
  <c r="C160" i="5"/>
  <c r="N160" i="5"/>
  <c r="I160" i="5"/>
  <c r="M160" i="5"/>
  <c r="O160" i="5"/>
  <c r="L160" i="5"/>
  <c r="G160" i="5"/>
  <c r="K160" i="5"/>
  <c r="B160" i="5"/>
  <c r="H160" i="5"/>
  <c r="E160" i="5"/>
  <c r="F160" i="5"/>
  <c r="A666" i="5"/>
  <c r="C666" i="5" s="1"/>
  <c r="AF676" i="4"/>
  <c r="AF730" i="4"/>
  <c r="A720" i="5"/>
  <c r="A738" i="5"/>
  <c r="AF748" i="4"/>
  <c r="A760" i="5"/>
  <c r="AF770" i="4"/>
  <c r="A992" i="5"/>
  <c r="K992" i="5" s="1"/>
  <c r="AF1002" i="4"/>
  <c r="AF85" i="4"/>
  <c r="A75" i="5"/>
  <c r="AF101" i="4"/>
  <c r="A91" i="5"/>
  <c r="A658" i="5"/>
  <c r="AF668" i="4"/>
  <c r="L734" i="5"/>
  <c r="D734" i="5"/>
  <c r="M734" i="5"/>
  <c r="I734" i="5"/>
  <c r="H734" i="5"/>
  <c r="G734" i="5"/>
  <c r="E734" i="5"/>
  <c r="K734" i="5"/>
  <c r="J734" i="5"/>
  <c r="B734" i="5"/>
  <c r="O734" i="5"/>
  <c r="F734" i="5"/>
  <c r="P734" i="5"/>
  <c r="N734" i="5"/>
  <c r="C734" i="5"/>
  <c r="A744" i="5"/>
  <c r="AF754" i="4"/>
  <c r="AF93" i="4"/>
  <c r="A83" i="5"/>
  <c r="F83" i="5" s="1"/>
  <c r="AF108" i="4"/>
  <c r="A98" i="5"/>
  <c r="A118" i="5"/>
  <c r="AF128" i="4"/>
  <c r="AF660" i="4"/>
  <c r="A650" i="5"/>
  <c r="L650" i="5" s="1"/>
  <c r="AF722" i="4"/>
  <c r="A712" i="5"/>
  <c r="AF737" i="4"/>
  <c r="A727" i="5"/>
  <c r="B727" i="5" s="1"/>
  <c r="A752" i="5"/>
  <c r="D752" i="5" s="1"/>
  <c r="AF762" i="4"/>
  <c r="A809" i="5"/>
  <c r="AF819" i="4"/>
  <c r="A827" i="5"/>
  <c r="AF837" i="4"/>
  <c r="AF902" i="4"/>
  <c r="A892" i="5"/>
  <c r="F343" i="5"/>
  <c r="N291" i="5"/>
  <c r="F635" i="5"/>
  <c r="A821" i="5"/>
  <c r="C821" i="5" s="1"/>
  <c r="AF831" i="4"/>
  <c r="A835" i="5"/>
  <c r="AF845" i="4"/>
  <c r="A899" i="5"/>
  <c r="AF909" i="4"/>
  <c r="A999" i="5"/>
  <c r="AF1009" i="4"/>
  <c r="I635" i="5"/>
  <c r="G635" i="5"/>
  <c r="B635" i="5"/>
  <c r="M635" i="5"/>
  <c r="O635" i="5"/>
  <c r="P635" i="5"/>
  <c r="E635" i="5"/>
  <c r="H635" i="5"/>
  <c r="C635" i="5"/>
  <c r="M551" i="5"/>
  <c r="F551" i="5"/>
  <c r="G551" i="5"/>
  <c r="I551" i="5"/>
  <c r="P551" i="5"/>
  <c r="C551" i="5"/>
  <c r="D551" i="5"/>
  <c r="L551" i="5"/>
  <c r="B551" i="5"/>
  <c r="AF825" i="4"/>
  <c r="A815" i="5"/>
  <c r="A885" i="5"/>
  <c r="AF895" i="4"/>
  <c r="O532" i="5"/>
  <c r="D532" i="5"/>
  <c r="P532" i="5"/>
  <c r="L532" i="5"/>
  <c r="E532" i="5"/>
  <c r="J532" i="5"/>
  <c r="H532" i="5"/>
  <c r="N532" i="5"/>
  <c r="C387" i="5"/>
  <c r="D387" i="5"/>
  <c r="P387" i="5"/>
  <c r="B387" i="5"/>
  <c r="H387" i="5"/>
  <c r="N387" i="5"/>
  <c r="L387" i="5"/>
  <c r="J195" i="5"/>
  <c r="L195" i="5"/>
  <c r="I859" i="5"/>
  <c r="G859" i="5"/>
  <c r="AF231" i="4"/>
  <c r="A221" i="5"/>
  <c r="J221" i="5" s="1"/>
  <c r="A227" i="5"/>
  <c r="AF237" i="4"/>
  <c r="A233" i="5"/>
  <c r="A455" i="5"/>
  <c r="D455" i="5" s="1"/>
  <c r="AF465" i="4"/>
  <c r="AF574" i="4"/>
  <c r="A564" i="5"/>
  <c r="M564" i="5" s="1"/>
  <c r="I579" i="5"/>
  <c r="H579" i="5"/>
  <c r="L579" i="5"/>
  <c r="N579" i="5"/>
  <c r="B579" i="5"/>
  <c r="M579" i="5"/>
  <c r="E579" i="5"/>
  <c r="D579" i="5"/>
  <c r="C579" i="5"/>
  <c r="F579" i="5"/>
  <c r="G579" i="5"/>
  <c r="J579" i="5"/>
  <c r="P579" i="5"/>
  <c r="K579" i="5"/>
  <c r="AF654" i="4"/>
  <c r="A644" i="5"/>
  <c r="I644" i="5" s="1"/>
  <c r="A816" i="5"/>
  <c r="E816" i="5" s="1"/>
  <c r="AF826" i="4"/>
  <c r="AF861" i="4"/>
  <c r="A851" i="5"/>
  <c r="AF867" i="4"/>
  <c r="A857" i="5"/>
  <c r="AF875" i="4"/>
  <c r="A865" i="5"/>
  <c r="A893" i="5"/>
  <c r="AF903" i="4"/>
  <c r="AF39" i="4"/>
  <c r="AF47" i="4"/>
  <c r="AF53" i="4"/>
  <c r="AF61" i="4"/>
  <c r="AF65" i="4"/>
  <c r="AF71" i="4"/>
  <c r="AF74" i="4"/>
  <c r="AF100" i="4"/>
  <c r="AF106" i="4"/>
  <c r="AF107" i="4"/>
  <c r="AF120" i="4"/>
  <c r="AF132" i="4"/>
  <c r="AF145" i="4"/>
  <c r="AF153" i="4"/>
  <c r="AF164" i="4"/>
  <c r="AF169" i="4"/>
  <c r="AF175" i="4"/>
  <c r="AF176" i="4"/>
  <c r="AF183" i="4"/>
  <c r="AF222" i="4"/>
  <c r="AF223" i="4"/>
  <c r="AF253" i="4"/>
  <c r="AF261" i="4"/>
  <c r="AF276" i="4"/>
  <c r="AF289" i="4"/>
  <c r="AF302" i="4"/>
  <c r="AF310" i="4"/>
  <c r="AF359" i="4"/>
  <c r="AF365" i="4"/>
  <c r="AF377" i="4"/>
  <c r="AF396" i="4"/>
  <c r="AF417" i="4"/>
  <c r="AF423" i="4"/>
  <c r="AF425" i="4"/>
  <c r="AF433" i="4"/>
  <c r="AF438" i="4"/>
  <c r="AF439" i="4"/>
  <c r="AF470" i="4"/>
  <c r="AF477" i="4"/>
  <c r="AF492" i="4"/>
  <c r="AF503" i="4"/>
  <c r="AF509" i="4"/>
  <c r="AF517" i="4"/>
  <c r="AF519" i="4"/>
  <c r="AF525" i="4"/>
  <c r="AF549" i="4"/>
  <c r="AF566" i="4"/>
  <c r="AF567" i="4"/>
  <c r="AF581" i="4"/>
  <c r="AF604" i="4"/>
  <c r="AF630" i="4"/>
  <c r="AF675" i="4"/>
  <c r="AF710" i="4"/>
  <c r="AF731" i="4"/>
  <c r="AF738" i="4"/>
  <c r="AF761" i="4"/>
  <c r="AF769" i="4"/>
  <c r="AF776" i="4"/>
  <c r="AF777" i="4"/>
  <c r="AF792" i="4"/>
  <c r="AF808" i="4"/>
  <c r="AF809" i="4"/>
  <c r="AF842" i="4"/>
  <c r="AF915" i="4"/>
  <c r="AF929" i="4"/>
  <c r="AF960" i="4"/>
  <c r="AF975" i="4"/>
  <c r="AF988" i="4"/>
  <c r="AF989" i="4"/>
  <c r="AF1004" i="4"/>
  <c r="N23" i="5"/>
  <c r="J23" i="5"/>
  <c r="A29" i="5"/>
  <c r="O29" i="5" s="1"/>
  <c r="A43" i="5"/>
  <c r="A51" i="5"/>
  <c r="N51" i="5" s="1"/>
  <c r="A165" i="5"/>
  <c r="H165" i="5" s="1"/>
  <c r="A279" i="5"/>
  <c r="O279" i="5" s="1"/>
  <c r="A292" i="5"/>
  <c r="K292" i="5" s="1"/>
  <c r="A386" i="5"/>
  <c r="A415" i="5"/>
  <c r="A423" i="5"/>
  <c r="A965" i="5"/>
  <c r="A979" i="5"/>
  <c r="N623" i="5"/>
  <c r="H931" i="5"/>
  <c r="J931" i="5"/>
  <c r="A122" i="5"/>
  <c r="A143" i="5"/>
  <c r="F284" i="5"/>
  <c r="H284" i="5"/>
  <c r="A336" i="5"/>
  <c r="I336" i="5" s="1"/>
  <c r="A349" i="5"/>
  <c r="P349" i="5" s="1"/>
  <c r="A481" i="5"/>
  <c r="D524" i="5"/>
  <c r="C524" i="5"/>
  <c r="P524" i="5"/>
  <c r="L524" i="5"/>
  <c r="G524" i="5"/>
  <c r="H524" i="5"/>
  <c r="K524" i="5"/>
  <c r="F524" i="5"/>
  <c r="I524" i="5"/>
  <c r="J524" i="5"/>
  <c r="A539" i="5"/>
  <c r="A782" i="5"/>
  <c r="E790" i="5"/>
  <c r="I790" i="5"/>
  <c r="L790" i="5"/>
  <c r="K790" i="5"/>
  <c r="P790" i="5"/>
  <c r="J790" i="5"/>
  <c r="D790" i="5"/>
  <c r="N790" i="5"/>
  <c r="B186" i="5"/>
  <c r="P186" i="5"/>
  <c r="I186" i="5"/>
  <c r="M186" i="5"/>
  <c r="F186" i="5"/>
  <c r="H186" i="5"/>
  <c r="A407" i="5"/>
  <c r="A429" i="5"/>
  <c r="F437" i="5"/>
  <c r="M437" i="5"/>
  <c r="I437" i="5"/>
  <c r="J437" i="5"/>
  <c r="O437" i="5"/>
  <c r="G437" i="5"/>
  <c r="H443" i="5"/>
  <c r="I443" i="5"/>
  <c r="G443" i="5"/>
  <c r="A90" i="5"/>
  <c r="A97" i="5"/>
  <c r="J97" i="5" s="1"/>
  <c r="A110" i="5"/>
  <c r="H110" i="5" s="1"/>
  <c r="A159" i="5"/>
  <c r="B159" i="5" s="1"/>
  <c r="G848" i="5"/>
  <c r="L848" i="5"/>
  <c r="A905" i="5"/>
  <c r="I905" i="5" s="1"/>
  <c r="A919" i="5"/>
  <c r="E919" i="5" s="1"/>
  <c r="A950" i="5"/>
  <c r="J93" i="5"/>
  <c r="A61" i="5"/>
  <c r="N61" i="5" s="1"/>
  <c r="A243" i="5"/>
  <c r="A300" i="5"/>
  <c r="M984" i="5"/>
  <c r="A994" i="5"/>
  <c r="A251" i="5"/>
  <c r="E251" i="5" s="1"/>
  <c r="A266" i="5"/>
  <c r="I266" i="5" s="1"/>
  <c r="A507" i="5"/>
  <c r="A515" i="5"/>
  <c r="C515" i="5" s="1"/>
  <c r="A556" i="5"/>
  <c r="A766" i="5"/>
  <c r="A135" i="5"/>
  <c r="A212" i="5"/>
  <c r="F212" i="5" s="1"/>
  <c r="A493" i="5"/>
  <c r="A665" i="5"/>
  <c r="A751" i="5"/>
  <c r="J751" i="5" s="1"/>
  <c r="A759" i="5"/>
  <c r="O759" i="5" s="1"/>
  <c r="A767" i="5"/>
  <c r="D767" i="5" s="1"/>
  <c r="A978" i="5"/>
  <c r="A355" i="5"/>
  <c r="A721" i="5"/>
  <c r="A728" i="5"/>
  <c r="J728" i="5" s="1"/>
  <c r="A96" i="5"/>
  <c r="A413" i="5"/>
  <c r="A428" i="5"/>
  <c r="A557" i="5"/>
  <c r="A571" i="5"/>
  <c r="A798" i="5"/>
  <c r="J798" i="5" s="1"/>
  <c r="M509" i="5"/>
  <c r="N119" i="5"/>
  <c r="F119" i="5"/>
  <c r="A166" i="5"/>
  <c r="A482" i="5"/>
  <c r="N482" i="5" s="1"/>
  <c r="A685" i="5"/>
  <c r="F685" i="5" s="1"/>
  <c r="A746" i="5"/>
  <c r="A832" i="5"/>
  <c r="L832" i="5" s="1"/>
  <c r="A173" i="5"/>
  <c r="A460" i="5"/>
  <c r="O460" i="5" s="1"/>
  <c r="A467" i="5"/>
  <c r="A620" i="5"/>
  <c r="H620" i="5" s="1"/>
  <c r="A641" i="5"/>
  <c r="F641" i="5" s="1"/>
  <c r="C902" i="5"/>
  <c r="F902" i="5"/>
  <c r="D902" i="5"/>
  <c r="A64" i="5"/>
  <c r="L64" i="5" s="1"/>
  <c r="A154" i="5"/>
  <c r="A367" i="5"/>
  <c r="I367" i="5" s="1"/>
  <c r="A499" i="5"/>
  <c r="A594" i="5"/>
  <c r="A700" i="5"/>
  <c r="D700" i="5" s="1"/>
  <c r="N833" i="5"/>
  <c r="L833" i="5"/>
  <c r="F833" i="5"/>
  <c r="H833" i="5"/>
  <c r="C833" i="5"/>
  <c r="D833" i="5"/>
  <c r="M833" i="5"/>
  <c r="E833" i="5"/>
  <c r="I833" i="5"/>
  <c r="P833" i="5"/>
  <c r="J833" i="5"/>
  <c r="G833" i="5"/>
  <c r="B833" i="5"/>
  <c r="O833" i="5"/>
  <c r="K833" i="5"/>
  <c r="J319" i="5"/>
  <c r="K319" i="5"/>
  <c r="I319" i="5"/>
  <c r="L319" i="5"/>
  <c r="C319" i="5"/>
  <c r="N319" i="5"/>
  <c r="H319" i="5"/>
  <c r="G319" i="5"/>
  <c r="F319" i="5"/>
  <c r="B319" i="5"/>
  <c r="O319" i="5"/>
  <c r="D319" i="5"/>
  <c r="E319" i="5"/>
  <c r="F309" i="5"/>
  <c r="J309" i="5"/>
  <c r="K309" i="5"/>
  <c r="D309" i="5"/>
  <c r="H309" i="5"/>
  <c r="E309" i="5"/>
  <c r="M309" i="5"/>
  <c r="L309" i="5"/>
  <c r="P309" i="5"/>
  <c r="O309" i="5"/>
  <c r="C309" i="5"/>
  <c r="G309" i="5"/>
  <c r="P730" i="5"/>
  <c r="O730" i="5"/>
  <c r="K730" i="5"/>
  <c r="N730" i="5"/>
  <c r="C730" i="5"/>
  <c r="F730" i="5"/>
  <c r="M730" i="5"/>
  <c r="B730" i="5"/>
  <c r="I730" i="5"/>
  <c r="J730" i="5"/>
  <c r="H730" i="5"/>
  <c r="L730" i="5"/>
  <c r="D730" i="5"/>
  <c r="B309" i="5"/>
  <c r="K263" i="5"/>
  <c r="D263" i="5"/>
  <c r="H263" i="5"/>
  <c r="F263" i="5"/>
  <c r="J263" i="5"/>
  <c r="B263" i="5"/>
  <c r="L263" i="5"/>
  <c r="P263" i="5"/>
  <c r="M263" i="5"/>
  <c r="E263" i="5"/>
  <c r="C263" i="5"/>
  <c r="I263" i="5"/>
  <c r="N263" i="5"/>
  <c r="O710" i="5"/>
  <c r="E710" i="5"/>
  <c r="M710" i="5"/>
  <c r="D710" i="5"/>
  <c r="H710" i="5"/>
  <c r="F710" i="5"/>
  <c r="K710" i="5"/>
  <c r="B710" i="5"/>
  <c r="L710" i="5"/>
  <c r="P710" i="5"/>
  <c r="C710" i="5"/>
  <c r="I348" i="5"/>
  <c r="F348" i="5"/>
  <c r="D348" i="5"/>
  <c r="E348" i="5"/>
  <c r="M348" i="5"/>
  <c r="L348" i="5"/>
  <c r="C348" i="5"/>
  <c r="K348" i="5"/>
  <c r="P348" i="5"/>
  <c r="G348" i="5"/>
  <c r="P21" i="5"/>
  <c r="H21" i="5"/>
  <c r="C21" i="5"/>
  <c r="E21" i="5"/>
  <c r="B21" i="5"/>
  <c r="M21" i="5"/>
  <c r="O21" i="5"/>
  <c r="G21" i="5"/>
  <c r="N21" i="5"/>
  <c r="K21" i="5"/>
  <c r="I21" i="5"/>
  <c r="L21" i="5"/>
  <c r="N213" i="5"/>
  <c r="P213" i="5"/>
  <c r="J213" i="5"/>
  <c r="G213" i="5"/>
  <c r="L213" i="5"/>
  <c r="O213" i="5"/>
  <c r="B213" i="5"/>
  <c r="K213" i="5"/>
  <c r="F213" i="5"/>
  <c r="E213" i="5"/>
  <c r="M213" i="5"/>
  <c r="I213" i="5"/>
  <c r="C213" i="5"/>
  <c r="H213" i="5"/>
  <c r="D213" i="5"/>
  <c r="N309" i="5"/>
  <c r="G730" i="5"/>
  <c r="P319" i="5"/>
  <c r="F21" i="5"/>
  <c r="H758" i="5"/>
  <c r="F758" i="5"/>
  <c r="B758" i="5"/>
  <c r="M758" i="5"/>
  <c r="C758" i="5"/>
  <c r="N758" i="5"/>
  <c r="G758" i="5"/>
  <c r="P758" i="5"/>
  <c r="L758" i="5"/>
  <c r="K316" i="5"/>
  <c r="I316" i="5"/>
  <c r="E316" i="5"/>
  <c r="P316" i="5"/>
  <c r="L316" i="5"/>
  <c r="C316" i="5"/>
  <c r="J316" i="5"/>
  <c r="H316" i="5"/>
  <c r="G316" i="5"/>
  <c r="O316" i="5"/>
  <c r="M316" i="5"/>
  <c r="I309" i="5"/>
  <c r="P713" i="5"/>
  <c r="B713" i="5"/>
  <c r="K713" i="5"/>
  <c r="O713" i="5"/>
  <c r="E713" i="5"/>
  <c r="I713" i="5"/>
  <c r="M713" i="5"/>
  <c r="J713" i="5"/>
  <c r="D713" i="5"/>
  <c r="D613" i="5"/>
  <c r="C613" i="5"/>
  <c r="H613" i="5"/>
  <c r="N613" i="5"/>
  <c r="K613" i="5"/>
  <c r="B613" i="5"/>
  <c r="G613" i="5"/>
  <c r="P613" i="5"/>
  <c r="F613" i="5"/>
  <c r="E613" i="5"/>
  <c r="I613" i="5"/>
  <c r="D21" i="5"/>
  <c r="M319" i="5"/>
  <c r="N805" i="5"/>
  <c r="I677" i="5"/>
  <c r="F677" i="5"/>
  <c r="O677" i="5"/>
  <c r="G677" i="5"/>
  <c r="M677" i="5"/>
  <c r="D677" i="5"/>
  <c r="N677" i="5"/>
  <c r="K677" i="5"/>
  <c r="E677" i="5"/>
  <c r="L677" i="5"/>
  <c r="P677" i="5"/>
  <c r="L268" i="5"/>
  <c r="C268" i="5"/>
  <c r="K268" i="5"/>
  <c r="N268" i="5"/>
  <c r="M268" i="5"/>
  <c r="G268" i="5"/>
  <c r="J268" i="5"/>
  <c r="E268" i="5"/>
  <c r="O268" i="5"/>
  <c r="N509" i="5"/>
  <c r="L509" i="5"/>
  <c r="P509" i="5"/>
  <c r="E509" i="5"/>
  <c r="B509" i="5"/>
  <c r="C509" i="5"/>
  <c r="K509" i="5"/>
  <c r="D509" i="5"/>
  <c r="O509" i="5"/>
  <c r="J509" i="5"/>
  <c r="G509" i="5"/>
  <c r="K651" i="5"/>
  <c r="J651" i="5"/>
  <c r="N651" i="5"/>
  <c r="O651" i="5"/>
  <c r="D867" i="5"/>
  <c r="C136" i="5"/>
  <c r="K136" i="5"/>
  <c r="I940" i="5"/>
  <c r="J917" i="5"/>
  <c r="E136" i="5"/>
  <c r="L136" i="5"/>
  <c r="I365" i="5"/>
  <c r="J136" i="5"/>
  <c r="K813" i="5"/>
  <c r="G178" i="5"/>
  <c r="H178" i="5"/>
  <c r="M178" i="5"/>
  <c r="B136" i="5"/>
  <c r="H268" i="5"/>
  <c r="H651" i="5"/>
  <c r="H509" i="5"/>
  <c r="C437" i="5"/>
  <c r="E437" i="5"/>
  <c r="L437" i="5"/>
  <c r="B714" i="5"/>
  <c r="F714" i="5"/>
  <c r="J714" i="5"/>
  <c r="D841" i="5"/>
  <c r="M841" i="5"/>
  <c r="N841" i="5"/>
  <c r="J841" i="5"/>
  <c r="K841" i="5"/>
  <c r="G841" i="5"/>
  <c r="C870" i="5"/>
  <c r="K870" i="5"/>
  <c r="J981" i="5"/>
  <c r="D981" i="5"/>
  <c r="D197" i="5"/>
  <c r="K197" i="5"/>
  <c r="E197" i="5"/>
  <c r="D746" i="5"/>
  <c r="B746" i="5"/>
  <c r="B61" i="5"/>
  <c r="M415" i="5"/>
  <c r="B415" i="5"/>
  <c r="N865" i="5"/>
  <c r="B564" i="5"/>
  <c r="M816" i="5"/>
  <c r="D816" i="5"/>
  <c r="K75" i="5"/>
  <c r="D815" i="5"/>
  <c r="M815" i="5"/>
  <c r="N815" i="5"/>
  <c r="I815" i="5"/>
  <c r="P815" i="5"/>
  <c r="K815" i="5"/>
  <c r="O37" i="5"/>
  <c r="F37" i="5"/>
  <c r="C37" i="5"/>
  <c r="J644" i="5"/>
  <c r="P644" i="5"/>
  <c r="E644" i="5"/>
  <c r="M644" i="5"/>
  <c r="D233" i="5"/>
  <c r="J879" i="5"/>
  <c r="P879" i="5"/>
  <c r="K879" i="5"/>
  <c r="B879" i="5"/>
  <c r="I110" i="5"/>
  <c r="J166" i="5"/>
  <c r="N665" i="5"/>
  <c r="F919" i="5"/>
  <c r="P29" i="5"/>
  <c r="N29" i="5"/>
  <c r="L29" i="5"/>
  <c r="H752" i="5"/>
  <c r="G752" i="5"/>
  <c r="M752" i="5"/>
  <c r="I752" i="5"/>
  <c r="N752" i="5"/>
  <c r="F752" i="5"/>
  <c r="P481" i="5"/>
  <c r="J481" i="5"/>
  <c r="C363" i="5"/>
  <c r="I363" i="5"/>
  <c r="E241" i="5"/>
  <c r="AE26" i="4"/>
  <c r="A10" i="5"/>
  <c r="AF20" i="4"/>
  <c r="AF28" i="4"/>
  <c r="A18" i="5"/>
  <c r="H18" i="5" s="1"/>
  <c r="AF36" i="4"/>
  <c r="A26" i="5"/>
  <c r="AF52" i="4"/>
  <c r="A42" i="5"/>
  <c r="A50" i="5"/>
  <c r="AF60" i="4"/>
  <c r="A58" i="5"/>
  <c r="G58" i="5" s="1"/>
  <c r="AF68" i="4"/>
  <c r="A66" i="5"/>
  <c r="AF76" i="4"/>
  <c r="G112" i="5"/>
  <c r="O112" i="5"/>
  <c r="N112" i="5"/>
  <c r="F112" i="5"/>
  <c r="H112" i="5"/>
  <c r="E112" i="5"/>
  <c r="K112" i="5"/>
  <c r="B112" i="5"/>
  <c r="M112" i="5"/>
  <c r="C112" i="5"/>
  <c r="P112" i="5"/>
  <c r="L112" i="5"/>
  <c r="J112" i="5"/>
  <c r="A142" i="5"/>
  <c r="AF152" i="4"/>
  <c r="AF168" i="4"/>
  <c r="A158" i="5"/>
  <c r="G158" i="5" s="1"/>
  <c r="A174" i="5"/>
  <c r="AF184" i="4"/>
  <c r="AF192" i="4"/>
  <c r="A182" i="5"/>
  <c r="E182" i="5" s="1"/>
  <c r="A188" i="5"/>
  <c r="AF198" i="4"/>
  <c r="AF204" i="4"/>
  <c r="A194" i="5"/>
  <c r="C194" i="5" s="1"/>
  <c r="AF212" i="4"/>
  <c r="A202" i="5"/>
  <c r="A218" i="5"/>
  <c r="AF228" i="4"/>
  <c r="G226" i="5"/>
  <c r="M226" i="5"/>
  <c r="N226" i="5"/>
  <c r="I226" i="5"/>
  <c r="E226" i="5"/>
  <c r="P226" i="5"/>
  <c r="B226" i="5"/>
  <c r="H226" i="5"/>
  <c r="F226" i="5"/>
  <c r="K226" i="5"/>
  <c r="D226" i="5"/>
  <c r="L226" i="5"/>
  <c r="J226" i="5"/>
  <c r="O226" i="5"/>
  <c r="A234" i="5"/>
  <c r="C234" i="5" s="1"/>
  <c r="AF244" i="4"/>
  <c r="AF268" i="4"/>
  <c r="A258" i="5"/>
  <c r="AF292" i="4"/>
  <c r="A282" i="5"/>
  <c r="AF308" i="4"/>
  <c r="A298" i="5"/>
  <c r="AF316" i="4"/>
  <c r="A306" i="5"/>
  <c r="F306" i="5" s="1"/>
  <c r="A314" i="5"/>
  <c r="E314" i="5" s="1"/>
  <c r="AF324" i="4"/>
  <c r="A322" i="5"/>
  <c r="AF332" i="4"/>
  <c r="AF340" i="4"/>
  <c r="A330" i="5"/>
  <c r="A338" i="5"/>
  <c r="AF348" i="4"/>
  <c r="AF364" i="4"/>
  <c r="H370" i="5"/>
  <c r="N370" i="5"/>
  <c r="O370" i="5"/>
  <c r="P370" i="5"/>
  <c r="G370" i="5"/>
  <c r="D370" i="5"/>
  <c r="J370" i="5"/>
  <c r="M370" i="5"/>
  <c r="C370" i="5"/>
  <c r="L370" i="5"/>
  <c r="A378" i="5"/>
  <c r="AF388" i="4"/>
  <c r="AF404" i="4"/>
  <c r="A394" i="5"/>
  <c r="O394" i="5" s="1"/>
  <c r="N402" i="5"/>
  <c r="C402" i="5"/>
  <c r="J402" i="5"/>
  <c r="H402" i="5"/>
  <c r="E402" i="5"/>
  <c r="O402" i="5"/>
  <c r="P402" i="5"/>
  <c r="I402" i="5"/>
  <c r="D402" i="5"/>
  <c r="M402" i="5"/>
  <c r="G402" i="5"/>
  <c r="F402" i="5"/>
  <c r="K402" i="5"/>
  <c r="A410" i="5"/>
  <c r="AF420" i="4"/>
  <c r="AF428" i="4"/>
  <c r="A418" i="5"/>
  <c r="N418" i="5" s="1"/>
  <c r="AF436" i="4"/>
  <c r="A426" i="5"/>
  <c r="M426" i="5" s="1"/>
  <c r="AF444" i="4"/>
  <c r="A434" i="5"/>
  <c r="A450" i="5"/>
  <c r="AF460" i="4"/>
  <c r="A474" i="5"/>
  <c r="AF484" i="4"/>
  <c r="A490" i="5"/>
  <c r="I490" i="5" s="1"/>
  <c r="AF500" i="4"/>
  <c r="A498" i="5"/>
  <c r="AF508" i="4"/>
  <c r="AF532" i="4"/>
  <c r="A522" i="5"/>
  <c r="AF540" i="4"/>
  <c r="A530" i="5"/>
  <c r="E530" i="5" s="1"/>
  <c r="AF548" i="4"/>
  <c r="A538" i="5"/>
  <c r="I538" i="5" s="1"/>
  <c r="AF556" i="4"/>
  <c r="A546" i="5"/>
  <c r="A554" i="5"/>
  <c r="AF564" i="4"/>
  <c r="A562" i="5"/>
  <c r="AF572" i="4"/>
  <c r="AF580" i="4"/>
  <c r="A570" i="5"/>
  <c r="AF588" i="4"/>
  <c r="A578" i="5"/>
  <c r="J578" i="5" s="1"/>
  <c r="A586" i="5"/>
  <c r="AF596" i="4"/>
  <c r="A610" i="5"/>
  <c r="N610" i="5" s="1"/>
  <c r="AF620" i="4"/>
  <c r="N618" i="5"/>
  <c r="I618" i="5"/>
  <c r="C618" i="5"/>
  <c r="M618" i="5"/>
  <c r="J618" i="5"/>
  <c r="K618" i="5"/>
  <c r="L618" i="5"/>
  <c r="O618" i="5"/>
  <c r="D618" i="5"/>
  <c r="F618" i="5"/>
  <c r="H618" i="5"/>
  <c r="B618" i="5"/>
  <c r="E618" i="5"/>
  <c r="AF652" i="4"/>
  <c r="A642" i="5"/>
  <c r="A656" i="5"/>
  <c r="E656" i="5" s="1"/>
  <c r="AF666" i="4"/>
  <c r="AF674" i="4"/>
  <c r="A664" i="5"/>
  <c r="G664" i="5" s="1"/>
  <c r="J710" i="5"/>
  <c r="I710" i="5"/>
  <c r="AF784" i="4"/>
  <c r="A774" i="5"/>
  <c r="I774" i="5" s="1"/>
  <c r="AF986" i="4"/>
  <c r="A976" i="5"/>
  <c r="K984" i="5"/>
  <c r="E984" i="5"/>
  <c r="H984" i="5"/>
  <c r="F984" i="5"/>
  <c r="N984" i="5"/>
  <c r="G984" i="5"/>
  <c r="D984" i="5"/>
  <c r="P984" i="5"/>
  <c r="B984" i="5"/>
  <c r="J984" i="5"/>
  <c r="H210" i="5"/>
  <c r="K210" i="5"/>
  <c r="L210" i="5"/>
  <c r="B210" i="5"/>
  <c r="F210" i="5"/>
  <c r="M210" i="5"/>
  <c r="N210" i="5"/>
  <c r="I210" i="5"/>
  <c r="G210" i="5"/>
  <c r="D210" i="5"/>
  <c r="E210" i="5"/>
  <c r="C210" i="5"/>
  <c r="C639" i="5"/>
  <c r="I639" i="5"/>
  <c r="B639" i="5"/>
  <c r="N639" i="5"/>
  <c r="G639" i="5"/>
  <c r="O639" i="5"/>
  <c r="J639" i="5"/>
  <c r="K639" i="5"/>
  <c r="L639" i="5"/>
  <c r="AE923" i="4"/>
  <c r="AE764" i="4"/>
  <c r="AE891" i="4"/>
  <c r="AE788" i="4"/>
  <c r="AE195" i="4"/>
  <c r="AE261" i="4"/>
  <c r="AE661" i="4"/>
  <c r="AE432" i="4"/>
  <c r="AE859" i="4"/>
  <c r="AE978" i="4"/>
  <c r="AE323" i="4"/>
  <c r="AE996" i="4"/>
  <c r="AE970" i="4"/>
  <c r="AE293" i="4"/>
  <c r="AE362" i="4"/>
  <c r="AE954" i="4"/>
  <c r="AE630" i="4"/>
  <c r="AE614" i="4"/>
  <c r="AE179" i="4"/>
  <c r="AE464" i="4"/>
  <c r="AE939" i="4"/>
  <c r="AE582" i="4"/>
  <c r="AE163" i="4"/>
  <c r="AE987" i="4"/>
  <c r="AE717" i="4"/>
  <c r="AE780" i="4"/>
  <c r="AE820" i="4"/>
  <c r="AE836" i="4"/>
  <c r="AE962" i="4"/>
  <c r="AE883" i="4"/>
  <c r="AE899" i="4"/>
  <c r="AE246" i="4"/>
  <c r="AE285" i="4"/>
  <c r="E905" i="5"/>
  <c r="B905" i="5"/>
  <c r="G816" i="5"/>
  <c r="P816" i="5"/>
  <c r="B381" i="5"/>
  <c r="B525" i="5"/>
  <c r="J525" i="5"/>
  <c r="D285" i="5"/>
  <c r="L285" i="5"/>
  <c r="O785" i="5"/>
  <c r="C785" i="5"/>
  <c r="L595" i="5"/>
  <c r="G690" i="5"/>
  <c r="B595" i="5"/>
  <c r="H690" i="5"/>
  <c r="P661" i="5"/>
  <c r="L515" i="5"/>
  <c r="C816" i="5"/>
  <c r="J816" i="5"/>
  <c r="C381" i="5"/>
  <c r="K525" i="5"/>
  <c r="M525" i="5"/>
  <c r="M285" i="5"/>
  <c r="C285" i="5"/>
  <c r="H785" i="5"/>
  <c r="F785" i="5"/>
  <c r="O690" i="5"/>
  <c r="I595" i="5"/>
  <c r="G595" i="5"/>
  <c r="C595" i="5"/>
  <c r="F515" i="5"/>
  <c r="N816" i="5"/>
  <c r="B816" i="5"/>
  <c r="K905" i="5"/>
  <c r="AF19" i="4"/>
  <c r="K381" i="5"/>
  <c r="O381" i="5"/>
  <c r="E525" i="5"/>
  <c r="O525" i="5"/>
  <c r="J873" i="5"/>
  <c r="O285" i="5"/>
  <c r="H285" i="5"/>
  <c r="P785" i="5"/>
  <c r="J785" i="5"/>
  <c r="C690" i="5"/>
  <c r="F595" i="5"/>
  <c r="N690" i="5"/>
  <c r="H595" i="5"/>
  <c r="L166" i="5"/>
  <c r="L816" i="5"/>
  <c r="O816" i="5"/>
  <c r="J905" i="5"/>
  <c r="D905" i="5"/>
  <c r="N381" i="5"/>
  <c r="E381" i="5"/>
  <c r="D525" i="5"/>
  <c r="G525" i="5"/>
  <c r="H873" i="5"/>
  <c r="N285" i="5"/>
  <c r="G285" i="5"/>
  <c r="N785" i="5"/>
  <c r="E690" i="5"/>
  <c r="B269" i="5"/>
  <c r="N595" i="5"/>
  <c r="D690" i="5"/>
  <c r="K816" i="5"/>
  <c r="M381" i="5"/>
  <c r="J381" i="5"/>
  <c r="H525" i="5"/>
  <c r="F285" i="5"/>
  <c r="I785" i="5"/>
  <c r="D785" i="5"/>
  <c r="F690" i="5"/>
  <c r="K595" i="5"/>
  <c r="J595" i="5"/>
  <c r="E595" i="5"/>
  <c r="P690" i="5"/>
  <c r="O595" i="5"/>
  <c r="D661" i="5"/>
  <c r="H816" i="5"/>
  <c r="F816" i="5"/>
  <c r="I381" i="5"/>
  <c r="H381" i="5"/>
  <c r="L525" i="5"/>
  <c r="I525" i="5"/>
  <c r="N447" i="5"/>
  <c r="E285" i="5"/>
  <c r="J285" i="5"/>
  <c r="M785" i="5"/>
  <c r="G785" i="5"/>
  <c r="B690" i="5"/>
  <c r="M595" i="5"/>
  <c r="L690" i="5"/>
  <c r="M751" i="5"/>
  <c r="I816" i="5"/>
  <c r="L712" i="5"/>
  <c r="F122" i="5"/>
  <c r="G365" i="5"/>
  <c r="L381" i="5"/>
  <c r="P447" i="5"/>
  <c r="N525" i="5"/>
  <c r="K365" i="5"/>
  <c r="I285" i="5"/>
  <c r="K785" i="5"/>
  <c r="J690" i="5"/>
  <c r="I564" i="5"/>
  <c r="E865" i="5"/>
  <c r="D813" i="5"/>
  <c r="I259" i="5"/>
  <c r="AF98" i="4"/>
  <c r="F594" i="5"/>
  <c r="J564" i="5"/>
  <c r="O865" i="5"/>
  <c r="I389" i="5"/>
  <c r="H813" i="5"/>
  <c r="K89" i="5"/>
  <c r="I104" i="5"/>
  <c r="M919" i="5"/>
  <c r="I300" i="5"/>
  <c r="M482" i="5"/>
  <c r="K564" i="5"/>
  <c r="M865" i="5"/>
  <c r="L813" i="5"/>
  <c r="B389" i="5"/>
  <c r="L564" i="5"/>
  <c r="D865" i="5"/>
  <c r="P813" i="5"/>
  <c r="J813" i="5"/>
  <c r="B813" i="5"/>
  <c r="O564" i="5"/>
  <c r="B865" i="5"/>
  <c r="M813" i="5"/>
  <c r="O813" i="5"/>
  <c r="D919" i="5"/>
  <c r="J300" i="5"/>
  <c r="O90" i="5"/>
  <c r="E564" i="5"/>
  <c r="C865" i="5"/>
  <c r="I813" i="5"/>
  <c r="L673" i="5"/>
  <c r="D559" i="5"/>
  <c r="C564" i="5"/>
  <c r="G564" i="5"/>
  <c r="L865" i="5"/>
  <c r="G813" i="5"/>
  <c r="N386" i="5"/>
  <c r="B110" i="5"/>
  <c r="K994" i="5"/>
  <c r="G994" i="5"/>
  <c r="E110" i="5"/>
  <c r="O83" i="5"/>
  <c r="I83" i="5"/>
  <c r="K712" i="5"/>
  <c r="O712" i="5"/>
  <c r="P227" i="5"/>
  <c r="D227" i="5"/>
  <c r="M389" i="5"/>
  <c r="F673" i="5"/>
  <c r="G673" i="5"/>
  <c r="M96" i="5"/>
  <c r="E673" i="5"/>
  <c r="I673" i="5"/>
  <c r="O673" i="5"/>
  <c r="O559" i="5"/>
  <c r="D83" i="5"/>
  <c r="K110" i="5"/>
  <c r="M994" i="5"/>
  <c r="J994" i="5"/>
  <c r="P110" i="5"/>
  <c r="K83" i="5"/>
  <c r="L83" i="5"/>
  <c r="E712" i="5"/>
  <c r="H712" i="5"/>
  <c r="O227" i="5"/>
  <c r="I227" i="5"/>
  <c r="P389" i="5"/>
  <c r="G96" i="5"/>
  <c r="N673" i="5"/>
  <c r="H673" i="5"/>
  <c r="G259" i="5"/>
  <c r="E813" i="5"/>
  <c r="J735" i="5"/>
  <c r="P559" i="5"/>
  <c r="B506" i="5"/>
  <c r="F259" i="5"/>
  <c r="E386" i="5"/>
  <c r="M110" i="5"/>
  <c r="K135" i="5"/>
  <c r="J110" i="5"/>
  <c r="E994" i="5"/>
  <c r="L994" i="5"/>
  <c r="J83" i="5"/>
  <c r="M83" i="5"/>
  <c r="M712" i="5"/>
  <c r="C712" i="5"/>
  <c r="H55" i="5"/>
  <c r="H227" i="5"/>
  <c r="N227" i="5"/>
  <c r="C389" i="5"/>
  <c r="O96" i="5"/>
  <c r="C673" i="5"/>
  <c r="D673" i="5"/>
  <c r="C813" i="5"/>
  <c r="F227" i="5"/>
  <c r="N110" i="5"/>
  <c r="M673" i="5"/>
  <c r="F813" i="5"/>
  <c r="H259" i="5"/>
  <c r="E389" i="5"/>
  <c r="E83" i="5"/>
  <c r="H83" i="5"/>
  <c r="C83" i="5"/>
  <c r="B712" i="5"/>
  <c r="C227" i="5"/>
  <c r="J673" i="5"/>
  <c r="C994" i="5"/>
  <c r="G83" i="5"/>
  <c r="B83" i="5"/>
  <c r="N712" i="5"/>
  <c r="P712" i="5"/>
  <c r="O110" i="5"/>
  <c r="D994" i="5"/>
  <c r="B994" i="5"/>
  <c r="E227" i="5"/>
  <c r="D110" i="5"/>
  <c r="N994" i="5"/>
  <c r="F994" i="5"/>
  <c r="N83" i="5"/>
  <c r="G712" i="5"/>
  <c r="I712" i="5"/>
  <c r="G227" i="5"/>
  <c r="J227" i="5"/>
  <c r="O389" i="5"/>
  <c r="P673" i="5"/>
  <c r="B673" i="5"/>
  <c r="H735" i="5"/>
  <c r="J259" i="5"/>
  <c r="C110" i="5"/>
  <c r="O994" i="5"/>
  <c r="L110" i="5"/>
  <c r="F110" i="5"/>
  <c r="F712" i="5"/>
  <c r="G110" i="5"/>
  <c r="M227" i="5"/>
  <c r="H96" i="5"/>
  <c r="E323" i="5"/>
  <c r="L89" i="5"/>
  <c r="J89" i="5"/>
  <c r="G81" i="5"/>
  <c r="O81" i="5"/>
  <c r="E81" i="5"/>
  <c r="L559" i="5"/>
  <c r="B559" i="5"/>
  <c r="N559" i="5"/>
  <c r="E559" i="5"/>
  <c r="M559" i="5"/>
  <c r="J559" i="5"/>
  <c r="H559" i="5"/>
  <c r="F559" i="5"/>
  <c r="I559" i="5"/>
  <c r="G559" i="5"/>
  <c r="K559" i="5"/>
  <c r="J389" i="5"/>
  <c r="H389" i="5"/>
  <c r="L389" i="5"/>
  <c r="D389" i="5"/>
  <c r="N389" i="5"/>
  <c r="G389" i="5"/>
  <c r="K389" i="5"/>
  <c r="D506" i="5"/>
  <c r="M506" i="5"/>
  <c r="N506" i="5"/>
  <c r="J506" i="5"/>
  <c r="G506" i="5"/>
  <c r="I506" i="5"/>
  <c r="H506" i="5"/>
  <c r="O506" i="5"/>
  <c r="E506" i="5"/>
  <c r="C506" i="5"/>
  <c r="F506" i="5"/>
  <c r="L506" i="5"/>
  <c r="K506" i="5"/>
  <c r="C607" i="5"/>
  <c r="G607" i="5"/>
  <c r="D607" i="5"/>
  <c r="L341" i="5"/>
  <c r="F564" i="5"/>
  <c r="D564" i="5"/>
  <c r="H865" i="5"/>
  <c r="J865" i="5"/>
  <c r="H564" i="5"/>
  <c r="P564" i="5"/>
  <c r="P865" i="5"/>
  <c r="I865" i="5"/>
  <c r="N564" i="5"/>
  <c r="G865" i="5"/>
  <c r="F759" i="5"/>
  <c r="B275" i="5"/>
  <c r="E77" i="5"/>
  <c r="M215" i="5"/>
  <c r="F215" i="5"/>
  <c r="C215" i="5"/>
  <c r="D215" i="5"/>
  <c r="P215" i="5"/>
  <c r="B215" i="5"/>
  <c r="L215" i="5"/>
  <c r="G215" i="5"/>
  <c r="J215" i="5"/>
  <c r="K626" i="5"/>
  <c r="G626" i="5"/>
  <c r="H626" i="5"/>
  <c r="F626" i="5"/>
  <c r="I626" i="5"/>
  <c r="D626" i="5"/>
  <c r="M626" i="5"/>
  <c r="L626" i="5"/>
  <c r="B626" i="5"/>
  <c r="N626" i="5"/>
  <c r="J661" i="5"/>
  <c r="C661" i="5"/>
  <c r="N661" i="5"/>
  <c r="L661" i="5"/>
  <c r="K661" i="5"/>
  <c r="D921" i="5"/>
  <c r="AE510" i="4"/>
  <c r="AE906" i="4"/>
  <c r="AE676" i="4"/>
  <c r="AE866" i="4"/>
  <c r="E792" i="5"/>
  <c r="AE260" i="4"/>
  <c r="AE755" i="4"/>
  <c r="G792" i="5"/>
  <c r="AE550" i="4"/>
  <c r="AE668" i="4"/>
  <c r="AE732" i="4"/>
  <c r="AE819" i="4"/>
  <c r="AE803" i="4"/>
  <c r="B181" i="5"/>
  <c r="I181" i="5"/>
  <c r="J181" i="5"/>
  <c r="L181" i="5"/>
  <c r="O181" i="5"/>
  <c r="C181" i="5"/>
  <c r="K181" i="5"/>
  <c r="D181" i="5"/>
  <c r="G181" i="5"/>
  <c r="H181" i="5"/>
  <c r="M181" i="5"/>
  <c r="P181" i="5"/>
  <c r="I786" i="5"/>
  <c r="D786" i="5"/>
  <c r="A148" i="5"/>
  <c r="N259" i="5"/>
  <c r="H607" i="5"/>
  <c r="O607" i="5"/>
  <c r="N607" i="5"/>
  <c r="M607" i="5"/>
  <c r="K607" i="5"/>
  <c r="L607" i="5"/>
  <c r="P341" i="5"/>
  <c r="D792" i="5"/>
  <c r="N792" i="5"/>
  <c r="P792" i="5"/>
  <c r="K792" i="5"/>
  <c r="B792" i="5"/>
  <c r="L792" i="5"/>
  <c r="I792" i="5"/>
  <c r="F792" i="5"/>
  <c r="C792" i="5"/>
  <c r="O792" i="5"/>
  <c r="K883" i="5"/>
  <c r="B883" i="5"/>
  <c r="C883" i="5"/>
  <c r="G482" i="5"/>
  <c r="B786" i="5"/>
  <c r="K64" i="5"/>
  <c r="N181" i="5"/>
  <c r="E181" i="5"/>
  <c r="M940" i="5"/>
  <c r="H862" i="5"/>
  <c r="O475" i="5"/>
  <c r="B475" i="5"/>
  <c r="K475" i="5"/>
  <c r="I475" i="5"/>
  <c r="M64" i="5"/>
  <c r="N883" i="5"/>
  <c r="B929" i="5"/>
  <c r="L929" i="5"/>
  <c r="J929" i="5"/>
  <c r="E929" i="5"/>
  <c r="C929" i="5"/>
  <c r="I929" i="5"/>
  <c r="D929" i="5"/>
  <c r="F929" i="5"/>
  <c r="G929" i="5"/>
  <c r="P929" i="5"/>
  <c r="A170" i="5"/>
  <c r="A778" i="5"/>
  <c r="A934" i="5"/>
  <c r="AF990" i="4"/>
  <c r="A162" i="5"/>
  <c r="D162" i="5" s="1"/>
  <c r="AF724" i="4"/>
  <c r="AF912" i="4"/>
  <c r="A146" i="5"/>
  <c r="D146" i="5" s="1"/>
  <c r="AF858" i="4"/>
  <c r="F490" i="5"/>
  <c r="P104" i="5"/>
  <c r="K104" i="5"/>
  <c r="L104" i="5"/>
  <c r="O104" i="5"/>
  <c r="G104" i="5"/>
  <c r="H104" i="5"/>
  <c r="E104" i="5"/>
  <c r="J104" i="5"/>
  <c r="C104" i="5"/>
  <c r="B104" i="5"/>
  <c r="D104" i="5"/>
  <c r="M104" i="5"/>
  <c r="N104" i="5"/>
  <c r="E140" i="5"/>
  <c r="D140" i="5"/>
  <c r="H140" i="5"/>
  <c r="C140" i="5"/>
  <c r="O140" i="5"/>
  <c r="J772" i="5"/>
  <c r="C772" i="5"/>
  <c r="L241" i="5"/>
  <c r="F241" i="5"/>
  <c r="J241" i="5"/>
  <c r="P241" i="5"/>
  <c r="K241" i="5"/>
  <c r="C241" i="5"/>
  <c r="B241" i="5"/>
  <c r="B700" i="5"/>
  <c r="O700" i="5"/>
  <c r="E602" i="5"/>
  <c r="E333" i="5"/>
  <c r="N700" i="5"/>
  <c r="M143" i="5"/>
  <c r="M700" i="5"/>
  <c r="C455" i="5"/>
  <c r="O143" i="5"/>
  <c r="B138" i="5"/>
  <c r="F138" i="5"/>
  <c r="K138" i="5"/>
  <c r="E138" i="5"/>
  <c r="L87" i="5"/>
  <c r="G87" i="5"/>
  <c r="D87" i="5"/>
  <c r="C87" i="5"/>
  <c r="O87" i="5"/>
  <c r="K937" i="5"/>
  <c r="B937" i="5"/>
  <c r="E937" i="5"/>
  <c r="K143" i="5"/>
  <c r="N976" i="5"/>
  <c r="L861" i="5"/>
  <c r="N861" i="5"/>
  <c r="H861" i="5"/>
  <c r="K861" i="5"/>
  <c r="I861" i="5"/>
  <c r="E861" i="5"/>
  <c r="B861" i="5"/>
  <c r="O861" i="5"/>
  <c r="G861" i="5"/>
  <c r="C982" i="5"/>
  <c r="C974" i="5"/>
  <c r="A124" i="5"/>
  <c r="F982" i="5"/>
  <c r="O982" i="5"/>
  <c r="A132" i="5"/>
  <c r="AF150" i="4"/>
  <c r="AF790" i="4"/>
  <c r="A72" i="5"/>
  <c r="D982" i="5"/>
  <c r="AE841" i="4"/>
  <c r="AF782" i="4"/>
  <c r="A708" i="5"/>
  <c r="AF114" i="4"/>
  <c r="AE39" i="4"/>
  <c r="AE368" i="4"/>
  <c r="AE144" i="4"/>
  <c r="A56" i="5"/>
  <c r="M780" i="5"/>
  <c r="A80" i="5"/>
  <c r="AE778" i="4"/>
  <c r="N293" i="5"/>
  <c r="P381" i="5"/>
  <c r="F381" i="5"/>
  <c r="I330" i="5"/>
  <c r="G330" i="5"/>
  <c r="D49" i="5"/>
  <c r="G49" i="5"/>
  <c r="F49" i="5"/>
  <c r="B49" i="5"/>
  <c r="L49" i="5"/>
  <c r="M49" i="5"/>
  <c r="J49" i="5"/>
  <c r="N49" i="5"/>
  <c r="I49" i="5"/>
  <c r="H49" i="5"/>
  <c r="J418" i="5"/>
  <c r="C418" i="5"/>
  <c r="L843" i="5"/>
  <c r="H843" i="5"/>
  <c r="N327" i="5"/>
  <c r="L327" i="5"/>
  <c r="E327" i="5"/>
  <c r="P327" i="5"/>
  <c r="G327" i="5"/>
  <c r="B327" i="5"/>
  <c r="H327" i="5"/>
  <c r="I327" i="5"/>
  <c r="M327" i="5"/>
  <c r="D327" i="5"/>
  <c r="C327" i="5"/>
  <c r="O327" i="5"/>
  <c r="K327" i="5"/>
  <c r="B195" i="5"/>
  <c r="F195" i="5"/>
  <c r="E195" i="5"/>
  <c r="N195" i="5"/>
  <c r="C195" i="5"/>
  <c r="I195" i="5"/>
  <c r="P195" i="5"/>
  <c r="M195" i="5"/>
  <c r="H195" i="5"/>
  <c r="K195" i="5"/>
  <c r="O195" i="5"/>
  <c r="D195" i="5"/>
  <c r="G298" i="5"/>
  <c r="G789" i="5"/>
  <c r="J477" i="5"/>
  <c r="L477" i="5"/>
  <c r="B88" i="5"/>
  <c r="H88" i="5"/>
  <c r="I88" i="5"/>
  <c r="P88" i="5"/>
  <c r="B81" i="5"/>
  <c r="H81" i="5"/>
  <c r="M81" i="5"/>
  <c r="N81" i="5"/>
  <c r="P81" i="5"/>
  <c r="F81" i="5"/>
  <c r="L81" i="5"/>
  <c r="C81" i="5"/>
  <c r="J81" i="5"/>
  <c r="K81" i="5"/>
  <c r="D81" i="5"/>
  <c r="I81" i="5"/>
  <c r="J50" i="5"/>
  <c r="C656" i="5"/>
  <c r="B656" i="5"/>
  <c r="M58" i="5"/>
  <c r="D829" i="5"/>
  <c r="F371" i="5"/>
  <c r="H371" i="5"/>
  <c r="I371" i="5"/>
  <c r="K371" i="5"/>
  <c r="D371" i="5"/>
  <c r="P371" i="5"/>
  <c r="C371" i="5"/>
  <c r="M371" i="5"/>
  <c r="I799" i="5"/>
  <c r="J799" i="5"/>
  <c r="M799" i="5"/>
  <c r="F799" i="5"/>
  <c r="P799" i="5"/>
  <c r="B799" i="5"/>
  <c r="E799" i="5"/>
  <c r="C799" i="5"/>
  <c r="O799" i="5"/>
  <c r="K799" i="5"/>
  <c r="H799" i="5"/>
  <c r="L799" i="5"/>
  <c r="H267" i="5"/>
  <c r="C267" i="5"/>
  <c r="K267" i="5"/>
  <c r="G267" i="5"/>
  <c r="D267" i="5"/>
  <c r="N267" i="5"/>
  <c r="P267" i="5"/>
  <c r="M267" i="5"/>
  <c r="J267" i="5"/>
  <c r="I267" i="5"/>
  <c r="F267" i="5"/>
  <c r="A380" i="5"/>
  <c r="J792" i="5"/>
  <c r="AF446" i="4"/>
  <c r="K323" i="5"/>
  <c r="A364" i="5"/>
  <c r="J364" i="5" s="1"/>
  <c r="AE1008" i="4"/>
  <c r="L476" i="5"/>
  <c r="D540" i="5"/>
  <c r="C484" i="5"/>
  <c r="M53" i="5"/>
  <c r="I284" i="5"/>
  <c r="AE183" i="4"/>
  <c r="M792" i="5"/>
  <c r="N484" i="5"/>
  <c r="N524" i="5"/>
  <c r="K467" i="5"/>
  <c r="P64" i="5"/>
  <c r="F64" i="5"/>
  <c r="E178" i="5"/>
  <c r="C88" i="5"/>
  <c r="F88" i="5"/>
  <c r="L88" i="5"/>
  <c r="O88" i="5"/>
  <c r="J88" i="5"/>
  <c r="G88" i="5"/>
  <c r="M88" i="5"/>
  <c r="D88" i="5"/>
  <c r="K88" i="5"/>
  <c r="E88" i="5"/>
  <c r="N88" i="5"/>
  <c r="C856" i="5"/>
  <c r="E856" i="5"/>
  <c r="D856" i="5"/>
  <c r="G856" i="5"/>
  <c r="N856" i="5"/>
  <c r="M856" i="5"/>
  <c r="K856" i="5"/>
  <c r="P856" i="5"/>
  <c r="J856" i="5"/>
  <c r="I856" i="5"/>
  <c r="F856" i="5"/>
  <c r="B856" i="5"/>
  <c r="L856" i="5"/>
  <c r="H856" i="5"/>
  <c r="D220" i="5"/>
  <c r="H220" i="5"/>
  <c r="B268" i="5"/>
  <c r="I268" i="5"/>
  <c r="F268" i="5"/>
  <c r="D268" i="5"/>
  <c r="P268" i="5"/>
  <c r="J348" i="5"/>
  <c r="B348" i="5"/>
  <c r="O348" i="5"/>
  <c r="H348" i="5"/>
  <c r="N348" i="5"/>
  <c r="C500" i="5"/>
  <c r="B500" i="5"/>
  <c r="G500" i="5"/>
  <c r="O500" i="5"/>
  <c r="M500" i="5"/>
  <c r="P500" i="5"/>
  <c r="L500" i="5"/>
  <c r="H500" i="5"/>
  <c r="N500" i="5"/>
  <c r="D500" i="5"/>
  <c r="E500" i="5"/>
  <c r="I500" i="5"/>
  <c r="G772" i="5"/>
  <c r="I772" i="5"/>
  <c r="H772" i="5"/>
  <c r="F772" i="5"/>
  <c r="B772" i="5"/>
  <c r="J64" i="5"/>
  <c r="I64" i="5"/>
  <c r="K178" i="5"/>
  <c r="K772" i="5"/>
  <c r="E64" i="5"/>
  <c r="D64" i="5"/>
  <c r="O178" i="5"/>
  <c r="P772" i="5"/>
  <c r="H64" i="5"/>
  <c r="C64" i="5"/>
  <c r="O641" i="5"/>
  <c r="B178" i="5"/>
  <c r="D772" i="5"/>
  <c r="E772" i="5"/>
  <c r="O772" i="5"/>
  <c r="P659" i="5"/>
  <c r="B659" i="5"/>
  <c r="G64" i="5"/>
  <c r="J178" i="5"/>
  <c r="M772" i="5"/>
  <c r="G397" i="5"/>
  <c r="B397" i="5"/>
  <c r="D397" i="5"/>
  <c r="C397" i="5"/>
  <c r="N397" i="5"/>
  <c r="O397" i="5"/>
  <c r="K397" i="5"/>
  <c r="L397" i="5"/>
  <c r="P397" i="5"/>
  <c r="F397" i="5"/>
  <c r="E397" i="5"/>
  <c r="N64" i="5"/>
  <c r="L178" i="5"/>
  <c r="L772" i="5"/>
  <c r="N772" i="5"/>
  <c r="G39" i="5"/>
  <c r="J484" i="5"/>
  <c r="N787" i="5"/>
  <c r="P974" i="5"/>
  <c r="E39" i="5"/>
  <c r="M787" i="5"/>
  <c r="D284" i="5"/>
  <c r="E476" i="5"/>
  <c r="K974" i="5"/>
  <c r="L540" i="5"/>
  <c r="N476" i="5"/>
  <c r="E787" i="5"/>
  <c r="P31" i="5"/>
  <c r="L31" i="5"/>
  <c r="M524" i="5"/>
  <c r="AF430" i="4"/>
  <c r="A144" i="5"/>
  <c r="M144" i="5" s="1"/>
  <c r="AF358" i="4"/>
  <c r="I787" i="5"/>
  <c r="AF294" i="4"/>
  <c r="AF350" i="4"/>
  <c r="A492" i="5"/>
  <c r="O492" i="5" s="1"/>
  <c r="A580" i="5"/>
  <c r="AE119" i="4"/>
  <c r="AE258" i="4"/>
  <c r="AE650" i="4"/>
  <c r="K196" i="5"/>
  <c r="D39" i="5"/>
  <c r="G484" i="5"/>
  <c r="O787" i="5"/>
  <c r="G596" i="5"/>
  <c r="K39" i="5"/>
  <c r="P476" i="5"/>
  <c r="C787" i="5"/>
  <c r="M974" i="5"/>
  <c r="AF768" i="4"/>
  <c r="A260" i="5"/>
  <c r="H260" i="5" s="1"/>
  <c r="M476" i="5"/>
  <c r="I974" i="5"/>
  <c r="K31" i="5"/>
  <c r="L484" i="5"/>
  <c r="C31" i="5"/>
  <c r="AF638" i="4"/>
  <c r="AE306" i="4"/>
  <c r="AE266" i="4"/>
  <c r="AE135" i="4"/>
  <c r="M196" i="5"/>
  <c r="E974" i="5"/>
  <c r="H39" i="5"/>
  <c r="E484" i="5"/>
  <c r="L284" i="5"/>
  <c r="AF984" i="4"/>
  <c r="L787" i="5"/>
  <c r="J476" i="5"/>
  <c r="L974" i="5"/>
  <c r="J284" i="5"/>
  <c r="D476" i="5"/>
  <c r="B974" i="5"/>
  <c r="AF406" i="4"/>
  <c r="H484" i="5"/>
  <c r="M31" i="5"/>
  <c r="G31" i="5"/>
  <c r="AF550" i="4"/>
  <c r="AF230" i="4"/>
  <c r="AF278" i="4"/>
  <c r="A332" i="5"/>
  <c r="A324" i="5"/>
  <c r="A152" i="5"/>
  <c r="AF41" i="4"/>
  <c r="AF33" i="4"/>
  <c r="F484" i="5"/>
  <c r="F39" i="5"/>
  <c r="M284" i="5"/>
  <c r="K787" i="5"/>
  <c r="A604" i="5"/>
  <c r="F476" i="5"/>
  <c r="H974" i="5"/>
  <c r="A750" i="5"/>
  <c r="AF318" i="4"/>
  <c r="F540" i="5"/>
  <c r="O484" i="5"/>
  <c r="E31" i="5"/>
  <c r="F31" i="5"/>
  <c r="N31" i="5"/>
  <c r="E524" i="5"/>
  <c r="L23" i="5"/>
  <c r="A176" i="5"/>
  <c r="A452" i="5"/>
  <c r="A726" i="5"/>
  <c r="P726" i="5" s="1"/>
  <c r="B524" i="5"/>
  <c r="A252" i="5"/>
  <c r="B252" i="5" s="1"/>
  <c r="A657" i="5"/>
  <c r="K657" i="5" s="1"/>
  <c r="A572" i="5"/>
  <c r="AE236" i="4"/>
  <c r="M484" i="5"/>
  <c r="G787" i="5"/>
  <c r="I23" i="5"/>
  <c r="E284" i="5"/>
  <c r="N284" i="5"/>
  <c r="J974" i="5"/>
  <c r="I476" i="5"/>
  <c r="G974" i="5"/>
  <c r="AF382" i="4"/>
  <c r="A388" i="5"/>
  <c r="K484" i="5"/>
  <c r="H31" i="5"/>
  <c r="AF194" i="4"/>
  <c r="G476" i="5"/>
  <c r="AF326" i="4"/>
  <c r="A236" i="5"/>
  <c r="A468" i="5"/>
  <c r="AE983" i="4"/>
  <c r="J39" i="5"/>
  <c r="D484" i="5"/>
  <c r="F787" i="5"/>
  <c r="AE38" i="4"/>
  <c r="C39" i="5"/>
  <c r="C284" i="5"/>
  <c r="K476" i="5"/>
  <c r="O476" i="5"/>
  <c r="N974" i="5"/>
  <c r="AF752" i="4"/>
  <c r="A228" i="5"/>
  <c r="I228" i="5" s="1"/>
  <c r="AF146" i="4"/>
  <c r="B284" i="5"/>
  <c r="K284" i="5"/>
  <c r="M39" i="5"/>
  <c r="I484" i="5"/>
  <c r="D31" i="5"/>
  <c r="AF170" i="4"/>
  <c r="A412" i="5"/>
  <c r="A168" i="5"/>
  <c r="A444" i="5"/>
  <c r="I444" i="5" s="1"/>
  <c r="A508" i="5"/>
  <c r="A548" i="5"/>
  <c r="A588" i="5"/>
  <c r="P588" i="5" s="1"/>
  <c r="AF486" i="4"/>
  <c r="AF49" i="4"/>
  <c r="AE698" i="4"/>
  <c r="L39" i="5"/>
  <c r="P484" i="5"/>
  <c r="J787" i="5"/>
  <c r="G284" i="5"/>
  <c r="O39" i="5"/>
  <c r="P284" i="5"/>
  <c r="B476" i="5"/>
  <c r="C476" i="5"/>
  <c r="F974" i="5"/>
  <c r="O974" i="5"/>
  <c r="N39" i="5"/>
  <c r="B31" i="5"/>
  <c r="A356" i="5"/>
  <c r="AF606" i="4"/>
  <c r="AF494" i="4"/>
  <c r="B211" i="5"/>
  <c r="P982" i="5"/>
  <c r="I982" i="5"/>
  <c r="L982" i="5"/>
  <c r="J982" i="5"/>
  <c r="M982" i="5"/>
  <c r="K982" i="5"/>
  <c r="H982" i="5"/>
  <c r="N982" i="5"/>
  <c r="B982" i="5"/>
  <c r="E982" i="5"/>
  <c r="L507" i="5"/>
  <c r="P770" i="5"/>
  <c r="G770" i="5"/>
  <c r="C770" i="5"/>
  <c r="C202" i="5"/>
  <c r="G202" i="5"/>
  <c r="J141" i="5"/>
  <c r="C141" i="5"/>
  <c r="O141" i="5"/>
  <c r="H141" i="5"/>
  <c r="M141" i="5"/>
  <c r="G141" i="5"/>
  <c r="E141" i="5"/>
  <c r="D141" i="5"/>
  <c r="F141" i="5"/>
  <c r="L141" i="5"/>
  <c r="I141" i="5"/>
  <c r="P141" i="5"/>
  <c r="N141" i="5"/>
  <c r="P861" i="5"/>
  <c r="C861" i="5"/>
  <c r="F861" i="5"/>
  <c r="D861" i="5"/>
  <c r="M861" i="5"/>
  <c r="K854" i="5"/>
  <c r="J854" i="5"/>
  <c r="E119" i="5"/>
  <c r="AF233" i="4"/>
  <c r="A113" i="5"/>
  <c r="A359" i="5"/>
  <c r="J391" i="5"/>
  <c r="F391" i="5"/>
  <c r="A653" i="5"/>
  <c r="F511" i="5"/>
  <c r="J295" i="5"/>
  <c r="N391" i="5"/>
  <c r="AF297" i="4"/>
  <c r="D519" i="5"/>
  <c r="A247" i="5"/>
  <c r="B247" i="5" s="1"/>
  <c r="N231" i="5"/>
  <c r="O231" i="5"/>
  <c r="I231" i="5"/>
  <c r="P787" i="5"/>
  <c r="O511" i="5"/>
  <c r="A621" i="5"/>
  <c r="AF174" i="4"/>
  <c r="A172" i="5"/>
  <c r="AF521" i="4"/>
  <c r="AE428" i="4"/>
  <c r="P119" i="5"/>
  <c r="I391" i="5"/>
  <c r="I295" i="5"/>
  <c r="E295" i="5"/>
  <c r="AF537" i="4"/>
  <c r="AF329" i="4"/>
  <c r="AF720" i="4"/>
  <c r="A718" i="5"/>
  <c r="L511" i="5"/>
  <c r="AF151" i="4"/>
  <c r="A156" i="5"/>
  <c r="C119" i="5"/>
  <c r="AF305" i="4"/>
  <c r="A134" i="5"/>
  <c r="AE539" i="4"/>
  <c r="AE229" i="4"/>
  <c r="AE618" i="4"/>
  <c r="G119" i="5"/>
  <c r="M511" i="5"/>
  <c r="E391" i="5"/>
  <c r="AF273" i="4"/>
  <c r="G295" i="5"/>
  <c r="AF623" i="4"/>
  <c r="A255" i="5"/>
  <c r="AF992" i="4"/>
  <c r="AE665" i="4"/>
  <c r="AE93" i="4"/>
  <c r="AE602" i="4"/>
  <c r="AE69" i="4"/>
  <c r="AE222" i="4"/>
  <c r="M119" i="5"/>
  <c r="B391" i="5"/>
  <c r="M295" i="5"/>
  <c r="C511" i="5"/>
  <c r="G231" i="5"/>
  <c r="A303" i="5"/>
  <c r="AF529" i="4"/>
  <c r="AF712" i="4"/>
  <c r="AF489" i="4"/>
  <c r="AF401" i="4"/>
  <c r="A795" i="5"/>
  <c r="D795" i="5" s="1"/>
  <c r="AE531" i="4"/>
  <c r="AE45" i="4"/>
  <c r="AE499" i="4"/>
  <c r="O295" i="5"/>
  <c r="K295" i="5"/>
  <c r="L119" i="5"/>
  <c r="A107" i="5"/>
  <c r="AE705" i="4"/>
  <c r="A535" i="5"/>
  <c r="P231" i="5"/>
  <c r="A271" i="5"/>
  <c r="D119" i="5"/>
  <c r="B119" i="5"/>
  <c r="A471" i="5"/>
  <c r="AF385" i="4"/>
  <c r="A180" i="5"/>
  <c r="M180" i="5" s="1"/>
  <c r="A689" i="5"/>
  <c r="AE191" i="4"/>
  <c r="AE784" i="4"/>
  <c r="AE752" i="4"/>
  <c r="K119" i="5"/>
  <c r="L391" i="5"/>
  <c r="H391" i="5"/>
  <c r="P511" i="5"/>
  <c r="J511" i="5"/>
  <c r="AF505" i="4"/>
  <c r="I511" i="5"/>
  <c r="F295" i="5"/>
  <c r="H295" i="5"/>
  <c r="O119" i="5"/>
  <c r="A149" i="5"/>
  <c r="A239" i="5"/>
  <c r="M231" i="5"/>
  <c r="AF744" i="4"/>
  <c r="A127" i="5"/>
  <c r="A383" i="5"/>
  <c r="A399" i="5"/>
  <c r="AE126" i="4"/>
  <c r="AE175" i="4"/>
  <c r="AE855" i="4"/>
  <c r="AE159" i="4"/>
  <c r="G391" i="5"/>
  <c r="N511" i="5"/>
  <c r="P295" i="5"/>
  <c r="N295" i="5"/>
  <c r="D511" i="5"/>
  <c r="AF1000" i="4"/>
  <c r="C295" i="5"/>
  <c r="B787" i="5"/>
  <c r="AF241" i="4"/>
  <c r="AF129" i="4"/>
  <c r="AF706" i="4"/>
  <c r="AF797" i="4"/>
  <c r="AE911" i="4"/>
  <c r="J154" i="5"/>
  <c r="J96" i="5"/>
  <c r="C96" i="5"/>
  <c r="H641" i="5"/>
  <c r="B661" i="5"/>
  <c r="M661" i="5"/>
  <c r="I917" i="5"/>
  <c r="A581" i="5"/>
  <c r="G581" i="5" s="1"/>
  <c r="AF591" i="4"/>
  <c r="A589" i="5"/>
  <c r="F589" i="5" s="1"/>
  <c r="AF599" i="4"/>
  <c r="AF607" i="4"/>
  <c r="A597" i="5"/>
  <c r="A605" i="5"/>
  <c r="AF615" i="4"/>
  <c r="E990" i="5"/>
  <c r="N990" i="5"/>
  <c r="P990" i="5"/>
  <c r="I990" i="5"/>
  <c r="G990" i="5"/>
  <c r="C990" i="5"/>
  <c r="H990" i="5"/>
  <c r="D990" i="5"/>
  <c r="O990" i="5"/>
  <c r="J990" i="5"/>
  <c r="F990" i="5"/>
  <c r="M990" i="5"/>
  <c r="L990" i="5"/>
  <c r="K990" i="5"/>
  <c r="A120" i="5"/>
  <c r="AF130" i="4"/>
  <c r="AF138" i="4"/>
  <c r="A128" i="5"/>
  <c r="A150" i="5"/>
  <c r="N150" i="5" s="1"/>
  <c r="AF160" i="4"/>
  <c r="AF167" i="4"/>
  <c r="A157" i="5"/>
  <c r="AF211" i="4"/>
  <c r="A201" i="5"/>
  <c r="AF219" i="4"/>
  <c r="A209" i="5"/>
  <c r="A240" i="5"/>
  <c r="M240" i="5" s="1"/>
  <c r="A424" i="5"/>
  <c r="AF26" i="4"/>
  <c r="A16" i="5"/>
  <c r="AF34" i="4"/>
  <c r="A24" i="5"/>
  <c r="M24" i="5" s="1"/>
  <c r="A32" i="5"/>
  <c r="AF42" i="4"/>
  <c r="A40" i="5"/>
  <c r="AF50" i="4"/>
  <c r="AF58" i="4"/>
  <c r="A48" i="5"/>
  <c r="A69" i="5"/>
  <c r="M69" i="5" s="1"/>
  <c r="AF79" i="4"/>
  <c r="D178" i="5"/>
  <c r="P178" i="5"/>
  <c r="N178" i="5"/>
  <c r="O661" i="5"/>
  <c r="F661" i="5"/>
  <c r="I661" i="5"/>
  <c r="H661" i="5"/>
  <c r="AF817" i="4"/>
  <c r="A807" i="5"/>
  <c r="AF849" i="4"/>
  <c r="A839" i="5"/>
  <c r="AF857" i="4"/>
  <c r="A847" i="5"/>
  <c r="A855" i="5"/>
  <c r="AF865" i="4"/>
  <c r="AF873" i="4"/>
  <c r="A863" i="5"/>
  <c r="A887" i="5"/>
  <c r="AF897" i="4"/>
  <c r="J995" i="5"/>
  <c r="O995" i="5"/>
  <c r="M995" i="5"/>
  <c r="D995" i="5"/>
  <c r="F995" i="5"/>
  <c r="G995" i="5"/>
  <c r="I995" i="5"/>
  <c r="B995" i="5"/>
  <c r="N995" i="5"/>
  <c r="L995" i="5"/>
  <c r="H995" i="5"/>
  <c r="C995" i="5"/>
  <c r="P995" i="5"/>
  <c r="K420" i="5"/>
  <c r="M420" i="5"/>
  <c r="A724" i="5"/>
  <c r="AF734" i="4"/>
  <c r="AF742" i="4"/>
  <c r="A732" i="5"/>
  <c r="A740" i="5"/>
  <c r="AF750" i="4"/>
  <c r="AF766" i="4"/>
  <c r="A756" i="5"/>
  <c r="A764" i="5"/>
  <c r="AF774" i="4"/>
  <c r="AF803" i="4"/>
  <c r="A793" i="5"/>
  <c r="AF810" i="4"/>
  <c r="A800" i="5"/>
  <c r="D736" i="5"/>
  <c r="H736" i="5"/>
  <c r="A612" i="5"/>
  <c r="AF622" i="4"/>
  <c r="A636" i="5"/>
  <c r="AF646" i="4"/>
  <c r="AF662" i="4"/>
  <c r="A652" i="5"/>
  <c r="A688" i="5"/>
  <c r="AF698" i="4"/>
  <c r="J696" i="5"/>
  <c r="P696" i="5"/>
  <c r="C696" i="5"/>
  <c r="N696" i="5"/>
  <c r="K696" i="5"/>
  <c r="F696" i="5"/>
  <c r="I696" i="5"/>
  <c r="M696" i="5"/>
  <c r="E696" i="5"/>
  <c r="H696" i="5"/>
  <c r="O696" i="5"/>
  <c r="D696" i="5"/>
  <c r="G696" i="5"/>
  <c r="B696" i="5"/>
  <c r="AF967" i="4"/>
  <c r="AE993" i="4"/>
  <c r="AE905" i="4"/>
  <c r="AE56" i="4"/>
  <c r="AE40" i="4"/>
  <c r="AE80" i="4"/>
  <c r="AF982" i="4"/>
  <c r="AF959" i="4"/>
  <c r="AE88" i="4"/>
  <c r="AE300" i="4"/>
  <c r="AF943" i="4"/>
  <c r="AE145" i="4"/>
  <c r="AE137" i="4"/>
  <c r="AE32" i="4"/>
  <c r="AE376" i="4"/>
  <c r="AF935" i="4"/>
  <c r="AE48" i="4"/>
  <c r="AE268" i="4"/>
  <c r="A909" i="5"/>
  <c r="AE541" i="4"/>
  <c r="AE723" i="4"/>
  <c r="AE802" i="4"/>
  <c r="AE276" i="4"/>
  <c r="A941" i="5"/>
  <c r="AE486" i="4"/>
  <c r="AE580" i="4"/>
  <c r="AE322" i="4"/>
  <c r="I159" i="5"/>
  <c r="L482" i="5"/>
  <c r="C759" i="5"/>
  <c r="B759" i="5"/>
  <c r="G759" i="5"/>
  <c r="I759" i="5"/>
  <c r="E759" i="5"/>
  <c r="H759" i="5"/>
  <c r="D759" i="5"/>
  <c r="P759" i="5"/>
  <c r="L37" i="5"/>
  <c r="D482" i="5"/>
  <c r="L759" i="5"/>
  <c r="M75" i="5"/>
  <c r="F720" i="5"/>
  <c r="N759" i="5"/>
  <c r="H728" i="5"/>
  <c r="H832" i="5"/>
  <c r="M759" i="5"/>
  <c r="L539" i="5"/>
  <c r="J759" i="5"/>
  <c r="N899" i="5"/>
  <c r="M899" i="5"/>
  <c r="J899" i="5"/>
  <c r="K759" i="5"/>
  <c r="N173" i="5"/>
  <c r="F482" i="5"/>
  <c r="E482" i="5"/>
  <c r="B482" i="5"/>
  <c r="O482" i="5"/>
  <c r="K482" i="5"/>
  <c r="I482" i="5"/>
  <c r="H482" i="5"/>
  <c r="P482" i="5"/>
  <c r="N243" i="5"/>
  <c r="F423" i="5"/>
  <c r="M292" i="5"/>
  <c r="B292" i="5"/>
  <c r="L292" i="5"/>
  <c r="D37" i="5"/>
  <c r="H37" i="5"/>
  <c r="N37" i="5"/>
  <c r="J37" i="5"/>
  <c r="M37" i="5"/>
  <c r="B37" i="5"/>
  <c r="H233" i="5"/>
  <c r="B233" i="5"/>
  <c r="C233" i="5"/>
  <c r="I700" i="5"/>
  <c r="L700" i="5"/>
  <c r="P507" i="5"/>
  <c r="D67" i="5"/>
  <c r="N335" i="5"/>
  <c r="B335" i="5"/>
  <c r="H67" i="5"/>
  <c r="N736" i="5"/>
  <c r="M736" i="5"/>
  <c r="F736" i="5"/>
  <c r="L736" i="5"/>
  <c r="G736" i="5"/>
  <c r="B736" i="5"/>
  <c r="E736" i="5"/>
  <c r="O736" i="5"/>
  <c r="K736" i="5"/>
  <c r="I736" i="5"/>
  <c r="J736" i="5"/>
  <c r="P736" i="5"/>
  <c r="C736" i="5"/>
  <c r="C67" i="5"/>
  <c r="E335" i="5"/>
  <c r="G273" i="5"/>
  <c r="D273" i="5"/>
  <c r="P273" i="5"/>
  <c r="G780" i="5"/>
  <c r="F780" i="5"/>
  <c r="P780" i="5"/>
  <c r="L780" i="5"/>
  <c r="E780" i="5"/>
  <c r="D780" i="5"/>
  <c r="K780" i="5"/>
  <c r="H780" i="5"/>
  <c r="O780" i="5"/>
  <c r="N780" i="5"/>
  <c r="C780" i="5"/>
  <c r="B780" i="5"/>
  <c r="I780" i="5"/>
  <c r="E700" i="5"/>
  <c r="J67" i="5"/>
  <c r="P335" i="5"/>
  <c r="F530" i="5"/>
  <c r="I335" i="5"/>
  <c r="E67" i="5"/>
  <c r="I67" i="5"/>
  <c r="O67" i="5"/>
  <c r="G335" i="5"/>
  <c r="K530" i="5"/>
  <c r="B235" i="5"/>
  <c r="I235" i="5"/>
  <c r="C700" i="5"/>
  <c r="B641" i="5"/>
  <c r="F335" i="5"/>
  <c r="D335" i="5"/>
  <c r="N67" i="5"/>
  <c r="I530" i="5"/>
  <c r="E607" i="5"/>
  <c r="P607" i="5"/>
  <c r="B607" i="5"/>
  <c r="J607" i="5"/>
  <c r="F607" i="5"/>
  <c r="K357" i="5"/>
  <c r="N357" i="5"/>
  <c r="D437" i="5"/>
  <c r="P437" i="5"/>
  <c r="B437" i="5"/>
  <c r="N437" i="5"/>
  <c r="H437" i="5"/>
  <c r="F461" i="5"/>
  <c r="G461" i="5"/>
  <c r="O461" i="5"/>
  <c r="H461" i="5"/>
  <c r="I461" i="5"/>
  <c r="J461" i="5"/>
  <c r="B461" i="5"/>
  <c r="P461" i="5"/>
  <c r="D461" i="5"/>
  <c r="M461" i="5"/>
  <c r="E461" i="5"/>
  <c r="N461" i="5"/>
  <c r="L461" i="5"/>
  <c r="K461" i="5"/>
  <c r="N714" i="5"/>
  <c r="M714" i="5"/>
  <c r="K714" i="5"/>
  <c r="C714" i="5"/>
  <c r="F776" i="5"/>
  <c r="M776" i="5"/>
  <c r="F790" i="5"/>
  <c r="G790" i="5"/>
  <c r="H790" i="5"/>
  <c r="C790" i="5"/>
  <c r="B790" i="5"/>
  <c r="G700" i="5"/>
  <c r="K641" i="5"/>
  <c r="H335" i="5"/>
  <c r="C335" i="5"/>
  <c r="G67" i="5"/>
  <c r="K335" i="5"/>
  <c r="D53" i="5"/>
  <c r="F53" i="5"/>
  <c r="G53" i="5"/>
  <c r="P53" i="5"/>
  <c r="L53" i="5"/>
  <c r="C53" i="5"/>
  <c r="O53" i="5"/>
  <c r="L877" i="5"/>
  <c r="F877" i="5"/>
  <c r="I877" i="5"/>
  <c r="E877" i="5"/>
  <c r="K877" i="5"/>
  <c r="P877" i="5"/>
  <c r="J877" i="5"/>
  <c r="H877" i="5"/>
  <c r="M877" i="5"/>
  <c r="O877" i="5"/>
  <c r="C877" i="5"/>
  <c r="D877" i="5"/>
  <c r="N877" i="5"/>
  <c r="L335" i="5"/>
  <c r="F67" i="5"/>
  <c r="B67" i="5"/>
  <c r="N375" i="5"/>
  <c r="G375" i="5"/>
  <c r="D375" i="5"/>
  <c r="O596" i="5"/>
  <c r="H596" i="5"/>
  <c r="B596" i="5"/>
  <c r="C596" i="5"/>
  <c r="L596" i="5"/>
  <c r="M596" i="5"/>
  <c r="P596" i="5"/>
  <c r="F596" i="5"/>
  <c r="N596" i="5"/>
  <c r="E596" i="5"/>
  <c r="D596" i="5"/>
  <c r="I596" i="5"/>
  <c r="J596" i="5"/>
  <c r="D112" i="5"/>
  <c r="A82" i="5"/>
  <c r="A204" i="5"/>
  <c r="F204" i="5" s="1"/>
  <c r="AF526" i="4"/>
  <c r="A242" i="5"/>
  <c r="A783" i="5"/>
  <c r="O783" i="5" s="1"/>
  <c r="AE1009" i="4"/>
  <c r="AE975" i="4"/>
  <c r="AE714" i="4"/>
  <c r="AE848" i="4"/>
  <c r="AE738" i="4"/>
  <c r="AE540" i="4"/>
  <c r="AF245" i="4"/>
  <c r="A672" i="5"/>
  <c r="P672" i="5" s="1"/>
  <c r="AE967" i="4"/>
  <c r="AE722" i="4"/>
  <c r="AE682" i="4"/>
  <c r="L126" i="5"/>
  <c r="AF453" i="4"/>
  <c r="A680" i="5"/>
  <c r="AE453" i="4"/>
  <c r="AE690" i="4"/>
  <c r="AE500" i="4"/>
  <c r="O126" i="5"/>
  <c r="AF229" i="4"/>
  <c r="AF136" i="4"/>
  <c r="A561" i="5"/>
  <c r="AF587" i="4"/>
  <c r="A629" i="5"/>
  <c r="O629" i="5" s="1"/>
  <c r="AF122" i="4"/>
  <c r="AE136" i="4"/>
  <c r="AE343" i="4"/>
  <c r="AE321" i="4"/>
  <c r="AF786" i="4"/>
  <c r="A106" i="5"/>
  <c r="AF534" i="4"/>
  <c r="AE635" i="4"/>
  <c r="AE825" i="4"/>
  <c r="AF283" i="4"/>
  <c r="AF206" i="4"/>
  <c r="AF63" i="4"/>
  <c r="A822" i="5"/>
  <c r="AE769" i="4"/>
  <c r="AE872" i="4"/>
  <c r="AE643" i="4"/>
  <c r="AE730" i="4"/>
  <c r="AE674" i="4"/>
  <c r="A74" i="5"/>
  <c r="A464" i="5"/>
  <c r="AE177" i="4"/>
  <c r="AE817" i="4"/>
  <c r="K705" i="5"/>
  <c r="L705" i="5"/>
  <c r="G705" i="5"/>
  <c r="H705" i="5"/>
  <c r="O705" i="5"/>
  <c r="C705" i="5"/>
  <c r="I705" i="5"/>
  <c r="M705" i="5"/>
  <c r="N705" i="5"/>
  <c r="D705" i="5"/>
  <c r="J705" i="5"/>
  <c r="P705" i="5"/>
  <c r="E705" i="5"/>
  <c r="F705" i="5"/>
  <c r="B705" i="5"/>
  <c r="P13" i="5"/>
  <c r="L13" i="5"/>
  <c r="D13" i="5"/>
  <c r="O13" i="5"/>
  <c r="J13" i="5"/>
  <c r="F13" i="5"/>
  <c r="H13" i="5"/>
  <c r="B13" i="5"/>
  <c r="M13" i="5"/>
  <c r="I13" i="5"/>
  <c r="E13" i="5"/>
  <c r="C13" i="5"/>
  <c r="N13" i="5"/>
  <c r="G13" i="5"/>
  <c r="K13" i="5"/>
  <c r="K435" i="5"/>
  <c r="P435" i="5"/>
  <c r="I435" i="5"/>
  <c r="F435" i="5"/>
  <c r="G435" i="5"/>
  <c r="B435" i="5"/>
  <c r="H435" i="5"/>
  <c r="C435" i="5"/>
  <c r="L435" i="5"/>
  <c r="M435" i="5"/>
  <c r="D435" i="5"/>
  <c r="O435" i="5"/>
  <c r="N435" i="5"/>
  <c r="E435" i="5"/>
  <c r="J435" i="5"/>
  <c r="I628" i="5"/>
  <c r="H628" i="5"/>
  <c r="G628" i="5"/>
  <c r="N628" i="5"/>
  <c r="F628" i="5"/>
  <c r="K628" i="5"/>
  <c r="J628" i="5"/>
  <c r="P628" i="5"/>
  <c r="E628" i="5"/>
  <c r="O628" i="5"/>
  <c r="D628" i="5"/>
  <c r="C628" i="5"/>
  <c r="M628" i="5"/>
  <c r="B628" i="5"/>
  <c r="L628" i="5"/>
  <c r="I980" i="5"/>
  <c r="N980" i="5"/>
  <c r="H980" i="5"/>
  <c r="E980" i="5"/>
  <c r="L980" i="5"/>
  <c r="F980" i="5"/>
  <c r="M980" i="5"/>
  <c r="O980" i="5"/>
  <c r="J980" i="5"/>
  <c r="C980" i="5"/>
  <c r="B980" i="5"/>
  <c r="K980" i="5"/>
  <c r="P980" i="5"/>
  <c r="D980" i="5"/>
  <c r="G980" i="5"/>
  <c r="K184" i="5"/>
  <c r="N184" i="5"/>
  <c r="J184" i="5"/>
  <c r="O184" i="5"/>
  <c r="D184" i="5"/>
  <c r="P184" i="5"/>
  <c r="G184" i="5"/>
  <c r="C184" i="5"/>
  <c r="M184" i="5"/>
  <c r="L184" i="5"/>
  <c r="F184" i="5"/>
  <c r="I184" i="5"/>
  <c r="E184" i="5"/>
  <c r="B184" i="5"/>
  <c r="H184" i="5"/>
  <c r="P516" i="5"/>
  <c r="N516" i="5"/>
  <c r="L516" i="5"/>
  <c r="H516" i="5"/>
  <c r="M516" i="5"/>
  <c r="B516" i="5"/>
  <c r="E516" i="5"/>
  <c r="K516" i="5"/>
  <c r="F516" i="5"/>
  <c r="C516" i="5"/>
  <c r="D516" i="5"/>
  <c r="O516" i="5"/>
  <c r="I516" i="5"/>
  <c r="G516" i="5"/>
  <c r="J516" i="5"/>
  <c r="P577" i="5"/>
  <c r="O577" i="5"/>
  <c r="I577" i="5"/>
  <c r="J577" i="5"/>
  <c r="G577" i="5"/>
  <c r="D577" i="5"/>
  <c r="L577" i="5"/>
  <c r="C577" i="5"/>
  <c r="H577" i="5"/>
  <c r="E577" i="5"/>
  <c r="N577" i="5"/>
  <c r="K577" i="5"/>
  <c r="B577" i="5"/>
  <c r="M577" i="5"/>
  <c r="F577" i="5"/>
  <c r="N541" i="5"/>
  <c r="F541" i="5"/>
  <c r="E541" i="5"/>
  <c r="B541" i="5"/>
  <c r="M541" i="5"/>
  <c r="K541" i="5"/>
  <c r="O541" i="5"/>
  <c r="H541" i="5"/>
  <c r="D541" i="5"/>
  <c r="G541" i="5"/>
  <c r="C541" i="5"/>
  <c r="P541" i="5"/>
  <c r="I541" i="5"/>
  <c r="L541" i="5"/>
  <c r="J541" i="5"/>
  <c r="F563" i="5"/>
  <c r="D563" i="5"/>
  <c r="C563" i="5"/>
  <c r="I563" i="5"/>
  <c r="M563" i="5"/>
  <c r="J563" i="5"/>
  <c r="H563" i="5"/>
  <c r="O563" i="5"/>
  <c r="E563" i="5"/>
  <c r="N563" i="5"/>
  <c r="L563" i="5"/>
  <c r="G563" i="5"/>
  <c r="B563" i="5"/>
  <c r="P563" i="5"/>
  <c r="K563" i="5"/>
  <c r="G886" i="5"/>
  <c r="J886" i="5"/>
  <c r="C886" i="5"/>
  <c r="O886" i="5"/>
  <c r="B886" i="5"/>
  <c r="H886" i="5"/>
  <c r="P886" i="5"/>
  <c r="M886" i="5"/>
  <c r="F886" i="5"/>
  <c r="I886" i="5"/>
  <c r="E886" i="5"/>
  <c r="K886" i="5"/>
  <c r="N886" i="5"/>
  <c r="L886" i="5"/>
  <c r="D886" i="5"/>
  <c r="K164" i="5"/>
  <c r="D164" i="5"/>
  <c r="N164" i="5"/>
  <c r="L164" i="5"/>
  <c r="J164" i="5"/>
  <c r="O164" i="5"/>
  <c r="G164" i="5"/>
  <c r="F164" i="5"/>
  <c r="E164" i="5"/>
  <c r="P164" i="5"/>
  <c r="M164" i="5"/>
  <c r="B164" i="5"/>
  <c r="H164" i="5"/>
  <c r="C164" i="5"/>
  <c r="I164" i="5"/>
  <c r="C207" i="5"/>
  <c r="M207" i="5"/>
  <c r="J207" i="5"/>
  <c r="P207" i="5"/>
  <c r="O207" i="5"/>
  <c r="G207" i="5"/>
  <c r="F207" i="5"/>
  <c r="K207" i="5"/>
  <c r="L587" i="5"/>
  <c r="D587" i="5"/>
  <c r="K587" i="5"/>
  <c r="C587" i="5"/>
  <c r="F587" i="5"/>
  <c r="N587" i="5"/>
  <c r="J587" i="5"/>
  <c r="E587" i="5"/>
  <c r="B587" i="5"/>
  <c r="M587" i="5"/>
  <c r="P587" i="5"/>
  <c r="H587" i="5"/>
  <c r="G587" i="5"/>
  <c r="I587" i="5"/>
  <c r="O587" i="5"/>
  <c r="E641" i="5"/>
  <c r="AF896" i="4"/>
  <c r="D641" i="5"/>
  <c r="L641" i="5"/>
  <c r="N641" i="5"/>
  <c r="M641" i="5"/>
  <c r="I641" i="5"/>
  <c r="C641" i="5"/>
  <c r="J641" i="5"/>
  <c r="J371" i="5"/>
  <c r="P641" i="5"/>
  <c r="G641" i="5"/>
  <c r="AE646" i="4"/>
  <c r="AF994" i="4"/>
  <c r="AF937" i="4"/>
  <c r="A927" i="5"/>
  <c r="C905" i="5"/>
  <c r="P221" i="5"/>
  <c r="K221" i="5"/>
  <c r="O879" i="5"/>
  <c r="F879" i="5"/>
  <c r="J428" i="5"/>
  <c r="P90" i="5"/>
  <c r="F90" i="5"/>
  <c r="D515" i="5"/>
  <c r="P515" i="5"/>
  <c r="C751" i="5"/>
  <c r="J738" i="5"/>
  <c r="O905" i="5"/>
  <c r="N767" i="5"/>
  <c r="K700" i="5"/>
  <c r="I798" i="5"/>
  <c r="AF889" i="4"/>
  <c r="M503" i="5"/>
  <c r="G503" i="5"/>
  <c r="L503" i="5"/>
  <c r="B503" i="5"/>
  <c r="J503" i="5"/>
  <c r="E503" i="5"/>
  <c r="O503" i="5"/>
  <c r="I503" i="5"/>
  <c r="N503" i="5"/>
  <c r="H503" i="5"/>
  <c r="C503" i="5"/>
  <c r="D503" i="5"/>
  <c r="P411" i="5"/>
  <c r="G411" i="5"/>
  <c r="AF726" i="4"/>
  <c r="A716" i="5"/>
  <c r="J716" i="5" s="1"/>
  <c r="J898" i="5"/>
  <c r="L898" i="5"/>
  <c r="N898" i="5"/>
  <c r="B898" i="5"/>
  <c r="E898" i="5"/>
  <c r="O898" i="5"/>
  <c r="G898" i="5"/>
  <c r="K751" i="5"/>
  <c r="F221" i="5"/>
  <c r="N221" i="5"/>
  <c r="E879" i="5"/>
  <c r="N879" i="5"/>
  <c r="D90" i="5"/>
  <c r="G90" i="5"/>
  <c r="N515" i="5"/>
  <c r="G515" i="5"/>
  <c r="O751" i="5"/>
  <c r="P738" i="5"/>
  <c r="H905" i="5"/>
  <c r="K767" i="5"/>
  <c r="N905" i="5"/>
  <c r="H700" i="5"/>
  <c r="G173" i="5"/>
  <c r="A872" i="5"/>
  <c r="M872" i="5" s="1"/>
  <c r="O221" i="5"/>
  <c r="L221" i="5"/>
  <c r="M879" i="5"/>
  <c r="H879" i="5"/>
  <c r="E428" i="5"/>
  <c r="M893" i="5"/>
  <c r="I90" i="5"/>
  <c r="J515" i="5"/>
  <c r="M515" i="5"/>
  <c r="P751" i="5"/>
  <c r="H738" i="5"/>
  <c r="M821" i="5"/>
  <c r="N751" i="5"/>
  <c r="M905" i="5"/>
  <c r="A935" i="5"/>
  <c r="AF719" i="4"/>
  <c r="F556" i="5"/>
  <c r="H221" i="5"/>
  <c r="C221" i="5"/>
  <c r="L905" i="5"/>
  <c r="H90" i="5"/>
  <c r="I515" i="5"/>
  <c r="O515" i="5"/>
  <c r="D685" i="5"/>
  <c r="F751" i="5"/>
  <c r="F738" i="5"/>
  <c r="L767" i="5"/>
  <c r="B751" i="5"/>
  <c r="G905" i="5"/>
  <c r="P556" i="5"/>
  <c r="D879" i="5"/>
  <c r="L879" i="5"/>
  <c r="G221" i="5"/>
  <c r="G879" i="5"/>
  <c r="F905" i="5"/>
  <c r="C90" i="5"/>
  <c r="E515" i="5"/>
  <c r="B515" i="5"/>
  <c r="G751" i="5"/>
  <c r="B738" i="5"/>
  <c r="B557" i="5"/>
  <c r="G557" i="5"/>
  <c r="I751" i="5"/>
  <c r="P905" i="5"/>
  <c r="F700" i="5"/>
  <c r="E173" i="5"/>
  <c r="F898" i="5"/>
  <c r="H515" i="5"/>
  <c r="K515" i="5"/>
  <c r="L751" i="5"/>
  <c r="E751" i="5"/>
  <c r="B221" i="5"/>
  <c r="M221" i="5"/>
  <c r="O821" i="5"/>
  <c r="I221" i="5"/>
  <c r="C879" i="5"/>
  <c r="D751" i="5"/>
  <c r="H751" i="5"/>
  <c r="D738" i="5"/>
  <c r="I557" i="5"/>
  <c r="P700" i="5"/>
  <c r="J700" i="5"/>
  <c r="L798" i="5"/>
  <c r="E49" i="5"/>
  <c r="O49" i="5"/>
  <c r="A130" i="5"/>
  <c r="AF140" i="4"/>
  <c r="AF242" i="4"/>
  <c r="A232" i="5"/>
  <c r="A325" i="5"/>
  <c r="AF335" i="4"/>
  <c r="AF411" i="4"/>
  <c r="A401" i="5"/>
  <c r="G401" i="5" s="1"/>
  <c r="B409" i="5"/>
  <c r="M409" i="5"/>
  <c r="H409" i="5"/>
  <c r="G409" i="5"/>
  <c r="L409" i="5"/>
  <c r="C409" i="5"/>
  <c r="F409" i="5"/>
  <c r="N409" i="5"/>
  <c r="O409" i="5"/>
  <c r="D409" i="5"/>
  <c r="I409" i="5"/>
  <c r="K409" i="5"/>
  <c r="E409" i="5"/>
  <c r="P409" i="5"/>
  <c r="A634" i="5"/>
  <c r="AF644" i="4"/>
  <c r="D77" i="5"/>
  <c r="I883" i="5"/>
  <c r="G883" i="5"/>
  <c r="E933" i="5"/>
  <c r="D933" i="5"/>
  <c r="N933" i="5"/>
  <c r="J933" i="5"/>
  <c r="O933" i="5"/>
  <c r="K451" i="5"/>
  <c r="M451" i="5"/>
  <c r="C854" i="5"/>
  <c r="B854" i="5"/>
  <c r="F854" i="5"/>
  <c r="O854" i="5"/>
  <c r="I854" i="5"/>
  <c r="H854" i="5"/>
  <c r="P854" i="5"/>
  <c r="D854" i="5"/>
  <c r="E854" i="5"/>
  <c r="N854" i="5"/>
  <c r="M854" i="5"/>
  <c r="L854" i="5"/>
  <c r="G854" i="5"/>
  <c r="P795" i="5"/>
  <c r="D814" i="5"/>
  <c r="J814" i="5"/>
  <c r="C357" i="5"/>
  <c r="E357" i="5"/>
  <c r="AF121" i="4"/>
  <c r="A111" i="5"/>
  <c r="E111" i="5" s="1"/>
  <c r="AF321" i="4"/>
  <c r="A311" i="5"/>
  <c r="O311" i="5" s="1"/>
  <c r="A520" i="5"/>
  <c r="AF530" i="4"/>
  <c r="A553" i="5"/>
  <c r="AF563" i="4"/>
  <c r="AF778" i="4"/>
  <c r="A768" i="5"/>
  <c r="L987" i="5"/>
  <c r="F987" i="5"/>
  <c r="B987" i="5"/>
  <c r="C186" i="5"/>
  <c r="L186" i="5"/>
  <c r="A289" i="5"/>
  <c r="E289" i="5" s="1"/>
  <c r="AF299" i="4"/>
  <c r="AF361" i="4"/>
  <c r="A351" i="5"/>
  <c r="A514" i="5"/>
  <c r="AF524" i="4"/>
  <c r="A762" i="5"/>
  <c r="J762" i="5" s="1"/>
  <c r="AF772" i="4"/>
  <c r="AF855" i="4"/>
  <c r="A845" i="5"/>
  <c r="AF998" i="4"/>
  <c r="A988" i="5"/>
  <c r="AF1011" i="4"/>
  <c r="A1001" i="5"/>
  <c r="L1001" i="5" s="1"/>
  <c r="N126" i="5"/>
  <c r="G126" i="5"/>
  <c r="J126" i="5"/>
  <c r="C126" i="5"/>
  <c r="I126" i="5"/>
  <c r="E126" i="5"/>
  <c r="K126" i="5"/>
  <c r="P126" i="5"/>
  <c r="H126" i="5"/>
  <c r="B126" i="5"/>
  <c r="D126" i="5"/>
  <c r="H207" i="5"/>
  <c r="N207" i="5"/>
  <c r="B207" i="5"/>
  <c r="E207" i="5"/>
  <c r="I207" i="5"/>
  <c r="L207" i="5"/>
  <c r="D207" i="5"/>
  <c r="AF293" i="4"/>
  <c r="A283" i="5"/>
  <c r="AF459" i="4"/>
  <c r="A449" i="5"/>
  <c r="I509" i="5"/>
  <c r="F509" i="5"/>
  <c r="AF634" i="4"/>
  <c r="AF758" i="4"/>
  <c r="A748" i="5"/>
  <c r="AF848" i="4"/>
  <c r="A838" i="5"/>
  <c r="AF51" i="4"/>
  <c r="A41" i="5"/>
  <c r="C41" i="5" s="1"/>
  <c r="AF95" i="4"/>
  <c r="A85" i="5"/>
  <c r="AF260" i="4"/>
  <c r="A250" i="5"/>
  <c r="A368" i="5"/>
  <c r="O749" i="5"/>
  <c r="I749" i="5"/>
  <c r="A823" i="5"/>
  <c r="K823" i="5" s="1"/>
  <c r="AF833" i="4"/>
  <c r="A831" i="5"/>
  <c r="AF841" i="4"/>
  <c r="AF974" i="4"/>
  <c r="A964" i="5"/>
  <c r="N964" i="5" s="1"/>
  <c r="A19" i="5"/>
  <c r="AF29" i="4"/>
  <c r="AF44" i="4"/>
  <c r="A34" i="5"/>
  <c r="D34" i="5" s="1"/>
  <c r="A346" i="5"/>
  <c r="AF356" i="4"/>
  <c r="AF482" i="4"/>
  <c r="AF553" i="4"/>
  <c r="A543" i="5"/>
  <c r="AF829" i="4"/>
  <c r="A819" i="5"/>
  <c r="I819" i="5" s="1"/>
  <c r="AF341" i="4"/>
  <c r="A331" i="5"/>
  <c r="E331" i="5" s="1"/>
  <c r="A339" i="5"/>
  <c r="AF349" i="4"/>
  <c r="E347" i="5"/>
  <c r="C347" i="5"/>
  <c r="A362" i="5"/>
  <c r="B362" i="5" s="1"/>
  <c r="AF372" i="4"/>
  <c r="K370" i="5"/>
  <c r="I370" i="5"/>
  <c r="F370" i="5"/>
  <c r="B370" i="5"/>
  <c r="B445" i="5"/>
  <c r="M445" i="5"/>
  <c r="L445" i="5"/>
  <c r="F445" i="5"/>
  <c r="I445" i="5"/>
  <c r="N445" i="5"/>
  <c r="C445" i="5"/>
  <c r="D445" i="5"/>
  <c r="G445" i="5"/>
  <c r="K445" i="5"/>
  <c r="J445" i="5"/>
  <c r="L459" i="5"/>
  <c r="G459" i="5"/>
  <c r="AF658" i="4"/>
  <c r="AF732" i="4"/>
  <c r="A722" i="5"/>
  <c r="O722" i="5" s="1"/>
  <c r="A942" i="5"/>
  <c r="J942" i="5" s="1"/>
  <c r="AF952" i="4"/>
  <c r="AE411" i="4"/>
  <c r="AE506" i="4"/>
  <c r="AE58" i="4"/>
  <c r="AE164" i="4"/>
  <c r="AE570" i="4"/>
  <c r="AE648" i="4"/>
  <c r="AE672" i="4"/>
  <c r="AE34" i="4"/>
  <c r="AE625" i="4"/>
  <c r="AE459" i="4"/>
  <c r="AE467" i="4"/>
  <c r="AE419" i="4"/>
  <c r="AE576" i="4"/>
  <c r="AE750" i="4"/>
  <c r="AE102" i="4"/>
  <c r="AE994" i="4"/>
  <c r="AF511" i="4"/>
  <c r="AE267" i="4"/>
  <c r="AE641" i="4"/>
  <c r="AE609" i="4"/>
  <c r="AE231" i="4"/>
  <c r="AE815" i="4"/>
  <c r="AE807" i="4"/>
  <c r="AE593" i="4"/>
  <c r="AE530" i="4"/>
  <c r="AE366" i="4"/>
  <c r="AE492" i="4"/>
  <c r="AE942" i="4"/>
  <c r="AF628" i="4"/>
  <c r="AE901" i="4"/>
  <c r="AE398" i="4"/>
  <c r="AE893" i="4"/>
  <c r="AE483" i="4"/>
  <c r="AE180" i="4"/>
  <c r="AE115" i="4"/>
  <c r="AE291" i="4"/>
  <c r="AE241" i="4"/>
  <c r="AE377" i="4"/>
  <c r="AE12" i="4"/>
  <c r="AE998" i="4"/>
  <c r="AE554" i="4"/>
  <c r="AE156" i="4"/>
  <c r="AE393" i="4"/>
  <c r="B212" i="5"/>
  <c r="H61" i="5"/>
  <c r="L61" i="5"/>
  <c r="O367" i="5"/>
  <c r="E212" i="5"/>
  <c r="I212" i="5"/>
  <c r="K61" i="5"/>
  <c r="C61" i="5"/>
  <c r="O61" i="5"/>
  <c r="D367" i="5"/>
  <c r="J367" i="5"/>
  <c r="E61" i="5"/>
  <c r="G212" i="5"/>
  <c r="D212" i="5"/>
  <c r="P61" i="5"/>
  <c r="B367" i="5"/>
  <c r="H367" i="5"/>
  <c r="N212" i="5"/>
  <c r="L212" i="5"/>
  <c r="J61" i="5"/>
  <c r="M367" i="5"/>
  <c r="F367" i="5"/>
  <c r="F61" i="5"/>
  <c r="H212" i="5"/>
  <c r="M212" i="5"/>
  <c r="I61" i="5"/>
  <c r="L367" i="5"/>
  <c r="P367" i="5"/>
  <c r="N251" i="5"/>
  <c r="K212" i="5"/>
  <c r="P212" i="5"/>
  <c r="M61" i="5"/>
  <c r="G367" i="5"/>
  <c r="G61" i="5"/>
  <c r="D251" i="5"/>
  <c r="C212" i="5"/>
  <c r="D61" i="5"/>
  <c r="C367" i="5"/>
  <c r="A803" i="5"/>
  <c r="AF813" i="4"/>
  <c r="A442" i="5"/>
  <c r="F442" i="5" s="1"/>
  <c r="AF908" i="4"/>
  <c r="AF236" i="4"/>
  <c r="A989" i="5"/>
  <c r="G303" i="5"/>
  <c r="D570" i="5"/>
  <c r="H570" i="5"/>
  <c r="L354" i="5"/>
  <c r="I354" i="5"/>
  <c r="N354" i="5"/>
  <c r="C354" i="5"/>
  <c r="F354" i="5"/>
  <c r="M354" i="5"/>
  <c r="J354" i="5"/>
  <c r="E354" i="5"/>
  <c r="D354" i="5"/>
  <c r="K354" i="5"/>
  <c r="B354" i="5"/>
  <c r="G354" i="5"/>
  <c r="P354" i="5"/>
  <c r="H354" i="5"/>
  <c r="O354" i="5"/>
  <c r="H258" i="5"/>
  <c r="I258" i="5"/>
  <c r="E258" i="5"/>
  <c r="G258" i="5"/>
  <c r="N258" i="5"/>
  <c r="F258" i="5"/>
  <c r="M258" i="5"/>
  <c r="C258" i="5"/>
  <c r="C66" i="5"/>
  <c r="D66" i="5"/>
  <c r="B66" i="5"/>
  <c r="L66" i="5"/>
  <c r="P66" i="5"/>
  <c r="H66" i="5"/>
  <c r="K66" i="5"/>
  <c r="C570" i="5"/>
  <c r="H132" i="5"/>
  <c r="I418" i="5"/>
  <c r="C314" i="5"/>
  <c r="J314" i="5"/>
  <c r="P314" i="5"/>
  <c r="M314" i="5"/>
  <c r="D314" i="5"/>
  <c r="I314" i="5"/>
  <c r="K314" i="5"/>
  <c r="D188" i="5"/>
  <c r="E188" i="5"/>
  <c r="L188" i="5"/>
  <c r="H188" i="5"/>
  <c r="P188" i="5"/>
  <c r="I188" i="5"/>
  <c r="M188" i="5"/>
  <c r="N188" i="5"/>
  <c r="B188" i="5"/>
  <c r="F188" i="5"/>
  <c r="G188" i="5"/>
  <c r="C188" i="5"/>
  <c r="O188" i="5"/>
  <c r="K188" i="5"/>
  <c r="J188" i="5"/>
  <c r="D142" i="5"/>
  <c r="G142" i="5"/>
  <c r="N142" i="5"/>
  <c r="H142" i="5"/>
  <c r="B142" i="5"/>
  <c r="K142" i="5"/>
  <c r="M142" i="5"/>
  <c r="P142" i="5"/>
  <c r="E142" i="5"/>
  <c r="L142" i="5"/>
  <c r="O142" i="5"/>
  <c r="F142" i="5"/>
  <c r="C142" i="5"/>
  <c r="J142" i="5"/>
  <c r="I142" i="5"/>
  <c r="P322" i="5"/>
  <c r="H303" i="5"/>
  <c r="G570" i="5"/>
  <c r="H471" i="5"/>
  <c r="O132" i="5"/>
  <c r="F322" i="5"/>
  <c r="L642" i="5"/>
  <c r="J562" i="5"/>
  <c r="P562" i="5"/>
  <c r="B394" i="5"/>
  <c r="H306" i="5"/>
  <c r="I182" i="5"/>
  <c r="L182" i="5"/>
  <c r="L26" i="5"/>
  <c r="L522" i="5"/>
  <c r="M522" i="5"/>
  <c r="I522" i="5"/>
  <c r="F234" i="5"/>
  <c r="L218" i="5"/>
  <c r="P218" i="5"/>
  <c r="C303" i="5"/>
  <c r="B581" i="5"/>
  <c r="J471" i="5"/>
  <c r="C586" i="5"/>
  <c r="G586" i="5"/>
  <c r="G554" i="5"/>
  <c r="P554" i="5"/>
  <c r="H450" i="5"/>
  <c r="B450" i="5"/>
  <c r="O410" i="5"/>
  <c r="J330" i="5"/>
  <c r="L330" i="5"/>
  <c r="J202" i="5"/>
  <c r="M202" i="5"/>
  <c r="P50" i="5"/>
  <c r="D50" i="5"/>
  <c r="C10" i="5"/>
  <c r="N10" i="5"/>
  <c r="J10" i="5"/>
  <c r="G10" i="5"/>
  <c r="F10" i="5"/>
  <c r="M10" i="5"/>
  <c r="D10" i="5"/>
  <c r="I10" i="5"/>
  <c r="B10" i="5"/>
  <c r="K10" i="5"/>
  <c r="P10" i="5"/>
  <c r="O10" i="5"/>
  <c r="L10" i="5"/>
  <c r="E10" i="5"/>
  <c r="H10" i="5"/>
  <c r="M303" i="5"/>
  <c r="L570" i="5"/>
  <c r="J26" i="5"/>
  <c r="K26" i="5"/>
  <c r="M26" i="5"/>
  <c r="C578" i="5"/>
  <c r="D546" i="5"/>
  <c r="B546" i="5"/>
  <c r="L546" i="5"/>
  <c r="I546" i="5"/>
  <c r="K546" i="5"/>
  <c r="N546" i="5"/>
  <c r="P434" i="5"/>
  <c r="E434" i="5"/>
  <c r="L434" i="5"/>
  <c r="G434" i="5"/>
  <c r="N378" i="5"/>
  <c r="O378" i="5"/>
  <c r="J378" i="5"/>
  <c r="P378" i="5"/>
  <c r="G378" i="5"/>
  <c r="M378" i="5"/>
  <c r="H378" i="5"/>
  <c r="J174" i="5"/>
  <c r="M174" i="5"/>
  <c r="G42" i="5"/>
  <c r="P42" i="5"/>
  <c r="O774" i="5"/>
  <c r="F303" i="5"/>
  <c r="H26" i="5"/>
  <c r="I26" i="5"/>
  <c r="H322" i="5"/>
  <c r="F570" i="5"/>
  <c r="J498" i="5"/>
  <c r="F498" i="5"/>
  <c r="N498" i="5"/>
  <c r="L498" i="5"/>
  <c r="M498" i="5"/>
  <c r="K498" i="5"/>
  <c r="C498" i="5"/>
  <c r="P498" i="5"/>
  <c r="D498" i="5"/>
  <c r="G498" i="5"/>
  <c r="E498" i="5"/>
  <c r="O498" i="5"/>
  <c r="B498" i="5"/>
  <c r="H498" i="5"/>
  <c r="I498" i="5"/>
  <c r="G282" i="5"/>
  <c r="D282" i="5"/>
  <c r="H282" i="5"/>
  <c r="O282" i="5"/>
  <c r="P282" i="5"/>
  <c r="C282" i="5"/>
  <c r="E282" i="5"/>
  <c r="L282" i="5"/>
  <c r="I282" i="5"/>
  <c r="M282" i="5"/>
  <c r="J124" i="5"/>
  <c r="C657" i="5"/>
  <c r="C124" i="5"/>
  <c r="G124" i="5"/>
  <c r="N124" i="5"/>
  <c r="F124" i="5"/>
  <c r="H657" i="5"/>
  <c r="F657" i="5"/>
  <c r="D657" i="5"/>
  <c r="O657" i="5"/>
  <c r="L657" i="5"/>
  <c r="E657" i="5"/>
  <c r="E146" i="5"/>
  <c r="K170" i="5"/>
  <c r="H170" i="5"/>
  <c r="H778" i="5"/>
  <c r="L778" i="5"/>
  <c r="C778" i="5"/>
  <c r="B778" i="5"/>
  <c r="G778" i="5"/>
  <c r="F778" i="5"/>
  <c r="N778" i="5"/>
  <c r="O778" i="5"/>
  <c r="M778" i="5"/>
  <c r="I778" i="5"/>
  <c r="J778" i="5"/>
  <c r="O162" i="5"/>
  <c r="K934" i="5"/>
  <c r="E934" i="5"/>
  <c r="N934" i="5"/>
  <c r="I934" i="5"/>
  <c r="M934" i="5"/>
  <c r="F934" i="5"/>
  <c r="C934" i="5"/>
  <c r="L934" i="5"/>
  <c r="D934" i="5"/>
  <c r="B934" i="5"/>
  <c r="G934" i="5"/>
  <c r="P934" i="5"/>
  <c r="J934" i="5"/>
  <c r="O934" i="5"/>
  <c r="H934" i="5"/>
  <c r="J399" i="5"/>
  <c r="E80" i="5"/>
  <c r="O80" i="5"/>
  <c r="D80" i="5"/>
  <c r="P80" i="5"/>
  <c r="L80" i="5"/>
  <c r="H80" i="5"/>
  <c r="J80" i="5"/>
  <c r="F80" i="5"/>
  <c r="G80" i="5"/>
  <c r="M80" i="5"/>
  <c r="C80" i="5"/>
  <c r="I80" i="5"/>
  <c r="N80" i="5"/>
  <c r="B80" i="5"/>
  <c r="K80" i="5"/>
  <c r="P124" i="5"/>
  <c r="D124" i="5"/>
  <c r="H72" i="5"/>
  <c r="P72" i="5"/>
  <c r="I708" i="5"/>
  <c r="C708" i="5"/>
  <c r="D132" i="5"/>
  <c r="F132" i="5"/>
  <c r="D444" i="5"/>
  <c r="M364" i="5"/>
  <c r="M380" i="5"/>
  <c r="J380" i="5"/>
  <c r="G380" i="5"/>
  <c r="D380" i="5"/>
  <c r="I380" i="5"/>
  <c r="P380" i="5"/>
  <c r="L380" i="5"/>
  <c r="C380" i="5"/>
  <c r="N380" i="5"/>
  <c r="F380" i="5"/>
  <c r="B380" i="5"/>
  <c r="H380" i="5"/>
  <c r="O380" i="5"/>
  <c r="K380" i="5"/>
  <c r="E380" i="5"/>
  <c r="P508" i="5"/>
  <c r="N508" i="5"/>
  <c r="L572" i="5"/>
  <c r="B657" i="5"/>
  <c r="J657" i="5"/>
  <c r="M657" i="5"/>
  <c r="G657" i="5"/>
  <c r="P657" i="5"/>
  <c r="N657" i="5"/>
  <c r="N750" i="5"/>
  <c r="K750" i="5"/>
  <c r="C750" i="5"/>
  <c r="P750" i="5"/>
  <c r="H750" i="5"/>
  <c r="E750" i="5"/>
  <c r="J750" i="5"/>
  <c r="L750" i="5"/>
  <c r="D750" i="5"/>
  <c r="B750" i="5"/>
  <c r="M750" i="5"/>
  <c r="I750" i="5"/>
  <c r="O750" i="5"/>
  <c r="G750" i="5"/>
  <c r="F750" i="5"/>
  <c r="K399" i="5"/>
  <c r="K168" i="5"/>
  <c r="O168" i="5"/>
  <c r="I168" i="5"/>
  <c r="C168" i="5"/>
  <c r="D388" i="5"/>
  <c r="J388" i="5"/>
  <c r="H388" i="5"/>
  <c r="F388" i="5"/>
  <c r="J152" i="5"/>
  <c r="N152" i="5"/>
  <c r="D152" i="5"/>
  <c r="H152" i="5"/>
  <c r="F152" i="5"/>
  <c r="I152" i="5"/>
  <c r="L152" i="5"/>
  <c r="M152" i="5"/>
  <c r="P152" i="5"/>
  <c r="C152" i="5"/>
  <c r="B152" i="5"/>
  <c r="K152" i="5"/>
  <c r="O152" i="5"/>
  <c r="E152" i="5"/>
  <c r="G152" i="5"/>
  <c r="B412" i="5"/>
  <c r="N412" i="5"/>
  <c r="E412" i="5"/>
  <c r="J412" i="5"/>
  <c r="F412" i="5"/>
  <c r="D412" i="5"/>
  <c r="L412" i="5"/>
  <c r="H412" i="5"/>
  <c r="P412" i="5"/>
  <c r="K412" i="5"/>
  <c r="C412" i="5"/>
  <c r="I412" i="5"/>
  <c r="M412" i="5"/>
  <c r="O412" i="5"/>
  <c r="G412" i="5"/>
  <c r="D468" i="5"/>
  <c r="J468" i="5"/>
  <c r="H468" i="5"/>
  <c r="M468" i="5"/>
  <c r="P468" i="5"/>
  <c r="I468" i="5"/>
  <c r="B468" i="5"/>
  <c r="G468" i="5"/>
  <c r="C468" i="5"/>
  <c r="N468" i="5"/>
  <c r="F468" i="5"/>
  <c r="O468" i="5"/>
  <c r="L468" i="5"/>
  <c r="K468" i="5"/>
  <c r="E468" i="5"/>
  <c r="K726" i="5"/>
  <c r="C726" i="5"/>
  <c r="J604" i="5"/>
  <c r="I604" i="5"/>
  <c r="L324" i="5"/>
  <c r="O324" i="5"/>
  <c r="J144" i="5"/>
  <c r="N144" i="5"/>
  <c r="D236" i="5"/>
  <c r="P236" i="5"/>
  <c r="F236" i="5"/>
  <c r="G236" i="5"/>
  <c r="H236" i="5"/>
  <c r="N236" i="5"/>
  <c r="C236" i="5"/>
  <c r="I236" i="5"/>
  <c r="O236" i="5"/>
  <c r="J236" i="5"/>
  <c r="E236" i="5"/>
  <c r="K236" i="5"/>
  <c r="L236" i="5"/>
  <c r="M236" i="5"/>
  <c r="B236" i="5"/>
  <c r="L452" i="5"/>
  <c r="F452" i="5"/>
  <c r="M452" i="5"/>
  <c r="G452" i="5"/>
  <c r="J332" i="5"/>
  <c r="D332" i="5"/>
  <c r="O332" i="5"/>
  <c r="M332" i="5"/>
  <c r="M580" i="5"/>
  <c r="O580" i="5"/>
  <c r="P580" i="5"/>
  <c r="H580" i="5"/>
  <c r="D580" i="5"/>
  <c r="L580" i="5"/>
  <c r="J580" i="5"/>
  <c r="N580" i="5"/>
  <c r="K580" i="5"/>
  <c r="G580" i="5"/>
  <c r="F580" i="5"/>
  <c r="I580" i="5"/>
  <c r="C580" i="5"/>
  <c r="E580" i="5"/>
  <c r="B580" i="5"/>
  <c r="L176" i="5"/>
  <c r="P176" i="5"/>
  <c r="B492" i="5"/>
  <c r="L399" i="5"/>
  <c r="I657" i="5"/>
  <c r="K548" i="5"/>
  <c r="B548" i="5"/>
  <c r="L548" i="5"/>
  <c r="E548" i="5"/>
  <c r="H548" i="5"/>
  <c r="O548" i="5"/>
  <c r="N548" i="5"/>
  <c r="C548" i="5"/>
  <c r="F548" i="5"/>
  <c r="J548" i="5"/>
  <c r="G548" i="5"/>
  <c r="P548" i="5"/>
  <c r="D548" i="5"/>
  <c r="I548" i="5"/>
  <c r="M548" i="5"/>
  <c r="N653" i="5"/>
  <c r="D653" i="5"/>
  <c r="H127" i="5"/>
  <c r="J127" i="5"/>
  <c r="D689" i="5"/>
  <c r="N689" i="5"/>
  <c r="P535" i="5"/>
  <c r="B535" i="5"/>
  <c r="L247" i="5"/>
  <c r="D247" i="5"/>
  <c r="C180" i="5"/>
  <c r="F180" i="5"/>
  <c r="E180" i="5"/>
  <c r="G180" i="5"/>
  <c r="B180" i="5"/>
  <c r="I180" i="5"/>
  <c r="J180" i="5"/>
  <c r="N180" i="5"/>
  <c r="D180" i="5"/>
  <c r="O180" i="5"/>
  <c r="L180" i="5"/>
  <c r="P180" i="5"/>
  <c r="H180" i="5"/>
  <c r="P718" i="5"/>
  <c r="I718" i="5"/>
  <c r="N718" i="5"/>
  <c r="C718" i="5"/>
  <c r="F718" i="5"/>
  <c r="K718" i="5"/>
  <c r="L718" i="5"/>
  <c r="E718" i="5"/>
  <c r="B718" i="5"/>
  <c r="O718" i="5"/>
  <c r="G718" i="5"/>
  <c r="J718" i="5"/>
  <c r="D718" i="5"/>
  <c r="H718" i="5"/>
  <c r="M718" i="5"/>
  <c r="E621" i="5"/>
  <c r="H621" i="5"/>
  <c r="J621" i="5"/>
  <c r="N621" i="5"/>
  <c r="M621" i="5"/>
  <c r="L621" i="5"/>
  <c r="B621" i="5"/>
  <c r="C621" i="5"/>
  <c r="I621" i="5"/>
  <c r="F621" i="5"/>
  <c r="K621" i="5"/>
  <c r="G621" i="5"/>
  <c r="P621" i="5"/>
  <c r="O621" i="5"/>
  <c r="D621" i="5"/>
  <c r="H359" i="5"/>
  <c r="L359" i="5"/>
  <c r="C359" i="5"/>
  <c r="G359" i="5"/>
  <c r="O359" i="5"/>
  <c r="E359" i="5"/>
  <c r="N359" i="5"/>
  <c r="I359" i="5"/>
  <c r="K359" i="5"/>
  <c r="D359" i="5"/>
  <c r="B359" i="5"/>
  <c r="P359" i="5"/>
  <c r="F359" i="5"/>
  <c r="J359" i="5"/>
  <c r="M359" i="5"/>
  <c r="G471" i="5"/>
  <c r="K471" i="5"/>
  <c r="J134" i="5"/>
  <c r="M134" i="5"/>
  <c r="O134" i="5"/>
  <c r="H113" i="5"/>
  <c r="K113" i="5"/>
  <c r="G113" i="5"/>
  <c r="I113" i="5"/>
  <c r="D239" i="5"/>
  <c r="D399" i="5"/>
  <c r="G399" i="5"/>
  <c r="I399" i="5"/>
  <c r="C399" i="5"/>
  <c r="K149" i="5"/>
  <c r="P149" i="5"/>
  <c r="L149" i="5"/>
  <c r="F149" i="5"/>
  <c r="M149" i="5"/>
  <c r="G149" i="5"/>
  <c r="H149" i="5"/>
  <c r="N149" i="5"/>
  <c r="O149" i="5"/>
  <c r="D149" i="5"/>
  <c r="I149" i="5"/>
  <c r="J149" i="5"/>
  <c r="E149" i="5"/>
  <c r="C149" i="5"/>
  <c r="B149" i="5"/>
  <c r="P107" i="5"/>
  <c r="I107" i="5"/>
  <c r="B107" i="5"/>
  <c r="K107" i="5"/>
  <c r="O107" i="5"/>
  <c r="G107" i="5"/>
  <c r="M107" i="5"/>
  <c r="N107" i="5"/>
  <c r="D107" i="5"/>
  <c r="L107" i="5"/>
  <c r="C107" i="5"/>
  <c r="H107" i="5"/>
  <c r="F107" i="5"/>
  <c r="E107" i="5"/>
  <c r="J107" i="5"/>
  <c r="J255" i="5"/>
  <c r="K255" i="5"/>
  <c r="C255" i="5"/>
  <c r="H255" i="5"/>
  <c r="N255" i="5"/>
  <c r="G255" i="5"/>
  <c r="P255" i="5"/>
  <c r="I255" i="5"/>
  <c r="B255" i="5"/>
  <c r="L255" i="5"/>
  <c r="O255" i="5"/>
  <c r="F255" i="5"/>
  <c r="D255" i="5"/>
  <c r="M255" i="5"/>
  <c r="E255" i="5"/>
  <c r="G24" i="5"/>
  <c r="L24" i="5"/>
  <c r="E201" i="5"/>
  <c r="J201" i="5"/>
  <c r="N201" i="5"/>
  <c r="C201" i="5"/>
  <c r="O201" i="5"/>
  <c r="L201" i="5"/>
  <c r="G201" i="5"/>
  <c r="F201" i="5"/>
  <c r="K201" i="5"/>
  <c r="H201" i="5"/>
  <c r="P201" i="5"/>
  <c r="D201" i="5"/>
  <c r="I201" i="5"/>
  <c r="B201" i="5"/>
  <c r="M201" i="5"/>
  <c r="E793" i="5"/>
  <c r="H793" i="5"/>
  <c r="L793" i="5"/>
  <c r="D740" i="5"/>
  <c r="C740" i="5"/>
  <c r="P740" i="5"/>
  <c r="F740" i="5"/>
  <c r="E855" i="5"/>
  <c r="F855" i="5"/>
  <c r="H855" i="5"/>
  <c r="O855" i="5"/>
  <c r="L855" i="5"/>
  <c r="J855" i="5"/>
  <c r="B855" i="5"/>
  <c r="P855" i="5"/>
  <c r="C855" i="5"/>
  <c r="N855" i="5"/>
  <c r="D855" i="5"/>
  <c r="I855" i="5"/>
  <c r="G855" i="5"/>
  <c r="K855" i="5"/>
  <c r="M855" i="5"/>
  <c r="B732" i="5"/>
  <c r="G732" i="5"/>
  <c r="F732" i="5"/>
  <c r="L732" i="5"/>
  <c r="P732" i="5"/>
  <c r="E732" i="5"/>
  <c r="D732" i="5"/>
  <c r="N732" i="5"/>
  <c r="C732" i="5"/>
  <c r="M732" i="5"/>
  <c r="I732" i="5"/>
  <c r="K732" i="5"/>
  <c r="O732" i="5"/>
  <c r="H732" i="5"/>
  <c r="J732" i="5"/>
  <c r="D847" i="5"/>
  <c r="L847" i="5"/>
  <c r="F847" i="5"/>
  <c r="N847" i="5"/>
  <c r="H847" i="5"/>
  <c r="E847" i="5"/>
  <c r="P847" i="5"/>
  <c r="K847" i="5"/>
  <c r="G847" i="5"/>
  <c r="I847" i="5"/>
  <c r="J847" i="5"/>
  <c r="M847" i="5"/>
  <c r="O847" i="5"/>
  <c r="C847" i="5"/>
  <c r="B847" i="5"/>
  <c r="N48" i="5"/>
  <c r="K48" i="5"/>
  <c r="G48" i="5"/>
  <c r="P48" i="5"/>
  <c r="D16" i="5"/>
  <c r="P16" i="5"/>
  <c r="J16" i="5"/>
  <c r="K16" i="5"/>
  <c r="I157" i="5"/>
  <c r="B157" i="5"/>
  <c r="C157" i="5"/>
  <c r="K157" i="5"/>
  <c r="M157" i="5"/>
  <c r="H157" i="5"/>
  <c r="P157" i="5"/>
  <c r="L157" i="5"/>
  <c r="F157" i="5"/>
  <c r="J157" i="5"/>
  <c r="E157" i="5"/>
  <c r="G157" i="5"/>
  <c r="D157" i="5"/>
  <c r="N157" i="5"/>
  <c r="O157" i="5"/>
  <c r="M605" i="5"/>
  <c r="H605" i="5"/>
  <c r="L605" i="5"/>
  <c r="O605" i="5"/>
  <c r="F605" i="5"/>
  <c r="N605" i="5"/>
  <c r="G605" i="5"/>
  <c r="I605" i="5"/>
  <c r="C605" i="5"/>
  <c r="D605" i="5"/>
  <c r="K605" i="5"/>
  <c r="P605" i="5"/>
  <c r="B605" i="5"/>
  <c r="J605" i="5"/>
  <c r="E605" i="5"/>
  <c r="C114" i="5"/>
  <c r="I114" i="5"/>
  <c r="K597" i="5"/>
  <c r="G597" i="5"/>
  <c r="M597" i="5"/>
  <c r="L597" i="5"/>
  <c r="H597" i="5"/>
  <c r="P597" i="5"/>
  <c r="O597" i="5"/>
  <c r="F597" i="5"/>
  <c r="I597" i="5"/>
  <c r="J597" i="5"/>
  <c r="E597" i="5"/>
  <c r="N597" i="5"/>
  <c r="D597" i="5"/>
  <c r="C597" i="5"/>
  <c r="B597" i="5"/>
  <c r="O612" i="5"/>
  <c r="G612" i="5"/>
  <c r="I612" i="5"/>
  <c r="H612" i="5"/>
  <c r="B612" i="5"/>
  <c r="L612" i="5"/>
  <c r="C612" i="5"/>
  <c r="E612" i="5"/>
  <c r="K612" i="5"/>
  <c r="D612" i="5"/>
  <c r="P612" i="5"/>
  <c r="F612" i="5"/>
  <c r="J612" i="5"/>
  <c r="N612" i="5"/>
  <c r="M612" i="5"/>
  <c r="G839" i="5"/>
  <c r="B839" i="5"/>
  <c r="I839" i="5"/>
  <c r="D839" i="5"/>
  <c r="P941" i="5"/>
  <c r="F941" i="5"/>
  <c r="H941" i="5"/>
  <c r="E941" i="5"/>
  <c r="G941" i="5"/>
  <c r="L941" i="5"/>
  <c r="K941" i="5"/>
  <c r="J941" i="5"/>
  <c r="M941" i="5"/>
  <c r="I941" i="5"/>
  <c r="O941" i="5"/>
  <c r="D941" i="5"/>
  <c r="C941" i="5"/>
  <c r="N941" i="5"/>
  <c r="B941" i="5"/>
  <c r="L764" i="5"/>
  <c r="J764" i="5"/>
  <c r="O724" i="5"/>
  <c r="P724" i="5"/>
  <c r="D724" i="5"/>
  <c r="E724" i="5"/>
  <c r="K724" i="5"/>
  <c r="M724" i="5"/>
  <c r="I724" i="5"/>
  <c r="J724" i="5"/>
  <c r="L724" i="5"/>
  <c r="N724" i="5"/>
  <c r="C724" i="5"/>
  <c r="G724" i="5"/>
  <c r="F724" i="5"/>
  <c r="B724" i="5"/>
  <c r="H724" i="5"/>
  <c r="K887" i="5"/>
  <c r="B887" i="5"/>
  <c r="O887" i="5"/>
  <c r="F887" i="5"/>
  <c r="E887" i="5"/>
  <c r="D887" i="5"/>
  <c r="G887" i="5"/>
  <c r="L887" i="5"/>
  <c r="H887" i="5"/>
  <c r="J887" i="5"/>
  <c r="P887" i="5"/>
  <c r="C887" i="5"/>
  <c r="M887" i="5"/>
  <c r="I887" i="5"/>
  <c r="N887" i="5"/>
  <c r="C40" i="5"/>
  <c r="E40" i="5"/>
  <c r="I40" i="5"/>
  <c r="M40" i="5"/>
  <c r="K150" i="5"/>
  <c r="J688" i="5"/>
  <c r="F756" i="5"/>
  <c r="O756" i="5"/>
  <c r="D863" i="5"/>
  <c r="K863" i="5"/>
  <c r="P863" i="5"/>
  <c r="I863" i="5"/>
  <c r="B863" i="5"/>
  <c r="M863" i="5"/>
  <c r="B807" i="5"/>
  <c r="G807" i="5"/>
  <c r="K807" i="5"/>
  <c r="F807" i="5"/>
  <c r="D807" i="5"/>
  <c r="H807" i="5"/>
  <c r="O209" i="5"/>
  <c r="E209" i="5"/>
  <c r="H209" i="5"/>
  <c r="P209" i="5"/>
  <c r="B209" i="5"/>
  <c r="K209" i="5"/>
  <c r="D209" i="5"/>
  <c r="G209" i="5"/>
  <c r="N209" i="5"/>
  <c r="I209" i="5"/>
  <c r="M209" i="5"/>
  <c r="J209" i="5"/>
  <c r="C209" i="5"/>
  <c r="L209" i="5"/>
  <c r="F209" i="5"/>
  <c r="H128" i="5"/>
  <c r="B128" i="5"/>
  <c r="I128" i="5"/>
  <c r="D128" i="5"/>
  <c r="O128" i="5"/>
  <c r="G128" i="5"/>
  <c r="C128" i="5"/>
  <c r="M128" i="5"/>
  <c r="E128" i="5"/>
  <c r="K128" i="5"/>
  <c r="J128" i="5"/>
  <c r="L128" i="5"/>
  <c r="N128" i="5"/>
  <c r="F128" i="5"/>
  <c r="P128" i="5"/>
  <c r="E589" i="5"/>
  <c r="B589" i="5"/>
  <c r="I909" i="5"/>
  <c r="D909" i="5"/>
  <c r="C909" i="5"/>
  <c r="P909" i="5"/>
  <c r="E909" i="5"/>
  <c r="O909" i="5"/>
  <c r="G909" i="5"/>
  <c r="B909" i="5"/>
  <c r="D652" i="5"/>
  <c r="C652" i="5"/>
  <c r="M652" i="5"/>
  <c r="E652" i="5"/>
  <c r="J652" i="5"/>
  <c r="K652" i="5"/>
  <c r="N652" i="5"/>
  <c r="B652" i="5"/>
  <c r="P652" i="5"/>
  <c r="G652" i="5"/>
  <c r="I652" i="5"/>
  <c r="H652" i="5"/>
  <c r="O652" i="5"/>
  <c r="L652" i="5"/>
  <c r="F652" i="5"/>
  <c r="B800" i="5"/>
  <c r="F800" i="5"/>
  <c r="G800" i="5"/>
  <c r="I800" i="5"/>
  <c r="C800" i="5"/>
  <c r="K800" i="5"/>
  <c r="N800" i="5"/>
  <c r="J800" i="5"/>
  <c r="E800" i="5"/>
  <c r="L800" i="5"/>
  <c r="P800" i="5"/>
  <c r="M800" i="5"/>
  <c r="H800" i="5"/>
  <c r="O800" i="5"/>
  <c r="D800" i="5"/>
  <c r="O32" i="5"/>
  <c r="F32" i="5"/>
  <c r="F424" i="5"/>
  <c r="H106" i="5"/>
  <c r="P106" i="5"/>
  <c r="I82" i="5"/>
  <c r="D82" i="5"/>
  <c r="H822" i="5"/>
  <c r="O822" i="5"/>
  <c r="N822" i="5"/>
  <c r="L822" i="5"/>
  <c r="B822" i="5"/>
  <c r="K822" i="5"/>
  <c r="J822" i="5"/>
  <c r="D822" i="5"/>
  <c r="M822" i="5"/>
  <c r="E822" i="5"/>
  <c r="I822" i="5"/>
  <c r="G822" i="5"/>
  <c r="F822" i="5"/>
  <c r="P822" i="5"/>
  <c r="C822" i="5"/>
  <c r="C629" i="5"/>
  <c r="P629" i="5"/>
  <c r="I672" i="5"/>
  <c r="O672" i="5"/>
  <c r="D464" i="5"/>
  <c r="J464" i="5"/>
  <c r="C464" i="5"/>
  <c r="M464" i="5"/>
  <c r="G464" i="5"/>
  <c r="K464" i="5"/>
  <c r="I464" i="5"/>
  <c r="F464" i="5"/>
  <c r="B464" i="5"/>
  <c r="E464" i="5"/>
  <c r="P464" i="5"/>
  <c r="H464" i="5"/>
  <c r="O464" i="5"/>
  <c r="L464" i="5"/>
  <c r="N464" i="5"/>
  <c r="O680" i="5"/>
  <c r="M680" i="5"/>
  <c r="C74" i="5"/>
  <c r="G74" i="5"/>
  <c r="E74" i="5"/>
  <c r="O74" i="5"/>
  <c r="D74" i="5"/>
  <c r="M74" i="5"/>
  <c r="M561" i="5"/>
  <c r="K561" i="5"/>
  <c r="F561" i="5"/>
  <c r="P561" i="5"/>
  <c r="G561" i="5"/>
  <c r="J561" i="5"/>
  <c r="C783" i="5"/>
  <c r="G242" i="5"/>
  <c r="B242" i="5"/>
  <c r="O242" i="5"/>
  <c r="K242" i="5"/>
  <c r="P242" i="5"/>
  <c r="H242" i="5"/>
  <c r="C242" i="5"/>
  <c r="L242" i="5"/>
  <c r="F242" i="5"/>
  <c r="D242" i="5"/>
  <c r="N242" i="5"/>
  <c r="I242" i="5"/>
  <c r="E242" i="5"/>
  <c r="M242" i="5"/>
  <c r="J242" i="5"/>
  <c r="O204" i="5"/>
  <c r="E204" i="5"/>
  <c r="J845" i="5"/>
  <c r="O845" i="5"/>
  <c r="P845" i="5"/>
  <c r="D845" i="5"/>
  <c r="I845" i="5"/>
  <c r="C845" i="5"/>
  <c r="M845" i="5"/>
  <c r="B845" i="5"/>
  <c r="H845" i="5"/>
  <c r="G845" i="5"/>
  <c r="K845" i="5"/>
  <c r="N845" i="5"/>
  <c r="E845" i="5"/>
  <c r="F845" i="5"/>
  <c r="L845" i="5"/>
  <c r="L401" i="5"/>
  <c r="L648" i="5"/>
  <c r="I648" i="5"/>
  <c r="G648" i="5"/>
  <c r="J648" i="5"/>
  <c r="E648" i="5"/>
  <c r="K648" i="5"/>
  <c r="M648" i="5"/>
  <c r="H648" i="5"/>
  <c r="B648" i="5"/>
  <c r="O648" i="5"/>
  <c r="C648" i="5"/>
  <c r="F648" i="5"/>
  <c r="N648" i="5"/>
  <c r="D648" i="5"/>
  <c r="P648" i="5"/>
  <c r="M339" i="5"/>
  <c r="H339" i="5"/>
  <c r="D339" i="5"/>
  <c r="C339" i="5"/>
  <c r="J339" i="5"/>
  <c r="E339" i="5"/>
  <c r="B339" i="5"/>
  <c r="P339" i="5"/>
  <c r="K339" i="5"/>
  <c r="F339" i="5"/>
  <c r="N339" i="5"/>
  <c r="G339" i="5"/>
  <c r="L339" i="5"/>
  <c r="I339" i="5"/>
  <c r="O339" i="5"/>
  <c r="H543" i="5"/>
  <c r="G543" i="5"/>
  <c r="K543" i="5"/>
  <c r="C543" i="5"/>
  <c r="D543" i="5"/>
  <c r="J543" i="5"/>
  <c r="L543" i="5"/>
  <c r="N543" i="5"/>
  <c r="B543" i="5"/>
  <c r="I543" i="5"/>
  <c r="M543" i="5"/>
  <c r="P543" i="5"/>
  <c r="F543" i="5"/>
  <c r="O543" i="5"/>
  <c r="E543" i="5"/>
  <c r="J250" i="5"/>
  <c r="E250" i="5"/>
  <c r="B250" i="5"/>
  <c r="M250" i="5"/>
  <c r="D250" i="5"/>
  <c r="O250" i="5"/>
  <c r="H250" i="5"/>
  <c r="N250" i="5"/>
  <c r="P250" i="5"/>
  <c r="G250" i="5"/>
  <c r="F250" i="5"/>
  <c r="I250" i="5"/>
  <c r="L250" i="5"/>
  <c r="C250" i="5"/>
  <c r="K250" i="5"/>
  <c r="C748" i="5"/>
  <c r="G748" i="5"/>
  <c r="N748" i="5"/>
  <c r="L748" i="5"/>
  <c r="B748" i="5"/>
  <c r="M748" i="5"/>
  <c r="P748" i="5"/>
  <c r="E748" i="5"/>
  <c r="D748" i="5"/>
  <c r="I748" i="5"/>
  <c r="H748" i="5"/>
  <c r="O748" i="5"/>
  <c r="J748" i="5"/>
  <c r="K748" i="5"/>
  <c r="F748" i="5"/>
  <c r="C283" i="5"/>
  <c r="N283" i="5"/>
  <c r="F283" i="5"/>
  <c r="J283" i="5"/>
  <c r="H283" i="5"/>
  <c r="O283" i="5"/>
  <c r="I283" i="5"/>
  <c r="P283" i="5"/>
  <c r="E283" i="5"/>
  <c r="G283" i="5"/>
  <c r="M283" i="5"/>
  <c r="D283" i="5"/>
  <c r="K283" i="5"/>
  <c r="B283" i="5"/>
  <c r="L283" i="5"/>
  <c r="L331" i="5"/>
  <c r="O831" i="5"/>
  <c r="E831" i="5"/>
  <c r="J831" i="5"/>
  <c r="M831" i="5"/>
  <c r="P831" i="5"/>
  <c r="D831" i="5"/>
  <c r="K351" i="5"/>
  <c r="B553" i="5"/>
  <c r="N553" i="5"/>
  <c r="C553" i="5"/>
  <c r="E553" i="5"/>
  <c r="H553" i="5"/>
  <c r="F553" i="5"/>
  <c r="K553" i="5"/>
  <c r="D553" i="5"/>
  <c r="J553" i="5"/>
  <c r="P553" i="5"/>
  <c r="I553" i="5"/>
  <c r="M553" i="5"/>
  <c r="L553" i="5"/>
  <c r="G553" i="5"/>
  <c r="O553" i="5"/>
  <c r="H472" i="5"/>
  <c r="N472" i="5"/>
  <c r="M472" i="5"/>
  <c r="B472" i="5"/>
  <c r="K472" i="5"/>
  <c r="C472" i="5"/>
  <c r="P472" i="5"/>
  <c r="E472" i="5"/>
  <c r="L472" i="5"/>
  <c r="D472" i="5"/>
  <c r="F472" i="5"/>
  <c r="O472" i="5"/>
  <c r="J472" i="5"/>
  <c r="I472" i="5"/>
  <c r="G472" i="5"/>
  <c r="M85" i="5"/>
  <c r="P85" i="5"/>
  <c r="B85" i="5"/>
  <c r="L85" i="5"/>
  <c r="G85" i="5"/>
  <c r="E85" i="5"/>
  <c r="K85" i="5"/>
  <c r="C85" i="5"/>
  <c r="D85" i="5"/>
  <c r="O85" i="5"/>
  <c r="J85" i="5"/>
  <c r="F85" i="5"/>
  <c r="H85" i="5"/>
  <c r="I85" i="5"/>
  <c r="N85" i="5"/>
  <c r="N624" i="5"/>
  <c r="E624" i="5"/>
  <c r="G624" i="5"/>
  <c r="P624" i="5"/>
  <c r="M624" i="5"/>
  <c r="B624" i="5"/>
  <c r="L624" i="5"/>
  <c r="D624" i="5"/>
  <c r="J624" i="5"/>
  <c r="I624" i="5"/>
  <c r="K624" i="5"/>
  <c r="O624" i="5"/>
  <c r="H624" i="5"/>
  <c r="F624" i="5"/>
  <c r="C624" i="5"/>
  <c r="H768" i="5"/>
  <c r="K768" i="5"/>
  <c r="C768" i="5"/>
  <c r="L768" i="5"/>
  <c r="J768" i="5"/>
  <c r="M325" i="5"/>
  <c r="M716" i="5"/>
  <c r="D716" i="5"/>
  <c r="C19" i="5"/>
  <c r="L19" i="5"/>
  <c r="G19" i="5"/>
  <c r="I19" i="5"/>
  <c r="O19" i="5"/>
  <c r="C1001" i="5"/>
  <c r="I520" i="5"/>
  <c r="N232" i="5"/>
  <c r="P232" i="5"/>
  <c r="G927" i="5"/>
  <c r="O927" i="5"/>
  <c r="N927" i="5"/>
  <c r="M927" i="5"/>
  <c r="F927" i="5"/>
  <c r="H927" i="5"/>
  <c r="K927" i="5"/>
  <c r="B927" i="5"/>
  <c r="E927" i="5"/>
  <c r="J927" i="5"/>
  <c r="D927" i="5"/>
  <c r="P927" i="5"/>
  <c r="L927" i="5"/>
  <c r="C927" i="5"/>
  <c r="I927" i="5"/>
  <c r="F362" i="5"/>
  <c r="E362" i="5"/>
  <c r="N362" i="5"/>
  <c r="D362" i="5"/>
  <c r="M362" i="5"/>
  <c r="O362" i="5"/>
  <c r="C362" i="5"/>
  <c r="I362" i="5"/>
  <c r="K362" i="5"/>
  <c r="P362" i="5"/>
  <c r="B819" i="5"/>
  <c r="D819" i="5"/>
  <c r="G819" i="5"/>
  <c r="F819" i="5"/>
  <c r="O819" i="5"/>
  <c r="E819" i="5"/>
  <c r="L819" i="5"/>
  <c r="N819" i="5"/>
  <c r="P819" i="5"/>
  <c r="F311" i="5"/>
  <c r="M634" i="5"/>
  <c r="B634" i="5"/>
  <c r="H634" i="5"/>
  <c r="E634" i="5"/>
  <c r="N634" i="5"/>
  <c r="F634" i="5"/>
  <c r="O634" i="5"/>
  <c r="I634" i="5"/>
  <c r="G634" i="5"/>
  <c r="L634" i="5"/>
  <c r="K634" i="5"/>
  <c r="D634" i="5"/>
  <c r="P634" i="5"/>
  <c r="C634" i="5"/>
  <c r="J634" i="5"/>
  <c r="H942" i="5"/>
  <c r="B942" i="5"/>
  <c r="I346" i="5"/>
  <c r="F346" i="5"/>
  <c r="C346" i="5"/>
  <c r="B346" i="5"/>
  <c r="M346" i="5"/>
  <c r="O346" i="5"/>
  <c r="G346" i="5"/>
  <c r="E346" i="5"/>
  <c r="P346" i="5"/>
  <c r="N346" i="5"/>
  <c r="D346" i="5"/>
  <c r="L346" i="5"/>
  <c r="J346" i="5"/>
  <c r="H346" i="5"/>
  <c r="K346" i="5"/>
  <c r="L988" i="5"/>
  <c r="M988" i="5"/>
  <c r="G988" i="5"/>
  <c r="I988" i="5"/>
  <c r="D935" i="5"/>
  <c r="P935" i="5"/>
  <c r="G935" i="5"/>
  <c r="B935" i="5"/>
  <c r="N935" i="5"/>
  <c r="J935" i="5"/>
  <c r="O935" i="5"/>
  <c r="K935" i="5"/>
  <c r="I935" i="5"/>
  <c r="F935" i="5"/>
  <c r="C935" i="5"/>
  <c r="E935" i="5"/>
  <c r="H935" i="5"/>
  <c r="M935" i="5"/>
  <c r="L935" i="5"/>
  <c r="M722" i="5"/>
  <c r="B722" i="5"/>
  <c r="N722" i="5"/>
  <c r="L722" i="5"/>
  <c r="J722" i="5"/>
  <c r="M34" i="5"/>
  <c r="H34" i="5"/>
  <c r="L34" i="5"/>
  <c r="J34" i="5"/>
  <c r="N34" i="5"/>
  <c r="I34" i="5"/>
  <c r="M964" i="5"/>
  <c r="J964" i="5"/>
  <c r="H964" i="5"/>
  <c r="C964" i="5"/>
  <c r="E964" i="5"/>
  <c r="I964" i="5"/>
  <c r="B964" i="5"/>
  <c r="C368" i="5"/>
  <c r="F368" i="5"/>
  <c r="F838" i="5"/>
  <c r="K838" i="5"/>
  <c r="D449" i="5"/>
  <c r="P449" i="5"/>
  <c r="N514" i="5"/>
  <c r="M514" i="5"/>
  <c r="L514" i="5"/>
  <c r="G514" i="5"/>
  <c r="P514" i="5"/>
  <c r="H514" i="5"/>
  <c r="F514" i="5"/>
  <c r="J514" i="5"/>
  <c r="K514" i="5"/>
  <c r="C514" i="5"/>
  <c r="I514" i="5"/>
  <c r="B514" i="5"/>
  <c r="O514" i="5"/>
  <c r="D514" i="5"/>
  <c r="E514" i="5"/>
  <c r="O111" i="5"/>
  <c r="B111" i="5"/>
  <c r="C130" i="5"/>
  <c r="D130" i="5"/>
  <c r="E130" i="5"/>
  <c r="O130" i="5"/>
  <c r="L130" i="5"/>
  <c r="P130" i="5"/>
  <c r="B130" i="5"/>
  <c r="J130" i="5"/>
  <c r="N130" i="5"/>
  <c r="I130" i="5"/>
  <c r="K130" i="5"/>
  <c r="F130" i="5"/>
  <c r="H130" i="5"/>
  <c r="G130" i="5"/>
  <c r="M130" i="5"/>
  <c r="H803" i="5"/>
  <c r="L803" i="5"/>
  <c r="D803" i="5"/>
  <c r="G803" i="5"/>
  <c r="E989" i="5"/>
  <c r="N989" i="5"/>
  <c r="H989" i="5"/>
  <c r="K989" i="5"/>
  <c r="G989" i="5"/>
  <c r="O989" i="5"/>
  <c r="D989" i="5"/>
  <c r="C989" i="5"/>
  <c r="J989" i="5"/>
  <c r="I989" i="5"/>
  <c r="L989" i="5"/>
  <c r="B989" i="5"/>
  <c r="F989" i="5"/>
  <c r="P989" i="5"/>
  <c r="M989" i="5"/>
  <c r="L442" i="5"/>
  <c r="J442" i="5"/>
  <c r="P442" i="5"/>
  <c r="H442" i="5"/>
  <c r="O442" i="5"/>
  <c r="L578" i="5" l="1"/>
  <c r="G355" i="5"/>
  <c r="J355" i="5"/>
  <c r="P135" i="5"/>
  <c r="N135" i="5"/>
  <c r="O135" i="5"/>
  <c r="E135" i="5"/>
  <c r="H135" i="5"/>
  <c r="D135" i="5"/>
  <c r="F135" i="5"/>
  <c r="C135" i="5"/>
  <c r="B135" i="5"/>
  <c r="L135" i="5"/>
  <c r="I135" i="5"/>
  <c r="M135" i="5"/>
  <c r="G539" i="5"/>
  <c r="J539" i="5"/>
  <c r="E143" i="5"/>
  <c r="P143" i="5"/>
  <c r="F143" i="5"/>
  <c r="D143" i="5"/>
  <c r="H415" i="5"/>
  <c r="J415" i="5"/>
  <c r="O415" i="5"/>
  <c r="L415" i="5"/>
  <c r="D415" i="5"/>
  <c r="C415" i="5"/>
  <c r="G415" i="5"/>
  <c r="K415" i="5"/>
  <c r="F415" i="5"/>
  <c r="L454" i="5"/>
  <c r="I454" i="5"/>
  <c r="C676" i="5"/>
  <c r="N676" i="5"/>
  <c r="AF860" i="4"/>
  <c r="A850" i="5"/>
  <c r="E850" i="5" s="1"/>
  <c r="J29" i="5"/>
  <c r="I415" i="5"/>
  <c r="K259" i="5"/>
  <c r="L259" i="5"/>
  <c r="E259" i="5"/>
  <c r="B259" i="5"/>
  <c r="M259" i="5"/>
  <c r="O259" i="5"/>
  <c r="P259" i="5"/>
  <c r="D259" i="5"/>
  <c r="C259" i="5"/>
  <c r="O894" i="5"/>
  <c r="P894" i="5"/>
  <c r="F894" i="5"/>
  <c r="C307" i="5"/>
  <c r="M307" i="5"/>
  <c r="B307" i="5"/>
  <c r="H307" i="5"/>
  <c r="F307" i="5"/>
  <c r="N307" i="5"/>
  <c r="L307" i="5"/>
  <c r="G307" i="5"/>
  <c r="K307" i="5"/>
  <c r="B764" i="5"/>
  <c r="O764" i="5"/>
  <c r="I764" i="5"/>
  <c r="N764" i="5"/>
  <c r="P778" i="5"/>
  <c r="D778" i="5"/>
  <c r="K778" i="5"/>
  <c r="E778" i="5"/>
  <c r="O546" i="5"/>
  <c r="E546" i="5"/>
  <c r="P546" i="5"/>
  <c r="F546" i="5"/>
  <c r="M546" i="5"/>
  <c r="J434" i="5"/>
  <c r="D434" i="5"/>
  <c r="O434" i="5"/>
  <c r="B434" i="5"/>
  <c r="L378" i="5"/>
  <c r="C378" i="5"/>
  <c r="B378" i="5"/>
  <c r="F378" i="5"/>
  <c r="E378" i="5"/>
  <c r="K378" i="5"/>
  <c r="I378" i="5"/>
  <c r="D378" i="5"/>
  <c r="N282" i="5"/>
  <c r="B282" i="5"/>
  <c r="F282" i="5"/>
  <c r="K282" i="5"/>
  <c r="J282" i="5"/>
  <c r="O557" i="5"/>
  <c r="E557" i="5"/>
  <c r="M557" i="5"/>
  <c r="P557" i="5"/>
  <c r="N557" i="5"/>
  <c r="F557" i="5"/>
  <c r="C557" i="5"/>
  <c r="D557" i="5"/>
  <c r="L556" i="5"/>
  <c r="M556" i="5"/>
  <c r="N292" i="5"/>
  <c r="J292" i="5"/>
  <c r="D292" i="5"/>
  <c r="F292" i="5"/>
  <c r="G292" i="5"/>
  <c r="I292" i="5"/>
  <c r="P292" i="5"/>
  <c r="A14" i="5"/>
  <c r="AF24" i="4"/>
  <c r="A94" i="5"/>
  <c r="AF104" i="4"/>
  <c r="AF149" i="4"/>
  <c r="A139" i="5"/>
  <c r="AF274" i="4"/>
  <c r="A264" i="5"/>
  <c r="A304" i="5"/>
  <c r="E304" i="5" s="1"/>
  <c r="AF314" i="4"/>
  <c r="AF354" i="4"/>
  <c r="A344" i="5"/>
  <c r="H344" i="5" s="1"/>
  <c r="A408" i="5"/>
  <c r="AF418" i="4"/>
  <c r="A488" i="5"/>
  <c r="AF498" i="4"/>
  <c r="AF554" i="4"/>
  <c r="A544" i="5"/>
  <c r="A552" i="5"/>
  <c r="AF562" i="4"/>
  <c r="A560" i="5"/>
  <c r="AF570" i="4"/>
  <c r="A592" i="5"/>
  <c r="AF602" i="4"/>
  <c r="A686" i="5"/>
  <c r="AF696" i="4"/>
  <c r="D725" i="5"/>
  <c r="B725" i="5"/>
  <c r="N749" i="5"/>
  <c r="J749" i="5"/>
  <c r="P749" i="5"/>
  <c r="J135" i="5"/>
  <c r="N415" i="5"/>
  <c r="H124" i="5"/>
  <c r="B124" i="5"/>
  <c r="O124" i="5"/>
  <c r="I124" i="5"/>
  <c r="E124" i="5"/>
  <c r="O570" i="5"/>
  <c r="J570" i="5"/>
  <c r="B570" i="5"/>
  <c r="I570" i="5"/>
  <c r="P570" i="5"/>
  <c r="E570" i="5"/>
  <c r="K570" i="5"/>
  <c r="N570" i="5"/>
  <c r="M570" i="5"/>
  <c r="D258" i="5"/>
  <c r="K258" i="5"/>
  <c r="B258" i="5"/>
  <c r="O258" i="5"/>
  <c r="P258" i="5"/>
  <c r="J258" i="5"/>
  <c r="L258" i="5"/>
  <c r="I66" i="5"/>
  <c r="E66" i="5"/>
  <c r="O66" i="5"/>
  <c r="G66" i="5"/>
  <c r="F66" i="5"/>
  <c r="M66" i="5"/>
  <c r="J66" i="5"/>
  <c r="N66" i="5"/>
  <c r="P415" i="5"/>
  <c r="H764" i="5"/>
  <c r="H557" i="5"/>
  <c r="B29" i="5"/>
  <c r="K96" i="5"/>
  <c r="B96" i="5"/>
  <c r="D96" i="5"/>
  <c r="N96" i="5"/>
  <c r="P96" i="5"/>
  <c r="E96" i="5"/>
  <c r="I96" i="5"/>
  <c r="B90" i="5"/>
  <c r="K90" i="5"/>
  <c r="J90" i="5"/>
  <c r="M90" i="5"/>
  <c r="E90" i="5"/>
  <c r="N90" i="5"/>
  <c r="L90" i="5"/>
  <c r="G135" i="5"/>
  <c r="E154" i="5"/>
  <c r="K154" i="5"/>
  <c r="L851" i="5"/>
  <c r="G851" i="5"/>
  <c r="C851" i="5"/>
  <c r="M943" i="5"/>
  <c r="D943" i="5"/>
  <c r="C338" i="5"/>
  <c r="D338" i="5"/>
  <c r="E415" i="5"/>
  <c r="I29" i="5"/>
  <c r="M29" i="5"/>
  <c r="D29" i="5"/>
  <c r="C29" i="5"/>
  <c r="G29" i="5"/>
  <c r="E29" i="5"/>
  <c r="K29" i="5"/>
  <c r="H29" i="5"/>
  <c r="F29" i="5"/>
  <c r="L899" i="5"/>
  <c r="H899" i="5"/>
  <c r="B899" i="5"/>
  <c r="G899" i="5"/>
  <c r="I899" i="5"/>
  <c r="B98" i="5"/>
  <c r="N98" i="5"/>
  <c r="L738" i="5"/>
  <c r="I738" i="5"/>
  <c r="K738" i="5"/>
  <c r="M738" i="5"/>
  <c r="E738" i="5"/>
  <c r="B881" i="5"/>
  <c r="D881" i="5"/>
  <c r="O138" i="5"/>
  <c r="I138" i="5"/>
  <c r="J138" i="5"/>
  <c r="L138" i="5"/>
  <c r="N138" i="5"/>
  <c r="H138" i="5"/>
  <c r="G138" i="5"/>
  <c r="C138" i="5"/>
  <c r="M138" i="5"/>
  <c r="P138" i="5"/>
  <c r="G602" i="5"/>
  <c r="M602" i="5"/>
  <c r="H898" i="5"/>
  <c r="AE192" i="4"/>
  <c r="AE315" i="4"/>
  <c r="AE305" i="4"/>
  <c r="AE327" i="4"/>
  <c r="AE657" i="4"/>
  <c r="AE549" i="4"/>
  <c r="AE237" i="4"/>
  <c r="AE739" i="4"/>
  <c r="AE754" i="4"/>
  <c r="AE950" i="4"/>
  <c r="AE847" i="4"/>
  <c r="AE46" i="4"/>
  <c r="AE358" i="4"/>
  <c r="AE620" i="4"/>
  <c r="AE604" i="4"/>
  <c r="AE158" i="4"/>
  <c r="AE476" i="4"/>
  <c r="AE100" i="4"/>
  <c r="AE68" i="4"/>
  <c r="AE289" i="4"/>
  <c r="AE297" i="4"/>
  <c r="AE879" i="4"/>
  <c r="AE881" i="4"/>
  <c r="AE525" i="4"/>
  <c r="AE184" i="4"/>
  <c r="AE92" i="4"/>
  <c r="AE470" i="4"/>
  <c r="AE681" i="4"/>
  <c r="AE626" i="4"/>
  <c r="AE223" i="4"/>
  <c r="AE125" i="4"/>
  <c r="AE816" i="4"/>
  <c r="AE149" i="4"/>
  <c r="AE501" i="4"/>
  <c r="AE810" i="4"/>
  <c r="AE350" i="4"/>
  <c r="AE913" i="4"/>
  <c r="AE903" i="4"/>
  <c r="AE966" i="4"/>
  <c r="AE944" i="4"/>
  <c r="AE420" i="4"/>
  <c r="AE493" i="4"/>
  <c r="AE374" i="4"/>
  <c r="AE460" i="4"/>
  <c r="AE313" i="4"/>
  <c r="AE257" i="4"/>
  <c r="AE36" i="4"/>
  <c r="D898" i="5"/>
  <c r="M898" i="5"/>
  <c r="C898" i="5"/>
  <c r="A906" i="5"/>
  <c r="AE22" i="4"/>
  <c r="AE344" i="4"/>
  <c r="AE352" i="4"/>
  <c r="AE15" i="4"/>
  <c r="AE446" i="4"/>
  <c r="AE230" i="4"/>
  <c r="AE731" i="4"/>
  <c r="AE760" i="4"/>
  <c r="AE984" i="4"/>
  <c r="AE1000" i="4"/>
  <c r="AE390" i="4"/>
  <c r="AE776" i="4"/>
  <c r="AE228" i="4"/>
  <c r="AE127" i="4"/>
  <c r="AE334" i="4"/>
  <c r="AE29" i="4"/>
  <c r="AE454" i="4"/>
  <c r="AE406" i="4"/>
  <c r="AE800" i="4"/>
  <c r="AE205" i="4"/>
  <c r="AE697" i="4"/>
  <c r="AE573" i="4"/>
  <c r="AE207" i="4"/>
  <c r="AE887" i="4"/>
  <c r="AE509" i="4"/>
  <c r="AE103" i="4"/>
  <c r="AE935" i="4"/>
  <c r="AE849" i="4"/>
  <c r="AE70" i="4"/>
  <c r="AE636" i="4"/>
  <c r="AE770" i="4"/>
  <c r="AE381" i="4"/>
  <c r="AE397" i="4"/>
  <c r="AE78" i="4"/>
  <c r="AE555" i="4"/>
  <c r="AE818" i="4"/>
  <c r="AE745" i="4"/>
  <c r="AE221" i="4"/>
  <c r="AE794" i="4"/>
  <c r="AE430" i="4"/>
  <c r="AE52" i="4"/>
  <c r="AE265" i="4"/>
  <c r="AE586" i="4"/>
  <c r="AE336" i="4"/>
  <c r="I898" i="5"/>
  <c r="P898" i="5"/>
  <c r="AE897" i="4"/>
  <c r="AE60" i="4"/>
  <c r="AE991" i="4"/>
  <c r="AE689" i="4"/>
  <c r="AE982" i="4"/>
  <c r="AE699" i="4"/>
  <c r="AE242" i="4"/>
  <c r="AE342" i="4"/>
  <c r="AE507" i="4"/>
  <c r="AE533" i="4"/>
  <c r="AE174" i="4"/>
  <c r="AE1002" i="4"/>
  <c r="AE452" i="4"/>
  <c r="AE715" i="4"/>
  <c r="AE628" i="4"/>
  <c r="AE721" i="4"/>
  <c r="AE889" i="4"/>
  <c r="AE259" i="4"/>
  <c r="AE832" i="4"/>
  <c r="AE968" i="4"/>
  <c r="AE919" i="4"/>
  <c r="AE62" i="4"/>
  <c r="AE808" i="4"/>
  <c r="AE929" i="4"/>
  <c r="AE958" i="4"/>
  <c r="AE283" i="4"/>
  <c r="AE651" i="4"/>
  <c r="AE422" i="4"/>
  <c r="AE168" i="4"/>
  <c r="AE438" i="4"/>
  <c r="AE588" i="4"/>
  <c r="AE565" i="4"/>
  <c r="AE76" i="4"/>
  <c r="AE404" i="4"/>
  <c r="AE737" i="4"/>
  <c r="AE517" i="4"/>
  <c r="AE462" i="4"/>
  <c r="AE974" i="4"/>
  <c r="L111" i="5"/>
  <c r="I942" i="5"/>
  <c r="M942" i="5"/>
  <c r="E401" i="5"/>
  <c r="N783" i="5"/>
  <c r="K672" i="5"/>
  <c r="E672" i="5"/>
  <c r="K629" i="5"/>
  <c r="E629" i="5"/>
  <c r="N240" i="5"/>
  <c r="M589" i="5"/>
  <c r="L589" i="5"/>
  <c r="F150" i="5"/>
  <c r="K114" i="5"/>
  <c r="P114" i="5"/>
  <c r="P24" i="5"/>
  <c r="B24" i="5"/>
  <c r="C247" i="5"/>
  <c r="K144" i="5"/>
  <c r="P144" i="5"/>
  <c r="F726" i="5"/>
  <c r="M182" i="5"/>
  <c r="C182" i="5"/>
  <c r="J306" i="5"/>
  <c r="M418" i="5"/>
  <c r="N460" i="5"/>
  <c r="L251" i="5"/>
  <c r="C251" i="5"/>
  <c r="P821" i="5"/>
  <c r="D802" i="5"/>
  <c r="O530" i="5"/>
  <c r="M530" i="5"/>
  <c r="N530" i="5"/>
  <c r="N58" i="5"/>
  <c r="L656" i="5"/>
  <c r="D656" i="5"/>
  <c r="K418" i="5"/>
  <c r="H530" i="5"/>
  <c r="P919" i="5"/>
  <c r="E51" i="5"/>
  <c r="I919" i="5"/>
  <c r="K306" i="5"/>
  <c r="K919" i="5"/>
  <c r="N821" i="5"/>
  <c r="D403" i="5"/>
  <c r="C111" i="5"/>
  <c r="I111" i="5"/>
  <c r="C942" i="5"/>
  <c r="F942" i="5"/>
  <c r="N823" i="5"/>
  <c r="M401" i="5"/>
  <c r="G783" i="5"/>
  <c r="H672" i="5"/>
  <c r="D672" i="5"/>
  <c r="N629" i="5"/>
  <c r="J629" i="5"/>
  <c r="P589" i="5"/>
  <c r="I589" i="5"/>
  <c r="I150" i="5"/>
  <c r="N114" i="5"/>
  <c r="L114" i="5"/>
  <c r="C24" i="5"/>
  <c r="E24" i="5"/>
  <c r="M247" i="5"/>
  <c r="H247" i="5"/>
  <c r="I144" i="5"/>
  <c r="E726" i="5"/>
  <c r="P182" i="5"/>
  <c r="N182" i="5"/>
  <c r="B460" i="5"/>
  <c r="H251" i="5"/>
  <c r="G530" i="5"/>
  <c r="N739" i="5"/>
  <c r="AF812" i="4"/>
  <c r="G821" i="5"/>
  <c r="H58" i="5"/>
  <c r="J656" i="5"/>
  <c r="F656" i="5"/>
  <c r="P418" i="5"/>
  <c r="P530" i="5"/>
  <c r="O51" i="5"/>
  <c r="B51" i="5"/>
  <c r="O919" i="5"/>
  <c r="I306" i="5"/>
  <c r="P939" i="5"/>
  <c r="B403" i="5"/>
  <c r="B889" i="5"/>
  <c r="J111" i="5"/>
  <c r="M111" i="5"/>
  <c r="P942" i="5"/>
  <c r="O942" i="5"/>
  <c r="D401" i="5"/>
  <c r="J672" i="5"/>
  <c r="B672" i="5"/>
  <c r="H629" i="5"/>
  <c r="I629" i="5"/>
  <c r="G589" i="5"/>
  <c r="K589" i="5"/>
  <c r="O114" i="5"/>
  <c r="G114" i="5"/>
  <c r="J24" i="5"/>
  <c r="K24" i="5"/>
  <c r="I247" i="5"/>
  <c r="P247" i="5"/>
  <c r="D144" i="5"/>
  <c r="B144" i="5"/>
  <c r="O726" i="5"/>
  <c r="I726" i="5"/>
  <c r="J182" i="5"/>
  <c r="B182" i="5"/>
  <c r="G251" i="5"/>
  <c r="K251" i="5"/>
  <c r="H821" i="5"/>
  <c r="E821" i="5"/>
  <c r="AF781" i="4"/>
  <c r="L530" i="5"/>
  <c r="E58" i="5"/>
  <c r="G656" i="5"/>
  <c r="K656" i="5"/>
  <c r="D418" i="5"/>
  <c r="B530" i="5"/>
  <c r="G919" i="5"/>
  <c r="L919" i="5"/>
  <c r="J51" i="5"/>
  <c r="O306" i="5"/>
  <c r="I403" i="5"/>
  <c r="H889" i="5"/>
  <c r="F111" i="5"/>
  <c r="N672" i="5"/>
  <c r="F672" i="5"/>
  <c r="B629" i="5"/>
  <c r="G629" i="5"/>
  <c r="C589" i="5"/>
  <c r="E114" i="5"/>
  <c r="H114" i="5"/>
  <c r="N24" i="5"/>
  <c r="D24" i="5"/>
  <c r="K247" i="5"/>
  <c r="G247" i="5"/>
  <c r="L144" i="5"/>
  <c r="E144" i="5"/>
  <c r="H726" i="5"/>
  <c r="G726" i="5"/>
  <c r="L58" i="5"/>
  <c r="K182" i="5"/>
  <c r="F182" i="5"/>
  <c r="D460" i="5"/>
  <c r="F251" i="5"/>
  <c r="P251" i="5"/>
  <c r="I251" i="5"/>
  <c r="B821" i="5"/>
  <c r="L821" i="5"/>
  <c r="F821" i="5"/>
  <c r="D821" i="5"/>
  <c r="D530" i="5"/>
  <c r="E728" i="5"/>
  <c r="B728" i="5"/>
  <c r="F58" i="5"/>
  <c r="N656" i="5"/>
  <c r="H656" i="5"/>
  <c r="B418" i="5"/>
  <c r="N919" i="5"/>
  <c r="M51" i="5"/>
  <c r="G51" i="5"/>
  <c r="P306" i="5"/>
  <c r="L306" i="5"/>
  <c r="C306" i="5"/>
  <c r="L403" i="5"/>
  <c r="H24" i="5"/>
  <c r="D726" i="5"/>
  <c r="I58" i="5"/>
  <c r="H182" i="5"/>
  <c r="D182" i="5"/>
  <c r="F418" i="5"/>
  <c r="C460" i="5"/>
  <c r="F460" i="5"/>
  <c r="G460" i="5"/>
  <c r="L460" i="5"/>
  <c r="P460" i="5"/>
  <c r="J530" i="5"/>
  <c r="C58" i="5"/>
  <c r="D58" i="5"/>
  <c r="I656" i="5"/>
  <c r="M656" i="5"/>
  <c r="G418" i="5"/>
  <c r="K51" i="5"/>
  <c r="L51" i="5"/>
  <c r="C51" i="5"/>
  <c r="N306" i="5"/>
  <c r="G306" i="5"/>
  <c r="B306" i="5"/>
  <c r="J403" i="5"/>
  <c r="D111" i="5"/>
  <c r="K942" i="5"/>
  <c r="K111" i="5"/>
  <c r="L942" i="5"/>
  <c r="C672" i="5"/>
  <c r="F629" i="5"/>
  <c r="D629" i="5"/>
  <c r="O589" i="5"/>
  <c r="C144" i="5"/>
  <c r="H144" i="5"/>
  <c r="J726" i="5"/>
  <c r="G111" i="5"/>
  <c r="N111" i="5"/>
  <c r="G942" i="5"/>
  <c r="D942" i="5"/>
  <c r="N401" i="5"/>
  <c r="P783" i="5"/>
  <c r="G672" i="5"/>
  <c r="M672" i="5"/>
  <c r="L629" i="5"/>
  <c r="H589" i="5"/>
  <c r="D589" i="5"/>
  <c r="J114" i="5"/>
  <c r="I24" i="5"/>
  <c r="F24" i="5"/>
  <c r="E247" i="5"/>
  <c r="N247" i="5"/>
  <c r="F144" i="5"/>
  <c r="O144" i="5"/>
  <c r="B726" i="5"/>
  <c r="N726" i="5"/>
  <c r="G364" i="5"/>
  <c r="J58" i="5"/>
  <c r="G182" i="5"/>
  <c r="O182" i="5"/>
  <c r="H418" i="5"/>
  <c r="H460" i="5"/>
  <c r="J460" i="5"/>
  <c r="I460" i="5"/>
  <c r="C530" i="5"/>
  <c r="L769" i="5"/>
  <c r="O58" i="5"/>
  <c r="B58" i="5"/>
  <c r="O656" i="5"/>
  <c r="L418" i="5"/>
  <c r="C919" i="5"/>
  <c r="H51" i="5"/>
  <c r="J919" i="5"/>
  <c r="M306" i="5"/>
  <c r="E306" i="5"/>
  <c r="F51" i="5"/>
  <c r="O403" i="5"/>
  <c r="P111" i="5"/>
  <c r="N942" i="5"/>
  <c r="L672" i="5"/>
  <c r="N589" i="5"/>
  <c r="M114" i="5"/>
  <c r="J247" i="5"/>
  <c r="O247" i="5"/>
  <c r="H111" i="5"/>
  <c r="E942" i="5"/>
  <c r="M629" i="5"/>
  <c r="J589" i="5"/>
  <c r="O24" i="5"/>
  <c r="F247" i="5"/>
  <c r="G144" i="5"/>
  <c r="L726" i="5"/>
  <c r="M726" i="5"/>
  <c r="L364" i="5"/>
  <c r="P58" i="5"/>
  <c r="D306" i="5"/>
  <c r="O418" i="5"/>
  <c r="K821" i="5"/>
  <c r="I821" i="5"/>
  <c r="J821" i="5"/>
  <c r="K58" i="5"/>
  <c r="P656" i="5"/>
  <c r="K310" i="5"/>
  <c r="E418" i="5"/>
  <c r="B919" i="5"/>
  <c r="I51" i="5"/>
  <c r="D51" i="5"/>
  <c r="H919" i="5"/>
  <c r="P51" i="5"/>
  <c r="D10" i="13"/>
  <c r="E325" i="5"/>
  <c r="G325" i="5"/>
  <c r="H325" i="5"/>
  <c r="K325" i="5"/>
  <c r="D325" i="5"/>
  <c r="C325" i="5"/>
  <c r="O325" i="5"/>
  <c r="I325" i="5"/>
  <c r="N325" i="5"/>
  <c r="J325" i="5"/>
  <c r="L325" i="5"/>
  <c r="B325" i="5"/>
  <c r="F325" i="5"/>
  <c r="P325" i="5"/>
  <c r="E368" i="5"/>
  <c r="J368" i="5"/>
  <c r="B368" i="5"/>
  <c r="M368" i="5"/>
  <c r="P368" i="5"/>
  <c r="K368" i="5"/>
  <c r="H368" i="5"/>
  <c r="G838" i="5"/>
  <c r="C838" i="5"/>
  <c r="I838" i="5"/>
  <c r="J838" i="5"/>
  <c r="O838" i="5"/>
  <c r="M838" i="5"/>
  <c r="H838" i="5"/>
  <c r="L449" i="5"/>
  <c r="C449" i="5"/>
  <c r="I449" i="5"/>
  <c r="B449" i="5"/>
  <c r="N449" i="5"/>
  <c r="F449" i="5"/>
  <c r="G449" i="5"/>
  <c r="H449" i="5"/>
  <c r="K449" i="5"/>
  <c r="D988" i="5"/>
  <c r="E988" i="5"/>
  <c r="H988" i="5"/>
  <c r="F988" i="5"/>
  <c r="K988" i="5"/>
  <c r="J988" i="5"/>
  <c r="C988" i="5"/>
  <c r="N988" i="5"/>
  <c r="B988" i="5"/>
  <c r="P988" i="5"/>
  <c r="O988" i="5"/>
  <c r="H351" i="5"/>
  <c r="C351" i="5"/>
  <c r="B351" i="5"/>
  <c r="J351" i="5"/>
  <c r="G351" i="5"/>
  <c r="O351" i="5"/>
  <c r="D351" i="5"/>
  <c r="F351" i="5"/>
  <c r="N351" i="5"/>
  <c r="M351" i="5"/>
  <c r="L351" i="5"/>
  <c r="P351" i="5"/>
  <c r="I351" i="5"/>
  <c r="E351" i="5"/>
  <c r="P520" i="5"/>
  <c r="G520" i="5"/>
  <c r="B520" i="5"/>
  <c r="L520" i="5"/>
  <c r="J520" i="5"/>
  <c r="K520" i="5"/>
  <c r="F520" i="5"/>
  <c r="N520" i="5"/>
  <c r="H520" i="5"/>
  <c r="D520" i="5"/>
  <c r="M520" i="5"/>
  <c r="C520" i="5"/>
  <c r="E520" i="5"/>
  <c r="O520" i="5"/>
  <c r="C680" i="5"/>
  <c r="K680" i="5"/>
  <c r="N680" i="5"/>
  <c r="H680" i="5"/>
  <c r="P680" i="5"/>
  <c r="D680" i="5"/>
  <c r="J680" i="5"/>
  <c r="L680" i="5"/>
  <c r="B680" i="5"/>
  <c r="F680" i="5"/>
  <c r="E680" i="5"/>
  <c r="I680" i="5"/>
  <c r="G680" i="5"/>
  <c r="F413" i="5"/>
  <c r="L413" i="5"/>
  <c r="I835" i="5"/>
  <c r="O835" i="5"/>
  <c r="N835" i="5"/>
  <c r="C835" i="5"/>
  <c r="G835" i="5"/>
  <c r="F835" i="5"/>
  <c r="K835" i="5"/>
  <c r="B835" i="5"/>
  <c r="D835" i="5"/>
  <c r="J835" i="5"/>
  <c r="L835" i="5"/>
  <c r="M835" i="5"/>
  <c r="P835" i="5"/>
  <c r="E835" i="5"/>
  <c r="H835" i="5"/>
  <c r="D979" i="5"/>
  <c r="K979" i="5"/>
  <c r="L343" i="5"/>
  <c r="E343" i="5"/>
  <c r="N343" i="5"/>
  <c r="M343" i="5"/>
  <c r="O343" i="5"/>
  <c r="C343" i="5"/>
  <c r="I343" i="5"/>
  <c r="J343" i="5"/>
  <c r="H343" i="5"/>
  <c r="P343" i="5"/>
  <c r="D343" i="5"/>
  <c r="K343" i="5"/>
  <c r="B343" i="5"/>
  <c r="G343" i="5"/>
  <c r="M460" i="5"/>
  <c r="K460" i="5"/>
  <c r="E460" i="5"/>
  <c r="L544" i="5"/>
  <c r="B544" i="5"/>
  <c r="I544" i="5"/>
  <c r="O544" i="5"/>
  <c r="F544" i="5"/>
  <c r="K211" i="5"/>
  <c r="F211" i="5"/>
  <c r="P211" i="5"/>
  <c r="M211" i="5"/>
  <c r="O211" i="5"/>
  <c r="N211" i="5"/>
  <c r="L211" i="5"/>
  <c r="G211" i="5"/>
  <c r="D211" i="5"/>
  <c r="I211" i="5"/>
  <c r="H211" i="5"/>
  <c r="C211" i="5"/>
  <c r="J211" i="5"/>
  <c r="E211" i="5"/>
  <c r="K1004" i="5"/>
  <c r="O1004" i="5"/>
  <c r="F1004" i="5"/>
  <c r="N1004" i="5"/>
  <c r="D1004" i="5"/>
  <c r="M1004" i="5"/>
  <c r="I1004" i="5"/>
  <c r="H1004" i="5"/>
  <c r="G1004" i="5"/>
  <c r="B1004" i="5"/>
  <c r="C1004" i="5"/>
  <c r="L1004" i="5"/>
  <c r="P1004" i="5"/>
  <c r="J1004" i="5"/>
  <c r="G14" i="5"/>
  <c r="L14" i="5"/>
  <c r="B14" i="5"/>
  <c r="AF32" i="4"/>
  <c r="A22" i="5"/>
  <c r="AF40" i="4"/>
  <c r="A30" i="5"/>
  <c r="A38" i="5"/>
  <c r="AF48" i="4"/>
  <c r="A46" i="5"/>
  <c r="AF56" i="4"/>
  <c r="A54" i="5"/>
  <c r="AF64" i="4"/>
  <c r="AF72" i="4"/>
  <c r="A62" i="5"/>
  <c r="A70" i="5"/>
  <c r="AF80" i="4"/>
  <c r="AF96" i="4"/>
  <c r="A86" i="5"/>
  <c r="M94" i="5"/>
  <c r="H94" i="5"/>
  <c r="C94" i="5"/>
  <c r="N94" i="5"/>
  <c r="I94" i="5"/>
  <c r="O94" i="5"/>
  <c r="A102" i="5"/>
  <c r="D102" i="5" s="1"/>
  <c r="AF112" i="4"/>
  <c r="A116" i="5"/>
  <c r="N116" i="5" s="1"/>
  <c r="AF126" i="4"/>
  <c r="A123" i="5"/>
  <c r="AF133" i="4"/>
  <c r="AF141" i="4"/>
  <c r="A131" i="5"/>
  <c r="H131" i="5" s="1"/>
  <c r="A147" i="5"/>
  <c r="AF157" i="4"/>
  <c r="AF165" i="4"/>
  <c r="A155" i="5"/>
  <c r="A163" i="5"/>
  <c r="AF173" i="4"/>
  <c r="A171" i="5"/>
  <c r="AF181" i="4"/>
  <c r="A179" i="5"/>
  <c r="AF189" i="4"/>
  <c r="AF197" i="4"/>
  <c r="A187" i="5"/>
  <c r="G187" i="5" s="1"/>
  <c r="AF202" i="4"/>
  <c r="A192" i="5"/>
  <c r="AF210" i="4"/>
  <c r="A200" i="5"/>
  <c r="AF218" i="4"/>
  <c r="A208" i="5"/>
  <c r="A216" i="5"/>
  <c r="AF226" i="4"/>
  <c r="AF234" i="4"/>
  <c r="A224" i="5"/>
  <c r="AF258" i="4"/>
  <c r="A248" i="5"/>
  <c r="A256" i="5"/>
  <c r="E256" i="5" s="1"/>
  <c r="AF266" i="4"/>
  <c r="AF282" i="4"/>
  <c r="A272" i="5"/>
  <c r="D272" i="5" s="1"/>
  <c r="AF290" i="4"/>
  <c r="A280" i="5"/>
  <c r="AF298" i="4"/>
  <c r="A288" i="5"/>
  <c r="A296" i="5"/>
  <c r="AF306" i="4"/>
  <c r="A312" i="5"/>
  <c r="AF322" i="4"/>
  <c r="AF330" i="4"/>
  <c r="A320" i="5"/>
  <c r="E320" i="5" s="1"/>
  <c r="AF338" i="4"/>
  <c r="A328" i="5"/>
  <c r="AF362" i="4"/>
  <c r="A352" i="5"/>
  <c r="AF370" i="4"/>
  <c r="A360" i="5"/>
  <c r="A376" i="5"/>
  <c r="AF386" i="4"/>
  <c r="AF394" i="4"/>
  <c r="A384" i="5"/>
  <c r="A392" i="5"/>
  <c r="AF402" i="4"/>
  <c r="AF410" i="4"/>
  <c r="A400" i="5"/>
  <c r="A416" i="5"/>
  <c r="AF426" i="4"/>
  <c r="AF442" i="4"/>
  <c r="A432" i="5"/>
  <c r="AF450" i="4"/>
  <c r="A440" i="5"/>
  <c r="L440" i="5" s="1"/>
  <c r="AF458" i="4"/>
  <c r="A448" i="5"/>
  <c r="AF466" i="4"/>
  <c r="A456" i="5"/>
  <c r="A480" i="5"/>
  <c r="AF490" i="4"/>
  <c r="A496" i="5"/>
  <c r="AF506" i="4"/>
  <c r="AF514" i="4"/>
  <c r="A504" i="5"/>
  <c r="AF522" i="4"/>
  <c r="A512" i="5"/>
  <c r="AF538" i="4"/>
  <c r="A528" i="5"/>
  <c r="A536" i="5"/>
  <c r="L536" i="5" s="1"/>
  <c r="AF546" i="4"/>
  <c r="G552" i="5"/>
  <c r="B552" i="5"/>
  <c r="F552" i="5"/>
  <c r="O552" i="5"/>
  <c r="D552" i="5"/>
  <c r="K552" i="5"/>
  <c r="J552" i="5"/>
  <c r="P552" i="5"/>
  <c r="H552" i="5"/>
  <c r="C552" i="5"/>
  <c r="L552" i="5"/>
  <c r="AF578" i="4"/>
  <c r="A568" i="5"/>
  <c r="AF586" i="4"/>
  <c r="A576" i="5"/>
  <c r="AF594" i="4"/>
  <c r="A584" i="5"/>
  <c r="A600" i="5"/>
  <c r="AF610" i="4"/>
  <c r="AF618" i="4"/>
  <c r="A608" i="5"/>
  <c r="AF626" i="4"/>
  <c r="A616" i="5"/>
  <c r="AF642" i="4"/>
  <c r="A632" i="5"/>
  <c r="AF650" i="4"/>
  <c r="A640" i="5"/>
  <c r="AF672" i="4"/>
  <c r="A662" i="5"/>
  <c r="A670" i="5"/>
  <c r="AF680" i="4"/>
  <c r="AF688" i="4"/>
  <c r="A678" i="5"/>
  <c r="G686" i="5"/>
  <c r="B686" i="5"/>
  <c r="C686" i="5"/>
  <c r="F686" i="5"/>
  <c r="H686" i="5"/>
  <c r="I686" i="5"/>
  <c r="K686" i="5"/>
  <c r="N686" i="5"/>
  <c r="L686" i="5"/>
  <c r="E686" i="5"/>
  <c r="J686" i="5"/>
  <c r="M686" i="5"/>
  <c r="A694" i="5"/>
  <c r="AF704" i="4"/>
  <c r="A701" i="5"/>
  <c r="AF711" i="4"/>
  <c r="A717" i="5"/>
  <c r="AF727" i="4"/>
  <c r="G741" i="5"/>
  <c r="O741" i="5"/>
  <c r="A765" i="5"/>
  <c r="AF775" i="4"/>
  <c r="A773" i="5"/>
  <c r="AF783" i="4"/>
  <c r="AF791" i="4"/>
  <c r="A781" i="5"/>
  <c r="AF830" i="4"/>
  <c r="A820" i="5"/>
  <c r="A836" i="5"/>
  <c r="AF846" i="4"/>
  <c r="A876" i="5"/>
  <c r="AF886" i="4"/>
  <c r="A884" i="5"/>
  <c r="AF894" i="4"/>
  <c r="A954" i="5"/>
  <c r="AF964" i="4"/>
  <c r="A977" i="5"/>
  <c r="AF987" i="4"/>
  <c r="A985" i="5"/>
  <c r="AF995" i="4"/>
  <c r="N801" i="5"/>
  <c r="D801" i="5"/>
  <c r="E477" i="5"/>
  <c r="B477" i="5"/>
  <c r="M477" i="5"/>
  <c r="K477" i="5"/>
  <c r="G477" i="5"/>
  <c r="P477" i="5"/>
  <c r="N477" i="5"/>
  <c r="O477" i="5"/>
  <c r="I477" i="5"/>
  <c r="F477" i="5"/>
  <c r="C477" i="5"/>
  <c r="H477" i="5"/>
  <c r="D477" i="5"/>
  <c r="G300" i="5"/>
  <c r="K300" i="5"/>
  <c r="P300" i="5"/>
  <c r="H300" i="5"/>
  <c r="O300" i="5"/>
  <c r="C300" i="5"/>
  <c r="M300" i="5"/>
  <c r="F300" i="5"/>
  <c r="E300" i="5"/>
  <c r="L300" i="5"/>
  <c r="D300" i="5"/>
  <c r="N300" i="5"/>
  <c r="B300" i="5"/>
  <c r="E556" i="5"/>
  <c r="N556" i="5"/>
  <c r="N735" i="5"/>
  <c r="E735" i="5"/>
  <c r="I735" i="5"/>
  <c r="P735" i="5"/>
  <c r="L735" i="5"/>
  <c r="B735" i="5"/>
  <c r="M735" i="5"/>
  <c r="K735" i="5"/>
  <c r="O735" i="5"/>
  <c r="G735" i="5"/>
  <c r="C735" i="5"/>
  <c r="D735" i="5"/>
  <c r="F735" i="5"/>
  <c r="F706" i="5"/>
  <c r="C706" i="5"/>
  <c r="H706" i="5"/>
  <c r="J706" i="5"/>
  <c r="P706" i="5"/>
  <c r="I706" i="5"/>
  <c r="K805" i="5"/>
  <c r="F805" i="5"/>
  <c r="L805" i="5"/>
  <c r="D805" i="5"/>
  <c r="P805" i="5"/>
  <c r="H805" i="5"/>
  <c r="I805" i="5"/>
  <c r="C805" i="5"/>
  <c r="O805" i="5"/>
  <c r="B805" i="5"/>
  <c r="E805" i="5"/>
  <c r="M805" i="5"/>
  <c r="J805" i="5"/>
  <c r="G805" i="5"/>
  <c r="L75" i="5"/>
  <c r="J75" i="5"/>
  <c r="G75" i="5"/>
  <c r="H75" i="5"/>
  <c r="D75" i="5"/>
  <c r="B75" i="5"/>
  <c r="N75" i="5"/>
  <c r="F75" i="5"/>
  <c r="L720" i="5"/>
  <c r="C720" i="5"/>
  <c r="O720" i="5"/>
  <c r="N720" i="5"/>
  <c r="I720" i="5"/>
  <c r="D720" i="5"/>
  <c r="H720" i="5"/>
  <c r="P720" i="5"/>
  <c r="K720" i="5"/>
  <c r="G720" i="5"/>
  <c r="J720" i="5"/>
  <c r="E720" i="5"/>
  <c r="F115" i="5"/>
  <c r="D115" i="5"/>
  <c r="K115" i="5"/>
  <c r="B115" i="5"/>
  <c r="P115" i="5"/>
  <c r="L115" i="5"/>
  <c r="L786" i="5"/>
  <c r="O786" i="5"/>
  <c r="F786" i="5"/>
  <c r="H786" i="5"/>
  <c r="J786" i="5"/>
  <c r="K786" i="5"/>
  <c r="P786" i="5"/>
  <c r="N786" i="5"/>
  <c r="M786" i="5"/>
  <c r="G786" i="5"/>
  <c r="C786" i="5"/>
  <c r="E786" i="5"/>
  <c r="D14" i="13"/>
  <c r="D12" i="13"/>
  <c r="N885" i="5"/>
  <c r="L885" i="5"/>
  <c r="O1002" i="5"/>
  <c r="P1002" i="5"/>
  <c r="C1002" i="5"/>
  <c r="E1010" i="5"/>
  <c r="I1010" i="5"/>
  <c r="B1010" i="5"/>
  <c r="D1010" i="5"/>
  <c r="A12" i="5"/>
  <c r="AF22" i="4"/>
  <c r="A108" i="5"/>
  <c r="AF118" i="4"/>
  <c r="F114" i="5"/>
  <c r="D114" i="5"/>
  <c r="AF171" i="4"/>
  <c r="A161" i="5"/>
  <c r="I262" i="5"/>
  <c r="L262" i="5"/>
  <c r="M270" i="5"/>
  <c r="C270" i="5"/>
  <c r="O270" i="5"/>
  <c r="D270" i="5"/>
  <c r="J270" i="5"/>
  <c r="E270" i="5"/>
  <c r="G270" i="5"/>
  <c r="L270" i="5"/>
  <c r="I270" i="5"/>
  <c r="N270" i="5"/>
  <c r="B270" i="5"/>
  <c r="P270" i="5"/>
  <c r="H270" i="5"/>
  <c r="F270" i="5"/>
  <c r="J454" i="5"/>
  <c r="P454" i="5"/>
  <c r="K454" i="5"/>
  <c r="D454" i="5"/>
  <c r="E454" i="5"/>
  <c r="C454" i="5"/>
  <c r="M454" i="5"/>
  <c r="G454" i="5"/>
  <c r="H454" i="5"/>
  <c r="N454" i="5"/>
  <c r="F454" i="5"/>
  <c r="O454" i="5"/>
  <c r="B454" i="5"/>
  <c r="E542" i="5"/>
  <c r="O542" i="5"/>
  <c r="I542" i="5"/>
  <c r="A550" i="5"/>
  <c r="AF560" i="4"/>
  <c r="A574" i="5"/>
  <c r="E574" i="5" s="1"/>
  <c r="AF584" i="4"/>
  <c r="H676" i="5"/>
  <c r="J676" i="5"/>
  <c r="F676" i="5"/>
  <c r="B676" i="5"/>
  <c r="I676" i="5"/>
  <c r="G676" i="5"/>
  <c r="M676" i="5"/>
  <c r="O676" i="5"/>
  <c r="D676" i="5"/>
  <c r="K676" i="5"/>
  <c r="P676" i="5"/>
  <c r="E676" i="5"/>
  <c r="L676" i="5"/>
  <c r="D692" i="5"/>
  <c r="J692" i="5"/>
  <c r="F739" i="5"/>
  <c r="D739" i="5"/>
  <c r="C739" i="5"/>
  <c r="L739" i="5"/>
  <c r="I739" i="5"/>
  <c r="B739" i="5"/>
  <c r="H739" i="5"/>
  <c r="M739" i="5"/>
  <c r="K739" i="5"/>
  <c r="G739" i="5"/>
  <c r="J739" i="5"/>
  <c r="P739" i="5"/>
  <c r="O739" i="5"/>
  <c r="M763" i="5"/>
  <c r="L763" i="5"/>
  <c r="F763" i="5"/>
  <c r="F771" i="5"/>
  <c r="H771" i="5"/>
  <c r="J771" i="5"/>
  <c r="C771" i="5"/>
  <c r="I771" i="5"/>
  <c r="M771" i="5"/>
  <c r="E771" i="5"/>
  <c r="K771" i="5"/>
  <c r="AF789" i="4"/>
  <c r="A779" i="5"/>
  <c r="F802" i="5"/>
  <c r="M802" i="5"/>
  <c r="B802" i="5"/>
  <c r="P802" i="5"/>
  <c r="E802" i="5"/>
  <c r="N802" i="5"/>
  <c r="K802" i="5"/>
  <c r="C802" i="5"/>
  <c r="L802" i="5"/>
  <c r="G802" i="5"/>
  <c r="O802" i="5"/>
  <c r="AF820" i="4"/>
  <c r="A810" i="5"/>
  <c r="AF836" i="4"/>
  <c r="A826" i="5"/>
  <c r="A842" i="5"/>
  <c r="AF852" i="4"/>
  <c r="A866" i="5"/>
  <c r="AF876" i="4"/>
  <c r="AF884" i="4"/>
  <c r="A874" i="5"/>
  <c r="A890" i="5"/>
  <c r="AF900" i="4"/>
  <c r="A896" i="5"/>
  <c r="AF906" i="4"/>
  <c r="AF922" i="4"/>
  <c r="A912" i="5"/>
  <c r="AF930" i="4"/>
  <c r="A920" i="5"/>
  <c r="AF938" i="4"/>
  <c r="A928" i="5"/>
  <c r="AF946" i="4"/>
  <c r="A936" i="5"/>
  <c r="AF954" i="4"/>
  <c r="A944" i="5"/>
  <c r="A952" i="5"/>
  <c r="AF962" i="4"/>
  <c r="A960" i="5"/>
  <c r="AF970" i="4"/>
  <c r="AF978" i="4"/>
  <c r="A968" i="5"/>
  <c r="O968" i="5" s="1"/>
  <c r="A983" i="5"/>
  <c r="AF993" i="4"/>
  <c r="A991" i="5"/>
  <c r="AF1001" i="4"/>
  <c r="N467" i="5"/>
  <c r="L467" i="5"/>
  <c r="H467" i="5"/>
  <c r="B467" i="5"/>
  <c r="I467" i="5"/>
  <c r="F467" i="5"/>
  <c r="E467" i="5"/>
  <c r="J467" i="5"/>
  <c r="G467" i="5"/>
  <c r="M467" i="5"/>
  <c r="C467" i="5"/>
  <c r="D467" i="5"/>
  <c r="O467" i="5"/>
  <c r="N428" i="5"/>
  <c r="G428" i="5"/>
  <c r="H428" i="5"/>
  <c r="I428" i="5"/>
  <c r="M428" i="5"/>
  <c r="P428" i="5"/>
  <c r="K428" i="5"/>
  <c r="F428" i="5"/>
  <c r="B428" i="5"/>
  <c r="O428" i="5"/>
  <c r="K978" i="5"/>
  <c r="E978" i="5"/>
  <c r="G978" i="5"/>
  <c r="L978" i="5"/>
  <c r="B978" i="5"/>
  <c r="J978" i="5"/>
  <c r="H978" i="5"/>
  <c r="P978" i="5"/>
  <c r="C978" i="5"/>
  <c r="O978" i="5"/>
  <c r="N978" i="5"/>
  <c r="I978" i="5"/>
  <c r="F978" i="5"/>
  <c r="M978" i="5"/>
  <c r="D978" i="5"/>
  <c r="N766" i="5"/>
  <c r="I766" i="5"/>
  <c r="P766" i="5"/>
  <c r="M766" i="5"/>
  <c r="C429" i="5"/>
  <c r="H429" i="5"/>
  <c r="B272" i="5"/>
  <c r="F272" i="5"/>
  <c r="O604" i="5"/>
  <c r="L604" i="5"/>
  <c r="G604" i="5"/>
  <c r="K604" i="5"/>
  <c r="M604" i="5"/>
  <c r="B604" i="5"/>
  <c r="D604" i="5"/>
  <c r="P604" i="5"/>
  <c r="F604" i="5"/>
  <c r="E604" i="5"/>
  <c r="H604" i="5"/>
  <c r="C604" i="5"/>
  <c r="N604" i="5"/>
  <c r="I324" i="5"/>
  <c r="D324" i="5"/>
  <c r="C324" i="5"/>
  <c r="G324" i="5"/>
  <c r="K324" i="5"/>
  <c r="F324" i="5"/>
  <c r="B324" i="5"/>
  <c r="H324" i="5"/>
  <c r="P324" i="5"/>
  <c r="E324" i="5"/>
  <c r="M324" i="5"/>
  <c r="J324" i="5"/>
  <c r="N324" i="5"/>
  <c r="P467" i="5"/>
  <c r="E132" i="5"/>
  <c r="K132" i="5"/>
  <c r="L132" i="5"/>
  <c r="B132" i="5"/>
  <c r="G132" i="5"/>
  <c r="P132" i="5"/>
  <c r="J132" i="5"/>
  <c r="N132" i="5"/>
  <c r="M132" i="5"/>
  <c r="I132" i="5"/>
  <c r="C132" i="5"/>
  <c r="L809" i="5"/>
  <c r="I809" i="5"/>
  <c r="P744" i="5"/>
  <c r="E744" i="5"/>
  <c r="H744" i="5"/>
  <c r="I744" i="5"/>
  <c r="P179" i="5"/>
  <c r="C179" i="5"/>
  <c r="J179" i="5"/>
  <c r="N179" i="5"/>
  <c r="K179" i="5"/>
  <c r="H179" i="5"/>
  <c r="E179" i="5"/>
  <c r="I179" i="5"/>
  <c r="O179" i="5"/>
  <c r="L179" i="5"/>
  <c r="M179" i="5"/>
  <c r="D179" i="5"/>
  <c r="N789" i="5"/>
  <c r="D789" i="5"/>
  <c r="I789" i="5"/>
  <c r="B789" i="5"/>
  <c r="L789" i="5"/>
  <c r="E789" i="5"/>
  <c r="C789" i="5"/>
  <c r="O789" i="5"/>
  <c r="K789" i="5"/>
  <c r="H789" i="5"/>
  <c r="J789" i="5"/>
  <c r="M789" i="5"/>
  <c r="D205" i="5"/>
  <c r="F205" i="5"/>
  <c r="J205" i="5"/>
  <c r="H205" i="5"/>
  <c r="N205" i="5"/>
  <c r="P205" i="5"/>
  <c r="O421" i="5"/>
  <c r="P421" i="5"/>
  <c r="L421" i="5"/>
  <c r="J421" i="5"/>
  <c r="D850" i="5"/>
  <c r="L850" i="5"/>
  <c r="N850" i="5"/>
  <c r="B850" i="5"/>
  <c r="F850" i="5"/>
  <c r="K850" i="5"/>
  <c r="G850" i="5"/>
  <c r="H850" i="5"/>
  <c r="C850" i="5"/>
  <c r="M850" i="5"/>
  <c r="P850" i="5"/>
  <c r="O850" i="5"/>
  <c r="I850" i="5"/>
  <c r="J850" i="5"/>
  <c r="E56" i="5"/>
  <c r="M56" i="5"/>
  <c r="L774" i="5"/>
  <c r="P774" i="5"/>
  <c r="K774" i="5"/>
  <c r="M774" i="5"/>
  <c r="H774" i="5"/>
  <c r="N774" i="5"/>
  <c r="J774" i="5"/>
  <c r="D774" i="5"/>
  <c r="E774" i="5"/>
  <c r="B774" i="5"/>
  <c r="G774" i="5"/>
  <c r="F774" i="5"/>
  <c r="C774" i="5"/>
  <c r="E642" i="5"/>
  <c r="G642" i="5"/>
  <c r="O642" i="5"/>
  <c r="F642" i="5"/>
  <c r="B642" i="5"/>
  <c r="M642" i="5"/>
  <c r="K642" i="5"/>
  <c r="N642" i="5"/>
  <c r="H642" i="5"/>
  <c r="C610" i="5"/>
  <c r="H610" i="5"/>
  <c r="E610" i="5"/>
  <c r="I610" i="5"/>
  <c r="D610" i="5"/>
  <c r="K610" i="5"/>
  <c r="O610" i="5"/>
  <c r="B610" i="5"/>
  <c r="L610" i="5"/>
  <c r="F610" i="5"/>
  <c r="M610" i="5"/>
  <c r="J610" i="5"/>
  <c r="P610" i="5"/>
  <c r="G610" i="5"/>
  <c r="D562" i="5"/>
  <c r="L562" i="5"/>
  <c r="B562" i="5"/>
  <c r="H562" i="5"/>
  <c r="O562" i="5"/>
  <c r="F562" i="5"/>
  <c r="E562" i="5"/>
  <c r="K562" i="5"/>
  <c r="I562" i="5"/>
  <c r="C562" i="5"/>
  <c r="N562" i="5"/>
  <c r="G562" i="5"/>
  <c r="P474" i="5"/>
  <c r="M474" i="5"/>
  <c r="H474" i="5"/>
  <c r="D474" i="5"/>
  <c r="J474" i="5"/>
  <c r="B474" i="5"/>
  <c r="G474" i="5"/>
  <c r="E474" i="5"/>
  <c r="K474" i="5"/>
  <c r="N394" i="5"/>
  <c r="K394" i="5"/>
  <c r="I394" i="5"/>
  <c r="J394" i="5"/>
  <c r="F394" i="5"/>
  <c r="E394" i="5"/>
  <c r="G394" i="5"/>
  <c r="L394" i="5"/>
  <c r="M394" i="5"/>
  <c r="D394" i="5"/>
  <c r="P394" i="5"/>
  <c r="H394" i="5"/>
  <c r="C394" i="5"/>
  <c r="K338" i="5"/>
  <c r="P338" i="5"/>
  <c r="H338" i="5"/>
  <c r="E338" i="5"/>
  <c r="L338" i="5"/>
  <c r="N338" i="5"/>
  <c r="I338" i="5"/>
  <c r="B338" i="5"/>
  <c r="F338" i="5"/>
  <c r="J338" i="5"/>
  <c r="G338" i="5"/>
  <c r="O338" i="5"/>
  <c r="M338" i="5"/>
  <c r="H234" i="5"/>
  <c r="G234" i="5"/>
  <c r="D234" i="5"/>
  <c r="J234" i="5"/>
  <c r="N234" i="5"/>
  <c r="E234" i="5"/>
  <c r="M234" i="5"/>
  <c r="B234" i="5"/>
  <c r="K234" i="5"/>
  <c r="P234" i="5"/>
  <c r="I234" i="5"/>
  <c r="O234" i="5"/>
  <c r="L234" i="5"/>
  <c r="B218" i="5"/>
  <c r="D218" i="5"/>
  <c r="G218" i="5"/>
  <c r="H218" i="5"/>
  <c r="M218" i="5"/>
  <c r="E218" i="5"/>
  <c r="O218" i="5"/>
  <c r="J218" i="5"/>
  <c r="N218" i="5"/>
  <c r="F218" i="5"/>
  <c r="K218" i="5"/>
  <c r="C218" i="5"/>
  <c r="I218" i="5"/>
  <c r="J447" i="5"/>
  <c r="H447" i="5"/>
  <c r="C447" i="5"/>
  <c r="M447" i="5"/>
  <c r="D447" i="5"/>
  <c r="F447" i="5"/>
  <c r="G447" i="5"/>
  <c r="E447" i="5"/>
  <c r="O447" i="5"/>
  <c r="B447" i="5"/>
  <c r="K447" i="5"/>
  <c r="E293" i="5"/>
  <c r="F293" i="5"/>
  <c r="G293" i="5"/>
  <c r="K293" i="5"/>
  <c r="D293" i="5"/>
  <c r="O293" i="5"/>
  <c r="L293" i="5"/>
  <c r="P293" i="5"/>
  <c r="J293" i="5"/>
  <c r="M293" i="5"/>
  <c r="I293" i="5"/>
  <c r="H293" i="5"/>
  <c r="C293" i="5"/>
  <c r="B293" i="5"/>
  <c r="P323" i="5"/>
  <c r="G323" i="5"/>
  <c r="B323" i="5"/>
  <c r="M323" i="5"/>
  <c r="I323" i="5"/>
  <c r="O323" i="5"/>
  <c r="H323" i="5"/>
  <c r="C323" i="5"/>
  <c r="J323" i="5"/>
  <c r="N323" i="5"/>
  <c r="D323" i="5"/>
  <c r="F323" i="5"/>
  <c r="L323" i="5"/>
  <c r="K873" i="5"/>
  <c r="G873" i="5"/>
  <c r="D873" i="5"/>
  <c r="E873" i="5"/>
  <c r="I873" i="5"/>
  <c r="O873" i="5"/>
  <c r="B873" i="5"/>
  <c r="C873" i="5"/>
  <c r="L873" i="5"/>
  <c r="N873" i="5"/>
  <c r="G923" i="5"/>
  <c r="E923" i="5"/>
  <c r="N411" i="5"/>
  <c r="C411" i="5"/>
  <c r="F411" i="5"/>
  <c r="I411" i="5"/>
  <c r="K411" i="5"/>
  <c r="B411" i="5"/>
  <c r="E411" i="5"/>
  <c r="D411" i="5"/>
  <c r="O411" i="5"/>
  <c r="H411" i="5"/>
  <c r="J411" i="5"/>
  <c r="L829" i="5"/>
  <c r="B829" i="5"/>
  <c r="I829" i="5"/>
  <c r="C829" i="5"/>
  <c r="M829" i="5"/>
  <c r="G829" i="5"/>
  <c r="J829" i="5"/>
  <c r="K829" i="5"/>
  <c r="O829" i="5"/>
  <c r="H829" i="5"/>
  <c r="P829" i="5"/>
  <c r="N829" i="5"/>
  <c r="E131" i="5"/>
  <c r="I131" i="5"/>
  <c r="O131" i="5"/>
  <c r="D131" i="5"/>
  <c r="F131" i="5"/>
  <c r="K131" i="5"/>
  <c r="B131" i="5"/>
  <c r="M131" i="5"/>
  <c r="N131" i="5"/>
  <c r="L131" i="5"/>
  <c r="J131" i="5"/>
  <c r="G131" i="5"/>
  <c r="P131" i="5"/>
  <c r="D89" i="5"/>
  <c r="P89" i="5"/>
  <c r="E89" i="5"/>
  <c r="C89" i="5"/>
  <c r="I89" i="5"/>
  <c r="G89" i="5"/>
  <c r="B89" i="5"/>
  <c r="M89" i="5"/>
  <c r="O89" i="5"/>
  <c r="F89" i="5"/>
  <c r="N89" i="5"/>
  <c r="H89" i="5"/>
  <c r="E341" i="5"/>
  <c r="H341" i="5"/>
  <c r="I341" i="5"/>
  <c r="C341" i="5"/>
  <c r="B341" i="5"/>
  <c r="G341" i="5"/>
  <c r="F341" i="5"/>
  <c r="M341" i="5"/>
  <c r="N341" i="5"/>
  <c r="O341" i="5"/>
  <c r="K341" i="5"/>
  <c r="J341" i="5"/>
  <c r="D341" i="5"/>
  <c r="G245" i="5"/>
  <c r="K245" i="5"/>
  <c r="M245" i="5"/>
  <c r="N245" i="5"/>
  <c r="F245" i="5"/>
  <c r="J245" i="5"/>
  <c r="E245" i="5"/>
  <c r="B245" i="5"/>
  <c r="C245" i="5"/>
  <c r="H245" i="5"/>
  <c r="D245" i="5"/>
  <c r="P245" i="5"/>
  <c r="I245" i="5"/>
  <c r="L245" i="5"/>
  <c r="D11" i="13"/>
  <c r="D13" i="13"/>
  <c r="K264" i="5"/>
  <c r="G264" i="5"/>
  <c r="J264" i="5"/>
  <c r="C264" i="5"/>
  <c r="E264" i="5"/>
  <c r="F264" i="5"/>
  <c r="N264" i="5"/>
  <c r="M264" i="5"/>
  <c r="P264" i="5"/>
  <c r="B264" i="5"/>
  <c r="H560" i="5"/>
  <c r="O560" i="5"/>
  <c r="N568" i="5"/>
  <c r="B568" i="5"/>
  <c r="P568" i="5"/>
  <c r="M666" i="5"/>
  <c r="F666" i="5"/>
  <c r="L965" i="5"/>
  <c r="K965" i="5"/>
  <c r="I965" i="5"/>
  <c r="B754" i="5"/>
  <c r="E754" i="5"/>
  <c r="K754" i="5"/>
  <c r="M560" i="5"/>
  <c r="M568" i="5"/>
  <c r="N200" i="5"/>
  <c r="K200" i="5"/>
  <c r="F200" i="5"/>
  <c r="H200" i="5"/>
  <c r="M200" i="5"/>
  <c r="P200" i="5"/>
  <c r="C200" i="5"/>
  <c r="D200" i="5"/>
  <c r="B560" i="5"/>
  <c r="J560" i="5"/>
  <c r="I636" i="5"/>
  <c r="D636" i="5"/>
  <c r="B636" i="5"/>
  <c r="E636" i="5"/>
  <c r="G636" i="5"/>
  <c r="F636" i="5"/>
  <c r="J636" i="5"/>
  <c r="C636" i="5"/>
  <c r="L636" i="5"/>
  <c r="M636" i="5"/>
  <c r="N636" i="5"/>
  <c r="H636" i="5"/>
  <c r="P636" i="5"/>
  <c r="O636" i="5"/>
  <c r="F102" i="5"/>
  <c r="G102" i="5"/>
  <c r="K102" i="5"/>
  <c r="M102" i="5"/>
  <c r="B102" i="5"/>
  <c r="P102" i="5"/>
  <c r="G77" i="5"/>
  <c r="L77" i="5"/>
  <c r="N77" i="5"/>
  <c r="P77" i="5"/>
  <c r="H77" i="5"/>
  <c r="M77" i="5"/>
  <c r="C77" i="5"/>
  <c r="F77" i="5"/>
  <c r="J77" i="5"/>
  <c r="B77" i="5"/>
  <c r="O77" i="5"/>
  <c r="C261" i="5"/>
  <c r="F261" i="5"/>
  <c r="J261" i="5"/>
  <c r="E261" i="5"/>
  <c r="K261" i="5"/>
  <c r="D261" i="5"/>
  <c r="P261" i="5"/>
  <c r="M261" i="5"/>
  <c r="B261" i="5"/>
  <c r="L261" i="5"/>
  <c r="N261" i="5"/>
  <c r="I261" i="5"/>
  <c r="H261" i="5"/>
  <c r="O261" i="5"/>
  <c r="G261" i="5"/>
  <c r="H849" i="5"/>
  <c r="L849" i="5"/>
  <c r="O849" i="5"/>
  <c r="J849" i="5"/>
  <c r="N849" i="5"/>
  <c r="P849" i="5"/>
  <c r="M849" i="5"/>
  <c r="C849" i="5"/>
  <c r="K849" i="5"/>
  <c r="E849" i="5"/>
  <c r="F849" i="5"/>
  <c r="I849" i="5"/>
  <c r="D849" i="5"/>
  <c r="B849" i="5"/>
  <c r="G33" i="5"/>
  <c r="D33" i="5"/>
  <c r="M485" i="5"/>
  <c r="E485" i="5"/>
  <c r="O485" i="5"/>
  <c r="H485" i="5"/>
  <c r="N485" i="5"/>
  <c r="C485" i="5"/>
  <c r="B485" i="5"/>
  <c r="L485" i="5"/>
  <c r="K485" i="5"/>
  <c r="G485" i="5"/>
  <c r="P485" i="5"/>
  <c r="J485" i="5"/>
  <c r="I485" i="5"/>
  <c r="N907" i="5"/>
  <c r="E907" i="5"/>
  <c r="P602" i="5"/>
  <c r="B602" i="5"/>
  <c r="N602" i="5"/>
  <c r="J602" i="5"/>
  <c r="H602" i="5"/>
  <c r="I602" i="5"/>
  <c r="C602" i="5"/>
  <c r="O602" i="5"/>
  <c r="F602" i="5"/>
  <c r="D602" i="5"/>
  <c r="K602" i="5"/>
  <c r="L602" i="5"/>
  <c r="O915" i="5"/>
  <c r="N915" i="5"/>
  <c r="N333" i="5"/>
  <c r="F333" i="5"/>
  <c r="C333" i="5"/>
  <c r="O333" i="5"/>
  <c r="G333" i="5"/>
  <c r="K333" i="5"/>
  <c r="M333" i="5"/>
  <c r="L333" i="5"/>
  <c r="B333" i="5"/>
  <c r="I333" i="5"/>
  <c r="P333" i="5"/>
  <c r="H333" i="5"/>
  <c r="E560" i="5"/>
  <c r="D560" i="5"/>
  <c r="K636" i="5"/>
  <c r="P399" i="5"/>
  <c r="F399" i="5"/>
  <c r="H399" i="5"/>
  <c r="C102" i="5"/>
  <c r="F485" i="5"/>
  <c r="M499" i="5"/>
  <c r="D499" i="5"/>
  <c r="L499" i="5"/>
  <c r="C499" i="5"/>
  <c r="F499" i="5"/>
  <c r="H499" i="5"/>
  <c r="J499" i="5"/>
  <c r="K499" i="5"/>
  <c r="G499" i="5"/>
  <c r="P499" i="5"/>
  <c r="I499" i="5"/>
  <c r="N499" i="5"/>
  <c r="B499" i="5"/>
  <c r="O499" i="5"/>
  <c r="E499" i="5"/>
  <c r="O685" i="5"/>
  <c r="C685" i="5"/>
  <c r="K685" i="5"/>
  <c r="L685" i="5"/>
  <c r="E685" i="5"/>
  <c r="J685" i="5"/>
  <c r="N685" i="5"/>
  <c r="I685" i="5"/>
  <c r="G685" i="5"/>
  <c r="H685" i="5"/>
  <c r="C571" i="5"/>
  <c r="L571" i="5"/>
  <c r="G571" i="5"/>
  <c r="N571" i="5"/>
  <c r="M571" i="5"/>
  <c r="H571" i="5"/>
  <c r="J571" i="5"/>
  <c r="B571" i="5"/>
  <c r="F571" i="5"/>
  <c r="I571" i="5"/>
  <c r="E571" i="5"/>
  <c r="D571" i="5"/>
  <c r="K571" i="5"/>
  <c r="O571" i="5"/>
  <c r="P571" i="5"/>
  <c r="H493" i="5"/>
  <c r="C493" i="5"/>
  <c r="M493" i="5"/>
  <c r="P493" i="5"/>
  <c r="K493" i="5"/>
  <c r="B266" i="5"/>
  <c r="G266" i="5"/>
  <c r="E266" i="5"/>
  <c r="D266" i="5"/>
  <c r="F560" i="5"/>
  <c r="P560" i="5"/>
  <c r="L568" i="5"/>
  <c r="D568" i="5"/>
  <c r="I264" i="5"/>
  <c r="H967" i="5"/>
  <c r="I967" i="5"/>
  <c r="G967" i="5"/>
  <c r="E967" i="5"/>
  <c r="M967" i="5"/>
  <c r="O967" i="5"/>
  <c r="B967" i="5"/>
  <c r="C967" i="5"/>
  <c r="N967" i="5"/>
  <c r="D967" i="5"/>
  <c r="F967" i="5"/>
  <c r="P967" i="5"/>
  <c r="K967" i="5"/>
  <c r="J959" i="5"/>
  <c r="O959" i="5"/>
  <c r="N959" i="5"/>
  <c r="H959" i="5"/>
  <c r="B959" i="5"/>
  <c r="L959" i="5"/>
  <c r="F843" i="5"/>
  <c r="K843" i="5"/>
  <c r="I843" i="5"/>
  <c r="C843" i="5"/>
  <c r="B843" i="5"/>
  <c r="J843" i="5"/>
  <c r="N843" i="5"/>
  <c r="E843" i="5"/>
  <c r="O843" i="5"/>
  <c r="M843" i="5"/>
  <c r="G843" i="5"/>
  <c r="I275" i="5"/>
  <c r="L275" i="5"/>
  <c r="H275" i="5"/>
  <c r="P275" i="5"/>
  <c r="J275" i="5"/>
  <c r="O275" i="5"/>
  <c r="N275" i="5"/>
  <c r="F275" i="5"/>
  <c r="D275" i="5"/>
  <c r="H365" i="5"/>
  <c r="F365" i="5"/>
  <c r="B365" i="5"/>
  <c r="E365" i="5"/>
  <c r="M365" i="5"/>
  <c r="N365" i="5"/>
  <c r="L365" i="5"/>
  <c r="O365" i="5"/>
  <c r="J365" i="5"/>
  <c r="D365" i="5"/>
  <c r="C365" i="5"/>
  <c r="P365" i="5"/>
  <c r="I568" i="5"/>
  <c r="H568" i="5"/>
  <c r="C568" i="5"/>
  <c r="L560" i="5"/>
  <c r="G560" i="5"/>
  <c r="O568" i="5"/>
  <c r="F568" i="5"/>
  <c r="O264" i="5"/>
  <c r="F999" i="5"/>
  <c r="D999" i="5"/>
  <c r="M999" i="5"/>
  <c r="K650" i="5"/>
  <c r="H650" i="5"/>
  <c r="J650" i="5"/>
  <c r="B650" i="5"/>
  <c r="F650" i="5"/>
  <c r="D650" i="5"/>
  <c r="E650" i="5"/>
  <c r="C992" i="5"/>
  <c r="L992" i="5"/>
  <c r="F992" i="5"/>
  <c r="I992" i="5"/>
  <c r="H992" i="5"/>
  <c r="M992" i="5"/>
  <c r="B992" i="5"/>
  <c r="G992" i="5"/>
  <c r="P992" i="5"/>
  <c r="E992" i="5"/>
  <c r="D992" i="5"/>
  <c r="N992" i="5"/>
  <c r="O992" i="5"/>
  <c r="J992" i="5"/>
  <c r="L666" i="5"/>
  <c r="O666" i="5"/>
  <c r="K666" i="5"/>
  <c r="D666" i="5"/>
  <c r="H666" i="5"/>
  <c r="I666" i="5"/>
  <c r="G666" i="5"/>
  <c r="P666" i="5"/>
  <c r="E666" i="5"/>
  <c r="N666" i="5"/>
  <c r="B666" i="5"/>
  <c r="J666" i="5"/>
  <c r="L6" i="5"/>
  <c r="M6" i="5"/>
  <c r="F6" i="5"/>
  <c r="C6" i="5"/>
  <c r="N6" i="5"/>
  <c r="K6" i="5"/>
  <c r="O6" i="5"/>
  <c r="I973" i="5"/>
  <c r="C973" i="5"/>
  <c r="J973" i="5"/>
  <c r="B973" i="5"/>
  <c r="M973" i="5"/>
  <c r="O973" i="5"/>
  <c r="L973" i="5"/>
  <c r="G973" i="5"/>
  <c r="K973" i="5"/>
  <c r="N973" i="5"/>
  <c r="D973" i="5"/>
  <c r="E973" i="5"/>
  <c r="H973" i="5"/>
  <c r="F973" i="5"/>
  <c r="H924" i="5"/>
  <c r="C924" i="5"/>
  <c r="L924" i="5"/>
  <c r="I924" i="5"/>
  <c r="M924" i="5"/>
  <c r="E924" i="5"/>
  <c r="G924" i="5"/>
  <c r="N924" i="5"/>
  <c r="F924" i="5"/>
  <c r="N633" i="5"/>
  <c r="E633" i="5"/>
  <c r="D65" i="5"/>
  <c r="K65" i="5"/>
  <c r="I560" i="5"/>
  <c r="G568" i="5"/>
  <c r="K568" i="5"/>
  <c r="N102" i="5"/>
  <c r="J976" i="5"/>
  <c r="M976" i="5"/>
  <c r="K976" i="5"/>
  <c r="G976" i="5"/>
  <c r="P976" i="5"/>
  <c r="I578" i="5"/>
  <c r="O578" i="5"/>
  <c r="E578" i="5"/>
  <c r="M578" i="5"/>
  <c r="H578" i="5"/>
  <c r="D578" i="5"/>
  <c r="B578" i="5"/>
  <c r="G578" i="5"/>
  <c r="F578" i="5"/>
  <c r="N578" i="5"/>
  <c r="P578" i="5"/>
  <c r="K578" i="5"/>
  <c r="C546" i="5"/>
  <c r="G546" i="5"/>
  <c r="H546" i="5"/>
  <c r="J546" i="5"/>
  <c r="M434" i="5"/>
  <c r="F434" i="5"/>
  <c r="K434" i="5"/>
  <c r="C434" i="5"/>
  <c r="I434" i="5"/>
  <c r="H434" i="5"/>
  <c r="N434" i="5"/>
  <c r="J194" i="5"/>
  <c r="K194" i="5"/>
  <c r="D194" i="5"/>
  <c r="L194" i="5"/>
  <c r="M194" i="5"/>
  <c r="N194" i="5"/>
  <c r="H194" i="5"/>
  <c r="E194" i="5"/>
  <c r="I194" i="5"/>
  <c r="O194" i="5"/>
  <c r="G194" i="5"/>
  <c r="P194" i="5"/>
  <c r="F194" i="5"/>
  <c r="B194" i="5"/>
  <c r="O158" i="5"/>
  <c r="D158" i="5"/>
  <c r="E158" i="5"/>
  <c r="K158" i="5"/>
  <c r="J158" i="5"/>
  <c r="F158" i="5"/>
  <c r="B158" i="5"/>
  <c r="N158" i="5"/>
  <c r="C158" i="5"/>
  <c r="P158" i="5"/>
  <c r="H158" i="5"/>
  <c r="I158" i="5"/>
  <c r="L158" i="5"/>
  <c r="M158" i="5"/>
  <c r="B523" i="5"/>
  <c r="N523" i="5"/>
  <c r="H523" i="5"/>
  <c r="G523" i="5"/>
  <c r="J523" i="5"/>
  <c r="F943" i="5"/>
  <c r="I943" i="5"/>
  <c r="N943" i="5"/>
  <c r="P943" i="5"/>
  <c r="B943" i="5"/>
  <c r="H943" i="5"/>
  <c r="O943" i="5"/>
  <c r="C943" i="5"/>
  <c r="J943" i="5"/>
  <c r="G943" i="5"/>
  <c r="K943" i="5"/>
  <c r="L943" i="5"/>
  <c r="E943" i="5"/>
  <c r="D719" i="5"/>
  <c r="J719" i="5"/>
  <c r="B719" i="5"/>
  <c r="K719" i="5"/>
  <c r="O719" i="5"/>
  <c r="N719" i="5"/>
  <c r="C719" i="5"/>
  <c r="F719" i="5"/>
  <c r="L719" i="5"/>
  <c r="E719" i="5"/>
  <c r="P719" i="5"/>
  <c r="H719" i="5"/>
  <c r="M719" i="5"/>
  <c r="G719" i="5"/>
  <c r="I719" i="5"/>
  <c r="AF110" i="4"/>
  <c r="AF552" i="4"/>
  <c r="F542" i="5"/>
  <c r="F310" i="5"/>
  <c r="G896" i="5"/>
  <c r="J842" i="5"/>
  <c r="A238" i="5"/>
  <c r="D238" i="5" s="1"/>
  <c r="A206" i="5"/>
  <c r="B842" i="5"/>
  <c r="A430" i="5"/>
  <c r="J818" i="5"/>
  <c r="L1010" i="5"/>
  <c r="N1010" i="5"/>
  <c r="O1010" i="5"/>
  <c r="A462" i="5"/>
  <c r="K1002" i="5"/>
  <c r="D15" i="13"/>
  <c r="H542" i="5"/>
  <c r="I310" i="5"/>
  <c r="D896" i="5"/>
  <c r="O842" i="5"/>
  <c r="A390" i="5"/>
  <c r="K190" i="5"/>
  <c r="P310" i="5"/>
  <c r="A129" i="5"/>
  <c r="C318" i="5"/>
  <c r="N566" i="5"/>
  <c r="K1010" i="5"/>
  <c r="J1002" i="5"/>
  <c r="D1002" i="5"/>
  <c r="N1002" i="5"/>
  <c r="A92" i="5"/>
  <c r="L566" i="5"/>
  <c r="N542" i="5"/>
  <c r="M542" i="5"/>
  <c r="H310" i="5"/>
  <c r="I896" i="5"/>
  <c r="B896" i="5"/>
  <c r="AF200" i="4"/>
  <c r="M896" i="5"/>
  <c r="E262" i="5"/>
  <c r="B310" i="5"/>
  <c r="J190" i="5"/>
  <c r="D542" i="5"/>
  <c r="M1010" i="5"/>
  <c r="AF686" i="4"/>
  <c r="B1002" i="5"/>
  <c r="G1002" i="5"/>
  <c r="K566" i="5"/>
  <c r="G542" i="5"/>
  <c r="C542" i="5"/>
  <c r="L960" i="5"/>
  <c r="AF828" i="4"/>
  <c r="E310" i="5"/>
  <c r="M310" i="5"/>
  <c r="C896" i="5"/>
  <c r="AF694" i="4"/>
  <c r="N842" i="5"/>
  <c r="AF272" i="4"/>
  <c r="D310" i="5"/>
  <c r="J802" i="5"/>
  <c r="J566" i="5"/>
  <c r="J1010" i="5"/>
  <c r="L1002" i="5"/>
  <c r="F1002" i="5"/>
  <c r="AF124" i="4"/>
  <c r="B542" i="5"/>
  <c r="K542" i="5"/>
  <c r="A834" i="5"/>
  <c r="G310" i="5"/>
  <c r="J310" i="5"/>
  <c r="L842" i="5"/>
  <c r="AF328" i="4"/>
  <c r="AF702" i="4"/>
  <c r="I684" i="5"/>
  <c r="P262" i="5"/>
  <c r="H802" i="5"/>
  <c r="A422" i="5"/>
  <c r="M1002" i="5"/>
  <c r="AF568" i="4"/>
  <c r="J542" i="5"/>
  <c r="P542" i="5"/>
  <c r="A60" i="5"/>
  <c r="N310" i="5"/>
  <c r="O310" i="5"/>
  <c r="J896" i="5"/>
  <c r="O896" i="5"/>
  <c r="A278" i="5"/>
  <c r="M262" i="5"/>
  <c r="AF320" i="4"/>
  <c r="AF804" i="4"/>
  <c r="A84" i="5"/>
  <c r="L818" i="5"/>
  <c r="A145" i="5"/>
  <c r="E1002" i="5"/>
  <c r="AF576" i="4"/>
  <c r="L542" i="5"/>
  <c r="K842" i="5"/>
  <c r="AF892" i="4"/>
  <c r="L310" i="5"/>
  <c r="P896" i="5"/>
  <c r="H896" i="5"/>
  <c r="AF464" i="4"/>
  <c r="G842" i="5"/>
  <c r="AF280" i="4"/>
  <c r="G1010" i="5"/>
  <c r="P1010" i="5"/>
  <c r="H1010" i="5"/>
  <c r="C1010" i="5"/>
  <c r="I1002" i="5"/>
  <c r="H1002" i="5"/>
  <c r="F1010" i="5"/>
  <c r="M592" i="5"/>
  <c r="K592" i="5"/>
  <c r="B311" i="5"/>
  <c r="M289" i="5"/>
  <c r="P823" i="5"/>
  <c r="F12" i="5"/>
  <c r="L716" i="5"/>
  <c r="G762" i="5"/>
  <c r="P581" i="5"/>
  <c r="D581" i="5"/>
  <c r="G154" i="5"/>
  <c r="O154" i="5"/>
  <c r="B154" i="5"/>
  <c r="L154" i="5"/>
  <c r="F154" i="5"/>
  <c r="C154" i="5"/>
  <c r="D154" i="5"/>
  <c r="P154" i="5"/>
  <c r="F592" i="5"/>
  <c r="E592" i="5"/>
  <c r="L311" i="5"/>
  <c r="P289" i="5"/>
  <c r="H823" i="5"/>
  <c r="I12" i="5"/>
  <c r="C716" i="5"/>
  <c r="I716" i="5"/>
  <c r="F581" i="5"/>
  <c r="L581" i="5"/>
  <c r="N581" i="5"/>
  <c r="K953" i="5"/>
  <c r="M953" i="5"/>
  <c r="E953" i="5"/>
  <c r="F953" i="5"/>
  <c r="D953" i="5"/>
  <c r="H953" i="5"/>
  <c r="C953" i="5"/>
  <c r="P953" i="5"/>
  <c r="L953" i="5"/>
  <c r="J953" i="5"/>
  <c r="F951" i="5"/>
  <c r="J951" i="5"/>
  <c r="M951" i="5"/>
  <c r="E951" i="5"/>
  <c r="B951" i="5"/>
  <c r="D592" i="5"/>
  <c r="N592" i="5"/>
  <c r="I311" i="5"/>
  <c r="M823" i="5"/>
  <c r="L12" i="5"/>
  <c r="N716" i="5"/>
  <c r="G716" i="5"/>
  <c r="B331" i="5"/>
  <c r="H522" i="5"/>
  <c r="D522" i="5"/>
  <c r="P522" i="5"/>
  <c r="N330" i="5"/>
  <c r="F330" i="5"/>
  <c r="E330" i="5"/>
  <c r="B330" i="5"/>
  <c r="P330" i="5"/>
  <c r="D330" i="5"/>
  <c r="K330" i="5"/>
  <c r="C330" i="5"/>
  <c r="M330" i="5"/>
  <c r="H330" i="5"/>
  <c r="K298" i="5"/>
  <c r="F298" i="5"/>
  <c r="D298" i="5"/>
  <c r="O298" i="5"/>
  <c r="E298" i="5"/>
  <c r="N298" i="5"/>
  <c r="P298" i="5"/>
  <c r="I298" i="5"/>
  <c r="J298" i="5"/>
  <c r="L298" i="5"/>
  <c r="H298" i="5"/>
  <c r="C298" i="5"/>
  <c r="I202" i="5"/>
  <c r="N202" i="5"/>
  <c r="F202" i="5"/>
  <c r="P202" i="5"/>
  <c r="D202" i="5"/>
  <c r="B202" i="5"/>
  <c r="L202" i="5"/>
  <c r="K50" i="5"/>
  <c r="L50" i="5"/>
  <c r="N50" i="5"/>
  <c r="E50" i="5"/>
  <c r="G50" i="5"/>
  <c r="O50" i="5"/>
  <c r="F50" i="5"/>
  <c r="C50" i="5"/>
  <c r="M50" i="5"/>
  <c r="H50" i="5"/>
  <c r="I50" i="5"/>
  <c r="B50" i="5"/>
  <c r="C592" i="5"/>
  <c r="I592" i="5"/>
  <c r="D823" i="5"/>
  <c r="B716" i="5"/>
  <c r="F716" i="5"/>
  <c r="L762" i="5"/>
  <c r="C331" i="5"/>
  <c r="K536" i="5"/>
  <c r="H289" i="5"/>
  <c r="O716" i="5"/>
  <c r="E716" i="5"/>
  <c r="M762" i="5"/>
  <c r="D331" i="5"/>
  <c r="N100" i="5"/>
  <c r="O581" i="5"/>
  <c r="H581" i="5"/>
  <c r="L592" i="5"/>
  <c r="O289" i="5"/>
  <c r="G12" i="5"/>
  <c r="K716" i="5"/>
  <c r="P716" i="5"/>
  <c r="O762" i="5"/>
  <c r="M581" i="5"/>
  <c r="I581" i="5"/>
  <c r="C581" i="5"/>
  <c r="E581" i="5"/>
  <c r="O592" i="5"/>
  <c r="P592" i="5"/>
  <c r="H592" i="5"/>
  <c r="H716" i="5"/>
  <c r="K581" i="5"/>
  <c r="J581" i="5"/>
  <c r="C642" i="5"/>
  <c r="O474" i="5"/>
  <c r="D430" i="5"/>
  <c r="C752" i="5"/>
  <c r="J752" i="5"/>
  <c r="J744" i="5"/>
  <c r="D806" i="5"/>
  <c r="P806" i="5"/>
  <c r="I806" i="5"/>
  <c r="AF30" i="4"/>
  <c r="A20" i="5"/>
  <c r="A28" i="5"/>
  <c r="AF38" i="4"/>
  <c r="AF46" i="4"/>
  <c r="A36" i="5"/>
  <c r="AF54" i="4"/>
  <c r="A44" i="5"/>
  <c r="AF62" i="4"/>
  <c r="A52" i="5"/>
  <c r="A68" i="5"/>
  <c r="G68" i="5" s="1"/>
  <c r="AF78" i="4"/>
  <c r="AF86" i="4"/>
  <c r="A76" i="5"/>
  <c r="O76" i="5" s="1"/>
  <c r="AF131" i="4"/>
  <c r="A121" i="5"/>
  <c r="AF147" i="4"/>
  <c r="A137" i="5"/>
  <c r="A153" i="5"/>
  <c r="AF163" i="4"/>
  <c r="A169" i="5"/>
  <c r="AF179" i="4"/>
  <c r="A177" i="5"/>
  <c r="AF187" i="4"/>
  <c r="A185" i="5"/>
  <c r="L185" i="5" s="1"/>
  <c r="AF195" i="4"/>
  <c r="N190" i="5"/>
  <c r="I190" i="5"/>
  <c r="O190" i="5"/>
  <c r="M190" i="5"/>
  <c r="H190" i="5"/>
  <c r="L190" i="5"/>
  <c r="B190" i="5"/>
  <c r="C190" i="5"/>
  <c r="G190" i="5"/>
  <c r="P190" i="5"/>
  <c r="E190" i="5"/>
  <c r="A198" i="5"/>
  <c r="AF208" i="4"/>
  <c r="A214" i="5"/>
  <c r="AF224" i="4"/>
  <c r="AF232" i="4"/>
  <c r="A222" i="5"/>
  <c r="A230" i="5"/>
  <c r="F230" i="5" s="1"/>
  <c r="AF240" i="4"/>
  <c r="AF256" i="4"/>
  <c r="A246" i="5"/>
  <c r="B246" i="5" s="1"/>
  <c r="AF264" i="4"/>
  <c r="A254" i="5"/>
  <c r="N262" i="5"/>
  <c r="D262" i="5"/>
  <c r="F262" i="5"/>
  <c r="A286" i="5"/>
  <c r="AF296" i="4"/>
  <c r="AF304" i="4"/>
  <c r="A294" i="5"/>
  <c r="AF312" i="4"/>
  <c r="A302" i="5"/>
  <c r="I318" i="5"/>
  <c r="K318" i="5"/>
  <c r="O318" i="5"/>
  <c r="L318" i="5"/>
  <c r="E318" i="5"/>
  <c r="P318" i="5"/>
  <c r="D318" i="5"/>
  <c r="F318" i="5"/>
  <c r="B318" i="5"/>
  <c r="G318" i="5"/>
  <c r="N318" i="5"/>
  <c r="H318" i="5"/>
  <c r="J318" i="5"/>
  <c r="AF336" i="4"/>
  <c r="A326" i="5"/>
  <c r="A334" i="5"/>
  <c r="AF344" i="4"/>
  <c r="AF352" i="4"/>
  <c r="A342" i="5"/>
  <c r="B342" i="5" s="1"/>
  <c r="AF360" i="4"/>
  <c r="A350" i="5"/>
  <c r="A358" i="5"/>
  <c r="AF368" i="4"/>
  <c r="A366" i="5"/>
  <c r="AF376" i="4"/>
  <c r="AF384" i="4"/>
  <c r="A374" i="5"/>
  <c r="AF392" i="4"/>
  <c r="A382" i="5"/>
  <c r="A398" i="5"/>
  <c r="AF408" i="4"/>
  <c r="AF416" i="4"/>
  <c r="A406" i="5"/>
  <c r="AF424" i="4"/>
  <c r="A414" i="5"/>
  <c r="AF456" i="4"/>
  <c r="A446" i="5"/>
  <c r="A470" i="5"/>
  <c r="AF480" i="4"/>
  <c r="A478" i="5"/>
  <c r="AF488" i="4"/>
  <c r="A494" i="5"/>
  <c r="E494" i="5" s="1"/>
  <c r="AF504" i="4"/>
  <c r="A502" i="5"/>
  <c r="AF512" i="4"/>
  <c r="D566" i="5"/>
  <c r="I566" i="5"/>
  <c r="C566" i="5"/>
  <c r="O566" i="5"/>
  <c r="E566" i="5"/>
  <c r="G566" i="5"/>
  <c r="B566" i="5"/>
  <c r="F566" i="5"/>
  <c r="P566" i="5"/>
  <c r="M566" i="5"/>
  <c r="AF592" i="4"/>
  <c r="A582" i="5"/>
  <c r="A590" i="5"/>
  <c r="AF600" i="4"/>
  <c r="AF608" i="4"/>
  <c r="A598" i="5"/>
  <c r="B598" i="5" s="1"/>
  <c r="A606" i="5"/>
  <c r="AF616" i="4"/>
  <c r="AF624" i="4"/>
  <c r="A614" i="5"/>
  <c r="A622" i="5"/>
  <c r="L622" i="5" s="1"/>
  <c r="AF632" i="4"/>
  <c r="A630" i="5"/>
  <c r="AF640" i="4"/>
  <c r="AF648" i="4"/>
  <c r="A638" i="5"/>
  <c r="AF656" i="4"/>
  <c r="A646" i="5"/>
  <c r="AF664" i="4"/>
  <c r="A654" i="5"/>
  <c r="A660" i="5"/>
  <c r="AF670" i="4"/>
  <c r="A668" i="5"/>
  <c r="AF678" i="4"/>
  <c r="N684" i="5"/>
  <c r="M684" i="5"/>
  <c r="D684" i="5"/>
  <c r="L684" i="5"/>
  <c r="B684" i="5"/>
  <c r="E684" i="5"/>
  <c r="F684" i="5"/>
  <c r="C684" i="5"/>
  <c r="G684" i="5"/>
  <c r="H684" i="5"/>
  <c r="J684" i="5"/>
  <c r="O684" i="5"/>
  <c r="P684" i="5"/>
  <c r="E692" i="5"/>
  <c r="O692" i="5"/>
  <c r="L692" i="5"/>
  <c r="G692" i="5"/>
  <c r="K692" i="5"/>
  <c r="F692" i="5"/>
  <c r="M692" i="5"/>
  <c r="H692" i="5"/>
  <c r="P692" i="5"/>
  <c r="C692" i="5"/>
  <c r="B692" i="5"/>
  <c r="I692" i="5"/>
  <c r="N692" i="5"/>
  <c r="A699" i="5"/>
  <c r="N699" i="5" s="1"/>
  <c r="AF709" i="4"/>
  <c r="A715" i="5"/>
  <c r="AF725" i="4"/>
  <c r="A723" i="5"/>
  <c r="AF733" i="4"/>
  <c r="AF741" i="4"/>
  <c r="A731" i="5"/>
  <c r="G763" i="5"/>
  <c r="I763" i="5"/>
  <c r="D763" i="5"/>
  <c r="N763" i="5"/>
  <c r="P771" i="5"/>
  <c r="N771" i="5"/>
  <c r="O771" i="5"/>
  <c r="L794" i="5"/>
  <c r="O794" i="5"/>
  <c r="F794" i="5"/>
  <c r="D818" i="5"/>
  <c r="M818" i="5"/>
  <c r="E818" i="5"/>
  <c r="P818" i="5"/>
  <c r="F818" i="5"/>
  <c r="I818" i="5"/>
  <c r="N818" i="5"/>
  <c r="O818" i="5"/>
  <c r="B818" i="5"/>
  <c r="H818" i="5"/>
  <c r="K818" i="5"/>
  <c r="C818" i="5"/>
  <c r="C842" i="5"/>
  <c r="E842" i="5"/>
  <c r="AF868" i="4"/>
  <c r="A858" i="5"/>
  <c r="N882" i="5"/>
  <c r="M882" i="5"/>
  <c r="D882" i="5"/>
  <c r="N890" i="5"/>
  <c r="J890" i="5"/>
  <c r="M890" i="5"/>
  <c r="AF914" i="4"/>
  <c r="A904" i="5"/>
  <c r="E952" i="5"/>
  <c r="G952" i="5"/>
  <c r="M952" i="5"/>
  <c r="C952" i="5"/>
  <c r="D952" i="5"/>
  <c r="H952" i="5"/>
  <c r="O952" i="5"/>
  <c r="E960" i="5"/>
  <c r="H960" i="5"/>
  <c r="P960" i="5"/>
  <c r="I960" i="5"/>
  <c r="O960" i="5"/>
  <c r="K960" i="5"/>
  <c r="B960" i="5"/>
  <c r="G960" i="5"/>
  <c r="C960" i="5"/>
  <c r="F960" i="5"/>
  <c r="M960" i="5"/>
  <c r="N960" i="5"/>
  <c r="O744" i="5"/>
  <c r="F744" i="5"/>
  <c r="K744" i="5"/>
  <c r="M744" i="5"/>
  <c r="J327" i="5"/>
  <c r="F327" i="5"/>
  <c r="N744" i="5"/>
  <c r="K118" i="5"/>
  <c r="M118" i="5"/>
  <c r="N118" i="5"/>
  <c r="O427" i="5"/>
  <c r="L427" i="5"/>
  <c r="K427" i="5"/>
  <c r="M427" i="5"/>
  <c r="H427" i="5"/>
  <c r="D453" i="5"/>
  <c r="K453" i="5"/>
  <c r="G453" i="5"/>
  <c r="N453" i="5"/>
  <c r="H453" i="5"/>
  <c r="J453" i="5"/>
  <c r="M453" i="5"/>
  <c r="E453" i="5"/>
  <c r="P453" i="5"/>
  <c r="I453" i="5"/>
  <c r="B453" i="5"/>
  <c r="C453" i="5"/>
  <c r="L453" i="5"/>
  <c r="M189" i="5"/>
  <c r="C189" i="5"/>
  <c r="G189" i="5"/>
  <c r="H189" i="5"/>
  <c r="O189" i="5"/>
  <c r="P189" i="5"/>
  <c r="I189" i="5"/>
  <c r="F189" i="5"/>
  <c r="L189" i="5"/>
  <c r="D189" i="5"/>
  <c r="N770" i="5"/>
  <c r="L770" i="5"/>
  <c r="H770" i="5"/>
  <c r="M770" i="5"/>
  <c r="K770" i="5"/>
  <c r="J770" i="5"/>
  <c r="I770" i="5"/>
  <c r="D770" i="5"/>
  <c r="O770" i="5"/>
  <c r="B770" i="5"/>
  <c r="J482" i="5"/>
  <c r="H430" i="5"/>
  <c r="L430" i="5"/>
  <c r="I430" i="5"/>
  <c r="M430" i="5"/>
  <c r="C430" i="5"/>
  <c r="B752" i="5"/>
  <c r="L752" i="5"/>
  <c r="L744" i="5"/>
  <c r="C744" i="5"/>
  <c r="D118" i="5"/>
  <c r="N430" i="5"/>
  <c r="P430" i="5"/>
  <c r="F430" i="5"/>
  <c r="G430" i="5"/>
  <c r="P752" i="5"/>
  <c r="E752" i="5"/>
  <c r="B744" i="5"/>
  <c r="G744" i="5"/>
  <c r="D642" i="5"/>
  <c r="C482" i="5"/>
  <c r="O752" i="5"/>
  <c r="O453" i="5"/>
  <c r="E770" i="5"/>
  <c r="F611" i="5"/>
  <c r="B611" i="5"/>
  <c r="K145" i="5"/>
  <c r="C145" i="5"/>
  <c r="L145" i="5"/>
  <c r="F145" i="5"/>
  <c r="N145" i="5"/>
  <c r="J145" i="5"/>
  <c r="M145" i="5"/>
  <c r="O145" i="5"/>
  <c r="B145" i="5"/>
  <c r="I145" i="5"/>
  <c r="H145" i="5"/>
  <c r="I642" i="5"/>
  <c r="L557" i="5"/>
  <c r="K752" i="5"/>
  <c r="D744" i="5"/>
  <c r="AE53" i="4"/>
  <c r="AE445" i="4"/>
  <c r="AE864" i="4"/>
  <c r="AE85" i="4"/>
  <c r="AE556" i="4"/>
  <c r="AE548" i="4"/>
  <c r="AE856" i="4"/>
  <c r="AE627" i="4"/>
  <c r="AE801" i="4"/>
  <c r="AE809" i="4"/>
  <c r="AE389" i="4"/>
  <c r="AE524" i="4"/>
  <c r="AE477" i="4"/>
  <c r="AE413" i="4"/>
  <c r="AE508" i="4"/>
  <c r="AE200" i="4"/>
  <c r="AE461" i="4"/>
  <c r="AE793" i="4"/>
  <c r="AE274" i="4"/>
  <c r="AE110" i="4"/>
  <c r="AE367" i="4"/>
  <c r="AE666" i="4"/>
  <c r="AE290" i="4"/>
  <c r="AE199" i="4"/>
  <c r="AE1001" i="4"/>
  <c r="AE21" i="4"/>
  <c r="AE753" i="4"/>
  <c r="AE706" i="4"/>
  <c r="AE896" i="4"/>
  <c r="AE150" i="4"/>
  <c r="AE785" i="4"/>
  <c r="AE429" i="4"/>
  <c r="AE243" i="4"/>
  <c r="AE888" i="4"/>
  <c r="AE532" i="4"/>
  <c r="AE904" i="4"/>
  <c r="AE37" i="4"/>
  <c r="AE959" i="4"/>
  <c r="AE77" i="4"/>
  <c r="AE943" i="4"/>
  <c r="AE485" i="4"/>
  <c r="AE587" i="4"/>
  <c r="AE351" i="4"/>
  <c r="AE359" i="4"/>
  <c r="AE335" i="4"/>
  <c r="AE282" i="4"/>
  <c r="AE134" i="4"/>
  <c r="AE516" i="4"/>
  <c r="AE920" i="4"/>
  <c r="AE142" i="4"/>
  <c r="AE833" i="4"/>
  <c r="AE912" i="4"/>
  <c r="AE840" i="4"/>
  <c r="AE167" i="4"/>
  <c r="AE375" i="4"/>
  <c r="AE16" i="4"/>
  <c r="AE619" i="4"/>
  <c r="AE928" i="4"/>
  <c r="AE405" i="4"/>
  <c r="AE101" i="4"/>
  <c r="AE314" i="4"/>
  <c r="AE777" i="4"/>
  <c r="AE992" i="4"/>
  <c r="AE611" i="4"/>
  <c r="AE250" i="4"/>
  <c r="AE658" i="4"/>
  <c r="AE936" i="4"/>
  <c r="AE761" i="4"/>
  <c r="P685" i="5"/>
  <c r="M685" i="5"/>
  <c r="I143" i="5"/>
  <c r="L143" i="5"/>
  <c r="N143" i="5"/>
  <c r="H143" i="5"/>
  <c r="B143" i="5"/>
  <c r="C143" i="5"/>
  <c r="G143" i="5"/>
  <c r="J143" i="5"/>
  <c r="J939" i="5"/>
  <c r="O939" i="5"/>
  <c r="K939" i="5"/>
  <c r="C939" i="5"/>
  <c r="E939" i="5"/>
  <c r="M939" i="5"/>
  <c r="H939" i="5"/>
  <c r="D939" i="5"/>
  <c r="G939" i="5"/>
  <c r="N939" i="5"/>
  <c r="B939" i="5"/>
  <c r="L939" i="5"/>
  <c r="F939" i="5"/>
  <c r="I881" i="5"/>
  <c r="P881" i="5"/>
  <c r="K881" i="5"/>
  <c r="E881" i="5"/>
  <c r="C881" i="5"/>
  <c r="H881" i="5"/>
  <c r="N881" i="5"/>
  <c r="G881" i="5"/>
  <c r="L881" i="5"/>
  <c r="O881" i="5"/>
  <c r="F881" i="5"/>
  <c r="M881" i="5"/>
  <c r="J881" i="5"/>
  <c r="F494" i="5"/>
  <c r="N725" i="5"/>
  <c r="C725" i="5"/>
  <c r="O725" i="5"/>
  <c r="G725" i="5"/>
  <c r="P725" i="5"/>
  <c r="E725" i="5"/>
  <c r="I725" i="5"/>
  <c r="H725" i="5"/>
  <c r="J725" i="5"/>
  <c r="F725" i="5"/>
  <c r="K725" i="5"/>
  <c r="B741" i="5"/>
  <c r="C741" i="5"/>
  <c r="N741" i="5"/>
  <c r="F741" i="5"/>
  <c r="D741" i="5"/>
  <c r="H741" i="5"/>
  <c r="I741" i="5"/>
  <c r="E741" i="5"/>
  <c r="L741" i="5"/>
  <c r="J741" i="5"/>
  <c r="M741" i="5"/>
  <c r="P741" i="5"/>
  <c r="K741" i="5"/>
  <c r="L749" i="5"/>
  <c r="C749" i="5"/>
  <c r="M749" i="5"/>
  <c r="G749" i="5"/>
  <c r="K749" i="5"/>
  <c r="F749" i="5"/>
  <c r="B749" i="5"/>
  <c r="E749" i="5"/>
  <c r="H749" i="5"/>
  <c r="N757" i="5"/>
  <c r="C757" i="5"/>
  <c r="M757" i="5"/>
  <c r="H757" i="5"/>
  <c r="P757" i="5"/>
  <c r="F757" i="5"/>
  <c r="O757" i="5"/>
  <c r="G757" i="5"/>
  <c r="K757" i="5"/>
  <c r="B757" i="5"/>
  <c r="L757" i="5"/>
  <c r="J757" i="5"/>
  <c r="E757" i="5"/>
  <c r="I773" i="5"/>
  <c r="K773" i="5"/>
  <c r="AF798" i="4"/>
  <c r="A788" i="5"/>
  <c r="AF806" i="4"/>
  <c r="A796" i="5"/>
  <c r="AF814" i="4"/>
  <c r="A804" i="5"/>
  <c r="AF822" i="4"/>
  <c r="A812" i="5"/>
  <c r="A828" i="5"/>
  <c r="I828" i="5" s="1"/>
  <c r="AF838" i="4"/>
  <c r="AF854" i="4"/>
  <c r="A844" i="5"/>
  <c r="A852" i="5"/>
  <c r="K852" i="5" s="1"/>
  <c r="AF862" i="4"/>
  <c r="A860" i="5"/>
  <c r="AF870" i="4"/>
  <c r="A868" i="5"/>
  <c r="AF878" i="4"/>
  <c r="AF940" i="4"/>
  <c r="A930" i="5"/>
  <c r="AF948" i="4"/>
  <c r="A938" i="5"/>
  <c r="A946" i="5"/>
  <c r="AF956" i="4"/>
  <c r="AF972" i="4"/>
  <c r="A962" i="5"/>
  <c r="AF980" i="4"/>
  <c r="A970" i="5"/>
  <c r="O993" i="5"/>
  <c r="I993" i="5"/>
  <c r="D993" i="5"/>
  <c r="N993" i="5"/>
  <c r="M993" i="5"/>
  <c r="F993" i="5"/>
  <c r="L993" i="5"/>
  <c r="J993" i="5"/>
  <c r="K993" i="5"/>
  <c r="P993" i="5"/>
  <c r="H993" i="5"/>
  <c r="C993" i="5"/>
  <c r="G993" i="5"/>
  <c r="B993" i="5"/>
  <c r="A1000" i="5"/>
  <c r="AF1010" i="4"/>
  <c r="C481" i="5"/>
  <c r="G481" i="5"/>
  <c r="M481" i="5"/>
  <c r="L481" i="5"/>
  <c r="K481" i="5"/>
  <c r="B481" i="5"/>
  <c r="N481" i="5"/>
  <c r="H481" i="5"/>
  <c r="F481" i="5"/>
  <c r="D481" i="5"/>
  <c r="E481" i="5"/>
  <c r="I481" i="5"/>
  <c r="O481" i="5"/>
  <c r="F830" i="5"/>
  <c r="N830" i="5"/>
  <c r="E830" i="5"/>
  <c r="C830" i="5"/>
  <c r="H830" i="5"/>
  <c r="K326" i="5"/>
  <c r="O326" i="5"/>
  <c r="G1005" i="5"/>
  <c r="D1005" i="5"/>
  <c r="E1005" i="5"/>
  <c r="AF25" i="4"/>
  <c r="A15" i="5"/>
  <c r="G23" i="5"/>
  <c r="O23" i="5"/>
  <c r="C23" i="5"/>
  <c r="D23" i="5"/>
  <c r="M23" i="5"/>
  <c r="P23" i="5"/>
  <c r="E23" i="5"/>
  <c r="F23" i="5"/>
  <c r="B23" i="5"/>
  <c r="K23" i="5"/>
  <c r="H23" i="5"/>
  <c r="C55" i="5"/>
  <c r="B55" i="5"/>
  <c r="F55" i="5"/>
  <c r="N55" i="5"/>
  <c r="K55" i="5"/>
  <c r="D55" i="5"/>
  <c r="E55" i="5"/>
  <c r="M55" i="5"/>
  <c r="J55" i="5"/>
  <c r="I55" i="5"/>
  <c r="P55" i="5"/>
  <c r="A71" i="5"/>
  <c r="AF81" i="4"/>
  <c r="F87" i="5"/>
  <c r="K87" i="5"/>
  <c r="J87" i="5"/>
  <c r="P87" i="5"/>
  <c r="M87" i="5"/>
  <c r="I87" i="5"/>
  <c r="H87" i="5"/>
  <c r="E87" i="5"/>
  <c r="B87" i="5"/>
  <c r="N87" i="5"/>
  <c r="AF113" i="4"/>
  <c r="A103" i="5"/>
  <c r="A109" i="5"/>
  <c r="AF119" i="4"/>
  <c r="I140" i="5"/>
  <c r="J140" i="5"/>
  <c r="F140" i="5"/>
  <c r="L140" i="5"/>
  <c r="K140" i="5"/>
  <c r="B140" i="5"/>
  <c r="N140" i="5"/>
  <c r="G140" i="5"/>
  <c r="M140" i="5"/>
  <c r="P140" i="5"/>
  <c r="A193" i="5"/>
  <c r="AF203" i="4"/>
  <c r="H241" i="5"/>
  <c r="O241" i="5"/>
  <c r="M241" i="5"/>
  <c r="N241" i="5"/>
  <c r="G241" i="5"/>
  <c r="D241" i="5"/>
  <c r="I241" i="5"/>
  <c r="A265" i="5"/>
  <c r="AF275" i="4"/>
  <c r="F273" i="5"/>
  <c r="B273" i="5"/>
  <c r="I273" i="5"/>
  <c r="A297" i="5"/>
  <c r="AF307" i="4"/>
  <c r="A305" i="5"/>
  <c r="AF315" i="4"/>
  <c r="A313" i="5"/>
  <c r="AF323" i="4"/>
  <c r="AF371" i="4"/>
  <c r="A361" i="5"/>
  <c r="A393" i="5"/>
  <c r="AF403" i="4"/>
  <c r="A425" i="5"/>
  <c r="H425" i="5" s="1"/>
  <c r="AF435" i="4"/>
  <c r="AF467" i="4"/>
  <c r="A457" i="5"/>
  <c r="J457" i="5" s="1"/>
  <c r="AF475" i="4"/>
  <c r="A465" i="5"/>
  <c r="I521" i="5"/>
  <c r="K521" i="5"/>
  <c r="J529" i="5"/>
  <c r="E529" i="5"/>
  <c r="F529" i="5"/>
  <c r="O529" i="5"/>
  <c r="G529" i="5"/>
  <c r="B529" i="5"/>
  <c r="C529" i="5"/>
  <c r="D529" i="5"/>
  <c r="I529" i="5"/>
  <c r="P529" i="5"/>
  <c r="A545" i="5"/>
  <c r="AF555" i="4"/>
  <c r="AF579" i="4"/>
  <c r="A569" i="5"/>
  <c r="A585" i="5"/>
  <c r="AF595" i="4"/>
  <c r="AF603" i="4"/>
  <c r="A593" i="5"/>
  <c r="A617" i="5"/>
  <c r="J617" i="5" s="1"/>
  <c r="AF627" i="4"/>
  <c r="AF635" i="4"/>
  <c r="A625" i="5"/>
  <c r="AF659" i="4"/>
  <c r="A649" i="5"/>
  <c r="A655" i="5"/>
  <c r="AF665" i="4"/>
  <c r="A687" i="5"/>
  <c r="D687" i="5" s="1"/>
  <c r="AF697" i="4"/>
  <c r="AF705" i="4"/>
  <c r="A695" i="5"/>
  <c r="B695" i="5" s="1"/>
  <c r="J702" i="5"/>
  <c r="I702" i="5"/>
  <c r="H702" i="5"/>
  <c r="F702" i="5"/>
  <c r="O702" i="5"/>
  <c r="L702" i="5"/>
  <c r="B702" i="5"/>
  <c r="N702" i="5"/>
  <c r="E702" i="5"/>
  <c r="P702" i="5"/>
  <c r="C702" i="5"/>
  <c r="D702" i="5"/>
  <c r="M702" i="5"/>
  <c r="O400" i="5"/>
  <c r="F400" i="5"/>
  <c r="M400" i="5"/>
  <c r="D400" i="5"/>
  <c r="N400" i="5"/>
  <c r="I400" i="5"/>
  <c r="C400" i="5"/>
  <c r="P400" i="5"/>
  <c r="B400" i="5"/>
  <c r="K400" i="5"/>
  <c r="H400" i="5"/>
  <c r="L400" i="5"/>
  <c r="I139" i="5"/>
  <c r="D139" i="5"/>
  <c r="M917" i="5"/>
  <c r="C917" i="5"/>
  <c r="P917" i="5"/>
  <c r="L917" i="5"/>
  <c r="E917" i="5"/>
  <c r="F917" i="5"/>
  <c r="N917" i="5"/>
  <c r="B917" i="5"/>
  <c r="K917" i="5"/>
  <c r="G917" i="5"/>
  <c r="B766" i="5"/>
  <c r="H766" i="5"/>
  <c r="J921" i="5"/>
  <c r="F921" i="5"/>
  <c r="H921" i="5"/>
  <c r="B921" i="5"/>
  <c r="K921" i="5"/>
  <c r="L921" i="5"/>
  <c r="M921" i="5"/>
  <c r="P921" i="5"/>
  <c r="N921" i="5"/>
  <c r="G921" i="5"/>
  <c r="O921" i="5"/>
  <c r="C921" i="5"/>
  <c r="N20" i="5"/>
  <c r="E20" i="5"/>
  <c r="J20" i="5"/>
  <c r="F20" i="5"/>
  <c r="O20" i="5"/>
  <c r="D20" i="5"/>
  <c r="M20" i="5"/>
  <c r="L20" i="5"/>
  <c r="P20" i="5"/>
  <c r="G20" i="5"/>
  <c r="G915" i="5"/>
  <c r="P915" i="5"/>
  <c r="E915" i="5"/>
  <c r="K915" i="5"/>
  <c r="D915" i="5"/>
  <c r="L915" i="5"/>
  <c r="B915" i="5"/>
  <c r="H915" i="5"/>
  <c r="C915" i="5"/>
  <c r="I915" i="5"/>
  <c r="F915" i="5"/>
  <c r="J915" i="5"/>
  <c r="M915" i="5"/>
  <c r="M754" i="5"/>
  <c r="F754" i="5"/>
  <c r="O754" i="5"/>
  <c r="C754" i="5"/>
  <c r="N754" i="5"/>
  <c r="G754" i="5"/>
  <c r="J754" i="5"/>
  <c r="I754" i="5"/>
  <c r="P754" i="5"/>
  <c r="L754" i="5"/>
  <c r="D754" i="5"/>
  <c r="H754" i="5"/>
  <c r="K704" i="5"/>
  <c r="N704" i="5"/>
  <c r="G704" i="5"/>
  <c r="H704" i="5"/>
  <c r="O728" i="5"/>
  <c r="I728" i="5"/>
  <c r="G205" i="5"/>
  <c r="C205" i="5"/>
  <c r="O205" i="5"/>
  <c r="M205" i="5"/>
  <c r="I205" i="5"/>
  <c r="L205" i="5"/>
  <c r="E205" i="5"/>
  <c r="B205" i="5"/>
  <c r="K205" i="5"/>
  <c r="N272" i="5"/>
  <c r="C272" i="5"/>
  <c r="AF14" i="4"/>
  <c r="A4" i="5"/>
  <c r="G953" i="5"/>
  <c r="N953" i="5"/>
  <c r="B953" i="5"/>
  <c r="O953" i="5"/>
  <c r="C647" i="5"/>
  <c r="I647" i="5"/>
  <c r="O880" i="5"/>
  <c r="B880" i="5"/>
  <c r="E880" i="5"/>
  <c r="P880" i="5"/>
  <c r="M411" i="5"/>
  <c r="L411" i="5"/>
  <c r="D749" i="5"/>
  <c r="D757" i="5"/>
  <c r="E278" i="5"/>
  <c r="K278" i="5"/>
  <c r="L423" i="5"/>
  <c r="K423" i="5"/>
  <c r="I423" i="5"/>
  <c r="B423" i="5"/>
  <c r="J423" i="5"/>
  <c r="H423" i="5"/>
  <c r="G423" i="5"/>
  <c r="N423" i="5"/>
  <c r="C423" i="5"/>
  <c r="M423" i="5"/>
  <c r="G256" i="5"/>
  <c r="L256" i="5"/>
  <c r="I256" i="5"/>
  <c r="P256" i="5"/>
  <c r="B256" i="5"/>
  <c r="D256" i="5"/>
  <c r="J256" i="5"/>
  <c r="K256" i="5"/>
  <c r="C256" i="5"/>
  <c r="O256" i="5"/>
  <c r="M256" i="5"/>
  <c r="N256" i="5"/>
  <c r="H256" i="5"/>
  <c r="F256" i="5"/>
  <c r="H893" i="5"/>
  <c r="C893" i="5"/>
  <c r="E893" i="5"/>
  <c r="O893" i="5"/>
  <c r="F893" i="5"/>
  <c r="K893" i="5"/>
  <c r="P893" i="5"/>
  <c r="G893" i="5"/>
  <c r="B893" i="5"/>
  <c r="N893" i="5"/>
  <c r="D893" i="5"/>
  <c r="L893" i="5"/>
  <c r="I893" i="5"/>
  <c r="J893" i="5"/>
  <c r="G828" i="5"/>
  <c r="B828" i="5"/>
  <c r="C828" i="5"/>
  <c r="N828" i="5"/>
  <c r="J828" i="5"/>
  <c r="K828" i="5"/>
  <c r="H278" i="5"/>
  <c r="O278" i="5"/>
  <c r="L230" i="5"/>
  <c r="E765" i="5"/>
  <c r="K765" i="5"/>
  <c r="N765" i="5"/>
  <c r="H765" i="5"/>
  <c r="F765" i="5"/>
  <c r="J765" i="5"/>
  <c r="G765" i="5"/>
  <c r="L765" i="5"/>
  <c r="D765" i="5"/>
  <c r="B765" i="5"/>
  <c r="P765" i="5"/>
  <c r="M765" i="5"/>
  <c r="M603" i="5"/>
  <c r="P603" i="5"/>
  <c r="D603" i="5"/>
  <c r="I278" i="5"/>
  <c r="D278" i="5"/>
  <c r="G558" i="5"/>
  <c r="O558" i="5"/>
  <c r="M594" i="5"/>
  <c r="B594" i="5"/>
  <c r="G594" i="5"/>
  <c r="H594" i="5"/>
  <c r="L594" i="5"/>
  <c r="I594" i="5"/>
  <c r="P594" i="5"/>
  <c r="N594" i="5"/>
  <c r="C594" i="5"/>
  <c r="K594" i="5"/>
  <c r="E594" i="5"/>
  <c r="O594" i="5"/>
  <c r="I173" i="5"/>
  <c r="C173" i="5"/>
  <c r="J173" i="5"/>
  <c r="K173" i="5"/>
  <c r="L173" i="5"/>
  <c r="B173" i="5"/>
  <c r="F173" i="5"/>
  <c r="H173" i="5"/>
  <c r="O173" i="5"/>
  <c r="P173" i="5"/>
  <c r="M173" i="5"/>
  <c r="D173" i="5"/>
  <c r="E456" i="5"/>
  <c r="L456" i="5"/>
  <c r="C456" i="5"/>
  <c r="K456" i="5"/>
  <c r="I456" i="5"/>
  <c r="P456" i="5"/>
  <c r="D456" i="5"/>
  <c r="B456" i="5"/>
  <c r="J456" i="5"/>
  <c r="M456" i="5"/>
  <c r="O456" i="5"/>
  <c r="G456" i="5"/>
  <c r="F456" i="5"/>
  <c r="P355" i="5"/>
  <c r="B355" i="5"/>
  <c r="E355" i="5"/>
  <c r="I355" i="5"/>
  <c r="F355" i="5"/>
  <c r="N355" i="5"/>
  <c r="M355" i="5"/>
  <c r="L355" i="5"/>
  <c r="H355" i="5"/>
  <c r="D355" i="5"/>
  <c r="C355" i="5"/>
  <c r="J665" i="5"/>
  <c r="K665" i="5"/>
  <c r="P665" i="5"/>
  <c r="O665" i="5"/>
  <c r="C665" i="5"/>
  <c r="E665" i="5"/>
  <c r="L665" i="5"/>
  <c r="N507" i="5"/>
  <c r="G507" i="5"/>
  <c r="I507" i="5"/>
  <c r="C507" i="5"/>
  <c r="B507" i="5"/>
  <c r="M507" i="5"/>
  <c r="K507" i="5"/>
  <c r="D507" i="5"/>
  <c r="H507" i="5"/>
  <c r="F507" i="5"/>
  <c r="E507" i="5"/>
  <c r="J507" i="5"/>
  <c r="O507" i="5"/>
  <c r="E243" i="5"/>
  <c r="F243" i="5"/>
  <c r="L243" i="5"/>
  <c r="C243" i="5"/>
  <c r="M243" i="5"/>
  <c r="G243" i="5"/>
  <c r="P243" i="5"/>
  <c r="K243" i="5"/>
  <c r="I243" i="5"/>
  <c r="J243" i="5"/>
  <c r="D243" i="5"/>
  <c r="H243" i="5"/>
  <c r="O243" i="5"/>
  <c r="B243" i="5"/>
  <c r="J429" i="5"/>
  <c r="M429" i="5"/>
  <c r="D429" i="5"/>
  <c r="G429" i="5"/>
  <c r="F429" i="5"/>
  <c r="E429" i="5"/>
  <c r="O429" i="5"/>
  <c r="P429" i="5"/>
  <c r="N429" i="5"/>
  <c r="I429" i="5"/>
  <c r="B429" i="5"/>
  <c r="L429" i="5"/>
  <c r="L305" i="5"/>
  <c r="F305" i="5"/>
  <c r="K305" i="5"/>
  <c r="G305" i="5"/>
  <c r="L862" i="5"/>
  <c r="D862" i="5"/>
  <c r="B862" i="5"/>
  <c r="M862" i="5"/>
  <c r="G862" i="5"/>
  <c r="P862" i="5"/>
  <c r="C862" i="5"/>
  <c r="E862" i="5"/>
  <c r="F862" i="5"/>
  <c r="N862" i="5"/>
  <c r="M278" i="5"/>
  <c r="G278" i="5"/>
  <c r="I903" i="5"/>
  <c r="F903" i="5"/>
  <c r="K903" i="5"/>
  <c r="L903" i="5"/>
  <c r="J903" i="5"/>
  <c r="B278" i="5"/>
  <c r="M864" i="5"/>
  <c r="F864" i="5"/>
  <c r="C278" i="5"/>
  <c r="J278" i="5"/>
  <c r="E954" i="5"/>
  <c r="M954" i="5"/>
  <c r="F954" i="5"/>
  <c r="K954" i="5"/>
  <c r="B876" i="5"/>
  <c r="L876" i="5"/>
  <c r="P876" i="5"/>
  <c r="E876" i="5"/>
  <c r="C322" i="5"/>
  <c r="G322" i="5"/>
  <c r="M322" i="5"/>
  <c r="O322" i="5"/>
  <c r="I322" i="5"/>
  <c r="B322" i="5"/>
  <c r="E322" i="5"/>
  <c r="D322" i="5"/>
  <c r="K322" i="5"/>
  <c r="J322" i="5"/>
  <c r="G26" i="5"/>
  <c r="O26" i="5"/>
  <c r="D26" i="5"/>
  <c r="N26" i="5"/>
  <c r="P26" i="5"/>
  <c r="B26" i="5"/>
  <c r="I999" i="5"/>
  <c r="B999" i="5"/>
  <c r="C999" i="5"/>
  <c r="N999" i="5"/>
  <c r="G999" i="5"/>
  <c r="J999" i="5"/>
  <c r="L999" i="5"/>
  <c r="H999" i="5"/>
  <c r="P999" i="5"/>
  <c r="K999" i="5"/>
  <c r="O999" i="5"/>
  <c r="E999" i="5"/>
  <c r="M892" i="5"/>
  <c r="F892" i="5"/>
  <c r="I658" i="5"/>
  <c r="D658" i="5"/>
  <c r="N760" i="5"/>
  <c r="J760" i="5"/>
  <c r="C760" i="5"/>
  <c r="B760" i="5"/>
  <c r="D7" i="5"/>
  <c r="A2" i="5"/>
  <c r="AF12" i="4"/>
  <c r="D923" i="5"/>
  <c r="L923" i="5"/>
  <c r="N923" i="5"/>
  <c r="H923" i="5"/>
  <c r="B923" i="5"/>
  <c r="F923" i="5"/>
  <c r="O923" i="5"/>
  <c r="M923" i="5"/>
  <c r="C923" i="5"/>
  <c r="I923" i="5"/>
  <c r="K923" i="5"/>
  <c r="J923" i="5"/>
  <c r="P923" i="5"/>
  <c r="P373" i="5"/>
  <c r="G373" i="5"/>
  <c r="N278" i="5"/>
  <c r="B116" i="5"/>
  <c r="E116" i="5"/>
  <c r="L116" i="5"/>
  <c r="F116" i="5"/>
  <c r="K116" i="5"/>
  <c r="G116" i="5"/>
  <c r="K246" i="5"/>
  <c r="M246" i="5"/>
  <c r="E246" i="5"/>
  <c r="I246" i="5"/>
  <c r="N246" i="5"/>
  <c r="H246" i="5"/>
  <c r="C246" i="5"/>
  <c r="G246" i="5"/>
  <c r="F246" i="5"/>
  <c r="D246" i="5"/>
  <c r="L246" i="5"/>
  <c r="P246" i="5"/>
  <c r="J246" i="5"/>
  <c r="O246" i="5"/>
  <c r="H966" i="5"/>
  <c r="B966" i="5"/>
  <c r="K966" i="5"/>
  <c r="O966" i="5"/>
  <c r="D966" i="5"/>
  <c r="C966" i="5"/>
  <c r="O910" i="5"/>
  <c r="D910" i="5"/>
  <c r="F910" i="5"/>
  <c r="L910" i="5"/>
  <c r="G910" i="5"/>
  <c r="K910" i="5"/>
  <c r="M425" i="5"/>
  <c r="I425" i="5"/>
  <c r="E425" i="5"/>
  <c r="B425" i="5"/>
  <c r="L425" i="5"/>
  <c r="K425" i="5"/>
  <c r="P425" i="5"/>
  <c r="F425" i="5"/>
  <c r="G425" i="5"/>
  <c r="D425" i="5"/>
  <c r="O425" i="5"/>
  <c r="J425" i="5"/>
  <c r="N425" i="5"/>
  <c r="C425" i="5"/>
  <c r="M517" i="5"/>
  <c r="F517" i="5"/>
  <c r="D517" i="5"/>
  <c r="P517" i="5"/>
  <c r="H517" i="5"/>
  <c r="O517" i="5"/>
  <c r="C517" i="5"/>
  <c r="J517" i="5"/>
  <c r="L517" i="5"/>
  <c r="E517" i="5"/>
  <c r="K517" i="5"/>
  <c r="G517" i="5"/>
  <c r="B517" i="5"/>
  <c r="N517" i="5"/>
  <c r="I945" i="5"/>
  <c r="M945" i="5"/>
  <c r="G769" i="5"/>
  <c r="O769" i="5"/>
  <c r="H769" i="5"/>
  <c r="I769" i="5"/>
  <c r="B769" i="5"/>
  <c r="J769" i="5"/>
  <c r="D769" i="5"/>
  <c r="P769" i="5"/>
  <c r="N769" i="5"/>
  <c r="C769" i="5"/>
  <c r="E769" i="5"/>
  <c r="F769" i="5"/>
  <c r="M769" i="5"/>
  <c r="O462" i="5"/>
  <c r="E65" i="5"/>
  <c r="B65" i="5"/>
  <c r="F421" i="5"/>
  <c r="I911" i="5"/>
  <c r="E911" i="5"/>
  <c r="A601" i="5"/>
  <c r="H601" i="5" s="1"/>
  <c r="A505" i="5"/>
  <c r="N505" i="5" s="1"/>
  <c r="A663" i="5"/>
  <c r="P1005" i="5"/>
  <c r="F1005" i="5"/>
  <c r="L1005" i="5"/>
  <c r="L725" i="5"/>
  <c r="AF539" i="4"/>
  <c r="A377" i="5"/>
  <c r="A417" i="5"/>
  <c r="H462" i="5"/>
  <c r="H65" i="5"/>
  <c r="D155" i="5"/>
  <c r="O911" i="5"/>
  <c r="A441" i="5"/>
  <c r="M725" i="5"/>
  <c r="AF759" i="4"/>
  <c r="N1005" i="5"/>
  <c r="J1005" i="5"/>
  <c r="L462" i="5"/>
  <c r="F462" i="5"/>
  <c r="L65" i="5"/>
  <c r="G421" i="5"/>
  <c r="H421" i="5"/>
  <c r="B421" i="5"/>
  <c r="J911" i="5"/>
  <c r="C911" i="5"/>
  <c r="P911" i="5"/>
  <c r="H1005" i="5"/>
  <c r="O1005" i="5"/>
  <c r="AF735" i="4"/>
  <c r="G462" i="5"/>
  <c r="C462" i="5"/>
  <c r="B462" i="5"/>
  <c r="I65" i="5"/>
  <c r="B911" i="5"/>
  <c r="M911" i="5"/>
  <c r="A489" i="5"/>
  <c r="A671" i="5"/>
  <c r="F671" i="5" s="1"/>
  <c r="I1005" i="5"/>
  <c r="A385" i="5"/>
  <c r="AF531" i="4"/>
  <c r="AF251" i="4"/>
  <c r="A733" i="5"/>
  <c r="E462" i="5"/>
  <c r="K462" i="5"/>
  <c r="F65" i="5"/>
  <c r="J65" i="5"/>
  <c r="H155" i="5"/>
  <c r="D911" i="5"/>
  <c r="G911" i="5"/>
  <c r="A337" i="5"/>
  <c r="K497" i="5"/>
  <c r="C1005" i="5"/>
  <c r="B1005" i="5"/>
  <c r="AF751" i="4"/>
  <c r="A537" i="5"/>
  <c r="C537" i="5" s="1"/>
  <c r="M462" i="5"/>
  <c r="N462" i="5"/>
  <c r="P65" i="5"/>
  <c r="M65" i="5"/>
  <c r="E421" i="5"/>
  <c r="N421" i="5"/>
  <c r="D421" i="5"/>
  <c r="H911" i="5"/>
  <c r="L911" i="5"/>
  <c r="A329" i="5"/>
  <c r="N329" i="5" s="1"/>
  <c r="H529" i="5"/>
  <c r="A679" i="5"/>
  <c r="E679" i="5" s="1"/>
  <c r="K1005" i="5"/>
  <c r="M1005" i="5"/>
  <c r="A609" i="5"/>
  <c r="AF419" i="4"/>
  <c r="I462" i="5"/>
  <c r="O65" i="5"/>
  <c r="C421" i="5"/>
  <c r="I421" i="5"/>
  <c r="M421" i="5"/>
  <c r="K911" i="5"/>
  <c r="A321" i="5"/>
  <c r="AF507" i="4"/>
  <c r="AF97" i="4"/>
  <c r="AF767" i="4"/>
  <c r="D5" i="13"/>
  <c r="B150" i="5"/>
  <c r="C150" i="5"/>
  <c r="D150" i="5"/>
  <c r="E150" i="5"/>
  <c r="H150" i="5"/>
  <c r="P150" i="5"/>
  <c r="G150" i="5"/>
  <c r="M150" i="5"/>
  <c r="L150" i="5"/>
  <c r="J150" i="5"/>
  <c r="O150" i="5"/>
  <c r="K558" i="5"/>
  <c r="M558" i="5"/>
  <c r="H558" i="5"/>
  <c r="D558" i="5"/>
  <c r="N558" i="5"/>
  <c r="E558" i="5"/>
  <c r="L558" i="5"/>
  <c r="F558" i="5"/>
  <c r="P558" i="5"/>
  <c r="I558" i="5"/>
  <c r="C558" i="5"/>
  <c r="J558" i="5"/>
  <c r="B558" i="5"/>
  <c r="D504" i="5"/>
  <c r="B504" i="5"/>
  <c r="H504" i="5"/>
  <c r="E504" i="5"/>
  <c r="C504" i="5"/>
  <c r="J909" i="5"/>
  <c r="N909" i="5"/>
  <c r="L909" i="5"/>
  <c r="K909" i="5"/>
  <c r="M909" i="5"/>
  <c r="H909" i="5"/>
  <c r="F909" i="5"/>
  <c r="O839" i="5"/>
  <c r="L839" i="5"/>
  <c r="N839" i="5"/>
  <c r="K839" i="5"/>
  <c r="J839" i="5"/>
  <c r="F839" i="5"/>
  <c r="E839" i="5"/>
  <c r="H839" i="5"/>
  <c r="M839" i="5"/>
  <c r="C839" i="5"/>
  <c r="P839" i="5"/>
  <c r="H40" i="5"/>
  <c r="P40" i="5"/>
  <c r="G40" i="5"/>
  <c r="L40" i="5"/>
  <c r="O40" i="5"/>
  <c r="J40" i="5"/>
  <c r="K40" i="5"/>
  <c r="F40" i="5"/>
  <c r="N40" i="5"/>
  <c r="B40" i="5"/>
  <c r="D40" i="5"/>
  <c r="G432" i="5"/>
  <c r="O432" i="5"/>
  <c r="P432" i="5"/>
  <c r="E432" i="5"/>
  <c r="L432" i="5"/>
  <c r="F432" i="5"/>
  <c r="B432" i="5"/>
  <c r="K432" i="5"/>
  <c r="D432" i="5"/>
  <c r="J432" i="5"/>
  <c r="N432" i="5"/>
  <c r="M432" i="5"/>
  <c r="M352" i="5"/>
  <c r="N352" i="5"/>
  <c r="G352" i="5"/>
  <c r="K352" i="5"/>
  <c r="F352" i="5"/>
  <c r="P352" i="5"/>
  <c r="L352" i="5"/>
  <c r="E352" i="5"/>
  <c r="H352" i="5"/>
  <c r="J352" i="5"/>
  <c r="D352" i="5"/>
  <c r="K248" i="5"/>
  <c r="C248" i="5"/>
  <c r="I248" i="5"/>
  <c r="J248" i="5"/>
  <c r="G248" i="5"/>
  <c r="M248" i="5"/>
  <c r="P248" i="5"/>
  <c r="H248" i="5"/>
  <c r="L248" i="5"/>
  <c r="D248" i="5"/>
  <c r="F248" i="5"/>
  <c r="F471" i="5"/>
  <c r="E471" i="5"/>
  <c r="O471" i="5"/>
  <c r="N471" i="5"/>
  <c r="L471" i="5"/>
  <c r="I471" i="5"/>
  <c r="P471" i="5"/>
  <c r="B471" i="5"/>
  <c r="K303" i="5"/>
  <c r="L303" i="5"/>
  <c r="B303" i="5"/>
  <c r="O303" i="5"/>
  <c r="P303" i="5"/>
  <c r="J303" i="5"/>
  <c r="I303" i="5"/>
  <c r="N303" i="5"/>
  <c r="E303" i="5"/>
  <c r="N928" i="5"/>
  <c r="H928" i="5"/>
  <c r="C928" i="5"/>
  <c r="G928" i="5"/>
  <c r="B928" i="5"/>
  <c r="J928" i="5"/>
  <c r="E928" i="5"/>
  <c r="M928" i="5"/>
  <c r="L928" i="5"/>
  <c r="F928" i="5"/>
  <c r="O928" i="5"/>
  <c r="F134" i="5"/>
  <c r="L134" i="5"/>
  <c r="P134" i="5"/>
  <c r="K134" i="5"/>
  <c r="G134" i="5"/>
  <c r="E134" i="5"/>
  <c r="B134" i="5"/>
  <c r="N134" i="5"/>
  <c r="I134" i="5"/>
  <c r="C134" i="5"/>
  <c r="D134" i="5"/>
  <c r="H134" i="5"/>
  <c r="E113" i="5"/>
  <c r="L113" i="5"/>
  <c r="F113" i="5"/>
  <c r="N113" i="5"/>
  <c r="B113" i="5"/>
  <c r="M113" i="5"/>
  <c r="C113" i="5"/>
  <c r="O113" i="5"/>
  <c r="J113" i="5"/>
  <c r="P113" i="5"/>
  <c r="D113" i="5"/>
  <c r="J168" i="5"/>
  <c r="D168" i="5"/>
  <c r="M168" i="5"/>
  <c r="E168" i="5"/>
  <c r="F168" i="5"/>
  <c r="G168" i="5"/>
  <c r="B168" i="5"/>
  <c r="H168" i="5"/>
  <c r="P168" i="5"/>
  <c r="L168" i="5"/>
  <c r="N168" i="5"/>
  <c r="N388" i="5"/>
  <c r="K388" i="5"/>
  <c r="L388" i="5"/>
  <c r="O388" i="5"/>
  <c r="M388" i="5"/>
  <c r="C388" i="5"/>
  <c r="B388" i="5"/>
  <c r="I388" i="5"/>
  <c r="G388" i="5"/>
  <c r="P388" i="5"/>
  <c r="E388" i="5"/>
  <c r="E452" i="5"/>
  <c r="H452" i="5"/>
  <c r="D452" i="5"/>
  <c r="N452" i="5"/>
  <c r="B452" i="5"/>
  <c r="C452" i="5"/>
  <c r="P452" i="5"/>
  <c r="K452" i="5"/>
  <c r="J452" i="5"/>
  <c r="I452" i="5"/>
  <c r="O452" i="5"/>
  <c r="P332" i="5"/>
  <c r="E332" i="5"/>
  <c r="B332" i="5"/>
  <c r="L332" i="5"/>
  <c r="C332" i="5"/>
  <c r="I332" i="5"/>
  <c r="G332" i="5"/>
  <c r="F332" i="5"/>
  <c r="H332" i="5"/>
  <c r="K332" i="5"/>
  <c r="N332" i="5"/>
  <c r="I947" i="5"/>
  <c r="L947" i="5"/>
  <c r="J947" i="5"/>
  <c r="K947" i="5"/>
  <c r="F947" i="5"/>
  <c r="O947" i="5"/>
  <c r="H947" i="5"/>
  <c r="D947" i="5"/>
  <c r="M947" i="5"/>
  <c r="C947" i="5"/>
  <c r="N947" i="5"/>
  <c r="M329" i="5"/>
  <c r="K277" i="5"/>
  <c r="H277" i="5"/>
  <c r="L277" i="5"/>
  <c r="M277" i="5"/>
  <c r="F277" i="5"/>
  <c r="O277" i="5"/>
  <c r="I277" i="5"/>
  <c r="B277" i="5"/>
  <c r="J277" i="5"/>
  <c r="G277" i="5"/>
  <c r="P277" i="5"/>
  <c r="H963" i="5"/>
  <c r="F963" i="5"/>
  <c r="K963" i="5"/>
  <c r="P963" i="5"/>
  <c r="J963" i="5"/>
  <c r="E963" i="5"/>
  <c r="I963" i="5"/>
  <c r="M963" i="5"/>
  <c r="G963" i="5"/>
  <c r="O963" i="5"/>
  <c r="N963" i="5"/>
  <c r="G679" i="5"/>
  <c r="O679" i="5"/>
  <c r="H679" i="5"/>
  <c r="C237" i="5"/>
  <c r="J237" i="5"/>
  <c r="P237" i="5"/>
  <c r="B237" i="5"/>
  <c r="D237" i="5"/>
  <c r="G237" i="5"/>
  <c r="H237" i="5"/>
  <c r="F237" i="5"/>
  <c r="E237" i="5"/>
  <c r="O237" i="5"/>
  <c r="N237" i="5"/>
  <c r="P25" i="5"/>
  <c r="M25" i="5"/>
  <c r="B25" i="5"/>
  <c r="O25" i="5"/>
  <c r="G640" i="5"/>
  <c r="H238" i="5"/>
  <c r="C836" i="5"/>
  <c r="D836" i="5"/>
  <c r="J851" i="5"/>
  <c r="O406" i="5"/>
  <c r="F940" i="5"/>
  <c r="F18" i="5"/>
  <c r="G129" i="5"/>
  <c r="I349" i="5"/>
  <c r="M269" i="5"/>
  <c r="L269" i="5"/>
  <c r="N97" i="5"/>
  <c r="C279" i="5"/>
  <c r="F809" i="5"/>
  <c r="N940" i="5"/>
  <c r="M237" i="5"/>
  <c r="L523" i="5"/>
  <c r="K523" i="5"/>
  <c r="M523" i="5"/>
  <c r="F523" i="5"/>
  <c r="C523" i="5"/>
  <c r="P523" i="5"/>
  <c r="I523" i="5"/>
  <c r="E523" i="5"/>
  <c r="D523" i="5"/>
  <c r="E187" i="5"/>
  <c r="O187" i="5"/>
  <c r="H187" i="5"/>
  <c r="B187" i="5"/>
  <c r="L187" i="5"/>
  <c r="E959" i="5"/>
  <c r="M959" i="5"/>
  <c r="I959" i="5"/>
  <c r="F959" i="5"/>
  <c r="K959" i="5"/>
  <c r="P959" i="5"/>
  <c r="G959" i="5"/>
  <c r="C959" i="5"/>
  <c r="D959" i="5"/>
  <c r="P843" i="5"/>
  <c r="D843" i="5"/>
  <c r="J889" i="5"/>
  <c r="L889" i="5"/>
  <c r="E889" i="5"/>
  <c r="D889" i="5"/>
  <c r="F889" i="5"/>
  <c r="I889" i="5"/>
  <c r="O889" i="5"/>
  <c r="P889" i="5"/>
  <c r="K889" i="5"/>
  <c r="B640" i="5"/>
  <c r="P836" i="5"/>
  <c r="N836" i="5"/>
  <c r="K851" i="5"/>
  <c r="M406" i="5"/>
  <c r="L940" i="5"/>
  <c r="L18" i="5"/>
  <c r="C269" i="5"/>
  <c r="J279" i="5"/>
  <c r="E269" i="5"/>
  <c r="P947" i="5"/>
  <c r="L237" i="5"/>
  <c r="I447" i="5"/>
  <c r="L447" i="5"/>
  <c r="P169" i="5"/>
  <c r="F169" i="5"/>
  <c r="B169" i="5"/>
  <c r="P377" i="5"/>
  <c r="K377" i="5"/>
  <c r="M377" i="5"/>
  <c r="O377" i="5"/>
  <c r="K391" i="5"/>
  <c r="P391" i="5"/>
  <c r="C391" i="5"/>
  <c r="A431" i="5"/>
  <c r="AF441" i="4"/>
  <c r="A439" i="5"/>
  <c r="AF449" i="4"/>
  <c r="AF473" i="4"/>
  <c r="A463" i="5"/>
  <c r="B495" i="5"/>
  <c r="J495" i="5"/>
  <c r="D495" i="5"/>
  <c r="H511" i="5"/>
  <c r="B511" i="5"/>
  <c r="E511" i="5"/>
  <c r="K511" i="5"/>
  <c r="G511" i="5"/>
  <c r="H519" i="5"/>
  <c r="M519" i="5"/>
  <c r="F519" i="5"/>
  <c r="P519" i="5"/>
  <c r="I519" i="5"/>
  <c r="G519" i="5"/>
  <c r="J519" i="5"/>
  <c r="L519" i="5"/>
  <c r="G527" i="5"/>
  <c r="D527" i="5"/>
  <c r="H527" i="5"/>
  <c r="F527" i="5"/>
  <c r="I527" i="5"/>
  <c r="C527" i="5"/>
  <c r="P527" i="5"/>
  <c r="B527" i="5"/>
  <c r="J527" i="5"/>
  <c r="O527" i="5"/>
  <c r="E527" i="5"/>
  <c r="AF585" i="4"/>
  <c r="A575" i="5"/>
  <c r="L575" i="5" s="1"/>
  <c r="L591" i="5"/>
  <c r="I591" i="5"/>
  <c r="O591" i="5"/>
  <c r="K591" i="5"/>
  <c r="J591" i="5"/>
  <c r="N591" i="5"/>
  <c r="E591" i="5"/>
  <c r="P591" i="5"/>
  <c r="M591" i="5"/>
  <c r="B591" i="5"/>
  <c r="D631" i="5"/>
  <c r="I631" i="5"/>
  <c r="F631" i="5"/>
  <c r="F639" i="5"/>
  <c r="M639" i="5"/>
  <c r="H677" i="5"/>
  <c r="B677" i="5"/>
  <c r="J677" i="5"/>
  <c r="F715" i="5"/>
  <c r="I715" i="5"/>
  <c r="E715" i="5"/>
  <c r="L715" i="5"/>
  <c r="D715" i="5"/>
  <c r="H715" i="5"/>
  <c r="C715" i="5"/>
  <c r="P715" i="5"/>
  <c r="O715" i="5"/>
  <c r="P763" i="5"/>
  <c r="J763" i="5"/>
  <c r="B763" i="5"/>
  <c r="E763" i="5"/>
  <c r="O763" i="5"/>
  <c r="H763" i="5"/>
  <c r="C763" i="5"/>
  <c r="K763" i="5"/>
  <c r="I640" i="5"/>
  <c r="B836" i="5"/>
  <c r="M836" i="5"/>
  <c r="F851" i="5"/>
  <c r="M851" i="5"/>
  <c r="B851" i="5"/>
  <c r="F767" i="5"/>
  <c r="C406" i="5"/>
  <c r="O314" i="5"/>
  <c r="K18" i="5"/>
  <c r="L171" i="5"/>
  <c r="O269" i="5"/>
  <c r="J269" i="5"/>
  <c r="H979" i="5"/>
  <c r="C68" i="5"/>
  <c r="P611" i="5"/>
  <c r="H611" i="5"/>
  <c r="C611" i="5"/>
  <c r="P660" i="5"/>
  <c r="K660" i="5"/>
  <c r="G660" i="5"/>
  <c r="D660" i="5"/>
  <c r="H660" i="5"/>
  <c r="B660" i="5"/>
  <c r="L660" i="5"/>
  <c r="E660" i="5"/>
  <c r="N660" i="5"/>
  <c r="J660" i="5"/>
  <c r="C660" i="5"/>
  <c r="F660" i="5"/>
  <c r="O660" i="5"/>
  <c r="E698" i="5"/>
  <c r="O698" i="5"/>
  <c r="F139" i="5"/>
  <c r="P139" i="5"/>
  <c r="H139" i="5"/>
  <c r="O139" i="5"/>
  <c r="F584" i="5"/>
  <c r="E836" i="5"/>
  <c r="I836" i="5"/>
  <c r="H851" i="5"/>
  <c r="D406" i="5"/>
  <c r="J406" i="5"/>
  <c r="J349" i="5"/>
  <c r="I269" i="5"/>
  <c r="H269" i="5"/>
  <c r="G269" i="5"/>
  <c r="B68" i="5"/>
  <c r="K237" i="5"/>
  <c r="D277" i="5"/>
  <c r="L963" i="5"/>
  <c r="D963" i="5"/>
  <c r="B963" i="5"/>
  <c r="A8" i="5"/>
  <c r="AF18" i="4"/>
  <c r="M966" i="5"/>
  <c r="G966" i="5"/>
  <c r="N966" i="5"/>
  <c r="E966" i="5"/>
  <c r="I966" i="5"/>
  <c r="L966" i="5"/>
  <c r="J966" i="5"/>
  <c r="P966" i="5"/>
  <c r="E910" i="5"/>
  <c r="C910" i="5"/>
  <c r="H910" i="5"/>
  <c r="M910" i="5"/>
  <c r="P910" i="5"/>
  <c r="I910" i="5"/>
  <c r="J910" i="5"/>
  <c r="N910" i="5"/>
  <c r="B910" i="5"/>
  <c r="N65" i="5"/>
  <c r="C65" i="5"/>
  <c r="G65" i="5"/>
  <c r="O31" i="5"/>
  <c r="J31" i="5"/>
  <c r="I31" i="5"/>
  <c r="A47" i="5"/>
  <c r="O47" i="5" s="1"/>
  <c r="AF57" i="4"/>
  <c r="AF73" i="4"/>
  <c r="A63" i="5"/>
  <c r="AF89" i="4"/>
  <c r="A79" i="5"/>
  <c r="C79" i="5" s="1"/>
  <c r="A95" i="5"/>
  <c r="AF105" i="4"/>
  <c r="J109" i="5"/>
  <c r="G109" i="5"/>
  <c r="A217" i="5"/>
  <c r="AF227" i="4"/>
  <c r="A225" i="5"/>
  <c r="AF235" i="4"/>
  <c r="AF259" i="4"/>
  <c r="A249" i="5"/>
  <c r="A257" i="5"/>
  <c r="AF267" i="4"/>
  <c r="C273" i="5"/>
  <c r="J273" i="5"/>
  <c r="O273" i="5"/>
  <c r="L273" i="5"/>
  <c r="K273" i="5"/>
  <c r="M273" i="5"/>
  <c r="A281" i="5"/>
  <c r="AF291" i="4"/>
  <c r="AF355" i="4"/>
  <c r="A345" i="5"/>
  <c r="I345" i="5" s="1"/>
  <c r="AF363" i="4"/>
  <c r="A353" i="5"/>
  <c r="M353" i="5" s="1"/>
  <c r="A369" i="5"/>
  <c r="AF379" i="4"/>
  <c r="H836" i="5"/>
  <c r="J836" i="5"/>
  <c r="E851" i="5"/>
  <c r="H406" i="5"/>
  <c r="B406" i="5"/>
  <c r="C940" i="5"/>
  <c r="P68" i="5"/>
  <c r="K940" i="5"/>
  <c r="E947" i="5"/>
  <c r="E277" i="5"/>
  <c r="C963" i="5"/>
  <c r="J967" i="5"/>
  <c r="L967" i="5"/>
  <c r="F908" i="5"/>
  <c r="H908" i="5"/>
  <c r="K690" i="5"/>
  <c r="I690" i="5"/>
  <c r="P595" i="5"/>
  <c r="D595" i="5"/>
  <c r="K687" i="5"/>
  <c r="E427" i="5"/>
  <c r="I427" i="5"/>
  <c r="G427" i="5"/>
  <c r="D427" i="5"/>
  <c r="C427" i="5"/>
  <c r="J427" i="5"/>
  <c r="N427" i="5"/>
  <c r="B427" i="5"/>
  <c r="F427" i="5"/>
  <c r="P427" i="5"/>
  <c r="E640" i="5"/>
  <c r="H584" i="5"/>
  <c r="O836" i="5"/>
  <c r="K836" i="5"/>
  <c r="N851" i="5"/>
  <c r="I851" i="5"/>
  <c r="K490" i="5"/>
  <c r="J490" i="5"/>
  <c r="F406" i="5"/>
  <c r="E406" i="5"/>
  <c r="H940" i="5"/>
  <c r="D349" i="5"/>
  <c r="N269" i="5"/>
  <c r="K269" i="5"/>
  <c r="P269" i="5"/>
  <c r="D68" i="5"/>
  <c r="B171" i="5"/>
  <c r="O940" i="5"/>
  <c r="G947" i="5"/>
  <c r="N277" i="5"/>
  <c r="K951" i="5"/>
  <c r="C951" i="5"/>
  <c r="P951" i="5"/>
  <c r="H951" i="5"/>
  <c r="O951" i="5"/>
  <c r="G951" i="5"/>
  <c r="L951" i="5"/>
  <c r="I951" i="5"/>
  <c r="N951" i="5"/>
  <c r="D951" i="5"/>
  <c r="O640" i="5"/>
  <c r="B584" i="5"/>
  <c r="D851" i="5"/>
  <c r="B329" i="5"/>
  <c r="K406" i="5"/>
  <c r="P940" i="5"/>
  <c r="M349" i="5"/>
  <c r="D269" i="5"/>
  <c r="L68" i="5"/>
  <c r="G940" i="5"/>
  <c r="B947" i="5"/>
  <c r="C277" i="5"/>
  <c r="F647" i="5"/>
  <c r="H647" i="5"/>
  <c r="E647" i="5"/>
  <c r="G494" i="5"/>
  <c r="K503" i="5"/>
  <c r="F503" i="5"/>
  <c r="P503" i="5"/>
  <c r="M115" i="5"/>
  <c r="H115" i="5"/>
  <c r="J115" i="5"/>
  <c r="E115" i="5"/>
  <c r="I115" i="5"/>
  <c r="O115" i="5"/>
  <c r="N115" i="5"/>
  <c r="C115" i="5"/>
  <c r="G115" i="5"/>
  <c r="E921" i="5"/>
  <c r="I921" i="5"/>
  <c r="K20" i="5"/>
  <c r="I20" i="5"/>
  <c r="B20" i="5"/>
  <c r="AE829" i="4"/>
  <c r="AE900" i="4"/>
  <c r="AE106" i="4"/>
  <c r="AE924" i="4"/>
  <c r="AE218" i="4"/>
  <c r="AE639" i="4"/>
  <c r="N952" i="5"/>
  <c r="F952" i="5"/>
  <c r="B890" i="5"/>
  <c r="AE591" i="4"/>
  <c r="AE860" i="4"/>
  <c r="AE892" i="4"/>
  <c r="AE797" i="4"/>
  <c r="AE844" i="4"/>
  <c r="AE781" i="4"/>
  <c r="AE971" i="4"/>
  <c r="AE568" i="4"/>
  <c r="AE171" i="4"/>
  <c r="J952" i="5"/>
  <c r="P952" i="5"/>
  <c r="F842" i="5"/>
  <c r="AF601" i="4"/>
  <c r="AF633" i="4"/>
  <c r="AE89" i="4"/>
  <c r="AE623" i="4"/>
  <c r="AE49" i="4"/>
  <c r="AE560" i="4"/>
  <c r="AE963" i="4"/>
  <c r="AE210" i="4"/>
  <c r="AE997" i="4"/>
  <c r="AE607" i="4"/>
  <c r="AF773" i="4"/>
  <c r="AE734" i="4"/>
  <c r="A707" i="5"/>
  <c r="AE726" i="4"/>
  <c r="A615" i="5"/>
  <c r="K615" i="5" s="1"/>
  <c r="AF749" i="4"/>
  <c r="AE718" i="4"/>
  <c r="AE979" i="4"/>
  <c r="AE225" i="4"/>
  <c r="L952" i="5"/>
  <c r="K952" i="5"/>
  <c r="A583" i="5"/>
  <c r="AE742" i="4"/>
  <c r="AE24" i="4"/>
  <c r="AE702" i="4"/>
  <c r="AE97" i="4"/>
  <c r="AE202" i="4"/>
  <c r="AE65" i="4"/>
  <c r="AE81" i="4"/>
  <c r="AE138" i="4"/>
  <c r="AE114" i="4"/>
  <c r="I952" i="5"/>
  <c r="B952" i="5"/>
  <c r="AF641" i="4"/>
  <c r="AE654" i="4"/>
  <c r="A693" i="5"/>
  <c r="AF687" i="4"/>
  <c r="AE631" i="4"/>
  <c r="AE947" i="4"/>
  <c r="AE884" i="4"/>
  <c r="AE765" i="4"/>
  <c r="AE552" i="4"/>
  <c r="AE757" i="4"/>
  <c r="AE41" i="4"/>
  <c r="AE187" i="4"/>
  <c r="AE130" i="4"/>
  <c r="AE583" i="4"/>
  <c r="AF617" i="4"/>
  <c r="AE371" i="4"/>
  <c r="AE805" i="4"/>
  <c r="AE57" i="4"/>
  <c r="AE154" i="4"/>
  <c r="AE33" i="4"/>
  <c r="AE146" i="4"/>
  <c r="AE122" i="4"/>
  <c r="P69" i="5"/>
  <c r="H69" i="5"/>
  <c r="G69" i="5"/>
  <c r="K69" i="5"/>
  <c r="E69" i="5"/>
  <c r="N69" i="5"/>
  <c r="L69" i="5"/>
  <c r="J69" i="5"/>
  <c r="O69" i="5"/>
  <c r="C69" i="5"/>
  <c r="D69" i="5"/>
  <c r="I69" i="5"/>
  <c r="B69" i="5"/>
  <c r="F69" i="5"/>
  <c r="E536" i="5"/>
  <c r="H536" i="5"/>
  <c r="N536" i="5"/>
  <c r="C536" i="5"/>
  <c r="O536" i="5"/>
  <c r="M536" i="5"/>
  <c r="D536" i="5"/>
  <c r="P536" i="5"/>
  <c r="I536" i="5"/>
  <c r="J536" i="5"/>
  <c r="F536" i="5"/>
  <c r="B536" i="5"/>
  <c r="G536" i="5"/>
  <c r="P480" i="5"/>
  <c r="J480" i="5"/>
  <c r="K480" i="5"/>
  <c r="E480" i="5"/>
  <c r="C480" i="5"/>
  <c r="L480" i="5"/>
  <c r="O480" i="5"/>
  <c r="H480" i="5"/>
  <c r="M480" i="5"/>
  <c r="N480" i="5"/>
  <c r="I480" i="5"/>
  <c r="D480" i="5"/>
  <c r="F480" i="5"/>
  <c r="G120" i="5"/>
  <c r="C120" i="5"/>
  <c r="C478" i="5"/>
  <c r="O478" i="5"/>
  <c r="D478" i="5"/>
  <c r="M478" i="5"/>
  <c r="G478" i="5"/>
  <c r="N478" i="5"/>
  <c r="J478" i="5"/>
  <c r="P478" i="5"/>
  <c r="I478" i="5"/>
  <c r="K478" i="5"/>
  <c r="L478" i="5"/>
  <c r="E478" i="5"/>
  <c r="H478" i="5"/>
  <c r="K271" i="5"/>
  <c r="F271" i="5"/>
  <c r="D271" i="5"/>
  <c r="P271" i="5"/>
  <c r="G271" i="5"/>
  <c r="J271" i="5"/>
  <c r="M271" i="5"/>
  <c r="H271" i="5"/>
  <c r="N271" i="5"/>
  <c r="L271" i="5"/>
  <c r="B271" i="5"/>
  <c r="E271" i="5"/>
  <c r="I271" i="5"/>
  <c r="J156" i="5"/>
  <c r="D156" i="5"/>
  <c r="P156" i="5"/>
  <c r="H156" i="5"/>
  <c r="E156" i="5"/>
  <c r="M156" i="5"/>
  <c r="I156" i="5"/>
  <c r="L156" i="5"/>
  <c r="N156" i="5"/>
  <c r="C156" i="5"/>
  <c r="O156" i="5"/>
  <c r="F156" i="5"/>
  <c r="B156" i="5"/>
  <c r="G156" i="5"/>
  <c r="P803" i="5"/>
  <c r="N803" i="5"/>
  <c r="C803" i="5"/>
  <c r="K803" i="5"/>
  <c r="J803" i="5"/>
  <c r="E803" i="5"/>
  <c r="F803" i="5"/>
  <c r="B803" i="5"/>
  <c r="O803" i="5"/>
  <c r="I803" i="5"/>
  <c r="M803" i="5"/>
  <c r="N41" i="5"/>
  <c r="J41" i="5"/>
  <c r="B41" i="5"/>
  <c r="H41" i="5"/>
  <c r="D41" i="5"/>
  <c r="F41" i="5"/>
  <c r="M41" i="5"/>
  <c r="G41" i="5"/>
  <c r="P41" i="5"/>
  <c r="G1001" i="5"/>
  <c r="H1001" i="5"/>
  <c r="M1001" i="5"/>
  <c r="F1001" i="5"/>
  <c r="B1001" i="5"/>
  <c r="E1001" i="5"/>
  <c r="N1001" i="5"/>
  <c r="K1001" i="5"/>
  <c r="I1001" i="5"/>
  <c r="F574" i="5"/>
  <c r="P574" i="5"/>
  <c r="M574" i="5"/>
  <c r="L574" i="5"/>
  <c r="J574" i="5"/>
  <c r="G574" i="5"/>
  <c r="H574" i="5"/>
  <c r="K574" i="5"/>
  <c r="I574" i="5"/>
  <c r="O172" i="5"/>
  <c r="P172" i="5"/>
  <c r="G172" i="5"/>
  <c r="N172" i="5"/>
  <c r="E172" i="5"/>
  <c r="L172" i="5"/>
  <c r="B172" i="5"/>
  <c r="C172" i="5"/>
  <c r="H172" i="5"/>
  <c r="F172" i="5"/>
  <c r="M172" i="5"/>
  <c r="J172" i="5"/>
  <c r="K172" i="5"/>
  <c r="D172" i="5"/>
  <c r="O228" i="5"/>
  <c r="E228" i="5"/>
  <c r="F228" i="5"/>
  <c r="N228" i="5"/>
  <c r="C228" i="5"/>
  <c r="P228" i="5"/>
  <c r="G228" i="5"/>
  <c r="M228" i="5"/>
  <c r="K228" i="5"/>
  <c r="D228" i="5"/>
  <c r="B228" i="5"/>
  <c r="L228" i="5"/>
  <c r="H228" i="5"/>
  <c r="J228" i="5"/>
  <c r="K156" i="5"/>
  <c r="N588" i="5"/>
  <c r="J795" i="5"/>
  <c r="E795" i="5"/>
  <c r="L795" i="5"/>
  <c r="B795" i="5"/>
  <c r="F795" i="5"/>
  <c r="G795" i="5"/>
  <c r="C795" i="5"/>
  <c r="I795" i="5"/>
  <c r="K795" i="5"/>
  <c r="M795" i="5"/>
  <c r="N795" i="5"/>
  <c r="H795" i="5"/>
  <c r="O795" i="5"/>
  <c r="O271" i="5"/>
  <c r="C260" i="5"/>
  <c r="I260" i="5"/>
  <c r="D260" i="5"/>
  <c r="L260" i="5"/>
  <c r="K260" i="5"/>
  <c r="F260" i="5"/>
  <c r="N260" i="5"/>
  <c r="P260" i="5"/>
  <c r="B260" i="5"/>
  <c r="G260" i="5"/>
  <c r="M260" i="5"/>
  <c r="E260" i="5"/>
  <c r="O260" i="5"/>
  <c r="J260" i="5"/>
  <c r="K492" i="5"/>
  <c r="C492" i="5"/>
  <c r="P492" i="5"/>
  <c r="M492" i="5"/>
  <c r="J492" i="5"/>
  <c r="I492" i="5"/>
  <c r="E492" i="5"/>
  <c r="D492" i="5"/>
  <c r="N492" i="5"/>
  <c r="G492" i="5"/>
  <c r="L492" i="5"/>
  <c r="F492" i="5"/>
  <c r="H492" i="5"/>
  <c r="G162" i="5"/>
  <c r="C162" i="5"/>
  <c r="J162" i="5"/>
  <c r="F162" i="5"/>
  <c r="O383" i="5"/>
  <c r="E383" i="5"/>
  <c r="P383" i="5"/>
  <c r="L383" i="5"/>
  <c r="M383" i="5"/>
  <c r="I383" i="5"/>
  <c r="N383" i="5"/>
  <c r="F383" i="5"/>
  <c r="D383" i="5"/>
  <c r="H383" i="5"/>
  <c r="J383" i="5"/>
  <c r="B383" i="5"/>
  <c r="K383" i="5"/>
  <c r="C208" i="5"/>
  <c r="I208" i="5"/>
  <c r="G208" i="5"/>
  <c r="L208" i="5"/>
  <c r="E208" i="5"/>
  <c r="O208" i="5"/>
  <c r="J208" i="5"/>
  <c r="H208" i="5"/>
  <c r="N208" i="5"/>
  <c r="F208" i="5"/>
  <c r="B208" i="5"/>
  <c r="M208" i="5"/>
  <c r="K208" i="5"/>
  <c r="O356" i="5"/>
  <c r="J356" i="5"/>
  <c r="L356" i="5"/>
  <c r="P356" i="5"/>
  <c r="E356" i="5"/>
  <c r="D356" i="5"/>
  <c r="C356" i="5"/>
  <c r="G356" i="5"/>
  <c r="F356" i="5"/>
  <c r="M356" i="5"/>
  <c r="I356" i="5"/>
  <c r="B356" i="5"/>
  <c r="H356" i="5"/>
  <c r="O588" i="5"/>
  <c r="E588" i="5"/>
  <c r="J588" i="5"/>
  <c r="K588" i="5"/>
  <c r="B588" i="5"/>
  <c r="F588" i="5"/>
  <c r="I588" i="5"/>
  <c r="D588" i="5"/>
  <c r="C588" i="5"/>
  <c r="M588" i="5"/>
  <c r="H588" i="5"/>
  <c r="G588" i="5"/>
  <c r="L588" i="5"/>
  <c r="C271" i="5"/>
  <c r="K356" i="5"/>
  <c r="P968" i="5"/>
  <c r="E968" i="5"/>
  <c r="M968" i="5"/>
  <c r="I968" i="5"/>
  <c r="F968" i="5"/>
  <c r="B968" i="5"/>
  <c r="G968" i="5"/>
  <c r="C968" i="5"/>
  <c r="J968" i="5"/>
  <c r="K968" i="5"/>
  <c r="H968" i="5"/>
  <c r="C383" i="5"/>
  <c r="L968" i="5"/>
  <c r="N356" i="5"/>
  <c r="B106" i="5"/>
  <c r="D106" i="5"/>
  <c r="I106" i="5"/>
  <c r="G106" i="5"/>
  <c r="J106" i="5"/>
  <c r="N106" i="5"/>
  <c r="C106" i="5"/>
  <c r="L106" i="5"/>
  <c r="O106" i="5"/>
  <c r="E106" i="5"/>
  <c r="M106" i="5"/>
  <c r="K106" i="5"/>
  <c r="F106" i="5"/>
  <c r="C82" i="5"/>
  <c r="K82" i="5"/>
  <c r="B82" i="5"/>
  <c r="G82" i="5"/>
  <c r="P82" i="5"/>
  <c r="J82" i="5"/>
  <c r="F82" i="5"/>
  <c r="H82" i="5"/>
  <c r="N82" i="5"/>
  <c r="L82" i="5"/>
  <c r="E82" i="5"/>
  <c r="O82" i="5"/>
  <c r="M82" i="5"/>
  <c r="I176" i="5"/>
  <c r="K176" i="5"/>
  <c r="M176" i="5"/>
  <c r="O176" i="5"/>
  <c r="N176" i="5"/>
  <c r="F176" i="5"/>
  <c r="C176" i="5"/>
  <c r="E176" i="5"/>
  <c r="J176" i="5"/>
  <c r="D176" i="5"/>
  <c r="B176" i="5"/>
  <c r="G176" i="5"/>
  <c r="H176" i="5"/>
  <c r="I172" i="5"/>
  <c r="G383" i="5"/>
  <c r="O872" i="5"/>
  <c r="C872" i="5"/>
  <c r="B872" i="5"/>
  <c r="P872" i="5"/>
  <c r="G540" i="5"/>
  <c r="I540" i="5"/>
  <c r="C540" i="5"/>
  <c r="K540" i="5"/>
  <c r="P540" i="5"/>
  <c r="O540" i="5"/>
  <c r="M540" i="5"/>
  <c r="H540" i="5"/>
  <c r="N540" i="5"/>
  <c r="J540" i="5"/>
  <c r="B540" i="5"/>
  <c r="E540" i="5"/>
  <c r="G200" i="5"/>
  <c r="E279" i="5"/>
  <c r="G279" i="5"/>
  <c r="C979" i="5"/>
  <c r="O904" i="5"/>
  <c r="J200" i="5"/>
  <c r="C766" i="5"/>
  <c r="B685" i="5"/>
  <c r="I682" i="5"/>
  <c r="D303" i="5"/>
  <c r="G764" i="5"/>
  <c r="B976" i="5"/>
  <c r="O976" i="5"/>
  <c r="N474" i="5"/>
  <c r="I474" i="5"/>
  <c r="G349" i="5"/>
  <c r="N349" i="5"/>
  <c r="C349" i="5"/>
  <c r="P279" i="5"/>
  <c r="M979" i="5"/>
  <c r="P979" i="5"/>
  <c r="D904" i="5"/>
  <c r="H129" i="5"/>
  <c r="G766" i="5"/>
  <c r="C682" i="5"/>
  <c r="I601" i="5"/>
  <c r="C471" i="5"/>
  <c r="K764" i="5"/>
  <c r="F976" i="5"/>
  <c r="C976" i="5"/>
  <c r="C474" i="5"/>
  <c r="H349" i="5"/>
  <c r="K349" i="5"/>
  <c r="P83" i="5"/>
  <c r="B279" i="5"/>
  <c r="D279" i="5"/>
  <c r="N979" i="5"/>
  <c r="B979" i="5"/>
  <c r="K728" i="5"/>
  <c r="D766" i="5"/>
  <c r="J682" i="5"/>
  <c r="M471" i="5"/>
  <c r="E764" i="5"/>
  <c r="N399" i="5"/>
  <c r="E206" i="5"/>
  <c r="L976" i="5"/>
  <c r="D976" i="5"/>
  <c r="J642" i="5"/>
  <c r="L474" i="5"/>
  <c r="M562" i="5"/>
  <c r="N129" i="5"/>
  <c r="B349" i="5"/>
  <c r="E129" i="5"/>
  <c r="F349" i="5"/>
  <c r="N796" i="5"/>
  <c r="I279" i="5"/>
  <c r="H279" i="5"/>
  <c r="O979" i="5"/>
  <c r="M728" i="5"/>
  <c r="K766" i="5"/>
  <c r="F979" i="5"/>
  <c r="I979" i="5"/>
  <c r="M682" i="5"/>
  <c r="D764" i="5"/>
  <c r="D206" i="5"/>
  <c r="I976" i="5"/>
  <c r="H976" i="5"/>
  <c r="P642" i="5"/>
  <c r="F474" i="5"/>
  <c r="B200" i="5"/>
  <c r="K279" i="5"/>
  <c r="N279" i="5"/>
  <c r="J979" i="5"/>
  <c r="L728" i="5"/>
  <c r="O766" i="5"/>
  <c r="E766" i="5"/>
  <c r="P682" i="5"/>
  <c r="F279" i="5"/>
  <c r="L279" i="5"/>
  <c r="L979" i="5"/>
  <c r="C728" i="5"/>
  <c r="L349" i="5"/>
  <c r="J766" i="5"/>
  <c r="L766" i="5"/>
  <c r="G738" i="5"/>
  <c r="E979" i="5"/>
  <c r="G979" i="5"/>
  <c r="D924" i="5"/>
  <c r="F682" i="5"/>
  <c r="M764" i="5"/>
  <c r="E976" i="5"/>
  <c r="E349" i="5"/>
  <c r="M279" i="5"/>
  <c r="O349" i="5"/>
  <c r="F766" i="5"/>
  <c r="J906" i="5"/>
  <c r="F906" i="5"/>
  <c r="I204" i="5"/>
  <c r="C204" i="5"/>
  <c r="F364" i="5"/>
  <c r="K364" i="5"/>
  <c r="L640" i="5"/>
  <c r="M640" i="5"/>
  <c r="M584" i="5"/>
  <c r="K584" i="5"/>
  <c r="I504" i="5"/>
  <c r="M47" i="5"/>
  <c r="N47" i="5"/>
  <c r="D47" i="5"/>
  <c r="G906" i="5"/>
  <c r="N204" i="5"/>
  <c r="K204" i="5"/>
  <c r="P364" i="5"/>
  <c r="E364" i="5"/>
  <c r="D640" i="5"/>
  <c r="K640" i="5"/>
  <c r="L584" i="5"/>
  <c r="D584" i="5"/>
  <c r="F504" i="5"/>
  <c r="E664" i="5"/>
  <c r="C664" i="5"/>
  <c r="H664" i="5"/>
  <c r="D664" i="5"/>
  <c r="M664" i="5"/>
  <c r="B664" i="5"/>
  <c r="I664" i="5"/>
  <c r="P664" i="5"/>
  <c r="F664" i="5"/>
  <c r="N664" i="5"/>
  <c r="J664" i="5"/>
  <c r="L664" i="5"/>
  <c r="K664" i="5"/>
  <c r="O664" i="5"/>
  <c r="N322" i="5"/>
  <c r="L322" i="5"/>
  <c r="E26" i="5"/>
  <c r="F26" i="5"/>
  <c r="C26" i="5"/>
  <c r="L906" i="5"/>
  <c r="D906" i="5"/>
  <c r="J204" i="5"/>
  <c r="B204" i="5"/>
  <c r="B364" i="5"/>
  <c r="H364" i="5"/>
  <c r="N640" i="5"/>
  <c r="P640" i="5"/>
  <c r="J584" i="5"/>
  <c r="P584" i="5"/>
  <c r="L504" i="5"/>
  <c r="C576" i="5"/>
  <c r="M576" i="5"/>
  <c r="H576" i="5"/>
  <c r="J576" i="5"/>
  <c r="N576" i="5"/>
  <c r="I576" i="5"/>
  <c r="D576" i="5"/>
  <c r="L576" i="5"/>
  <c r="N906" i="5"/>
  <c r="G204" i="5"/>
  <c r="B801" i="5"/>
  <c r="M801" i="5"/>
  <c r="C801" i="5"/>
  <c r="O801" i="5"/>
  <c r="H801" i="5"/>
  <c r="F801" i="5"/>
  <c r="L801" i="5"/>
  <c r="E801" i="5"/>
  <c r="G801" i="5"/>
  <c r="J801" i="5"/>
  <c r="I801" i="5"/>
  <c r="P801" i="5"/>
  <c r="L345" i="5"/>
  <c r="E345" i="5"/>
  <c r="H345" i="5"/>
  <c r="N345" i="5"/>
  <c r="D345" i="5"/>
  <c r="G345" i="5"/>
  <c r="B345" i="5"/>
  <c r="J345" i="5"/>
  <c r="M345" i="5"/>
  <c r="F345" i="5"/>
  <c r="P345" i="5"/>
  <c r="C345" i="5"/>
  <c r="O345" i="5"/>
  <c r="H958" i="5"/>
  <c r="P958" i="5"/>
  <c r="K958" i="5"/>
  <c r="J958" i="5"/>
  <c r="L958" i="5"/>
  <c r="D958" i="5"/>
  <c r="C958" i="5"/>
  <c r="F958" i="5"/>
  <c r="O958" i="5"/>
  <c r="M958" i="5"/>
  <c r="G958" i="5"/>
  <c r="B958" i="5"/>
  <c r="I958" i="5"/>
  <c r="H996" i="5"/>
  <c r="C996" i="5"/>
  <c r="M996" i="5"/>
  <c r="I996" i="5"/>
  <c r="B996" i="5"/>
  <c r="E996" i="5"/>
  <c r="L996" i="5"/>
  <c r="F996" i="5"/>
  <c r="K996" i="5"/>
  <c r="O996" i="5"/>
  <c r="P996" i="5"/>
  <c r="J996" i="5"/>
  <c r="G996" i="5"/>
  <c r="D996" i="5"/>
  <c r="H699" i="5"/>
  <c r="D699" i="5"/>
  <c r="B373" i="5"/>
  <c r="J373" i="5"/>
  <c r="I575" i="5"/>
  <c r="H575" i="5"/>
  <c r="O575" i="5"/>
  <c r="E575" i="5"/>
  <c r="D575" i="5"/>
  <c r="F575" i="5"/>
  <c r="G575" i="5"/>
  <c r="N575" i="5"/>
  <c r="M575" i="5"/>
  <c r="K575" i="5"/>
  <c r="O601" i="5"/>
  <c r="D601" i="5"/>
  <c r="E601" i="5"/>
  <c r="N601" i="5"/>
  <c r="P601" i="5"/>
  <c r="L601" i="5"/>
  <c r="C601" i="5"/>
  <c r="M601" i="5"/>
  <c r="K601" i="5"/>
  <c r="F601" i="5"/>
  <c r="G601" i="5"/>
  <c r="J601" i="5"/>
  <c r="B601" i="5"/>
  <c r="C643" i="5"/>
  <c r="J643" i="5"/>
  <c r="F643" i="5"/>
  <c r="O185" i="5"/>
  <c r="H185" i="5"/>
  <c r="F185" i="5"/>
  <c r="B185" i="5"/>
  <c r="J185" i="5"/>
  <c r="G185" i="5"/>
  <c r="D185" i="5"/>
  <c r="M926" i="5"/>
  <c r="P926" i="5"/>
  <c r="F811" i="5"/>
  <c r="N811" i="5"/>
  <c r="P811" i="5"/>
  <c r="M811" i="5"/>
  <c r="B811" i="5"/>
  <c r="K811" i="5"/>
  <c r="I811" i="5"/>
  <c r="L811" i="5"/>
  <c r="C811" i="5"/>
  <c r="O811" i="5"/>
  <c r="E811" i="5"/>
  <c r="J811" i="5"/>
  <c r="D811" i="5"/>
  <c r="H811" i="5"/>
  <c r="G811" i="5"/>
  <c r="L33" i="5"/>
  <c r="N33" i="5"/>
  <c r="O33" i="5"/>
  <c r="B33" i="5"/>
  <c r="H33" i="5"/>
  <c r="C33" i="5"/>
  <c r="K33" i="5"/>
  <c r="E33" i="5"/>
  <c r="M33" i="5"/>
  <c r="F33" i="5"/>
  <c r="J33" i="5"/>
  <c r="I33" i="5"/>
  <c r="P33" i="5"/>
  <c r="N405" i="5"/>
  <c r="C405" i="5"/>
  <c r="M405" i="5"/>
  <c r="I405" i="5"/>
  <c r="O405" i="5"/>
  <c r="B405" i="5"/>
  <c r="G405" i="5"/>
  <c r="J405" i="5"/>
  <c r="P405" i="5"/>
  <c r="L405" i="5"/>
  <c r="K405" i="5"/>
  <c r="E405" i="5"/>
  <c r="D405" i="5"/>
  <c r="F405" i="5"/>
  <c r="K433" i="5"/>
  <c r="C433" i="5"/>
  <c r="H385" i="5"/>
  <c r="L385" i="5"/>
  <c r="J385" i="5"/>
  <c r="N385" i="5"/>
  <c r="B385" i="5"/>
  <c r="D385" i="5"/>
  <c r="O385" i="5"/>
  <c r="E385" i="5"/>
  <c r="C385" i="5"/>
  <c r="G385" i="5"/>
  <c r="M385" i="5"/>
  <c r="I385" i="5"/>
  <c r="H945" i="5"/>
  <c r="L945" i="5"/>
  <c r="B945" i="5"/>
  <c r="N945" i="5"/>
  <c r="C945" i="5"/>
  <c r="E945" i="5"/>
  <c r="F945" i="5"/>
  <c r="O945" i="5"/>
  <c r="D945" i="5"/>
  <c r="J945" i="5"/>
  <c r="P945" i="5"/>
  <c r="K945" i="5"/>
  <c r="G945" i="5"/>
  <c r="O817" i="5"/>
  <c r="G817" i="5"/>
  <c r="N817" i="5"/>
  <c r="H817" i="5"/>
  <c r="P817" i="5"/>
  <c r="D817" i="5"/>
  <c r="L817" i="5"/>
  <c r="M817" i="5"/>
  <c r="C817" i="5"/>
  <c r="B817" i="5"/>
  <c r="J817" i="5"/>
  <c r="I817" i="5"/>
  <c r="E817" i="5"/>
  <c r="F817" i="5"/>
  <c r="I537" i="5"/>
  <c r="J537" i="5"/>
  <c r="N537" i="5"/>
  <c r="G537" i="5"/>
  <c r="P537" i="5"/>
  <c r="O537" i="5"/>
  <c r="K537" i="5"/>
  <c r="E537" i="5"/>
  <c r="B537" i="5"/>
  <c r="D537" i="5"/>
  <c r="F537" i="5"/>
  <c r="M537" i="5"/>
  <c r="H537" i="5"/>
  <c r="L537" i="5"/>
  <c r="C353" i="5"/>
  <c r="F353" i="5"/>
  <c r="F105" i="5"/>
  <c r="C105" i="5"/>
  <c r="O105" i="5"/>
  <c r="K105" i="5"/>
  <c r="G105" i="5"/>
  <c r="H105" i="5"/>
  <c r="L105" i="5"/>
  <c r="I105" i="5"/>
  <c r="E105" i="5"/>
  <c r="N105" i="5"/>
  <c r="D105" i="5"/>
  <c r="J105" i="5"/>
  <c r="B105" i="5"/>
  <c r="M105" i="5"/>
  <c r="O906" i="5"/>
  <c r="H204" i="5"/>
  <c r="P906" i="5"/>
  <c r="E906" i="5"/>
  <c r="D204" i="5"/>
  <c r="M204" i="5"/>
  <c r="N364" i="5"/>
  <c r="D364" i="5"/>
  <c r="C640" i="5"/>
  <c r="I584" i="5"/>
  <c r="N584" i="5"/>
  <c r="P504" i="5"/>
  <c r="M504" i="5"/>
  <c r="E958" i="5"/>
  <c r="M695" i="5"/>
  <c r="L695" i="5"/>
  <c r="H867" i="5"/>
  <c r="B867" i="5"/>
  <c r="O867" i="5"/>
  <c r="L867" i="5"/>
  <c r="G867" i="5"/>
  <c r="I867" i="5"/>
  <c r="D633" i="5"/>
  <c r="H633" i="5"/>
  <c r="B633" i="5"/>
  <c r="L633" i="5"/>
  <c r="F633" i="5"/>
  <c r="C633" i="5"/>
  <c r="K633" i="5"/>
  <c r="M633" i="5"/>
  <c r="O633" i="5"/>
  <c r="J633" i="5"/>
  <c r="G633" i="5"/>
  <c r="P633" i="5"/>
  <c r="I633" i="5"/>
  <c r="F357" i="5"/>
  <c r="P357" i="5"/>
  <c r="J357" i="5"/>
  <c r="H357" i="5"/>
  <c r="G357" i="5"/>
  <c r="O357" i="5"/>
  <c r="I357" i="5"/>
  <c r="L357" i="5"/>
  <c r="B357" i="5"/>
  <c r="M357" i="5"/>
  <c r="D357" i="5"/>
  <c r="B906" i="5"/>
  <c r="M906" i="5"/>
  <c r="L204" i="5"/>
  <c r="C364" i="5"/>
  <c r="O364" i="5"/>
  <c r="N504" i="5"/>
  <c r="K504" i="5"/>
  <c r="J723" i="5"/>
  <c r="O723" i="5"/>
  <c r="C723" i="5"/>
  <c r="H723" i="5"/>
  <c r="M723" i="5"/>
  <c r="G723" i="5"/>
  <c r="I723" i="5"/>
  <c r="N723" i="5"/>
  <c r="F723" i="5"/>
  <c r="P723" i="5"/>
  <c r="B723" i="5"/>
  <c r="K723" i="5"/>
  <c r="P832" i="5"/>
  <c r="F832" i="5"/>
  <c r="O832" i="5"/>
  <c r="G832" i="5"/>
  <c r="I832" i="5"/>
  <c r="C832" i="5"/>
  <c r="J832" i="5"/>
  <c r="K832" i="5"/>
  <c r="M832" i="5"/>
  <c r="E832" i="5"/>
  <c r="D832" i="5"/>
  <c r="M62" i="5"/>
  <c r="J62" i="5"/>
  <c r="B62" i="5"/>
  <c r="P62" i="5"/>
  <c r="D62" i="5"/>
  <c r="G62" i="5"/>
  <c r="I62" i="5"/>
  <c r="C62" i="5"/>
  <c r="H62" i="5"/>
  <c r="L62" i="5"/>
  <c r="N62" i="5"/>
  <c r="O62" i="5"/>
  <c r="G413" i="5"/>
  <c r="I413" i="5"/>
  <c r="O413" i="5"/>
  <c r="N413" i="5"/>
  <c r="K413" i="5"/>
  <c r="B413" i="5"/>
  <c r="P413" i="5"/>
  <c r="N304" i="5"/>
  <c r="L304" i="5"/>
  <c r="O304" i="5"/>
  <c r="O251" i="5"/>
  <c r="B251" i="5"/>
  <c r="G76" i="5"/>
  <c r="N76" i="5"/>
  <c r="I76" i="5"/>
  <c r="M76" i="5"/>
  <c r="D76" i="5"/>
  <c r="H76" i="5"/>
  <c r="L76" i="5"/>
  <c r="P76" i="5"/>
  <c r="C76" i="5"/>
  <c r="B76" i="5"/>
  <c r="F76" i="5"/>
  <c r="K76" i="5"/>
  <c r="J76" i="5"/>
  <c r="N159" i="5"/>
  <c r="O159" i="5"/>
  <c r="K159" i="5"/>
  <c r="H159" i="5"/>
  <c r="L159" i="5"/>
  <c r="P159" i="5"/>
  <c r="F159" i="5"/>
  <c r="G159" i="5"/>
  <c r="D159" i="5"/>
  <c r="C159" i="5"/>
  <c r="E159" i="5"/>
  <c r="J159" i="5"/>
  <c r="K407" i="5"/>
  <c r="L407" i="5"/>
  <c r="B407" i="5"/>
  <c r="C407" i="5"/>
  <c r="N407" i="5"/>
  <c r="M407" i="5"/>
  <c r="J407" i="5"/>
  <c r="O407" i="5"/>
  <c r="D407" i="5"/>
  <c r="P407" i="5"/>
  <c r="O386" i="5"/>
  <c r="K386" i="5"/>
  <c r="C386" i="5"/>
  <c r="M386" i="5"/>
  <c r="J386" i="5"/>
  <c r="B386" i="5"/>
  <c r="D386" i="5"/>
  <c r="H386" i="5"/>
  <c r="G386" i="5"/>
  <c r="P386" i="5"/>
  <c r="I386" i="5"/>
  <c r="L386" i="5"/>
  <c r="F386" i="5"/>
  <c r="F43" i="5"/>
  <c r="C43" i="5"/>
  <c r="I43" i="5"/>
  <c r="C857" i="5"/>
  <c r="F857" i="5"/>
  <c r="D857" i="5"/>
  <c r="J885" i="5"/>
  <c r="P885" i="5"/>
  <c r="P892" i="5"/>
  <c r="B892" i="5"/>
  <c r="K892" i="5"/>
  <c r="O892" i="5"/>
  <c r="N892" i="5"/>
  <c r="H892" i="5"/>
  <c r="I892" i="5"/>
  <c r="C892" i="5"/>
  <c r="J892" i="5"/>
  <c r="E892" i="5"/>
  <c r="G892" i="5"/>
  <c r="D892" i="5"/>
  <c r="L892" i="5"/>
  <c r="N727" i="5"/>
  <c r="C727" i="5"/>
  <c r="L727" i="5"/>
  <c r="H727" i="5"/>
  <c r="I727" i="5"/>
  <c r="D727" i="5"/>
  <c r="O727" i="5"/>
  <c r="F727" i="5"/>
  <c r="E727" i="5"/>
  <c r="M727" i="5"/>
  <c r="K727" i="5"/>
  <c r="G727" i="5"/>
  <c r="J727" i="5"/>
  <c r="P727" i="5"/>
  <c r="L98" i="5"/>
  <c r="I98" i="5"/>
  <c r="M98" i="5"/>
  <c r="J98" i="5"/>
  <c r="F98" i="5"/>
  <c r="D98" i="5"/>
  <c r="K98" i="5"/>
  <c r="O98" i="5"/>
  <c r="E98" i="5"/>
  <c r="H98" i="5"/>
  <c r="G98" i="5"/>
  <c r="C98" i="5"/>
  <c r="P98" i="5"/>
  <c r="G658" i="5"/>
  <c r="N658" i="5"/>
  <c r="F658" i="5"/>
  <c r="O658" i="5"/>
  <c r="E658" i="5"/>
  <c r="H658" i="5"/>
  <c r="L658" i="5"/>
  <c r="J658" i="5"/>
  <c r="K658" i="5"/>
  <c r="B658" i="5"/>
  <c r="P658" i="5"/>
  <c r="M658" i="5"/>
  <c r="C658" i="5"/>
  <c r="L760" i="5"/>
  <c r="E760" i="5"/>
  <c r="O760" i="5"/>
  <c r="D760" i="5"/>
  <c r="P760" i="5"/>
  <c r="F760" i="5"/>
  <c r="G760" i="5"/>
  <c r="H760" i="5"/>
  <c r="K760" i="5"/>
  <c r="I760" i="5"/>
  <c r="M760" i="5"/>
  <c r="L373" i="5"/>
  <c r="K906" i="5"/>
  <c r="P204" i="5"/>
  <c r="I364" i="5"/>
  <c r="J640" i="5"/>
  <c r="G584" i="5"/>
  <c r="G407" i="5"/>
  <c r="K345" i="5"/>
  <c r="K801" i="5"/>
  <c r="C957" i="5"/>
  <c r="B957" i="5"/>
  <c r="L957" i="5"/>
  <c r="J957" i="5"/>
  <c r="P957" i="5"/>
  <c r="F957" i="5"/>
  <c r="G957" i="5"/>
  <c r="H957" i="5"/>
  <c r="M957" i="5"/>
  <c r="N957" i="5"/>
  <c r="E957" i="5"/>
  <c r="I957" i="5"/>
  <c r="K957" i="5"/>
  <c r="AE320" i="4"/>
  <c r="A6" i="7"/>
  <c r="B1" i="5"/>
  <c r="N331" i="5"/>
  <c r="I331" i="5"/>
  <c r="M331" i="5"/>
  <c r="P331" i="5"/>
  <c r="K331" i="5"/>
  <c r="O331" i="5"/>
  <c r="J331" i="5"/>
  <c r="F331" i="5"/>
  <c r="H331" i="5"/>
  <c r="G331" i="5"/>
  <c r="H12" i="5"/>
  <c r="E12" i="5"/>
  <c r="C12" i="5"/>
  <c r="K12" i="5"/>
  <c r="O12" i="5"/>
  <c r="N12" i="5"/>
  <c r="M12" i="5"/>
  <c r="J12" i="5"/>
  <c r="P12" i="5"/>
  <c r="C823" i="5"/>
  <c r="B823" i="5"/>
  <c r="O823" i="5"/>
  <c r="E823" i="5"/>
  <c r="J823" i="5"/>
  <c r="L823" i="5"/>
  <c r="G823" i="5"/>
  <c r="I823" i="5"/>
  <c r="F823" i="5"/>
  <c r="D762" i="5"/>
  <c r="P762" i="5"/>
  <c r="E762" i="5"/>
  <c r="I762" i="5"/>
  <c r="K762" i="5"/>
  <c r="N762" i="5"/>
  <c r="H762" i="5"/>
  <c r="B762" i="5"/>
  <c r="C762" i="5"/>
  <c r="F762" i="5"/>
  <c r="B289" i="5"/>
  <c r="F289" i="5"/>
  <c r="G289" i="5"/>
  <c r="D289" i="5"/>
  <c r="K289" i="5"/>
  <c r="L289" i="5"/>
  <c r="N289" i="5"/>
  <c r="C289" i="5"/>
  <c r="J289" i="5"/>
  <c r="I289" i="5"/>
  <c r="M311" i="5"/>
  <c r="E311" i="5"/>
  <c r="H311" i="5"/>
  <c r="J311" i="5"/>
  <c r="N311" i="5"/>
  <c r="D311" i="5"/>
  <c r="C311" i="5"/>
  <c r="K311" i="5"/>
  <c r="P311" i="5"/>
  <c r="G311" i="5"/>
  <c r="H401" i="5"/>
  <c r="I401" i="5"/>
  <c r="K401" i="5"/>
  <c r="O401" i="5"/>
  <c r="F401" i="5"/>
  <c r="P401" i="5"/>
  <c r="C401" i="5"/>
  <c r="B401" i="5"/>
  <c r="J401" i="5"/>
  <c r="K793" i="5"/>
  <c r="I793" i="5"/>
  <c r="F793" i="5"/>
  <c r="O793" i="5"/>
  <c r="M793" i="5"/>
  <c r="G793" i="5"/>
  <c r="J793" i="5"/>
  <c r="D793" i="5"/>
  <c r="C793" i="5"/>
  <c r="N793" i="5"/>
  <c r="B793" i="5"/>
  <c r="P793" i="5"/>
  <c r="G740" i="5"/>
  <c r="E740" i="5"/>
  <c r="H740" i="5"/>
  <c r="K740" i="5"/>
  <c r="O740" i="5"/>
  <c r="N740" i="5"/>
  <c r="I740" i="5"/>
  <c r="M740" i="5"/>
  <c r="J740" i="5"/>
  <c r="B740" i="5"/>
  <c r="L740" i="5"/>
  <c r="F863" i="5"/>
  <c r="C863" i="5"/>
  <c r="O863" i="5"/>
  <c r="G863" i="5"/>
  <c r="L863" i="5"/>
  <c r="H863" i="5"/>
  <c r="E863" i="5"/>
  <c r="J863" i="5"/>
  <c r="N863" i="5"/>
  <c r="O807" i="5"/>
  <c r="P807" i="5"/>
  <c r="N807" i="5"/>
  <c r="L807" i="5"/>
  <c r="I807" i="5"/>
  <c r="J807" i="5"/>
  <c r="E807" i="5"/>
  <c r="C807" i="5"/>
  <c r="M807" i="5"/>
  <c r="M885" i="5"/>
  <c r="C885" i="5"/>
  <c r="K885" i="5"/>
  <c r="B885" i="5"/>
  <c r="O885" i="5"/>
  <c r="F885" i="5"/>
  <c r="I885" i="5"/>
  <c r="G885" i="5"/>
  <c r="H885" i="5"/>
  <c r="E885" i="5"/>
  <c r="H531" i="5"/>
  <c r="O531" i="5"/>
  <c r="B531" i="5"/>
  <c r="C531" i="5"/>
  <c r="G531" i="5"/>
  <c r="D531" i="5"/>
  <c r="J531" i="5"/>
  <c r="P531" i="5"/>
  <c r="L531" i="5"/>
  <c r="F531" i="5"/>
  <c r="K531" i="5"/>
  <c r="N531" i="5"/>
  <c r="M531" i="5"/>
  <c r="E531" i="5"/>
  <c r="I531" i="5"/>
  <c r="J888" i="5"/>
  <c r="F888" i="5"/>
  <c r="E888" i="5"/>
  <c r="K888" i="5"/>
  <c r="M888" i="5"/>
  <c r="G888" i="5"/>
  <c r="I888" i="5"/>
  <c r="L888" i="5"/>
  <c r="D888" i="5"/>
  <c r="O888" i="5"/>
  <c r="N888" i="5"/>
  <c r="B888" i="5"/>
  <c r="P888" i="5"/>
  <c r="H888" i="5"/>
  <c r="M19" i="5"/>
  <c r="D19" i="5"/>
  <c r="J19" i="5"/>
  <c r="K19" i="5"/>
  <c r="H19" i="5"/>
  <c r="B19" i="5"/>
  <c r="F19" i="5"/>
  <c r="E19" i="5"/>
  <c r="P19" i="5"/>
  <c r="N19" i="5"/>
  <c r="F831" i="5"/>
  <c r="K831" i="5"/>
  <c r="H831" i="5"/>
  <c r="I831" i="5"/>
  <c r="N831" i="5"/>
  <c r="C831" i="5"/>
  <c r="G831" i="5"/>
  <c r="B831" i="5"/>
  <c r="L831" i="5"/>
  <c r="F768" i="5"/>
  <c r="N768" i="5"/>
  <c r="G768" i="5"/>
  <c r="O768" i="5"/>
  <c r="I768" i="5"/>
  <c r="D768" i="5"/>
  <c r="P768" i="5"/>
  <c r="B768" i="5"/>
  <c r="M768" i="5"/>
  <c r="E768" i="5"/>
  <c r="H74" i="5"/>
  <c r="F74" i="5"/>
  <c r="K74" i="5"/>
  <c r="P74" i="5"/>
  <c r="J74" i="5"/>
  <c r="I74" i="5"/>
  <c r="L74" i="5"/>
  <c r="B74" i="5"/>
  <c r="N74" i="5"/>
  <c r="P288" i="5"/>
  <c r="B288" i="5"/>
  <c r="J288" i="5"/>
  <c r="O288" i="5"/>
  <c r="E288" i="5"/>
  <c r="N288" i="5"/>
  <c r="K288" i="5"/>
  <c r="L288" i="5"/>
  <c r="G288" i="5"/>
  <c r="O561" i="5"/>
  <c r="I561" i="5"/>
  <c r="N561" i="5"/>
  <c r="H561" i="5"/>
  <c r="C561" i="5"/>
  <c r="E561" i="5"/>
  <c r="D561" i="5"/>
  <c r="L561" i="5"/>
  <c r="B561" i="5"/>
  <c r="B783" i="5"/>
  <c r="K783" i="5"/>
  <c r="H783" i="5"/>
  <c r="I783" i="5"/>
  <c r="D783" i="5"/>
  <c r="E783" i="5"/>
  <c r="J783" i="5"/>
  <c r="F783" i="5"/>
  <c r="M783" i="5"/>
  <c r="L783" i="5"/>
  <c r="M767" i="5"/>
  <c r="P767" i="5"/>
  <c r="B767" i="5"/>
  <c r="B490" i="5"/>
  <c r="E490" i="5"/>
  <c r="N490" i="5"/>
  <c r="H490" i="5"/>
  <c r="G490" i="5"/>
  <c r="O490" i="5"/>
  <c r="D490" i="5"/>
  <c r="M490" i="5"/>
  <c r="P490" i="5"/>
  <c r="C490" i="5"/>
  <c r="L490" i="5"/>
  <c r="G314" i="5"/>
  <c r="N314" i="5"/>
  <c r="B314" i="5"/>
  <c r="F314" i="5"/>
  <c r="H314" i="5"/>
  <c r="L314" i="5"/>
  <c r="P18" i="5"/>
  <c r="I18" i="5"/>
  <c r="B18" i="5"/>
  <c r="O18" i="5"/>
  <c r="D18" i="5"/>
  <c r="E18" i="5"/>
  <c r="G18" i="5"/>
  <c r="N18" i="5"/>
  <c r="M18" i="5"/>
  <c r="K43" i="5"/>
  <c r="E43" i="5"/>
  <c r="P43" i="5"/>
  <c r="N43" i="5"/>
  <c r="D43" i="5"/>
  <c r="G43" i="5"/>
  <c r="M43" i="5"/>
  <c r="L43" i="5"/>
  <c r="H43" i="5"/>
  <c r="B43" i="5"/>
  <c r="K857" i="5"/>
  <c r="O857" i="5"/>
  <c r="N857" i="5"/>
  <c r="G857" i="5"/>
  <c r="P857" i="5"/>
  <c r="M857" i="5"/>
  <c r="I857" i="5"/>
  <c r="E857" i="5"/>
  <c r="B857" i="5"/>
  <c r="J857" i="5"/>
  <c r="L857" i="5"/>
  <c r="H857" i="5"/>
  <c r="L671" i="5"/>
  <c r="J671" i="5"/>
  <c r="K671" i="5"/>
  <c r="D671" i="5"/>
  <c r="M671" i="5"/>
  <c r="G671" i="5"/>
  <c r="H671" i="5"/>
  <c r="O671" i="5"/>
  <c r="E671" i="5"/>
  <c r="B671" i="5"/>
  <c r="C671" i="5"/>
  <c r="I671" i="5"/>
  <c r="O433" i="5"/>
  <c r="L433" i="5"/>
  <c r="B433" i="5"/>
  <c r="M433" i="5"/>
  <c r="N433" i="5"/>
  <c r="H433" i="5"/>
  <c r="F433" i="5"/>
  <c r="E433" i="5"/>
  <c r="D433" i="5"/>
  <c r="P433" i="5"/>
  <c r="G433" i="5"/>
  <c r="I433" i="5"/>
  <c r="K620" i="5"/>
  <c r="N620" i="5"/>
  <c r="J620" i="5"/>
  <c r="D620" i="5"/>
  <c r="C620" i="5"/>
  <c r="M620" i="5"/>
  <c r="E620" i="5"/>
  <c r="O620" i="5"/>
  <c r="P620" i="5"/>
  <c r="F620" i="5"/>
  <c r="L593" i="5"/>
  <c r="I593" i="5"/>
  <c r="C593" i="5"/>
  <c r="N798" i="5"/>
  <c r="B798" i="5"/>
  <c r="F798" i="5"/>
  <c r="E798" i="5"/>
  <c r="F721" i="5"/>
  <c r="J721" i="5"/>
  <c r="D721" i="5"/>
  <c r="M721" i="5"/>
  <c r="K721" i="5"/>
  <c r="L721" i="5"/>
  <c r="G721" i="5"/>
  <c r="P721" i="5"/>
  <c r="H721" i="5"/>
  <c r="N721" i="5"/>
  <c r="E721" i="5"/>
  <c r="O721" i="5"/>
  <c r="C721" i="5"/>
  <c r="O767" i="5"/>
  <c r="J767" i="5"/>
  <c r="E767" i="5"/>
  <c r="H767" i="5"/>
  <c r="I556" i="5"/>
  <c r="C556" i="5"/>
  <c r="E950" i="5"/>
  <c r="O950" i="5"/>
  <c r="N193" i="5"/>
  <c r="B193" i="5"/>
  <c r="C193" i="5"/>
  <c r="I193" i="5"/>
  <c r="H193" i="5"/>
  <c r="M193" i="5"/>
  <c r="E193" i="5"/>
  <c r="F193" i="5"/>
  <c r="J193" i="5"/>
  <c r="O193" i="5"/>
  <c r="L193" i="5"/>
  <c r="G193" i="5"/>
  <c r="C782" i="5"/>
  <c r="I782" i="5"/>
  <c r="E782" i="5"/>
  <c r="H782" i="5"/>
  <c r="J782" i="5"/>
  <c r="L782" i="5"/>
  <c r="M782" i="5"/>
  <c r="D782" i="5"/>
  <c r="G782" i="5"/>
  <c r="F782" i="5"/>
  <c r="N782" i="5"/>
  <c r="B782" i="5"/>
  <c r="P782" i="5"/>
  <c r="P336" i="5"/>
  <c r="H336" i="5"/>
  <c r="G336" i="5"/>
  <c r="F336" i="5"/>
  <c r="O336" i="5"/>
  <c r="K336" i="5"/>
  <c r="D336" i="5"/>
  <c r="N336" i="5"/>
  <c r="L336" i="5"/>
  <c r="E336" i="5"/>
  <c r="B336" i="5"/>
  <c r="M336" i="5"/>
  <c r="J122" i="5"/>
  <c r="K122" i="5"/>
  <c r="C122" i="5"/>
  <c r="P122" i="5"/>
  <c r="B122" i="5"/>
  <c r="N122" i="5"/>
  <c r="H122" i="5"/>
  <c r="I122" i="5"/>
  <c r="L122" i="5"/>
  <c r="M122" i="5"/>
  <c r="D122" i="5"/>
  <c r="M965" i="5"/>
  <c r="P965" i="5"/>
  <c r="N965" i="5"/>
  <c r="H965" i="5"/>
  <c r="C965" i="5"/>
  <c r="D965" i="5"/>
  <c r="E965" i="5"/>
  <c r="O965" i="5"/>
  <c r="F965" i="5"/>
  <c r="B965" i="5"/>
  <c r="O598" i="5"/>
  <c r="C767" i="5"/>
  <c r="D556" i="5"/>
  <c r="D798" i="5"/>
  <c r="G556" i="5"/>
  <c r="N598" i="5"/>
  <c r="J598" i="5"/>
  <c r="J965" i="5"/>
  <c r="B620" i="5"/>
  <c r="I721" i="5"/>
  <c r="O574" i="5"/>
  <c r="D574" i="5"/>
  <c r="O41" i="5"/>
  <c r="L41" i="5"/>
  <c r="C819" i="5"/>
  <c r="J819" i="5"/>
  <c r="H362" i="5"/>
  <c r="G362" i="5"/>
  <c r="J1001" i="5"/>
  <c r="P1001" i="5"/>
  <c r="G767" i="5"/>
  <c r="G798" i="5"/>
  <c r="I767" i="5"/>
  <c r="K556" i="5"/>
  <c r="O556" i="5"/>
  <c r="K798" i="5"/>
  <c r="L620" i="5"/>
  <c r="G620" i="5"/>
  <c r="P193" i="5"/>
  <c r="B721" i="5"/>
  <c r="N233" i="5"/>
  <c r="P233" i="5"/>
  <c r="G233" i="5"/>
  <c r="K233" i="5"/>
  <c r="L233" i="5"/>
  <c r="M233" i="5"/>
  <c r="J233" i="5"/>
  <c r="E233" i="5"/>
  <c r="I233" i="5"/>
  <c r="O233" i="5"/>
  <c r="F233" i="5"/>
  <c r="E6" i="5"/>
  <c r="G6" i="5"/>
  <c r="B6" i="5"/>
  <c r="J6" i="5"/>
  <c r="I6" i="5"/>
  <c r="D6" i="5"/>
  <c r="P6" i="5"/>
  <c r="N574" i="5"/>
  <c r="C574" i="5"/>
  <c r="E41" i="5"/>
  <c r="I41" i="5"/>
  <c r="K819" i="5"/>
  <c r="M819" i="5"/>
  <c r="L362" i="5"/>
  <c r="J362" i="5"/>
  <c r="O1001" i="5"/>
  <c r="C252" i="5"/>
  <c r="M798" i="5"/>
  <c r="H798" i="5"/>
  <c r="J556" i="5"/>
  <c r="B556" i="5"/>
  <c r="P798" i="5"/>
  <c r="G965" i="5"/>
  <c r="P671" i="5"/>
  <c r="C798" i="5"/>
  <c r="O782" i="5"/>
  <c r="B574" i="5"/>
  <c r="K41" i="5"/>
  <c r="H819" i="5"/>
  <c r="D1001" i="5"/>
  <c r="H556" i="5"/>
  <c r="O798" i="5"/>
  <c r="J433" i="5"/>
  <c r="N671" i="5"/>
  <c r="G504" i="5"/>
  <c r="O504" i="5"/>
  <c r="J504" i="5"/>
  <c r="H4" i="5"/>
  <c r="K4" i="5"/>
  <c r="D4" i="5"/>
  <c r="C71" i="5"/>
  <c r="H71" i="5"/>
  <c r="E221" i="5"/>
  <c r="F493" i="5"/>
  <c r="O493" i="5"/>
  <c r="N68" i="5"/>
  <c r="J68" i="5"/>
  <c r="J266" i="5"/>
  <c r="H266" i="5"/>
  <c r="G809" i="5"/>
  <c r="M647" i="5"/>
  <c r="K706" i="5"/>
  <c r="B706" i="5"/>
  <c r="D706" i="5"/>
  <c r="N706" i="5"/>
  <c r="E706" i="5"/>
  <c r="O706" i="5"/>
  <c r="M706" i="5"/>
  <c r="G706" i="5"/>
  <c r="L706" i="5"/>
  <c r="K403" i="5"/>
  <c r="N403" i="5"/>
  <c r="M403" i="5"/>
  <c r="K806" i="5"/>
  <c r="O806" i="5"/>
  <c r="J806" i="5"/>
  <c r="C806" i="5"/>
  <c r="G806" i="5"/>
  <c r="E806" i="5"/>
  <c r="B806" i="5"/>
  <c r="N806" i="5"/>
  <c r="M806" i="5"/>
  <c r="H806" i="5"/>
  <c r="F806" i="5"/>
  <c r="L806" i="5"/>
  <c r="I397" i="5"/>
  <c r="J397" i="5"/>
  <c r="H397" i="5"/>
  <c r="M397" i="5"/>
  <c r="M497" i="5"/>
  <c r="F497" i="5"/>
  <c r="C497" i="5"/>
  <c r="P497" i="5"/>
  <c r="G497" i="5"/>
  <c r="D497" i="5"/>
  <c r="N497" i="5"/>
  <c r="H497" i="5"/>
  <c r="I497" i="5"/>
  <c r="J497" i="5"/>
  <c r="B497" i="5"/>
  <c r="E497" i="5"/>
  <c r="L497" i="5"/>
  <c r="AF985" i="4"/>
  <c r="A975" i="5"/>
  <c r="I493" i="5"/>
  <c r="L493" i="5"/>
  <c r="N266" i="5"/>
  <c r="P266" i="5"/>
  <c r="D647" i="5"/>
  <c r="H864" i="5"/>
  <c r="J907" i="5"/>
  <c r="D682" i="5"/>
  <c r="E682" i="5"/>
  <c r="O682" i="5"/>
  <c r="K682" i="5"/>
  <c r="N682" i="5"/>
  <c r="L682" i="5"/>
  <c r="H682" i="5"/>
  <c r="G901" i="5"/>
  <c r="N901" i="5"/>
  <c r="P901" i="5"/>
  <c r="I901" i="5"/>
  <c r="K901" i="5"/>
  <c r="J901" i="5"/>
  <c r="H901" i="5"/>
  <c r="C901" i="5"/>
  <c r="D901" i="5"/>
  <c r="M901" i="5"/>
  <c r="G275" i="5"/>
  <c r="C275" i="5"/>
  <c r="K275" i="5"/>
  <c r="E275" i="5"/>
  <c r="M275" i="5"/>
  <c r="AF924" i="4"/>
  <c r="A914" i="5"/>
  <c r="A922" i="5"/>
  <c r="AF932" i="4"/>
  <c r="AF971" i="4"/>
  <c r="A961" i="5"/>
  <c r="F969" i="5"/>
  <c r="D969" i="5"/>
  <c r="O969" i="5"/>
  <c r="P969" i="5"/>
  <c r="L969" i="5"/>
  <c r="N969" i="5"/>
  <c r="M969" i="5"/>
  <c r="H969" i="5"/>
  <c r="J969" i="5"/>
  <c r="G969" i="5"/>
  <c r="E969" i="5"/>
  <c r="M71" i="5"/>
  <c r="B493" i="5"/>
  <c r="N493" i="5"/>
  <c r="M68" i="5"/>
  <c r="F68" i="5"/>
  <c r="E84" i="5"/>
  <c r="J312" i="5"/>
  <c r="F382" i="5"/>
  <c r="D71" i="5"/>
  <c r="M266" i="5"/>
  <c r="O266" i="5"/>
  <c r="M809" i="5"/>
  <c r="L647" i="5"/>
  <c r="D864" i="5"/>
  <c r="I77" i="5"/>
  <c r="K77" i="5"/>
  <c r="G870" i="5"/>
  <c r="L870" i="5"/>
  <c r="J870" i="5"/>
  <c r="D870" i="5"/>
  <c r="O870" i="5"/>
  <c r="I870" i="5"/>
  <c r="F870" i="5"/>
  <c r="B870" i="5"/>
  <c r="N870" i="5"/>
  <c r="M870" i="5"/>
  <c r="AF888" i="4"/>
  <c r="A878" i="5"/>
  <c r="G493" i="5"/>
  <c r="O68" i="5"/>
  <c r="E68" i="5"/>
  <c r="C382" i="5"/>
  <c r="P71" i="5"/>
  <c r="C266" i="5"/>
  <c r="K266" i="5"/>
  <c r="H809" i="5"/>
  <c r="D659" i="5"/>
  <c r="N659" i="5"/>
  <c r="I659" i="5"/>
  <c r="O659" i="5"/>
  <c r="C659" i="5"/>
  <c r="F659" i="5"/>
  <c r="K659" i="5"/>
  <c r="E659" i="5"/>
  <c r="M659" i="5"/>
  <c r="G659" i="5"/>
  <c r="AF881" i="4"/>
  <c r="A871" i="5"/>
  <c r="O71" i="5"/>
  <c r="D493" i="5"/>
  <c r="J493" i="5"/>
  <c r="K68" i="5"/>
  <c r="H68" i="5"/>
  <c r="O382" i="5"/>
  <c r="L266" i="5"/>
  <c r="M465" i="5"/>
  <c r="E465" i="5"/>
  <c r="I465" i="5"/>
  <c r="C465" i="5"/>
  <c r="F465" i="5"/>
  <c r="P307" i="5"/>
  <c r="I307" i="5"/>
  <c r="E307" i="5"/>
  <c r="D307" i="5"/>
  <c r="P873" i="5"/>
  <c r="M873" i="5"/>
  <c r="M703" i="5"/>
  <c r="P703" i="5"/>
  <c r="K703" i="5"/>
  <c r="H703" i="5"/>
  <c r="F703" i="5"/>
  <c r="L703" i="5"/>
  <c r="H883" i="5"/>
  <c r="P883" i="5"/>
  <c r="E883" i="5"/>
  <c r="M883" i="5"/>
  <c r="P451" i="5"/>
  <c r="F451" i="5"/>
  <c r="C451" i="5"/>
  <c r="M567" i="5"/>
  <c r="N567" i="5"/>
  <c r="B567" i="5"/>
  <c r="A510" i="5"/>
  <c r="AF520" i="4"/>
  <c r="A518" i="5"/>
  <c r="B518" i="5" s="1"/>
  <c r="AF528" i="4"/>
  <c r="A526" i="5"/>
  <c r="AF536" i="4"/>
  <c r="AF544" i="4"/>
  <c r="A534" i="5"/>
  <c r="A549" i="5"/>
  <c r="AF559" i="4"/>
  <c r="A565" i="5"/>
  <c r="AF575" i="4"/>
  <c r="AF583" i="4"/>
  <c r="A573" i="5"/>
  <c r="O573" i="5" s="1"/>
  <c r="A637" i="5"/>
  <c r="AF647" i="4"/>
  <c r="AF655" i="4"/>
  <c r="A645" i="5"/>
  <c r="A667" i="5"/>
  <c r="AF677" i="4"/>
  <c r="AF701" i="4"/>
  <c r="A691" i="5"/>
  <c r="O691" i="5" s="1"/>
  <c r="A729" i="5"/>
  <c r="AF739" i="4"/>
  <c r="A737" i="5"/>
  <c r="AF747" i="4"/>
  <c r="A745" i="5"/>
  <c r="AF755" i="4"/>
  <c r="AF763" i="4"/>
  <c r="A753" i="5"/>
  <c r="AF771" i="4"/>
  <c r="A761" i="5"/>
  <c r="A808" i="5"/>
  <c r="AF818" i="4"/>
  <c r="AF834" i="4"/>
  <c r="A824" i="5"/>
  <c r="AF850" i="4"/>
  <c r="A840" i="5"/>
  <c r="D840" i="5" s="1"/>
  <c r="F848" i="5"/>
  <c r="B848" i="5"/>
  <c r="P848" i="5"/>
  <c r="C848" i="5"/>
  <c r="M848" i="5"/>
  <c r="J848" i="5"/>
  <c r="O848" i="5"/>
  <c r="D848" i="5"/>
  <c r="H848" i="5"/>
  <c r="G647" i="5"/>
  <c r="P647" i="5"/>
  <c r="B647" i="5"/>
  <c r="J647" i="5"/>
  <c r="K647" i="5"/>
  <c r="N647" i="5"/>
  <c r="K603" i="5"/>
  <c r="N603" i="5"/>
  <c r="L603" i="5"/>
  <c r="O603" i="5"/>
  <c r="B603" i="5"/>
  <c r="G603" i="5"/>
  <c r="H603" i="5"/>
  <c r="I603" i="5"/>
  <c r="J603" i="5"/>
  <c r="F603" i="5"/>
  <c r="C603" i="5"/>
  <c r="K864" i="5"/>
  <c r="N864" i="5"/>
  <c r="C864" i="5"/>
  <c r="O864" i="5"/>
  <c r="L864" i="5"/>
  <c r="I864" i="5"/>
  <c r="J864" i="5"/>
  <c r="B864" i="5"/>
  <c r="P864" i="5"/>
  <c r="E864" i="5"/>
  <c r="G864" i="5"/>
  <c r="J551" i="5"/>
  <c r="K551" i="5"/>
  <c r="N551" i="5"/>
  <c r="H551" i="5"/>
  <c r="L907" i="5"/>
  <c r="B907" i="5"/>
  <c r="P907" i="5"/>
  <c r="K907" i="5"/>
  <c r="F907" i="5"/>
  <c r="M907" i="5"/>
  <c r="H907" i="5"/>
  <c r="O907" i="5"/>
  <c r="D907" i="5"/>
  <c r="G907" i="5"/>
  <c r="J155" i="5"/>
  <c r="M155" i="5"/>
  <c r="P155" i="5"/>
  <c r="B155" i="5"/>
  <c r="F155" i="5"/>
  <c r="K155" i="5"/>
  <c r="N155" i="5"/>
  <c r="E155" i="5"/>
  <c r="L155" i="5"/>
  <c r="C155" i="5"/>
  <c r="I155" i="5"/>
  <c r="H1009" i="5"/>
  <c r="C1009" i="5"/>
  <c r="D1009" i="5"/>
  <c r="M1009" i="5"/>
  <c r="I1009" i="5"/>
  <c r="L1009" i="5"/>
  <c r="G1009" i="5"/>
  <c r="B1009" i="5"/>
  <c r="F1009" i="5"/>
  <c r="O1009" i="5"/>
  <c r="AF21" i="4"/>
  <c r="A11" i="5"/>
  <c r="AF37" i="4"/>
  <c r="A27" i="5"/>
  <c r="AF45" i="4"/>
  <c r="A35" i="5"/>
  <c r="A183" i="5"/>
  <c r="AF193" i="4"/>
  <c r="E196" i="5"/>
  <c r="H196" i="5"/>
  <c r="G196" i="5"/>
  <c r="L196" i="5"/>
  <c r="F196" i="5"/>
  <c r="P196" i="5"/>
  <c r="O196" i="5"/>
  <c r="I196" i="5"/>
  <c r="J196" i="5"/>
  <c r="N196" i="5"/>
  <c r="C196" i="5"/>
  <c r="I220" i="5"/>
  <c r="L220" i="5"/>
  <c r="E220" i="5"/>
  <c r="M220" i="5"/>
  <c r="P220" i="5"/>
  <c r="O220" i="5"/>
  <c r="F220" i="5"/>
  <c r="J220" i="5"/>
  <c r="K220" i="5"/>
  <c r="A276" i="5"/>
  <c r="AF286" i="4"/>
  <c r="A299" i="5"/>
  <c r="AF309" i="4"/>
  <c r="A315" i="5"/>
  <c r="AF325" i="4"/>
  <c r="G347" i="5"/>
  <c r="B347" i="5"/>
  <c r="J347" i="5"/>
  <c r="N347" i="5"/>
  <c r="O347" i="5"/>
  <c r="H347" i="5"/>
  <c r="D347" i="5"/>
  <c r="F347" i="5"/>
  <c r="I347" i="5"/>
  <c r="K347" i="5"/>
  <c r="AF497" i="4"/>
  <c r="A487" i="5"/>
  <c r="O495" i="5"/>
  <c r="K495" i="5"/>
  <c r="E495" i="5"/>
  <c r="N495" i="5"/>
  <c r="C495" i="5"/>
  <c r="L495" i="5"/>
  <c r="M495" i="5"/>
  <c r="H495" i="5"/>
  <c r="F495" i="5"/>
  <c r="I495" i="5"/>
  <c r="G71" i="5"/>
  <c r="D221" i="5"/>
  <c r="E493" i="5"/>
  <c r="I68" i="5"/>
  <c r="F266" i="5"/>
  <c r="O647" i="5"/>
  <c r="E603" i="5"/>
  <c r="D138" i="5"/>
  <c r="I907" i="5"/>
  <c r="C907" i="5"/>
  <c r="L785" i="5"/>
  <c r="E785" i="5"/>
  <c r="B785" i="5"/>
  <c r="J139" i="5"/>
  <c r="B139" i="5"/>
  <c r="N139" i="5"/>
  <c r="E139" i="5"/>
  <c r="C139" i="5"/>
  <c r="M139" i="5"/>
  <c r="K139" i="5"/>
  <c r="G139" i="5"/>
  <c r="L139" i="5"/>
  <c r="P210" i="5"/>
  <c r="J210" i="5"/>
  <c r="O210" i="5"/>
  <c r="E661" i="5"/>
  <c r="G661" i="5"/>
  <c r="AG12" i="4"/>
  <c r="C1" i="5" s="1"/>
  <c r="O1003" i="5"/>
  <c r="B1003" i="5"/>
  <c r="D1003" i="5"/>
  <c r="L1003" i="5"/>
  <c r="K1003" i="5"/>
  <c r="N1003" i="5"/>
  <c r="F1003" i="5"/>
  <c r="H1003" i="5"/>
  <c r="G1003" i="5"/>
  <c r="P1003" i="5"/>
  <c r="C1003" i="5"/>
  <c r="I1003" i="5"/>
  <c r="E890" i="5"/>
  <c r="K890" i="5"/>
  <c r="P890" i="5"/>
  <c r="H890" i="5"/>
  <c r="D890" i="5"/>
  <c r="I890" i="5"/>
  <c r="L890" i="5"/>
  <c r="O890" i="5"/>
  <c r="G890" i="5"/>
  <c r="F890" i="5"/>
  <c r="C890" i="5"/>
  <c r="D32" i="13"/>
  <c r="D45" i="13"/>
  <c r="D16" i="13"/>
  <c r="D19" i="13"/>
  <c r="D39" i="13"/>
  <c r="D4" i="13"/>
  <c r="D52" i="13"/>
  <c r="D24" i="13"/>
  <c r="D28" i="13"/>
  <c r="D54" i="13"/>
  <c r="K162" i="5"/>
  <c r="L678" i="5"/>
  <c r="O330" i="5"/>
  <c r="N479" i="5"/>
  <c r="J479" i="5"/>
  <c r="K479" i="5"/>
  <c r="B479" i="5"/>
  <c r="G479" i="5"/>
  <c r="I479" i="5"/>
  <c r="F479" i="5"/>
  <c r="P479" i="5"/>
  <c r="M91" i="5"/>
  <c r="H91" i="5"/>
  <c r="C91" i="5"/>
  <c r="O91" i="5"/>
  <c r="E162" i="5"/>
  <c r="P162" i="5"/>
  <c r="L124" i="5"/>
  <c r="L815" i="5"/>
  <c r="B815" i="5"/>
  <c r="F815" i="5"/>
  <c r="E815" i="5"/>
  <c r="C815" i="5"/>
  <c r="J815" i="5"/>
  <c r="G815" i="5"/>
  <c r="O815" i="5"/>
  <c r="H815" i="5"/>
  <c r="L402" i="5"/>
  <c r="B402" i="5"/>
  <c r="B794" i="5"/>
  <c r="M794" i="5"/>
  <c r="H794" i="5"/>
  <c r="C794" i="5"/>
  <c r="P794" i="5"/>
  <c r="E794" i="5"/>
  <c r="G794" i="5"/>
  <c r="K794" i="5"/>
  <c r="N794" i="5"/>
  <c r="J794" i="5"/>
  <c r="I794" i="5"/>
  <c r="D794" i="5"/>
  <c r="D968" i="5"/>
  <c r="I162" i="5"/>
  <c r="M162" i="5"/>
  <c r="K124" i="5"/>
  <c r="E202" i="5"/>
  <c r="O851" i="5"/>
  <c r="P851" i="5"/>
  <c r="I75" i="5"/>
  <c r="P75" i="5"/>
  <c r="E75" i="5"/>
  <c r="C75" i="5"/>
  <c r="O75" i="5"/>
  <c r="N968" i="5"/>
  <c r="H162" i="5"/>
  <c r="N162" i="5"/>
  <c r="M124" i="5"/>
  <c r="B298" i="5"/>
  <c r="K202" i="5"/>
  <c r="O422" i="5"/>
  <c r="J422" i="5"/>
  <c r="B162" i="5"/>
  <c r="M298" i="5"/>
  <c r="O202" i="5"/>
  <c r="C522" i="5"/>
  <c r="I91" i="5"/>
  <c r="L428" i="5"/>
  <c r="C428" i="5"/>
  <c r="D428" i="5"/>
  <c r="D264" i="5"/>
  <c r="L264" i="5"/>
  <c r="J382" i="5"/>
  <c r="D382" i="5"/>
  <c r="M382" i="5"/>
  <c r="H382" i="5"/>
  <c r="L382" i="5"/>
  <c r="E382" i="5"/>
  <c r="K382" i="5"/>
  <c r="B382" i="5"/>
  <c r="P382" i="5"/>
  <c r="N382" i="5"/>
  <c r="L162" i="5"/>
  <c r="H202" i="5"/>
  <c r="B522" i="5"/>
  <c r="N367" i="5"/>
  <c r="E367" i="5"/>
  <c r="K367" i="5"/>
  <c r="C413" i="5"/>
  <c r="M413" i="5"/>
  <c r="D413" i="5"/>
  <c r="H413" i="5"/>
  <c r="J413" i="5"/>
  <c r="E413" i="5"/>
  <c r="C304" i="5"/>
  <c r="B304" i="5"/>
  <c r="G304" i="5"/>
  <c r="F304" i="5"/>
  <c r="H304" i="5"/>
  <c r="K304" i="5"/>
  <c r="J304" i="5"/>
  <c r="I304" i="5"/>
  <c r="D304" i="5"/>
  <c r="M304" i="5"/>
  <c r="P304" i="5"/>
  <c r="F407" i="5"/>
  <c r="I407" i="5"/>
  <c r="E407" i="5"/>
  <c r="H407" i="5"/>
  <c r="M398" i="5"/>
  <c r="N398" i="5"/>
  <c r="D398" i="5"/>
  <c r="I398" i="5"/>
  <c r="L651" i="5"/>
  <c r="E651" i="5"/>
  <c r="I651" i="5"/>
  <c r="C651" i="5"/>
  <c r="B651" i="5"/>
  <c r="P651" i="5"/>
  <c r="G651" i="5"/>
  <c r="F651" i="5"/>
  <c r="M651" i="5"/>
  <c r="D651" i="5"/>
  <c r="F522" i="5"/>
  <c r="H264" i="5"/>
  <c r="G55" i="5"/>
  <c r="O55" i="5"/>
  <c r="L55" i="5"/>
  <c r="L501" i="5"/>
  <c r="I501" i="5"/>
  <c r="E501" i="5"/>
  <c r="F501" i="5"/>
  <c r="C501" i="5"/>
  <c r="D501" i="5"/>
  <c r="K501" i="5"/>
  <c r="G501" i="5"/>
  <c r="O501" i="5"/>
  <c r="B501" i="5"/>
  <c r="H501" i="5"/>
  <c r="J501" i="5"/>
  <c r="N501" i="5"/>
  <c r="P501" i="5"/>
  <c r="M501" i="5"/>
  <c r="AE254" i="4"/>
  <c r="AE286" i="4"/>
  <c r="AE425" i="4"/>
  <c r="AE449" i="4"/>
  <c r="AE489" i="4"/>
  <c r="H695" i="5"/>
  <c r="D116" i="5"/>
  <c r="N681" i="5"/>
  <c r="I611" i="5"/>
  <c r="D611" i="5"/>
  <c r="B924" i="5"/>
  <c r="M116" i="5"/>
  <c r="D281" i="5"/>
  <c r="D880" i="5"/>
  <c r="L880" i="5"/>
  <c r="C575" i="5"/>
  <c r="C187" i="5"/>
  <c r="P187" i="5"/>
  <c r="L267" i="5"/>
  <c r="C937" i="5"/>
  <c r="E631" i="5"/>
  <c r="C631" i="5"/>
  <c r="D883" i="5"/>
  <c r="N635" i="5"/>
  <c r="E567" i="5"/>
  <c r="E711" i="5"/>
  <c r="L451" i="5"/>
  <c r="G903" i="5"/>
  <c r="M187" i="5"/>
  <c r="I862" i="5"/>
  <c r="B903" i="5"/>
  <c r="D451" i="5"/>
  <c r="E703" i="5"/>
  <c r="J534" i="5"/>
  <c r="E534" i="5"/>
  <c r="M619" i="5"/>
  <c r="K11" i="5"/>
  <c r="E11" i="5"/>
  <c r="G25" i="5"/>
  <c r="I25" i="5"/>
  <c r="H859" i="5"/>
  <c r="L377" i="5"/>
  <c r="J377" i="5"/>
  <c r="B859" i="5"/>
  <c r="AE74" i="4"/>
  <c r="AE107" i="4"/>
  <c r="AE123" i="4"/>
  <c r="AE203" i="4"/>
  <c r="AE211" i="4"/>
  <c r="AE219" i="4"/>
  <c r="AE226" i="4"/>
  <c r="AE234" i="4"/>
  <c r="D695" i="5"/>
  <c r="P116" i="5"/>
  <c r="AF17" i="4"/>
  <c r="E611" i="5"/>
  <c r="O611" i="5"/>
  <c r="J924" i="5"/>
  <c r="H116" i="5"/>
  <c r="J281" i="5"/>
  <c r="F880" i="5"/>
  <c r="M880" i="5"/>
  <c r="O267" i="5"/>
  <c r="I187" i="5"/>
  <c r="D937" i="5"/>
  <c r="P487" i="5"/>
  <c r="B631" i="5"/>
  <c r="N631" i="5"/>
  <c r="C903" i="5"/>
  <c r="L567" i="5"/>
  <c r="D635" i="5"/>
  <c r="J711" i="5"/>
  <c r="F567" i="5"/>
  <c r="G451" i="5"/>
  <c r="M903" i="5"/>
  <c r="K862" i="5"/>
  <c r="O451" i="5"/>
  <c r="N703" i="5"/>
  <c r="B534" i="5"/>
  <c r="P11" i="5"/>
  <c r="H639" i="5"/>
  <c r="J11" i="5"/>
  <c r="I534" i="5"/>
  <c r="E25" i="5"/>
  <c r="H25" i="5"/>
  <c r="K859" i="5"/>
  <c r="G377" i="5"/>
  <c r="B377" i="5"/>
  <c r="I695" i="5"/>
  <c r="O695" i="5"/>
  <c r="G611" i="5"/>
  <c r="K611" i="5"/>
  <c r="P924" i="5"/>
  <c r="J116" i="5"/>
  <c r="G880" i="5"/>
  <c r="K880" i="5"/>
  <c r="B267" i="5"/>
  <c r="M937" i="5"/>
  <c r="E337" i="5"/>
  <c r="O631" i="5"/>
  <c r="G631" i="5"/>
  <c r="D903" i="5"/>
  <c r="F829" i="5"/>
  <c r="F883" i="5"/>
  <c r="L711" i="5"/>
  <c r="H567" i="5"/>
  <c r="I567" i="5"/>
  <c r="O711" i="5"/>
  <c r="P903" i="5"/>
  <c r="O862" i="5"/>
  <c r="E451" i="5"/>
  <c r="O703" i="5"/>
  <c r="C703" i="5"/>
  <c r="P567" i="5"/>
  <c r="G534" i="5"/>
  <c r="B11" i="5"/>
  <c r="D11" i="5"/>
  <c r="K534" i="5"/>
  <c r="L25" i="5"/>
  <c r="F25" i="5"/>
  <c r="C859" i="5"/>
  <c r="J25" i="5"/>
  <c r="E377" i="5"/>
  <c r="C377" i="5"/>
  <c r="E695" i="5"/>
  <c r="P695" i="5"/>
  <c r="O116" i="5"/>
  <c r="L611" i="5"/>
  <c r="F695" i="5"/>
  <c r="K924" i="5"/>
  <c r="I116" i="5"/>
  <c r="C880" i="5"/>
  <c r="D187" i="5"/>
  <c r="P631" i="5"/>
  <c r="J631" i="5"/>
  <c r="P575" i="5"/>
  <c r="J575" i="5"/>
  <c r="C131" i="5"/>
  <c r="H903" i="5"/>
  <c r="L937" i="5"/>
  <c r="E829" i="5"/>
  <c r="H451" i="5"/>
  <c r="O883" i="5"/>
  <c r="D326" i="5"/>
  <c r="D567" i="5"/>
  <c r="O567" i="5"/>
  <c r="O814" i="5"/>
  <c r="M711" i="5"/>
  <c r="D639" i="5"/>
  <c r="J862" i="5"/>
  <c r="N451" i="5"/>
  <c r="J703" i="5"/>
  <c r="D703" i="5"/>
  <c r="P534" i="5"/>
  <c r="D940" i="5"/>
  <c r="L11" i="5"/>
  <c r="H11" i="5"/>
  <c r="O619" i="5"/>
  <c r="C25" i="5"/>
  <c r="M859" i="5"/>
  <c r="I377" i="5"/>
  <c r="F377" i="5"/>
  <c r="N859" i="5"/>
  <c r="C695" i="5"/>
  <c r="J611" i="5"/>
  <c r="M611" i="5"/>
  <c r="C116" i="5"/>
  <c r="J880" i="5"/>
  <c r="H880" i="5"/>
  <c r="B575" i="5"/>
  <c r="N187" i="5"/>
  <c r="N908" i="5"/>
  <c r="H631" i="5"/>
  <c r="M631" i="5"/>
  <c r="N937" i="5"/>
  <c r="N903" i="5"/>
  <c r="P937" i="5"/>
  <c r="J451" i="5"/>
  <c r="J883" i="5"/>
  <c r="G567" i="5"/>
  <c r="N326" i="5"/>
  <c r="J567" i="5"/>
  <c r="C567" i="5"/>
  <c r="F711" i="5"/>
  <c r="E639" i="5"/>
  <c r="I451" i="5"/>
  <c r="B451" i="5"/>
  <c r="B703" i="5"/>
  <c r="G703" i="5"/>
  <c r="C677" i="5"/>
  <c r="J940" i="5"/>
  <c r="C534" i="5"/>
  <c r="E940" i="5"/>
  <c r="L619" i="5"/>
  <c r="I11" i="5"/>
  <c r="K79" i="5"/>
  <c r="K619" i="5"/>
  <c r="D25" i="5"/>
  <c r="F859" i="5"/>
  <c r="D377" i="5"/>
  <c r="H377" i="5"/>
  <c r="D859" i="5"/>
  <c r="N611" i="5"/>
  <c r="N880" i="5"/>
  <c r="F187" i="5"/>
  <c r="J187" i="5"/>
  <c r="K187" i="5"/>
  <c r="L631" i="5"/>
  <c r="O903" i="5"/>
  <c r="L883" i="5"/>
  <c r="G698" i="5"/>
  <c r="I711" i="5"/>
  <c r="K567" i="5"/>
  <c r="G711" i="5"/>
  <c r="D711" i="5"/>
  <c r="P639" i="5"/>
  <c r="I703" i="5"/>
  <c r="J619" i="5"/>
  <c r="N11" i="5"/>
  <c r="F11" i="5"/>
  <c r="K25" i="5"/>
  <c r="N25" i="5"/>
  <c r="O859" i="5"/>
  <c r="N377" i="5"/>
  <c r="AE239" i="4"/>
  <c r="AE503" i="4"/>
  <c r="AE535" i="4"/>
  <c r="AE622" i="4"/>
  <c r="AE741" i="4"/>
  <c r="AE946" i="4"/>
  <c r="M709" i="5"/>
  <c r="J709" i="5"/>
  <c r="G709" i="5"/>
  <c r="H709" i="5"/>
  <c r="P709" i="5"/>
  <c r="B709" i="5"/>
  <c r="O709" i="5"/>
  <c r="C709" i="5"/>
  <c r="E709" i="5"/>
  <c r="K709" i="5"/>
  <c r="F709" i="5"/>
  <c r="L709" i="5"/>
  <c r="D709" i="5"/>
  <c r="I852" i="5"/>
  <c r="N852" i="5"/>
  <c r="J852" i="5"/>
  <c r="F852" i="5"/>
  <c r="G852" i="5"/>
  <c r="O852" i="5"/>
  <c r="L852" i="5"/>
  <c r="H852" i="5"/>
  <c r="E852" i="5"/>
  <c r="M852" i="5"/>
  <c r="P852" i="5"/>
  <c r="B852" i="5"/>
  <c r="C852" i="5"/>
  <c r="D852" i="5"/>
  <c r="I586" i="5"/>
  <c r="N586" i="5"/>
  <c r="B586" i="5"/>
  <c r="F586" i="5"/>
  <c r="O586" i="5"/>
  <c r="P586" i="5"/>
  <c r="M586" i="5"/>
  <c r="E586" i="5"/>
  <c r="D586" i="5"/>
  <c r="K586" i="5"/>
  <c r="L586" i="5"/>
  <c r="J586" i="5"/>
  <c r="H586" i="5"/>
  <c r="M554" i="5"/>
  <c r="J554" i="5"/>
  <c r="K554" i="5"/>
  <c r="F554" i="5"/>
  <c r="N554" i="5"/>
  <c r="L554" i="5"/>
  <c r="E554" i="5"/>
  <c r="B554" i="5"/>
  <c r="H554" i="5"/>
  <c r="O554" i="5"/>
  <c r="I554" i="5"/>
  <c r="D554" i="5"/>
  <c r="C554" i="5"/>
  <c r="I450" i="5"/>
  <c r="P450" i="5"/>
  <c r="M450" i="5"/>
  <c r="O450" i="5"/>
  <c r="G450" i="5"/>
  <c r="K450" i="5"/>
  <c r="L450" i="5"/>
  <c r="E450" i="5"/>
  <c r="N450" i="5"/>
  <c r="D450" i="5"/>
  <c r="F450" i="5"/>
  <c r="C450" i="5"/>
  <c r="J450" i="5"/>
  <c r="E410" i="5"/>
  <c r="L410" i="5"/>
  <c r="D410" i="5"/>
  <c r="B410" i="5"/>
  <c r="G410" i="5"/>
  <c r="P410" i="5"/>
  <c r="K410" i="5"/>
  <c r="H410" i="5"/>
  <c r="J410" i="5"/>
  <c r="C410" i="5"/>
  <c r="M410" i="5"/>
  <c r="I410" i="5"/>
  <c r="N410" i="5"/>
  <c r="F410" i="5"/>
  <c r="L174" i="5"/>
  <c r="D174" i="5"/>
  <c r="H174" i="5"/>
  <c r="I174" i="5"/>
  <c r="G174" i="5"/>
  <c r="K174" i="5"/>
  <c r="E174" i="5"/>
  <c r="O174" i="5"/>
  <c r="P174" i="5"/>
  <c r="B174" i="5"/>
  <c r="N174" i="5"/>
  <c r="F174" i="5"/>
  <c r="C174" i="5"/>
  <c r="J42" i="5"/>
  <c r="B42" i="5"/>
  <c r="E42" i="5"/>
  <c r="N42" i="5"/>
  <c r="D42" i="5"/>
  <c r="K42" i="5"/>
  <c r="H42" i="5"/>
  <c r="I42" i="5"/>
  <c r="L42" i="5"/>
  <c r="F42" i="5"/>
  <c r="O42" i="5"/>
  <c r="M42" i="5"/>
  <c r="C42" i="5"/>
  <c r="E151" i="5"/>
  <c r="L151" i="5"/>
  <c r="H151" i="5"/>
  <c r="O151" i="5"/>
  <c r="P151" i="5"/>
  <c r="G151" i="5"/>
  <c r="J151" i="5"/>
  <c r="I151" i="5"/>
  <c r="B151" i="5"/>
  <c r="N151" i="5"/>
  <c r="K151" i="5"/>
  <c r="M151" i="5"/>
  <c r="D151" i="5"/>
  <c r="F151" i="5"/>
  <c r="M363" i="5"/>
  <c r="O363" i="5"/>
  <c r="B363" i="5"/>
  <c r="G363" i="5"/>
  <c r="F363" i="5"/>
  <c r="J363" i="5"/>
  <c r="K363" i="5"/>
  <c r="N363" i="5"/>
  <c r="D363" i="5"/>
  <c r="H363" i="5"/>
  <c r="P363" i="5"/>
  <c r="L363" i="5"/>
  <c r="E363" i="5"/>
  <c r="O449" i="5"/>
  <c r="N368" i="5"/>
  <c r="I368" i="5"/>
  <c r="D964" i="5"/>
  <c r="O34" i="5"/>
  <c r="D722" i="5"/>
  <c r="D550" i="5"/>
  <c r="K550" i="5"/>
  <c r="E550" i="5"/>
  <c r="G550" i="5"/>
  <c r="H550" i="5"/>
  <c r="I550" i="5"/>
  <c r="P550" i="5"/>
  <c r="L550" i="5"/>
  <c r="N550" i="5"/>
  <c r="B550" i="5"/>
  <c r="J550" i="5"/>
  <c r="M550" i="5"/>
  <c r="F550" i="5"/>
  <c r="M239" i="5"/>
  <c r="I239" i="5"/>
  <c r="P239" i="5"/>
  <c r="G239" i="5"/>
  <c r="N239" i="5"/>
  <c r="H239" i="5"/>
  <c r="B239" i="5"/>
  <c r="E239" i="5"/>
  <c r="L239" i="5"/>
  <c r="K239" i="5"/>
  <c r="O239" i="5"/>
  <c r="J239" i="5"/>
  <c r="C239" i="5"/>
  <c r="F239" i="5"/>
  <c r="M22" i="5"/>
  <c r="P22" i="5"/>
  <c r="J22" i="5"/>
  <c r="D22" i="5"/>
  <c r="N22" i="5"/>
  <c r="L22" i="5"/>
  <c r="E22" i="5"/>
  <c r="O22" i="5"/>
  <c r="H22" i="5"/>
  <c r="F22" i="5"/>
  <c r="K22" i="5"/>
  <c r="I22" i="5"/>
  <c r="C22" i="5"/>
  <c r="L598" i="5"/>
  <c r="H598" i="5"/>
  <c r="C598" i="5"/>
  <c r="M598" i="5"/>
  <c r="D598" i="5"/>
  <c r="F598" i="5"/>
  <c r="K598" i="5"/>
  <c r="E598" i="5"/>
  <c r="G598" i="5"/>
  <c r="I598" i="5"/>
  <c r="P598" i="5"/>
  <c r="I950" i="5"/>
  <c r="D950" i="5"/>
  <c r="L950" i="5"/>
  <c r="C950" i="5"/>
  <c r="F950" i="5"/>
  <c r="N950" i="5"/>
  <c r="J950" i="5"/>
  <c r="B950" i="5"/>
  <c r="P950" i="5"/>
  <c r="G950" i="5"/>
  <c r="H950" i="5"/>
  <c r="K950" i="5"/>
  <c r="M950" i="5"/>
  <c r="L97" i="5"/>
  <c r="O97" i="5"/>
  <c r="D97" i="5"/>
  <c r="B97" i="5"/>
  <c r="F97" i="5"/>
  <c r="C97" i="5"/>
  <c r="K97" i="5"/>
  <c r="I97" i="5"/>
  <c r="H97" i="5"/>
  <c r="M97" i="5"/>
  <c r="G97" i="5"/>
  <c r="E97" i="5"/>
  <c r="P97" i="5"/>
  <c r="C722" i="5"/>
  <c r="G722" i="5"/>
  <c r="P722" i="5"/>
  <c r="H722" i="5"/>
  <c r="E722" i="5"/>
  <c r="I722" i="5"/>
  <c r="B34" i="5"/>
  <c r="E34" i="5"/>
  <c r="K34" i="5"/>
  <c r="C34" i="5"/>
  <c r="G34" i="5"/>
  <c r="P34" i="5"/>
  <c r="K964" i="5"/>
  <c r="G964" i="5"/>
  <c r="O964" i="5"/>
  <c r="L964" i="5"/>
  <c r="P964" i="5"/>
  <c r="G368" i="5"/>
  <c r="D368" i="5"/>
  <c r="L368" i="5"/>
  <c r="L838" i="5"/>
  <c r="E838" i="5"/>
  <c r="P838" i="5"/>
  <c r="N838" i="5"/>
  <c r="E449" i="5"/>
  <c r="M449" i="5"/>
  <c r="N32" i="5"/>
  <c r="D32" i="5"/>
  <c r="I32" i="5"/>
  <c r="H32" i="5"/>
  <c r="G32" i="5"/>
  <c r="B32" i="5"/>
  <c r="J32" i="5"/>
  <c r="E32" i="5"/>
  <c r="K32" i="5"/>
  <c r="C32" i="5"/>
  <c r="P32" i="5"/>
  <c r="L32" i="5"/>
  <c r="M32" i="5"/>
  <c r="H424" i="5"/>
  <c r="K424" i="5"/>
  <c r="G424" i="5"/>
  <c r="J424" i="5"/>
  <c r="B424" i="5"/>
  <c r="D424" i="5"/>
  <c r="O424" i="5"/>
  <c r="L424" i="5"/>
  <c r="C424" i="5"/>
  <c r="I424" i="5"/>
  <c r="P424" i="5"/>
  <c r="N424" i="5"/>
  <c r="M424" i="5"/>
  <c r="E424" i="5"/>
  <c r="B344" i="5"/>
  <c r="G344" i="5"/>
  <c r="P344" i="5"/>
  <c r="K344" i="5"/>
  <c r="D344" i="5"/>
  <c r="N344" i="5"/>
  <c r="O344" i="5"/>
  <c r="L344" i="5"/>
  <c r="C344" i="5"/>
  <c r="M344" i="5"/>
  <c r="I344" i="5"/>
  <c r="E344" i="5"/>
  <c r="J344" i="5"/>
  <c r="C240" i="5"/>
  <c r="P240" i="5"/>
  <c r="G240" i="5"/>
  <c r="O240" i="5"/>
  <c r="B240" i="5"/>
  <c r="E240" i="5"/>
  <c r="D240" i="5"/>
  <c r="H240" i="5"/>
  <c r="K240" i="5"/>
  <c r="I240" i="5"/>
  <c r="F240" i="5"/>
  <c r="J240" i="5"/>
  <c r="L240" i="5"/>
  <c r="M100" i="5"/>
  <c r="C100" i="5"/>
  <c r="D100" i="5"/>
  <c r="P100" i="5"/>
  <c r="O100" i="5"/>
  <c r="H100" i="5"/>
  <c r="J100" i="5"/>
  <c r="L100" i="5"/>
  <c r="K100" i="5"/>
  <c r="B100" i="5"/>
  <c r="I100" i="5"/>
  <c r="G100" i="5"/>
  <c r="F100" i="5"/>
  <c r="H708" i="5"/>
  <c r="B708" i="5"/>
  <c r="E708" i="5"/>
  <c r="P708" i="5"/>
  <c r="O708" i="5"/>
  <c r="J708" i="5"/>
  <c r="M708" i="5"/>
  <c r="N708" i="5"/>
  <c r="K708" i="5"/>
  <c r="L708" i="5"/>
  <c r="D708" i="5"/>
  <c r="F708" i="5"/>
  <c r="G708" i="5"/>
  <c r="P440" i="5"/>
  <c r="G440" i="5"/>
  <c r="F440" i="5"/>
  <c r="O440" i="5"/>
  <c r="D440" i="5"/>
  <c r="M440" i="5"/>
  <c r="C440" i="5"/>
  <c r="B440" i="5"/>
  <c r="K440" i="5"/>
  <c r="N440" i="5"/>
  <c r="E440" i="5"/>
  <c r="J440" i="5"/>
  <c r="H440" i="5"/>
  <c r="I440" i="5"/>
  <c r="O72" i="5"/>
  <c r="B72" i="5"/>
  <c r="I72" i="5"/>
  <c r="L72" i="5"/>
  <c r="M72" i="5"/>
  <c r="N72" i="5"/>
  <c r="C72" i="5"/>
  <c r="G72" i="5"/>
  <c r="E72" i="5"/>
  <c r="J72" i="5"/>
  <c r="K72" i="5"/>
  <c r="F72" i="5"/>
  <c r="D72" i="5"/>
  <c r="G238" i="5"/>
  <c r="J238" i="5"/>
  <c r="L238" i="5"/>
  <c r="I238" i="5"/>
  <c r="F238" i="5"/>
  <c r="O238" i="5"/>
  <c r="C238" i="5"/>
  <c r="B238" i="5"/>
  <c r="N238" i="5"/>
  <c r="E238" i="5"/>
  <c r="K238" i="5"/>
  <c r="P238" i="5"/>
  <c r="M238" i="5"/>
  <c r="E148" i="5"/>
  <c r="J148" i="5"/>
  <c r="P717" i="5"/>
  <c r="F717" i="5"/>
  <c r="K717" i="5"/>
  <c r="L717" i="5"/>
  <c r="G717" i="5"/>
  <c r="E717" i="5"/>
  <c r="C717" i="5"/>
  <c r="D717" i="5"/>
  <c r="J717" i="5"/>
  <c r="O717" i="5"/>
  <c r="N717" i="5"/>
  <c r="I688" i="5"/>
  <c r="D688" i="5"/>
  <c r="N688" i="5"/>
  <c r="E688" i="5"/>
  <c r="K688" i="5"/>
  <c r="B688" i="5"/>
  <c r="M688" i="5"/>
  <c r="F688" i="5"/>
  <c r="C688" i="5"/>
  <c r="P688" i="5"/>
  <c r="G688" i="5"/>
  <c r="O688" i="5"/>
  <c r="H688" i="5"/>
  <c r="L688" i="5"/>
  <c r="C756" i="5"/>
  <c r="H756" i="5"/>
  <c r="D756" i="5"/>
  <c r="J756" i="5"/>
  <c r="G756" i="5"/>
  <c r="K756" i="5"/>
  <c r="B756" i="5"/>
  <c r="E756" i="5"/>
  <c r="M756" i="5"/>
  <c r="P756" i="5"/>
  <c r="L756" i="5"/>
  <c r="N756" i="5"/>
  <c r="I756" i="5"/>
  <c r="G508" i="5"/>
  <c r="F508" i="5"/>
  <c r="L508" i="5"/>
  <c r="D508" i="5"/>
  <c r="M508" i="5"/>
  <c r="C508" i="5"/>
  <c r="H508" i="5"/>
  <c r="K508" i="5"/>
  <c r="E508" i="5"/>
  <c r="O508" i="5"/>
  <c r="J508" i="5"/>
  <c r="I508" i="5"/>
  <c r="B508" i="5"/>
  <c r="O572" i="5"/>
  <c r="P572" i="5"/>
  <c r="G572" i="5"/>
  <c r="H572" i="5"/>
  <c r="F572" i="5"/>
  <c r="M572" i="5"/>
  <c r="C572" i="5"/>
  <c r="N572" i="5"/>
  <c r="K572" i="5"/>
  <c r="B572" i="5"/>
  <c r="E572" i="5"/>
  <c r="D572" i="5"/>
  <c r="I572" i="5"/>
  <c r="J572" i="5"/>
  <c r="G60" i="5"/>
  <c r="M60" i="5"/>
  <c r="B60" i="5"/>
  <c r="I60" i="5"/>
  <c r="F60" i="5"/>
  <c r="J60" i="5"/>
  <c r="C60" i="5"/>
  <c r="H60" i="5"/>
  <c r="K60" i="5"/>
  <c r="N60" i="5"/>
  <c r="D60" i="5"/>
  <c r="P60" i="5"/>
  <c r="E60" i="5"/>
  <c r="N779" i="5"/>
  <c r="P779" i="5"/>
  <c r="K779" i="5"/>
  <c r="D779" i="5"/>
  <c r="M779" i="5"/>
  <c r="J779" i="5"/>
  <c r="E779" i="5"/>
  <c r="G779" i="5"/>
  <c r="C779" i="5"/>
  <c r="F779" i="5"/>
  <c r="L779" i="5"/>
  <c r="H779" i="5"/>
  <c r="I779" i="5"/>
  <c r="J449" i="5"/>
  <c r="D838" i="5"/>
  <c r="B838" i="5"/>
  <c r="O368" i="5"/>
  <c r="F964" i="5"/>
  <c r="F34" i="5"/>
  <c r="F722" i="5"/>
  <c r="K722" i="5"/>
  <c r="N709" i="5"/>
  <c r="F344" i="5"/>
  <c r="B717" i="5"/>
  <c r="C232" i="5"/>
  <c r="F232" i="5"/>
  <c r="D232" i="5"/>
  <c r="J232" i="5"/>
  <c r="E232" i="5"/>
  <c r="B232" i="5"/>
  <c r="G232" i="5"/>
  <c r="L232" i="5"/>
  <c r="H232" i="5"/>
  <c r="I232" i="5"/>
  <c r="K232" i="5"/>
  <c r="O232" i="5"/>
  <c r="M232" i="5"/>
  <c r="B230" i="5"/>
  <c r="J773" i="5"/>
  <c r="D773" i="5"/>
  <c r="O773" i="5"/>
  <c r="M773" i="5"/>
  <c r="C773" i="5"/>
  <c r="G773" i="5"/>
  <c r="H773" i="5"/>
  <c r="F773" i="5"/>
  <c r="L773" i="5"/>
  <c r="P773" i="5"/>
  <c r="E773" i="5"/>
  <c r="N773" i="5"/>
  <c r="B773" i="5"/>
  <c r="L28" i="5"/>
  <c r="B28" i="5"/>
  <c r="D28" i="5"/>
  <c r="H28" i="5"/>
  <c r="C28" i="5"/>
  <c r="K28" i="5"/>
  <c r="G28" i="5"/>
  <c r="N28" i="5"/>
  <c r="J28" i="5"/>
  <c r="I28" i="5"/>
  <c r="M28" i="5"/>
  <c r="F28" i="5"/>
  <c r="E28" i="5"/>
  <c r="B316" i="5"/>
  <c r="N316" i="5"/>
  <c r="F316" i="5"/>
  <c r="F932" i="5"/>
  <c r="N932" i="5"/>
  <c r="I932" i="5"/>
  <c r="P932" i="5"/>
  <c r="O932" i="5"/>
  <c r="L932" i="5"/>
  <c r="D932" i="5"/>
  <c r="B932" i="5"/>
  <c r="M932" i="5"/>
  <c r="E932" i="5"/>
  <c r="J932" i="5"/>
  <c r="H932" i="5"/>
  <c r="C932" i="5"/>
  <c r="B832" i="5"/>
  <c r="N832" i="5"/>
  <c r="D45" i="5"/>
  <c r="F45" i="5"/>
  <c r="K45" i="5"/>
  <c r="B45" i="5"/>
  <c r="J45" i="5"/>
  <c r="L45" i="5"/>
  <c r="I45" i="5"/>
  <c r="P45" i="5"/>
  <c r="H45" i="5"/>
  <c r="M45" i="5"/>
  <c r="N45" i="5"/>
  <c r="C45" i="5"/>
  <c r="E45" i="5"/>
  <c r="F796" i="5"/>
  <c r="D333" i="5"/>
  <c r="J333" i="5"/>
  <c r="O291" i="5"/>
  <c r="J291" i="5"/>
  <c r="C291" i="5"/>
  <c r="G291" i="5"/>
  <c r="M291" i="5"/>
  <c r="B291" i="5"/>
  <c r="H291" i="5"/>
  <c r="I291" i="5"/>
  <c r="F291" i="5"/>
  <c r="K291" i="5"/>
  <c r="E291" i="5"/>
  <c r="D291" i="5"/>
  <c r="L291" i="5"/>
  <c r="P291" i="5"/>
  <c r="K14" i="5"/>
  <c r="N14" i="5"/>
  <c r="P14" i="5"/>
  <c r="F14" i="5"/>
  <c r="E14" i="5"/>
  <c r="D14" i="5"/>
  <c r="C14" i="5"/>
  <c r="H14" i="5"/>
  <c r="M14" i="5"/>
  <c r="I14" i="5"/>
  <c r="O14" i="5"/>
  <c r="J14" i="5"/>
  <c r="G46" i="5"/>
  <c r="P46" i="5"/>
  <c r="C46" i="5"/>
  <c r="L46" i="5"/>
  <c r="F46" i="5"/>
  <c r="N46" i="5"/>
  <c r="K46" i="5"/>
  <c r="E46" i="5"/>
  <c r="B46" i="5"/>
  <c r="H46" i="5"/>
  <c r="M46" i="5"/>
  <c r="J46" i="5"/>
  <c r="D46" i="5"/>
  <c r="F178" i="5"/>
  <c r="I178" i="5"/>
  <c r="C178" i="5"/>
  <c r="E622" i="5"/>
  <c r="M987" i="5"/>
  <c r="E987" i="5"/>
  <c r="P987" i="5"/>
  <c r="O987" i="5"/>
  <c r="D987" i="5"/>
  <c r="H987" i="5"/>
  <c r="J987" i="5"/>
  <c r="K987" i="5"/>
  <c r="G987" i="5"/>
  <c r="C987" i="5"/>
  <c r="I987" i="5"/>
  <c r="E373" i="5"/>
  <c r="N373" i="5"/>
  <c r="K373" i="5"/>
  <c r="C373" i="5"/>
  <c r="O373" i="5"/>
  <c r="F373" i="5"/>
  <c r="I373" i="5"/>
  <c r="M373" i="5"/>
  <c r="H373" i="5"/>
  <c r="D373" i="5"/>
  <c r="G645" i="5"/>
  <c r="J645" i="5"/>
  <c r="I643" i="5"/>
  <c r="B643" i="5"/>
  <c r="H643" i="5"/>
  <c r="D643" i="5"/>
  <c r="O643" i="5"/>
  <c r="M643" i="5"/>
  <c r="E643" i="5"/>
  <c r="P643" i="5"/>
  <c r="G643" i="5"/>
  <c r="N643" i="5"/>
  <c r="K643" i="5"/>
  <c r="L643" i="5"/>
  <c r="I185" i="5"/>
  <c r="C185" i="5"/>
  <c r="N185" i="5"/>
  <c r="M185" i="5"/>
  <c r="K185" i="5"/>
  <c r="E185" i="5"/>
  <c r="P185" i="5"/>
  <c r="K926" i="5"/>
  <c r="G926" i="5"/>
  <c r="I926" i="5"/>
  <c r="F926" i="5"/>
  <c r="O926" i="5"/>
  <c r="C926" i="5"/>
  <c r="B926" i="5"/>
  <c r="N926" i="5"/>
  <c r="E926" i="5"/>
  <c r="L926" i="5"/>
  <c r="D926" i="5"/>
  <c r="J926" i="5"/>
  <c r="H926" i="5"/>
  <c r="O342" i="5"/>
  <c r="C342" i="5"/>
  <c r="D342" i="5"/>
  <c r="I342" i="5"/>
  <c r="E342" i="5"/>
  <c r="K342" i="5"/>
  <c r="L342" i="5"/>
  <c r="H342" i="5"/>
  <c r="M342" i="5"/>
  <c r="N342" i="5"/>
  <c r="J342" i="5"/>
  <c r="G342" i="5"/>
  <c r="F342" i="5"/>
  <c r="P342" i="5"/>
  <c r="I39" i="5"/>
  <c r="B39" i="5"/>
  <c r="P39" i="5"/>
  <c r="N521" i="5"/>
  <c r="F521" i="5"/>
  <c r="J521" i="5"/>
  <c r="O521" i="5"/>
  <c r="H521" i="5"/>
  <c r="M521" i="5"/>
  <c r="P521" i="5"/>
  <c r="E521" i="5"/>
  <c r="D521" i="5"/>
  <c r="B521" i="5"/>
  <c r="G521" i="5"/>
  <c r="L521" i="5"/>
  <c r="C521" i="5"/>
  <c r="H623" i="5"/>
  <c r="E623" i="5"/>
  <c r="D623" i="5"/>
  <c r="K623" i="5"/>
  <c r="I623" i="5"/>
  <c r="C623" i="5"/>
  <c r="L623" i="5"/>
  <c r="G623" i="5"/>
  <c r="P623" i="5"/>
  <c r="F623" i="5"/>
  <c r="J623" i="5"/>
  <c r="O623" i="5"/>
  <c r="M623" i="5"/>
  <c r="D799" i="5"/>
  <c r="N799" i="5"/>
  <c r="G799" i="5"/>
  <c r="AF13" i="4"/>
  <c r="A3" i="5"/>
  <c r="L7" i="5"/>
  <c r="M7" i="5"/>
  <c r="J7" i="5"/>
  <c r="C7" i="5"/>
  <c r="I7" i="5"/>
  <c r="N7" i="5"/>
  <c r="F7" i="5"/>
  <c r="B7" i="5"/>
  <c r="H7" i="5"/>
  <c r="O7" i="5"/>
  <c r="K7" i="5"/>
  <c r="P7" i="5"/>
  <c r="G7" i="5"/>
  <c r="N695" i="5"/>
  <c r="J695" i="5"/>
  <c r="K695" i="5"/>
  <c r="G695" i="5"/>
  <c r="D518" i="5"/>
  <c r="M674" i="5"/>
  <c r="I674" i="5"/>
  <c r="G674" i="5"/>
  <c r="B674" i="5"/>
  <c r="L674" i="5"/>
  <c r="D674" i="5"/>
  <c r="C674" i="5"/>
  <c r="E674" i="5"/>
  <c r="J674" i="5"/>
  <c r="F674" i="5"/>
  <c r="K674" i="5"/>
  <c r="H674" i="5"/>
  <c r="P674" i="5"/>
  <c r="F681" i="5"/>
  <c r="E681" i="5"/>
  <c r="D681" i="5"/>
  <c r="H681" i="5"/>
  <c r="G681" i="5"/>
  <c r="K681" i="5"/>
  <c r="L681" i="5"/>
  <c r="I681" i="5"/>
  <c r="B681" i="5"/>
  <c r="O681" i="5"/>
  <c r="M681" i="5"/>
  <c r="C681" i="5"/>
  <c r="P681" i="5"/>
  <c r="O253" i="5"/>
  <c r="J253" i="5"/>
  <c r="I253" i="5"/>
  <c r="N253" i="5"/>
  <c r="G253" i="5"/>
  <c r="B253" i="5"/>
  <c r="F253" i="5"/>
  <c r="C253" i="5"/>
  <c r="D253" i="5"/>
  <c r="P253" i="5"/>
  <c r="M253" i="5"/>
  <c r="K253" i="5"/>
  <c r="H253" i="5"/>
  <c r="E253" i="5"/>
  <c r="C379" i="5"/>
  <c r="B379" i="5"/>
  <c r="F379" i="5"/>
  <c r="J379" i="5"/>
  <c r="I814" i="5"/>
  <c r="E814" i="5"/>
  <c r="P814" i="5"/>
  <c r="L814" i="5"/>
  <c r="B814" i="5"/>
  <c r="K814" i="5"/>
  <c r="F814" i="5"/>
  <c r="G814" i="5"/>
  <c r="N814" i="5"/>
  <c r="M814" i="5"/>
  <c r="C814" i="5"/>
  <c r="L395" i="5"/>
  <c r="H395" i="5"/>
  <c r="N395" i="5"/>
  <c r="F395" i="5"/>
  <c r="P789" i="5"/>
  <c r="F789" i="5"/>
  <c r="F573" i="5"/>
  <c r="N573" i="5"/>
  <c r="F358" i="5"/>
  <c r="J358" i="5"/>
  <c r="K358" i="5"/>
  <c r="M358" i="5"/>
  <c r="C358" i="5"/>
  <c r="O358" i="5"/>
  <c r="P358" i="5"/>
  <c r="G358" i="5"/>
  <c r="H358" i="5"/>
  <c r="N358" i="5"/>
  <c r="J669" i="5"/>
  <c r="E669" i="5"/>
  <c r="K669" i="5"/>
  <c r="G669" i="5"/>
  <c r="M669" i="5"/>
  <c r="B669" i="5"/>
  <c r="I669" i="5"/>
  <c r="F669" i="5"/>
  <c r="O669" i="5"/>
  <c r="D669" i="5"/>
  <c r="H669" i="5"/>
  <c r="P669" i="5"/>
  <c r="C669" i="5"/>
  <c r="L669" i="5"/>
  <c r="E796" i="5"/>
  <c r="E867" i="5"/>
  <c r="N867" i="5"/>
  <c r="P867" i="5"/>
  <c r="J867" i="5"/>
  <c r="K867" i="5"/>
  <c r="F867" i="5"/>
  <c r="C867" i="5"/>
  <c r="M867" i="5"/>
  <c r="P457" i="5"/>
  <c r="B457" i="5"/>
  <c r="K457" i="5"/>
  <c r="M457" i="5"/>
  <c r="C457" i="5"/>
  <c r="D457" i="5"/>
  <c r="L457" i="5"/>
  <c r="G457" i="5"/>
  <c r="I457" i="5"/>
  <c r="F457" i="5"/>
  <c r="E457" i="5"/>
  <c r="H457" i="5"/>
  <c r="N457" i="5"/>
  <c r="O457" i="5"/>
  <c r="AF429" i="4"/>
  <c r="A99" i="5"/>
  <c r="AF357" i="4"/>
  <c r="AE417" i="4"/>
  <c r="AE394" i="4"/>
  <c r="AE378" i="4"/>
  <c r="AE42" i="4"/>
  <c r="AE843" i="4"/>
  <c r="AE496" i="4"/>
  <c r="AE139" i="4"/>
  <c r="AE527" i="4"/>
  <c r="AE812" i="4"/>
  <c r="AE457" i="4"/>
  <c r="AE172" i="4"/>
  <c r="AE262" i="4"/>
  <c r="A301" i="5"/>
  <c r="AE324" i="4"/>
  <c r="AE310" i="4"/>
  <c r="AE985" i="4"/>
  <c r="AE733" i="4"/>
  <c r="AE409" i="4"/>
  <c r="AE796" i="4"/>
  <c r="AE677" i="4"/>
  <c r="AE653" i="4"/>
  <c r="AE867" i="4"/>
  <c r="AE248" i="4"/>
  <c r="AF55" i="4"/>
  <c r="AE915" i="4"/>
  <c r="AE294" i="4"/>
  <c r="AE907" i="4"/>
  <c r="AE339" i="4"/>
  <c r="AE772" i="4"/>
  <c r="AE401" i="4"/>
  <c r="AE50" i="4"/>
  <c r="AE270" i="4"/>
  <c r="AE247" i="4"/>
  <c r="AE27" i="4"/>
  <c r="AE693" i="4"/>
  <c r="AE851" i="4"/>
  <c r="AE709" i="4"/>
  <c r="AE302" i="4"/>
  <c r="AE82" i="4"/>
  <c r="AE331" i="4"/>
  <c r="AE1004" i="4"/>
  <c r="AE240" i="4"/>
  <c r="AE475" i="4"/>
  <c r="AE511" i="4"/>
  <c r="AE567" i="4"/>
  <c r="AE131" i="4"/>
  <c r="AE725" i="4"/>
  <c r="AE355" i="4"/>
  <c r="AE606" i="4"/>
  <c r="AE701" i="4"/>
  <c r="AE804" i="4"/>
  <c r="AE147" i="4"/>
  <c r="AE155" i="4"/>
  <c r="AE196" i="4"/>
  <c r="AE551" i="4"/>
  <c r="AE90" i="4"/>
  <c r="AE669" i="4"/>
  <c r="AE328" i="4"/>
  <c r="AE481" i="4"/>
  <c r="AE931" i="4"/>
  <c r="AE363" i="4"/>
  <c r="AE347" i="4"/>
  <c r="AE66" i="4"/>
  <c r="AE543" i="4"/>
  <c r="AE278" i="4"/>
  <c r="AE749" i="4"/>
  <c r="AE559" i="4"/>
  <c r="AE188" i="4"/>
  <c r="AE318" i="4"/>
  <c r="A59" i="5"/>
  <c r="AE385" i="4"/>
  <c r="AE598" i="4"/>
  <c r="AE638" i="4"/>
  <c r="AE756" i="4"/>
  <c r="AE685" i="4"/>
  <c r="AE465" i="4"/>
  <c r="AE519" i="4"/>
  <c r="AE875" i="4"/>
  <c r="AE828" i="4"/>
  <c r="AE473" i="4"/>
  <c r="AE384" i="4"/>
  <c r="K120" i="5"/>
  <c r="B120" i="5"/>
  <c r="P120" i="5"/>
  <c r="D120" i="5"/>
  <c r="O120" i="5"/>
  <c r="F120" i="5"/>
  <c r="I120" i="5"/>
  <c r="E120" i="5"/>
  <c r="L120" i="5"/>
  <c r="J120" i="5"/>
  <c r="N120" i="5"/>
  <c r="M120" i="5"/>
  <c r="H120" i="5"/>
  <c r="F48" i="5"/>
  <c r="H48" i="5"/>
  <c r="J48" i="5"/>
  <c r="E48" i="5"/>
  <c r="D48" i="5"/>
  <c r="L48" i="5"/>
  <c r="C48" i="5"/>
  <c r="B48" i="5"/>
  <c r="I48" i="5"/>
  <c r="M48" i="5"/>
  <c r="O48" i="5"/>
  <c r="B16" i="5"/>
  <c r="M16" i="5"/>
  <c r="N16" i="5"/>
  <c r="I16" i="5"/>
  <c r="O16" i="5"/>
  <c r="L16" i="5"/>
  <c r="C16" i="5"/>
  <c r="G16" i="5"/>
  <c r="F16" i="5"/>
  <c r="H16" i="5"/>
  <c r="E16" i="5"/>
  <c r="G512" i="5"/>
  <c r="N512" i="5"/>
  <c r="F512" i="5"/>
  <c r="K512" i="5"/>
  <c r="B512" i="5"/>
  <c r="J512" i="5"/>
  <c r="D512" i="5"/>
  <c r="N448" i="5"/>
  <c r="K448" i="5"/>
  <c r="P448" i="5"/>
  <c r="J448" i="5"/>
  <c r="M448" i="5"/>
  <c r="M360" i="5"/>
  <c r="D360" i="5"/>
  <c r="G360" i="5"/>
  <c r="C360" i="5"/>
  <c r="L653" i="5"/>
  <c r="O653" i="5"/>
  <c r="H653" i="5"/>
  <c r="C653" i="5"/>
  <c r="B653" i="5"/>
  <c r="K653" i="5"/>
  <c r="I653" i="5"/>
  <c r="P653" i="5"/>
  <c r="F653" i="5"/>
  <c r="M653" i="5"/>
  <c r="E653" i="5"/>
  <c r="J653" i="5"/>
  <c r="G653" i="5"/>
  <c r="J320" i="5"/>
  <c r="O320" i="5"/>
  <c r="L320" i="5"/>
  <c r="G320" i="5"/>
  <c r="H320" i="5"/>
  <c r="F320" i="5"/>
  <c r="B320" i="5"/>
  <c r="K320" i="5"/>
  <c r="I320" i="5"/>
  <c r="M320" i="5"/>
  <c r="C320" i="5"/>
  <c r="D320" i="5"/>
  <c r="P320" i="5"/>
  <c r="N320" i="5"/>
  <c r="J56" i="5"/>
  <c r="L56" i="5"/>
  <c r="B56" i="5"/>
  <c r="H56" i="5"/>
  <c r="I56" i="5"/>
  <c r="N56" i="5"/>
  <c r="P56" i="5"/>
  <c r="C56" i="5"/>
  <c r="K56" i="5"/>
  <c r="O56" i="5"/>
  <c r="F56" i="5"/>
  <c r="D56" i="5"/>
  <c r="G56" i="5"/>
  <c r="P608" i="5"/>
  <c r="L608" i="5"/>
  <c r="F608" i="5"/>
  <c r="I608" i="5"/>
  <c r="B608" i="5"/>
  <c r="G608" i="5"/>
  <c r="E608" i="5"/>
  <c r="D608" i="5"/>
  <c r="J608" i="5"/>
  <c r="O608" i="5"/>
  <c r="H608" i="5"/>
  <c r="C608" i="5"/>
  <c r="M608" i="5"/>
  <c r="B127" i="5"/>
  <c r="G127" i="5"/>
  <c r="L127" i="5"/>
  <c r="O127" i="5"/>
  <c r="D127" i="5"/>
  <c r="C127" i="5"/>
  <c r="P127" i="5"/>
  <c r="N127" i="5"/>
  <c r="E127" i="5"/>
  <c r="I127" i="5"/>
  <c r="K127" i="5"/>
  <c r="M127" i="5"/>
  <c r="F127" i="5"/>
  <c r="M689" i="5"/>
  <c r="C689" i="5"/>
  <c r="F689" i="5"/>
  <c r="G689" i="5"/>
  <c r="H689" i="5"/>
  <c r="P689" i="5"/>
  <c r="B689" i="5"/>
  <c r="O689" i="5"/>
  <c r="I689" i="5"/>
  <c r="J689" i="5"/>
  <c r="E689" i="5"/>
  <c r="K689" i="5"/>
  <c r="L689" i="5"/>
  <c r="I535" i="5"/>
  <c r="N535" i="5"/>
  <c r="O535" i="5"/>
  <c r="K535" i="5"/>
  <c r="L535" i="5"/>
  <c r="E535" i="5"/>
  <c r="F535" i="5"/>
  <c r="G535" i="5"/>
  <c r="D535" i="5"/>
  <c r="C535" i="5"/>
  <c r="M535" i="5"/>
  <c r="H535" i="5"/>
  <c r="J535" i="5"/>
  <c r="E827" i="5"/>
  <c r="P827" i="5"/>
  <c r="K827" i="5"/>
  <c r="M827" i="5"/>
  <c r="C827" i="5"/>
  <c r="D827" i="5"/>
  <c r="G827" i="5"/>
  <c r="N827" i="5"/>
  <c r="O827" i="5"/>
  <c r="I827" i="5"/>
  <c r="H827" i="5"/>
  <c r="L827" i="5"/>
  <c r="J827" i="5"/>
  <c r="B827" i="5"/>
  <c r="F827" i="5"/>
  <c r="C446" i="5"/>
  <c r="G446" i="5"/>
  <c r="B446" i="5"/>
  <c r="E446" i="5"/>
  <c r="K446" i="5"/>
  <c r="N446" i="5"/>
  <c r="D446" i="5"/>
  <c r="H446" i="5"/>
  <c r="J446" i="5"/>
  <c r="F446" i="5"/>
  <c r="O446" i="5"/>
  <c r="L446" i="5"/>
  <c r="K897" i="5"/>
  <c r="F897" i="5"/>
  <c r="D897" i="5"/>
  <c r="J897" i="5"/>
  <c r="M897" i="5"/>
  <c r="B897" i="5"/>
  <c r="G897" i="5"/>
  <c r="L897" i="5"/>
  <c r="N897" i="5"/>
  <c r="E897" i="5"/>
  <c r="P897" i="5"/>
  <c r="I897" i="5"/>
  <c r="O897" i="5"/>
  <c r="C897" i="5"/>
  <c r="N229" i="5"/>
  <c r="C229" i="5"/>
  <c r="L229" i="5"/>
  <c r="H229" i="5"/>
  <c r="O229" i="5"/>
  <c r="J229" i="5"/>
  <c r="G229" i="5"/>
  <c r="M229" i="5"/>
  <c r="E229" i="5"/>
  <c r="K229" i="5"/>
  <c r="I229" i="5"/>
  <c r="F229" i="5"/>
  <c r="P229" i="5"/>
  <c r="D229" i="5"/>
  <c r="P455" i="5"/>
  <c r="L455" i="5"/>
  <c r="H455" i="5"/>
  <c r="G455" i="5"/>
  <c r="J455" i="5"/>
  <c r="E455" i="5"/>
  <c r="F455" i="5"/>
  <c r="B455" i="5"/>
  <c r="O455" i="5"/>
  <c r="N455" i="5"/>
  <c r="K455" i="5"/>
  <c r="M455" i="5"/>
  <c r="I455" i="5"/>
  <c r="F444" i="5"/>
  <c r="P444" i="5"/>
  <c r="O444" i="5"/>
  <c r="E444" i="5"/>
  <c r="H444" i="5"/>
  <c r="L444" i="5"/>
  <c r="G444" i="5"/>
  <c r="M444" i="5"/>
  <c r="B444" i="5"/>
  <c r="N444" i="5"/>
  <c r="J444" i="5"/>
  <c r="C444" i="5"/>
  <c r="K444" i="5"/>
  <c r="F252" i="5"/>
  <c r="P252" i="5"/>
  <c r="L252" i="5"/>
  <c r="M252" i="5"/>
  <c r="K252" i="5"/>
  <c r="I252" i="5"/>
  <c r="E252" i="5"/>
  <c r="J252" i="5"/>
  <c r="D252" i="5"/>
  <c r="O252" i="5"/>
  <c r="G252" i="5"/>
  <c r="H252" i="5"/>
  <c r="N252" i="5"/>
  <c r="AF15" i="4"/>
  <c r="A5" i="5"/>
  <c r="N414" i="5"/>
  <c r="O414" i="5"/>
  <c r="M414" i="5"/>
  <c r="I414" i="5"/>
  <c r="B414" i="5"/>
  <c r="K414" i="5"/>
  <c r="J414" i="5"/>
  <c r="F414" i="5"/>
  <c r="H414" i="5"/>
  <c r="G414" i="5"/>
  <c r="L414" i="5"/>
  <c r="E414" i="5"/>
  <c r="C414" i="5"/>
  <c r="P414" i="5"/>
  <c r="D414" i="5"/>
  <c r="P539" i="5"/>
  <c r="O539" i="5"/>
  <c r="M539" i="5"/>
  <c r="F539" i="5"/>
  <c r="I539" i="5"/>
  <c r="C539" i="5"/>
  <c r="K539" i="5"/>
  <c r="D539" i="5"/>
  <c r="N539" i="5"/>
  <c r="B539" i="5"/>
  <c r="E539" i="5"/>
  <c r="H539" i="5"/>
  <c r="L872" i="5"/>
  <c r="I872" i="5"/>
  <c r="E872" i="5"/>
  <c r="K872" i="5"/>
  <c r="N872" i="5"/>
  <c r="D872" i="5"/>
  <c r="J872" i="5"/>
  <c r="F872" i="5"/>
  <c r="G872" i="5"/>
  <c r="H872" i="5"/>
  <c r="C146" i="5"/>
  <c r="I146" i="5"/>
  <c r="B146" i="5"/>
  <c r="L146" i="5"/>
  <c r="K146" i="5"/>
  <c r="O146" i="5"/>
  <c r="F146" i="5"/>
  <c r="N146" i="5"/>
  <c r="J146" i="5"/>
  <c r="P146" i="5"/>
  <c r="G146" i="5"/>
  <c r="H146" i="5"/>
  <c r="M146" i="5"/>
  <c r="C170" i="5"/>
  <c r="E170" i="5"/>
  <c r="J170" i="5"/>
  <c r="P170" i="5"/>
  <c r="F170" i="5"/>
  <c r="N170" i="5"/>
  <c r="D170" i="5"/>
  <c r="B170" i="5"/>
  <c r="L170" i="5"/>
  <c r="M170" i="5"/>
  <c r="O170" i="5"/>
  <c r="G170" i="5"/>
  <c r="I170" i="5"/>
  <c r="H148" i="5"/>
  <c r="C148" i="5"/>
  <c r="D148" i="5"/>
  <c r="I148" i="5"/>
  <c r="F148" i="5"/>
  <c r="M148" i="5"/>
  <c r="K148" i="5"/>
  <c r="B148" i="5"/>
  <c r="P148" i="5"/>
  <c r="O148" i="5"/>
  <c r="L148" i="5"/>
  <c r="N148" i="5"/>
  <c r="G148" i="5"/>
  <c r="L538" i="5"/>
  <c r="H538" i="5"/>
  <c r="F538" i="5"/>
  <c r="K538" i="5"/>
  <c r="O538" i="5"/>
  <c r="D538" i="5"/>
  <c r="P538" i="5"/>
  <c r="E538" i="5"/>
  <c r="C538" i="5"/>
  <c r="G538" i="5"/>
  <c r="M538" i="5"/>
  <c r="J538" i="5"/>
  <c r="N538" i="5"/>
  <c r="B538" i="5"/>
  <c r="O426" i="5"/>
  <c r="P426" i="5"/>
  <c r="I426" i="5"/>
  <c r="G426" i="5"/>
  <c r="L426" i="5"/>
  <c r="C426" i="5"/>
  <c r="F426" i="5"/>
  <c r="H426" i="5"/>
  <c r="J426" i="5"/>
  <c r="N426" i="5"/>
  <c r="B426" i="5"/>
  <c r="E426" i="5"/>
  <c r="D426" i="5"/>
  <c r="K426" i="5"/>
  <c r="M166" i="5"/>
  <c r="F166" i="5"/>
  <c r="N166" i="5"/>
  <c r="G166" i="5"/>
  <c r="I166" i="5"/>
  <c r="D166" i="5"/>
  <c r="P166" i="5"/>
  <c r="C166" i="5"/>
  <c r="H166" i="5"/>
  <c r="O166" i="5"/>
  <c r="E166" i="5"/>
  <c r="K166" i="5"/>
  <c r="B166" i="5"/>
  <c r="K557" i="5"/>
  <c r="M650" i="5"/>
  <c r="F96" i="5"/>
  <c r="L96" i="5"/>
  <c r="E122" i="5"/>
  <c r="O122" i="5"/>
  <c r="G122" i="5"/>
  <c r="O423" i="5"/>
  <c r="D423" i="5"/>
  <c r="P423" i="5"/>
  <c r="E423" i="5"/>
  <c r="H292" i="5"/>
  <c r="O292" i="5"/>
  <c r="C292" i="5"/>
  <c r="E292" i="5"/>
  <c r="P37" i="5"/>
  <c r="G37" i="5"/>
  <c r="E37" i="5"/>
  <c r="K37" i="5"/>
  <c r="I37" i="5"/>
  <c r="J125" i="5"/>
  <c r="D125" i="5"/>
  <c r="K125" i="5"/>
  <c r="G125" i="5"/>
  <c r="N125" i="5"/>
  <c r="E125" i="5"/>
  <c r="I125" i="5"/>
  <c r="C125" i="5"/>
  <c r="F125" i="5"/>
  <c r="L125" i="5"/>
  <c r="H125" i="5"/>
  <c r="B125" i="5"/>
  <c r="P125" i="5"/>
  <c r="AF143" i="4"/>
  <c r="A133" i="5"/>
  <c r="H231" i="5"/>
  <c r="E231" i="5"/>
  <c r="K231" i="5"/>
  <c r="L231" i="5"/>
  <c r="C231" i="5"/>
  <c r="F231" i="5"/>
  <c r="J231" i="5"/>
  <c r="A473" i="5"/>
  <c r="AF483" i="4"/>
  <c r="D714" i="5"/>
  <c r="I714" i="5"/>
  <c r="G714" i="5"/>
  <c r="P714" i="5"/>
  <c r="E714" i="5"/>
  <c r="L714" i="5"/>
  <c r="H714" i="5"/>
  <c r="O714" i="5"/>
  <c r="A777" i="5"/>
  <c r="AF787" i="4"/>
  <c r="AF885" i="4"/>
  <c r="A875" i="5"/>
  <c r="G882" i="5"/>
  <c r="H882" i="5"/>
  <c r="E882" i="5"/>
  <c r="J882" i="5"/>
  <c r="P882" i="5"/>
  <c r="L882" i="5"/>
  <c r="C882" i="5"/>
  <c r="O882" i="5"/>
  <c r="K882" i="5"/>
  <c r="F882" i="5"/>
  <c r="I882" i="5"/>
  <c r="L984" i="5"/>
  <c r="C984" i="5"/>
  <c r="I984" i="5"/>
  <c r="O984" i="5"/>
  <c r="O991" i="5"/>
  <c r="F991" i="5"/>
  <c r="L991" i="5"/>
  <c r="AF1008" i="4"/>
  <c r="A998" i="5"/>
  <c r="P728" i="5"/>
  <c r="D728" i="5"/>
  <c r="N728" i="5"/>
  <c r="F728" i="5"/>
  <c r="G728" i="5"/>
  <c r="H994" i="5"/>
  <c r="I994" i="5"/>
  <c r="M305" i="5"/>
  <c r="D305" i="5"/>
  <c r="B305" i="5"/>
  <c r="O305" i="5"/>
  <c r="N305" i="5"/>
  <c r="P305" i="5"/>
  <c r="H305" i="5"/>
  <c r="E305" i="5"/>
  <c r="D712" i="5"/>
  <c r="J712" i="5"/>
  <c r="N738" i="5"/>
  <c r="C738" i="5"/>
  <c r="O738" i="5"/>
  <c r="N8" i="5"/>
  <c r="H8" i="5"/>
  <c r="G406" i="5"/>
  <c r="N406" i="5"/>
  <c r="P406" i="5"/>
  <c r="L227" i="5"/>
  <c r="B227" i="5"/>
  <c r="O899" i="5"/>
  <c r="F899" i="5"/>
  <c r="D899" i="5"/>
  <c r="E899" i="5"/>
  <c r="K899" i="5"/>
  <c r="G650" i="5"/>
  <c r="O650" i="5"/>
  <c r="N650" i="5"/>
  <c r="C650" i="5"/>
  <c r="P650" i="5"/>
  <c r="I894" i="5"/>
  <c r="H894" i="5"/>
  <c r="E894" i="5"/>
  <c r="G894" i="5"/>
  <c r="M894" i="5"/>
  <c r="J894" i="5"/>
  <c r="L894" i="5"/>
  <c r="D894" i="5"/>
  <c r="N894" i="5"/>
  <c r="B894" i="5"/>
  <c r="C894" i="5"/>
  <c r="C899" i="5"/>
  <c r="L828" i="5"/>
  <c r="M828" i="5"/>
  <c r="H828" i="5"/>
  <c r="O828" i="5"/>
  <c r="P828" i="5"/>
  <c r="D828" i="5"/>
  <c r="F828" i="5"/>
  <c r="E828" i="5"/>
  <c r="P809" i="5"/>
  <c r="N809" i="5"/>
  <c r="J809" i="5"/>
  <c r="D809" i="5"/>
  <c r="C809" i="5"/>
  <c r="E809" i="5"/>
  <c r="O809" i="5"/>
  <c r="K809" i="5"/>
  <c r="B809" i="5"/>
  <c r="P899" i="5"/>
  <c r="K227" i="5"/>
  <c r="O649" i="5"/>
  <c r="I649" i="5"/>
  <c r="C165" i="5"/>
  <c r="M165" i="5"/>
  <c r="B165" i="5"/>
  <c r="N165" i="5"/>
  <c r="K865" i="5"/>
  <c r="F865" i="5"/>
  <c r="B285" i="5"/>
  <c r="P285" i="5"/>
  <c r="G371" i="5"/>
  <c r="E371" i="5"/>
  <c r="B371" i="5"/>
  <c r="L371" i="5"/>
  <c r="O371" i="5"/>
  <c r="C18" i="5"/>
  <c r="E76" i="5"/>
  <c r="C746" i="5"/>
  <c r="E746" i="5"/>
  <c r="J746" i="5"/>
  <c r="O355" i="5"/>
  <c r="K355" i="5"/>
  <c r="M665" i="5"/>
  <c r="F665" i="5"/>
  <c r="I665" i="5"/>
  <c r="G665" i="5"/>
  <c r="D665" i="5"/>
  <c r="B665" i="5"/>
  <c r="H665" i="5"/>
  <c r="D830" i="5"/>
  <c r="I830" i="5"/>
  <c r="P830" i="5"/>
  <c r="G830" i="5"/>
  <c r="L830" i="5"/>
  <c r="K830" i="5"/>
  <c r="O830" i="5"/>
  <c r="B830" i="5"/>
  <c r="M830" i="5"/>
  <c r="J18" i="5"/>
  <c r="I650" i="5"/>
  <c r="I312" i="5"/>
  <c r="C312" i="5"/>
  <c r="O312" i="5"/>
  <c r="M312" i="5"/>
  <c r="G312" i="5"/>
  <c r="O43" i="5"/>
  <c r="J43" i="5"/>
  <c r="D337" i="5"/>
  <c r="C337" i="5"/>
  <c r="N337" i="5"/>
  <c r="K337" i="5"/>
  <c r="O337" i="5"/>
  <c r="I337" i="5"/>
  <c r="C908" i="5"/>
  <c r="M908" i="5"/>
  <c r="G908" i="5"/>
  <c r="K908" i="5"/>
  <c r="I908" i="5"/>
  <c r="B908" i="5"/>
  <c r="D908" i="5"/>
  <c r="P908" i="5"/>
  <c r="J908" i="5"/>
  <c r="O908" i="5"/>
  <c r="E908" i="5"/>
  <c r="D379" i="5"/>
  <c r="P379" i="5"/>
  <c r="P395" i="5"/>
  <c r="D169" i="5"/>
  <c r="B73" i="5"/>
  <c r="I73" i="5"/>
  <c r="F698" i="5"/>
  <c r="J73" i="5"/>
  <c r="F534" i="5"/>
  <c r="N534" i="5"/>
  <c r="D534" i="5"/>
  <c r="G889" i="5"/>
  <c r="M889" i="5"/>
  <c r="C889" i="5"/>
  <c r="H119" i="5"/>
  <c r="I119" i="5"/>
  <c r="J119" i="5"/>
  <c r="M126" i="5"/>
  <c r="F126" i="5"/>
  <c r="C262" i="5"/>
  <c r="G262" i="5"/>
  <c r="H262" i="5"/>
  <c r="B262" i="5"/>
  <c r="J262" i="5"/>
  <c r="O262" i="5"/>
  <c r="K262" i="5"/>
  <c r="I340" i="5"/>
  <c r="O340" i="5"/>
  <c r="N340" i="5"/>
  <c r="AF468" i="4"/>
  <c r="A458" i="5"/>
  <c r="A466" i="5"/>
  <c r="AF476" i="4"/>
  <c r="A547" i="5"/>
  <c r="AF557" i="4"/>
  <c r="A555" i="5"/>
  <c r="AF565" i="4"/>
  <c r="A747" i="5"/>
  <c r="AF757" i="4"/>
  <c r="A755" i="5"/>
  <c r="AF765" i="4"/>
  <c r="L771" i="5"/>
  <c r="D771" i="5"/>
  <c r="G771" i="5"/>
  <c r="K902" i="5"/>
  <c r="L902" i="5"/>
  <c r="G902" i="5"/>
  <c r="M902" i="5"/>
  <c r="H902" i="5"/>
  <c r="E902" i="5"/>
  <c r="N902" i="5"/>
  <c r="P902" i="5"/>
  <c r="AF27" i="4"/>
  <c r="A17" i="5"/>
  <c r="L317" i="5"/>
  <c r="J317" i="5"/>
  <c r="G317" i="5"/>
  <c r="K317" i="5"/>
  <c r="E317" i="5"/>
  <c r="P317" i="5"/>
  <c r="N317" i="5"/>
  <c r="O317" i="5"/>
  <c r="F317" i="5"/>
  <c r="B317" i="5"/>
  <c r="B443" i="5"/>
  <c r="P443" i="5"/>
  <c r="J443" i="5"/>
  <c r="O443" i="5"/>
  <c r="D443" i="5"/>
  <c r="F443" i="5"/>
  <c r="L443" i="5"/>
  <c r="M443" i="5"/>
  <c r="A533" i="5"/>
  <c r="AF543" i="4"/>
  <c r="K379" i="5"/>
  <c r="B395" i="5"/>
  <c r="J395" i="5"/>
  <c r="C169" i="5"/>
  <c r="K169" i="5"/>
  <c r="G73" i="5"/>
  <c r="O73" i="5"/>
  <c r="N698" i="5"/>
  <c r="D698" i="5"/>
  <c r="O917" i="5"/>
  <c r="D917" i="5"/>
  <c r="AF177" i="4"/>
  <c r="A167" i="5"/>
  <c r="AF185" i="4"/>
  <c r="A175" i="5"/>
  <c r="F841" i="5"/>
  <c r="L841" i="5"/>
  <c r="B841" i="5"/>
  <c r="O841" i="5"/>
  <c r="C841" i="5"/>
  <c r="P841" i="5"/>
  <c r="H379" i="5"/>
  <c r="D395" i="5"/>
  <c r="N379" i="5"/>
  <c r="G395" i="5"/>
  <c r="J169" i="5"/>
  <c r="N169" i="5"/>
  <c r="M73" i="5"/>
  <c r="H698" i="5"/>
  <c r="I379" i="5"/>
  <c r="L469" i="5"/>
  <c r="I469" i="5"/>
  <c r="P469" i="5"/>
  <c r="H469" i="5"/>
  <c r="I70" i="5"/>
  <c r="C70" i="5"/>
  <c r="A78" i="5"/>
  <c r="AF88" i="4"/>
  <c r="H219" i="5"/>
  <c r="E219" i="5"/>
  <c r="L219" i="5"/>
  <c r="J219" i="5"/>
  <c r="N273" i="5"/>
  <c r="H273" i="5"/>
  <c r="E273" i="5"/>
  <c r="A513" i="5"/>
  <c r="AF523" i="4"/>
  <c r="F704" i="5"/>
  <c r="P704" i="5"/>
  <c r="B704" i="5"/>
  <c r="C704" i="5"/>
  <c r="J704" i="5"/>
  <c r="L704" i="5"/>
  <c r="I704" i="5"/>
  <c r="O704" i="5"/>
  <c r="M704" i="5"/>
  <c r="E704" i="5"/>
  <c r="A913" i="5"/>
  <c r="AF923" i="4"/>
  <c r="O379" i="5"/>
  <c r="M395" i="5"/>
  <c r="E379" i="5"/>
  <c r="K395" i="5"/>
  <c r="I169" i="5"/>
  <c r="E169" i="5"/>
  <c r="K73" i="5"/>
  <c r="K698" i="5"/>
  <c r="I698" i="5"/>
  <c r="H619" i="5"/>
  <c r="B619" i="5"/>
  <c r="C619" i="5"/>
  <c r="E619" i="5"/>
  <c r="G619" i="5"/>
  <c r="L840" i="5"/>
  <c r="A438" i="5"/>
  <c r="AF448" i="4"/>
  <c r="AF685" i="4"/>
  <c r="A675" i="5"/>
  <c r="AF693" i="4"/>
  <c r="A683" i="5"/>
  <c r="A697" i="5"/>
  <c r="AF707" i="4"/>
  <c r="N891" i="5"/>
  <c r="E891" i="5"/>
  <c r="J891" i="5"/>
  <c r="I891" i="5"/>
  <c r="L891" i="5"/>
  <c r="P891" i="5"/>
  <c r="G891" i="5"/>
  <c r="O891" i="5"/>
  <c r="G379" i="5"/>
  <c r="E395" i="5"/>
  <c r="L379" i="5"/>
  <c r="C395" i="5"/>
  <c r="G169" i="5"/>
  <c r="M169" i="5"/>
  <c r="C73" i="5"/>
  <c r="P698" i="5"/>
  <c r="C698" i="5"/>
  <c r="B698" i="5"/>
  <c r="J698" i="5"/>
  <c r="J189" i="5"/>
  <c r="K189" i="5"/>
  <c r="N189" i="5"/>
  <c r="B189" i="5"/>
  <c r="P198" i="5"/>
  <c r="K198" i="5"/>
  <c r="B198" i="5"/>
  <c r="J198" i="5"/>
  <c r="F198" i="5"/>
  <c r="A244" i="5"/>
  <c r="AF254" i="4"/>
  <c r="J439" i="5"/>
  <c r="L439" i="5"/>
  <c r="M379" i="5"/>
  <c r="O395" i="5"/>
  <c r="I395" i="5"/>
  <c r="L169" i="5"/>
  <c r="P73" i="5"/>
  <c r="L698" i="5"/>
  <c r="M698" i="5"/>
  <c r="L73" i="5"/>
  <c r="AF67" i="4"/>
  <c r="A57" i="5"/>
  <c r="J191" i="5"/>
  <c r="H191" i="5"/>
  <c r="I191" i="5"/>
  <c r="D191" i="5"/>
  <c r="O191" i="5"/>
  <c r="E191" i="5"/>
  <c r="B191" i="5"/>
  <c r="G191" i="5"/>
  <c r="K191" i="5"/>
  <c r="M191" i="5"/>
  <c r="AF209" i="4"/>
  <c r="A199" i="5"/>
  <c r="L479" i="5"/>
  <c r="H479" i="5"/>
  <c r="D479" i="5"/>
  <c r="E479" i="5"/>
  <c r="C479" i="5"/>
  <c r="O479" i="5"/>
  <c r="A486" i="5"/>
  <c r="AF496" i="4"/>
  <c r="A599" i="5"/>
  <c r="AF609" i="4"/>
  <c r="AF637" i="4"/>
  <c r="A627" i="5"/>
  <c r="H776" i="5"/>
  <c r="J776" i="5"/>
  <c r="K776" i="5"/>
  <c r="N776" i="5"/>
  <c r="P776" i="5"/>
  <c r="A784" i="5"/>
  <c r="AF794" i="4"/>
  <c r="AF801" i="4"/>
  <c r="A791" i="5"/>
  <c r="H154" i="5"/>
  <c r="M154" i="5"/>
  <c r="I154" i="5"/>
  <c r="N154" i="5"/>
  <c r="J649" i="5"/>
  <c r="B649" i="5"/>
  <c r="M649" i="5"/>
  <c r="H649" i="5"/>
  <c r="F649" i="5"/>
  <c r="P649" i="5"/>
  <c r="L649" i="5"/>
  <c r="D649" i="5"/>
  <c r="N649" i="5"/>
  <c r="G649" i="5"/>
  <c r="E649" i="5"/>
  <c r="D471" i="5"/>
  <c r="J102" i="5"/>
  <c r="E102" i="5"/>
  <c r="H102" i="5"/>
  <c r="L102" i="5"/>
  <c r="O102" i="5"/>
  <c r="I102" i="5"/>
  <c r="D594" i="5"/>
  <c r="J594" i="5"/>
  <c r="O212" i="5"/>
  <c r="J212" i="5"/>
  <c r="E904" i="5"/>
  <c r="C904" i="5"/>
  <c r="G904" i="5"/>
  <c r="P904" i="5"/>
  <c r="H904" i="5"/>
  <c r="B904" i="5"/>
  <c r="F904" i="5"/>
  <c r="L904" i="5"/>
  <c r="M904" i="5"/>
  <c r="N904" i="5"/>
  <c r="F593" i="5"/>
  <c r="N593" i="5"/>
  <c r="D593" i="5"/>
  <c r="O593" i="5"/>
  <c r="J593" i="5"/>
  <c r="B593" i="5"/>
  <c r="P593" i="5"/>
  <c r="E593" i="5"/>
  <c r="G593" i="5"/>
  <c r="M593" i="5"/>
  <c r="K593" i="5"/>
  <c r="H593" i="5"/>
  <c r="L165" i="5"/>
  <c r="I165" i="5"/>
  <c r="M159" i="5"/>
  <c r="B644" i="5"/>
  <c r="D885" i="5"/>
  <c r="M265" i="5"/>
  <c r="N91" i="5"/>
  <c r="H544" i="5"/>
  <c r="K429" i="5"/>
  <c r="I746" i="5"/>
  <c r="B103" i="5"/>
  <c r="G103" i="5"/>
  <c r="P118" i="5"/>
  <c r="D8" i="5"/>
  <c r="I8" i="5"/>
  <c r="I620" i="5"/>
  <c r="P625" i="5"/>
  <c r="H403" i="5"/>
  <c r="O165" i="5"/>
  <c r="G165" i="5"/>
  <c r="E430" i="5"/>
  <c r="D644" i="5"/>
  <c r="G644" i="5"/>
  <c r="J251" i="5"/>
  <c r="D91" i="5"/>
  <c r="B91" i="5"/>
  <c r="J544" i="5"/>
  <c r="N544" i="5"/>
  <c r="L746" i="5"/>
  <c r="M746" i="5"/>
  <c r="K103" i="5"/>
  <c r="J103" i="5"/>
  <c r="H118" i="5"/>
  <c r="K8" i="5"/>
  <c r="D27" i="13"/>
  <c r="K165" i="5"/>
  <c r="J165" i="5"/>
  <c r="J336" i="5"/>
  <c r="B430" i="5"/>
  <c r="K644" i="5"/>
  <c r="H644" i="5"/>
  <c r="M251" i="5"/>
  <c r="M720" i="5"/>
  <c r="G91" i="5"/>
  <c r="J91" i="5"/>
  <c r="D544" i="5"/>
  <c r="P544" i="5"/>
  <c r="F746" i="5"/>
  <c r="K746" i="5"/>
  <c r="I103" i="5"/>
  <c r="N103" i="5"/>
  <c r="C118" i="5"/>
  <c r="G8" i="5"/>
  <c r="F403" i="5"/>
  <c r="C403" i="5"/>
  <c r="E165" i="5"/>
  <c r="D165" i="5"/>
  <c r="C336" i="5"/>
  <c r="P297" i="5"/>
  <c r="L644" i="5"/>
  <c r="F644" i="5"/>
  <c r="B720" i="5"/>
  <c r="L91" i="5"/>
  <c r="P91" i="5"/>
  <c r="K544" i="5"/>
  <c r="C544" i="5"/>
  <c r="G746" i="5"/>
  <c r="N746" i="5"/>
  <c r="E103" i="5"/>
  <c r="G118" i="5"/>
  <c r="F8" i="5"/>
  <c r="E8" i="5"/>
  <c r="P403" i="5"/>
  <c r="D31" i="13"/>
  <c r="F165" i="5"/>
  <c r="P165" i="5"/>
  <c r="C644" i="5"/>
  <c r="O644" i="5"/>
  <c r="E91" i="5"/>
  <c r="K91" i="5"/>
  <c r="M544" i="5"/>
  <c r="G544" i="5"/>
  <c r="H746" i="5"/>
  <c r="P746" i="5"/>
  <c r="M103" i="5"/>
  <c r="C103" i="5"/>
  <c r="C8" i="5"/>
  <c r="B8" i="5"/>
  <c r="D35" i="13"/>
  <c r="N644" i="5"/>
  <c r="F91" i="5"/>
  <c r="E544" i="5"/>
  <c r="O746" i="5"/>
  <c r="D103" i="5"/>
  <c r="M8" i="5"/>
  <c r="D6" i="13"/>
  <c r="D9" i="13"/>
  <c r="D78" i="5"/>
  <c r="AE224" i="4"/>
  <c r="F127" i="4"/>
  <c r="J127" i="4"/>
  <c r="D136" i="5"/>
  <c r="AE837" i="4"/>
  <c r="N707" i="4"/>
  <c r="D117" i="5"/>
  <c r="D216" i="5"/>
  <c r="D742" i="5"/>
  <c r="D891" i="5"/>
  <c r="D316" i="5"/>
  <c r="D655" i="5"/>
  <c r="D190" i="5"/>
  <c r="D787" i="5"/>
  <c r="D974" i="5"/>
  <c r="B23" i="2"/>
  <c r="B18" i="2"/>
  <c r="C18" i="2" s="1"/>
  <c r="I9" i="5"/>
  <c r="O9" i="5"/>
  <c r="J9" i="5"/>
  <c r="G9" i="5"/>
  <c r="B9" i="5"/>
  <c r="P9" i="5"/>
  <c r="N9" i="5"/>
  <c r="K9" i="5"/>
  <c r="F9" i="5"/>
  <c r="E9" i="5"/>
  <c r="C9" i="5"/>
  <c r="M9" i="5"/>
  <c r="D9" i="5"/>
  <c r="H9" i="5"/>
  <c r="L9" i="5"/>
  <c r="J2" i="5"/>
  <c r="E2" i="5"/>
  <c r="P2" i="5"/>
  <c r="H2" i="5"/>
  <c r="C2" i="5"/>
  <c r="M2" i="5"/>
  <c r="O2" i="5"/>
  <c r="B2" i="5"/>
  <c r="G2" i="5"/>
  <c r="L2" i="5"/>
  <c r="F2" i="5"/>
  <c r="I2" i="5"/>
  <c r="K2" i="5"/>
  <c r="N2" i="5"/>
  <c r="D2" i="5"/>
  <c r="K442" i="5"/>
  <c r="D442" i="5"/>
  <c r="B442" i="5"/>
  <c r="N442" i="5"/>
  <c r="B399" i="5"/>
  <c r="G206" i="5"/>
  <c r="G522" i="5"/>
  <c r="O522" i="5"/>
  <c r="H796" i="5"/>
  <c r="M796" i="5"/>
  <c r="N312" i="5"/>
  <c r="C305" i="5"/>
  <c r="K312" i="5"/>
  <c r="E118" i="5"/>
  <c r="I442" i="5"/>
  <c r="M442" i="5"/>
  <c r="P764" i="5"/>
  <c r="C764" i="5"/>
  <c r="M399" i="5"/>
  <c r="J206" i="5"/>
  <c r="P796" i="5"/>
  <c r="K522" i="5"/>
  <c r="C796" i="5"/>
  <c r="N522" i="5"/>
  <c r="L312" i="5"/>
  <c r="O64" i="5"/>
  <c r="J305" i="5"/>
  <c r="B312" i="5"/>
  <c r="L118" i="5"/>
  <c r="O118" i="5"/>
  <c r="I206" i="5"/>
  <c r="J796" i="5"/>
  <c r="E522" i="5"/>
  <c r="B64" i="5"/>
  <c r="E442" i="5"/>
  <c r="C442" i="5"/>
  <c r="O399" i="5"/>
  <c r="K180" i="5"/>
  <c r="H206" i="5"/>
  <c r="L796" i="5"/>
  <c r="J522" i="5"/>
  <c r="F312" i="5"/>
  <c r="J557" i="5"/>
  <c r="I305" i="5"/>
  <c r="B118" i="5"/>
  <c r="I118" i="5"/>
  <c r="E399" i="5"/>
  <c r="D796" i="5"/>
  <c r="G442" i="5"/>
  <c r="F764" i="5"/>
  <c r="P994" i="5"/>
  <c r="K782" i="5"/>
  <c r="F118" i="5"/>
  <c r="J118" i="5"/>
  <c r="H840" i="5" l="1"/>
  <c r="J691" i="5"/>
  <c r="C573" i="5"/>
  <c r="K573" i="5"/>
  <c r="H622" i="5"/>
  <c r="F79" i="5"/>
  <c r="I79" i="5"/>
  <c r="E79" i="5"/>
  <c r="D79" i="5"/>
  <c r="P79" i="5"/>
  <c r="P353" i="5"/>
  <c r="I353" i="5"/>
  <c r="J699" i="5"/>
  <c r="I47" i="5"/>
  <c r="P494" i="5"/>
  <c r="D494" i="5"/>
  <c r="F679" i="5"/>
  <c r="D679" i="5"/>
  <c r="B679" i="5"/>
  <c r="H687" i="5"/>
  <c r="J573" i="5"/>
  <c r="M573" i="5"/>
  <c r="J230" i="5"/>
  <c r="P622" i="5"/>
  <c r="L353" i="5"/>
  <c r="G353" i="5"/>
  <c r="M699" i="5"/>
  <c r="J47" i="5"/>
  <c r="M494" i="5"/>
  <c r="B494" i="5"/>
  <c r="M687" i="5"/>
  <c r="I679" i="5"/>
  <c r="P679" i="5"/>
  <c r="N230" i="5"/>
  <c r="J272" i="5"/>
  <c r="M272" i="5"/>
  <c r="K560" i="5"/>
  <c r="N560" i="5"/>
  <c r="C560" i="5"/>
  <c r="F408" i="5"/>
  <c r="I408" i="5"/>
  <c r="L408" i="5"/>
  <c r="K408" i="5"/>
  <c r="C408" i="5"/>
  <c r="O408" i="5"/>
  <c r="M408" i="5"/>
  <c r="H408" i="5"/>
  <c r="B408" i="5"/>
  <c r="P408" i="5"/>
  <c r="J408" i="5"/>
  <c r="G408" i="5"/>
  <c r="N408" i="5"/>
  <c r="D408" i="5"/>
  <c r="E408" i="5"/>
  <c r="L272" i="5"/>
  <c r="G272" i="5"/>
  <c r="G573" i="5"/>
  <c r="H573" i="5"/>
  <c r="F622" i="5"/>
  <c r="K230" i="5"/>
  <c r="F615" i="5"/>
  <c r="H353" i="5"/>
  <c r="N353" i="5"/>
  <c r="L699" i="5"/>
  <c r="P699" i="5"/>
  <c r="F47" i="5"/>
  <c r="N494" i="5"/>
  <c r="K679" i="5"/>
  <c r="M679" i="5"/>
  <c r="J679" i="5"/>
  <c r="I230" i="5"/>
  <c r="H494" i="5"/>
  <c r="E272" i="5"/>
  <c r="E552" i="5"/>
  <c r="I552" i="5"/>
  <c r="N552" i="5"/>
  <c r="M552" i="5"/>
  <c r="J94" i="5"/>
  <c r="D94" i="5"/>
  <c r="L94" i="5"/>
  <c r="B94" i="5"/>
  <c r="K94" i="5"/>
  <c r="E94" i="5"/>
  <c r="P94" i="5"/>
  <c r="F94" i="5"/>
  <c r="G94" i="5"/>
  <c r="P573" i="5"/>
  <c r="D573" i="5"/>
  <c r="G230" i="5"/>
  <c r="J79" i="5"/>
  <c r="N79" i="5"/>
  <c r="O79" i="5"/>
  <c r="J615" i="5"/>
  <c r="K353" i="5"/>
  <c r="B699" i="5"/>
  <c r="E699" i="5"/>
  <c r="E47" i="5"/>
  <c r="O494" i="5"/>
  <c r="N679" i="5"/>
  <c r="P230" i="5"/>
  <c r="C494" i="5"/>
  <c r="H272" i="5"/>
  <c r="H906" i="5"/>
  <c r="I906" i="5"/>
  <c r="C906" i="5"/>
  <c r="E573" i="5"/>
  <c r="I573" i="5"/>
  <c r="M622" i="5"/>
  <c r="D230" i="5"/>
  <c r="M79" i="5"/>
  <c r="H615" i="5"/>
  <c r="O353" i="5"/>
  <c r="O699" i="5"/>
  <c r="K699" i="5"/>
  <c r="P47" i="5"/>
  <c r="C47" i="5"/>
  <c r="L494" i="5"/>
  <c r="L679" i="5"/>
  <c r="C679" i="5"/>
  <c r="E230" i="5"/>
  <c r="P272" i="5"/>
  <c r="O686" i="5"/>
  <c r="D686" i="5"/>
  <c r="P686" i="5"/>
  <c r="C691" i="5"/>
  <c r="B573" i="5"/>
  <c r="B622" i="5"/>
  <c r="H230" i="5"/>
  <c r="J353" i="5"/>
  <c r="E353" i="5"/>
  <c r="C699" i="5"/>
  <c r="I699" i="5"/>
  <c r="L47" i="5"/>
  <c r="I494" i="5"/>
  <c r="O230" i="5"/>
  <c r="O272" i="5"/>
  <c r="L573" i="5"/>
  <c r="C230" i="5"/>
  <c r="D353" i="5"/>
  <c r="B353" i="5"/>
  <c r="K494" i="5"/>
  <c r="J494" i="5"/>
  <c r="I687" i="5"/>
  <c r="M230" i="5"/>
  <c r="K272" i="5"/>
  <c r="I272" i="5"/>
  <c r="G592" i="5"/>
  <c r="J592" i="5"/>
  <c r="B592" i="5"/>
  <c r="O488" i="5"/>
  <c r="L488" i="5"/>
  <c r="K488" i="5"/>
  <c r="E488" i="5"/>
  <c r="J488" i="5"/>
  <c r="N488" i="5"/>
  <c r="C488" i="5"/>
  <c r="G488" i="5"/>
  <c r="H488" i="5"/>
  <c r="I488" i="5"/>
  <c r="B488" i="5"/>
  <c r="F488" i="5"/>
  <c r="P488" i="5"/>
  <c r="M488" i="5"/>
  <c r="D488" i="5"/>
  <c r="O616" i="5"/>
  <c r="J616" i="5"/>
  <c r="C616" i="5"/>
  <c r="D616" i="5"/>
  <c r="I616" i="5"/>
  <c r="H616" i="5"/>
  <c r="B616" i="5"/>
  <c r="N616" i="5"/>
  <c r="L616" i="5"/>
  <c r="F616" i="5"/>
  <c r="G616" i="5"/>
  <c r="E616" i="5"/>
  <c r="K616" i="5"/>
  <c r="P616" i="5"/>
  <c r="M616" i="5"/>
  <c r="G576" i="5"/>
  <c r="P576" i="5"/>
  <c r="E576" i="5"/>
  <c r="K576" i="5"/>
  <c r="B576" i="5"/>
  <c r="F576" i="5"/>
  <c r="O576" i="5"/>
  <c r="O496" i="5"/>
  <c r="D496" i="5"/>
  <c r="P496" i="5"/>
  <c r="F496" i="5"/>
  <c r="G496" i="5"/>
  <c r="E496" i="5"/>
  <c r="L496" i="5"/>
  <c r="K496" i="5"/>
  <c r="M496" i="5"/>
  <c r="C496" i="5"/>
  <c r="H496" i="5"/>
  <c r="N496" i="5"/>
  <c r="B496" i="5"/>
  <c r="I496" i="5"/>
  <c r="J496" i="5"/>
  <c r="G392" i="5"/>
  <c r="B392" i="5"/>
  <c r="K392" i="5"/>
  <c r="M392" i="5"/>
  <c r="J392" i="5"/>
  <c r="C392" i="5"/>
  <c r="O392" i="5"/>
  <c r="I392" i="5"/>
  <c r="F392" i="5"/>
  <c r="D392" i="5"/>
  <c r="E392" i="5"/>
  <c r="H392" i="5"/>
  <c r="N392" i="5"/>
  <c r="P392" i="5"/>
  <c r="L392" i="5"/>
  <c r="E296" i="5"/>
  <c r="P296" i="5"/>
  <c r="H296" i="5"/>
  <c r="G296" i="5"/>
  <c r="M296" i="5"/>
  <c r="O296" i="5"/>
  <c r="K296" i="5"/>
  <c r="C296" i="5"/>
  <c r="I296" i="5"/>
  <c r="D296" i="5"/>
  <c r="J296" i="5"/>
  <c r="N296" i="5"/>
  <c r="F296" i="5"/>
  <c r="B296" i="5"/>
  <c r="L296" i="5"/>
  <c r="F179" i="5"/>
  <c r="B179" i="5"/>
  <c r="G179" i="5"/>
  <c r="O147" i="5"/>
  <c r="E147" i="5"/>
  <c r="J147" i="5"/>
  <c r="I147" i="5"/>
  <c r="K147" i="5"/>
  <c r="H147" i="5"/>
  <c r="P147" i="5"/>
  <c r="N147" i="5"/>
  <c r="L147" i="5"/>
  <c r="M147" i="5"/>
  <c r="D147" i="5"/>
  <c r="B147" i="5"/>
  <c r="F147" i="5"/>
  <c r="C147" i="5"/>
  <c r="G147" i="5"/>
  <c r="I46" i="5"/>
  <c r="O46" i="5"/>
  <c r="I977" i="5"/>
  <c r="F977" i="5"/>
  <c r="M977" i="5"/>
  <c r="B977" i="5"/>
  <c r="G977" i="5"/>
  <c r="K977" i="5"/>
  <c r="J977" i="5"/>
  <c r="P977" i="5"/>
  <c r="O977" i="5"/>
  <c r="C977" i="5"/>
  <c r="N977" i="5"/>
  <c r="D977" i="5"/>
  <c r="H977" i="5"/>
  <c r="L977" i="5"/>
  <c r="E977" i="5"/>
  <c r="F836" i="5"/>
  <c r="L836" i="5"/>
  <c r="G836" i="5"/>
  <c r="I765" i="5"/>
  <c r="O765" i="5"/>
  <c r="C765" i="5"/>
  <c r="F694" i="5"/>
  <c r="I694" i="5"/>
  <c r="J694" i="5"/>
  <c r="N694" i="5"/>
  <c r="C694" i="5"/>
  <c r="O694" i="5"/>
  <c r="G694" i="5"/>
  <c r="B694" i="5"/>
  <c r="E694" i="5"/>
  <c r="L694" i="5"/>
  <c r="K694" i="5"/>
  <c r="M694" i="5"/>
  <c r="H694" i="5"/>
  <c r="D694" i="5"/>
  <c r="P694" i="5"/>
  <c r="N670" i="5"/>
  <c r="G670" i="5"/>
  <c r="D670" i="5"/>
  <c r="I670" i="5"/>
  <c r="P670" i="5"/>
  <c r="B670" i="5"/>
  <c r="J670" i="5"/>
  <c r="K670" i="5"/>
  <c r="H670" i="5"/>
  <c r="C670" i="5"/>
  <c r="L670" i="5"/>
  <c r="M670" i="5"/>
  <c r="E670" i="5"/>
  <c r="O670" i="5"/>
  <c r="F670" i="5"/>
  <c r="L528" i="5"/>
  <c r="B528" i="5"/>
  <c r="H528" i="5"/>
  <c r="D528" i="5"/>
  <c r="K528" i="5"/>
  <c r="O528" i="5"/>
  <c r="P528" i="5"/>
  <c r="J528" i="5"/>
  <c r="G528" i="5"/>
  <c r="M528" i="5"/>
  <c r="N528" i="5"/>
  <c r="E528" i="5"/>
  <c r="F528" i="5"/>
  <c r="I528" i="5"/>
  <c r="C528" i="5"/>
  <c r="C432" i="5"/>
  <c r="H432" i="5"/>
  <c r="I432" i="5"/>
  <c r="M384" i="5"/>
  <c r="I384" i="5"/>
  <c r="N384" i="5"/>
  <c r="B384" i="5"/>
  <c r="E384" i="5"/>
  <c r="H384" i="5"/>
  <c r="G384" i="5"/>
  <c r="D384" i="5"/>
  <c r="J384" i="5"/>
  <c r="O384" i="5"/>
  <c r="F384" i="5"/>
  <c r="C384" i="5"/>
  <c r="P384" i="5"/>
  <c r="L384" i="5"/>
  <c r="K384" i="5"/>
  <c r="G328" i="5"/>
  <c r="M328" i="5"/>
  <c r="B328" i="5"/>
  <c r="I328" i="5"/>
  <c r="K328" i="5"/>
  <c r="D328" i="5"/>
  <c r="L328" i="5"/>
  <c r="J328" i="5"/>
  <c r="C328" i="5"/>
  <c r="H328" i="5"/>
  <c r="O328" i="5"/>
  <c r="F328" i="5"/>
  <c r="E328" i="5"/>
  <c r="P328" i="5"/>
  <c r="N328" i="5"/>
  <c r="F288" i="5"/>
  <c r="H288" i="5"/>
  <c r="D288" i="5"/>
  <c r="I288" i="5"/>
  <c r="M288" i="5"/>
  <c r="C288" i="5"/>
  <c r="B248" i="5"/>
  <c r="O248" i="5"/>
  <c r="E248" i="5"/>
  <c r="N248" i="5"/>
  <c r="E200" i="5"/>
  <c r="I200" i="5"/>
  <c r="L200" i="5"/>
  <c r="O200" i="5"/>
  <c r="C820" i="5"/>
  <c r="M820" i="5"/>
  <c r="H820" i="5"/>
  <c r="O820" i="5"/>
  <c r="E820" i="5"/>
  <c r="N820" i="5"/>
  <c r="L820" i="5"/>
  <c r="B820" i="5"/>
  <c r="I820" i="5"/>
  <c r="J820" i="5"/>
  <c r="K820" i="5"/>
  <c r="D820" i="5"/>
  <c r="P820" i="5"/>
  <c r="F820" i="5"/>
  <c r="G820" i="5"/>
  <c r="H662" i="5"/>
  <c r="J662" i="5"/>
  <c r="D662" i="5"/>
  <c r="N662" i="5"/>
  <c r="M662" i="5"/>
  <c r="L662" i="5"/>
  <c r="G662" i="5"/>
  <c r="I662" i="5"/>
  <c r="C662" i="5"/>
  <c r="O662" i="5"/>
  <c r="P662" i="5"/>
  <c r="E662" i="5"/>
  <c r="K662" i="5"/>
  <c r="F662" i="5"/>
  <c r="B662" i="5"/>
  <c r="N608" i="5"/>
  <c r="K608" i="5"/>
  <c r="E568" i="5"/>
  <c r="J568" i="5"/>
  <c r="B480" i="5"/>
  <c r="G480" i="5"/>
  <c r="G171" i="5"/>
  <c r="P171" i="5"/>
  <c r="E171" i="5"/>
  <c r="I171" i="5"/>
  <c r="N171" i="5"/>
  <c r="J171" i="5"/>
  <c r="D171" i="5"/>
  <c r="K171" i="5"/>
  <c r="H171" i="5"/>
  <c r="M171" i="5"/>
  <c r="O171" i="5"/>
  <c r="F171" i="5"/>
  <c r="C171" i="5"/>
  <c r="L70" i="5"/>
  <c r="F70" i="5"/>
  <c r="P70" i="5"/>
  <c r="N70" i="5"/>
  <c r="G70" i="5"/>
  <c r="O70" i="5"/>
  <c r="M70" i="5"/>
  <c r="K70" i="5"/>
  <c r="E70" i="5"/>
  <c r="D70" i="5"/>
  <c r="J70" i="5"/>
  <c r="H70" i="5"/>
  <c r="B70" i="5"/>
  <c r="F38" i="5"/>
  <c r="I38" i="5"/>
  <c r="H38" i="5"/>
  <c r="E38" i="5"/>
  <c r="B38" i="5"/>
  <c r="K38" i="5"/>
  <c r="N38" i="5"/>
  <c r="J38" i="5"/>
  <c r="G38" i="5"/>
  <c r="C38" i="5"/>
  <c r="P38" i="5"/>
  <c r="L38" i="5"/>
  <c r="O38" i="5"/>
  <c r="M38" i="5"/>
  <c r="D38" i="5"/>
  <c r="I954" i="5"/>
  <c r="B954" i="5"/>
  <c r="C954" i="5"/>
  <c r="L954" i="5"/>
  <c r="O954" i="5"/>
  <c r="H954" i="5"/>
  <c r="J954" i="5"/>
  <c r="D954" i="5"/>
  <c r="G954" i="5"/>
  <c r="P954" i="5"/>
  <c r="N954" i="5"/>
  <c r="L512" i="5"/>
  <c r="E512" i="5"/>
  <c r="C512" i="5"/>
  <c r="I512" i="5"/>
  <c r="O512" i="5"/>
  <c r="H512" i="5"/>
  <c r="P512" i="5"/>
  <c r="M512" i="5"/>
  <c r="H456" i="5"/>
  <c r="N456" i="5"/>
  <c r="L280" i="5"/>
  <c r="D280" i="5"/>
  <c r="F280" i="5"/>
  <c r="G280" i="5"/>
  <c r="H280" i="5"/>
  <c r="C280" i="5"/>
  <c r="E280" i="5"/>
  <c r="M280" i="5"/>
  <c r="J280" i="5"/>
  <c r="O280" i="5"/>
  <c r="P280" i="5"/>
  <c r="K280" i="5"/>
  <c r="I280" i="5"/>
  <c r="B280" i="5"/>
  <c r="N280" i="5"/>
  <c r="H224" i="5"/>
  <c r="P224" i="5"/>
  <c r="E224" i="5"/>
  <c r="C224" i="5"/>
  <c r="I224" i="5"/>
  <c r="G224" i="5"/>
  <c r="L224" i="5"/>
  <c r="N224" i="5"/>
  <c r="O224" i="5"/>
  <c r="M224" i="5"/>
  <c r="K224" i="5"/>
  <c r="F224" i="5"/>
  <c r="J224" i="5"/>
  <c r="D224" i="5"/>
  <c r="B224" i="5"/>
  <c r="K192" i="5"/>
  <c r="O192" i="5"/>
  <c r="D192" i="5"/>
  <c r="J192" i="5"/>
  <c r="L192" i="5"/>
  <c r="E192" i="5"/>
  <c r="N192" i="5"/>
  <c r="G192" i="5"/>
  <c r="C192" i="5"/>
  <c r="F192" i="5"/>
  <c r="P192" i="5"/>
  <c r="H192" i="5"/>
  <c r="I192" i="5"/>
  <c r="B192" i="5"/>
  <c r="M192" i="5"/>
  <c r="E62" i="5"/>
  <c r="K62" i="5"/>
  <c r="F62" i="5"/>
  <c r="P30" i="5"/>
  <c r="K30" i="5"/>
  <c r="F30" i="5"/>
  <c r="D30" i="5"/>
  <c r="C30" i="5"/>
  <c r="E30" i="5"/>
  <c r="H30" i="5"/>
  <c r="N30" i="5"/>
  <c r="J30" i="5"/>
  <c r="M30" i="5"/>
  <c r="L30" i="5"/>
  <c r="I30" i="5"/>
  <c r="G30" i="5"/>
  <c r="O30" i="5"/>
  <c r="B30" i="5"/>
  <c r="O781" i="5"/>
  <c r="E781" i="5"/>
  <c r="L781" i="5"/>
  <c r="C781" i="5"/>
  <c r="M781" i="5"/>
  <c r="H781" i="5"/>
  <c r="K781" i="5"/>
  <c r="N781" i="5"/>
  <c r="F781" i="5"/>
  <c r="G781" i="5"/>
  <c r="B781" i="5"/>
  <c r="I781" i="5"/>
  <c r="D781" i="5"/>
  <c r="P781" i="5"/>
  <c r="J781" i="5"/>
  <c r="F640" i="5"/>
  <c r="H640" i="5"/>
  <c r="O416" i="5"/>
  <c r="G416" i="5"/>
  <c r="J416" i="5"/>
  <c r="M416" i="5"/>
  <c r="K416" i="5"/>
  <c r="I416" i="5"/>
  <c r="F416" i="5"/>
  <c r="H416" i="5"/>
  <c r="C416" i="5"/>
  <c r="N416" i="5"/>
  <c r="D416" i="5"/>
  <c r="E416" i="5"/>
  <c r="B416" i="5"/>
  <c r="L416" i="5"/>
  <c r="P416" i="5"/>
  <c r="N376" i="5"/>
  <c r="J376" i="5"/>
  <c r="G376" i="5"/>
  <c r="L376" i="5"/>
  <c r="O376" i="5"/>
  <c r="C376" i="5"/>
  <c r="B376" i="5"/>
  <c r="I376" i="5"/>
  <c r="K376" i="5"/>
  <c r="H376" i="5"/>
  <c r="F376" i="5"/>
  <c r="P376" i="5"/>
  <c r="M376" i="5"/>
  <c r="D376" i="5"/>
  <c r="E376" i="5"/>
  <c r="E163" i="5"/>
  <c r="B163" i="5"/>
  <c r="O163" i="5"/>
  <c r="I163" i="5"/>
  <c r="K163" i="5"/>
  <c r="D163" i="5"/>
  <c r="C163" i="5"/>
  <c r="G163" i="5"/>
  <c r="N163" i="5"/>
  <c r="H163" i="5"/>
  <c r="L163" i="5"/>
  <c r="M163" i="5"/>
  <c r="F163" i="5"/>
  <c r="P163" i="5"/>
  <c r="J163" i="5"/>
  <c r="K123" i="5"/>
  <c r="N123" i="5"/>
  <c r="L123" i="5"/>
  <c r="B123" i="5"/>
  <c r="E123" i="5"/>
  <c r="D123" i="5"/>
  <c r="F123" i="5"/>
  <c r="H123" i="5"/>
  <c r="I123" i="5"/>
  <c r="G123" i="5"/>
  <c r="M123" i="5"/>
  <c r="P123" i="5"/>
  <c r="J123" i="5"/>
  <c r="C123" i="5"/>
  <c r="O123" i="5"/>
  <c r="E884" i="5"/>
  <c r="B884" i="5"/>
  <c r="C884" i="5"/>
  <c r="D884" i="5"/>
  <c r="H884" i="5"/>
  <c r="L884" i="5"/>
  <c r="G884" i="5"/>
  <c r="P884" i="5"/>
  <c r="M884" i="5"/>
  <c r="I884" i="5"/>
  <c r="O884" i="5"/>
  <c r="F884" i="5"/>
  <c r="J884" i="5"/>
  <c r="N884" i="5"/>
  <c r="K884" i="5"/>
  <c r="I717" i="5"/>
  <c r="H717" i="5"/>
  <c r="M717" i="5"/>
  <c r="H600" i="5"/>
  <c r="K600" i="5"/>
  <c r="D600" i="5"/>
  <c r="B600" i="5"/>
  <c r="F600" i="5"/>
  <c r="C600" i="5"/>
  <c r="M600" i="5"/>
  <c r="N600" i="5"/>
  <c r="P600" i="5"/>
  <c r="J600" i="5"/>
  <c r="L600" i="5"/>
  <c r="I600" i="5"/>
  <c r="G600" i="5"/>
  <c r="O600" i="5"/>
  <c r="E600" i="5"/>
  <c r="B448" i="5"/>
  <c r="F448" i="5"/>
  <c r="C448" i="5"/>
  <c r="H448" i="5"/>
  <c r="L448" i="5"/>
  <c r="G448" i="5"/>
  <c r="O448" i="5"/>
  <c r="I448" i="5"/>
  <c r="D448" i="5"/>
  <c r="E448" i="5"/>
  <c r="G400" i="5"/>
  <c r="J400" i="5"/>
  <c r="E400" i="5"/>
  <c r="I360" i="5"/>
  <c r="N360" i="5"/>
  <c r="L360" i="5"/>
  <c r="H360" i="5"/>
  <c r="O360" i="5"/>
  <c r="B360" i="5"/>
  <c r="P360" i="5"/>
  <c r="J360" i="5"/>
  <c r="K360" i="5"/>
  <c r="E360" i="5"/>
  <c r="F360" i="5"/>
  <c r="G155" i="5"/>
  <c r="O155" i="5"/>
  <c r="B22" i="5"/>
  <c r="G22" i="5"/>
  <c r="B678" i="5"/>
  <c r="J678" i="5"/>
  <c r="P678" i="5"/>
  <c r="D678" i="5"/>
  <c r="C678" i="5"/>
  <c r="M678" i="5"/>
  <c r="H678" i="5"/>
  <c r="F678" i="5"/>
  <c r="N678" i="5"/>
  <c r="G678" i="5"/>
  <c r="I678" i="5"/>
  <c r="K678" i="5"/>
  <c r="E678" i="5"/>
  <c r="O678" i="5"/>
  <c r="K632" i="5"/>
  <c r="M632" i="5"/>
  <c r="F632" i="5"/>
  <c r="O632" i="5"/>
  <c r="C632" i="5"/>
  <c r="N632" i="5"/>
  <c r="I632" i="5"/>
  <c r="G632" i="5"/>
  <c r="D632" i="5"/>
  <c r="P632" i="5"/>
  <c r="B632" i="5"/>
  <c r="H632" i="5"/>
  <c r="E632" i="5"/>
  <c r="J632" i="5"/>
  <c r="L632" i="5"/>
  <c r="E584" i="5"/>
  <c r="O584" i="5"/>
  <c r="C584" i="5"/>
  <c r="H312" i="5"/>
  <c r="E312" i="5"/>
  <c r="P312" i="5"/>
  <c r="D312" i="5"/>
  <c r="F216" i="5"/>
  <c r="G216" i="5"/>
  <c r="O216" i="5"/>
  <c r="L216" i="5"/>
  <c r="E216" i="5"/>
  <c r="N216" i="5"/>
  <c r="C216" i="5"/>
  <c r="I216" i="5"/>
  <c r="K216" i="5"/>
  <c r="B216" i="5"/>
  <c r="M216" i="5"/>
  <c r="H216" i="5"/>
  <c r="J216" i="5"/>
  <c r="P216" i="5"/>
  <c r="M54" i="5"/>
  <c r="L54" i="5"/>
  <c r="H54" i="5"/>
  <c r="B54" i="5"/>
  <c r="G54" i="5"/>
  <c r="O54" i="5"/>
  <c r="J54" i="5"/>
  <c r="E54" i="5"/>
  <c r="C54" i="5"/>
  <c r="I54" i="5"/>
  <c r="D54" i="5"/>
  <c r="P54" i="5"/>
  <c r="K54" i="5"/>
  <c r="N54" i="5"/>
  <c r="F54" i="5"/>
  <c r="C985" i="5"/>
  <c r="J985" i="5"/>
  <c r="E985" i="5"/>
  <c r="I985" i="5"/>
  <c r="H985" i="5"/>
  <c r="P985" i="5"/>
  <c r="K985" i="5"/>
  <c r="B985" i="5"/>
  <c r="G985" i="5"/>
  <c r="M985" i="5"/>
  <c r="N985" i="5"/>
  <c r="O985" i="5"/>
  <c r="L985" i="5"/>
  <c r="F985" i="5"/>
  <c r="D985" i="5"/>
  <c r="H876" i="5"/>
  <c r="N876" i="5"/>
  <c r="M876" i="5"/>
  <c r="G876" i="5"/>
  <c r="F876" i="5"/>
  <c r="D876" i="5"/>
  <c r="O876" i="5"/>
  <c r="K876" i="5"/>
  <c r="C876" i="5"/>
  <c r="J876" i="5"/>
  <c r="I876" i="5"/>
  <c r="J701" i="5"/>
  <c r="L701" i="5"/>
  <c r="N701" i="5"/>
  <c r="H701" i="5"/>
  <c r="B701" i="5"/>
  <c r="M701" i="5"/>
  <c r="E701" i="5"/>
  <c r="K701" i="5"/>
  <c r="D701" i="5"/>
  <c r="G701" i="5"/>
  <c r="I701" i="5"/>
  <c r="C701" i="5"/>
  <c r="P701" i="5"/>
  <c r="F701" i="5"/>
  <c r="O701" i="5"/>
  <c r="B352" i="5"/>
  <c r="O352" i="5"/>
  <c r="C352" i="5"/>
  <c r="I352" i="5"/>
  <c r="D208" i="5"/>
  <c r="P208" i="5"/>
  <c r="K86" i="5"/>
  <c r="H86" i="5"/>
  <c r="I86" i="5"/>
  <c r="O86" i="5"/>
  <c r="D86" i="5"/>
  <c r="M86" i="5"/>
  <c r="B86" i="5"/>
  <c r="J86" i="5"/>
  <c r="C86" i="5"/>
  <c r="P86" i="5"/>
  <c r="L86" i="5"/>
  <c r="N86" i="5"/>
  <c r="G86" i="5"/>
  <c r="E86" i="5"/>
  <c r="F86" i="5"/>
  <c r="G983" i="5"/>
  <c r="M983" i="5"/>
  <c r="N983" i="5"/>
  <c r="J983" i="5"/>
  <c r="P983" i="5"/>
  <c r="F983" i="5"/>
  <c r="B983" i="5"/>
  <c r="H983" i="5"/>
  <c r="E983" i="5"/>
  <c r="K983" i="5"/>
  <c r="O983" i="5"/>
  <c r="D983" i="5"/>
  <c r="L983" i="5"/>
  <c r="C983" i="5"/>
  <c r="I983" i="5"/>
  <c r="L866" i="5"/>
  <c r="I866" i="5"/>
  <c r="B866" i="5"/>
  <c r="P866" i="5"/>
  <c r="O866" i="5"/>
  <c r="C866" i="5"/>
  <c r="N866" i="5"/>
  <c r="J866" i="5"/>
  <c r="M866" i="5"/>
  <c r="K866" i="5"/>
  <c r="E866" i="5"/>
  <c r="H866" i="5"/>
  <c r="G866" i="5"/>
  <c r="D866" i="5"/>
  <c r="F866" i="5"/>
  <c r="I936" i="5"/>
  <c r="M936" i="5"/>
  <c r="K936" i="5"/>
  <c r="L936" i="5"/>
  <c r="F936" i="5"/>
  <c r="C936" i="5"/>
  <c r="P936" i="5"/>
  <c r="J936" i="5"/>
  <c r="H936" i="5"/>
  <c r="B936" i="5"/>
  <c r="E936" i="5"/>
  <c r="G936" i="5"/>
  <c r="N936" i="5"/>
  <c r="D936" i="5"/>
  <c r="O936" i="5"/>
  <c r="E896" i="5"/>
  <c r="F896" i="5"/>
  <c r="N896" i="5"/>
  <c r="K896" i="5"/>
  <c r="L896" i="5"/>
  <c r="D842" i="5"/>
  <c r="H842" i="5"/>
  <c r="I842" i="5"/>
  <c r="P842" i="5"/>
  <c r="M842" i="5"/>
  <c r="B779" i="5"/>
  <c r="O779" i="5"/>
  <c r="P928" i="5"/>
  <c r="K928" i="5"/>
  <c r="I928" i="5"/>
  <c r="D928" i="5"/>
  <c r="F826" i="5"/>
  <c r="D826" i="5"/>
  <c r="N826" i="5"/>
  <c r="M826" i="5"/>
  <c r="I826" i="5"/>
  <c r="E826" i="5"/>
  <c r="O826" i="5"/>
  <c r="L826" i="5"/>
  <c r="C826" i="5"/>
  <c r="G826" i="5"/>
  <c r="J826" i="5"/>
  <c r="H826" i="5"/>
  <c r="P826" i="5"/>
  <c r="K826" i="5"/>
  <c r="B826" i="5"/>
  <c r="D960" i="5"/>
  <c r="J960" i="5"/>
  <c r="E108" i="5"/>
  <c r="M108" i="5"/>
  <c r="D108" i="5"/>
  <c r="P108" i="5"/>
  <c r="F108" i="5"/>
  <c r="L108" i="5"/>
  <c r="G108" i="5"/>
  <c r="I108" i="5"/>
  <c r="B108" i="5"/>
  <c r="O108" i="5"/>
  <c r="K108" i="5"/>
  <c r="C108" i="5"/>
  <c r="H108" i="5"/>
  <c r="N108" i="5"/>
  <c r="J108" i="5"/>
  <c r="M920" i="5"/>
  <c r="N920" i="5"/>
  <c r="D920" i="5"/>
  <c r="E920" i="5"/>
  <c r="F920" i="5"/>
  <c r="K920" i="5"/>
  <c r="B920" i="5"/>
  <c r="H920" i="5"/>
  <c r="O920" i="5"/>
  <c r="I920" i="5"/>
  <c r="J920" i="5"/>
  <c r="L920" i="5"/>
  <c r="C920" i="5"/>
  <c r="P920" i="5"/>
  <c r="G920" i="5"/>
  <c r="K874" i="5"/>
  <c r="D874" i="5"/>
  <c r="J874" i="5"/>
  <c r="P874" i="5"/>
  <c r="C874" i="5"/>
  <c r="B874" i="5"/>
  <c r="F874" i="5"/>
  <c r="G874" i="5"/>
  <c r="H874" i="5"/>
  <c r="N874" i="5"/>
  <c r="L874" i="5"/>
  <c r="O874" i="5"/>
  <c r="M874" i="5"/>
  <c r="I874" i="5"/>
  <c r="E874" i="5"/>
  <c r="J810" i="5"/>
  <c r="C810" i="5"/>
  <c r="P810" i="5"/>
  <c r="N810" i="5"/>
  <c r="E810" i="5"/>
  <c r="F810" i="5"/>
  <c r="H810" i="5"/>
  <c r="K810" i="5"/>
  <c r="B810" i="5"/>
  <c r="I810" i="5"/>
  <c r="L810" i="5"/>
  <c r="D810" i="5"/>
  <c r="M810" i="5"/>
  <c r="O810" i="5"/>
  <c r="G810" i="5"/>
  <c r="M991" i="5"/>
  <c r="H991" i="5"/>
  <c r="J991" i="5"/>
  <c r="I991" i="5"/>
  <c r="N991" i="5"/>
  <c r="K991" i="5"/>
  <c r="P991" i="5"/>
  <c r="C991" i="5"/>
  <c r="E991" i="5"/>
  <c r="B991" i="5"/>
  <c r="G991" i="5"/>
  <c r="D991" i="5"/>
  <c r="C550" i="5"/>
  <c r="O550" i="5"/>
  <c r="D12" i="5"/>
  <c r="B12" i="5"/>
  <c r="F944" i="5"/>
  <c r="E944" i="5"/>
  <c r="C944" i="5"/>
  <c r="I944" i="5"/>
  <c r="P944" i="5"/>
  <c r="O944" i="5"/>
  <c r="H944" i="5"/>
  <c r="B944" i="5"/>
  <c r="D944" i="5"/>
  <c r="J944" i="5"/>
  <c r="G944" i="5"/>
  <c r="N944" i="5"/>
  <c r="K944" i="5"/>
  <c r="L944" i="5"/>
  <c r="M944" i="5"/>
  <c r="M912" i="5"/>
  <c r="I912" i="5"/>
  <c r="E912" i="5"/>
  <c r="P912" i="5"/>
  <c r="J912" i="5"/>
  <c r="B912" i="5"/>
  <c r="G912" i="5"/>
  <c r="N912" i="5"/>
  <c r="F912" i="5"/>
  <c r="O912" i="5"/>
  <c r="L912" i="5"/>
  <c r="K912" i="5"/>
  <c r="H912" i="5"/>
  <c r="D912" i="5"/>
  <c r="C912" i="5"/>
  <c r="I161" i="5"/>
  <c r="L161" i="5"/>
  <c r="E161" i="5"/>
  <c r="N161" i="5"/>
  <c r="G161" i="5"/>
  <c r="M161" i="5"/>
  <c r="B161" i="5"/>
  <c r="O161" i="5"/>
  <c r="C161" i="5"/>
  <c r="D161" i="5"/>
  <c r="J161" i="5"/>
  <c r="P161" i="5"/>
  <c r="F161" i="5"/>
  <c r="H161" i="5"/>
  <c r="K161" i="5"/>
  <c r="K430" i="5"/>
  <c r="J430" i="5"/>
  <c r="O430" i="5"/>
  <c r="C129" i="5"/>
  <c r="L129" i="5"/>
  <c r="P129" i="5"/>
  <c r="M129" i="5"/>
  <c r="F129" i="5"/>
  <c r="K129" i="5"/>
  <c r="O129" i="5"/>
  <c r="I129" i="5"/>
  <c r="D129" i="5"/>
  <c r="B129" i="5"/>
  <c r="J129" i="5"/>
  <c r="L278" i="5"/>
  <c r="P278" i="5"/>
  <c r="F278" i="5"/>
  <c r="I92" i="5"/>
  <c r="E92" i="5"/>
  <c r="P92" i="5"/>
  <c r="K92" i="5"/>
  <c r="L92" i="5"/>
  <c r="H92" i="5"/>
  <c r="O92" i="5"/>
  <c r="F92" i="5"/>
  <c r="D92" i="5"/>
  <c r="J92" i="5"/>
  <c r="N92" i="5"/>
  <c r="G92" i="5"/>
  <c r="B92" i="5"/>
  <c r="C92" i="5"/>
  <c r="M92" i="5"/>
  <c r="O206" i="5"/>
  <c r="K206" i="5"/>
  <c r="L206" i="5"/>
  <c r="C206" i="5"/>
  <c r="P206" i="5"/>
  <c r="M206" i="5"/>
  <c r="B206" i="5"/>
  <c r="F206" i="5"/>
  <c r="N206" i="5"/>
  <c r="D462" i="5"/>
  <c r="J462" i="5"/>
  <c r="P462" i="5"/>
  <c r="D145" i="5"/>
  <c r="E145" i="5"/>
  <c r="P145" i="5"/>
  <c r="G145" i="5"/>
  <c r="E422" i="5"/>
  <c r="C422" i="5"/>
  <c r="B422" i="5"/>
  <c r="K422" i="5"/>
  <c r="G422" i="5"/>
  <c r="I422" i="5"/>
  <c r="L422" i="5"/>
  <c r="N422" i="5"/>
  <c r="M422" i="5"/>
  <c r="D422" i="5"/>
  <c r="F422" i="5"/>
  <c r="H422" i="5"/>
  <c r="P422" i="5"/>
  <c r="G390" i="5"/>
  <c r="D390" i="5"/>
  <c r="N390" i="5"/>
  <c r="I390" i="5"/>
  <c r="K390" i="5"/>
  <c r="F390" i="5"/>
  <c r="L390" i="5"/>
  <c r="M390" i="5"/>
  <c r="O390" i="5"/>
  <c r="P390" i="5"/>
  <c r="H390" i="5"/>
  <c r="B390" i="5"/>
  <c r="E390" i="5"/>
  <c r="J390" i="5"/>
  <c r="C390" i="5"/>
  <c r="J834" i="5"/>
  <c r="G834" i="5"/>
  <c r="M834" i="5"/>
  <c r="L834" i="5"/>
  <c r="O834" i="5"/>
  <c r="P834" i="5"/>
  <c r="D834" i="5"/>
  <c r="N834" i="5"/>
  <c r="F834" i="5"/>
  <c r="B834" i="5"/>
  <c r="C834" i="5"/>
  <c r="E834" i="5"/>
  <c r="I834" i="5"/>
  <c r="H834" i="5"/>
  <c r="K834" i="5"/>
  <c r="I84" i="5"/>
  <c r="L84" i="5"/>
  <c r="D84" i="5"/>
  <c r="J84" i="5"/>
  <c r="H84" i="5"/>
  <c r="C84" i="5"/>
  <c r="G84" i="5"/>
  <c r="N84" i="5"/>
  <c r="P84" i="5"/>
  <c r="F84" i="5"/>
  <c r="B84" i="5"/>
  <c r="O84" i="5"/>
  <c r="M84" i="5"/>
  <c r="K84" i="5"/>
  <c r="L60" i="5"/>
  <c r="O60" i="5"/>
  <c r="F687" i="5"/>
  <c r="G687" i="5"/>
  <c r="P446" i="5"/>
  <c r="M446" i="5"/>
  <c r="I446" i="5"/>
  <c r="G382" i="5"/>
  <c r="I382" i="5"/>
  <c r="E350" i="5"/>
  <c r="B350" i="5"/>
  <c r="H350" i="5"/>
  <c r="C350" i="5"/>
  <c r="F350" i="5"/>
  <c r="D350" i="5"/>
  <c r="G350" i="5"/>
  <c r="K350" i="5"/>
  <c r="J350" i="5"/>
  <c r="L350" i="5"/>
  <c r="M350" i="5"/>
  <c r="O350" i="5"/>
  <c r="N350" i="5"/>
  <c r="P350" i="5"/>
  <c r="I350" i="5"/>
  <c r="D177" i="5"/>
  <c r="B177" i="5"/>
  <c r="E177" i="5"/>
  <c r="L177" i="5"/>
  <c r="P177" i="5"/>
  <c r="M177" i="5"/>
  <c r="O177" i="5"/>
  <c r="J177" i="5"/>
  <c r="I177" i="5"/>
  <c r="F177" i="5"/>
  <c r="G177" i="5"/>
  <c r="N177" i="5"/>
  <c r="H177" i="5"/>
  <c r="K177" i="5"/>
  <c r="C177" i="5"/>
  <c r="J687" i="5"/>
  <c r="J715" i="5"/>
  <c r="B715" i="5"/>
  <c r="K715" i="5"/>
  <c r="M715" i="5"/>
  <c r="G715" i="5"/>
  <c r="N715" i="5"/>
  <c r="I660" i="5"/>
  <c r="M660" i="5"/>
  <c r="K630" i="5"/>
  <c r="L630" i="5"/>
  <c r="G630" i="5"/>
  <c r="F630" i="5"/>
  <c r="H630" i="5"/>
  <c r="C630" i="5"/>
  <c r="J630" i="5"/>
  <c r="O630" i="5"/>
  <c r="D630" i="5"/>
  <c r="M630" i="5"/>
  <c r="N630" i="5"/>
  <c r="B630" i="5"/>
  <c r="I630" i="5"/>
  <c r="P630" i="5"/>
  <c r="E630" i="5"/>
  <c r="M502" i="5"/>
  <c r="I502" i="5"/>
  <c r="D502" i="5"/>
  <c r="H502" i="5"/>
  <c r="G502" i="5"/>
  <c r="E502" i="5"/>
  <c r="P502" i="5"/>
  <c r="L502" i="5"/>
  <c r="B502" i="5"/>
  <c r="J502" i="5"/>
  <c r="C502" i="5"/>
  <c r="K502" i="5"/>
  <c r="O502" i="5"/>
  <c r="F502" i="5"/>
  <c r="N502" i="5"/>
  <c r="N198" i="5"/>
  <c r="C198" i="5"/>
  <c r="M198" i="5"/>
  <c r="D198" i="5"/>
  <c r="L198" i="5"/>
  <c r="E198" i="5"/>
  <c r="H198" i="5"/>
  <c r="O198" i="5"/>
  <c r="G198" i="5"/>
  <c r="I198" i="5"/>
  <c r="C36" i="5"/>
  <c r="D36" i="5"/>
  <c r="M36" i="5"/>
  <c r="F36" i="5"/>
  <c r="L36" i="5"/>
  <c r="P36" i="5"/>
  <c r="O36" i="5"/>
  <c r="G36" i="5"/>
  <c r="I36" i="5"/>
  <c r="E36" i="5"/>
  <c r="H36" i="5"/>
  <c r="N36" i="5"/>
  <c r="B36" i="5"/>
  <c r="K36" i="5"/>
  <c r="J36" i="5"/>
  <c r="J904" i="5"/>
  <c r="I904" i="5"/>
  <c r="K904" i="5"/>
  <c r="J858" i="5"/>
  <c r="M858" i="5"/>
  <c r="G858" i="5"/>
  <c r="O858" i="5"/>
  <c r="N858" i="5"/>
  <c r="I858" i="5"/>
  <c r="L858" i="5"/>
  <c r="P858" i="5"/>
  <c r="E858" i="5"/>
  <c r="D858" i="5"/>
  <c r="K858" i="5"/>
  <c r="C858" i="5"/>
  <c r="F858" i="5"/>
  <c r="H858" i="5"/>
  <c r="B858" i="5"/>
  <c r="D654" i="5"/>
  <c r="B654" i="5"/>
  <c r="K654" i="5"/>
  <c r="G654" i="5"/>
  <c r="J654" i="5"/>
  <c r="O654" i="5"/>
  <c r="C654" i="5"/>
  <c r="P654" i="5"/>
  <c r="N654" i="5"/>
  <c r="H654" i="5"/>
  <c r="E654" i="5"/>
  <c r="I654" i="5"/>
  <c r="F654" i="5"/>
  <c r="M654" i="5"/>
  <c r="L654" i="5"/>
  <c r="D374" i="5"/>
  <c r="P374" i="5"/>
  <c r="K374" i="5"/>
  <c r="F374" i="5"/>
  <c r="G374" i="5"/>
  <c r="J374" i="5"/>
  <c r="B374" i="5"/>
  <c r="L374" i="5"/>
  <c r="I374" i="5"/>
  <c r="H374" i="5"/>
  <c r="N374" i="5"/>
  <c r="M374" i="5"/>
  <c r="O374" i="5"/>
  <c r="C374" i="5"/>
  <c r="E374" i="5"/>
  <c r="O286" i="5"/>
  <c r="J286" i="5"/>
  <c r="H286" i="5"/>
  <c r="D286" i="5"/>
  <c r="P286" i="5"/>
  <c r="L286" i="5"/>
  <c r="K286" i="5"/>
  <c r="M286" i="5"/>
  <c r="F286" i="5"/>
  <c r="B286" i="5"/>
  <c r="E286" i="5"/>
  <c r="I286" i="5"/>
  <c r="G286" i="5"/>
  <c r="N286" i="5"/>
  <c r="C286" i="5"/>
  <c r="H169" i="5"/>
  <c r="O169" i="5"/>
  <c r="B687" i="5"/>
  <c r="G699" i="5"/>
  <c r="F699" i="5"/>
  <c r="C622" i="5"/>
  <c r="O622" i="5"/>
  <c r="K622" i="5"/>
  <c r="J622" i="5"/>
  <c r="I622" i="5"/>
  <c r="G622" i="5"/>
  <c r="D622" i="5"/>
  <c r="N622" i="5"/>
  <c r="E590" i="5"/>
  <c r="P590" i="5"/>
  <c r="J590" i="5"/>
  <c r="F590" i="5"/>
  <c r="O590" i="5"/>
  <c r="L590" i="5"/>
  <c r="C590" i="5"/>
  <c r="M590" i="5"/>
  <c r="I590" i="5"/>
  <c r="K590" i="5"/>
  <c r="H590" i="5"/>
  <c r="B590" i="5"/>
  <c r="G590" i="5"/>
  <c r="N590" i="5"/>
  <c r="D590" i="5"/>
  <c r="E687" i="5"/>
  <c r="J731" i="5"/>
  <c r="G731" i="5"/>
  <c r="B731" i="5"/>
  <c r="M731" i="5"/>
  <c r="F731" i="5"/>
  <c r="E731" i="5"/>
  <c r="K731" i="5"/>
  <c r="C731" i="5"/>
  <c r="O731" i="5"/>
  <c r="I731" i="5"/>
  <c r="L731" i="5"/>
  <c r="P731" i="5"/>
  <c r="D731" i="5"/>
  <c r="N731" i="5"/>
  <c r="H731" i="5"/>
  <c r="O646" i="5"/>
  <c r="J646" i="5"/>
  <c r="F646" i="5"/>
  <c r="P646" i="5"/>
  <c r="H646" i="5"/>
  <c r="I646" i="5"/>
  <c r="L646" i="5"/>
  <c r="G646" i="5"/>
  <c r="E646" i="5"/>
  <c r="C646" i="5"/>
  <c r="M646" i="5"/>
  <c r="K646" i="5"/>
  <c r="D646" i="5"/>
  <c r="N646" i="5"/>
  <c r="B646" i="5"/>
  <c r="J614" i="5"/>
  <c r="C614" i="5"/>
  <c r="N614" i="5"/>
  <c r="E614" i="5"/>
  <c r="O614" i="5"/>
  <c r="P614" i="5"/>
  <c r="I614" i="5"/>
  <c r="L614" i="5"/>
  <c r="M614" i="5"/>
  <c r="D614" i="5"/>
  <c r="G614" i="5"/>
  <c r="K614" i="5"/>
  <c r="B614" i="5"/>
  <c r="F614" i="5"/>
  <c r="H614" i="5"/>
  <c r="G582" i="5"/>
  <c r="M582" i="5"/>
  <c r="C582" i="5"/>
  <c r="N582" i="5"/>
  <c r="D582" i="5"/>
  <c r="I582" i="5"/>
  <c r="L582" i="5"/>
  <c r="P582" i="5"/>
  <c r="J582" i="5"/>
  <c r="F582" i="5"/>
  <c r="H582" i="5"/>
  <c r="B582" i="5"/>
  <c r="E582" i="5"/>
  <c r="O582" i="5"/>
  <c r="K582" i="5"/>
  <c r="I406" i="5"/>
  <c r="L406" i="5"/>
  <c r="D222" i="5"/>
  <c r="F222" i="5"/>
  <c r="P222" i="5"/>
  <c r="H222" i="5"/>
  <c r="N222" i="5"/>
  <c r="I222" i="5"/>
  <c r="G222" i="5"/>
  <c r="C222" i="5"/>
  <c r="J222" i="5"/>
  <c r="M222" i="5"/>
  <c r="K222" i="5"/>
  <c r="E222" i="5"/>
  <c r="B222" i="5"/>
  <c r="L222" i="5"/>
  <c r="O222" i="5"/>
  <c r="L153" i="5"/>
  <c r="M153" i="5"/>
  <c r="I153" i="5"/>
  <c r="G153" i="5"/>
  <c r="E153" i="5"/>
  <c r="D153" i="5"/>
  <c r="C153" i="5"/>
  <c r="O153" i="5"/>
  <c r="F153" i="5"/>
  <c r="N153" i="5"/>
  <c r="P153" i="5"/>
  <c r="J153" i="5"/>
  <c r="H153" i="5"/>
  <c r="K153" i="5"/>
  <c r="B153" i="5"/>
  <c r="O28" i="5"/>
  <c r="P28" i="5"/>
  <c r="L687" i="5"/>
  <c r="B478" i="5"/>
  <c r="F478" i="5"/>
  <c r="J366" i="5"/>
  <c r="B366" i="5"/>
  <c r="E366" i="5"/>
  <c r="I366" i="5"/>
  <c r="K366" i="5"/>
  <c r="F366" i="5"/>
  <c r="H366" i="5"/>
  <c r="C366" i="5"/>
  <c r="O366" i="5"/>
  <c r="M366" i="5"/>
  <c r="G366" i="5"/>
  <c r="D366" i="5"/>
  <c r="N366" i="5"/>
  <c r="L366" i="5"/>
  <c r="P366" i="5"/>
  <c r="C334" i="5"/>
  <c r="J334" i="5"/>
  <c r="M334" i="5"/>
  <c r="F334" i="5"/>
  <c r="O334" i="5"/>
  <c r="N334" i="5"/>
  <c r="K334" i="5"/>
  <c r="D334" i="5"/>
  <c r="E334" i="5"/>
  <c r="H334" i="5"/>
  <c r="L334" i="5"/>
  <c r="G334" i="5"/>
  <c r="I334" i="5"/>
  <c r="P334" i="5"/>
  <c r="B334" i="5"/>
  <c r="E302" i="5"/>
  <c r="G302" i="5"/>
  <c r="L302" i="5"/>
  <c r="C302" i="5"/>
  <c r="J302" i="5"/>
  <c r="F302" i="5"/>
  <c r="H302" i="5"/>
  <c r="O302" i="5"/>
  <c r="N302" i="5"/>
  <c r="K302" i="5"/>
  <c r="M302" i="5"/>
  <c r="P302" i="5"/>
  <c r="I302" i="5"/>
  <c r="B302" i="5"/>
  <c r="D302" i="5"/>
  <c r="P137" i="5"/>
  <c r="C137" i="5"/>
  <c r="G137" i="5"/>
  <c r="L137" i="5"/>
  <c r="H137" i="5"/>
  <c r="B137" i="5"/>
  <c r="M137" i="5"/>
  <c r="K137" i="5"/>
  <c r="F137" i="5"/>
  <c r="O137" i="5"/>
  <c r="E137" i="5"/>
  <c r="I137" i="5"/>
  <c r="J137" i="5"/>
  <c r="D137" i="5"/>
  <c r="N137" i="5"/>
  <c r="E52" i="5"/>
  <c r="G52" i="5"/>
  <c r="P52" i="5"/>
  <c r="D52" i="5"/>
  <c r="O52" i="5"/>
  <c r="B52" i="5"/>
  <c r="J52" i="5"/>
  <c r="H52" i="5"/>
  <c r="F52" i="5"/>
  <c r="K52" i="5"/>
  <c r="N52" i="5"/>
  <c r="I52" i="5"/>
  <c r="L52" i="5"/>
  <c r="M52" i="5"/>
  <c r="C52" i="5"/>
  <c r="C20" i="5"/>
  <c r="H20" i="5"/>
  <c r="G638" i="5"/>
  <c r="C638" i="5"/>
  <c r="J638" i="5"/>
  <c r="D638" i="5"/>
  <c r="B638" i="5"/>
  <c r="P638" i="5"/>
  <c r="I638" i="5"/>
  <c r="N638" i="5"/>
  <c r="E638" i="5"/>
  <c r="H638" i="5"/>
  <c r="M638" i="5"/>
  <c r="O638" i="5"/>
  <c r="K638" i="5"/>
  <c r="L638" i="5"/>
  <c r="F638" i="5"/>
  <c r="M326" i="5"/>
  <c r="B326" i="5"/>
  <c r="C326" i="5"/>
  <c r="G326" i="5"/>
  <c r="P326" i="5"/>
  <c r="J326" i="5"/>
  <c r="L326" i="5"/>
  <c r="E326" i="5"/>
  <c r="F326" i="5"/>
  <c r="I326" i="5"/>
  <c r="H326" i="5"/>
  <c r="H254" i="5"/>
  <c r="K254" i="5"/>
  <c r="M254" i="5"/>
  <c r="C254" i="5"/>
  <c r="O254" i="5"/>
  <c r="J254" i="5"/>
  <c r="E254" i="5"/>
  <c r="I254" i="5"/>
  <c r="P254" i="5"/>
  <c r="D254" i="5"/>
  <c r="L254" i="5"/>
  <c r="G254" i="5"/>
  <c r="F254" i="5"/>
  <c r="B254" i="5"/>
  <c r="N254" i="5"/>
  <c r="D723" i="5"/>
  <c r="E723" i="5"/>
  <c r="L723" i="5"/>
  <c r="K668" i="5"/>
  <c r="I668" i="5"/>
  <c r="F668" i="5"/>
  <c r="D668" i="5"/>
  <c r="M668" i="5"/>
  <c r="H668" i="5"/>
  <c r="N668" i="5"/>
  <c r="G668" i="5"/>
  <c r="L668" i="5"/>
  <c r="P668" i="5"/>
  <c r="J668" i="5"/>
  <c r="C668" i="5"/>
  <c r="O668" i="5"/>
  <c r="E668" i="5"/>
  <c r="B668" i="5"/>
  <c r="M606" i="5"/>
  <c r="B606" i="5"/>
  <c r="F606" i="5"/>
  <c r="P606" i="5"/>
  <c r="E606" i="5"/>
  <c r="K606" i="5"/>
  <c r="L606" i="5"/>
  <c r="C606" i="5"/>
  <c r="J606" i="5"/>
  <c r="O606" i="5"/>
  <c r="N606" i="5"/>
  <c r="D606" i="5"/>
  <c r="G606" i="5"/>
  <c r="I606" i="5"/>
  <c r="H606" i="5"/>
  <c r="I470" i="5"/>
  <c r="N470" i="5"/>
  <c r="E470" i="5"/>
  <c r="L470" i="5"/>
  <c r="G470" i="5"/>
  <c r="C470" i="5"/>
  <c r="J470" i="5"/>
  <c r="M470" i="5"/>
  <c r="F470" i="5"/>
  <c r="D470" i="5"/>
  <c r="P470" i="5"/>
  <c r="B470" i="5"/>
  <c r="O470" i="5"/>
  <c r="H470" i="5"/>
  <c r="K470" i="5"/>
  <c r="H398" i="5"/>
  <c r="F398" i="5"/>
  <c r="E398" i="5"/>
  <c r="O398" i="5"/>
  <c r="L398" i="5"/>
  <c r="C398" i="5"/>
  <c r="K398" i="5"/>
  <c r="J398" i="5"/>
  <c r="G398" i="5"/>
  <c r="P398" i="5"/>
  <c r="B398" i="5"/>
  <c r="B358" i="5"/>
  <c r="E358" i="5"/>
  <c r="I358" i="5"/>
  <c r="L358" i="5"/>
  <c r="D358" i="5"/>
  <c r="B294" i="5"/>
  <c r="G294" i="5"/>
  <c r="M294" i="5"/>
  <c r="E294" i="5"/>
  <c r="L294" i="5"/>
  <c r="F294" i="5"/>
  <c r="N294" i="5"/>
  <c r="I294" i="5"/>
  <c r="J294" i="5"/>
  <c r="K294" i="5"/>
  <c r="P294" i="5"/>
  <c r="D294" i="5"/>
  <c r="O294" i="5"/>
  <c r="H294" i="5"/>
  <c r="C294" i="5"/>
  <c r="J214" i="5"/>
  <c r="K214" i="5"/>
  <c r="D214" i="5"/>
  <c r="H214" i="5"/>
  <c r="F214" i="5"/>
  <c r="L214" i="5"/>
  <c r="P214" i="5"/>
  <c r="N214" i="5"/>
  <c r="M214" i="5"/>
  <c r="G214" i="5"/>
  <c r="E214" i="5"/>
  <c r="O214" i="5"/>
  <c r="I214" i="5"/>
  <c r="B214" i="5"/>
  <c r="C214" i="5"/>
  <c r="N121" i="5"/>
  <c r="H121" i="5"/>
  <c r="I121" i="5"/>
  <c r="L121" i="5"/>
  <c r="F121" i="5"/>
  <c r="K121" i="5"/>
  <c r="P121" i="5"/>
  <c r="D121" i="5"/>
  <c r="C121" i="5"/>
  <c r="E121" i="5"/>
  <c r="G121" i="5"/>
  <c r="M121" i="5"/>
  <c r="B121" i="5"/>
  <c r="O121" i="5"/>
  <c r="J121" i="5"/>
  <c r="M44" i="5"/>
  <c r="F44" i="5"/>
  <c r="C44" i="5"/>
  <c r="G44" i="5"/>
  <c r="K44" i="5"/>
  <c r="D44" i="5"/>
  <c r="H44" i="5"/>
  <c r="O44" i="5"/>
  <c r="E44" i="5"/>
  <c r="J44" i="5"/>
  <c r="L44" i="5"/>
  <c r="N44" i="5"/>
  <c r="I44" i="5"/>
  <c r="P44" i="5"/>
  <c r="B44" i="5"/>
  <c r="N687" i="5"/>
  <c r="O687" i="5"/>
  <c r="D617" i="5"/>
  <c r="O617" i="5"/>
  <c r="L617" i="5"/>
  <c r="N617" i="5"/>
  <c r="E617" i="5"/>
  <c r="G617" i="5"/>
  <c r="P617" i="5"/>
  <c r="C617" i="5"/>
  <c r="M617" i="5"/>
  <c r="H617" i="5"/>
  <c r="I617" i="5"/>
  <c r="B617" i="5"/>
  <c r="F617" i="5"/>
  <c r="K617" i="5"/>
  <c r="N545" i="5"/>
  <c r="F545" i="5"/>
  <c r="I545" i="5"/>
  <c r="D545" i="5"/>
  <c r="G545" i="5"/>
  <c r="E545" i="5"/>
  <c r="H545" i="5"/>
  <c r="P545" i="5"/>
  <c r="O545" i="5"/>
  <c r="L545" i="5"/>
  <c r="M545" i="5"/>
  <c r="C545" i="5"/>
  <c r="J545" i="5"/>
  <c r="K545" i="5"/>
  <c r="B545" i="5"/>
  <c r="J313" i="5"/>
  <c r="E313" i="5"/>
  <c r="B313" i="5"/>
  <c r="P313" i="5"/>
  <c r="K313" i="5"/>
  <c r="M313" i="5"/>
  <c r="I313" i="5"/>
  <c r="N313" i="5"/>
  <c r="O313" i="5"/>
  <c r="H313" i="5"/>
  <c r="F313" i="5"/>
  <c r="G313" i="5"/>
  <c r="C313" i="5"/>
  <c r="D313" i="5"/>
  <c r="L313" i="5"/>
  <c r="E812" i="5"/>
  <c r="P812" i="5"/>
  <c r="J812" i="5"/>
  <c r="O812" i="5"/>
  <c r="B812" i="5"/>
  <c r="G812" i="5"/>
  <c r="C812" i="5"/>
  <c r="K812" i="5"/>
  <c r="N812" i="5"/>
  <c r="D812" i="5"/>
  <c r="L812" i="5"/>
  <c r="I812" i="5"/>
  <c r="H812" i="5"/>
  <c r="M812" i="5"/>
  <c r="F812" i="5"/>
  <c r="C687" i="5"/>
  <c r="K265" i="5"/>
  <c r="E265" i="5"/>
  <c r="G265" i="5"/>
  <c r="H265" i="5"/>
  <c r="N265" i="5"/>
  <c r="L265" i="5"/>
  <c r="P265" i="5"/>
  <c r="B265" i="5"/>
  <c r="I265" i="5"/>
  <c r="F265" i="5"/>
  <c r="C265" i="5"/>
  <c r="O265" i="5"/>
  <c r="D265" i="5"/>
  <c r="J265" i="5"/>
  <c r="F946" i="5"/>
  <c r="P946" i="5"/>
  <c r="C946" i="5"/>
  <c r="M946" i="5"/>
  <c r="I946" i="5"/>
  <c r="J946" i="5"/>
  <c r="L946" i="5"/>
  <c r="H946" i="5"/>
  <c r="O946" i="5"/>
  <c r="B946" i="5"/>
  <c r="K946" i="5"/>
  <c r="E946" i="5"/>
  <c r="D946" i="5"/>
  <c r="G946" i="5"/>
  <c r="N946" i="5"/>
  <c r="K860" i="5"/>
  <c r="G860" i="5"/>
  <c r="C860" i="5"/>
  <c r="D860" i="5"/>
  <c r="H860" i="5"/>
  <c r="P860" i="5"/>
  <c r="M860" i="5"/>
  <c r="B860" i="5"/>
  <c r="N860" i="5"/>
  <c r="I860" i="5"/>
  <c r="F860" i="5"/>
  <c r="E860" i="5"/>
  <c r="J860" i="5"/>
  <c r="L860" i="5"/>
  <c r="O860" i="5"/>
  <c r="J655" i="5"/>
  <c r="L655" i="5"/>
  <c r="K655" i="5"/>
  <c r="C655" i="5"/>
  <c r="B655" i="5"/>
  <c r="H655" i="5"/>
  <c r="I655" i="5"/>
  <c r="O655" i="5"/>
  <c r="P655" i="5"/>
  <c r="N655" i="5"/>
  <c r="G655" i="5"/>
  <c r="E655" i="5"/>
  <c r="M655" i="5"/>
  <c r="F655" i="5"/>
  <c r="K193" i="5"/>
  <c r="D193" i="5"/>
  <c r="G938" i="5"/>
  <c r="K938" i="5"/>
  <c r="L938" i="5"/>
  <c r="F938" i="5"/>
  <c r="D938" i="5"/>
  <c r="P938" i="5"/>
  <c r="I938" i="5"/>
  <c r="H938" i="5"/>
  <c r="C938" i="5"/>
  <c r="E938" i="5"/>
  <c r="O938" i="5"/>
  <c r="B938" i="5"/>
  <c r="N938" i="5"/>
  <c r="J938" i="5"/>
  <c r="M938" i="5"/>
  <c r="C804" i="5"/>
  <c r="E804" i="5"/>
  <c r="O804" i="5"/>
  <c r="I804" i="5"/>
  <c r="D804" i="5"/>
  <c r="H804" i="5"/>
  <c r="B804" i="5"/>
  <c r="L804" i="5"/>
  <c r="G804" i="5"/>
  <c r="J804" i="5"/>
  <c r="P804" i="5"/>
  <c r="F804" i="5"/>
  <c r="N804" i="5"/>
  <c r="M804" i="5"/>
  <c r="K804" i="5"/>
  <c r="P687" i="5"/>
  <c r="K649" i="5"/>
  <c r="C649" i="5"/>
  <c r="B15" i="5"/>
  <c r="E15" i="5"/>
  <c r="F15" i="5"/>
  <c r="J15" i="5"/>
  <c r="D15" i="5"/>
  <c r="C15" i="5"/>
  <c r="N15" i="5"/>
  <c r="H15" i="5"/>
  <c r="O15" i="5"/>
  <c r="I15" i="5"/>
  <c r="K15" i="5"/>
  <c r="M15" i="5"/>
  <c r="G15" i="5"/>
  <c r="P15" i="5"/>
  <c r="L15" i="5"/>
  <c r="M4" i="5"/>
  <c r="O4" i="5"/>
  <c r="I4" i="5"/>
  <c r="P4" i="5"/>
  <c r="G4" i="5"/>
  <c r="L4" i="5"/>
  <c r="B4" i="5"/>
  <c r="F4" i="5"/>
  <c r="E4" i="5"/>
  <c r="J4" i="5"/>
  <c r="C4" i="5"/>
  <c r="N4" i="5"/>
  <c r="M585" i="5"/>
  <c r="B585" i="5"/>
  <c r="J585" i="5"/>
  <c r="D585" i="5"/>
  <c r="K585" i="5"/>
  <c r="N585" i="5"/>
  <c r="G585" i="5"/>
  <c r="F585" i="5"/>
  <c r="L585" i="5"/>
  <c r="I585" i="5"/>
  <c r="C585" i="5"/>
  <c r="O585" i="5"/>
  <c r="H585" i="5"/>
  <c r="P585" i="5"/>
  <c r="E585" i="5"/>
  <c r="J393" i="5"/>
  <c r="N393" i="5"/>
  <c r="M393" i="5"/>
  <c r="P393" i="5"/>
  <c r="H393" i="5"/>
  <c r="C393" i="5"/>
  <c r="G393" i="5"/>
  <c r="O393" i="5"/>
  <c r="I393" i="5"/>
  <c r="B393" i="5"/>
  <c r="L393" i="5"/>
  <c r="K393" i="5"/>
  <c r="D393" i="5"/>
  <c r="F393" i="5"/>
  <c r="E393" i="5"/>
  <c r="K297" i="5"/>
  <c r="N297" i="5"/>
  <c r="J297" i="5"/>
  <c r="E297" i="5"/>
  <c r="O297" i="5"/>
  <c r="I297" i="5"/>
  <c r="D297" i="5"/>
  <c r="M297" i="5"/>
  <c r="C297" i="5"/>
  <c r="F297" i="5"/>
  <c r="L297" i="5"/>
  <c r="H297" i="5"/>
  <c r="B297" i="5"/>
  <c r="G297" i="5"/>
  <c r="E71" i="5"/>
  <c r="I71" i="5"/>
  <c r="B71" i="5"/>
  <c r="N71" i="5"/>
  <c r="F71" i="5"/>
  <c r="K71" i="5"/>
  <c r="J71" i="5"/>
  <c r="L71" i="5"/>
  <c r="B970" i="5"/>
  <c r="P970" i="5"/>
  <c r="H970" i="5"/>
  <c r="D970" i="5"/>
  <c r="K970" i="5"/>
  <c r="O970" i="5"/>
  <c r="J970" i="5"/>
  <c r="F970" i="5"/>
  <c r="I970" i="5"/>
  <c r="C970" i="5"/>
  <c r="L970" i="5"/>
  <c r="N970" i="5"/>
  <c r="G970" i="5"/>
  <c r="M970" i="5"/>
  <c r="E970" i="5"/>
  <c r="D930" i="5"/>
  <c r="K930" i="5"/>
  <c r="E930" i="5"/>
  <c r="I930" i="5"/>
  <c r="N930" i="5"/>
  <c r="G930" i="5"/>
  <c r="P930" i="5"/>
  <c r="C930" i="5"/>
  <c r="B930" i="5"/>
  <c r="F930" i="5"/>
  <c r="J930" i="5"/>
  <c r="L930" i="5"/>
  <c r="O930" i="5"/>
  <c r="H930" i="5"/>
  <c r="M930" i="5"/>
  <c r="O844" i="5"/>
  <c r="H844" i="5"/>
  <c r="L844" i="5"/>
  <c r="I844" i="5"/>
  <c r="K844" i="5"/>
  <c r="G844" i="5"/>
  <c r="D844" i="5"/>
  <c r="B844" i="5"/>
  <c r="F844" i="5"/>
  <c r="J844" i="5"/>
  <c r="M844" i="5"/>
  <c r="P844" i="5"/>
  <c r="E844" i="5"/>
  <c r="N844" i="5"/>
  <c r="C844" i="5"/>
  <c r="K796" i="5"/>
  <c r="B796" i="5"/>
  <c r="O796" i="5"/>
  <c r="I796" i="5"/>
  <c r="G796" i="5"/>
  <c r="C625" i="5"/>
  <c r="E625" i="5"/>
  <c r="I625" i="5"/>
  <c r="M625" i="5"/>
  <c r="G625" i="5"/>
  <c r="O625" i="5"/>
  <c r="D625" i="5"/>
  <c r="L625" i="5"/>
  <c r="K625" i="5"/>
  <c r="F625" i="5"/>
  <c r="H625" i="5"/>
  <c r="B625" i="5"/>
  <c r="J625" i="5"/>
  <c r="N625" i="5"/>
  <c r="P569" i="5"/>
  <c r="I569" i="5"/>
  <c r="N569" i="5"/>
  <c r="C569" i="5"/>
  <c r="F569" i="5"/>
  <c r="H569" i="5"/>
  <c r="D569" i="5"/>
  <c r="O569" i="5"/>
  <c r="E569" i="5"/>
  <c r="M569" i="5"/>
  <c r="B569" i="5"/>
  <c r="J569" i="5"/>
  <c r="K569" i="5"/>
  <c r="L569" i="5"/>
  <c r="G569" i="5"/>
  <c r="P465" i="5"/>
  <c r="L465" i="5"/>
  <c r="J465" i="5"/>
  <c r="O465" i="5"/>
  <c r="H465" i="5"/>
  <c r="G465" i="5"/>
  <c r="B465" i="5"/>
  <c r="D465" i="5"/>
  <c r="K465" i="5"/>
  <c r="N465" i="5"/>
  <c r="C361" i="5"/>
  <c r="I361" i="5"/>
  <c r="L361" i="5"/>
  <c r="P361" i="5"/>
  <c r="F361" i="5"/>
  <c r="M361" i="5"/>
  <c r="B361" i="5"/>
  <c r="E361" i="5"/>
  <c r="K361" i="5"/>
  <c r="G361" i="5"/>
  <c r="O361" i="5"/>
  <c r="J361" i="5"/>
  <c r="N361" i="5"/>
  <c r="H361" i="5"/>
  <c r="D361" i="5"/>
  <c r="O1000" i="5"/>
  <c r="N1000" i="5"/>
  <c r="P1000" i="5"/>
  <c r="C1000" i="5"/>
  <c r="D1000" i="5"/>
  <c r="K1000" i="5"/>
  <c r="G1000" i="5"/>
  <c r="M1000" i="5"/>
  <c r="F1000" i="5"/>
  <c r="L1000" i="5"/>
  <c r="I1000" i="5"/>
  <c r="J1000" i="5"/>
  <c r="E1000" i="5"/>
  <c r="B1000" i="5"/>
  <c r="H1000" i="5"/>
  <c r="I109" i="5"/>
  <c r="P109" i="5"/>
  <c r="B109" i="5"/>
  <c r="H109" i="5"/>
  <c r="E109" i="5"/>
  <c r="M109" i="5"/>
  <c r="C109" i="5"/>
  <c r="K109" i="5"/>
  <c r="N109" i="5"/>
  <c r="O109" i="5"/>
  <c r="F109" i="5"/>
  <c r="D109" i="5"/>
  <c r="L109" i="5"/>
  <c r="M962" i="5"/>
  <c r="K962" i="5"/>
  <c r="C962" i="5"/>
  <c r="E962" i="5"/>
  <c r="F962" i="5"/>
  <c r="H962" i="5"/>
  <c r="D962" i="5"/>
  <c r="L962" i="5"/>
  <c r="P962" i="5"/>
  <c r="B962" i="5"/>
  <c r="J962" i="5"/>
  <c r="N962" i="5"/>
  <c r="O962" i="5"/>
  <c r="G962" i="5"/>
  <c r="I962" i="5"/>
  <c r="B788" i="5"/>
  <c r="O788" i="5"/>
  <c r="J788" i="5"/>
  <c r="L788" i="5"/>
  <c r="F788" i="5"/>
  <c r="I788" i="5"/>
  <c r="G788" i="5"/>
  <c r="D788" i="5"/>
  <c r="H788" i="5"/>
  <c r="P788" i="5"/>
  <c r="N788" i="5"/>
  <c r="M788" i="5"/>
  <c r="K788" i="5"/>
  <c r="E788" i="5"/>
  <c r="C788" i="5"/>
  <c r="P103" i="5"/>
  <c r="H103" i="5"/>
  <c r="O103" i="5"/>
  <c r="L103" i="5"/>
  <c r="F103" i="5"/>
  <c r="N868" i="5"/>
  <c r="G868" i="5"/>
  <c r="M868" i="5"/>
  <c r="C868" i="5"/>
  <c r="E868" i="5"/>
  <c r="B868" i="5"/>
  <c r="O868" i="5"/>
  <c r="D868" i="5"/>
  <c r="L868" i="5"/>
  <c r="P868" i="5"/>
  <c r="H868" i="5"/>
  <c r="F868" i="5"/>
  <c r="K868" i="5"/>
  <c r="J868" i="5"/>
  <c r="I868" i="5"/>
  <c r="B663" i="5"/>
  <c r="O663" i="5"/>
  <c r="G663" i="5"/>
  <c r="E663" i="5"/>
  <c r="I663" i="5"/>
  <c r="D663" i="5"/>
  <c r="L663" i="5"/>
  <c r="F663" i="5"/>
  <c r="H663" i="5"/>
  <c r="N663" i="5"/>
  <c r="C663" i="5"/>
  <c r="P663" i="5"/>
  <c r="K663" i="5"/>
  <c r="M663" i="5"/>
  <c r="J663" i="5"/>
  <c r="J518" i="5"/>
  <c r="O329" i="5"/>
  <c r="H329" i="5"/>
  <c r="L329" i="5"/>
  <c r="C417" i="5"/>
  <c r="F417" i="5"/>
  <c r="E417" i="5"/>
  <c r="M417" i="5"/>
  <c r="H417" i="5"/>
  <c r="G417" i="5"/>
  <c r="I417" i="5"/>
  <c r="N417" i="5"/>
  <c r="J417" i="5"/>
  <c r="O417" i="5"/>
  <c r="P417" i="5"/>
  <c r="L417" i="5"/>
  <c r="B417" i="5"/>
  <c r="K417" i="5"/>
  <c r="D417" i="5"/>
  <c r="I505" i="5"/>
  <c r="K505" i="5"/>
  <c r="P505" i="5"/>
  <c r="L505" i="5"/>
  <c r="H505" i="5"/>
  <c r="J505" i="5"/>
  <c r="D505" i="5"/>
  <c r="G505" i="5"/>
  <c r="F505" i="5"/>
  <c r="C505" i="5"/>
  <c r="M505" i="5"/>
  <c r="E505" i="5"/>
  <c r="O505" i="5"/>
  <c r="B505" i="5"/>
  <c r="G518" i="5"/>
  <c r="I518" i="5"/>
  <c r="K385" i="5"/>
  <c r="F385" i="5"/>
  <c r="P385" i="5"/>
  <c r="P518" i="5"/>
  <c r="C518" i="5"/>
  <c r="I329" i="5"/>
  <c r="J321" i="5"/>
  <c r="B321" i="5"/>
  <c r="K321" i="5"/>
  <c r="H321" i="5"/>
  <c r="N321" i="5"/>
  <c r="D321" i="5"/>
  <c r="I321" i="5"/>
  <c r="E321" i="5"/>
  <c r="G321" i="5"/>
  <c r="C321" i="5"/>
  <c r="P321" i="5"/>
  <c r="M321" i="5"/>
  <c r="L321" i="5"/>
  <c r="F321" i="5"/>
  <c r="O321" i="5"/>
  <c r="E609" i="5"/>
  <c r="L609" i="5"/>
  <c r="N609" i="5"/>
  <c r="C609" i="5"/>
  <c r="J609" i="5"/>
  <c r="F609" i="5"/>
  <c r="O609" i="5"/>
  <c r="D609" i="5"/>
  <c r="K609" i="5"/>
  <c r="P609" i="5"/>
  <c r="M609" i="5"/>
  <c r="H609" i="5"/>
  <c r="G609" i="5"/>
  <c r="B609" i="5"/>
  <c r="I609" i="5"/>
  <c r="N518" i="5"/>
  <c r="E518" i="5"/>
  <c r="K329" i="5"/>
  <c r="G329" i="5"/>
  <c r="J329" i="5"/>
  <c r="E329" i="5"/>
  <c r="H441" i="5"/>
  <c r="C441" i="5"/>
  <c r="M441" i="5"/>
  <c r="D441" i="5"/>
  <c r="F441" i="5"/>
  <c r="E441" i="5"/>
  <c r="K441" i="5"/>
  <c r="O441" i="5"/>
  <c r="B441" i="5"/>
  <c r="P441" i="5"/>
  <c r="J441" i="5"/>
  <c r="N441" i="5"/>
  <c r="L441" i="5"/>
  <c r="I441" i="5"/>
  <c r="G441" i="5"/>
  <c r="O518" i="5"/>
  <c r="F518" i="5"/>
  <c r="P329" i="5"/>
  <c r="F329" i="5"/>
  <c r="I489" i="5"/>
  <c r="K489" i="5"/>
  <c r="P489" i="5"/>
  <c r="J489" i="5"/>
  <c r="O489" i="5"/>
  <c r="D489" i="5"/>
  <c r="N489" i="5"/>
  <c r="B489" i="5"/>
  <c r="M489" i="5"/>
  <c r="L489" i="5"/>
  <c r="C489" i="5"/>
  <c r="H489" i="5"/>
  <c r="F489" i="5"/>
  <c r="G489" i="5"/>
  <c r="E489" i="5"/>
  <c r="H518" i="5"/>
  <c r="M518" i="5"/>
  <c r="C329" i="5"/>
  <c r="D329" i="5"/>
  <c r="B337" i="5"/>
  <c r="M337" i="5"/>
  <c r="H337" i="5"/>
  <c r="P337" i="5"/>
  <c r="F337" i="5"/>
  <c r="J337" i="5"/>
  <c r="L337" i="5"/>
  <c r="G337" i="5"/>
  <c r="J733" i="5"/>
  <c r="E733" i="5"/>
  <c r="O733" i="5"/>
  <c r="H733" i="5"/>
  <c r="G733" i="5"/>
  <c r="N733" i="5"/>
  <c r="B733" i="5"/>
  <c r="K733" i="5"/>
  <c r="F733" i="5"/>
  <c r="L733" i="5"/>
  <c r="C733" i="5"/>
  <c r="P733" i="5"/>
  <c r="D733" i="5"/>
  <c r="M733" i="5"/>
  <c r="I733" i="5"/>
  <c r="G707" i="5"/>
  <c r="N707" i="5"/>
  <c r="O707" i="5"/>
  <c r="C707" i="5"/>
  <c r="K707" i="5"/>
  <c r="E707" i="5"/>
  <c r="M707" i="5"/>
  <c r="B707" i="5"/>
  <c r="I707" i="5"/>
  <c r="P707" i="5"/>
  <c r="F707" i="5"/>
  <c r="J707" i="5"/>
  <c r="D707" i="5"/>
  <c r="H707" i="5"/>
  <c r="L707" i="5"/>
  <c r="H79" i="5"/>
  <c r="B79" i="5"/>
  <c r="G79" i="5"/>
  <c r="L79" i="5"/>
  <c r="D693" i="5"/>
  <c r="N693" i="5"/>
  <c r="F693" i="5"/>
  <c r="L693" i="5"/>
  <c r="P693" i="5"/>
  <c r="H693" i="5"/>
  <c r="J693" i="5"/>
  <c r="I693" i="5"/>
  <c r="M693" i="5"/>
  <c r="E693" i="5"/>
  <c r="G693" i="5"/>
  <c r="C693" i="5"/>
  <c r="K693" i="5"/>
  <c r="B693" i="5"/>
  <c r="O693" i="5"/>
  <c r="G225" i="5"/>
  <c r="N225" i="5"/>
  <c r="P225" i="5"/>
  <c r="M225" i="5"/>
  <c r="E225" i="5"/>
  <c r="B225" i="5"/>
  <c r="H225" i="5"/>
  <c r="F225" i="5"/>
  <c r="D225" i="5"/>
  <c r="I225" i="5"/>
  <c r="C225" i="5"/>
  <c r="K225" i="5"/>
  <c r="L225" i="5"/>
  <c r="O225" i="5"/>
  <c r="J225" i="5"/>
  <c r="O431" i="5"/>
  <c r="B431" i="5"/>
  <c r="P431" i="5"/>
  <c r="F431" i="5"/>
  <c r="M431" i="5"/>
  <c r="E431" i="5"/>
  <c r="H431" i="5"/>
  <c r="N431" i="5"/>
  <c r="K431" i="5"/>
  <c r="D431" i="5"/>
  <c r="I431" i="5"/>
  <c r="C431" i="5"/>
  <c r="J431" i="5"/>
  <c r="L431" i="5"/>
  <c r="G431" i="5"/>
  <c r="F63" i="5"/>
  <c r="H63" i="5"/>
  <c r="K63" i="5"/>
  <c r="C63" i="5"/>
  <c r="J63" i="5"/>
  <c r="G63" i="5"/>
  <c r="P63" i="5"/>
  <c r="N63" i="5"/>
  <c r="L63" i="5"/>
  <c r="D63" i="5"/>
  <c r="E63" i="5"/>
  <c r="O63" i="5"/>
  <c r="I63" i="5"/>
  <c r="B63" i="5"/>
  <c r="M63" i="5"/>
  <c r="I217" i="5"/>
  <c r="P217" i="5"/>
  <c r="F217" i="5"/>
  <c r="G217" i="5"/>
  <c r="O217" i="5"/>
  <c r="J217" i="5"/>
  <c r="C217" i="5"/>
  <c r="K217" i="5"/>
  <c r="B217" i="5"/>
  <c r="L217" i="5"/>
  <c r="H217" i="5"/>
  <c r="M217" i="5"/>
  <c r="D217" i="5"/>
  <c r="E217" i="5"/>
  <c r="N217" i="5"/>
  <c r="H463" i="5"/>
  <c r="B463" i="5"/>
  <c r="J463" i="5"/>
  <c r="N463" i="5"/>
  <c r="M463" i="5"/>
  <c r="G463" i="5"/>
  <c r="O463" i="5"/>
  <c r="L463" i="5"/>
  <c r="F463" i="5"/>
  <c r="C463" i="5"/>
  <c r="E463" i="5"/>
  <c r="I463" i="5"/>
  <c r="P463" i="5"/>
  <c r="K463" i="5"/>
  <c r="D463" i="5"/>
  <c r="N281" i="5"/>
  <c r="P281" i="5"/>
  <c r="F281" i="5"/>
  <c r="E281" i="5"/>
  <c r="G281" i="5"/>
  <c r="O281" i="5"/>
  <c r="M281" i="5"/>
  <c r="C281" i="5"/>
  <c r="K281" i="5"/>
  <c r="H281" i="5"/>
  <c r="I281" i="5"/>
  <c r="B281" i="5"/>
  <c r="L281" i="5"/>
  <c r="O257" i="5"/>
  <c r="M257" i="5"/>
  <c r="K257" i="5"/>
  <c r="E257" i="5"/>
  <c r="C257" i="5"/>
  <c r="J257" i="5"/>
  <c r="B257" i="5"/>
  <c r="N257" i="5"/>
  <c r="D257" i="5"/>
  <c r="F257" i="5"/>
  <c r="P257" i="5"/>
  <c r="G257" i="5"/>
  <c r="L257" i="5"/>
  <c r="H257" i="5"/>
  <c r="I257" i="5"/>
  <c r="G47" i="5"/>
  <c r="H47" i="5"/>
  <c r="K47" i="5"/>
  <c r="B47" i="5"/>
  <c r="M615" i="5"/>
  <c r="D615" i="5"/>
  <c r="G615" i="5"/>
  <c r="P615" i="5"/>
  <c r="E615" i="5"/>
  <c r="O615" i="5"/>
  <c r="C615" i="5"/>
  <c r="I615" i="5"/>
  <c r="B615" i="5"/>
  <c r="N615" i="5"/>
  <c r="L615" i="5"/>
  <c r="G249" i="5"/>
  <c r="P249" i="5"/>
  <c r="K249" i="5"/>
  <c r="D249" i="5"/>
  <c r="I249" i="5"/>
  <c r="E249" i="5"/>
  <c r="L249" i="5"/>
  <c r="C249" i="5"/>
  <c r="O249" i="5"/>
  <c r="M249" i="5"/>
  <c r="N249" i="5"/>
  <c r="F249" i="5"/>
  <c r="J249" i="5"/>
  <c r="B249" i="5"/>
  <c r="H249" i="5"/>
  <c r="J8" i="5"/>
  <c r="L8" i="5"/>
  <c r="P8" i="5"/>
  <c r="O8" i="5"/>
  <c r="B583" i="5"/>
  <c r="N583" i="5"/>
  <c r="E583" i="5"/>
  <c r="G583" i="5"/>
  <c r="I583" i="5"/>
  <c r="K583" i="5"/>
  <c r="M583" i="5"/>
  <c r="F583" i="5"/>
  <c r="J583" i="5"/>
  <c r="H583" i="5"/>
  <c r="P583" i="5"/>
  <c r="C583" i="5"/>
  <c r="O583" i="5"/>
  <c r="L583" i="5"/>
  <c r="D583" i="5"/>
  <c r="C369" i="5"/>
  <c r="I369" i="5"/>
  <c r="L369" i="5"/>
  <c r="D369" i="5"/>
  <c r="E369" i="5"/>
  <c r="O369" i="5"/>
  <c r="K369" i="5"/>
  <c r="G369" i="5"/>
  <c r="H369" i="5"/>
  <c r="M369" i="5"/>
  <c r="P369" i="5"/>
  <c r="J369" i="5"/>
  <c r="F369" i="5"/>
  <c r="B369" i="5"/>
  <c r="N369" i="5"/>
  <c r="O95" i="5"/>
  <c r="F95" i="5"/>
  <c r="L95" i="5"/>
  <c r="M95" i="5"/>
  <c r="J95" i="5"/>
  <c r="E95" i="5"/>
  <c r="B95" i="5"/>
  <c r="H95" i="5"/>
  <c r="K95" i="5"/>
  <c r="C95" i="5"/>
  <c r="P95" i="5"/>
  <c r="N95" i="5"/>
  <c r="D95" i="5"/>
  <c r="I95" i="5"/>
  <c r="G95" i="5"/>
  <c r="I439" i="5"/>
  <c r="B439" i="5"/>
  <c r="E439" i="5"/>
  <c r="N439" i="5"/>
  <c r="O439" i="5"/>
  <c r="F439" i="5"/>
  <c r="P439" i="5"/>
  <c r="D439" i="5"/>
  <c r="G439" i="5"/>
  <c r="C439" i="5"/>
  <c r="H439" i="5"/>
  <c r="M439" i="5"/>
  <c r="K439" i="5"/>
  <c r="B24" i="2"/>
  <c r="F299" i="5"/>
  <c r="K299" i="5"/>
  <c r="G299" i="5"/>
  <c r="I299" i="5"/>
  <c r="P299" i="5"/>
  <c r="D299" i="5"/>
  <c r="L299" i="5"/>
  <c r="B299" i="5"/>
  <c r="H299" i="5"/>
  <c r="M299" i="5"/>
  <c r="E299" i="5"/>
  <c r="J299" i="5"/>
  <c r="C299" i="5"/>
  <c r="N299" i="5"/>
  <c r="O299" i="5"/>
  <c r="I183" i="5"/>
  <c r="M183" i="5"/>
  <c r="O183" i="5"/>
  <c r="D183" i="5"/>
  <c r="G183" i="5"/>
  <c r="H183" i="5"/>
  <c r="P183" i="5"/>
  <c r="N183" i="5"/>
  <c r="K183" i="5"/>
  <c r="J183" i="5"/>
  <c r="L183" i="5"/>
  <c r="F183" i="5"/>
  <c r="E183" i="5"/>
  <c r="C183" i="5"/>
  <c r="B183" i="5"/>
  <c r="I526" i="5"/>
  <c r="L526" i="5"/>
  <c r="J526" i="5"/>
  <c r="D526" i="5"/>
  <c r="C526" i="5"/>
  <c r="F526" i="5"/>
  <c r="N526" i="5"/>
  <c r="P526" i="5"/>
  <c r="H526" i="5"/>
  <c r="O526" i="5"/>
  <c r="K526" i="5"/>
  <c r="B526" i="5"/>
  <c r="E526" i="5"/>
  <c r="M526" i="5"/>
  <c r="G526" i="5"/>
  <c r="M487" i="5"/>
  <c r="E487" i="5"/>
  <c r="H487" i="5"/>
  <c r="L487" i="5"/>
  <c r="B487" i="5"/>
  <c r="K487" i="5"/>
  <c r="I487" i="5"/>
  <c r="F487" i="5"/>
  <c r="J487" i="5"/>
  <c r="N487" i="5"/>
  <c r="D487" i="5"/>
  <c r="C487" i="5"/>
  <c r="G487" i="5"/>
  <c r="O487" i="5"/>
  <c r="K35" i="5"/>
  <c r="M35" i="5"/>
  <c r="D35" i="5"/>
  <c r="F35" i="5"/>
  <c r="H35" i="5"/>
  <c r="O35" i="5"/>
  <c r="E35" i="5"/>
  <c r="N35" i="5"/>
  <c r="P35" i="5"/>
  <c r="L35" i="5"/>
  <c r="J35" i="5"/>
  <c r="B35" i="5"/>
  <c r="C35" i="5"/>
  <c r="I35" i="5"/>
  <c r="G35" i="5"/>
  <c r="C824" i="5"/>
  <c r="D824" i="5"/>
  <c r="E824" i="5"/>
  <c r="K824" i="5"/>
  <c r="F824" i="5"/>
  <c r="M824" i="5"/>
  <c r="N824" i="5"/>
  <c r="B824" i="5"/>
  <c r="P824" i="5"/>
  <c r="I824" i="5"/>
  <c r="G824" i="5"/>
  <c r="J824" i="5"/>
  <c r="L824" i="5"/>
  <c r="H824" i="5"/>
  <c r="O824" i="5"/>
  <c r="D975" i="5"/>
  <c r="O975" i="5"/>
  <c r="L975" i="5"/>
  <c r="C975" i="5"/>
  <c r="B975" i="5"/>
  <c r="P975" i="5"/>
  <c r="H975" i="5"/>
  <c r="K975" i="5"/>
  <c r="N975" i="5"/>
  <c r="G975" i="5"/>
  <c r="F975" i="5"/>
  <c r="M975" i="5"/>
  <c r="E975" i="5"/>
  <c r="I975" i="5"/>
  <c r="J975" i="5"/>
  <c r="J276" i="5"/>
  <c r="H276" i="5"/>
  <c r="M276" i="5"/>
  <c r="E276" i="5"/>
  <c r="C276" i="5"/>
  <c r="L276" i="5"/>
  <c r="D276" i="5"/>
  <c r="K276" i="5"/>
  <c r="N276" i="5"/>
  <c r="F276" i="5"/>
  <c r="G276" i="5"/>
  <c r="I276" i="5"/>
  <c r="P276" i="5"/>
  <c r="B276" i="5"/>
  <c r="O276" i="5"/>
  <c r="K745" i="5"/>
  <c r="P745" i="5"/>
  <c r="J745" i="5"/>
  <c r="D745" i="5"/>
  <c r="O745" i="5"/>
  <c r="C745" i="5"/>
  <c r="I745" i="5"/>
  <c r="M745" i="5"/>
  <c r="B745" i="5"/>
  <c r="L745" i="5"/>
  <c r="N745" i="5"/>
  <c r="F745" i="5"/>
  <c r="E745" i="5"/>
  <c r="G745" i="5"/>
  <c r="H745" i="5"/>
  <c r="I667" i="5"/>
  <c r="N667" i="5"/>
  <c r="J667" i="5"/>
  <c r="P667" i="5"/>
  <c r="G667" i="5"/>
  <c r="C667" i="5"/>
  <c r="K667" i="5"/>
  <c r="M667" i="5"/>
  <c r="F667" i="5"/>
  <c r="D667" i="5"/>
  <c r="E667" i="5"/>
  <c r="L667" i="5"/>
  <c r="H667" i="5"/>
  <c r="O667" i="5"/>
  <c r="B667" i="5"/>
  <c r="I565" i="5"/>
  <c r="O565" i="5"/>
  <c r="J565" i="5"/>
  <c r="F565" i="5"/>
  <c r="M565" i="5"/>
  <c r="H565" i="5"/>
  <c r="D565" i="5"/>
  <c r="G565" i="5"/>
  <c r="E565" i="5"/>
  <c r="C565" i="5"/>
  <c r="P565" i="5"/>
  <c r="B565" i="5"/>
  <c r="L565" i="5"/>
  <c r="N565" i="5"/>
  <c r="K565" i="5"/>
  <c r="L518" i="5"/>
  <c r="K518" i="5"/>
  <c r="D961" i="5"/>
  <c r="L961" i="5"/>
  <c r="P961" i="5"/>
  <c r="B961" i="5"/>
  <c r="G961" i="5"/>
  <c r="E961" i="5"/>
  <c r="F961" i="5"/>
  <c r="O961" i="5"/>
  <c r="I961" i="5"/>
  <c r="K961" i="5"/>
  <c r="M961" i="5"/>
  <c r="J961" i="5"/>
  <c r="C961" i="5"/>
  <c r="N961" i="5"/>
  <c r="H961" i="5"/>
  <c r="P27" i="5"/>
  <c r="J27" i="5"/>
  <c r="E27" i="5"/>
  <c r="G27" i="5"/>
  <c r="K27" i="5"/>
  <c r="L27" i="5"/>
  <c r="H27" i="5"/>
  <c r="C27" i="5"/>
  <c r="I27" i="5"/>
  <c r="B27" i="5"/>
  <c r="F27" i="5"/>
  <c r="O27" i="5"/>
  <c r="D27" i="5"/>
  <c r="M27" i="5"/>
  <c r="N27" i="5"/>
  <c r="M645" i="5"/>
  <c r="B645" i="5"/>
  <c r="I645" i="5"/>
  <c r="L645" i="5"/>
  <c r="H645" i="5"/>
  <c r="E645" i="5"/>
  <c r="D645" i="5"/>
  <c r="K645" i="5"/>
  <c r="N645" i="5"/>
  <c r="C645" i="5"/>
  <c r="O645" i="5"/>
  <c r="F645" i="5"/>
  <c r="P645" i="5"/>
  <c r="D878" i="5"/>
  <c r="C878" i="5"/>
  <c r="K878" i="5"/>
  <c r="N878" i="5"/>
  <c r="P878" i="5"/>
  <c r="B878" i="5"/>
  <c r="M878" i="5"/>
  <c r="L878" i="5"/>
  <c r="E878" i="5"/>
  <c r="O878" i="5"/>
  <c r="H878" i="5"/>
  <c r="G878" i="5"/>
  <c r="J878" i="5"/>
  <c r="F878" i="5"/>
  <c r="I878" i="5"/>
  <c r="O808" i="5"/>
  <c r="N808" i="5"/>
  <c r="C808" i="5"/>
  <c r="F808" i="5"/>
  <c r="I808" i="5"/>
  <c r="B808" i="5"/>
  <c r="K808" i="5"/>
  <c r="L808" i="5"/>
  <c r="P808" i="5"/>
  <c r="G808" i="5"/>
  <c r="H808" i="5"/>
  <c r="D808" i="5"/>
  <c r="J808" i="5"/>
  <c r="E808" i="5"/>
  <c r="M808" i="5"/>
  <c r="M737" i="5"/>
  <c r="E737" i="5"/>
  <c r="I737" i="5"/>
  <c r="O737" i="5"/>
  <c r="N737" i="5"/>
  <c r="P737" i="5"/>
  <c r="J737" i="5"/>
  <c r="G737" i="5"/>
  <c r="B737" i="5"/>
  <c r="K737" i="5"/>
  <c r="H737" i="5"/>
  <c r="F737" i="5"/>
  <c r="D737" i="5"/>
  <c r="L737" i="5"/>
  <c r="C737" i="5"/>
  <c r="C549" i="5"/>
  <c r="G549" i="5"/>
  <c r="O549" i="5"/>
  <c r="M549" i="5"/>
  <c r="D549" i="5"/>
  <c r="I549" i="5"/>
  <c r="K549" i="5"/>
  <c r="E549" i="5"/>
  <c r="P549" i="5"/>
  <c r="F549" i="5"/>
  <c r="N549" i="5"/>
  <c r="J549" i="5"/>
  <c r="H549" i="5"/>
  <c r="B549" i="5"/>
  <c r="L549" i="5"/>
  <c r="H510" i="5"/>
  <c r="E510" i="5"/>
  <c r="G510" i="5"/>
  <c r="J510" i="5"/>
  <c r="P510" i="5"/>
  <c r="L510" i="5"/>
  <c r="D510" i="5"/>
  <c r="K510" i="5"/>
  <c r="C510" i="5"/>
  <c r="N510" i="5"/>
  <c r="M510" i="5"/>
  <c r="F510" i="5"/>
  <c r="B510" i="5"/>
  <c r="I510" i="5"/>
  <c r="O510" i="5"/>
  <c r="M11" i="5"/>
  <c r="G11" i="5"/>
  <c r="O11" i="5"/>
  <c r="C11" i="5"/>
  <c r="K761" i="5"/>
  <c r="B761" i="5"/>
  <c r="C761" i="5"/>
  <c r="M761" i="5"/>
  <c r="L761" i="5"/>
  <c r="O761" i="5"/>
  <c r="J761" i="5"/>
  <c r="D761" i="5"/>
  <c r="E761" i="5"/>
  <c r="F761" i="5"/>
  <c r="P761" i="5"/>
  <c r="I761" i="5"/>
  <c r="H761" i="5"/>
  <c r="N761" i="5"/>
  <c r="G761" i="5"/>
  <c r="O534" i="5"/>
  <c r="H534" i="5"/>
  <c r="L534" i="5"/>
  <c r="M534" i="5"/>
  <c r="H922" i="5"/>
  <c r="C922" i="5"/>
  <c r="K922" i="5"/>
  <c r="O922" i="5"/>
  <c r="J922" i="5"/>
  <c r="L922" i="5"/>
  <c r="E922" i="5"/>
  <c r="N922" i="5"/>
  <c r="F922" i="5"/>
  <c r="M922" i="5"/>
  <c r="B922" i="5"/>
  <c r="D922" i="5"/>
  <c r="I922" i="5"/>
  <c r="P922" i="5"/>
  <c r="G922" i="5"/>
  <c r="M315" i="5"/>
  <c r="E315" i="5"/>
  <c r="C315" i="5"/>
  <c r="L315" i="5"/>
  <c r="F315" i="5"/>
  <c r="N315" i="5"/>
  <c r="P315" i="5"/>
  <c r="D315" i="5"/>
  <c r="H315" i="5"/>
  <c r="J315" i="5"/>
  <c r="G315" i="5"/>
  <c r="B315" i="5"/>
  <c r="K315" i="5"/>
  <c r="I315" i="5"/>
  <c r="O315" i="5"/>
  <c r="F729" i="5"/>
  <c r="N729" i="5"/>
  <c r="M729" i="5"/>
  <c r="C729" i="5"/>
  <c r="O729" i="5"/>
  <c r="J729" i="5"/>
  <c r="K729" i="5"/>
  <c r="H729" i="5"/>
  <c r="B729" i="5"/>
  <c r="E729" i="5"/>
  <c r="D729" i="5"/>
  <c r="L729" i="5"/>
  <c r="G729" i="5"/>
  <c r="I729" i="5"/>
  <c r="P729" i="5"/>
  <c r="H637" i="5"/>
  <c r="P637" i="5"/>
  <c r="G637" i="5"/>
  <c r="L637" i="5"/>
  <c r="C637" i="5"/>
  <c r="D637" i="5"/>
  <c r="F637" i="5"/>
  <c r="N637" i="5"/>
  <c r="I637" i="5"/>
  <c r="M637" i="5"/>
  <c r="K637" i="5"/>
  <c r="J637" i="5"/>
  <c r="E637" i="5"/>
  <c r="O637" i="5"/>
  <c r="B637" i="5"/>
  <c r="H914" i="5"/>
  <c r="P914" i="5"/>
  <c r="L914" i="5"/>
  <c r="E914" i="5"/>
  <c r="G914" i="5"/>
  <c r="D914" i="5"/>
  <c r="I914" i="5"/>
  <c r="B914" i="5"/>
  <c r="J914" i="5"/>
  <c r="M914" i="5"/>
  <c r="K914" i="5"/>
  <c r="C914" i="5"/>
  <c r="N914" i="5"/>
  <c r="F914" i="5"/>
  <c r="O914" i="5"/>
  <c r="J840" i="5"/>
  <c r="P840" i="5"/>
  <c r="G840" i="5"/>
  <c r="K840" i="5"/>
  <c r="M840" i="5"/>
  <c r="B840" i="5"/>
  <c r="N840" i="5"/>
  <c r="C840" i="5"/>
  <c r="F840" i="5"/>
  <c r="O840" i="5"/>
  <c r="I840" i="5"/>
  <c r="E840" i="5"/>
  <c r="J753" i="5"/>
  <c r="B753" i="5"/>
  <c r="E753" i="5"/>
  <c r="O753" i="5"/>
  <c r="K753" i="5"/>
  <c r="I753" i="5"/>
  <c r="P753" i="5"/>
  <c r="H753" i="5"/>
  <c r="C753" i="5"/>
  <c r="L753" i="5"/>
  <c r="M753" i="5"/>
  <c r="N753" i="5"/>
  <c r="G753" i="5"/>
  <c r="D753" i="5"/>
  <c r="F753" i="5"/>
  <c r="E691" i="5"/>
  <c r="G691" i="5"/>
  <c r="K691" i="5"/>
  <c r="I691" i="5"/>
  <c r="H691" i="5"/>
  <c r="P691" i="5"/>
  <c r="B691" i="5"/>
  <c r="N691" i="5"/>
  <c r="L691" i="5"/>
  <c r="D691" i="5"/>
  <c r="F691" i="5"/>
  <c r="M691" i="5"/>
  <c r="B871" i="5"/>
  <c r="L871" i="5"/>
  <c r="F871" i="5"/>
  <c r="J871" i="5"/>
  <c r="K871" i="5"/>
  <c r="N871" i="5"/>
  <c r="C871" i="5"/>
  <c r="P871" i="5"/>
  <c r="O871" i="5"/>
  <c r="H871" i="5"/>
  <c r="G871" i="5"/>
  <c r="M871" i="5"/>
  <c r="I871" i="5"/>
  <c r="E871" i="5"/>
  <c r="D871" i="5"/>
  <c r="J99" i="5"/>
  <c r="B99" i="5"/>
  <c r="E99" i="5"/>
  <c r="C99" i="5"/>
  <c r="F99" i="5"/>
  <c r="H99" i="5"/>
  <c r="G99" i="5"/>
  <c r="I99" i="5"/>
  <c r="M99" i="5"/>
  <c r="P99" i="5"/>
  <c r="K99" i="5"/>
  <c r="L99" i="5"/>
  <c r="D99" i="5"/>
  <c r="O99" i="5"/>
  <c r="N99" i="5"/>
  <c r="M59" i="5"/>
  <c r="C59" i="5"/>
  <c r="J59" i="5"/>
  <c r="N59" i="5"/>
  <c r="F59" i="5"/>
  <c r="L59" i="5"/>
  <c r="K59" i="5"/>
  <c r="I59" i="5"/>
  <c r="E59" i="5"/>
  <c r="D59" i="5"/>
  <c r="G59" i="5"/>
  <c r="B59" i="5"/>
  <c r="P59" i="5"/>
  <c r="H59" i="5"/>
  <c r="O59" i="5"/>
  <c r="P301" i="5"/>
  <c r="J301" i="5"/>
  <c r="M301" i="5"/>
  <c r="K301" i="5"/>
  <c r="B301" i="5"/>
  <c r="I301" i="5"/>
  <c r="F301" i="5"/>
  <c r="G301" i="5"/>
  <c r="C301" i="5"/>
  <c r="D301" i="5"/>
  <c r="L301" i="5"/>
  <c r="E301" i="5"/>
  <c r="O301" i="5"/>
  <c r="N301" i="5"/>
  <c r="H301" i="5"/>
  <c r="G3" i="5"/>
  <c r="N3" i="5"/>
  <c r="D3" i="5"/>
  <c r="M3" i="5"/>
  <c r="L3" i="5"/>
  <c r="I3" i="5"/>
  <c r="K3" i="5"/>
  <c r="E3" i="5"/>
  <c r="F3" i="5"/>
  <c r="J3" i="5"/>
  <c r="H3" i="5"/>
  <c r="P3" i="5"/>
  <c r="O3" i="5"/>
  <c r="C3" i="5"/>
  <c r="B3" i="5"/>
  <c r="H627" i="5"/>
  <c r="G627" i="5"/>
  <c r="J627" i="5"/>
  <c r="C627" i="5"/>
  <c r="E627" i="5"/>
  <c r="B627" i="5"/>
  <c r="D627" i="5"/>
  <c r="I627" i="5"/>
  <c r="O627" i="5"/>
  <c r="P627" i="5"/>
  <c r="M627" i="5"/>
  <c r="F627" i="5"/>
  <c r="L627" i="5"/>
  <c r="N627" i="5"/>
  <c r="K627" i="5"/>
  <c r="N57" i="5"/>
  <c r="P57" i="5"/>
  <c r="B57" i="5"/>
  <c r="H57" i="5"/>
  <c r="L57" i="5"/>
  <c r="J57" i="5"/>
  <c r="E57" i="5"/>
  <c r="G57" i="5"/>
  <c r="M57" i="5"/>
  <c r="K57" i="5"/>
  <c r="O57" i="5"/>
  <c r="F57" i="5"/>
  <c r="I57" i="5"/>
  <c r="D57" i="5"/>
  <c r="C57" i="5"/>
  <c r="G175" i="5"/>
  <c r="H175" i="5"/>
  <c r="M175" i="5"/>
  <c r="O175" i="5"/>
  <c r="D175" i="5"/>
  <c r="N175" i="5"/>
  <c r="F175" i="5"/>
  <c r="P175" i="5"/>
  <c r="I175" i="5"/>
  <c r="L175" i="5"/>
  <c r="J175" i="5"/>
  <c r="E175" i="5"/>
  <c r="B175" i="5"/>
  <c r="C175" i="5"/>
  <c r="K175" i="5"/>
  <c r="K533" i="5"/>
  <c r="L533" i="5"/>
  <c r="J533" i="5"/>
  <c r="G533" i="5"/>
  <c r="F533" i="5"/>
  <c r="N533" i="5"/>
  <c r="M533" i="5"/>
  <c r="C533" i="5"/>
  <c r="D533" i="5"/>
  <c r="E533" i="5"/>
  <c r="I533" i="5"/>
  <c r="B533" i="5"/>
  <c r="P533" i="5"/>
  <c r="O533" i="5"/>
  <c r="H533" i="5"/>
  <c r="K998" i="5"/>
  <c r="L998" i="5"/>
  <c r="M998" i="5"/>
  <c r="I998" i="5"/>
  <c r="C998" i="5"/>
  <c r="H998" i="5"/>
  <c r="N998" i="5"/>
  <c r="J998" i="5"/>
  <c r="B998" i="5"/>
  <c r="P998" i="5"/>
  <c r="G998" i="5"/>
  <c r="O998" i="5"/>
  <c r="E998" i="5"/>
  <c r="F998" i="5"/>
  <c r="D998" i="5"/>
  <c r="E513" i="5"/>
  <c r="C513" i="5"/>
  <c r="K513" i="5"/>
  <c r="J513" i="5"/>
  <c r="P513" i="5"/>
  <c r="F513" i="5"/>
  <c r="G513" i="5"/>
  <c r="I513" i="5"/>
  <c r="N513" i="5"/>
  <c r="D513" i="5"/>
  <c r="M513" i="5"/>
  <c r="O513" i="5"/>
  <c r="B513" i="5"/>
  <c r="L513" i="5"/>
  <c r="H513" i="5"/>
  <c r="D755" i="5"/>
  <c r="N755" i="5"/>
  <c r="H755" i="5"/>
  <c r="J755" i="5"/>
  <c r="K755" i="5"/>
  <c r="E755" i="5"/>
  <c r="G755" i="5"/>
  <c r="M755" i="5"/>
  <c r="B755" i="5"/>
  <c r="O755" i="5"/>
  <c r="L755" i="5"/>
  <c r="F755" i="5"/>
  <c r="P755" i="5"/>
  <c r="I755" i="5"/>
  <c r="C755" i="5"/>
  <c r="F466" i="5"/>
  <c r="N466" i="5"/>
  <c r="J466" i="5"/>
  <c r="D466" i="5"/>
  <c r="P466" i="5"/>
  <c r="E466" i="5"/>
  <c r="H466" i="5"/>
  <c r="C466" i="5"/>
  <c r="O466" i="5"/>
  <c r="G466" i="5"/>
  <c r="K466" i="5"/>
  <c r="M466" i="5"/>
  <c r="I466" i="5"/>
  <c r="L466" i="5"/>
  <c r="B466" i="5"/>
  <c r="I473" i="5"/>
  <c r="J473" i="5"/>
  <c r="M473" i="5"/>
  <c r="H473" i="5"/>
  <c r="E473" i="5"/>
  <c r="O473" i="5"/>
  <c r="L473" i="5"/>
  <c r="P473" i="5"/>
  <c r="K473" i="5"/>
  <c r="D473" i="5"/>
  <c r="C473" i="5"/>
  <c r="N473" i="5"/>
  <c r="F473" i="5"/>
  <c r="G473" i="5"/>
  <c r="B473" i="5"/>
  <c r="J133" i="5"/>
  <c r="F133" i="5"/>
  <c r="L133" i="5"/>
  <c r="P133" i="5"/>
  <c r="C133" i="5"/>
  <c r="B133" i="5"/>
  <c r="I133" i="5"/>
  <c r="E133" i="5"/>
  <c r="K133" i="5"/>
  <c r="G133" i="5"/>
  <c r="H133" i="5"/>
  <c r="O133" i="5"/>
  <c r="N133" i="5"/>
  <c r="D133" i="5"/>
  <c r="M133" i="5"/>
  <c r="K5" i="5"/>
  <c r="P5" i="5"/>
  <c r="F5" i="5"/>
  <c r="M5" i="5"/>
  <c r="O5" i="5"/>
  <c r="H5" i="5"/>
  <c r="I5" i="5"/>
  <c r="G5" i="5"/>
  <c r="E5" i="5"/>
  <c r="D5" i="5"/>
  <c r="J5" i="5"/>
  <c r="L5" i="5"/>
  <c r="N5" i="5"/>
  <c r="C5" i="5"/>
  <c r="B5" i="5"/>
  <c r="E784" i="5"/>
  <c r="J784" i="5"/>
  <c r="M784" i="5"/>
  <c r="H784" i="5"/>
  <c r="F784" i="5"/>
  <c r="L784" i="5"/>
  <c r="P784" i="5"/>
  <c r="K784" i="5"/>
  <c r="D784" i="5"/>
  <c r="N784" i="5"/>
  <c r="G784" i="5"/>
  <c r="I784" i="5"/>
  <c r="O784" i="5"/>
  <c r="B784" i="5"/>
  <c r="C784" i="5"/>
  <c r="N438" i="5"/>
  <c r="F438" i="5"/>
  <c r="J438" i="5"/>
  <c r="I438" i="5"/>
  <c r="L438" i="5"/>
  <c r="P438" i="5"/>
  <c r="O438" i="5"/>
  <c r="G438" i="5"/>
  <c r="M438" i="5"/>
  <c r="K438" i="5"/>
  <c r="E438" i="5"/>
  <c r="D438" i="5"/>
  <c r="C438" i="5"/>
  <c r="H438" i="5"/>
  <c r="B438" i="5"/>
  <c r="O78" i="5"/>
  <c r="P78" i="5"/>
  <c r="C78" i="5"/>
  <c r="I78" i="5"/>
  <c r="J78" i="5"/>
  <c r="M78" i="5"/>
  <c r="N78" i="5"/>
  <c r="H78" i="5"/>
  <c r="K78" i="5"/>
  <c r="L78" i="5"/>
  <c r="E78" i="5"/>
  <c r="B78" i="5"/>
  <c r="F78" i="5"/>
  <c r="G78" i="5"/>
  <c r="G167" i="5"/>
  <c r="E167" i="5"/>
  <c r="O167" i="5"/>
  <c r="K167" i="5"/>
  <c r="P167" i="5"/>
  <c r="N167" i="5"/>
  <c r="I167" i="5"/>
  <c r="D167" i="5"/>
  <c r="C167" i="5"/>
  <c r="F167" i="5"/>
  <c r="B167" i="5"/>
  <c r="J167" i="5"/>
  <c r="H167" i="5"/>
  <c r="L167" i="5"/>
  <c r="M167" i="5"/>
  <c r="K458" i="5"/>
  <c r="G458" i="5"/>
  <c r="D458" i="5"/>
  <c r="J458" i="5"/>
  <c r="N458" i="5"/>
  <c r="L458" i="5"/>
  <c r="E458" i="5"/>
  <c r="C458" i="5"/>
  <c r="P458" i="5"/>
  <c r="O458" i="5"/>
  <c r="I458" i="5"/>
  <c r="B458" i="5"/>
  <c r="M458" i="5"/>
  <c r="F458" i="5"/>
  <c r="H458" i="5"/>
  <c r="H599" i="5"/>
  <c r="G599" i="5"/>
  <c r="I599" i="5"/>
  <c r="D599" i="5"/>
  <c r="F599" i="5"/>
  <c r="L599" i="5"/>
  <c r="O599" i="5"/>
  <c r="E599" i="5"/>
  <c r="K599" i="5"/>
  <c r="C599" i="5"/>
  <c r="M599" i="5"/>
  <c r="P599" i="5"/>
  <c r="J599" i="5"/>
  <c r="B599" i="5"/>
  <c r="N599" i="5"/>
  <c r="O17" i="5"/>
  <c r="M17" i="5"/>
  <c r="K17" i="5"/>
  <c r="D17" i="5"/>
  <c r="B17" i="5"/>
  <c r="N17" i="5"/>
  <c r="E17" i="5"/>
  <c r="H17" i="5"/>
  <c r="P17" i="5"/>
  <c r="G17" i="5"/>
  <c r="L17" i="5"/>
  <c r="I17" i="5"/>
  <c r="F17" i="5"/>
  <c r="J17" i="5"/>
  <c r="C17" i="5"/>
  <c r="J747" i="5"/>
  <c r="F747" i="5"/>
  <c r="H747" i="5"/>
  <c r="G747" i="5"/>
  <c r="K747" i="5"/>
  <c r="O747" i="5"/>
  <c r="N747" i="5"/>
  <c r="E747" i="5"/>
  <c r="M747" i="5"/>
  <c r="I747" i="5"/>
  <c r="P747" i="5"/>
  <c r="B747" i="5"/>
  <c r="L747" i="5"/>
  <c r="C747" i="5"/>
  <c r="D747" i="5"/>
  <c r="O199" i="5"/>
  <c r="D199" i="5"/>
  <c r="N199" i="5"/>
  <c r="B199" i="5"/>
  <c r="H199" i="5"/>
  <c r="L199" i="5"/>
  <c r="P199" i="5"/>
  <c r="E199" i="5"/>
  <c r="J199" i="5"/>
  <c r="M199" i="5"/>
  <c r="I199" i="5"/>
  <c r="G199" i="5"/>
  <c r="F199" i="5"/>
  <c r="K199" i="5"/>
  <c r="C199" i="5"/>
  <c r="N697" i="5"/>
  <c r="I697" i="5"/>
  <c r="B697" i="5"/>
  <c r="M697" i="5"/>
  <c r="C697" i="5"/>
  <c r="L697" i="5"/>
  <c r="F697" i="5"/>
  <c r="J697" i="5"/>
  <c r="E697" i="5"/>
  <c r="K697" i="5"/>
  <c r="H697" i="5"/>
  <c r="O697" i="5"/>
  <c r="P697" i="5"/>
  <c r="D697" i="5"/>
  <c r="G697" i="5"/>
  <c r="I875" i="5"/>
  <c r="G875" i="5"/>
  <c r="E875" i="5"/>
  <c r="O875" i="5"/>
  <c r="B875" i="5"/>
  <c r="D875" i="5"/>
  <c r="P875" i="5"/>
  <c r="C875" i="5"/>
  <c r="H875" i="5"/>
  <c r="K875" i="5"/>
  <c r="J875" i="5"/>
  <c r="M875" i="5"/>
  <c r="F875" i="5"/>
  <c r="N875" i="5"/>
  <c r="L875" i="5"/>
  <c r="M486" i="5"/>
  <c r="O486" i="5"/>
  <c r="G486" i="5"/>
  <c r="L486" i="5"/>
  <c r="P486" i="5"/>
  <c r="C486" i="5"/>
  <c r="B486" i="5"/>
  <c r="D486" i="5"/>
  <c r="J486" i="5"/>
  <c r="H486" i="5"/>
  <c r="I486" i="5"/>
  <c r="N486" i="5"/>
  <c r="K486" i="5"/>
  <c r="F486" i="5"/>
  <c r="E486" i="5"/>
  <c r="E244" i="5"/>
  <c r="L244" i="5"/>
  <c r="F244" i="5"/>
  <c r="H244" i="5"/>
  <c r="K244" i="5"/>
  <c r="O244" i="5"/>
  <c r="J244" i="5"/>
  <c r="D244" i="5"/>
  <c r="P244" i="5"/>
  <c r="N244" i="5"/>
  <c r="M244" i="5"/>
  <c r="I244" i="5"/>
  <c r="C244" i="5"/>
  <c r="B244" i="5"/>
  <c r="G244" i="5"/>
  <c r="E683" i="5"/>
  <c r="B683" i="5"/>
  <c r="G683" i="5"/>
  <c r="L683" i="5"/>
  <c r="J683" i="5"/>
  <c r="C683" i="5"/>
  <c r="N683" i="5"/>
  <c r="D683" i="5"/>
  <c r="I683" i="5"/>
  <c r="K683" i="5"/>
  <c r="H683" i="5"/>
  <c r="P683" i="5"/>
  <c r="M683" i="5"/>
  <c r="F683" i="5"/>
  <c r="O683" i="5"/>
  <c r="N913" i="5"/>
  <c r="O913" i="5"/>
  <c r="M913" i="5"/>
  <c r="D913" i="5"/>
  <c r="K913" i="5"/>
  <c r="E913" i="5"/>
  <c r="P913" i="5"/>
  <c r="C913" i="5"/>
  <c r="H913" i="5"/>
  <c r="I913" i="5"/>
  <c r="L913" i="5"/>
  <c r="F913" i="5"/>
  <c r="G913" i="5"/>
  <c r="B913" i="5"/>
  <c r="J913" i="5"/>
  <c r="H555" i="5"/>
  <c r="F555" i="5"/>
  <c r="L555" i="5"/>
  <c r="J555" i="5"/>
  <c r="P555" i="5"/>
  <c r="O555" i="5"/>
  <c r="B555" i="5"/>
  <c r="G555" i="5"/>
  <c r="K555" i="5"/>
  <c r="C555" i="5"/>
  <c r="I555" i="5"/>
  <c r="E555" i="5"/>
  <c r="M555" i="5"/>
  <c r="D555" i="5"/>
  <c r="N555" i="5"/>
  <c r="B791" i="5"/>
  <c r="J791" i="5"/>
  <c r="I791" i="5"/>
  <c r="O791" i="5"/>
  <c r="H791" i="5"/>
  <c r="E791" i="5"/>
  <c r="F791" i="5"/>
  <c r="G791" i="5"/>
  <c r="P791" i="5"/>
  <c r="M791" i="5"/>
  <c r="L791" i="5"/>
  <c r="D791" i="5"/>
  <c r="K791" i="5"/>
  <c r="C791" i="5"/>
  <c r="N791" i="5"/>
  <c r="I675" i="5"/>
  <c r="H675" i="5"/>
  <c r="N675" i="5"/>
  <c r="D675" i="5"/>
  <c r="E675" i="5"/>
  <c r="J675" i="5"/>
  <c r="K675" i="5"/>
  <c r="P675" i="5"/>
  <c r="M675" i="5"/>
  <c r="C675" i="5"/>
  <c r="O675" i="5"/>
  <c r="F675" i="5"/>
  <c r="G675" i="5"/>
  <c r="L675" i="5"/>
  <c r="B675" i="5"/>
  <c r="G547" i="5"/>
  <c r="I547" i="5"/>
  <c r="F547" i="5"/>
  <c r="D547" i="5"/>
  <c r="E547" i="5"/>
  <c r="O547" i="5"/>
  <c r="P547" i="5"/>
  <c r="J547" i="5"/>
  <c r="B547" i="5"/>
  <c r="M547" i="5"/>
  <c r="L547" i="5"/>
  <c r="C547" i="5"/>
  <c r="K547" i="5"/>
  <c r="H547" i="5"/>
  <c r="N547" i="5"/>
  <c r="F777" i="5"/>
  <c r="I777" i="5"/>
  <c r="M777" i="5"/>
  <c r="E777" i="5"/>
  <c r="H777" i="5"/>
  <c r="C777" i="5"/>
  <c r="P777" i="5"/>
  <c r="L777" i="5"/>
  <c r="K777" i="5"/>
  <c r="B777" i="5"/>
  <c r="O777" i="5"/>
  <c r="G777" i="5"/>
  <c r="D777" i="5"/>
  <c r="N777" i="5"/>
  <c r="J777" i="5"/>
</calcChain>
</file>

<file path=xl/sharedStrings.xml><?xml version="1.0" encoding="utf-8"?>
<sst xmlns="http://schemas.openxmlformats.org/spreadsheetml/2006/main" count="4591" uniqueCount="4174">
  <si>
    <t>Glarus Nord</t>
  </si>
  <si>
    <t>Glarus Süd</t>
  </si>
  <si>
    <t>Goumoëns</t>
  </si>
  <si>
    <t>Jorat-Menthue</t>
  </si>
  <si>
    <t>Mont-Noble</t>
  </si>
  <si>
    <t>Monteceneri</t>
  </si>
  <si>
    <t>Montilliez</t>
  </si>
  <si>
    <t>Strengelbach</t>
  </si>
  <si>
    <t>Strohwilen</t>
  </si>
  <si>
    <t>Studen</t>
  </si>
  <si>
    <t>Studen (BE)</t>
  </si>
  <si>
    <t>Stäfa</t>
  </si>
  <si>
    <t>Stüsslingen</t>
  </si>
  <si>
    <t>Subingen</t>
  </si>
  <si>
    <t>Suchy</t>
  </si>
  <si>
    <t>Sufers</t>
  </si>
  <si>
    <t>Sugnens</t>
  </si>
  <si>
    <t>Suhr</t>
  </si>
  <si>
    <t>Sulgen</t>
  </si>
  <si>
    <t>Sullens</t>
  </si>
  <si>
    <t>Sulz (AG)</t>
  </si>
  <si>
    <t>Sulz (LU)</t>
  </si>
  <si>
    <t>Sumiswald</t>
  </si>
  <si>
    <t>Sumvitg</t>
  </si>
  <si>
    <t>Sur</t>
  </si>
  <si>
    <t>Suraua</t>
  </si>
  <si>
    <t>Surava</t>
  </si>
  <si>
    <t>Surcasti</t>
  </si>
  <si>
    <t>Surcuolm</t>
  </si>
  <si>
    <t>Surpierre</t>
  </si>
  <si>
    <t>Sursee</t>
  </si>
  <si>
    <t>Susch</t>
  </si>
  <si>
    <t>Suscévaz</t>
  </si>
  <si>
    <t>Sutz-Lattrigen</t>
  </si>
  <si>
    <t>Syens</t>
  </si>
  <si>
    <t>Sâles</t>
  </si>
  <si>
    <t>Sâles (Gruyère)</t>
  </si>
  <si>
    <t>Sédeilles</t>
  </si>
  <si>
    <t>Sévaz</t>
  </si>
  <si>
    <t>Sévery</t>
  </si>
  <si>
    <t>Tafers</t>
  </si>
  <si>
    <t>Tamins</t>
  </si>
  <si>
    <t>Tannay</t>
  </si>
  <si>
    <t>Tannegg</t>
  </si>
  <si>
    <t>Tarasp</t>
  </si>
  <si>
    <t>Tartar</t>
  </si>
  <si>
    <t>Tartegnin</t>
  </si>
  <si>
    <t>Tavannes</t>
  </si>
  <si>
    <t>Tavetsch</t>
  </si>
  <si>
    <t>Tecknau</t>
  </si>
  <si>
    <t>Tegerfelden</t>
  </si>
  <si>
    <t>Tegna</t>
  </si>
  <si>
    <t>Tenero-Contra</t>
  </si>
  <si>
    <t>Tenna</t>
  </si>
  <si>
    <t>Tenniken</t>
  </si>
  <si>
    <t>Tentlingen</t>
  </si>
  <si>
    <t>Termen</t>
  </si>
  <si>
    <t>Tersnaus</t>
  </si>
  <si>
    <t>Tesserete</t>
  </si>
  <si>
    <t>Teufen (AR)</t>
  </si>
  <si>
    <t>Teufenthal (AG)</t>
  </si>
  <si>
    <t>Teuffenthal (BE)</t>
  </si>
  <si>
    <t>Thal</t>
  </si>
  <si>
    <t>Thalheim (AG)</t>
  </si>
  <si>
    <t>Thalheim an der Thur</t>
  </si>
  <si>
    <t>Thalwil</t>
  </si>
  <si>
    <t>Thayngen</t>
  </si>
  <si>
    <t>Therwil</t>
  </si>
  <si>
    <t>Thielle-Wavre</t>
  </si>
  <si>
    <t>Thierachern</t>
  </si>
  <si>
    <t>Thierrens</t>
  </si>
  <si>
    <t>Thun</t>
  </si>
  <si>
    <t>Thundorf</t>
  </si>
  <si>
    <t>Thunstetten</t>
  </si>
  <si>
    <t>Thusis</t>
  </si>
  <si>
    <t>Thônex</t>
  </si>
  <si>
    <t>Thörigen</t>
  </si>
  <si>
    <t>Thürnen</t>
  </si>
  <si>
    <t>Tiefencastel</t>
  </si>
  <si>
    <t>Tinizong</t>
  </si>
  <si>
    <t>Tinizong-Rona</t>
  </si>
  <si>
    <t>Titterten</t>
  </si>
  <si>
    <t>Tobel</t>
  </si>
  <si>
    <t>Tobel-Tägerschen</t>
  </si>
  <si>
    <t>Toffen</t>
  </si>
  <si>
    <t>Tolochenaz</t>
  </si>
  <si>
    <t>Tomils</t>
  </si>
  <si>
    <t>Toos</t>
  </si>
  <si>
    <t>Torny</t>
  </si>
  <si>
    <t>Torny-le-Grand</t>
  </si>
  <si>
    <t>Torre</t>
  </si>
  <si>
    <t>Torricella-Taverne</t>
  </si>
  <si>
    <t>Trachselwald</t>
  </si>
  <si>
    <t>Tramelan</t>
  </si>
  <si>
    <t>Trans</t>
  </si>
  <si>
    <t>Trasadingen</t>
  </si>
  <si>
    <t>Travers</t>
  </si>
  <si>
    <t>Treiten</t>
  </si>
  <si>
    <t>Tremona</t>
  </si>
  <si>
    <t>Trey</t>
  </si>
  <si>
    <t>Treycovagnes</t>
  </si>
  <si>
    <t>Treytorrens (Payerne)</t>
  </si>
  <si>
    <t>Treyvaux</t>
  </si>
  <si>
    <t>Triboltingen</t>
  </si>
  <si>
    <t>Triengen</t>
  </si>
  <si>
    <t>Trient</t>
  </si>
  <si>
    <t>Trimbach</t>
  </si>
  <si>
    <t>Trimmis</t>
  </si>
  <si>
    <t>Trimstein</t>
  </si>
  <si>
    <t>Trin</t>
  </si>
  <si>
    <t>Trogen</t>
  </si>
  <si>
    <t>Troinex</t>
  </si>
  <si>
    <t>Troistorrents</t>
  </si>
  <si>
    <t>Trub</t>
  </si>
  <si>
    <t>Trubschachen</t>
  </si>
  <si>
    <t>Trun</t>
  </si>
  <si>
    <t>Truttikon</t>
  </si>
  <si>
    <t>Trélex</t>
  </si>
  <si>
    <t>Trüllikon</t>
  </si>
  <si>
    <t>Tschappina</t>
  </si>
  <si>
    <t>Tscheppach</t>
  </si>
  <si>
    <t>Tschiertschen</t>
  </si>
  <si>
    <t>Tschiertschen-Praden</t>
  </si>
  <si>
    <t>Tschierv</t>
  </si>
  <si>
    <t>Tschlin</t>
  </si>
  <si>
    <t>Tschugg</t>
  </si>
  <si>
    <t>Tuggen</t>
  </si>
  <si>
    <t>Tujetsch</t>
  </si>
  <si>
    <t>Tumegl/Tomils</t>
  </si>
  <si>
    <t>Turbenthal</t>
  </si>
  <si>
    <t>Turgi</t>
  </si>
  <si>
    <t>Turtmann</t>
  </si>
  <si>
    <t>Tuttwil</t>
  </si>
  <si>
    <t>Twann</t>
  </si>
  <si>
    <t>Saint-Cergue</t>
  </si>
  <si>
    <t>Saint-Cierges</t>
  </si>
  <si>
    <t>Saint-George</t>
  </si>
  <si>
    <t>Saint-Gingolph</t>
  </si>
  <si>
    <t>Saint-Imier</t>
  </si>
  <si>
    <t>Saint-Jean</t>
  </si>
  <si>
    <t>Saint-Livres</t>
  </si>
  <si>
    <t>Saint-Luc</t>
  </si>
  <si>
    <t>Saint-Légier-La Chiésaz</t>
  </si>
  <si>
    <t>Saint-Léonard</t>
  </si>
  <si>
    <t>Saint-Martin (FR)</t>
  </si>
  <si>
    <t>Saint-Martin (VS)</t>
  </si>
  <si>
    <t>Saint-Maurice</t>
  </si>
  <si>
    <t>Saint-Oyens</t>
  </si>
  <si>
    <t>Saint-Prex</t>
  </si>
  <si>
    <t>Saint-Saphorin (Lavaux)</t>
  </si>
  <si>
    <t>Saint-Saphorin-sur-Morges</t>
  </si>
  <si>
    <t>Saint-Sulpice (NE)</t>
  </si>
  <si>
    <t>Saint-Sulpice (VD)</t>
  </si>
  <si>
    <t>Saint-Ursanne</t>
  </si>
  <si>
    <t>Sainte-Croix</t>
  </si>
  <si>
    <t>Sala Capriasca</t>
  </si>
  <si>
    <t>Salen-Reutenen</t>
  </si>
  <si>
    <t>Salenstein</t>
  </si>
  <si>
    <t>Sales (Sarine)</t>
  </si>
  <si>
    <t>Salgesch</t>
  </si>
  <si>
    <t>Salins</t>
  </si>
  <si>
    <t>Salmsach</t>
  </si>
  <si>
    <t>Salorino</t>
  </si>
  <si>
    <t>Salouf</t>
  </si>
  <si>
    <t>Salvan</t>
  </si>
  <si>
    <t>Salvenach</t>
  </si>
  <si>
    <t>Samedan</t>
  </si>
  <si>
    <t>Samnaun</t>
  </si>
  <si>
    <t>San Nazzaro</t>
  </si>
  <si>
    <t>San Vittore</t>
  </si>
  <si>
    <t>Sant'Abbondio</t>
  </si>
  <si>
    <t>Sant'Antonino</t>
  </si>
  <si>
    <t>Sant'Antonio</t>
  </si>
  <si>
    <t>Santa Domenica</t>
  </si>
  <si>
    <t>Santa Maria im Münstertal</t>
  </si>
  <si>
    <t>Santa Maria in Calanca</t>
  </si>
  <si>
    <t>Sargans</t>
  </si>
  <si>
    <t>Sarmenstorf</t>
  </si>
  <si>
    <t>Sarn</t>
  </si>
  <si>
    <t>Sarnen</t>
  </si>
  <si>
    <t>Sarzens</t>
  </si>
  <si>
    <t>Sassel</t>
  </si>
  <si>
    <t>Satigny</t>
  </si>
  <si>
    <t>Sattel</t>
  </si>
  <si>
    <t>Saubraz</t>
  </si>
  <si>
    <t>Saulcy</t>
  </si>
  <si>
    <t>Saules (BE)</t>
  </si>
  <si>
    <t>Savagnier</t>
  </si>
  <si>
    <t>Savigny</t>
  </si>
  <si>
    <t>Savièse</t>
  </si>
  <si>
    <t>Savognin</t>
  </si>
  <si>
    <t>Savosa</t>
  </si>
  <si>
    <t>Saxeten</t>
  </si>
  <si>
    <t>Saxon</t>
  </si>
  <si>
    <t>Says</t>
  </si>
  <si>
    <t>Schaffhausen</t>
  </si>
  <si>
    <t>Schafisheim</t>
  </si>
  <si>
    <t>Schalunen</t>
  </si>
  <si>
    <t>Schangnau</t>
  </si>
  <si>
    <t>Scharans</t>
  </si>
  <si>
    <t>Schattdorf</t>
  </si>
  <si>
    <t>Schattenhalb</t>
  </si>
  <si>
    <t>Scheid</t>
  </si>
  <si>
    <t>Schelten</t>
  </si>
  <si>
    <t>Schenkon</t>
  </si>
  <si>
    <t>Scherz</t>
  </si>
  <si>
    <t>Scherzingen</t>
  </si>
  <si>
    <t>Scheunen</t>
  </si>
  <si>
    <t>Scheuren</t>
  </si>
  <si>
    <t>Schiers</t>
  </si>
  <si>
    <t>Schinznach Bad</t>
  </si>
  <si>
    <t>Schinznach Dorf</t>
  </si>
  <si>
    <t>Schinznach-Bad</t>
  </si>
  <si>
    <t>Schinznach-Dorf</t>
  </si>
  <si>
    <t>Schlans</t>
  </si>
  <si>
    <t>Schlatt</t>
  </si>
  <si>
    <t>Schlatt (TG)</t>
  </si>
  <si>
    <t>Schlatt (ZH)</t>
  </si>
  <si>
    <t>Schlatt-Haslen</t>
  </si>
  <si>
    <t>Schlattingen</t>
  </si>
  <si>
    <t>Schleinikon</t>
  </si>
  <si>
    <t>Schleitheim</t>
  </si>
  <si>
    <t>Meyriez</t>
  </si>
  <si>
    <t>Meyrin</t>
  </si>
  <si>
    <t>Mezzovico-Vira</t>
  </si>
  <si>
    <t>Middes</t>
  </si>
  <si>
    <t>Mies</t>
  </si>
  <si>
    <t>Miglieglia</t>
  </si>
  <si>
    <t>Minusio</t>
  </si>
  <si>
    <t>Mirchel</t>
  </si>
  <si>
    <t>Misery</t>
  </si>
  <si>
    <t>Misery-Courtion</t>
  </si>
  <si>
    <t>Missy</t>
  </si>
  <si>
    <t>Mitlödi</t>
  </si>
  <si>
    <t>Miège</t>
  </si>
  <si>
    <t>Miécourt</t>
  </si>
  <si>
    <t>Mogelsberg</t>
  </si>
  <si>
    <t>Moghegno</t>
  </si>
  <si>
    <t>Moiry</t>
  </si>
  <si>
    <t>Moleno</t>
  </si>
  <si>
    <t>Molinis</t>
  </si>
  <si>
    <t>Mollens (VD)</t>
  </si>
  <si>
    <t>Mollens (VS)</t>
  </si>
  <si>
    <t>Mollis</t>
  </si>
  <si>
    <t>Molondin</t>
  </si>
  <si>
    <t>Mon</t>
  </si>
  <si>
    <t>Monible</t>
  </si>
  <si>
    <t>Monnaz</t>
  </si>
  <si>
    <t>Mont-Tramelan</t>
  </si>
  <si>
    <t>Mont-la-Ville</t>
  </si>
  <si>
    <t>Mont-sur-Rolle</t>
  </si>
  <si>
    <t>Montagnola</t>
  </si>
  <si>
    <t>Montagny (FR)</t>
  </si>
  <si>
    <t>Montagny-la-Ville</t>
  </si>
  <si>
    <t>Montagny-les-Monts</t>
  </si>
  <si>
    <t>Montagny-près-Yverdon</t>
  </si>
  <si>
    <t>Montalchez</t>
  </si>
  <si>
    <t>Montana</t>
  </si>
  <si>
    <t>Montaubion-Chardonney</t>
  </si>
  <si>
    <t>Montborget</t>
  </si>
  <si>
    <t>Montbovon</t>
  </si>
  <si>
    <t>Montbrelloz</t>
  </si>
  <si>
    <t>Montcherand</t>
  </si>
  <si>
    <t>Monte</t>
  </si>
  <si>
    <t>Monte Carasso</t>
  </si>
  <si>
    <t>Monteggio</t>
  </si>
  <si>
    <t>Montenol</t>
  </si>
  <si>
    <t>Monterschu</t>
  </si>
  <si>
    <t>Montet (Broye)</t>
  </si>
  <si>
    <t>Montet (Glâne)</t>
  </si>
  <si>
    <t>Montfaucon</t>
  </si>
  <si>
    <t>Montfavergier</t>
  </si>
  <si>
    <t>Montherod</t>
  </si>
  <si>
    <t>Monthey</t>
  </si>
  <si>
    <t>Montignez</t>
  </si>
  <si>
    <t>Montmagny</t>
  </si>
  <si>
    <t>Montmelon</t>
  </si>
  <si>
    <t>Montmollin</t>
  </si>
  <si>
    <t>Montpreveyres</t>
  </si>
  <si>
    <t>Montreux</t>
  </si>
  <si>
    <t>Montreux-Châtelard</t>
  </si>
  <si>
    <t>Montreux-Planches</t>
  </si>
  <si>
    <t>Montricher</t>
  </si>
  <si>
    <t>Montsevelier</t>
  </si>
  <si>
    <t>Montécu</t>
  </si>
  <si>
    <t>Montévraz</t>
  </si>
  <si>
    <t>Moosleerau</t>
  </si>
  <si>
    <t>Moosseedorf</t>
  </si>
  <si>
    <t>Morbio Inferiore</t>
  </si>
  <si>
    <t>Morbio Superiore</t>
  </si>
  <si>
    <t>Morcote</t>
  </si>
  <si>
    <t>Morens (FR)</t>
  </si>
  <si>
    <t>Morges</t>
  </si>
  <si>
    <t>Morissen</t>
  </si>
  <si>
    <t>Morlens</t>
  </si>
  <si>
    <t>Morlon</t>
  </si>
  <si>
    <t>Morrens (VD)</t>
  </si>
  <si>
    <t>Morschach</t>
  </si>
  <si>
    <t>Mosen</t>
  </si>
  <si>
    <t>Mosnang</t>
  </si>
  <si>
    <t>Mosogno</t>
  </si>
  <si>
    <t>Mossel</t>
  </si>
  <si>
    <t>Moudon</t>
  </si>
  <si>
    <t>Moutier</t>
  </si>
  <si>
    <t>Movelier</t>
  </si>
  <si>
    <t>Mugena</t>
  </si>
  <si>
    <t>Muggio</t>
  </si>
  <si>
    <t>Muhen</t>
  </si>
  <si>
    <t>Mulegns</t>
  </si>
  <si>
    <t>Mumpf</t>
  </si>
  <si>
    <t>Mund</t>
  </si>
  <si>
    <t>Mundaun</t>
  </si>
  <si>
    <t>Muntelier</t>
  </si>
  <si>
    <t>Muolen</t>
  </si>
  <si>
    <t>Muotathal</t>
  </si>
  <si>
    <t>Mur (VD)</t>
  </si>
  <si>
    <t>Muralto</t>
  </si>
  <si>
    <t>Murgenthal</t>
  </si>
  <si>
    <t>Muri (AG)</t>
  </si>
  <si>
    <t>Muri bei Bern</t>
  </si>
  <si>
    <t>Muriaux</t>
  </si>
  <si>
    <t>Murist</t>
  </si>
  <si>
    <t>Murten</t>
  </si>
  <si>
    <t>Mutrux</t>
  </si>
  <si>
    <t>Mutten</t>
  </si>
  <si>
    <t>Muttenz</t>
  </si>
  <si>
    <t>Muzzano</t>
  </si>
  <si>
    <t>Mägenwil</t>
  </si>
  <si>
    <t>Männedorf</t>
  </si>
  <si>
    <t>Märstetten</t>
  </si>
  <si>
    <t>Märwil</t>
  </si>
  <si>
    <t>Ménières</t>
  </si>
  <si>
    <t>Mézery-près-Donneloye</t>
  </si>
  <si>
    <t>Mézières (FR)</t>
  </si>
  <si>
    <t>Mézières (VD)</t>
  </si>
  <si>
    <t>Môtiers (NE)</t>
  </si>
  <si>
    <t>Möhlin</t>
  </si>
  <si>
    <t>Mönchaltorf</t>
  </si>
  <si>
    <t>Mönthal</t>
  </si>
  <si>
    <t>Mörel</t>
  </si>
  <si>
    <t>Mörel-Filet</t>
  </si>
  <si>
    <t>Mörigen</t>
  </si>
  <si>
    <t>Möriken-Wildegg</t>
  </si>
  <si>
    <t>Mörschwil</t>
  </si>
  <si>
    <t>Mötschwil</t>
  </si>
  <si>
    <t>Mühlau</t>
  </si>
  <si>
    <t>Mühlebach</t>
  </si>
  <si>
    <t>Mühleberg</t>
  </si>
  <si>
    <t>Mühledorf (BE)</t>
  </si>
  <si>
    <t>Mühledorf (SO)</t>
  </si>
  <si>
    <t>Mühlehorn</t>
  </si>
  <si>
    <t>Mühlethal</t>
  </si>
  <si>
    <t>Mühlethurnen</t>
  </si>
  <si>
    <t>Mülchi</t>
  </si>
  <si>
    <t>Müllheim</t>
  </si>
  <si>
    <t>Mülligen</t>
  </si>
  <si>
    <t>Mümliswil-Ramiswil</t>
  </si>
  <si>
    <t>Münchenbuchsee</t>
  </si>
  <si>
    <t>Münchenstein</t>
  </si>
  <si>
    <t>Münchenwiler</t>
  </si>
  <si>
    <t>Münchringen</t>
  </si>
  <si>
    <t>Münchwilen (AG)</t>
  </si>
  <si>
    <t>Münchwilen (TG)</t>
  </si>
  <si>
    <t>Münsingen</t>
  </si>
  <si>
    <t>Münster (VS)</t>
  </si>
  <si>
    <t>Münster-Geschinen</t>
  </si>
  <si>
    <t>Münsterlingen</t>
  </si>
  <si>
    <t>Müntschemier</t>
  </si>
  <si>
    <t>Müstair</t>
  </si>
  <si>
    <t>Müswangen</t>
  </si>
  <si>
    <t>Naters</t>
  </si>
  <si>
    <t>Nax</t>
  </si>
  <si>
    <t>Naz</t>
  </si>
  <si>
    <t>Nebikon</t>
  </si>
  <si>
    <t>Neckertal</t>
  </si>
  <si>
    <t>Neerach</t>
  </si>
  <si>
    <t>Neftenbach</t>
  </si>
  <si>
    <t>Neggio</t>
  </si>
  <si>
    <t>Neirivue</t>
  </si>
  <si>
    <t>Nendaz</t>
  </si>
  <si>
    <t>Qualifikationen</t>
  </si>
  <si>
    <t xml:space="preserve"> Vorname</t>
  </si>
  <si>
    <t xml:space="preserve"> Alter</t>
  </si>
  <si>
    <t xml:space="preserve"> Kommentar</t>
  </si>
  <si>
    <t xml:space="preserve"> Bildungsinstitution</t>
  </si>
  <si>
    <t xml:space="preserve"> Bildungsart</t>
  </si>
  <si>
    <t xml:space="preserve"> Prüfungsdatum</t>
  </si>
  <si>
    <t xml:space="preserve"> Prüfungsnummer</t>
  </si>
  <si>
    <t xml:space="preserve"> Ergebnis</t>
  </si>
  <si>
    <t>Nomenklatur der Kanton</t>
  </si>
  <si>
    <t>Kanton</t>
  </si>
  <si>
    <t>Nomenklatur der Identifikatortypen</t>
  </si>
  <si>
    <t>Identifikatortyp</t>
  </si>
  <si>
    <t>Nomenklatur des Geschlechts</t>
  </si>
  <si>
    <t>Sex</t>
  </si>
  <si>
    <t>Nomenklatur der Gemeinden</t>
  </si>
  <si>
    <t>HistCode</t>
  </si>
  <si>
    <t>Gemeinde</t>
  </si>
  <si>
    <t>Nomenklatur der Bildungsinstitutionen</t>
  </si>
  <si>
    <t>BI-Typ</t>
  </si>
  <si>
    <t>Bildungsinstitution</t>
  </si>
  <si>
    <t>Zusätzliche Bildungsinstitutionen</t>
  </si>
  <si>
    <t>Bildunginstitution</t>
  </si>
  <si>
    <t>Bildungsart</t>
  </si>
  <si>
    <t>Alter min</t>
  </si>
  <si>
    <t>Alter max</t>
  </si>
  <si>
    <t>Nomenklatur des Prüfungsarten</t>
  </si>
  <si>
    <t>Prüfungsart</t>
  </si>
  <si>
    <t>Nomenklatur der Ergebnisse</t>
  </si>
  <si>
    <t>Ergebnis</t>
  </si>
  <si>
    <t>Min-Alter</t>
  </si>
  <si>
    <t>Max-Alter</t>
  </si>
  <si>
    <t>Nomenklatur der Prüfungsart</t>
  </si>
  <si>
    <t>Nomenklatur der Bildungsart (Kurz)</t>
  </si>
  <si>
    <t>Nomenklatur der Bildungsart (Komplett)</t>
  </si>
  <si>
    <t>Nomenklatur der Bildungsart</t>
  </si>
  <si>
    <t>Zusätzliche Bildungsart</t>
  </si>
  <si>
    <t>Nunningen</t>
  </si>
  <si>
    <t>Nussbaumen</t>
  </si>
  <si>
    <t>Nusshof</t>
  </si>
  <si>
    <t>Nuvilly</t>
  </si>
  <si>
    <t>Nyon</t>
  </si>
  <si>
    <t>Näfels</t>
  </si>
  <si>
    <t>Nürensdorf</t>
  </si>
  <si>
    <t>Oberaach</t>
  </si>
  <si>
    <t>Oberbalm</t>
  </si>
  <si>
    <t>Oberbipp</t>
  </si>
  <si>
    <t>Oberbuchsiten</t>
  </si>
  <si>
    <t>Oberburg</t>
  </si>
  <si>
    <t>Oberbussnang</t>
  </si>
  <si>
    <t>Oberbözberg</t>
  </si>
  <si>
    <t>Oberbüren</t>
  </si>
  <si>
    <t>Oberdiessbach</t>
  </si>
  <si>
    <t>Oberdorf (BL)</t>
  </si>
  <si>
    <t>Oberdorf (NW)</t>
  </si>
  <si>
    <t>Oberdorf (SO)</t>
  </si>
  <si>
    <t>Oberegg</t>
  </si>
  <si>
    <t>Oberehrendingen</t>
  </si>
  <si>
    <t>Oberembrach</t>
  </si>
  <si>
    <t>Oberems</t>
  </si>
  <si>
    <t>Oberengstringen</t>
  </si>
  <si>
    <t>Oberentfelden</t>
  </si>
  <si>
    <t>Obererlinsbach</t>
  </si>
  <si>
    <t>Oberflachs</t>
  </si>
  <si>
    <t>Obergerlafingen</t>
  </si>
  <si>
    <t>Obergesteln</t>
  </si>
  <si>
    <t>Oberglatt</t>
  </si>
  <si>
    <t>Obergoms</t>
  </si>
  <si>
    <t>Obergösgen</t>
  </si>
  <si>
    <t>Oberhallau</t>
  </si>
  <si>
    <t>Oberhelfenschwil</t>
  </si>
  <si>
    <t>Oberhof</t>
  </si>
  <si>
    <t>Oberhofen (AG)</t>
  </si>
  <si>
    <t>Oberhofen am Thunersee</t>
  </si>
  <si>
    <t>Oberhofen bei Kreuzlingen</t>
  </si>
  <si>
    <t>Oberhünigen</t>
  </si>
  <si>
    <t>Oberiberg</t>
  </si>
  <si>
    <t>Oberkirch</t>
  </si>
  <si>
    <t>Oberkulm</t>
  </si>
  <si>
    <t>Oberlangenegg</t>
  </si>
  <si>
    <t>Oberlunkhofen</t>
  </si>
  <si>
    <t>Obermumpf</t>
  </si>
  <si>
    <t>Oberneunforn</t>
  </si>
  <si>
    <t>Oberramsern</t>
  </si>
  <si>
    <t>Oberried (FR)</t>
  </si>
  <si>
    <t>Oberried am Brienzersee</t>
  </si>
  <si>
    <t>Oberrieden</t>
  </si>
  <si>
    <t>Oberriet (SG)</t>
  </si>
  <si>
    <t>Oberrohrdorf</t>
  </si>
  <si>
    <t>Oberrüti</t>
  </si>
  <si>
    <t>Obersaxen</t>
  </si>
  <si>
    <t>Oberschrot</t>
  </si>
  <si>
    <t>Obersiggenthal</t>
  </si>
  <si>
    <t>Obersommeri</t>
  </si>
  <si>
    <t>Oberstammheim</t>
  </si>
  <si>
    <t>Obersteckholz</t>
  </si>
  <si>
    <t>Oberstocken</t>
  </si>
  <si>
    <t>Oberthal</t>
  </si>
  <si>
    <t>Oberurnen</t>
  </si>
  <si>
    <t>Oberuzwil</t>
  </si>
  <si>
    <t>Oberwald</t>
  </si>
  <si>
    <t>Oberwangen</t>
  </si>
  <si>
    <t>Oberweningen</t>
  </si>
  <si>
    <t>Oberwichtrach</t>
  </si>
  <si>
    <t>Oberwil (AG)</t>
  </si>
  <si>
    <t>Oberwil (BL)</t>
  </si>
  <si>
    <t>Oberwil (TG)</t>
  </si>
  <si>
    <t>Oberwil bei Büren</t>
  </si>
  <si>
    <t>Oberwil im Simmental</t>
  </si>
  <si>
    <t>Oberwil-Lieli</t>
  </si>
  <si>
    <t>Oberägeri</t>
  </si>
  <si>
    <t>Oberönz</t>
  </si>
  <si>
    <t>Oberösch</t>
  </si>
  <si>
    <t>Obfelden</t>
  </si>
  <si>
    <t>Obstalden</t>
  </si>
  <si>
    <t>Ochlenberg</t>
  </si>
  <si>
    <t>Ocourt</t>
  </si>
  <si>
    <t>Oekingen</t>
  </si>
  <si>
    <t>Oensingen</t>
  </si>
  <si>
    <t>Oeschenbach</t>
  </si>
  <si>
    <t>Oeschgen</t>
  </si>
  <si>
    <t>Oetwil am See</t>
  </si>
  <si>
    <t>Oetwil an der Limmat</t>
  </si>
  <si>
    <t>Oftringen</t>
  </si>
  <si>
    <t>Ogens</t>
  </si>
  <si>
    <t>Ctrl date exam</t>
  </si>
  <si>
    <t>Ctrl num exam</t>
  </si>
  <si>
    <t>Ctrl résultat</t>
  </si>
  <si>
    <t>Ohmstal</t>
  </si>
  <si>
    <t>Oleyres</t>
  </si>
  <si>
    <t>Olivone</t>
  </si>
  <si>
    <t>Ollon</t>
  </si>
  <si>
    <t>Olsberg</t>
  </si>
  <si>
    <t>Olten</t>
  </si>
  <si>
    <t>Oltingen</t>
  </si>
  <si>
    <t>Onex</t>
  </si>
  <si>
    <t>Onnens (FR)</t>
  </si>
  <si>
    <t>Onnens (VD)</t>
  </si>
  <si>
    <t>Onsernone</t>
  </si>
  <si>
    <t>Opfershofen (TG)</t>
  </si>
  <si>
    <t>Opfertshofen (SH)</t>
  </si>
  <si>
    <t>Opfikon</t>
  </si>
  <si>
    <t>Oppens</t>
  </si>
  <si>
    <t>Oppikon</t>
  </si>
  <si>
    <t>Oppligen</t>
  </si>
  <si>
    <t>Orbe</t>
  </si>
  <si>
    <t>Orges</t>
  </si>
  <si>
    <t>Origlio</t>
  </si>
  <si>
    <t>Ormalingen</t>
  </si>
  <si>
    <t>Ormont-Dessous</t>
  </si>
  <si>
    <t>Ormont-Dessus</t>
  </si>
  <si>
    <t>Orny</t>
  </si>
  <si>
    <t>Oron-la-Ville</t>
  </si>
  <si>
    <t>Oron-le-Châtel</t>
  </si>
  <si>
    <t>Orpund</t>
  </si>
  <si>
    <t>Orselina</t>
  </si>
  <si>
    <t>Orsières</t>
  </si>
  <si>
    <t>Orsonnens</t>
  </si>
  <si>
    <t>Orvin</t>
  </si>
  <si>
    <t>Orzens</t>
  </si>
  <si>
    <t>Osco</t>
  </si>
  <si>
    <t>Osogna</t>
  </si>
  <si>
    <t>Ossingen</t>
  </si>
  <si>
    <t>Osterfingen</t>
  </si>
  <si>
    <t>Ostermundigen</t>
  </si>
  <si>
    <t>Otelfingen</t>
  </si>
  <si>
    <t>Othmarsingen</t>
  </si>
  <si>
    <t>Ottenbach</t>
  </si>
  <si>
    <t>Ottoberg</t>
  </si>
  <si>
    <t>Oulens-sous-Echallens</t>
  </si>
  <si>
    <t>Oulens-sur-Lucens</t>
  </si>
  <si>
    <t>Pagig</t>
  </si>
  <si>
    <t>Hochwald</t>
  </si>
  <si>
    <t>Hofen</t>
  </si>
  <si>
    <t>Hofstetten (SO)</t>
  </si>
  <si>
    <t>Hofstetten (ZH)</t>
  </si>
  <si>
    <t>Hofstetten bei Brienz</t>
  </si>
  <si>
    <t>Hofstetten bei Elgg</t>
  </si>
  <si>
    <t>Hofstetten-Flüh</t>
  </si>
  <si>
    <t>Hohenrain</t>
  </si>
  <si>
    <t>Hohentannen</t>
  </si>
  <si>
    <t>Hohtenn</t>
  </si>
  <si>
    <t>Holderbank (AG)</t>
  </si>
  <si>
    <t>Holderbank (SO)</t>
  </si>
  <si>
    <t>Holziken</t>
  </si>
  <si>
    <t>Homberg</t>
  </si>
  <si>
    <t>Hombrechtikon</t>
  </si>
  <si>
    <t>Homburg</t>
  </si>
  <si>
    <t>Honau</t>
  </si>
  <si>
    <t>Horben</t>
  </si>
  <si>
    <t>Horgen</t>
  </si>
  <si>
    <t>Horn</t>
  </si>
  <si>
    <t>Hornussen</t>
  </si>
  <si>
    <t>Horrenbach-Buchen</t>
  </si>
  <si>
    <t>Horriwil</t>
  </si>
  <si>
    <t>Horw</t>
  </si>
  <si>
    <t>Hosenruck</t>
  </si>
  <si>
    <t>Hospental</t>
  </si>
  <si>
    <t>Hottwil</t>
  </si>
  <si>
    <t>Hubersdorf</t>
  </si>
  <si>
    <t>Hugelshofen</t>
  </si>
  <si>
    <t>Humlikon</t>
  </si>
  <si>
    <t>Hundwil</t>
  </si>
  <si>
    <t>Hunzenschwil</t>
  </si>
  <si>
    <t>Huttwil</t>
  </si>
  <si>
    <t>Häfelfingen</t>
  </si>
  <si>
    <t>Hägendorf</t>
  </si>
  <si>
    <t>Häggenschwil</t>
  </si>
  <si>
    <t>Hägglingen</t>
  </si>
  <si>
    <t>Hämikon</t>
  </si>
  <si>
    <t>Härkingen</t>
  </si>
  <si>
    <t>Hätzingen</t>
  </si>
  <si>
    <t>Häutligen</t>
  </si>
  <si>
    <t>Hérémence</t>
  </si>
  <si>
    <t>Höchstetten</t>
  </si>
  <si>
    <t>Höfen</t>
  </si>
  <si>
    <t>Hölstein</t>
  </si>
  <si>
    <t>Höri</t>
  </si>
  <si>
    <t>Hünenberg</t>
  </si>
  <si>
    <t>Hüniken</t>
  </si>
  <si>
    <t>Hüntwangen</t>
  </si>
  <si>
    <t>Hütten</t>
  </si>
  <si>
    <t>Hüttikon</t>
  </si>
  <si>
    <t>Hüttlingen</t>
  </si>
  <si>
    <t>Hüttwilen</t>
  </si>
  <si>
    <t>Ichertswil</t>
  </si>
  <si>
    <t>Icogne</t>
  </si>
  <si>
    <t>Iffwil</t>
  </si>
  <si>
    <t>Igels</t>
  </si>
  <si>
    <t>Igis</t>
  </si>
  <si>
    <t>Ilanz</t>
  </si>
  <si>
    <t>Illens</t>
  </si>
  <si>
    <t>Illgau</t>
  </si>
  <si>
    <t>Illhart</t>
  </si>
  <si>
    <t>Illighausen</t>
  </si>
  <si>
    <t>Illnau</t>
  </si>
  <si>
    <t>Illnau-Effretikon</t>
  </si>
  <si>
    <t>Indemini</t>
  </si>
  <si>
    <t>Inden</t>
  </si>
  <si>
    <t>Ingenbohl</t>
  </si>
  <si>
    <t>Inkwil</t>
  </si>
  <si>
    <t>Innerferrera</t>
  </si>
  <si>
    <t>Innerthal</t>
  </si>
  <si>
    <t>Innertkirchen</t>
  </si>
  <si>
    <t>Ins</t>
  </si>
  <si>
    <t>Interlaken</t>
  </si>
  <si>
    <t>Intragna</t>
  </si>
  <si>
    <t>Inwil</t>
  </si>
  <si>
    <t>Ipsach</t>
  </si>
  <si>
    <t>Iragna</t>
  </si>
  <si>
    <t>Iseltwald</t>
  </si>
  <si>
    <t>Isenfluh</t>
  </si>
  <si>
    <t>Isenthal</t>
  </si>
  <si>
    <t>Iseo</t>
  </si>
  <si>
    <t>Islikon</t>
  </si>
  <si>
    <t>Islisberg</t>
  </si>
  <si>
    <t>Isone</t>
  </si>
  <si>
    <t>Isorno</t>
  </si>
  <si>
    <t>Istighofen</t>
  </si>
  <si>
    <t>Isérables</t>
  </si>
  <si>
    <t>Itingen</t>
  </si>
  <si>
    <t>Ittenthal</t>
  </si>
  <si>
    <t>Ittigen</t>
  </si>
  <si>
    <t>Jaberg</t>
  </si>
  <si>
    <t>Jaun</t>
  </si>
  <si>
    <t>Jegenstorf</t>
  </si>
  <si>
    <t>Jenaz</t>
  </si>
  <si>
    <t>Jenins</t>
  </si>
  <si>
    <t>Jens</t>
  </si>
  <si>
    <t>Jeuss</t>
  </si>
  <si>
    <t>Jona</t>
  </si>
  <si>
    <t>Jonen</t>
  </si>
  <si>
    <t>Jongny</t>
  </si>
  <si>
    <t>Jonschwil</t>
  </si>
  <si>
    <t>Jouxtens-Mézery</t>
  </si>
  <si>
    <t>Juriens</t>
  </si>
  <si>
    <t>Jussy</t>
  </si>
  <si>
    <t>Kaiseraugst</t>
  </si>
  <si>
    <t>Kaiserstuhl</t>
  </si>
  <si>
    <t>Kaisten</t>
  </si>
  <si>
    <t>Kallern</t>
  </si>
  <si>
    <t>Kallnach</t>
  </si>
  <si>
    <t>Kaltbrunn</t>
  </si>
  <si>
    <t>Kaltenbach</t>
  </si>
  <si>
    <t>Kalthäusern</t>
  </si>
  <si>
    <t>Kammersrohr</t>
  </si>
  <si>
    <t>Kandergrund</t>
  </si>
  <si>
    <t>Kandersteg</t>
  </si>
  <si>
    <t>Kappel (SO)</t>
  </si>
  <si>
    <t>Kappel (Toggenburg)</t>
  </si>
  <si>
    <t>Kappel am Albis</t>
  </si>
  <si>
    <t>Kappelen</t>
  </si>
  <si>
    <t>Kaufdorf</t>
  </si>
  <si>
    <t>Kefikon</t>
  </si>
  <si>
    <t>Kehrsatz</t>
  </si>
  <si>
    <t>Kemmental</t>
  </si>
  <si>
    <t>Ctrl Tform</t>
  </si>
  <si>
    <t>CH.BUR</t>
  </si>
  <si>
    <t>Aadorf</t>
  </si>
  <si>
    <t>Aarau</t>
  </si>
  <si>
    <t>Aarberg</t>
  </si>
  <si>
    <t>Aarburg</t>
  </si>
  <si>
    <t>Aarwangen</t>
  </si>
  <si>
    <t>Aawangen</t>
  </si>
  <si>
    <t>Abtwil</t>
  </si>
  <si>
    <t>Aclens</t>
  </si>
  <si>
    <t>Acquarossa</t>
  </si>
  <si>
    <t>Adelboden</t>
  </si>
  <si>
    <t>Adligenswil</t>
  </si>
  <si>
    <t>Adlikon</t>
  </si>
  <si>
    <t>Adliswil</t>
  </si>
  <si>
    <t>Aedermannsdorf</t>
  </si>
  <si>
    <t>Aefligen</t>
  </si>
  <si>
    <t>Aegerten</t>
  </si>
  <si>
    <t>Aesch (BL)</t>
  </si>
  <si>
    <t>Aesch (LU)</t>
  </si>
  <si>
    <t>Aesch (ZH)</t>
  </si>
  <si>
    <t>Aesch bei Birmensdorf</t>
  </si>
  <si>
    <t>Aeschi (SO)</t>
  </si>
  <si>
    <t>Aeschi bei Spiez</t>
  </si>
  <si>
    <t>Aeschlen</t>
  </si>
  <si>
    <t>Aetigkofen</t>
  </si>
  <si>
    <t>Aetingen</t>
  </si>
  <si>
    <t>Aeugst</t>
  </si>
  <si>
    <t>Aeugst am Albis</t>
  </si>
  <si>
    <t>Affeltrangen</t>
  </si>
  <si>
    <t>Affoltern am Albis</t>
  </si>
  <si>
    <t>Affoltern im Emmental</t>
  </si>
  <si>
    <t>Agarn</t>
  </si>
  <si>
    <t>Agettes</t>
  </si>
  <si>
    <t>Agiez</t>
  </si>
  <si>
    <t>Agno</t>
  </si>
  <si>
    <t>Agra</t>
  </si>
  <si>
    <t>Agriswil</t>
  </si>
  <si>
    <t>Aigle</t>
  </si>
  <si>
    <t>Aire-la-Ville</t>
  </si>
  <si>
    <t>Airolo</t>
  </si>
  <si>
    <t>Alberswil</t>
  </si>
  <si>
    <t>Albeuve</t>
  </si>
  <si>
    <t>Albinen</t>
  </si>
  <si>
    <t>Albligen</t>
  </si>
  <si>
    <t>Alchenstorf</t>
  </si>
  <si>
    <t>Allaman</t>
  </si>
  <si>
    <t>Alle</t>
  </si>
  <si>
    <t>Allmendingen</t>
  </si>
  <si>
    <t>Allschwil</t>
  </si>
  <si>
    <t>Almens</t>
  </si>
  <si>
    <t>Alpnach</t>
  </si>
  <si>
    <t>Alpthal</t>
  </si>
  <si>
    <t>Altavilla</t>
  </si>
  <si>
    <t>Altbüron</t>
  </si>
  <si>
    <t>Altdorf (SH)</t>
  </si>
  <si>
    <t>Altdorf (UR)</t>
  </si>
  <si>
    <t>Altendorf</t>
  </si>
  <si>
    <t>Alterswil</t>
  </si>
  <si>
    <t>Alterswilen</t>
  </si>
  <si>
    <t>Altikon</t>
  </si>
  <si>
    <t>Altishausen</t>
  </si>
  <si>
    <t>Altishofen</t>
  </si>
  <si>
    <t>Altnau</t>
  </si>
  <si>
    <t>Flond</t>
  </si>
  <si>
    <t>Flumenthal</t>
  </si>
  <si>
    <t>Flums</t>
  </si>
  <si>
    <t>Flurlingen</t>
  </si>
  <si>
    <t>Fläsch</t>
  </si>
  <si>
    <t>Flüelen</t>
  </si>
  <si>
    <t>Flühli</t>
  </si>
  <si>
    <t>Font</t>
  </si>
  <si>
    <t>Fontainemelon</t>
  </si>
  <si>
    <t>Fontaines (NE)</t>
  </si>
  <si>
    <t>Fontaines-sur-Grandson</t>
  </si>
  <si>
    <t>Fontanezier</t>
  </si>
  <si>
    <t>Fontenais</t>
  </si>
  <si>
    <t>Forel (FR)</t>
  </si>
  <si>
    <t>Forel (Lavaux)</t>
  </si>
  <si>
    <t>Forel-sur-Lucens</t>
  </si>
  <si>
    <t>Formangueires</t>
  </si>
  <si>
    <t>Forst</t>
  </si>
  <si>
    <t>Forst-Längenbühl</t>
  </si>
  <si>
    <t>Founex</t>
  </si>
  <si>
    <t>Franex</t>
  </si>
  <si>
    <t>Frasco</t>
  </si>
  <si>
    <t>Frasnacht</t>
  </si>
  <si>
    <t>Frasses</t>
  </si>
  <si>
    <t>Fraubrunnen</t>
  </si>
  <si>
    <t>Frauenfeld</t>
  </si>
  <si>
    <t>Frauenkappelen</t>
  </si>
  <si>
    <t>Fregiécourt</t>
  </si>
  <si>
    <t>Freienbach</t>
  </si>
  <si>
    <t>Freienstein-Teufen</t>
  </si>
  <si>
    <t>Freienwil</t>
  </si>
  <si>
    <t>Freimettigen</t>
  </si>
  <si>
    <t>Frenkendorf</t>
  </si>
  <si>
    <t>Fresens</t>
  </si>
  <si>
    <t>Frick</t>
  </si>
  <si>
    <t>Friltschen</t>
  </si>
  <si>
    <t>Froideville</t>
  </si>
  <si>
    <t>Fruthwilen</t>
  </si>
  <si>
    <t>Frutigen</t>
  </si>
  <si>
    <t>Fräschels</t>
  </si>
  <si>
    <t>Ftan</t>
  </si>
  <si>
    <t>Fuldera</t>
  </si>
  <si>
    <t>Fulenbach</t>
  </si>
  <si>
    <t>Full-Reuenthal</t>
  </si>
  <si>
    <t>Courgevaux</t>
  </si>
  <si>
    <t>Courlevon</t>
  </si>
  <si>
    <t>Cournillens</t>
  </si>
  <si>
    <t>Courrendlin</t>
  </si>
  <si>
    <t>Courroux</t>
  </si>
  <si>
    <t>Court</t>
  </si>
  <si>
    <t>Courtaman</t>
  </si>
  <si>
    <t>Courtedoux</t>
  </si>
  <si>
    <t>Courtelary</t>
  </si>
  <si>
    <t>Courtemaîche</t>
  </si>
  <si>
    <t>Akupunkteur/in (Tertiär - nicht reglementiert)</t>
  </si>
  <si>
    <t>Akupunkteur/in/Herbalist/in (Tertiär - nicht reglementiert)</t>
  </si>
  <si>
    <t>Atem- und Bewegungstherapeut/in (Tertiär - nicht reglementiert)</t>
  </si>
  <si>
    <t>Audio Engineer SAE (Tertiär - nicht reglementiert)</t>
  </si>
  <si>
    <t>Bewegungspädagoge/-pädagogin (Tertiär - nicht reglementiert)</t>
  </si>
  <si>
    <t>Diakon/in (Tertiär - nicht reglementiert)</t>
  </si>
  <si>
    <t>Maltherapeut/in (Tertiär - nicht reglementiert)</t>
  </si>
  <si>
    <t>Multimedia Designer/in (Tertiär - nicht reglementiert)</t>
  </si>
  <si>
    <t>Musiktherapeut/in (Tertiär - nicht reglementiert)</t>
  </si>
  <si>
    <t>Müllereitechnologe/-technologin (Tertiär - nicht reglementiert)</t>
  </si>
  <si>
    <t>Personzentrierte/r Psychotherapeut/in (Tertiär - nicht reglementiert)</t>
  </si>
  <si>
    <t>Shiatsu-Therapeut/in (Tertiär - nicht reglementiert)</t>
  </si>
  <si>
    <t>Sprachlehrer/in (Tertiär - nicht reglementiert)</t>
  </si>
  <si>
    <t>Systemtherapeut/in (Tertiär - nicht reglementiert)</t>
  </si>
  <si>
    <t>Tanzpädagoge/-pädagogin (Tertiär - nicht reglementiert)</t>
  </si>
  <si>
    <t>Tanztherapeut/in (Tertiär - nicht reglementiert)</t>
  </si>
  <si>
    <t>Theaterschneider/in (Tertiär - nicht reglementiert)</t>
  </si>
  <si>
    <t>Tuina/ An Mo - Therapeut/in (Tertiär - nicht reglementiert)</t>
  </si>
  <si>
    <t>Zytotechnische/r Assistent/in (Tertiär - nicht reglementiert)</t>
  </si>
  <si>
    <t>Übersetzer/in, Dolmetscher/in (Tertiär - nicht reglementiert)</t>
  </si>
  <si>
    <t>Bezeichnung der Lieferung :</t>
  </si>
  <si>
    <t>Referenzjahr :</t>
  </si>
  <si>
    <t>Anzahl Fehler in den Personendaten und Qualifikationen :</t>
  </si>
  <si>
    <t>Statistik der eingegebenen Daten</t>
  </si>
  <si>
    <t>Anzahl Personen :</t>
  </si>
  <si>
    <t>Anzahl Qualifikationen :</t>
  </si>
  <si>
    <t>Datensatz OK?</t>
  </si>
  <si>
    <t>Person</t>
  </si>
  <si>
    <t xml:space="preserve"> Name</t>
  </si>
  <si>
    <t>Vorname</t>
  </si>
  <si>
    <t xml:space="preserve"> Id Person</t>
  </si>
  <si>
    <t xml:space="preserve"> Wohngemeinde</t>
  </si>
  <si>
    <t>Twann-Tüscherz</t>
  </si>
  <si>
    <t>Tägerig</t>
  </si>
  <si>
    <t>Tägerschen</t>
  </si>
  <si>
    <t>Tägertschi</t>
  </si>
  <si>
    <t>Tägerwilen</t>
  </si>
  <si>
    <t>Täsch</t>
  </si>
  <si>
    <t>Täuffelen</t>
  </si>
  <si>
    <t>Törbel</t>
  </si>
  <si>
    <t>Tübach</t>
  </si>
  <si>
    <t>Tüscherz-Alfermée</t>
  </si>
  <si>
    <t>Udligenswil</t>
  </si>
  <si>
    <t>Ueberstorf</t>
  </si>
  <si>
    <t>Uebeschi</t>
  </si>
  <si>
    <t>Ueken</t>
  </si>
  <si>
    <t>Uerkheim</t>
  </si>
  <si>
    <t>Uerschhausen</t>
  </si>
  <si>
    <t>Uesslingen</t>
  </si>
  <si>
    <t>Uesslingen-Buch</t>
  </si>
  <si>
    <t>Uetendorf</t>
  </si>
  <si>
    <t>Uetikon</t>
  </si>
  <si>
    <t>Uetikon am See</t>
  </si>
  <si>
    <t>Uezwil</t>
  </si>
  <si>
    <t>Uffikon</t>
  </si>
  <si>
    <t>Ufhusen</t>
  </si>
  <si>
    <t>Uitikon</t>
  </si>
  <si>
    <t>Ulmiz</t>
  </si>
  <si>
    <t>Ulrichen</t>
  </si>
  <si>
    <t>Umiken</t>
  </si>
  <si>
    <t>Undervelier</t>
  </si>
  <si>
    <t>Unterbäch</t>
  </si>
  <si>
    <t>Unterbözberg</t>
  </si>
  <si>
    <t>Untereggen</t>
  </si>
  <si>
    <t>Unterehrendingen</t>
  </si>
  <si>
    <t>Unterems</t>
  </si>
  <si>
    <t>Unterendingen</t>
  </si>
  <si>
    <t>Unterengstringen</t>
  </si>
  <si>
    <t>Unterentfelden</t>
  </si>
  <si>
    <t>Unteriberg</t>
  </si>
  <si>
    <t>Unterkulm</t>
  </si>
  <si>
    <t>Unterlangenegg</t>
  </si>
  <si>
    <t>Unterlunkhofen</t>
  </si>
  <si>
    <t>Unterramsern</t>
  </si>
  <si>
    <t>Unterschlatt</t>
  </si>
  <si>
    <t>Unterschächen</t>
  </si>
  <si>
    <t>Unterseen</t>
  </si>
  <si>
    <t>Untersiggenthal</t>
  </si>
  <si>
    <t>Unterstammheim</t>
  </si>
  <si>
    <t>Untersteckholz</t>
  </si>
  <si>
    <t>Untervaz</t>
  </si>
  <si>
    <t>Unterägeri</t>
  </si>
  <si>
    <t>Uors (Lumnezia)</t>
  </si>
  <si>
    <t>Uors-Peiden</t>
  </si>
  <si>
    <t>Urdorf</t>
  </si>
  <si>
    <t>Urmein</t>
  </si>
  <si>
    <t>Urnäsch</t>
  </si>
  <si>
    <t>Ursenbach</t>
  </si>
  <si>
    <t>Ursins</t>
  </si>
  <si>
    <t>Ursy</t>
  </si>
  <si>
    <t>Urtenen</t>
  </si>
  <si>
    <t>Urtenen-Schönbühl</t>
  </si>
  <si>
    <t>Uster</t>
  </si>
  <si>
    <t>Uttigen</t>
  </si>
  <si>
    <t>Uttwil</t>
  </si>
  <si>
    <t>Utzenstorf</t>
  </si>
  <si>
    <t>Uznach</t>
  </si>
  <si>
    <t>Uzwil</t>
  </si>
  <si>
    <t>Vacallo</t>
  </si>
  <si>
    <t>Vaglio</t>
  </si>
  <si>
    <t>Val Müstair</t>
  </si>
  <si>
    <t>Val-d'Illiez</t>
  </si>
  <si>
    <t>Val-de-Travers</t>
  </si>
  <si>
    <t>Valangin</t>
  </si>
  <si>
    <t>Valchava</t>
  </si>
  <si>
    <t>Valcolla</t>
  </si>
  <si>
    <t>Valendas</t>
  </si>
  <si>
    <t>Valeyres-sous-Montagny</t>
  </si>
  <si>
    <t>Valeyres-sous-Rances</t>
  </si>
  <si>
    <t>Valeyres-sous-Ursins</t>
  </si>
  <si>
    <t>Vallamand</t>
  </si>
  <si>
    <t>Vallon</t>
  </si>
  <si>
    <t>Vallorbe</t>
  </si>
  <si>
    <t>Vals</t>
  </si>
  <si>
    <t>Valzeina</t>
  </si>
  <si>
    <t>Vandoeuvres</t>
  </si>
  <si>
    <t>Varen</t>
  </si>
  <si>
    <t>Vauderens</t>
  </si>
  <si>
    <t>Vauffelin</t>
  </si>
  <si>
    <t>Vaugondry</t>
  </si>
  <si>
    <t>Vaulion</t>
  </si>
  <si>
    <t>Vaulruz</t>
  </si>
  <si>
    <t>Vaumarcus</t>
  </si>
  <si>
    <t>Vaumarcus-Vernéaz</t>
  </si>
  <si>
    <t>Vaux-sur-Morges</t>
  </si>
  <si>
    <t>Vaz/Obervaz</t>
  </si>
  <si>
    <t>Vechigen</t>
  </si>
  <si>
    <t>Vella</t>
  </si>
  <si>
    <t>Vellerat</t>
  </si>
  <si>
    <t>Veltheim (AG)</t>
  </si>
  <si>
    <t>Heimiswil</t>
  </si>
  <si>
    <t>Heinrichswil</t>
  </si>
  <si>
    <t>Heinrichswil-Winistorf</t>
  </si>
  <si>
    <t>Heitenried</t>
  </si>
  <si>
    <t>Heldswil</t>
  </si>
  <si>
    <t>Hellikon</t>
  </si>
  <si>
    <t>Hellsau</t>
  </si>
  <si>
    <t>Hemberg</t>
  </si>
  <si>
    <t>Hemishofen</t>
  </si>
  <si>
    <t>Hemmental</t>
  </si>
  <si>
    <t>Hemmiken</t>
  </si>
  <si>
    <t>Henau</t>
  </si>
  <si>
    <t>Hendschiken</t>
  </si>
  <si>
    <t>Henggart</t>
  </si>
  <si>
    <t>Hennens</t>
  </si>
  <si>
    <t>Henniez</t>
  </si>
  <si>
    <t>Herbetswil</t>
  </si>
  <si>
    <t>Herbligen</t>
  </si>
  <si>
    <t>Herblingen</t>
  </si>
  <si>
    <t>Herdern</t>
  </si>
  <si>
    <t>Hergiswil (NW)</t>
  </si>
  <si>
    <t>Hergiswil bei Willisau</t>
  </si>
  <si>
    <t>Herisau</t>
  </si>
  <si>
    <t>Herlisberg</t>
  </si>
  <si>
    <t>Hermance</t>
  </si>
  <si>
    <t>Hermenches</t>
  </si>
  <si>
    <t>Hermetschwil-Staffeln</t>
  </si>
  <si>
    <t>Hermiswil</t>
  </si>
  <si>
    <t>Hermrigen</t>
  </si>
  <si>
    <t>Herrenhof</t>
  </si>
  <si>
    <t>Herrliberg</t>
  </si>
  <si>
    <t>Hersberg</t>
  </si>
  <si>
    <t>Hersiwil</t>
  </si>
  <si>
    <t>Herznach</t>
  </si>
  <si>
    <t>Herzogenbuchsee</t>
  </si>
  <si>
    <t>Hessenreuti</t>
  </si>
  <si>
    <t>Hessigkofen</t>
  </si>
  <si>
    <t>Hettlingen</t>
  </si>
  <si>
    <t>Hildisrieden</t>
  </si>
  <si>
    <t>Hilfikon</t>
  </si>
  <si>
    <t>Hilterfingen</t>
  </si>
  <si>
    <t>Himmelried</t>
  </si>
  <si>
    <t>Hindelbank</t>
  </si>
  <si>
    <t>Hinterrhein</t>
  </si>
  <si>
    <t>Hinwil</t>
  </si>
  <si>
    <t>Hirschthal</t>
  </si>
  <si>
    <t>Hirzel</t>
  </si>
  <si>
    <t>Hittnau</t>
  </si>
  <si>
    <t>Hitzkirch</t>
  </si>
  <si>
    <t>Hochdorf</t>
  </si>
  <si>
    <t>Hochfelden</t>
  </si>
  <si>
    <t>Dörflingen</t>
  </si>
  <si>
    <t>Döttingen</t>
  </si>
  <si>
    <t>Dübendorf</t>
  </si>
  <si>
    <t>Düdingen</t>
  </si>
  <si>
    <t>Dünnershaus</t>
  </si>
  <si>
    <t>Dürnten</t>
  </si>
  <si>
    <t>Dürrenroth</t>
  </si>
  <si>
    <t>Dürrenäsch</t>
  </si>
  <si>
    <t>Ebersecken</t>
  </si>
  <si>
    <t>Ebikon</t>
  </si>
  <si>
    <t>Ebnat</t>
  </si>
  <si>
    <t>Ebnat-Kappel</t>
  </si>
  <si>
    <t>Echallens</t>
  </si>
  <si>
    <t>Echandens</t>
  </si>
  <si>
    <t>Echarlens</t>
  </si>
  <si>
    <t>Echichens</t>
  </si>
  <si>
    <t>Eclagnens</t>
  </si>
  <si>
    <t>Eclépens</t>
  </si>
  <si>
    <t>Ecoteaux</t>
  </si>
  <si>
    <t>Ecublens (FR)</t>
  </si>
  <si>
    <t>Ecublens (VD)</t>
  </si>
  <si>
    <t>Ecuvillens</t>
  </si>
  <si>
    <t>Ederswiler</t>
  </si>
  <si>
    <t>Effingen</t>
  </si>
  <si>
    <t>Egerkingen</t>
  </si>
  <si>
    <t>Egg</t>
  </si>
  <si>
    <t>Eggenwil</t>
  </si>
  <si>
    <t>Eggerberg</t>
  </si>
  <si>
    <t>Eggersriet</t>
  </si>
  <si>
    <t>Eggiwil</t>
  </si>
  <si>
    <t>Eglisau</t>
  </si>
  <si>
    <t>Egliswil</t>
  </si>
  <si>
    <t>Egnach</t>
  </si>
  <si>
    <t>Egolzwil</t>
  </si>
  <si>
    <t>Ehrendingen</t>
  </si>
  <si>
    <t>Eich</t>
  </si>
  <si>
    <t>Eichberg</t>
  </si>
  <si>
    <t>Eiken</t>
  </si>
  <si>
    <t>Einsiedeln</t>
  </si>
  <si>
    <t>Eischoll</t>
  </si>
  <si>
    <t>Eisten</t>
  </si>
  <si>
    <t>Elfingen</t>
  </si>
  <si>
    <t>Elgg</t>
  </si>
  <si>
    <t>Ellighausen</t>
  </si>
  <si>
    <t>Ellikon an der Thur</t>
  </si>
  <si>
    <t>Elm</t>
  </si>
  <si>
    <t>Elsau</t>
  </si>
  <si>
    <t>Embd</t>
  </si>
  <si>
    <t>Embrach</t>
  </si>
  <si>
    <t>Emmen</t>
  </si>
  <si>
    <t>Emmetten</t>
  </si>
  <si>
    <t>Endingen</t>
  </si>
  <si>
    <t>Engelberg</t>
  </si>
  <si>
    <t>Enges</t>
  </si>
  <si>
    <t>Engi</t>
  </si>
  <si>
    <t>Engishofen</t>
  </si>
  <si>
    <t>Englisberg</t>
  </si>
  <si>
    <t>Engollon</t>
  </si>
  <si>
    <t>Engwang</t>
  </si>
  <si>
    <t>Engwilen</t>
  </si>
  <si>
    <t>Ennenda</t>
  </si>
  <si>
    <t>Ennetaach</t>
  </si>
  <si>
    <t>Ennetbaden</t>
  </si>
  <si>
    <t>Ennetbürgen</t>
  </si>
  <si>
    <t>Ennetmoos</t>
  </si>
  <si>
    <t>Enney</t>
  </si>
  <si>
    <t>Entlebuch</t>
  </si>
  <si>
    <t>Envy</t>
  </si>
  <si>
    <t>Epalinges</t>
  </si>
  <si>
    <t>Epauvillers</t>
  </si>
  <si>
    <t>Ependes (FR)</t>
  </si>
  <si>
    <t>Ependes (VD)</t>
  </si>
  <si>
    <t>Epesses</t>
  </si>
  <si>
    <t>Etzelkofen</t>
  </si>
  <si>
    <t>Etzgen</t>
  </si>
  <si>
    <t>Etziken</t>
  </si>
  <si>
    <t>Evilard</t>
  </si>
  <si>
    <t>Evionnaz</t>
  </si>
  <si>
    <t>Evolène</t>
  </si>
  <si>
    <t>Eyholz</t>
  </si>
  <si>
    <t>Eysins</t>
  </si>
  <si>
    <t>Fahrni</t>
  </si>
  <si>
    <t>Fahrwangen</t>
  </si>
  <si>
    <t>Fahy</t>
  </si>
  <si>
    <t>Faido</t>
  </si>
  <si>
    <t>Falera</t>
  </si>
  <si>
    <t>Fanas</t>
  </si>
  <si>
    <t>Faoug</t>
  </si>
  <si>
    <t>Farnern</t>
  </si>
  <si>
    <t>Farvagny</t>
  </si>
  <si>
    <t>Farvagny-le-Grand</t>
  </si>
  <si>
    <t>Farvagny-le-Petit</t>
  </si>
  <si>
    <t>Fehraltorf</t>
  </si>
  <si>
    <t>Fehren</t>
  </si>
  <si>
    <t>Felben</t>
  </si>
  <si>
    <t>Felben-Wellhausen</t>
  </si>
  <si>
    <t>Feldis/Veulden</t>
  </si>
  <si>
    <t>Fellers</t>
  </si>
  <si>
    <t>Felsberg</t>
  </si>
  <si>
    <t>Fenin-Vilars-Saules</t>
  </si>
  <si>
    <t>Ferden</t>
  </si>
  <si>
    <t>Ferenbalm</t>
  </si>
  <si>
    <t>Ferlens (VD)</t>
  </si>
  <si>
    <t>Ferpicloz</t>
  </si>
  <si>
    <t>Ferrera</t>
  </si>
  <si>
    <t>Ferreyres</t>
  </si>
  <si>
    <t>Feschel</t>
  </si>
  <si>
    <t>Fescoggia</t>
  </si>
  <si>
    <t>Feuerthalen</t>
  </si>
  <si>
    <t>Feusisberg</t>
  </si>
  <si>
    <t>Fey</t>
  </si>
  <si>
    <t>Fiaugères</t>
  </si>
  <si>
    <t>Fideris</t>
  </si>
  <si>
    <t>Fiesch</t>
  </si>
  <si>
    <t>Fieschertal</t>
  </si>
  <si>
    <t>Fiez</t>
  </si>
  <si>
    <t>Filet</t>
  </si>
  <si>
    <t>Filisur</t>
  </si>
  <si>
    <t>Filzbach</t>
  </si>
  <si>
    <t>Finhaut</t>
  </si>
  <si>
    <t>Finsterhennen</t>
  </si>
  <si>
    <t>Fischbach</t>
  </si>
  <si>
    <t>Fischbach-Göslikon</t>
  </si>
  <si>
    <t>Fischenthal</t>
  </si>
  <si>
    <t>Fischingen</t>
  </si>
  <si>
    <t>Fisibach</t>
  </si>
  <si>
    <t>Fislisbach</t>
  </si>
  <si>
    <t>Flaach</t>
  </si>
  <si>
    <t>Flawil</t>
  </si>
  <si>
    <t>Flerden</t>
  </si>
  <si>
    <t>Fleurier</t>
  </si>
  <si>
    <t>Flims</t>
  </si>
  <si>
    <t>Fully</t>
  </si>
  <si>
    <t>Furna</t>
  </si>
  <si>
    <t>Fusio</t>
  </si>
  <si>
    <t>Fuyens</t>
  </si>
  <si>
    <t>Fällanden</t>
  </si>
  <si>
    <t>Féchy</t>
  </si>
  <si>
    <t>Fétigny</t>
  </si>
  <si>
    <t>Füllinsdorf</t>
  </si>
  <si>
    <t>Fürstenau</t>
  </si>
  <si>
    <t>Gachnang</t>
  </si>
  <si>
    <t>Gadmen</t>
  </si>
  <si>
    <t>Gais</t>
  </si>
  <si>
    <t>Gaiserwald</t>
  </si>
  <si>
    <t>Galgenen</t>
  </si>
  <si>
    <t>Gallenkirch</t>
  </si>
  <si>
    <t>Galmiz</t>
  </si>
  <si>
    <t>Gals</t>
  </si>
  <si>
    <t>Gambarogno</t>
  </si>
  <si>
    <t>Gampel</t>
  </si>
  <si>
    <t>Gampel-Bratsch</t>
  </si>
  <si>
    <t>Gampelen</t>
  </si>
  <si>
    <t>Gams</t>
  </si>
  <si>
    <t>Gandria</t>
  </si>
  <si>
    <t>Gansingen</t>
  </si>
  <si>
    <t>Ganterschwil</t>
  </si>
  <si>
    <t>Gebenstorf</t>
  </si>
  <si>
    <t>Gelfingen</t>
  </si>
  <si>
    <t>Gelterfingen</t>
  </si>
  <si>
    <t>Gelterkinden</t>
  </si>
  <si>
    <t>Geltwil</t>
  </si>
  <si>
    <t>Gempen</t>
  </si>
  <si>
    <t>Gempenach</t>
  </si>
  <si>
    <t>Genestrerio</t>
  </si>
  <si>
    <t>Genolier</t>
  </si>
  <si>
    <t>Genthod</t>
  </si>
  <si>
    <t>Gentilino</t>
  </si>
  <si>
    <t>Gerlafingen</t>
  </si>
  <si>
    <t>Gerlikon</t>
  </si>
  <si>
    <t>Geroldswil</t>
  </si>
  <si>
    <t>Gerra (Gambarogno)</t>
  </si>
  <si>
    <t>Gerra (Verzasca)</t>
  </si>
  <si>
    <t>Gersau</t>
  </si>
  <si>
    <t>Gerzensee</t>
  </si>
  <si>
    <t>Geschinen</t>
  </si>
  <si>
    <t>Gettnau</t>
  </si>
  <si>
    <t>Geuensee</t>
  </si>
  <si>
    <t>Ghirone</t>
  </si>
  <si>
    <t>Giebenach</t>
  </si>
  <si>
    <t>Giez</t>
  </si>
  <si>
    <t>Giffers</t>
  </si>
  <si>
    <t>Gillarens</t>
  </si>
  <si>
    <t>Gilly</t>
  </si>
  <si>
    <t>Gimel</t>
  </si>
  <si>
    <t>Gingins</t>
  </si>
  <si>
    <t>Giornico</t>
  </si>
  <si>
    <t>Gipf-Oberfrick</t>
  </si>
  <si>
    <t>Gisikon</t>
  </si>
  <si>
    <t>Giswil</t>
  </si>
  <si>
    <t>Giubiasco</t>
  </si>
  <si>
    <t>Giumaglio</t>
  </si>
  <si>
    <t>Givisiez</t>
  </si>
  <si>
    <t>Givrins</t>
  </si>
  <si>
    <t>Gland</t>
  </si>
  <si>
    <t>Glarus</t>
  </si>
  <si>
    <t>Glattfelden</t>
  </si>
  <si>
    <t>Gletterens</t>
  </si>
  <si>
    <t>Glis</t>
  </si>
  <si>
    <t>Glovelier</t>
  </si>
  <si>
    <t>Gluringen</t>
  </si>
  <si>
    <t>Gnosca</t>
  </si>
  <si>
    <t>### SEK II Allgemein ###</t>
  </si>
  <si>
    <t>Happerswil-Buch</t>
  </si>
  <si>
    <t>Harenwilen</t>
  </si>
  <si>
    <t>Boningen</t>
  </si>
  <si>
    <t>Boniswil</t>
  </si>
  <si>
    <t>Bonnefontaine</t>
  </si>
  <si>
    <t>Bonstetten</t>
  </si>
  <si>
    <t>Bonvillars</t>
  </si>
  <si>
    <t>Boppelsen</t>
  </si>
  <si>
    <t>Borex</t>
  </si>
  <si>
    <t>Borgnone</t>
  </si>
  <si>
    <t>Bosco Luganese</t>
  </si>
  <si>
    <t>Bosco/Gurin</t>
  </si>
  <si>
    <t>Bossonnens</t>
  </si>
  <si>
    <t>Boswil</t>
  </si>
  <si>
    <t>Bottens</t>
  </si>
  <si>
    <t>Bottenwil</t>
  </si>
  <si>
    <t>Botterens</t>
  </si>
  <si>
    <t>Bottighofen</t>
  </si>
  <si>
    <t>Bottmingen</t>
  </si>
  <si>
    <t>Boudevilliers</t>
  </si>
  <si>
    <t>Boudry</t>
  </si>
  <si>
    <t>Bougy-Villars</t>
  </si>
  <si>
    <t>Boulens</t>
  </si>
  <si>
    <t>Bouloz</t>
  </si>
  <si>
    <t>Bourg-Saint-Pierre</t>
  </si>
  <si>
    <t>Bournens</t>
  </si>
  <si>
    <t>Bourrignon</t>
  </si>
  <si>
    <t>Boussens</t>
  </si>
  <si>
    <t>Boveresse</t>
  </si>
  <si>
    <t>Bovernier</t>
  </si>
  <si>
    <t>Bowil</t>
  </si>
  <si>
    <t>Boécourt</t>
  </si>
  <si>
    <t>Braggio</t>
  </si>
  <si>
    <t>Bramois</t>
  </si>
  <si>
    <t>Bratsch</t>
  </si>
  <si>
    <t>Braunau</t>
  </si>
  <si>
    <t>Braunwald</t>
  </si>
  <si>
    <t>Bregaglia</t>
  </si>
  <si>
    <t>Breganzona</t>
  </si>
  <si>
    <t>Breggia</t>
  </si>
  <si>
    <t>Breil/Brigels</t>
  </si>
  <si>
    <t>Breitenbach</t>
  </si>
  <si>
    <t>Bremblens</t>
  </si>
  <si>
    <t>Bremgarten (AG)</t>
  </si>
  <si>
    <t>Bremgarten bei Bern</t>
  </si>
  <si>
    <t>Brenles</t>
  </si>
  <si>
    <t>Breno</t>
  </si>
  <si>
    <t>Brenzikofen</t>
  </si>
  <si>
    <t>Bressaucourt</t>
  </si>
  <si>
    <t>Bretigny-sur-Morrens</t>
  </si>
  <si>
    <t>Bretonnières</t>
  </si>
  <si>
    <t>Bretzwil</t>
  </si>
  <si>
    <t>Brienz (BE)</t>
  </si>
  <si>
    <t>Brienz (GR)</t>
  </si>
  <si>
    <t>Brienz/Brinzauls</t>
  </si>
  <si>
    <t>Brienzwiler</t>
  </si>
  <si>
    <t>Brig</t>
  </si>
  <si>
    <t>Brig-Glis</t>
  </si>
  <si>
    <t>Brigerbad</t>
  </si>
  <si>
    <t>Brione (Verzasca)</t>
  </si>
  <si>
    <t>Brione sopra Minusio</t>
  </si>
  <si>
    <t>Brislach</t>
  </si>
  <si>
    <t>Brissago</t>
  </si>
  <si>
    <t>Brittnau</t>
  </si>
  <si>
    <t>Broc</t>
  </si>
  <si>
    <t>Broglio</t>
  </si>
  <si>
    <t>Bronschhofen</t>
  </si>
  <si>
    <t>Brontallo</t>
  </si>
  <si>
    <t>Brot-Dessous</t>
  </si>
  <si>
    <t>Brot-Plamboz</t>
  </si>
  <si>
    <t>Brugg</t>
  </si>
  <si>
    <t>Brunegg</t>
  </si>
  <si>
    <t>Brunnadern</t>
  </si>
  <si>
    <t>Brunnenthal</t>
  </si>
  <si>
    <t>Brusino Arsizio</t>
  </si>
  <si>
    <t>Brusio</t>
  </si>
  <si>
    <t>Bruzella</t>
  </si>
  <si>
    <t>Brè-Aldesago</t>
  </si>
  <si>
    <t>Brügg</t>
  </si>
  <si>
    <t>Brügglen</t>
  </si>
  <si>
    <t>Brünisried</t>
  </si>
  <si>
    <t>Brüttelen</t>
  </si>
  <si>
    <t>Brütten</t>
  </si>
  <si>
    <t>Bubendorf</t>
  </si>
  <si>
    <t>Bubikon</t>
  </si>
  <si>
    <t>Buch (SH)</t>
  </si>
  <si>
    <t>Buch am Irchel</t>
  </si>
  <si>
    <t>Buch bei Frauenfeld</t>
  </si>
  <si>
    <t>Buch bei Märwil</t>
  </si>
  <si>
    <t>Buchackern</t>
  </si>
  <si>
    <t>Buchberg</t>
  </si>
  <si>
    <t>Buchholterberg</t>
  </si>
  <si>
    <t>Buchillon</t>
  </si>
  <si>
    <t>Buchrain</t>
  </si>
  <si>
    <t>Buchs (AG)</t>
  </si>
  <si>
    <t>Buchs (LU)</t>
  </si>
  <si>
    <t>Buchs (SG)</t>
  </si>
  <si>
    <t>Buchs (ZH)</t>
  </si>
  <si>
    <t>Buckten</t>
  </si>
  <si>
    <t>Buhwil</t>
  </si>
  <si>
    <t>Buix</t>
  </si>
  <si>
    <t>Bulle</t>
  </si>
  <si>
    <t>Bullet</t>
  </si>
  <si>
    <t>Buochs</t>
  </si>
  <si>
    <t>Bure</t>
  </si>
  <si>
    <t>Burg (AG)</t>
  </si>
  <si>
    <t>Burg bei Murten</t>
  </si>
  <si>
    <t>Burg im Leimental</t>
  </si>
  <si>
    <t>Burgdorf</t>
  </si>
  <si>
    <t>Burgistein</t>
  </si>
  <si>
    <t>Burgäschi</t>
  </si>
  <si>
    <t>Bursinel</t>
  </si>
  <si>
    <t>Bursins</t>
  </si>
  <si>
    <t>Burtigny</t>
  </si>
  <si>
    <t>Buseno</t>
  </si>
  <si>
    <t>Bussigny-près-Lausanne</t>
  </si>
  <si>
    <t>Châtillens</t>
  </si>
  <si>
    <t>Châtillon (BE)</t>
  </si>
  <si>
    <t>Châtillon (FR)</t>
  </si>
  <si>
    <t>Châtillon (JU)</t>
  </si>
  <si>
    <t>Châtonnaye</t>
  </si>
  <si>
    <t>Chénens</t>
  </si>
  <si>
    <t>Chésalles</t>
  </si>
  <si>
    <t>Chéserex</t>
  </si>
  <si>
    <t>Chésopelloz</t>
  </si>
  <si>
    <t>Chézard-Saint-Martin</t>
  </si>
  <si>
    <t>Chêne-Bougeries</t>
  </si>
  <si>
    <t>Chêne-Bourg</t>
  </si>
  <si>
    <t>Chêne-Pâquier</t>
  </si>
  <si>
    <t>Cimadera</t>
  </si>
  <si>
    <t>Cimo</t>
  </si>
  <si>
    <t>Clarmont</t>
  </si>
  <si>
    <t>Claro</t>
  </si>
  <si>
    <t>Clavaleyres</t>
  </si>
  <si>
    <t>Clos du Doubs</t>
  </si>
  <si>
    <t>Clugin</t>
  </si>
  <si>
    <t>Coeuve</t>
  </si>
  <si>
    <t>Coffrane</t>
  </si>
  <si>
    <t>Coglio</t>
  </si>
  <si>
    <t>Coinsins</t>
  </si>
  <si>
    <t>Coldrerio</t>
  </si>
  <si>
    <t>Collex-Bossy</t>
  </si>
  <si>
    <t>Collina d'Oro</t>
  </si>
  <si>
    <t>Collombey-Muraz</t>
  </si>
  <si>
    <t>Collonge-Bellerive</t>
  </si>
  <si>
    <t>Collonges</t>
  </si>
  <si>
    <t>Cologny</t>
  </si>
  <si>
    <t>Colombier (NE)</t>
  </si>
  <si>
    <t>Colombier (VD)</t>
  </si>
  <si>
    <t>Comano</t>
  </si>
  <si>
    <t>Combremont-le-Grand</t>
  </si>
  <si>
    <t>Combremont-le-Petit</t>
  </si>
  <si>
    <t>Commugny</t>
  </si>
  <si>
    <t>Comologno</t>
  </si>
  <si>
    <t>Concise</t>
  </si>
  <si>
    <t>Confignon</t>
  </si>
  <si>
    <t>Constantine</t>
  </si>
  <si>
    <t>Conters im Prätigau</t>
  </si>
  <si>
    <t>Conters im Prättigau</t>
  </si>
  <si>
    <t>Conthey</t>
  </si>
  <si>
    <t>Contone</t>
  </si>
  <si>
    <t>Coppet</t>
  </si>
  <si>
    <t>Corban</t>
  </si>
  <si>
    <t>Corbeyrier</t>
  </si>
  <si>
    <t>Corbières</t>
  </si>
  <si>
    <t>Corcelles (BE)</t>
  </si>
  <si>
    <t>Corcelles-Cormondrèche</t>
  </si>
  <si>
    <t>Corcelles-le-Jorat</t>
  </si>
  <si>
    <t>Corcelles-près-Concise</t>
  </si>
  <si>
    <t>Corcelles-près-Payerne</t>
  </si>
  <si>
    <t>Corcelles-sur-Chavornay</t>
  </si>
  <si>
    <t>Cordast</t>
  </si>
  <si>
    <t>Corgémont</t>
  </si>
  <si>
    <t>Corippo</t>
  </si>
  <si>
    <t>Corjolens</t>
  </si>
  <si>
    <t>Cormagens</t>
  </si>
  <si>
    <t>Corminboeuf</t>
  </si>
  <si>
    <t>Cormoret</t>
  </si>
  <si>
    <t>Cormérod</t>
  </si>
  <si>
    <t>Cornaux</t>
  </si>
  <si>
    <t>Cornol</t>
  </si>
  <si>
    <t>Corpataux</t>
  </si>
  <si>
    <t>Corpataux-Magnedens</t>
  </si>
  <si>
    <t>Correvon</t>
  </si>
  <si>
    <t>Corsalettes</t>
  </si>
  <si>
    <t>Corseaux</t>
  </si>
  <si>
    <t>Corserey</t>
  </si>
  <si>
    <t>Corsier (GE)</t>
  </si>
  <si>
    <t>Corsier-sur-Vevey</t>
  </si>
  <si>
    <t>Cortaillod</t>
  </si>
  <si>
    <t>Corticiasca</t>
  </si>
  <si>
    <t>Cortébert</t>
  </si>
  <si>
    <t>Corzoneso</t>
  </si>
  <si>
    <t>Cossonay</t>
  </si>
  <si>
    <t>Cottens (FR)</t>
  </si>
  <si>
    <t>Cottens (VD)</t>
  </si>
  <si>
    <t>Courchapoix</t>
  </si>
  <si>
    <t>Courchavon</t>
  </si>
  <si>
    <t>Courfaivre</t>
  </si>
  <si>
    <t>Courgenay</t>
  </si>
  <si>
    <t>Manno</t>
  </si>
  <si>
    <t>Maracon</t>
  </si>
  <si>
    <t>Marbach (LU)</t>
  </si>
  <si>
    <t>Marbach (SG)</t>
  </si>
  <si>
    <t>Marchissy</t>
  </si>
  <si>
    <t>Marin-Epagnier</t>
  </si>
  <si>
    <t>Marly</t>
  </si>
  <si>
    <t>Marly-le-Grand</t>
  </si>
  <si>
    <t>Marly-le-Petit</t>
  </si>
  <si>
    <t>Marmorera</t>
  </si>
  <si>
    <t>Marnand</t>
  </si>
  <si>
    <t>Maroggia</t>
  </si>
  <si>
    <t>Marolta</t>
  </si>
  <si>
    <t>Marsens</t>
  </si>
  <si>
    <t>Marthalen</t>
  </si>
  <si>
    <t>Martherenges</t>
  </si>
  <si>
    <t>Martigny</t>
  </si>
  <si>
    <t>Martigny-Bourg</t>
  </si>
  <si>
    <t>Martigny-Combe</t>
  </si>
  <si>
    <t>Martigny-Ville</t>
  </si>
  <si>
    <t>Martisberg</t>
  </si>
  <si>
    <t>Maschwanden</t>
  </si>
  <si>
    <t>Mase</t>
  </si>
  <si>
    <t>Masein</t>
  </si>
  <si>
    <t>Massagno</t>
  </si>
  <si>
    <t>Massongex</t>
  </si>
  <si>
    <t>Massonnens</t>
  </si>
  <si>
    <t>Mastrils</t>
  </si>
  <si>
    <t>Mathod</t>
  </si>
  <si>
    <t>Mathon</t>
  </si>
  <si>
    <t>Matran</t>
  </si>
  <si>
    <t>Romont (FR)</t>
  </si>
  <si>
    <t>Camignolo</t>
  </si>
  <si>
    <t>Camorino</t>
  </si>
  <si>
    <t>Campello</t>
  </si>
  <si>
    <t>Campestro</t>
  </si>
  <si>
    <t>Campo (Blenio)</t>
  </si>
  <si>
    <t>Campo (Vallemaggia)</t>
  </si>
  <si>
    <t>Camuns</t>
  </si>
  <si>
    <t>Caneggio</t>
  </si>
  <si>
    <t>Canobbio</t>
  </si>
  <si>
    <t>Capolago</t>
  </si>
  <si>
    <t>Capriasca</t>
  </si>
  <si>
    <t>Carabbia</t>
  </si>
  <si>
    <t>Carabietta</t>
  </si>
  <si>
    <t>Carona</t>
  </si>
  <si>
    <t>Carouge (GE)</t>
  </si>
  <si>
    <t>Carrouge (VD)</t>
  </si>
  <si>
    <t>Cartigny</t>
  </si>
  <si>
    <t>Casaccia</t>
  </si>
  <si>
    <t>Casima</t>
  </si>
  <si>
    <t>Caslano</t>
  </si>
  <si>
    <t>Castagnola</t>
  </si>
  <si>
    <t>Castaneda</t>
  </si>
  <si>
    <t>Castasegna</t>
  </si>
  <si>
    <t>Castel San Pietro</t>
  </si>
  <si>
    <t>Casti-Wergenstein</t>
  </si>
  <si>
    <t>Castiel</t>
  </si>
  <si>
    <t>Castrisch</t>
  </si>
  <si>
    <t>Castro</t>
  </si>
  <si>
    <t>Cauco</t>
  </si>
  <si>
    <t>Cavagnago</t>
  </si>
  <si>
    <t>Cavergno</t>
  </si>
  <si>
    <t>Caviano</t>
  </si>
  <si>
    <t>Cavigliano</t>
  </si>
  <si>
    <t>Cazis</t>
  </si>
  <si>
    <t>Celerina/Schlarigna</t>
  </si>
  <si>
    <t>Centovalli</t>
  </si>
  <si>
    <t>Cerentino</t>
  </si>
  <si>
    <t>Cerniat (FR)</t>
  </si>
  <si>
    <t>Cerniaz (VD)</t>
  </si>
  <si>
    <t>Cernier</t>
  </si>
  <si>
    <t>Certara</t>
  </si>
  <si>
    <t>Cevio</t>
  </si>
  <si>
    <t>Chabrey</t>
  </si>
  <si>
    <t>Chalais</t>
  </si>
  <si>
    <t>Cham</t>
  </si>
  <si>
    <t>Chamblon</t>
  </si>
  <si>
    <t>Chamoson</t>
  </si>
  <si>
    <t>Champagne</t>
  </si>
  <si>
    <t>Champmartin</t>
  </si>
  <si>
    <t>Champoz</t>
  </si>
  <si>
    <t>Champtauroz</t>
  </si>
  <si>
    <t>Champvent</t>
  </si>
  <si>
    <t>Champéry</t>
  </si>
  <si>
    <t>Chancy</t>
  </si>
  <si>
    <t>Chandolin</t>
  </si>
  <si>
    <t>Chandon</t>
  </si>
  <si>
    <t>Chandossel</t>
  </si>
  <si>
    <t>Chanéaz</t>
  </si>
  <si>
    <t>Chapelle (Broye)</t>
  </si>
  <si>
    <t>Chapelle (Glâne)</t>
  </si>
  <si>
    <t>Chapelle-sur-Moudon</t>
  </si>
  <si>
    <t>Chardonne</t>
  </si>
  <si>
    <t>Chardonney-sur-Morges</t>
  </si>
  <si>
    <t>Charmey</t>
  </si>
  <si>
    <t>Charmoille</t>
  </si>
  <si>
    <t>Charrat</t>
  </si>
  <si>
    <t>Chavannes-de-Bogis</t>
  </si>
  <si>
    <t>Chavannes-des-Bois</t>
  </si>
  <si>
    <t>Chavannes-le-Chêne</t>
  </si>
  <si>
    <t>Chavannes-le-Veyron</t>
  </si>
  <si>
    <t>Chavannes-les-Forts</t>
  </si>
  <si>
    <t>Chavannes-près-Renens</t>
  </si>
  <si>
    <t>Chavannes-sous-Orsonnens</t>
  </si>
  <si>
    <t>Le Lieu</t>
  </si>
  <si>
    <t>Le Locle</t>
  </si>
  <si>
    <t>Le Mont-sur-Lausanne</t>
  </si>
  <si>
    <t>Le Mouret</t>
  </si>
  <si>
    <t>Le Noirmont</t>
  </si>
  <si>
    <t>Le Peuchapatte</t>
  </si>
  <si>
    <t>Le Pâquier (FR)</t>
  </si>
  <si>
    <t>Le Pâquier (NE)</t>
  </si>
  <si>
    <t>Le Saulgy</t>
  </si>
  <si>
    <t>Le Vaud</t>
  </si>
  <si>
    <t>Leggia</t>
  </si>
  <si>
    <t>Leibstadt</t>
  </si>
  <si>
    <t>Leimbach (AG)</t>
  </si>
  <si>
    <t>Leimbach (TG)</t>
  </si>
  <si>
    <t>Leimiswil</t>
  </si>
  <si>
    <t>Leissigen</t>
  </si>
  <si>
    <t>Lengnau (AG)</t>
  </si>
  <si>
    <t>Lengnau (BE)</t>
  </si>
  <si>
    <t>Lengwil</t>
  </si>
  <si>
    <t>Lenk</t>
  </si>
  <si>
    <t>Lens</t>
  </si>
  <si>
    <t>Lentigny</t>
  </si>
  <si>
    <t>Lenzburg</t>
  </si>
  <si>
    <t>Leontica</t>
  </si>
  <si>
    <t>Les Agettes</t>
  </si>
  <si>
    <t>Les Bayards</t>
  </si>
  <si>
    <t>Les Bois</t>
  </si>
  <si>
    <t>Les Brenets</t>
  </si>
  <si>
    <t>Les Breuleux</t>
  </si>
  <si>
    <t>Les Clées</t>
  </si>
  <si>
    <t xml:space="preserve"> Ctrl Dom</t>
  </si>
  <si>
    <t>Les Cullayes</t>
  </si>
  <si>
    <t>Les Ecasseys</t>
  </si>
  <si>
    <t>Les Enfers</t>
  </si>
  <si>
    <t>Les Friques</t>
  </si>
  <si>
    <t>Les Geneveys-sur-Coffrane</t>
  </si>
  <si>
    <t>Les Genevez (BE)</t>
  </si>
  <si>
    <t>Les Genevez (JU)</t>
  </si>
  <si>
    <t>Les Glânes</t>
  </si>
  <si>
    <t>Les Hauts-Geneveys</t>
  </si>
  <si>
    <t>Les Montets</t>
  </si>
  <si>
    <t>Les Planchettes</t>
  </si>
  <si>
    <t>Les Pommerats</t>
  </si>
  <si>
    <t>Les Ponts-de-Martel</t>
  </si>
  <si>
    <t>Les Tavernes</t>
  </si>
  <si>
    <t>Les Thioleyres</t>
  </si>
  <si>
    <t>Les Verrières</t>
  </si>
  <si>
    <t>Lessoc</t>
  </si>
  <si>
    <t>Leuggelbach</t>
  </si>
  <si>
    <t>Leuggern</t>
  </si>
  <si>
    <t>Leuk</t>
  </si>
  <si>
    <t>Leukerbad</t>
  </si>
  <si>
    <t>Leutwil</t>
  </si>
  <si>
    <t>Leuzigen</t>
  </si>
  <si>
    <t>Leysin</t>
  </si>
  <si>
    <t>Leytron</t>
  </si>
  <si>
    <t>Lichtensteig</t>
  </si>
  <si>
    <t>Liddes</t>
  </si>
  <si>
    <t>Liebistorf</t>
  </si>
  <si>
    <t>Liedertswil</t>
  </si>
  <si>
    <t>Lieffrens</t>
  </si>
  <si>
    <t>Lieli</t>
  </si>
  <si>
    <t>Bourg-en-Lavaux</t>
  </si>
  <si>
    <t>Kernenried</t>
  </si>
  <si>
    <t>Kerns</t>
  </si>
  <si>
    <t>Kerzers</t>
  </si>
  <si>
    <t>Kesswil</t>
  </si>
  <si>
    <t>Kestenholz</t>
  </si>
  <si>
    <t>Kienberg</t>
  </si>
  <si>
    <t>Kienersrüti</t>
  </si>
  <si>
    <t>Kiesen</t>
  </si>
  <si>
    <t>Kilchberg (BL)</t>
  </si>
  <si>
    <t>Kilchberg (ZH)</t>
  </si>
  <si>
    <t>Killwangen</t>
  </si>
  <si>
    <t>Kippel</t>
  </si>
  <si>
    <t>Kirchberg (BE)</t>
  </si>
  <si>
    <t>Kirchberg (SG)</t>
  </si>
  <si>
    <t>Kirchdorf (BE)</t>
  </si>
  <si>
    <t>Kirchenthurnen</t>
  </si>
  <si>
    <t>Kirchleerau</t>
  </si>
  <si>
    <t>Kirchlindach</t>
  </si>
  <si>
    <t>Klarsreuti</t>
  </si>
  <si>
    <t>Kleinandelfingen</t>
  </si>
  <si>
    <t>Kleinbösingen</t>
  </si>
  <si>
    <t>Kleindietwil</t>
  </si>
  <si>
    <t>Kleingurmels</t>
  </si>
  <si>
    <t>Kleinguschelmuth</t>
  </si>
  <si>
    <t>Kleinlützel</t>
  </si>
  <si>
    <t>Klingnau</t>
  </si>
  <si>
    <t>Klosters</t>
  </si>
  <si>
    <t>Klosters-Serneus</t>
  </si>
  <si>
    <t>Kloten</t>
  </si>
  <si>
    <t>Knonau</t>
  </si>
  <si>
    <t>Knutwil</t>
  </si>
  <si>
    <t>Koblenz</t>
  </si>
  <si>
    <t>Konolfingen</t>
  </si>
  <si>
    <t>Koppigen</t>
  </si>
  <si>
    <t>Kottwil</t>
  </si>
  <si>
    <t>Kradolf</t>
  </si>
  <si>
    <t>Kradolf-Schönenberg</t>
  </si>
  <si>
    <t>Krattigen</t>
  </si>
  <si>
    <t>Krauchthal</t>
  </si>
  <si>
    <t>Kreuzlingen</t>
  </si>
  <si>
    <t>Kriechenwil</t>
  </si>
  <si>
    <t>Kriegstetten</t>
  </si>
  <si>
    <t>Kriens</t>
  </si>
  <si>
    <t>Krillberg</t>
  </si>
  <si>
    <t>Krinau</t>
  </si>
  <si>
    <t>Krummenau</t>
  </si>
  <si>
    <t>Kulmerau</t>
  </si>
  <si>
    <t>Kyburg</t>
  </si>
  <si>
    <t>Kyburg-Buchegg</t>
  </si>
  <si>
    <t>Känerkinden</t>
  </si>
  <si>
    <t>Kölliken</t>
  </si>
  <si>
    <t>Köniz</t>
  </si>
  <si>
    <t>Küblis</t>
  </si>
  <si>
    <t>Kümmertshausen</t>
  </si>
  <si>
    <t>Künten</t>
  </si>
  <si>
    <t>Küsnacht (ZH)</t>
  </si>
  <si>
    <t>Küssnacht (SZ)</t>
  </si>
  <si>
    <t>Küssnacht am Rigi</t>
  </si>
  <si>
    <t>Küttigen</t>
  </si>
  <si>
    <t>Küttigkofen</t>
  </si>
  <si>
    <t>L'Abbaye</t>
  </si>
  <si>
    <t>L'Abergement</t>
  </si>
  <si>
    <t>L'Isle</t>
  </si>
  <si>
    <t>La Baroche</t>
  </si>
  <si>
    <t>La Brillaz</t>
  </si>
  <si>
    <t>La Brévine</t>
  </si>
  <si>
    <t>La Chaux (Cossonay)</t>
  </si>
  <si>
    <t>La Chaux-de-Fonds</t>
  </si>
  <si>
    <t>La Chaux-des-Breuleux</t>
  </si>
  <si>
    <t>La Chaux-du-Milieu</t>
  </si>
  <si>
    <t>La Corbaz</t>
  </si>
  <si>
    <t>La Côte-aux-Fées</t>
  </si>
  <si>
    <t>La Ferrière</t>
  </si>
  <si>
    <t>La Folliaz</t>
  </si>
  <si>
    <t>La Heutte</t>
  </si>
  <si>
    <t>La Joux (FR)</t>
  </si>
  <si>
    <t>La Magne</t>
  </si>
  <si>
    <t>La Neirigue</t>
  </si>
  <si>
    <t>La Neuveville</t>
  </si>
  <si>
    <t>ID + ExamNr</t>
  </si>
  <si>
    <t>Doublons ID+TKNr</t>
  </si>
  <si>
    <t>Ropraz</t>
  </si>
  <si>
    <t>Rorbas</t>
  </si>
  <si>
    <t>Rorschach</t>
  </si>
  <si>
    <t>Rorschacherberg</t>
  </si>
  <si>
    <t>Rossa</t>
  </si>
  <si>
    <t>Rossemaison</t>
  </si>
  <si>
    <t>Rossenges</t>
  </si>
  <si>
    <t>Rossens (FR)</t>
  </si>
  <si>
    <t>Rossens (VD)</t>
  </si>
  <si>
    <t>Rossinière</t>
  </si>
  <si>
    <t>Rossura</t>
  </si>
  <si>
    <t>Rothenbrunnen</t>
  </si>
  <si>
    <t>Rothenburg</t>
  </si>
  <si>
    <t>Rothenfluh</t>
  </si>
  <si>
    <t>Rothenhausen</t>
  </si>
  <si>
    <t>Rothenthurm</t>
  </si>
  <si>
    <t>Rothrist</t>
  </si>
  <si>
    <t>Rottenschwil</t>
  </si>
  <si>
    <t>Rougemont</t>
  </si>
  <si>
    <t>Roveredo (GR)</t>
  </si>
  <si>
    <t>Roveredo-Capriasca</t>
  </si>
  <si>
    <t>Rovio</t>
  </si>
  <si>
    <t>Rovray</t>
  </si>
  <si>
    <t>Rubigen</t>
  </si>
  <si>
    <t>Rudolfstetten-Friedlisberg</t>
  </si>
  <si>
    <t>Rue</t>
  </si>
  <si>
    <t>Rueun</t>
  </si>
  <si>
    <t>Rueyres</t>
  </si>
  <si>
    <t>Rueyres-Saint-Laurent</t>
  </si>
  <si>
    <t>Rueyres-Treyfayes</t>
  </si>
  <si>
    <t>Rueyres-les-Prés</t>
  </si>
  <si>
    <t>Rumendingen</t>
  </si>
  <si>
    <t>Rumisberg</t>
  </si>
  <si>
    <t>Rupperswil</t>
  </si>
  <si>
    <t>Ruppoldsried</t>
  </si>
  <si>
    <t>Ruschein</t>
  </si>
  <si>
    <t>Russikon</t>
  </si>
  <si>
    <t>Russin</t>
  </si>
  <si>
    <t>Russo</t>
  </si>
  <si>
    <t>Russy</t>
  </si>
  <si>
    <t>Ruswil</t>
  </si>
  <si>
    <t>Räuchlisberg</t>
  </si>
  <si>
    <t>Réclère</t>
  </si>
  <si>
    <t>Römerswil</t>
  </si>
  <si>
    <t>Röschenz</t>
  </si>
  <si>
    <t>Röthenbach bei Herzogenbuchsee</t>
  </si>
  <si>
    <t>Röthenbach im Emmental</t>
  </si>
  <si>
    <t>Rüderswil</t>
  </si>
  <si>
    <t>Rüdlingen</t>
  </si>
  <si>
    <t>Rüdtligen-Alchenflüh</t>
  </si>
  <si>
    <t>Rüeggisberg</t>
  </si>
  <si>
    <t>Rüegsau</t>
  </si>
  <si>
    <t>Rüfenach</t>
  </si>
  <si>
    <t>Rümikon</t>
  </si>
  <si>
    <t>Rümlang</t>
  </si>
  <si>
    <t>Rümligen</t>
  </si>
  <si>
    <t>Rümlingen</t>
  </si>
  <si>
    <t>Rünenberg</t>
  </si>
  <si>
    <t>Rüschegg</t>
  </si>
  <si>
    <t>Rüschlikon</t>
  </si>
  <si>
    <t>Rüte</t>
  </si>
  <si>
    <t>Rüthi (Rheintal)</t>
  </si>
  <si>
    <t>Rüthi (SG)</t>
  </si>
  <si>
    <t>Rüti (GL)</t>
  </si>
  <si>
    <t>Rüti (ZH)</t>
  </si>
  <si>
    <t>Rüti bei Büren</t>
  </si>
  <si>
    <t>Rüti bei Lyssach</t>
  </si>
  <si>
    <t>Rüti bei Riggisberg</t>
  </si>
  <si>
    <t>Rütschelen</t>
  </si>
  <si>
    <t>Rüttenen</t>
  </si>
  <si>
    <t>S-chanf</t>
  </si>
  <si>
    <t>Saanen</t>
  </si>
  <si>
    <t>Saas</t>
  </si>
  <si>
    <t>Saas Almagell</t>
  </si>
  <si>
    <t>Saas Balen</t>
  </si>
  <si>
    <t>Saas Fee</t>
  </si>
  <si>
    <t>Saas Grund</t>
  </si>
  <si>
    <t>Saas-Almagell</t>
  </si>
  <si>
    <t>Saas-Balen</t>
  </si>
  <si>
    <t>Saas-Fee</t>
  </si>
  <si>
    <t>Saas-Grund</t>
  </si>
  <si>
    <t>Sachseln</t>
  </si>
  <si>
    <t>Safenwil</t>
  </si>
  <si>
    <t>Safien</t>
  </si>
  <si>
    <t>Safnern</t>
  </si>
  <si>
    <t>Sagno</t>
  </si>
  <si>
    <t>Sagogn</t>
  </si>
  <si>
    <t>Saicourt</t>
  </si>
  <si>
    <t>Saignelégier</t>
  </si>
  <si>
    <t>Saillon</t>
  </si>
  <si>
    <t>Saint-Aubin (FR)</t>
  </si>
  <si>
    <t>Saint-Aubin-Sauges</t>
  </si>
  <si>
    <t>Saint-Barthélemy (VD)</t>
  </si>
  <si>
    <t>Saint-Blaise</t>
  </si>
  <si>
    <t>Saint-Brais</t>
  </si>
  <si>
    <t>Pomy</t>
  </si>
  <si>
    <t>Pont (Veveyse)</t>
  </si>
  <si>
    <t>Pont-en-Ogoz</t>
  </si>
  <si>
    <t>Pont-la-Ville</t>
  </si>
  <si>
    <t>Ponte Capriasca</t>
  </si>
  <si>
    <t>Ponte Tresa</t>
  </si>
  <si>
    <t>Pontenet</t>
  </si>
  <si>
    <t>Ponthaux</t>
  </si>
  <si>
    <t>Ponto Valentino</t>
  </si>
  <si>
    <t>Pontresina</t>
  </si>
  <si>
    <t>Porrentruy</t>
  </si>
  <si>
    <t>Porsel</t>
  </si>
  <si>
    <t>Port</t>
  </si>
  <si>
    <t>Port-Valais</t>
  </si>
  <si>
    <t>Portalban</t>
  </si>
  <si>
    <t>Portein</t>
  </si>
  <si>
    <t>Porza</t>
  </si>
  <si>
    <t>Posat</t>
  </si>
  <si>
    <t>Poschiavo</t>
  </si>
  <si>
    <t>Posieux</t>
  </si>
  <si>
    <t>Praden</t>
  </si>
  <si>
    <t>Prahins</t>
  </si>
  <si>
    <t>Prangins</t>
  </si>
  <si>
    <t>Praratoud</t>
  </si>
  <si>
    <t>Praroman</t>
  </si>
  <si>
    <t>Prato (Leventina)</t>
  </si>
  <si>
    <t>Prato-Sornico</t>
  </si>
  <si>
    <t>Pratteln</t>
  </si>
  <si>
    <t>Pratval</t>
  </si>
  <si>
    <t>Pregassona</t>
  </si>
  <si>
    <t>Pregny-Chambésy</t>
  </si>
  <si>
    <t>Premier</t>
  </si>
  <si>
    <t>Preonzo</t>
  </si>
  <si>
    <t>Presinge</t>
  </si>
  <si>
    <t>Prez-vers-Noréaz</t>
  </si>
  <si>
    <t>Prez-vers-Siviriez</t>
  </si>
  <si>
    <t>Prilly</t>
  </si>
  <si>
    <t>Progens</t>
  </si>
  <si>
    <t>Promasens</t>
  </si>
  <si>
    <t>Provence</t>
  </si>
  <si>
    <t>Prugiasco</t>
  </si>
  <si>
    <t>Präz</t>
  </si>
  <si>
    <t>Préverenges</t>
  </si>
  <si>
    <t>Prévondavaux</t>
  </si>
  <si>
    <t>Prévonloup</t>
  </si>
  <si>
    <t>Prêles</t>
  </si>
  <si>
    <t>Puidoux</t>
  </si>
  <si>
    <t>Pully</t>
  </si>
  <si>
    <t>Puplinge</t>
  </si>
  <si>
    <t>Pura</t>
  </si>
  <si>
    <t>Péry</t>
  </si>
  <si>
    <t>Quarten</t>
  </si>
  <si>
    <t>Quinto</t>
  </si>
  <si>
    <t>Radelfingen</t>
  </si>
  <si>
    <t>Rafz</t>
  </si>
  <si>
    <t>Rain</t>
  </si>
  <si>
    <t>Ramlinsburg</t>
  </si>
  <si>
    <t>Ramosch</t>
  </si>
  <si>
    <t>Ramsen</t>
  </si>
  <si>
    <t>Rancate</t>
  </si>
  <si>
    <t>Rances</t>
  </si>
  <si>
    <t>Randa</t>
  </si>
  <si>
    <t>Randogne</t>
  </si>
  <si>
    <t>Raperswilen</t>
  </si>
  <si>
    <t>Rapperswil (BE)</t>
  </si>
  <si>
    <t>Rapperswil (SG)</t>
  </si>
  <si>
    <t>Rapperswil-Jona</t>
  </si>
  <si>
    <t>Raron</t>
  </si>
  <si>
    <t>Rasa</t>
  </si>
  <si>
    <t>Realp</t>
  </si>
  <si>
    <t>Rebeuvelier</t>
  </si>
  <si>
    <t>Rebstein</t>
  </si>
  <si>
    <t>Rebévelier</t>
  </si>
  <si>
    <t>Recherswil</t>
  </si>
  <si>
    <t>Rechthalten</t>
  </si>
  <si>
    <t>Reckingen (VS)</t>
  </si>
  <si>
    <t>Reckingen-Gluringen</t>
  </si>
  <si>
    <t>Reconvilier</t>
  </si>
  <si>
    <t>Regensberg</t>
  </si>
  <si>
    <t>Regensdorf</t>
  </si>
  <si>
    <t>Rehetobel</t>
  </si>
  <si>
    <t>Reichenbach im Kandertal</t>
  </si>
  <si>
    <t>Reichenburg</t>
  </si>
  <si>
    <t>Reiden</t>
  </si>
  <si>
    <t>Reigoldswil</t>
  </si>
  <si>
    <t>Reinach (AG)</t>
  </si>
  <si>
    <t>Reinach (BL)</t>
  </si>
  <si>
    <t>Reisiswil</t>
  </si>
  <si>
    <t>Reitnau</t>
  </si>
  <si>
    <t>Rekingen (AG)</t>
  </si>
  <si>
    <t>Remaufens</t>
  </si>
  <si>
    <t>Remetschwil</t>
  </si>
  <si>
    <t>Remigen</t>
  </si>
  <si>
    <t>Renan (BE)</t>
  </si>
  <si>
    <t>Renens (VD)</t>
  </si>
  <si>
    <t>Rennaz</t>
  </si>
  <si>
    <t>Retschwil</t>
  </si>
  <si>
    <t>Reute (AR)</t>
  </si>
  <si>
    <t>Reuti</t>
  </si>
  <si>
    <t>Reutigen</t>
  </si>
  <si>
    <t>Reverolle</t>
  </si>
  <si>
    <t>Rheinau</t>
  </si>
  <si>
    <t>Rheineck</t>
  </si>
  <si>
    <t>Rheinfelden</t>
  </si>
  <si>
    <t>Rheinklingen</t>
  </si>
  <si>
    <t>Rhäzüns</t>
  </si>
  <si>
    <t>Riaz</t>
  </si>
  <si>
    <t>Richenthal</t>
  </si>
  <si>
    <t>Richterswil</t>
  </si>
  <si>
    <t>Rickenbach (BL)</t>
  </si>
  <si>
    <t>Rickenbach (LU)</t>
  </si>
  <si>
    <t>Rickenbach (SO)</t>
  </si>
  <si>
    <t>Rickenbach (TG)</t>
  </si>
  <si>
    <t>Rickenbach (ZH)</t>
  </si>
  <si>
    <t>Rickenbach bei Wil</t>
  </si>
  <si>
    <t>Riddes</t>
  </si>
  <si>
    <t>Ried bei Brig</t>
  </si>
  <si>
    <t>Ried bei Kerzers</t>
  </si>
  <si>
    <t>Ried bei Mörel</t>
  </si>
  <si>
    <t>Ried-Brig</t>
  </si>
  <si>
    <t>Ried-Mörel</t>
  </si>
  <si>
    <t>Rieden</t>
  </si>
  <si>
    <t>Riederalp</t>
  </si>
  <si>
    <t>Riedern</t>
  </si>
  <si>
    <t>Riedholz</t>
  </si>
  <si>
    <t>Riedt</t>
  </si>
  <si>
    <t>Riehen</t>
  </si>
  <si>
    <t>Riein</t>
  </si>
  <si>
    <t>Riemenstalden</t>
  </si>
  <si>
    <t>Rietheim</t>
  </si>
  <si>
    <t>Riex</t>
  </si>
  <si>
    <t>Rifferswil</t>
  </si>
  <si>
    <t>Riggisberg</t>
  </si>
  <si>
    <t>Ringgenberg (BE)</t>
  </si>
  <si>
    <t>Riniken</t>
  </si>
  <si>
    <t>Riom</t>
  </si>
  <si>
    <t>Riom-Parsonz</t>
  </si>
  <si>
    <t>Risch</t>
  </si>
  <si>
    <t>Ritzingen</t>
  </si>
  <si>
    <t>Riva San Vitale</t>
  </si>
  <si>
    <t>Rivaz</t>
  </si>
  <si>
    <t>Rivera</t>
  </si>
  <si>
    <t>Robasacco</t>
  </si>
  <si>
    <t>Roche (VD)</t>
  </si>
  <si>
    <t>Roche-d'Or</t>
  </si>
  <si>
    <t>Rochefort</t>
  </si>
  <si>
    <t>Roches (BE)</t>
  </si>
  <si>
    <t>Rocourt</t>
  </si>
  <si>
    <t>Rodels</t>
  </si>
  <si>
    <t>Rodersdorf</t>
  </si>
  <si>
    <t>Roggenburg</t>
  </si>
  <si>
    <t>Roggliswil</t>
  </si>
  <si>
    <t>Roggwil (BE)</t>
  </si>
  <si>
    <t>Roggwil (TG)</t>
  </si>
  <si>
    <t>Rohr (AG)</t>
  </si>
  <si>
    <t>Rohr (SO)</t>
  </si>
  <si>
    <t>Rohrbach</t>
  </si>
  <si>
    <t>Rohrbachgraben</t>
  </si>
  <si>
    <t>Rolle</t>
  </si>
  <si>
    <t>Romainmôtier</t>
  </si>
  <si>
    <t>Romainmôtier-Envy</t>
  </si>
  <si>
    <t>Romairon</t>
  </si>
  <si>
    <t>Romanel-sur-Lausanne</t>
  </si>
  <si>
    <t>Romanel-sur-Morges</t>
  </si>
  <si>
    <t>Romanens</t>
  </si>
  <si>
    <t>Romanshorn</t>
  </si>
  <si>
    <t>Romont (BE)</t>
  </si>
  <si>
    <t>Scuol/Schuls</t>
  </si>
  <si>
    <t>Seeberg</t>
  </si>
  <si>
    <t>Seedorf (BE)</t>
  </si>
  <si>
    <t>Seedorf (UR)</t>
  </si>
  <si>
    <t>Seegräben</t>
  </si>
  <si>
    <t>Seehof</t>
  </si>
  <si>
    <t>Seelisberg</t>
  </si>
  <si>
    <t>Seengen</t>
  </si>
  <si>
    <t>Seewen</t>
  </si>
  <si>
    <t>Seewis im Prätigau</t>
  </si>
  <si>
    <t>Seewis im Prättigau</t>
  </si>
  <si>
    <t>Seftigen</t>
  </si>
  <si>
    <t>Seigneux</t>
  </si>
  <si>
    <t>Seiry</t>
  </si>
  <si>
    <t>Seleute</t>
  </si>
  <si>
    <t>Selkingen</t>
  </si>
  <si>
    <t>Selma</t>
  </si>
  <si>
    <t>Seltisberg</t>
  </si>
  <si>
    <t>Selzach</t>
  </si>
  <si>
    <t>Sembrancher</t>
  </si>
  <si>
    <t>Sementina</t>
  </si>
  <si>
    <t>Semione</t>
  </si>
  <si>
    <t>Sempach</t>
  </si>
  <si>
    <t>Semsales</t>
  </si>
  <si>
    <t>Senarclens</t>
  </si>
  <si>
    <t>Sennwald</t>
  </si>
  <si>
    <t>Sent</t>
  </si>
  <si>
    <t>Senèdes</t>
  </si>
  <si>
    <t>Seon</t>
  </si>
  <si>
    <t>Sergey</t>
  </si>
  <si>
    <t>Servion</t>
  </si>
  <si>
    <t>Sessa</t>
  </si>
  <si>
    <t>Seuzach</t>
  </si>
  <si>
    <t>Sevelen</t>
  </si>
  <si>
    <t>Sevgein</t>
  </si>
  <si>
    <t>Siat</t>
  </si>
  <si>
    <t>Siblingen</t>
  </si>
  <si>
    <t>Siegershausen</t>
  </si>
  <si>
    <t>Sierre</t>
  </si>
  <si>
    <t>Sigirino</t>
  </si>
  <si>
    <t>Siglistorf</t>
  </si>
  <si>
    <t>Signau</t>
  </si>
  <si>
    <t>Signy-Avenex</t>
  </si>
  <si>
    <t>Sigriswil</t>
  </si>
  <si>
    <t>Silenen</t>
  </si>
  <si>
    <t>Sils im Domleschg</t>
  </si>
  <si>
    <t>Sils im Engadin/Segl</t>
  </si>
  <si>
    <t>Silvaplana</t>
  </si>
  <si>
    <t>Simplon</t>
  </si>
  <si>
    <t>Sins</t>
  </si>
  <si>
    <t>Sion</t>
  </si>
  <si>
    <t>Sirnach</t>
  </si>
  <si>
    <t>Siselen</t>
  </si>
  <si>
    <t>Sisikon</t>
  </si>
  <si>
    <t>Sissach</t>
  </si>
  <si>
    <t>Sisseln</t>
  </si>
  <si>
    <t>Sitterdorf</t>
  </si>
  <si>
    <t>Siviriez</t>
  </si>
  <si>
    <t>Soazza</t>
  </si>
  <si>
    <t>Sobrio</t>
  </si>
  <si>
    <t>Soglio</t>
  </si>
  <si>
    <t>Solothurn</t>
  </si>
  <si>
    <t>Someo</t>
  </si>
  <si>
    <t>Sommentier</t>
  </si>
  <si>
    <t>Sommeri</t>
  </si>
  <si>
    <t>Somvix</t>
  </si>
  <si>
    <t>Sonceboz-Sombeval</t>
  </si>
  <si>
    <t>Sonogno</t>
  </si>
  <si>
    <t>Sonterswil</t>
  </si>
  <si>
    <t>Sonvico</t>
  </si>
  <si>
    <t>Sonvilier</t>
  </si>
  <si>
    <t>Sool</t>
  </si>
  <si>
    <t>Soral</t>
  </si>
  <si>
    <t>Sorengo</t>
  </si>
  <si>
    <t>Sorens</t>
  </si>
  <si>
    <t>Sornetan</t>
  </si>
  <si>
    <t>Sorvilier</t>
  </si>
  <si>
    <t>Sottens</t>
  </si>
  <si>
    <t>Soubey</t>
  </si>
  <si>
    <t>Souboz</t>
  </si>
  <si>
    <t>Soulce</t>
  </si>
  <si>
    <t>Soyhières</t>
  </si>
  <si>
    <t>Speicher</t>
  </si>
  <si>
    <t>Spiez</t>
  </si>
  <si>
    <t>Spiringen</t>
  </si>
  <si>
    <t>Splügen</t>
  </si>
  <si>
    <t>Spreitenbach</t>
  </si>
  <si>
    <t>Stabio</t>
  </si>
  <si>
    <t>Stadel</t>
  </si>
  <si>
    <t>Staffelbach</t>
  </si>
  <si>
    <t>Stalden (VS)</t>
  </si>
  <si>
    <t>Staldenried</t>
  </si>
  <si>
    <t>Stallikon</t>
  </si>
  <si>
    <t>Stampa</t>
  </si>
  <si>
    <t>Stans</t>
  </si>
  <si>
    <t>Stansstad</t>
  </si>
  <si>
    <t>Starrkirch-Wil</t>
  </si>
  <si>
    <t>Staufen</t>
  </si>
  <si>
    <t>Steckborn</t>
  </si>
  <si>
    <t>Steffisburg</t>
  </si>
  <si>
    <t>Steg</t>
  </si>
  <si>
    <t>Steg-Hohtenn</t>
  </si>
  <si>
    <t>Stein (AG)</t>
  </si>
  <si>
    <t>Stein (AR)</t>
  </si>
  <si>
    <t>Stein (SG)</t>
  </si>
  <si>
    <t>Stein (Toggenburg)</t>
  </si>
  <si>
    <t>Stein am Rhein</t>
  </si>
  <si>
    <t>Steinach</t>
  </si>
  <si>
    <t>Steinen</t>
  </si>
  <si>
    <t>Steinerberg</t>
  </si>
  <si>
    <t>Steinhaus</t>
  </si>
  <si>
    <t>Steinhausen</t>
  </si>
  <si>
    <t>Steinhof</t>
  </si>
  <si>
    <t>Steinmaur</t>
  </si>
  <si>
    <t>Sternenberg</t>
  </si>
  <si>
    <t>Stetten (AG)</t>
  </si>
  <si>
    <t>Stetten (SH)</t>
  </si>
  <si>
    <t>Stettfurt</t>
  </si>
  <si>
    <t>Stettlen</t>
  </si>
  <si>
    <t>Stierva</t>
  </si>
  <si>
    <t>Stilli</t>
  </si>
  <si>
    <t>Strada</t>
  </si>
  <si>
    <t>Statistische Erhebung des Bildungsabschlüsse des Kantons:</t>
  </si>
  <si>
    <t>Schleuis</t>
  </si>
  <si>
    <t>Schlierbach</t>
  </si>
  <si>
    <t>Schlieren</t>
  </si>
  <si>
    <t>Schlossrued</t>
  </si>
  <si>
    <t>Schlosswil</t>
  </si>
  <si>
    <t>Schluein</t>
  </si>
  <si>
    <t>Schmerikon</t>
  </si>
  <si>
    <t>Schmiedrued</t>
  </si>
  <si>
    <t>Schmitten (FR)</t>
  </si>
  <si>
    <t>Schmitten (GR)</t>
  </si>
  <si>
    <t>Schnaus</t>
  </si>
  <si>
    <t>Schneisingen</t>
  </si>
  <si>
    <t>Schnottwil</t>
  </si>
  <si>
    <t>Schocherswil</t>
  </si>
  <si>
    <t>Schongau</t>
  </si>
  <si>
    <t>Schupfart</t>
  </si>
  <si>
    <t>Schwaderloch</t>
  </si>
  <si>
    <t>Schwadernau</t>
  </si>
  <si>
    <t>Schwanden (GL)</t>
  </si>
  <si>
    <t>Schwanden bei Brienz</t>
  </si>
  <si>
    <t>Schwarzenbach</t>
  </si>
  <si>
    <t>Schwarzenberg</t>
  </si>
  <si>
    <t>Schwarzhäusern</t>
  </si>
  <si>
    <t>Schweizersholz</t>
  </si>
  <si>
    <t>Schwellbrunn</t>
  </si>
  <si>
    <t>Schwende</t>
  </si>
  <si>
    <t>Schwendibach</t>
  </si>
  <si>
    <t>Schwerzenbach</t>
  </si>
  <si>
    <t>Schwyz</t>
  </si>
  <si>
    <t>Schwändi</t>
  </si>
  <si>
    <t>Schänis</t>
  </si>
  <si>
    <t>Schöfflisdorf</t>
  </si>
  <si>
    <t>Schöftland</t>
  </si>
  <si>
    <t>Schönenbaumgarten</t>
  </si>
  <si>
    <t>Schönenberg (ZH)</t>
  </si>
  <si>
    <t>Schönenberg an der Thur</t>
  </si>
  <si>
    <t>Schönenbuch</t>
  </si>
  <si>
    <t>Schönengrund</t>
  </si>
  <si>
    <t>Schönenwerd</t>
  </si>
  <si>
    <t>Schönholzerswilen</t>
  </si>
  <si>
    <t>Schötz</t>
  </si>
  <si>
    <t>Schübelbach</t>
  </si>
  <si>
    <t>Schüpfen</t>
  </si>
  <si>
    <t>Schüpfheim</t>
  </si>
  <si>
    <t>Scuol</t>
  </si>
  <si>
    <t>Walterswil (BE)</t>
  </si>
  <si>
    <t>Walterswil (SO)</t>
  </si>
  <si>
    <t>Walzenhausen</t>
  </si>
  <si>
    <t>Wangen (SZ)</t>
  </si>
  <si>
    <t>Wangen (ZH)</t>
  </si>
  <si>
    <t>Wangen an der Aare</t>
  </si>
  <si>
    <t>Wangen bei Olten</t>
  </si>
  <si>
    <t>Wangen-Brüttisellen</t>
  </si>
  <si>
    <t>Wangenried</t>
  </si>
  <si>
    <t>Wanzwil</t>
  </si>
  <si>
    <t>Wartau</t>
  </si>
  <si>
    <t>Warth</t>
  </si>
  <si>
    <t>Warth-Weiningen</t>
  </si>
  <si>
    <t>Wassen</t>
  </si>
  <si>
    <t>Wasterkingen</t>
  </si>
  <si>
    <t>Wattenwil</t>
  </si>
  <si>
    <t>Wattwil</t>
  </si>
  <si>
    <t>Wauwil</t>
  </si>
  <si>
    <t>Weerswilen</t>
  </si>
  <si>
    <t>Weesen</t>
  </si>
  <si>
    <t>Wegenstetten</t>
  </si>
  <si>
    <t>Weggis</t>
  </si>
  <si>
    <t>Weiach</t>
  </si>
  <si>
    <t>Weinfelden</t>
  </si>
  <si>
    <t>Weingarten</t>
  </si>
  <si>
    <t>Weiningen (TG)</t>
  </si>
  <si>
    <t>Weiningen (ZH)</t>
  </si>
  <si>
    <t>Weisslingen</t>
  </si>
  <si>
    <t>Wellhausen</t>
  </si>
  <si>
    <t>Welschenrohr</t>
  </si>
  <si>
    <t>Wengi</t>
  </si>
  <si>
    <t>Wenslingen</t>
  </si>
  <si>
    <t>Werthenstein</t>
  </si>
  <si>
    <t>Wettingen</t>
  </si>
  <si>
    <t>Wettswil</t>
  </si>
  <si>
    <t>Wettswil am Albis</t>
  </si>
  <si>
    <t>Wetzikon (TG)</t>
  </si>
  <si>
    <t>Wetzikon (ZH)</t>
  </si>
  <si>
    <t>Wichtrach</t>
  </si>
  <si>
    <t>Widen</t>
  </si>
  <si>
    <t>Widnau</t>
  </si>
  <si>
    <t>Wiedlisbach</t>
  </si>
  <si>
    <t>Wiesen (GR)</t>
  </si>
  <si>
    <t>Wiesendangen</t>
  </si>
  <si>
    <t>Wiezikon</t>
  </si>
  <si>
    <t>Wiggiswil</t>
  </si>
  <si>
    <t>Wigoltingen</t>
  </si>
  <si>
    <t>Wikon</t>
  </si>
  <si>
    <t>Wil (AG)</t>
  </si>
  <si>
    <t>Wil (SG)</t>
  </si>
  <si>
    <t>Wil (ZH)</t>
  </si>
  <si>
    <t>Wila</t>
  </si>
  <si>
    <t>Wilchingen</t>
  </si>
  <si>
    <t>Wildberg</t>
  </si>
  <si>
    <t>Wilderswil</t>
  </si>
  <si>
    <t>Wildhaus</t>
  </si>
  <si>
    <t>Wilen (TG)</t>
  </si>
  <si>
    <t>Wilen bei Neunforn</t>
  </si>
  <si>
    <t>Wilen bei Wil</t>
  </si>
  <si>
    <t>Wiler (Lötschen)</t>
  </si>
  <si>
    <t>Wiler bei Utzenstorf</t>
  </si>
  <si>
    <t>Wileroltigen</t>
  </si>
  <si>
    <t>Wiliberg</t>
  </si>
  <si>
    <t>Wilihof</t>
  </si>
  <si>
    <t>Willadingen</t>
  </si>
  <si>
    <t>Willisau</t>
  </si>
  <si>
    <t>Willisau Land</t>
  </si>
  <si>
    <t>Willisau Stadt</t>
  </si>
  <si>
    <t>Willisdorf</t>
  </si>
  <si>
    <t>Wimmis</t>
  </si>
  <si>
    <t>Windisch</t>
  </si>
  <si>
    <t>Winikon</t>
  </si>
  <si>
    <t>Winistorf</t>
  </si>
  <si>
    <t>Winkel</t>
  </si>
  <si>
    <t>Wintersingen</t>
  </si>
  <si>
    <t>Winterthur</t>
  </si>
  <si>
    <t>Winznau</t>
  </si>
  <si>
    <t>Wisen (SO)</t>
  </si>
  <si>
    <t>Wislikofen</t>
  </si>
  <si>
    <t>Wittenbach</t>
  </si>
  <si>
    <t>Wittenwil</t>
  </si>
  <si>
    <t>Witterswil</t>
  </si>
  <si>
    <t>Wittinsburg</t>
  </si>
  <si>
    <t>Wittnau</t>
  </si>
  <si>
    <t>Wohlen (AG)</t>
  </si>
  <si>
    <t>Wohlen bei Bern</t>
  </si>
  <si>
    <t>Wohlenschwil</t>
  </si>
  <si>
    <t>Wolfenschiessen</t>
  </si>
  <si>
    <t>Wolfhalden</t>
  </si>
  <si>
    <t>Wolfisberg</t>
  </si>
  <si>
    <t>Wolfwil</t>
  </si>
  <si>
    <t>Wolhusen</t>
  </si>
  <si>
    <t>Wollerau</t>
  </si>
  <si>
    <t>Worb</t>
  </si>
  <si>
    <t>Worben</t>
  </si>
  <si>
    <t>Wuppenau</t>
  </si>
  <si>
    <t>Wynau</t>
  </si>
  <si>
    <t>Wynigen</t>
  </si>
  <si>
    <t>Wyssachen</t>
  </si>
  <si>
    <t>Wädenswil</t>
  </si>
  <si>
    <t>Wäldi</t>
  </si>
  <si>
    <t>Wängi</t>
  </si>
  <si>
    <t>Wölflinswil</t>
  </si>
  <si>
    <t>Wünnewil</t>
  </si>
  <si>
    <t>Wünnewil-Flamatt</t>
  </si>
  <si>
    <t>Würenlingen</t>
  </si>
  <si>
    <t>Würenlos</t>
  </si>
  <si>
    <t>Yens</t>
  </si>
  <si>
    <t>Yverdon</t>
  </si>
  <si>
    <t>Yverdon-les-Bains</t>
  </si>
  <si>
    <t>Yvonand</t>
  </si>
  <si>
    <t>Yvorne</t>
  </si>
  <si>
    <t>Zauggenried</t>
  </si>
  <si>
    <t>Zeglingen</t>
  </si>
  <si>
    <t>Zeihen</t>
  </si>
  <si>
    <t>Zeiningen</t>
  </si>
  <si>
    <t>Zell (LU)</t>
  </si>
  <si>
    <t>Zell (ZH)</t>
  </si>
  <si>
    <t>Zeneggen</t>
  </si>
  <si>
    <t>Zermatt</t>
  </si>
  <si>
    <t>Zernez</t>
  </si>
  <si>
    <t>Zetzwil</t>
  </si>
  <si>
    <t>Zezikon</t>
  </si>
  <si>
    <t>Ziefen</t>
  </si>
  <si>
    <t>Zielebach</t>
  </si>
  <si>
    <t>Zihlschlacht</t>
  </si>
  <si>
    <t>Zihlschlacht-Sitterdorf</t>
  </si>
  <si>
    <t>Zillis-Reischen</t>
  </si>
  <si>
    <t>Zimmerwald</t>
  </si>
  <si>
    <t>Zizers</t>
  </si>
  <si>
    <t>Zofingen</t>
  </si>
  <si>
    <t>Zollikofen</t>
  </si>
  <si>
    <t>Zollikon</t>
  </si>
  <si>
    <t>Zuben</t>
  </si>
  <si>
    <t>Zuchwil</t>
  </si>
  <si>
    <t>Zufikon</t>
  </si>
  <si>
    <t>Zug</t>
  </si>
  <si>
    <t>Zullwil</t>
  </si>
  <si>
    <t>Zumholz</t>
  </si>
  <si>
    <t>Zumikon</t>
  </si>
  <si>
    <t>Zunzgen</t>
  </si>
  <si>
    <t>Zuoz</t>
  </si>
  <si>
    <t>Zurzach</t>
  </si>
  <si>
    <t>Zuzgen</t>
  </si>
  <si>
    <t>Zuzwil (BE)</t>
  </si>
  <si>
    <t>Zuzwil (SG)</t>
  </si>
  <si>
    <t>Zweisimmen</t>
  </si>
  <si>
    <t>Zwieselberg</t>
  </si>
  <si>
    <t>Zwingen</t>
  </si>
  <si>
    <t>Zwischbergen</t>
  </si>
  <si>
    <t>Zäziwil</t>
  </si>
  <si>
    <t>Zénauva</t>
  </si>
  <si>
    <t xml:space="preserve"> Domicile</t>
  </si>
  <si>
    <t>Ctrl Domicile</t>
  </si>
  <si>
    <t>ID</t>
  </si>
  <si>
    <t>Qualif. corresp.</t>
  </si>
  <si>
    <t>Jura</t>
  </si>
  <si>
    <t>Liechstenstein</t>
  </si>
  <si>
    <t>Code</t>
  </si>
  <si>
    <t>M</t>
  </si>
  <si>
    <t>F</t>
  </si>
  <si>
    <t>Code CT</t>
  </si>
  <si>
    <t xml:space="preserve"> Kat. Id.</t>
  </si>
  <si>
    <t xml:space="preserve"> Id Schüler/in</t>
  </si>
  <si>
    <t xml:space="preserve"> Sex</t>
  </si>
  <si>
    <t xml:space="preserve"> Geburts-Datum</t>
  </si>
  <si>
    <t>Liechtenstein</t>
  </si>
  <si>
    <t>Zürich</t>
  </si>
  <si>
    <t>CH.AHV</t>
  </si>
  <si>
    <t>Uri</t>
  </si>
  <si>
    <t>Tessin</t>
  </si>
  <si>
    <t>Avs ok</t>
  </si>
  <si>
    <t>Doublons AVS</t>
  </si>
  <si>
    <t>Ctrl CatID</t>
  </si>
  <si>
    <t>Vernamiège</t>
  </si>
  <si>
    <t>Vernate</t>
  </si>
  <si>
    <t>Vernay</t>
  </si>
  <si>
    <t>Vernayaz</t>
  </si>
  <si>
    <t>Vernier</t>
  </si>
  <si>
    <t>Versam</t>
  </si>
  <si>
    <t>Verscio</t>
  </si>
  <si>
    <t>Versoix</t>
  </si>
  <si>
    <t>Vesin</t>
  </si>
  <si>
    <t>Vevey</t>
  </si>
  <si>
    <t>Vex</t>
  </si>
  <si>
    <t>Veyras</t>
  </si>
  <si>
    <t>Veyrier</t>
  </si>
  <si>
    <t>Veysonnaz</t>
  </si>
  <si>
    <t>Veytaux</t>
  </si>
  <si>
    <t>Vezia</t>
  </si>
  <si>
    <t>Vezio</t>
  </si>
  <si>
    <t>Vich</t>
  </si>
  <si>
    <t>Vico Morcote</t>
  </si>
  <si>
    <t>Vicosoprano</t>
  </si>
  <si>
    <t>Vicques</t>
  </si>
  <si>
    <t>Viganello</t>
  </si>
  <si>
    <t>Vigens</t>
  </si>
  <si>
    <t>Vignogn</t>
  </si>
  <si>
    <t>Villa (GR)</t>
  </si>
  <si>
    <t>Villa Luganese</t>
  </si>
  <si>
    <t>Villangeaux</t>
  </si>
  <si>
    <t>Villaraboud</t>
  </si>
  <si>
    <t>Villaranon</t>
  </si>
  <si>
    <t>Villarbeney</t>
  </si>
  <si>
    <t>Villarepos</t>
  </si>
  <si>
    <t>Villargiroud</t>
  </si>
  <si>
    <t>Villariaz</t>
  </si>
  <si>
    <t>Villarimboud</t>
  </si>
  <si>
    <t>Villarlod</t>
  </si>
  <si>
    <t>Villars-Bramard</t>
  </si>
  <si>
    <t>Villars-Burquin</t>
  </si>
  <si>
    <t>Villars-Epeney</t>
  </si>
  <si>
    <t>Villars-Lussery</t>
  </si>
  <si>
    <t>Villars-Mendraz</t>
  </si>
  <si>
    <t>Villars-Sainte-Croix</t>
  </si>
  <si>
    <t>Villars-Tiercelin</t>
  </si>
  <si>
    <t>Villars-d'Avry</t>
  </si>
  <si>
    <t>Villars-le-Comte</t>
  </si>
  <si>
    <t>Villars-le-Grand</t>
  </si>
  <si>
    <t>Villars-le-Terroir</t>
  </si>
  <si>
    <t>Villars-sous-Champvent</t>
  </si>
  <si>
    <t>Villars-sous-Mont</t>
  </si>
  <si>
    <t>Villars-sous-Yens</t>
  </si>
  <si>
    <t>Villars-sur-Glâne</t>
  </si>
  <si>
    <t>Villarsel-le-Gibloux</t>
  </si>
  <si>
    <t>Villarsel-sur-Marly</t>
  </si>
  <si>
    <t>Villarsiviriaux</t>
  </si>
  <si>
    <t>Villarvolard</t>
  </si>
  <si>
    <t>Villarzel</t>
  </si>
  <si>
    <t>Villaz-Saint-Pierre</t>
  </si>
  <si>
    <t>Villeneuve (FR)</t>
  </si>
  <si>
    <t>Villeneuve (VD)</t>
  </si>
  <si>
    <t>Villeret</t>
  </si>
  <si>
    <t>Villette (Lavaux)</t>
  </si>
  <si>
    <t>Villiers</t>
  </si>
  <si>
    <t>Villigen</t>
  </si>
  <si>
    <t>Villmergen</t>
  </si>
  <si>
    <t>Villnachern</t>
  </si>
  <si>
    <t>Villorsonnens</t>
  </si>
  <si>
    <t>Vilters</t>
  </si>
  <si>
    <t>Vilters-Wangs</t>
  </si>
  <si>
    <t>Vinelz</t>
  </si>
  <si>
    <t>Vinzel</t>
  </si>
  <si>
    <t>Vionnaz</t>
  </si>
  <si>
    <t>Vira (Gambarogno)</t>
  </si>
  <si>
    <t>Visp</t>
  </si>
  <si>
    <t>Visperterminen</t>
  </si>
  <si>
    <t>Vissoie</t>
  </si>
  <si>
    <t>Vitznau</t>
  </si>
  <si>
    <t>Vogorno</t>
  </si>
  <si>
    <t>Volken</t>
  </si>
  <si>
    <t>Volketswil</t>
  </si>
  <si>
    <t>Vollèges</t>
  </si>
  <si>
    <t>Vordemwald</t>
  </si>
  <si>
    <t>Vorderthal</t>
  </si>
  <si>
    <t>Vouvry</t>
  </si>
  <si>
    <t>Vrin</t>
  </si>
  <si>
    <t>Vuadens</t>
  </si>
  <si>
    <t>Vuarmarens</t>
  </si>
  <si>
    <t>Vuarrens</t>
  </si>
  <si>
    <t>Vucherens</t>
  </si>
  <si>
    <t>Vufflens-la-Ville</t>
  </si>
  <si>
    <t>Vufflens-le-Château</t>
  </si>
  <si>
    <t>Vugelles-La Mothe</t>
  </si>
  <si>
    <t>Vuibroye</t>
  </si>
  <si>
    <t>Vuippens</t>
  </si>
  <si>
    <t>Vuissens</t>
  </si>
  <si>
    <t>Vuisternens-devant-Romont</t>
  </si>
  <si>
    <t>Vuisternens-en-Ogoz</t>
  </si>
  <si>
    <t>Vuiteboeuf</t>
  </si>
  <si>
    <t>Vulliens</t>
  </si>
  <si>
    <t>Vullierens</t>
  </si>
  <si>
    <t>Vully-le-Bas</t>
  </si>
  <si>
    <t>Vully-le-Haut</t>
  </si>
  <si>
    <t>Vérossaz</t>
  </si>
  <si>
    <t>Vétroz</t>
  </si>
  <si>
    <t>Wachseldorn</t>
  </si>
  <si>
    <t>Wagenhausen</t>
  </si>
  <si>
    <t>Wahlen</t>
  </si>
  <si>
    <t>Wahlern</t>
  </si>
  <si>
    <t>Walchwil</t>
  </si>
  <si>
    <t>Wald (AR)</t>
  </si>
  <si>
    <t>Wald (BE)</t>
  </si>
  <si>
    <t>Wald (ZH)</t>
  </si>
  <si>
    <t>Waldenburg</t>
  </si>
  <si>
    <t>Waldkirch</t>
  </si>
  <si>
    <t>Waldstatt</t>
  </si>
  <si>
    <t>Walenstadt</t>
  </si>
  <si>
    <t>Walkringen</t>
  </si>
  <si>
    <t>Wallbach</t>
  </si>
  <si>
    <t>Wallenbuch</t>
  </si>
  <si>
    <t>Wallenried</t>
  </si>
  <si>
    <t>Wallenwil</t>
  </si>
  <si>
    <t>Wallisellen</t>
  </si>
  <si>
    <t>Walliswil bei Niederbipp</t>
  </si>
  <si>
    <t>Walliswil bei Wangen</t>
  </si>
  <si>
    <t>Walperswil</t>
  </si>
  <si>
    <t>Waltalingen</t>
  </si>
  <si>
    <t>Waltensburg/Vuorz</t>
  </si>
  <si>
    <t>Waltenschwil</t>
  </si>
  <si>
    <t>Auressio</t>
  </si>
  <si>
    <t>Aurigeno</t>
  </si>
  <si>
    <t>Ausserberg</t>
  </si>
  <si>
    <t>Ausserbinn</t>
  </si>
  <si>
    <t>Ausserferrera</t>
  </si>
  <si>
    <t>Auswil</t>
  </si>
  <si>
    <t>Autafond</t>
  </si>
  <si>
    <t>Autavaux</t>
  </si>
  <si>
    <t>Autigny</t>
  </si>
  <si>
    <t>Auvernier</t>
  </si>
  <si>
    <t>Auw</t>
  </si>
  <si>
    <t>Avegno</t>
  </si>
  <si>
    <t>Avegno Gordevio</t>
  </si>
  <si>
    <t>Avenches</t>
  </si>
  <si>
    <t>Avers</t>
  </si>
  <si>
    <t>Avry</t>
  </si>
  <si>
    <t>Avry-devant-Pont</t>
  </si>
  <si>
    <t>Avry-sur-Matran</t>
  </si>
  <si>
    <t>Avully</t>
  </si>
  <si>
    <t>Avusy</t>
  </si>
  <si>
    <t>Ayent</t>
  </si>
  <si>
    <t>Ayer</t>
  </si>
  <si>
    <t>Baar</t>
  </si>
  <si>
    <t>Bachenbülach</t>
  </si>
  <si>
    <t>Bachs</t>
  </si>
  <si>
    <t>Bad Ragaz</t>
  </si>
  <si>
    <t>Bad Zurzach</t>
  </si>
  <si>
    <t>Baden</t>
  </si>
  <si>
    <t>Bagnes</t>
  </si>
  <si>
    <t>Baldingen</t>
  </si>
  <si>
    <t>Balerna</t>
  </si>
  <si>
    <t>Balgach</t>
  </si>
  <si>
    <t>Ballaigues</t>
  </si>
  <si>
    <t>Ballens</t>
  </si>
  <si>
    <t>Ballmoos</t>
  </si>
  <si>
    <t>Ballwil</t>
  </si>
  <si>
    <t>Balm bei Günsberg</t>
  </si>
  <si>
    <t>Balm bei Messen</t>
  </si>
  <si>
    <t>Balsthal</t>
  </si>
  <si>
    <t>Balterswil</t>
  </si>
  <si>
    <t>Baltschieder</t>
  </si>
  <si>
    <t>Bangerten</t>
  </si>
  <si>
    <t>Bannwil</t>
  </si>
  <si>
    <t>Barbengo</t>
  </si>
  <si>
    <t>Barberêche</t>
  </si>
  <si>
    <t>Bardonnex</t>
  </si>
  <si>
    <t>Bargen (BE)</t>
  </si>
  <si>
    <t>Bargen (SH)</t>
  </si>
  <si>
    <t>Barzheim</t>
  </si>
  <si>
    <t>Bas-Intyamon</t>
  </si>
  <si>
    <t>Bas-Vully</t>
  </si>
  <si>
    <t>Basadingen</t>
  </si>
  <si>
    <t>Basadingen-Schlattingen</t>
  </si>
  <si>
    <t>Basel</t>
  </si>
  <si>
    <t>Basse-Allaine</t>
  </si>
  <si>
    <t>Bassecourt</t>
  </si>
  <si>
    <t>Bassersdorf</t>
  </si>
  <si>
    <t>Bassins</t>
  </si>
  <si>
    <t>Bauen</t>
  </si>
  <si>
    <t>Baulmes</t>
  </si>
  <si>
    <t>Bauma</t>
  </si>
  <si>
    <t>Bavois</t>
  </si>
  <si>
    <t>Beatenberg</t>
  </si>
  <si>
    <t>Beckenried</t>
  </si>
  <si>
    <t>Bedano</t>
  </si>
  <si>
    <t>Bedigliora</t>
  </si>
  <si>
    <t>Bedretto</t>
  </si>
  <si>
    <t>Beggingen</t>
  </si>
  <si>
    <t>Begnins</t>
  </si>
  <si>
    <t>Beinwil (Freiamt)</t>
  </si>
  <si>
    <t>Beinwil (SO)</t>
  </si>
  <si>
    <t>Beinwil am See</t>
  </si>
  <si>
    <t>Belfaux</t>
  </si>
  <si>
    <t>Bellach</t>
  </si>
  <si>
    <t>Bellerive (VD)</t>
  </si>
  <si>
    <t>Bellevue</t>
  </si>
  <si>
    <t>Bellikon</t>
  </si>
  <si>
    <t>Bellinzona</t>
  </si>
  <si>
    <t>Bellmund</t>
  </si>
  <si>
    <t>Bellwald</t>
  </si>
  <si>
    <t>Belmont-sur-Lausanne</t>
  </si>
  <si>
    <t>Belmont-sur-Yverdon</t>
  </si>
  <si>
    <t>Belp</t>
  </si>
  <si>
    <t>Belpberg</t>
  </si>
  <si>
    <t>Belprahon</t>
  </si>
  <si>
    <t>Benken (BL)</t>
  </si>
  <si>
    <t>Benken (SG)</t>
  </si>
  <si>
    <t>Benken (ZH)</t>
  </si>
  <si>
    <t>Bennwil</t>
  </si>
  <si>
    <t>Benzenschwil</t>
  </si>
  <si>
    <t>Bercher</t>
  </si>
  <si>
    <t>Berg (SG)</t>
  </si>
  <si>
    <t>Berg (TG)</t>
  </si>
  <si>
    <t>Berg am Irchel</t>
  </si>
  <si>
    <t>Bergdietikon</t>
  </si>
  <si>
    <t>Bergün/Bravuogn</t>
  </si>
  <si>
    <t>Berikon</t>
  </si>
  <si>
    <t>Beringen</t>
  </si>
  <si>
    <t>Berken</t>
  </si>
  <si>
    <t>Berlens</t>
  </si>
  <si>
    <t>Berlingen</t>
  </si>
  <si>
    <t>Bern</t>
  </si>
  <si>
    <t>Berneck</t>
  </si>
  <si>
    <t>Bernex</t>
  </si>
  <si>
    <t>Berolle</t>
  </si>
  <si>
    <t>Beromünster</t>
  </si>
  <si>
    <t>Bertschikon</t>
  </si>
  <si>
    <t>Berzona</t>
  </si>
  <si>
    <t>Besazio</t>
  </si>
  <si>
    <t>Besenbüren</t>
  </si>
  <si>
    <t>Besencens</t>
  </si>
  <si>
    <t>Betschwanden</t>
  </si>
  <si>
    <t>Betten</t>
  </si>
  <si>
    <t>Bettenhausen</t>
  </si>
  <si>
    <t>Bettens</t>
  </si>
  <si>
    <t>Bettingen</t>
  </si>
  <si>
    <t>Bettlach</t>
  </si>
  <si>
    <t>Bettwiesen</t>
  </si>
  <si>
    <t>Bettwil</t>
  </si>
  <si>
    <t>Beurnevésin</t>
  </si>
  <si>
    <t>Bevaix</t>
  </si>
  <si>
    <t>Bever</t>
  </si>
  <si>
    <t>Bex</t>
  </si>
  <si>
    <t>Biasca</t>
  </si>
  <si>
    <t>Biberist</t>
  </si>
  <si>
    <t>Bibern (SH)</t>
  </si>
  <si>
    <t>Bibern (SO)</t>
  </si>
  <si>
    <t>Biberstein</t>
  </si>
  <si>
    <t>Bichelsee</t>
  </si>
  <si>
    <t>Bichelsee-Balterswil</t>
  </si>
  <si>
    <t>Bidogno</t>
  </si>
  <si>
    <t>Biel (BE)</t>
  </si>
  <si>
    <t>Biel (BL)</t>
  </si>
  <si>
    <t>Biel (VS)</t>
  </si>
  <si>
    <t>Biel-Benken</t>
  </si>
  <si>
    <t>Biel/Bienne</t>
  </si>
  <si>
    <t>Biessenhofen</t>
  </si>
  <si>
    <t>Biezwil</t>
  </si>
  <si>
    <t>Biglen</t>
  </si>
  <si>
    <t>Bignasco</t>
  </si>
  <si>
    <t>Billens</t>
  </si>
  <si>
    <t>Billens-Hennens</t>
  </si>
  <si>
    <t>Bilten</t>
  </si>
  <si>
    <t>Binn</t>
  </si>
  <si>
    <t>Binningen</t>
  </si>
  <si>
    <t>Bioggio</t>
  </si>
  <si>
    <t>Biogno-Beride</t>
  </si>
  <si>
    <t>Bioley-Magnoux</t>
  </si>
  <si>
    <t>Bioley-Orjulaz</t>
  </si>
  <si>
    <t>Bionnens</t>
  </si>
  <si>
    <t>Birgisch</t>
  </si>
  <si>
    <t>Birmensdorf (ZH)</t>
  </si>
  <si>
    <t>Birmenstorf (AG)</t>
  </si>
  <si>
    <t>Bironico</t>
  </si>
  <si>
    <t>Birr</t>
  </si>
  <si>
    <t>Birrhard</t>
  </si>
  <si>
    <t>Birrwil</t>
  </si>
  <si>
    <t>Birsfelden</t>
  </si>
  <si>
    <t>Birwinken</t>
  </si>
  <si>
    <t>Bischofszell</t>
  </si>
  <si>
    <t>Bissegg</t>
  </si>
  <si>
    <t>Bissone</t>
  </si>
  <si>
    <t>Bister</t>
  </si>
  <si>
    <t>Bitsch</t>
  </si>
  <si>
    <t>Bivio</t>
  </si>
  <si>
    <t>Bière</t>
  </si>
  <si>
    <t>Blatten</t>
  </si>
  <si>
    <t>Blauen</t>
  </si>
  <si>
    <t>Bleienbach</t>
  </si>
  <si>
    <t>Bleiken (TG)</t>
  </si>
  <si>
    <t>Bleiken bei Oberdiessbach</t>
  </si>
  <si>
    <t>Blenio</t>
  </si>
  <si>
    <t>Blessens</t>
  </si>
  <si>
    <t>Blitzingen</t>
  </si>
  <si>
    <t>Blonay</t>
  </si>
  <si>
    <t>Blumenstein</t>
  </si>
  <si>
    <t>Bodio</t>
  </si>
  <si>
    <t>Bofflens</t>
  </si>
  <si>
    <t>Bogis-Bossey</t>
  </si>
  <si>
    <t>Bogno</t>
  </si>
  <si>
    <t>Bolken</t>
  </si>
  <si>
    <t>Bolligen</t>
  </si>
  <si>
    <t>Bollion</t>
  </si>
  <si>
    <t>Bollodingen</t>
  </si>
  <si>
    <t>Boltigen</t>
  </si>
  <si>
    <t>Bonaduz</t>
  </si>
  <si>
    <t>Bonau</t>
  </si>
  <si>
    <t>Boncourt</t>
  </si>
  <si>
    <t>Bondo</t>
  </si>
  <si>
    <t>Bonfol</t>
  </si>
  <si>
    <t>Vendlincourt</t>
  </si>
  <si>
    <t>Venthône</t>
  </si>
  <si>
    <t>Verdabbio</t>
  </si>
  <si>
    <t>Vergeletto</t>
  </si>
  <si>
    <t>Vermes</t>
  </si>
  <si>
    <t>Nomenclature courte des types d'enseignement</t>
  </si>
  <si>
    <t>Obwalden</t>
  </si>
  <si>
    <t>Nidwalden</t>
  </si>
  <si>
    <t>Freiburg</t>
  </si>
  <si>
    <t>Basel-Stadt</t>
  </si>
  <si>
    <t>Basel-Landschaft</t>
  </si>
  <si>
    <t>Appenzell A.Rh.</t>
  </si>
  <si>
    <t>Appenzell I.Rh.</t>
  </si>
  <si>
    <t>St. Gallen</t>
  </si>
  <si>
    <t>Graubünden</t>
  </si>
  <si>
    <t>Aargau</t>
  </si>
  <si>
    <t>Thurgau</t>
  </si>
  <si>
    <t>Waadt</t>
  </si>
  <si>
    <t>Wallis</t>
  </si>
  <si>
    <t>Neuenburg</t>
  </si>
  <si>
    <t>Genf</t>
  </si>
  <si>
    <t>AHV Nummer</t>
  </si>
  <si>
    <t>Kantonale Nummer</t>
  </si>
  <si>
    <t>Lokaler Identifikator</t>
  </si>
  <si>
    <t>Nicht bestanden</t>
  </si>
  <si>
    <t>Bestanden</t>
  </si>
  <si>
    <t>Schuleigene Prüfung</t>
  </si>
  <si>
    <t>Deutschland</t>
  </si>
  <si>
    <t>Frankreich</t>
  </si>
  <si>
    <t>Italien</t>
  </si>
  <si>
    <t>Österreich</t>
  </si>
  <si>
    <t>Wohnort unbekannt</t>
  </si>
  <si>
    <t>Ctrl Sex</t>
  </si>
  <si>
    <t>Ctrl PersID</t>
  </si>
  <si>
    <t>Ctrl BildInst</t>
  </si>
  <si>
    <t>Ctrl Age</t>
  </si>
  <si>
    <t>Nb</t>
  </si>
  <si>
    <t>Ctrl Geb-Datum</t>
  </si>
  <si>
    <t>Fribourg</t>
  </si>
  <si>
    <t>Neuchâtel</t>
  </si>
  <si>
    <t>Genève</t>
  </si>
  <si>
    <t>LOC.ID</t>
  </si>
  <si>
    <t>Hasle (LU)</t>
  </si>
  <si>
    <t>Hasle bei Burgdorf</t>
  </si>
  <si>
    <t>Haslen</t>
  </si>
  <si>
    <t>Hasliberg</t>
  </si>
  <si>
    <t>Hauenstein-Ifenthal</t>
  </si>
  <si>
    <t>Hauptwil</t>
  </si>
  <si>
    <t>Hauptwil-Gottshaus</t>
  </si>
  <si>
    <t>Hausen (AG)</t>
  </si>
  <si>
    <t>Hausen am Albis</t>
  </si>
  <si>
    <t>Hausen bei Brugg</t>
  </si>
  <si>
    <t>Haut-Intyamon</t>
  </si>
  <si>
    <t>Haut-Vully</t>
  </si>
  <si>
    <t>Haute-Ajoie</t>
  </si>
  <si>
    <t>Hauterive</t>
  </si>
  <si>
    <t>Hauterive (FR)</t>
  </si>
  <si>
    <t>Hauterive (NE)</t>
  </si>
  <si>
    <t>Hauteville</t>
  </si>
  <si>
    <t>Hedingen</t>
  </si>
  <si>
    <t>Hefenhofen</t>
  </si>
  <si>
    <t>Esmonts</t>
  </si>
  <si>
    <t>Essert (FR)</t>
  </si>
  <si>
    <t>Essert-Pittet</t>
  </si>
  <si>
    <t>Essert-sous-Champvent</t>
  </si>
  <si>
    <t>Essertes</t>
  </si>
  <si>
    <t>Essertines-sur-Rolle</t>
  </si>
  <si>
    <t>Essertines-sur-Yverdon</t>
  </si>
  <si>
    <t>Estavannens</t>
  </si>
  <si>
    <t>Estavayer-le-Gibloux</t>
  </si>
  <si>
    <t>Estavayer-le-Lac</t>
  </si>
  <si>
    <t>Estévenens</t>
  </si>
  <si>
    <t>Etagnières</t>
  </si>
  <si>
    <t>Etoy</t>
  </si>
  <si>
    <t>Ettenhausen</t>
  </si>
  <si>
    <t>Ettingen</t>
  </si>
  <si>
    <t>Ettiswil</t>
  </si>
  <si>
    <t>Courtepin</t>
  </si>
  <si>
    <t>Courtion</t>
  </si>
  <si>
    <t>Courtételle</t>
  </si>
  <si>
    <t>Coussiberlé</t>
  </si>
  <si>
    <t>Couvet</t>
  </si>
  <si>
    <t>Crana</t>
  </si>
  <si>
    <t>Crans-près-Céligny</t>
  </si>
  <si>
    <t>Crassier</t>
  </si>
  <si>
    <t>Cremin</t>
  </si>
  <si>
    <t>Cresciano</t>
  </si>
  <si>
    <t>Cressier (FR)</t>
  </si>
  <si>
    <t>Cressier (NE)</t>
  </si>
  <si>
    <t>Crissier</t>
  </si>
  <si>
    <t>Croglio</t>
  </si>
  <si>
    <t>Croglio-Castelrotto</t>
  </si>
  <si>
    <t>Cronay</t>
  </si>
  <si>
    <t>Croy</t>
  </si>
  <si>
    <t>Crémines</t>
  </si>
  <si>
    <t>Crésuz</t>
  </si>
  <si>
    <t>Cuarnens</t>
  </si>
  <si>
    <t>Cuarny</t>
  </si>
  <si>
    <t>Cudrefin</t>
  </si>
  <si>
    <t>Cugnasco</t>
  </si>
  <si>
    <t>Cugnasco-Gerra</t>
  </si>
  <si>
    <t>Cugy (FR)</t>
  </si>
  <si>
    <t>Cugy (VD)</t>
  </si>
  <si>
    <t>Cully</t>
  </si>
  <si>
    <t>Cumbel</t>
  </si>
  <si>
    <t>Cumbels</t>
  </si>
  <si>
    <t>Cunter</t>
  </si>
  <si>
    <t>Cureggia</t>
  </si>
  <si>
    <t>Cureglia</t>
  </si>
  <si>
    <t>Curio</t>
  </si>
  <si>
    <t>Curtilles</t>
  </si>
  <si>
    <t>Cutterwil</t>
  </si>
  <si>
    <t>Céligny</t>
  </si>
  <si>
    <t>Dachsen</t>
  </si>
  <si>
    <t>Dagmersellen</t>
  </si>
  <si>
    <t>Daillens</t>
  </si>
  <si>
    <t>Dallenwil</t>
  </si>
  <si>
    <t>Dalpe</t>
  </si>
  <si>
    <t>Damphreux</t>
  </si>
  <si>
    <t>Damvant</t>
  </si>
  <si>
    <t>Dardagny</t>
  </si>
  <si>
    <t>Davesco-Soragno</t>
  </si>
  <si>
    <t>Davos</t>
  </si>
  <si>
    <t>Degen</t>
  </si>
  <si>
    <t>Degersheim</t>
  </si>
  <si>
    <t>Deisswil bei Münchenbuchsee</t>
  </si>
  <si>
    <t>Deitingen</t>
  </si>
  <si>
    <t>Delley</t>
  </si>
  <si>
    <t>Delley-Portalban</t>
  </si>
  <si>
    <t>Delémont</t>
  </si>
  <si>
    <t>Denens</t>
  </si>
  <si>
    <t>Denezy</t>
  </si>
  <si>
    <t>Denges</t>
  </si>
  <si>
    <t>Densbüren</t>
  </si>
  <si>
    <t>Derendingen</t>
  </si>
  <si>
    <t>Dettighofen</t>
  </si>
  <si>
    <t>Develier</t>
  </si>
  <si>
    <t>Diegten</t>
  </si>
  <si>
    <t>Dielsdorf</t>
  </si>
  <si>
    <t>Diemerswil</t>
  </si>
  <si>
    <t>Diemtigen</t>
  </si>
  <si>
    <t>Diepflingen</t>
  </si>
  <si>
    <t>Diepoldsau</t>
  </si>
  <si>
    <t>Dierikon</t>
  </si>
  <si>
    <t>Diesbach (GL)</t>
  </si>
  <si>
    <t>Diessbach bei Büren</t>
  </si>
  <si>
    <t>Diesse</t>
  </si>
  <si>
    <t>Diessenhofen</t>
  </si>
  <si>
    <t>Dietikon</t>
  </si>
  <si>
    <t>Dietlikon</t>
  </si>
  <si>
    <t>Dietwil</t>
  </si>
  <si>
    <t>Dinhard</t>
  </si>
  <si>
    <t>Dintikon</t>
  </si>
  <si>
    <t>Dippishausen-Oftershausen</t>
  </si>
  <si>
    <t>Disentis/Mustèr</t>
  </si>
  <si>
    <t>Disentis/Mustér</t>
  </si>
  <si>
    <t>Dittingen</t>
  </si>
  <si>
    <t>Dizy</t>
  </si>
  <si>
    <t>Domat/Ems</t>
  </si>
  <si>
    <t>Dombresson</t>
  </si>
  <si>
    <t>Domdidier</t>
  </si>
  <si>
    <t>Dommartin</t>
  </si>
  <si>
    <t>Dompierre (FR)</t>
  </si>
  <si>
    <t>Dompierre (VD)</t>
  </si>
  <si>
    <t>Donat</t>
  </si>
  <si>
    <t>Donath</t>
  </si>
  <si>
    <t>Donatyre</t>
  </si>
  <si>
    <t>Dongio</t>
  </si>
  <si>
    <t>Donneloye</t>
  </si>
  <si>
    <t>Donzhausen</t>
  </si>
  <si>
    <t>Doppleschwand</t>
  </si>
  <si>
    <t>Dorf</t>
  </si>
  <si>
    <t>Dornach</t>
  </si>
  <si>
    <t>Dorénaz</t>
  </si>
  <si>
    <t>Dotnacht</t>
  </si>
  <si>
    <t>Dottikon</t>
  </si>
  <si>
    <t>Dotzigen</t>
  </si>
  <si>
    <t>Dozwil</t>
  </si>
  <si>
    <t>Duggingen</t>
  </si>
  <si>
    <t>Duillier</t>
  </si>
  <si>
    <t>Dulliken</t>
  </si>
  <si>
    <t>Dully</t>
  </si>
  <si>
    <t>Dussnang</t>
  </si>
  <si>
    <t>Duvin</t>
  </si>
  <si>
    <t>Dägerlen</t>
  </si>
  <si>
    <t>Dällikon</t>
  </si>
  <si>
    <t>Däniken</t>
  </si>
  <si>
    <t>Dänikon</t>
  </si>
  <si>
    <t>Därligen</t>
  </si>
  <si>
    <t>Därstetten</t>
  </si>
  <si>
    <t>Dättlikon</t>
  </si>
  <si>
    <t>Dättwil</t>
  </si>
  <si>
    <t>Démoret</t>
  </si>
  <si>
    <t>Lpers</t>
  </si>
  <si>
    <t>Ctrl corresp Age</t>
  </si>
  <si>
    <t>Heiden</t>
  </si>
  <si>
    <t>Heiligenschwendi</t>
  </si>
  <si>
    <t>Heiligkreuz</t>
  </si>
  <si>
    <t>Heimberg</t>
  </si>
  <si>
    <t>Heimenhausen</t>
  </si>
  <si>
    <t>Golaten</t>
  </si>
  <si>
    <t>Goldach</t>
  </si>
  <si>
    <t>Goldingen</t>
  </si>
  <si>
    <t>Gollion</t>
  </si>
  <si>
    <t>Gommiswald</t>
  </si>
  <si>
    <t>Gondiswil</t>
  </si>
  <si>
    <t>Gonten</t>
  </si>
  <si>
    <t>Gontenschwil</t>
  </si>
  <si>
    <t>Goppisberg</t>
  </si>
  <si>
    <t>Gordevio</t>
  </si>
  <si>
    <t>Gordola</t>
  </si>
  <si>
    <t>Gorduno</t>
  </si>
  <si>
    <t>Gorgier</t>
  </si>
  <si>
    <t>Gossau (SG)</t>
  </si>
  <si>
    <t>Gossau (ZH)</t>
  </si>
  <si>
    <t>Gossens</t>
  </si>
  <si>
    <t>Gossliwil</t>
  </si>
  <si>
    <t>Gottlieben</t>
  </si>
  <si>
    <t>Gottshaus</t>
  </si>
  <si>
    <t>Goumoens-la-Ville</t>
  </si>
  <si>
    <t>Goumoens-le-Jux</t>
  </si>
  <si>
    <t>Goumois</t>
  </si>
  <si>
    <t>Graben</t>
  </si>
  <si>
    <t>Grabs</t>
  </si>
  <si>
    <t>Grafenried</t>
  </si>
  <si>
    <t>Grafschaft</t>
  </si>
  <si>
    <t>Graltshausen</t>
  </si>
  <si>
    <t>Grancia</t>
  </si>
  <si>
    <t>Grancy</t>
  </si>
  <si>
    <t>Grandcour</t>
  </si>
  <si>
    <t>Grandevent</t>
  </si>
  <si>
    <t>Grandfontaine</t>
  </si>
  <si>
    <t>Grandson</t>
  </si>
  <si>
    <t>Grandval</t>
  </si>
  <si>
    <t>Grandvaux</t>
  </si>
  <si>
    <t>Grandvillard</t>
  </si>
  <si>
    <t>Granges (VS)</t>
  </si>
  <si>
    <t>Granges (Veveyse)</t>
  </si>
  <si>
    <t>Granges-Paccot</t>
  </si>
  <si>
    <t>Granges-de-Vesin</t>
  </si>
  <si>
    <t>Granges-près-Marnand</t>
  </si>
  <si>
    <t>Grangettes</t>
  </si>
  <si>
    <t>Grattavache</t>
  </si>
  <si>
    <t>Gravesano</t>
  </si>
  <si>
    <t>Greich</t>
  </si>
  <si>
    <t>Greifensee</t>
  </si>
  <si>
    <t>Grellingen</t>
  </si>
  <si>
    <t>Grenchen</t>
  </si>
  <si>
    <t>Greng</t>
  </si>
  <si>
    <t>Grengiols</t>
  </si>
  <si>
    <t>Grenilles</t>
  </si>
  <si>
    <t>Grens</t>
  </si>
  <si>
    <t>Greppen</t>
  </si>
  <si>
    <t>Gresso</t>
  </si>
  <si>
    <t>Gressy</t>
  </si>
  <si>
    <t>Gretzenbach</t>
  </si>
  <si>
    <t>Griesenberg</t>
  </si>
  <si>
    <t>Grimentz</t>
  </si>
  <si>
    <t>Grimisuat</t>
  </si>
  <si>
    <t>Grindel</t>
  </si>
  <si>
    <t>Grindelwald</t>
  </si>
  <si>
    <t>Grod</t>
  </si>
  <si>
    <t>Grolley</t>
  </si>
  <si>
    <t>Grono</t>
  </si>
  <si>
    <t>Grossaffoltern</t>
  </si>
  <si>
    <t>Grossandelfingen</t>
  </si>
  <si>
    <t>Grossbösingen</t>
  </si>
  <si>
    <t>Grossdietwil</t>
  </si>
  <si>
    <t>Grossgurmels</t>
  </si>
  <si>
    <t>Grossguschelmuth</t>
  </si>
  <si>
    <t>Grosshöchstetten</t>
  </si>
  <si>
    <t>Grosswangen</t>
  </si>
  <si>
    <t>Grub (AR)</t>
  </si>
  <si>
    <t>Gruyères</t>
  </si>
  <si>
    <t>Gryon</t>
  </si>
  <si>
    <t>Grächen</t>
  </si>
  <si>
    <t>Gränichen</t>
  </si>
  <si>
    <t>Grône</t>
  </si>
  <si>
    <t>Grüningen</t>
  </si>
  <si>
    <t>Grüsch</t>
  </si>
  <si>
    <t>Gsteig</t>
  </si>
  <si>
    <t>Gsteigwiler</t>
  </si>
  <si>
    <t>Guarda</t>
  </si>
  <si>
    <t>Gudo</t>
  </si>
  <si>
    <t>Guggisberg</t>
  </si>
  <si>
    <t>Gumefens</t>
  </si>
  <si>
    <t>Guntershausen bei Aadorf</t>
  </si>
  <si>
    <t>Guntershausen bei Birwinken</t>
  </si>
  <si>
    <t>Guntmadingen</t>
  </si>
  <si>
    <t>Gunzgen</t>
  </si>
  <si>
    <t>Gunzwil</t>
  </si>
  <si>
    <t>Gurbrü</t>
  </si>
  <si>
    <t>Gurmels</t>
  </si>
  <si>
    <t>Gurtnellen</t>
  </si>
  <si>
    <t>Gurzelen</t>
  </si>
  <si>
    <t>Guschelmuth</t>
  </si>
  <si>
    <t>Gutenburg</t>
  </si>
  <si>
    <t>Guttannen</t>
  </si>
  <si>
    <t>Guttet</t>
  </si>
  <si>
    <t>Guttet-Feschel</t>
  </si>
  <si>
    <t>Gy</t>
  </si>
  <si>
    <t>Gächlingen</t>
  </si>
  <si>
    <t>Gächliwil</t>
  </si>
  <si>
    <t>Gänsbrunnen</t>
  </si>
  <si>
    <t>Göschenen</t>
  </si>
  <si>
    <t>Götighofen</t>
  </si>
  <si>
    <t>Gündelhart-Hörhausen</t>
  </si>
  <si>
    <t>Gündlischwand</t>
  </si>
  <si>
    <t>Günsberg</t>
  </si>
  <si>
    <t>Güttingen</t>
  </si>
  <si>
    <t>Habkern</t>
  </si>
  <si>
    <t>Habsburg</t>
  </si>
  <si>
    <t>Hagenbuch</t>
  </si>
  <si>
    <t>Hagneck</t>
  </si>
  <si>
    <t>Halden</t>
  </si>
  <si>
    <t>Haldenstein</t>
  </si>
  <si>
    <t>Hallau</t>
  </si>
  <si>
    <t>Hallwil</t>
  </si>
  <si>
    <t>Halten</t>
  </si>
  <si>
    <t>Epiquerez</t>
  </si>
  <si>
    <t>Eppenberg-Wöschnau</t>
  </si>
  <si>
    <t>Epsach</t>
  </si>
  <si>
    <t>Eptingen</t>
  </si>
  <si>
    <t>Ergisch</t>
  </si>
  <si>
    <t>Eriswil</t>
  </si>
  <si>
    <t>Eriz</t>
  </si>
  <si>
    <t>Erlach</t>
  </si>
  <si>
    <t>Erlen</t>
  </si>
  <si>
    <t>Erlenbach (ZH)</t>
  </si>
  <si>
    <t>Erlenbach im Simmental</t>
  </si>
  <si>
    <t>Erlinsbach</t>
  </si>
  <si>
    <t>Erlinsbach (AG)</t>
  </si>
  <si>
    <t>Erlinsbach (SO)</t>
  </si>
  <si>
    <t>Ermatingen</t>
  </si>
  <si>
    <t>Ermensee</t>
  </si>
  <si>
    <t>Ernen</t>
  </si>
  <si>
    <t>Ernetschwil</t>
  </si>
  <si>
    <t>Erschmatt</t>
  </si>
  <si>
    <t>Erschwil</t>
  </si>
  <si>
    <t>Ersigen</t>
  </si>
  <si>
    <t>Erstfeld</t>
  </si>
  <si>
    <t>Eschenbach (LU)</t>
  </si>
  <si>
    <t>Eschenbach (SG)</t>
  </si>
  <si>
    <t>Eschenz</t>
  </si>
  <si>
    <t>Eschert</t>
  </si>
  <si>
    <t>Eschiens</t>
  </si>
  <si>
    <t>Eschikofen</t>
  </si>
  <si>
    <t>Eschlikon</t>
  </si>
  <si>
    <t>Escholzmatt</t>
  </si>
  <si>
    <t>Bussigny-sur-Oron</t>
  </si>
  <si>
    <t>Bussnang</t>
  </si>
  <si>
    <t>Busswil (TG)</t>
  </si>
  <si>
    <t>Busswil bei Büren</t>
  </si>
  <si>
    <t>Busswil bei Melchnau</t>
  </si>
  <si>
    <t>Bussy (FR)</t>
  </si>
  <si>
    <t>Bussy-Chardonney</t>
  </si>
  <si>
    <t>Bussy-sur-Morges</t>
  </si>
  <si>
    <t>Bussy-sur-Moudon</t>
  </si>
  <si>
    <t>Buttes</t>
  </si>
  <si>
    <t>Buttisholz</t>
  </si>
  <si>
    <t>Buttwil</t>
  </si>
  <si>
    <t>Buus</t>
  </si>
  <si>
    <t>Bäretswil</t>
  </si>
  <si>
    <t>Bäriswil</t>
  </si>
  <si>
    <t>Bärschwil</t>
  </si>
  <si>
    <t>Bätterkinden</t>
  </si>
  <si>
    <t>Bättwil</t>
  </si>
  <si>
    <t>Bévilard</t>
  </si>
  <si>
    <t>Bôle</t>
  </si>
  <si>
    <t>Böbikon</t>
  </si>
  <si>
    <t>Böckten</t>
  </si>
  <si>
    <t>Bönigen</t>
  </si>
  <si>
    <t>Bösingen</t>
  </si>
  <si>
    <t>Böttstein</t>
  </si>
  <si>
    <t>Bözen</t>
  </si>
  <si>
    <t>Büchslen</t>
  </si>
  <si>
    <t>Büetigen</t>
  </si>
  <si>
    <t>Bühl</t>
  </si>
  <si>
    <t>Bühler</t>
  </si>
  <si>
    <t>Bülach</t>
  </si>
  <si>
    <t>Bünzen</t>
  </si>
  <si>
    <t>Bürchen</t>
  </si>
  <si>
    <t>Büren (SO)</t>
  </si>
  <si>
    <t>Büren an der Aare</t>
  </si>
  <si>
    <t>Büren zum Hof</t>
  </si>
  <si>
    <t>Bürglen (TG)</t>
  </si>
  <si>
    <t>Bürglen (UR)</t>
  </si>
  <si>
    <t>Büron</t>
  </si>
  <si>
    <t>Büsserach</t>
  </si>
  <si>
    <t>Alto Malcantone</t>
  </si>
  <si>
    <t>Altstätten</t>
  </si>
  <si>
    <t>Altwis</t>
  </si>
  <si>
    <t>Alvaneu</t>
  </si>
  <si>
    <t>Alvaschein</t>
  </si>
  <si>
    <t>Amden</t>
  </si>
  <si>
    <t>Amlikon</t>
  </si>
  <si>
    <t>Amlikon-Bissegg</t>
  </si>
  <si>
    <t>Ammannsegg</t>
  </si>
  <si>
    <t>Ammerswil</t>
  </si>
  <si>
    <t>Amriswil</t>
  </si>
  <si>
    <t>Amsoldingen</t>
  </si>
  <si>
    <t>Andeer</t>
  </si>
  <si>
    <t>Andelfingen</t>
  </si>
  <si>
    <t>Andermatt</t>
  </si>
  <si>
    <t>Andhausen</t>
  </si>
  <si>
    <t>Andiast</t>
  </si>
  <si>
    <t>Andwil (SG)</t>
  </si>
  <si>
    <t>Andwil (TG)</t>
  </si>
  <si>
    <t>Anetswil</t>
  </si>
  <si>
    <t>Anières</t>
  </si>
  <si>
    <t>Anniviers</t>
  </si>
  <si>
    <t>Anwil</t>
  </si>
  <si>
    <t>Anzonico</t>
  </si>
  <si>
    <t>Appenzell</t>
  </si>
  <si>
    <t>Apples</t>
  </si>
  <si>
    <t>Aquila</t>
  </si>
  <si>
    <t>Aranno</t>
  </si>
  <si>
    <t>Arbaz</t>
  </si>
  <si>
    <t>Arbedo-Castione</t>
  </si>
  <si>
    <t>Arboldswil</t>
  </si>
  <si>
    <t>Arbon</t>
  </si>
  <si>
    <t>Arch</t>
  </si>
  <si>
    <t>Arconciel</t>
  </si>
  <si>
    <t>Ardez</t>
  </si>
  <si>
    <t>Ardon</t>
  </si>
  <si>
    <t>Arisdorf</t>
  </si>
  <si>
    <t>Aristau</t>
  </si>
  <si>
    <t>Arlesheim</t>
  </si>
  <si>
    <t>Arnex-sur-Nyon</t>
  </si>
  <si>
    <t>Arnex-sur-Orbe</t>
  </si>
  <si>
    <t>Arni</t>
  </si>
  <si>
    <t>Arni (AG)</t>
  </si>
  <si>
    <t>Arni (BE)</t>
  </si>
  <si>
    <t>Arni-Islisberg</t>
  </si>
  <si>
    <t>Arogno</t>
  </si>
  <si>
    <t>Arosa</t>
  </si>
  <si>
    <t>Arosio</t>
  </si>
  <si>
    <t>Arrissoules</t>
  </si>
  <si>
    <t>Arth</t>
  </si>
  <si>
    <t>Arvigo</t>
  </si>
  <si>
    <t>Arzier</t>
  </si>
  <si>
    <t>Arzo</t>
  </si>
  <si>
    <t>Ascona</t>
  </si>
  <si>
    <t>Assens</t>
  </si>
  <si>
    <t>Astano</t>
  </si>
  <si>
    <t>Asuel</t>
  </si>
  <si>
    <t>Attalens</t>
  </si>
  <si>
    <t>Attelwil</t>
  </si>
  <si>
    <t>Attinghausen</t>
  </si>
  <si>
    <t>Attiswil</t>
  </si>
  <si>
    <t>Au (SG)</t>
  </si>
  <si>
    <t>Au (TG)</t>
  </si>
  <si>
    <t>Aubonne</t>
  </si>
  <si>
    <t>Auboranges</t>
  </si>
  <si>
    <t>Auenstein</t>
  </si>
  <si>
    <t>Augio</t>
  </si>
  <si>
    <t>Augst</t>
  </si>
  <si>
    <t>Aumont</t>
  </si>
  <si>
    <t>Cheyres</t>
  </si>
  <si>
    <t>Chiasso</t>
  </si>
  <si>
    <t>Chiggiogna</t>
  </si>
  <si>
    <t>Chigny</t>
  </si>
  <si>
    <t>Chippis</t>
  </si>
  <si>
    <t>Chironico</t>
  </si>
  <si>
    <t>Choulex</t>
  </si>
  <si>
    <t>Chur</t>
  </si>
  <si>
    <t>Churwalden</t>
  </si>
  <si>
    <t>Châbles</t>
  </si>
  <si>
    <t>Château-d'Oex</t>
  </si>
  <si>
    <t>Châtel-Saint-Denis</t>
  </si>
  <si>
    <t>Châtel-sur-Montsalvens</t>
  </si>
  <si>
    <t>Châtelat</t>
  </si>
  <si>
    <t>MAR Biologie und Chemie</t>
  </si>
  <si>
    <t>MAR Musik</t>
  </si>
  <si>
    <t>MAR Physik und Anwendungen der Mathematik</t>
  </si>
  <si>
    <t>MAR Wirtschaft und Recht</t>
  </si>
  <si>
    <t>### BERUFSBILDUNG (TERT) ###</t>
  </si>
  <si>
    <t>Romoos</t>
  </si>
  <si>
    <t>Rona</t>
  </si>
  <si>
    <t>Ronco sopra Ascona</t>
  </si>
  <si>
    <t>Rongellen</t>
  </si>
  <si>
    <t>Root</t>
  </si>
  <si>
    <t>La Praz</t>
  </si>
  <si>
    <t>La Punt-Chamues-ch</t>
  </si>
  <si>
    <t>La Rippe</t>
  </si>
  <si>
    <t>La Roche</t>
  </si>
  <si>
    <t>La Rogivue</t>
  </si>
  <si>
    <t>La Rougève</t>
  </si>
  <si>
    <t>La Sagne</t>
  </si>
  <si>
    <t>La Sarraz</t>
  </si>
  <si>
    <t>La Sonnaz</t>
  </si>
  <si>
    <t>La Tour-de-Peilz</t>
  </si>
  <si>
    <t>La Tour-de-Trême</t>
  </si>
  <si>
    <t>La Tène</t>
  </si>
  <si>
    <t>La Verrerie</t>
  </si>
  <si>
    <t>La Vounaise</t>
  </si>
  <si>
    <t>Laax</t>
  </si>
  <si>
    <t>Lachen</t>
  </si>
  <si>
    <t>Laconnex</t>
  </si>
  <si>
    <t>Ladir</t>
  </si>
  <si>
    <t>Lajoux (BE)</t>
  </si>
  <si>
    <t>Lajoux (JU)</t>
  </si>
  <si>
    <t>Lalden</t>
  </si>
  <si>
    <t>Lamboing</t>
  </si>
  <si>
    <t>Lamone</t>
  </si>
  <si>
    <t>Lampenberg</t>
  </si>
  <si>
    <t>Lancy</t>
  </si>
  <si>
    <t>Landarenca</t>
  </si>
  <si>
    <t>Landeron-Combes</t>
  </si>
  <si>
    <t>Landiswil</t>
  </si>
  <si>
    <t>Landschlacht</t>
  </si>
  <si>
    <t>Langenbruck</t>
  </si>
  <si>
    <t>Langendorf</t>
  </si>
  <si>
    <t>Langenhart</t>
  </si>
  <si>
    <t>Langenthal</t>
  </si>
  <si>
    <t>Langnau am Albis</t>
  </si>
  <si>
    <t>Langnau bei Reiden</t>
  </si>
  <si>
    <t>Langnau im Emmental</t>
  </si>
  <si>
    <t>Langrickenbach</t>
  </si>
  <si>
    <t>Langwies</t>
  </si>
  <si>
    <t>Lanterswil</t>
  </si>
  <si>
    <t>Lantsch/Lenz</t>
  </si>
  <si>
    <t>Lanzenneunforn</t>
  </si>
  <si>
    <t>Largario</t>
  </si>
  <si>
    <t>Lauenen</t>
  </si>
  <si>
    <t>Lauerz</t>
  </si>
  <si>
    <t>Laufen</t>
  </si>
  <si>
    <t>Laufen-Uhwiesen</t>
  </si>
  <si>
    <t>Laufenburg</t>
  </si>
  <si>
    <t>Lauffohr</t>
  </si>
  <si>
    <t>Laupen</t>
  </si>
  <si>
    <t>Laupersdorf</t>
  </si>
  <si>
    <t>Lauperswil</t>
  </si>
  <si>
    <t>Lausanne</t>
  </si>
  <si>
    <t>Lausen</t>
  </si>
  <si>
    <t>Lauterbrunnen</t>
  </si>
  <si>
    <t>Lauwil</t>
  </si>
  <si>
    <t>Lavertezzo</t>
  </si>
  <si>
    <t>Lavey-Morcles</t>
  </si>
  <si>
    <t>Lavigny</t>
  </si>
  <si>
    <t>Lavin</t>
  </si>
  <si>
    <t>Lavizzara</t>
  </si>
  <si>
    <t>Lax</t>
  </si>
  <si>
    <t>Le Bry</t>
  </si>
  <si>
    <t>Le Bémont (BE)</t>
  </si>
  <si>
    <t>Le Bémont (JU)</t>
  </si>
  <si>
    <t>Le Cerneux-Péquignot</t>
  </si>
  <si>
    <t>Le Chenit</t>
  </si>
  <si>
    <t>Le Châtelard</t>
  </si>
  <si>
    <t>Le Crêt</t>
  </si>
  <si>
    <t>Le Flon</t>
  </si>
  <si>
    <t>Le Glèbe</t>
  </si>
  <si>
    <t>Le Grand-Saconnex</t>
  </si>
  <si>
    <t>Le Landeron</t>
  </si>
  <si>
    <t>International Baccalaureate</t>
  </si>
  <si>
    <t>### BERUFSBILDUNG (SEK II) ###</t>
  </si>
  <si>
    <t>Coiffeur/-euse (Fachschule)</t>
  </si>
  <si>
    <t>Bütschwil</t>
  </si>
  <si>
    <t>Büttenhardt</t>
  </si>
  <si>
    <t>Büttikon</t>
  </si>
  <si>
    <t>Cabbio</t>
  </si>
  <si>
    <t>Cademario</t>
  </si>
  <si>
    <t>Cadempino</t>
  </si>
  <si>
    <t>Cadenazzo</t>
  </si>
  <si>
    <t>Cadro</t>
  </si>
  <si>
    <t>Cagiallo</t>
  </si>
  <si>
    <t>Calfreisen</t>
  </si>
  <si>
    <t>Calonico</t>
  </si>
  <si>
    <t>Calpiogna</t>
  </si>
  <si>
    <t>Cama</t>
  </si>
  <si>
    <t>Schwarzenburg</t>
  </si>
  <si>
    <t>Tévenon</t>
  </si>
  <si>
    <t>Valbroye</t>
  </si>
  <si>
    <t>Vully-les-Lacs</t>
  </si>
  <si>
    <t>Chavannes-sur-Moudon</t>
  </si>
  <si>
    <t>Chavornay</t>
  </si>
  <si>
    <t>Cheiry</t>
  </si>
  <si>
    <t>Chermignon</t>
  </si>
  <si>
    <t>Chesalles-sur-Moudon</t>
  </si>
  <si>
    <t>Chesalles-sur-Oron</t>
  </si>
  <si>
    <t>Cheseaux-Noréaz</t>
  </si>
  <si>
    <t>Cheseaux-sur-Lausanne</t>
  </si>
  <si>
    <t>Chessel</t>
  </si>
  <si>
    <t>Chevenez</t>
  </si>
  <si>
    <t>Chevilly</t>
  </si>
  <si>
    <t>Chevroux</t>
  </si>
  <si>
    <t>Chexbres</t>
  </si>
  <si>
    <t>Nennigkofen</t>
  </si>
  <si>
    <t>Nenzlingen</t>
  </si>
  <si>
    <t>Nesslau</t>
  </si>
  <si>
    <t>Nesslau-Krummenau</t>
  </si>
  <si>
    <t>Netstal</t>
  </si>
  <si>
    <t>Neudorf</t>
  </si>
  <si>
    <t>Neuendorf</t>
  </si>
  <si>
    <t>Neuenegg</t>
  </si>
  <si>
    <t>Neuenhof</t>
  </si>
  <si>
    <t>Neuenkirch</t>
  </si>
  <si>
    <t>Neuhaus</t>
  </si>
  <si>
    <t>Neuhausen am Rheinfall</t>
  </si>
  <si>
    <t>Neuheim</t>
  </si>
  <si>
    <t>Neukirch an der Thur</t>
  </si>
  <si>
    <t>Neunforn</t>
  </si>
  <si>
    <t>Neunkirch</t>
  </si>
  <si>
    <t>Neuwilen</t>
  </si>
  <si>
    <t>Neyruz (FR)</t>
  </si>
  <si>
    <t>Neyruz-sur-Moudon</t>
  </si>
  <si>
    <t>Nidau</t>
  </si>
  <si>
    <t>Nidfurn</t>
  </si>
  <si>
    <t>Niederbipp</t>
  </si>
  <si>
    <t>Niederbuchsiten</t>
  </si>
  <si>
    <t>Niederbüren</t>
  </si>
  <si>
    <t>Niederdorf</t>
  </si>
  <si>
    <t>Niedererlinsbach</t>
  </si>
  <si>
    <t>Niedergesteln</t>
  </si>
  <si>
    <t>Niederglatt</t>
  </si>
  <si>
    <t>Niedergösgen</t>
  </si>
  <si>
    <t>Niederhasli</t>
  </si>
  <si>
    <t>Niederhelfenschwil</t>
  </si>
  <si>
    <t>Niederhünigen</t>
  </si>
  <si>
    <t>Niederlenz</t>
  </si>
  <si>
    <t>Niedermuhlern</t>
  </si>
  <si>
    <t>Niederneunforn</t>
  </si>
  <si>
    <t>Niederried bei Interlaken</t>
  </si>
  <si>
    <t>Niederried bei Kallnach</t>
  </si>
  <si>
    <t>Niederrohrdorf</t>
  </si>
  <si>
    <t>Niedersommeri</t>
  </si>
  <si>
    <t>Niederstocken</t>
  </si>
  <si>
    <t>Niederurnen</t>
  </si>
  <si>
    <t>Niederwald</t>
  </si>
  <si>
    <t>Niederweningen</t>
  </si>
  <si>
    <t>Niederwichtrach</t>
  </si>
  <si>
    <t>Niederwil (AG)</t>
  </si>
  <si>
    <t>Niederwil (SO)</t>
  </si>
  <si>
    <t>Niederwil (TG)</t>
  </si>
  <si>
    <t>Niederönz</t>
  </si>
  <si>
    <t>Niederösch</t>
  </si>
  <si>
    <t>Nierlet-les-Bois</t>
  </si>
  <si>
    <t>Nods</t>
  </si>
  <si>
    <t>Noflen</t>
  </si>
  <si>
    <t>Noiraigue</t>
  </si>
  <si>
    <t>Noréaz</t>
  </si>
  <si>
    <t>Nottwil</t>
  </si>
  <si>
    <t>Novaggio</t>
  </si>
  <si>
    <t>Novalles</t>
  </si>
  <si>
    <t>Novazzano</t>
  </si>
  <si>
    <t>Noville</t>
  </si>
  <si>
    <t>Nufenen</t>
  </si>
  <si>
    <t>Liesberg</t>
  </si>
  <si>
    <t>Liestal</t>
  </si>
  <si>
    <t>Ligerz</t>
  </si>
  <si>
    <t>Lignerolle</t>
  </si>
  <si>
    <t>Lignières</t>
  </si>
  <si>
    <t>Ligornetto</t>
  </si>
  <si>
    <t>Limpach</t>
  </si>
  <si>
    <t>Lindau</t>
  </si>
  <si>
    <t>Linden</t>
  </si>
  <si>
    <t>Linescio</t>
  </si>
  <si>
    <t>Linn</t>
  </si>
  <si>
    <t>Linthal</t>
  </si>
  <si>
    <t>Lipperswil</t>
  </si>
  <si>
    <t>Lippoldswilen</t>
  </si>
  <si>
    <t>Littau</t>
  </si>
  <si>
    <t>Locarno</t>
  </si>
  <si>
    <t>Loco</t>
  </si>
  <si>
    <t>Lodano</t>
  </si>
  <si>
    <t>Lodrino</t>
  </si>
  <si>
    <t>Lohn (GR)</t>
  </si>
  <si>
    <t>Lohn (SH)</t>
  </si>
  <si>
    <t>Lohn (SO)</t>
  </si>
  <si>
    <t>Lohn-Ammannsegg</t>
  </si>
  <si>
    <t>Lohnstorf</t>
  </si>
  <si>
    <t>Lommis</t>
  </si>
  <si>
    <t>Lommiswil</t>
  </si>
  <si>
    <t>Lonay</t>
  </si>
  <si>
    <t>Longirod</t>
  </si>
  <si>
    <t>Lopagno</t>
  </si>
  <si>
    <t>Losone</t>
  </si>
  <si>
    <t>Lossy</t>
  </si>
  <si>
    <t>Lossy-Formangueires</t>
  </si>
  <si>
    <t>Lostallo</t>
  </si>
  <si>
    <t>Lostorf</t>
  </si>
  <si>
    <t>Lottigna</t>
  </si>
  <si>
    <t>Lotzwil</t>
  </si>
  <si>
    <t>Lovatens</t>
  </si>
  <si>
    <t>Lovens</t>
  </si>
  <si>
    <t>Loveresse</t>
  </si>
  <si>
    <t>Lucens</t>
  </si>
  <si>
    <t>Luchsingen</t>
  </si>
  <si>
    <t>Ludiano</t>
  </si>
  <si>
    <t>Lufingen</t>
  </si>
  <si>
    <t>Lugaggia</t>
  </si>
  <si>
    <t>Lugano</t>
  </si>
  <si>
    <t>Lugnez</t>
  </si>
  <si>
    <t>Luins</t>
  </si>
  <si>
    <t>Lully (FR)</t>
  </si>
  <si>
    <t>Lully (VD)</t>
  </si>
  <si>
    <t>Lumbrein</t>
  </si>
  <si>
    <t>Lumino</t>
  </si>
  <si>
    <t>Lungern</t>
  </si>
  <si>
    <t>Lupfig</t>
  </si>
  <si>
    <t>Lupsingen</t>
  </si>
  <si>
    <t>Lurtigen</t>
  </si>
  <si>
    <t>Lussery</t>
  </si>
  <si>
    <t>Lussery-Villars</t>
  </si>
  <si>
    <t>Lussy (FR)</t>
  </si>
  <si>
    <t>Lussy-sur-Morges</t>
  </si>
  <si>
    <t>Lustdorf</t>
  </si>
  <si>
    <t>Luterbach</t>
  </si>
  <si>
    <t>Luthern</t>
  </si>
  <si>
    <t>Lutry</t>
  </si>
  <si>
    <t>Lutzenberg</t>
  </si>
  <si>
    <t>Luven</t>
  </si>
  <si>
    <t>Luzein</t>
  </si>
  <si>
    <t>Luzern</t>
  </si>
  <si>
    <t>Lyss</t>
  </si>
  <si>
    <t>Lyssach</t>
  </si>
  <si>
    <t>Längenbühl</t>
  </si>
  <si>
    <t>Läufelfingen</t>
  </si>
  <si>
    <t>Léchelles</t>
  </si>
  <si>
    <t>Löhningen</t>
  </si>
  <si>
    <t>Lü</t>
  </si>
  <si>
    <t>Lüen</t>
  </si>
  <si>
    <t>Lüscherz</t>
  </si>
  <si>
    <t>Lüsslingen</t>
  </si>
  <si>
    <t>Lüterkofen</t>
  </si>
  <si>
    <t>Lüterkofen-Ichertswil</t>
  </si>
  <si>
    <t>Lüterswil</t>
  </si>
  <si>
    <t>Lüterswil-Gächliwil</t>
  </si>
  <si>
    <t>Lütisburg</t>
  </si>
  <si>
    <t>Lütschental</t>
  </si>
  <si>
    <t>Lützelflüh</t>
  </si>
  <si>
    <t>Macconnens</t>
  </si>
  <si>
    <t>Madiswil</t>
  </si>
  <si>
    <t>Madulain</t>
  </si>
  <si>
    <t>Magadino</t>
  </si>
  <si>
    <t>Magden</t>
  </si>
  <si>
    <t>Maggia</t>
  </si>
  <si>
    <t>Magliaso</t>
  </si>
  <si>
    <t>Magnedens</t>
  </si>
  <si>
    <t>Maienfeld</t>
  </si>
  <si>
    <t>Mairengo</t>
  </si>
  <si>
    <t>Maisprach</t>
  </si>
  <si>
    <t>Maladers</t>
  </si>
  <si>
    <t>Malans</t>
  </si>
  <si>
    <t>Malapalud</t>
  </si>
  <si>
    <t>Malix</t>
  </si>
  <si>
    <t>Malleray</t>
  </si>
  <si>
    <t>Malters</t>
  </si>
  <si>
    <t>Malvaglia</t>
  </si>
  <si>
    <t>Mammern</t>
  </si>
  <si>
    <t>Mandach</t>
  </si>
  <si>
    <t>Mannenbach</t>
  </si>
  <si>
    <t>Mannens-Grandsivaz</t>
  </si>
  <si>
    <t>Pailly</t>
  </si>
  <si>
    <t>Palagnedra</t>
  </si>
  <si>
    <t>Palézieux</t>
  </si>
  <si>
    <t>Pambio-Noranco</t>
  </si>
  <si>
    <t>Pampigny</t>
  </si>
  <si>
    <t>Paradiso</t>
  </si>
  <si>
    <t>Parpan</t>
  </si>
  <si>
    <t>Parsonz</t>
  </si>
  <si>
    <t>Paspels</t>
  </si>
  <si>
    <t>Patzen-Fardün</t>
  </si>
  <si>
    <t>Paudex</t>
  </si>
  <si>
    <t>Payerne</t>
  </si>
  <si>
    <t>Pazzallo</t>
  </si>
  <si>
    <t>Peccia</t>
  </si>
  <si>
    <t>Pedrinate</t>
  </si>
  <si>
    <t>Peiden</t>
  </si>
  <si>
    <t>Peist</t>
  </si>
  <si>
    <t>Peney-le-Jorat</t>
  </si>
  <si>
    <t>Penthalaz</t>
  </si>
  <si>
    <t>Penthaz</t>
  </si>
  <si>
    <t>Penthéréaz</t>
  </si>
  <si>
    <t>Perly-Certoux</t>
  </si>
  <si>
    <t>Perrefitte</t>
  </si>
  <si>
    <t>Perroy</t>
  </si>
  <si>
    <t>Personico</t>
  </si>
  <si>
    <t>Peseux</t>
  </si>
  <si>
    <t>Peyres-Possens</t>
  </si>
  <si>
    <t>Pfaffnau</t>
  </si>
  <si>
    <t>Pfeffikon</t>
  </si>
  <si>
    <t>Pfeffingen</t>
  </si>
  <si>
    <t>Pfungen</t>
  </si>
  <si>
    <t>Pfyn</t>
  </si>
  <si>
    <t>Pfäfers</t>
  </si>
  <si>
    <t>Pfäffikon</t>
  </si>
  <si>
    <t>Pianezzo</t>
  </si>
  <si>
    <t>Piazzogna</t>
  </si>
  <si>
    <t>Pierrafortscha</t>
  </si>
  <si>
    <t>Pieterlen</t>
  </si>
  <si>
    <t>Pignia</t>
  </si>
  <si>
    <t>Pigniu</t>
  </si>
  <si>
    <t>Pigniu/Panix</t>
  </si>
  <si>
    <t>Pitasch</t>
  </si>
  <si>
    <t>Pizy</t>
  </si>
  <si>
    <t>Plaffeien</t>
  </si>
  <si>
    <t>Plagne</t>
  </si>
  <si>
    <t>Plan-les-Ouates</t>
  </si>
  <si>
    <t>Plasselb</t>
  </si>
  <si>
    <t>Pleigne</t>
  </si>
  <si>
    <t>Pleujouse</t>
  </si>
  <si>
    <t>Pohlern</t>
  </si>
  <si>
    <t>Poliez-Pittet</t>
  </si>
  <si>
    <t>Poliez-le-Grand</t>
  </si>
  <si>
    <t>Pollegio</t>
  </si>
  <si>
    <t>Pompaples</t>
  </si>
  <si>
    <t>Type d'enseignement</t>
  </si>
  <si>
    <t>Matt</t>
  </si>
  <si>
    <t>Matten bei Interlaken</t>
  </si>
  <si>
    <t>Mattstetten</t>
  </si>
  <si>
    <t>Mattwil</t>
  </si>
  <si>
    <t>Matzendorf</t>
  </si>
  <si>
    <t>Matzingen</t>
  </si>
  <si>
    <t>Mauborget</t>
  </si>
  <si>
    <t>Mauensee</t>
  </si>
  <si>
    <t>Maules</t>
  </si>
  <si>
    <t>Maur</t>
  </si>
  <si>
    <t>Mauraz</t>
  </si>
  <si>
    <t>Mauren</t>
  </si>
  <si>
    <t>Medeglia</t>
  </si>
  <si>
    <t>Medel (Lucmagn)</t>
  </si>
  <si>
    <t>Medels im Rheinwald</t>
  </si>
  <si>
    <t>Meggen</t>
  </si>
  <si>
    <t>Meienried</t>
  </si>
  <si>
    <t>Meierskappel</t>
  </si>
  <si>
    <t>Meikirch</t>
  </si>
  <si>
    <t>Meilen</t>
  </si>
  <si>
    <t>Meinier</t>
  </si>
  <si>
    <t>Meinisberg</t>
  </si>
  <si>
    <t>Meiringen</t>
  </si>
  <si>
    <t>Meisterschwanden</t>
  </si>
  <si>
    <t>Melano</t>
  </si>
  <si>
    <t>Melchnau</t>
  </si>
  <si>
    <t>Melide</t>
  </si>
  <si>
    <t>Mellikon</t>
  </si>
  <si>
    <t>Mellingen</t>
  </si>
  <si>
    <t>Mels</t>
  </si>
  <si>
    <t>Meltingen</t>
  </si>
  <si>
    <t>Mendrisio</t>
  </si>
  <si>
    <t>Menziken</t>
  </si>
  <si>
    <t>Menzingen</t>
  </si>
  <si>
    <t>Menznau</t>
  </si>
  <si>
    <t>Menzonio</t>
  </si>
  <si>
    <t>Merenschwand</t>
  </si>
  <si>
    <t>Mergoscia</t>
  </si>
  <si>
    <t>Meride</t>
  </si>
  <si>
    <t>Merishausen</t>
  </si>
  <si>
    <t>Mervelier</t>
  </si>
  <si>
    <t>Merzligen</t>
  </si>
  <si>
    <t>Mesocco</t>
  </si>
  <si>
    <t>Messen</t>
  </si>
  <si>
    <t>Mett-Oberschlatt</t>
  </si>
  <si>
    <t>Mettau</t>
  </si>
  <si>
    <t>Mettauertal</t>
  </si>
  <si>
    <t>Mettemberg</t>
  </si>
  <si>
    <t>Mettembert</t>
  </si>
  <si>
    <t>Mettendorf</t>
  </si>
  <si>
    <t>Mettlen</t>
  </si>
  <si>
    <t>Mettmenstetten</t>
  </si>
  <si>
    <t>Metzerlen</t>
  </si>
  <si>
    <t>Metzerlen-Mariastein</t>
  </si>
  <si>
    <t>Mex (VD)</t>
  </si>
  <si>
    <t>Mex (VS)</t>
  </si>
  <si>
    <t>Landquart</t>
  </si>
  <si>
    <t>Oron</t>
  </si>
  <si>
    <t>Serravalle</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</si>
  <si>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</si>
  <si>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</si>
  <si>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</si>
  <si>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</si>
  <si>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</si>
  <si>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</si>
  <si>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</si>
  <si>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</si>
  <si>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</si>
  <si>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</si>
  <si>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</si>
  <si>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</si>
  <si>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</si>
  <si>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</si>
  <si>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</si>
  <si>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</si>
  <si>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</si>
  <si>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</si>
  <si>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</si>
  <si>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</si>
  <si>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</si>
  <si>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</si>
  <si>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</si>
  <si>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</si>
  <si>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</si>
  <si>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</si>
  <si>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L</t>
  </si>
  <si>
    <t>Name_der_Schule</t>
  </si>
  <si>
    <t>CT.#kt#</t>
  </si>
  <si>
    <t>Bözberg</t>
  </si>
  <si>
    <t>Bütschwil-Ganterschwil</t>
  </si>
  <si>
    <t>Drei Höfe</t>
  </si>
  <si>
    <t>Escholzmatt-Marbach</t>
  </si>
  <si>
    <t>Haute-Sorne</t>
  </si>
  <si>
    <t>Lumnezia</t>
  </si>
  <si>
    <t>Lüsslingen-Nennigkofen</t>
  </si>
  <si>
    <t>Milvignes</t>
  </si>
  <si>
    <t>Montanaire</t>
  </si>
  <si>
    <t>Safiental</t>
  </si>
  <si>
    <t>Terre di Pedemonte</t>
  </si>
  <si>
    <t>Turtmann-Unterems</t>
  </si>
  <si>
    <t>Val Terbi</t>
  </si>
  <si>
    <t>Val-de-Ruz</t>
  </si>
  <si>
    <t>Valsot</t>
  </si>
  <si>
    <t>Gymnasiale Maturität - eidg. nicht anerkannt</t>
  </si>
  <si>
    <t>MAR Philosophie, Pädagogik, Psychologie</t>
  </si>
  <si>
    <t>Futtermitteltechniker/in (Tertiär - nicht reglementiert)</t>
  </si>
  <si>
    <t>Arzier-Le Muids</t>
  </si>
  <si>
    <t>Bettmeralp</t>
  </si>
  <si>
    <t>Buchegg</t>
  </si>
  <si>
    <t>Bussigny</t>
  </si>
  <si>
    <t>Ilanz/Glion</t>
  </si>
  <si>
    <t>Plateau de Diesse</t>
  </si>
  <si>
    <t>Sauge</t>
  </si>
  <si>
    <t>Schinznach</t>
  </si>
  <si>
    <t>Stocken-Höfen</t>
  </si>
  <si>
    <t>Val-de-Charmey</t>
  </si>
  <si>
    <t>FMA Angewandte Psychologie</t>
  </si>
  <si>
    <t>FMA Gestaltung und Kunst</t>
  </si>
  <si>
    <t>FMA Gesundheit</t>
  </si>
  <si>
    <t>FMA Gesundheit/Naturwissenschaften</t>
  </si>
  <si>
    <t>FMA Kommunikation und Information</t>
  </si>
  <si>
    <t>FMA Musik und Theater</t>
  </si>
  <si>
    <t>FMA Naturwissenschaften</t>
  </si>
  <si>
    <t>FMA Pädagogik</t>
  </si>
  <si>
    <t>FMA Pädagogik/Kommunikation</t>
  </si>
  <si>
    <t>FMA Soziale Arbeit</t>
  </si>
  <si>
    <t>FMA Soziale Arbeit/Gesundheit</t>
  </si>
  <si>
    <t>FMA Soziale Arbeit/Pädagogik</t>
  </si>
  <si>
    <t>FMA Sport</t>
  </si>
  <si>
    <t>FMS Angewandte Psychologie</t>
  </si>
  <si>
    <t>FMS Gestaltung und Kunst</t>
  </si>
  <si>
    <t>FMS Gesundheit</t>
  </si>
  <si>
    <t>FMS Gesundheit/Naturwissenschaften</t>
  </si>
  <si>
    <t>FMS Gesundheit/Pädagogik</t>
  </si>
  <si>
    <t>FMS Kommunikation und Information</t>
  </si>
  <si>
    <t>FMS Musik und Theater</t>
  </si>
  <si>
    <t>FMS Naturwissenschaften</t>
  </si>
  <si>
    <t>FMS Pädagogik</t>
  </si>
  <si>
    <t>FMS Soziale Arbeit</t>
  </si>
  <si>
    <t>FMS Soziale Arbeit/Gesundheit</t>
  </si>
  <si>
    <t>FMS Soziale Arbeit/Information und Kommunikation</t>
  </si>
  <si>
    <t>FMS Soziale Arbeit/Pädagogik</t>
  </si>
  <si>
    <t>FMS Sport</t>
  </si>
  <si>
    <t>FMS Wirtschaft</t>
  </si>
  <si>
    <t>MAR Alte Sprachen</t>
  </si>
  <si>
    <t>MAR Bildnerisches Gestalten</t>
  </si>
  <si>
    <t>MAR Eine moderne Sprache</t>
  </si>
  <si>
    <t>Albula/Alvra</t>
  </si>
  <si>
    <t>Calanca</t>
  </si>
  <si>
    <t>Domleschg</t>
  </si>
  <si>
    <t>Petit-Val</t>
  </si>
  <si>
    <t>Péry-La Heutte</t>
  </si>
  <si>
    <t>Valbirse</t>
  </si>
  <si>
    <t>Belmont-Broye</t>
  </si>
  <si>
    <t>Gibloux</t>
  </si>
  <si>
    <t>Mont-Vully</t>
  </si>
  <si>
    <t>Obersaxen Mundaun</t>
  </si>
  <si>
    <t>Surses</t>
  </si>
  <si>
    <t>BM1 Gestaltung und Kunst</t>
  </si>
  <si>
    <t>BM1 Gesundheit und Soziales - Variante Naturwissenschaften</t>
  </si>
  <si>
    <t>BM1 Gesundheit und Soziales - Variante Wirtschaft und Recht</t>
  </si>
  <si>
    <t>BM1 Natur, Landschaft und Lebensmittel</t>
  </si>
  <si>
    <t>BM1 Technik, Architektur, Life Sciences - Variante Chemie und Biologie</t>
  </si>
  <si>
    <t>BM1 Technik, Architektur, Life Sciences - ohne Variante</t>
  </si>
  <si>
    <t>BM1 Wirtschaft und Dienstleistungen - Typ Dienstleistungen</t>
  </si>
  <si>
    <t>BM1 Wirtschaft und Dienstleistungen - Typ Wirtschaft</t>
  </si>
  <si>
    <t>BM2 Gestaltung und Kunst</t>
  </si>
  <si>
    <t>BM2 Gesundheit und Soziales - Variante Naturwissenschaften</t>
  </si>
  <si>
    <t>BM2 Gesundheit und Soziales - Variante Wirtschaft und Recht</t>
  </si>
  <si>
    <t>BM2 Natur, Landschaft und Lebensmittel</t>
  </si>
  <si>
    <t>BM2 Technik, Architektur, Life Sciences - Variante Chemie und Biologie</t>
  </si>
  <si>
    <t>BM2 Technik, Architektur, Life Sciences - ohne Variante</t>
  </si>
  <si>
    <t>BM2 Wirtschaft und Dienstleistungen - Typ Dienstleistungen</t>
  </si>
  <si>
    <t>BM2 Wirtschaft und Dienstleistungen - Typ Wirtschaft</t>
  </si>
  <si>
    <t>Passerelle Berufsmaturität - UH</t>
  </si>
  <si>
    <t>Gestaltungspädagogik NDS (Tertiär - nicht reglementiert)</t>
  </si>
  <si>
    <t>Journalist/in (Tertiär - nicht reglementiert)</t>
  </si>
  <si>
    <t>Logotherapie und Existenzanalyse (Psychotherapie) NDS (Tertiär - nicht reglementiert)</t>
  </si>
  <si>
    <t>Cheyres-Châbles</t>
  </si>
  <si>
    <t>Crans-Montana</t>
  </si>
  <si>
    <t>Estavayer</t>
  </si>
  <si>
    <t>Goms</t>
  </si>
  <si>
    <t>Jorat-Mézières</t>
  </si>
  <si>
    <t>Audioagoge/-agogin (Tertiär - nicht reglementiert)</t>
  </si>
  <si>
    <t>Riviera</t>
  </si>
  <si>
    <t>Wohnort im Ausland</t>
  </si>
  <si>
    <t>Bergün Filisur</t>
  </si>
  <si>
    <t>La Grande Béroche</t>
  </si>
  <si>
    <t>La Grande-Béroche</t>
  </si>
  <si>
    <t>Deutsch-Französich</t>
  </si>
  <si>
    <t>Deutsch-Rätoromanisch</t>
  </si>
  <si>
    <t>Deutsch-Englisch</t>
  </si>
  <si>
    <t>Français-Allemand</t>
  </si>
  <si>
    <t>Français-Anglais</t>
  </si>
  <si>
    <t>Italiano-Tedesco</t>
  </si>
  <si>
    <t>Rumantsch-Tudestg</t>
  </si>
  <si>
    <t>Nomenklatur der Zweisprachiger Abschluss</t>
  </si>
  <si>
    <t>Zweisprachiger Abschluss</t>
  </si>
  <si>
    <t>Ctrl twolang</t>
  </si>
  <si>
    <t>Français-Italien</t>
  </si>
  <si>
    <t>Deutsch-Italienisch</t>
  </si>
  <si>
    <t>Passerelle Fachmaturität - UH</t>
  </si>
  <si>
    <t>Rheinwald</t>
  </si>
  <si>
    <t>Stammheim</t>
  </si>
  <si>
    <t>Agrotechnik HF (MiVo 2005)</t>
  </si>
  <si>
    <t>Aktivierung HF (MiVo 2005)</t>
  </si>
  <si>
    <t>Bankwirtschaft HF (MiVo 2005)</t>
  </si>
  <si>
    <t>Bauführung HF (MiVo 2005)</t>
  </si>
  <si>
    <t>Bauführung HF - Garten- und Landschaftsbau (MiVo 2005)</t>
  </si>
  <si>
    <t>Bauführung HF - Hochbau (MiVo 2005)</t>
  </si>
  <si>
    <t>Bauführung HF - Hochbau/Tiefbau (MiVo 2005)</t>
  </si>
  <si>
    <t>Bauführung HF - Holzbau (MiVo 2005)</t>
  </si>
  <si>
    <t>Bauführung HF - Tiefbau (MiVo 2005)</t>
  </si>
  <si>
    <t>Bauführung HF - Verkehrswegbau (MiVo 2005)</t>
  </si>
  <si>
    <t>Bauplanung HF (MiVo 2005)</t>
  </si>
  <si>
    <t>Bauplanung HF - Architektur (MiVo 2005)</t>
  </si>
  <si>
    <t>Bauplanung HF - Architektur, Ingenieurbau und Innenarchitektur (MiVo 2005)</t>
  </si>
  <si>
    <t>Bauplanung HF - Garten- und Landschaftsbau (MiVo 2005)</t>
  </si>
  <si>
    <t>Bauplanung HF - Ingenieurbau (MiVo 2005)</t>
  </si>
  <si>
    <t>Bauplanung HF - Innenarchitektur (MiVo 2005)</t>
  </si>
  <si>
    <t>Bildende Kunst HF (MiVo 2005)</t>
  </si>
  <si>
    <t>Biomedizinische Analytik HF (MiVo 2005)</t>
  </si>
  <si>
    <t>Bühnentanz HF (MiVo 2005)</t>
  </si>
  <si>
    <t>Elektrotechnik HF (MiVo 2005)</t>
  </si>
  <si>
    <t>Energie und Umwelt HF (MiVo 2005)</t>
  </si>
  <si>
    <t>Erwachsenenbildung HF (MiVo 2005)</t>
  </si>
  <si>
    <t>Flugsicherung HF (MiVo 2005)</t>
  </si>
  <si>
    <t>Flugverkehrsleitung HF (MiVo 2005)</t>
  </si>
  <si>
    <t>Holztechnik HF - Holzbau (MiVo 2005)</t>
  </si>
  <si>
    <t>Holztechnik HF - Holzindustrie (MiVo 2005)</t>
  </si>
  <si>
    <t>Holztechnik HF - Schreinerei (MiVo 2005)</t>
  </si>
  <si>
    <t>Hotellerie und Gastronomie HF (MiVo 2005)</t>
  </si>
  <si>
    <t>Kindererziehung HF (MiVo 2005)</t>
  </si>
  <si>
    <t>Kommunikationsdesign HF - Computeranimation (MiVo 2005)</t>
  </si>
  <si>
    <t>Kommunikationsdesign HF - Fotografie (MiVo 2005)</t>
  </si>
  <si>
    <t>Kommunikationsdesign HF - Industrial Design (MiVo 2005)</t>
  </si>
  <si>
    <t>Kommunikationsdesign HF - Ohne nähere Angabe (MiVo 2005)</t>
  </si>
  <si>
    <t>Kommunikationsdesign HF - Visual Merchandising Design (MiVo 2005)</t>
  </si>
  <si>
    <t>Kommunikationsdesign HF - Visuelle Gestaltung (MiVo 2005)</t>
  </si>
  <si>
    <t>Kommunikationsdesign HF - Webdesign, Film, Computer animation (MiVo 2005)</t>
  </si>
  <si>
    <t>Kommunikationsdesing HF - Film (MiVo 2005)</t>
  </si>
  <si>
    <t>Lebensmitteltechnologie HF (MiVo 2005)</t>
  </si>
  <si>
    <t>Maschinenbau HF (MiVo 2005)</t>
  </si>
  <si>
    <t>Maschinenbau HF - Flugzeugtechnik (MiVo 2005)</t>
  </si>
  <si>
    <t>Maschinenbau HF - Konstruktionstechnik (MiVo 2005)</t>
  </si>
  <si>
    <t>Maschinenbau HF - Produktionstechnik (MiVo 2005)</t>
  </si>
  <si>
    <t>Medien HF (MiVo 2005)</t>
  </si>
  <si>
    <t>Medizinisch-technische Radiologie HF (MiVo 2005)</t>
  </si>
  <si>
    <t>Metallbau HF (MiVo 2005)</t>
  </si>
  <si>
    <t>Mikrotechnik HF (MiVo 2005)</t>
  </si>
  <si>
    <t>NDS HF (Cineasta cine-televisivo) (MiVo 2005)</t>
  </si>
  <si>
    <t>NDS HF Anästhesiepflege (MiVo 2005)</t>
  </si>
  <si>
    <t>NDS HF Bau-Energie-Umwelt (MiVo 2005)</t>
  </si>
  <si>
    <t>NDS HF Baubetriebsmanagement (MiVo 2005)</t>
  </si>
  <si>
    <t>NDS HF Bauprojekt und Immobilienmanagement (MiVo 2005)</t>
  </si>
  <si>
    <t>NDS HF Beratung in Veränderungsprozessen (MiVo 2005)</t>
  </si>
  <si>
    <t>NDS HF Business Banker (MiVo 2005)</t>
  </si>
  <si>
    <t>NDS HF Business Coaching (MiVo 2005)</t>
  </si>
  <si>
    <t>NDS HF Business Engineering (MiVo 2005)</t>
  </si>
  <si>
    <t>NDS HF Controlling mit Standardsoftware (MiVo 2005)</t>
  </si>
  <si>
    <t>NDS HF Energiemanagement (MiVo 2005)</t>
  </si>
  <si>
    <t>NDS HF Entwicklung von mobilen Lösungen in Unternehmen (MiVo 2005)</t>
  </si>
  <si>
    <t>NDS HF Event- und Promotionsmanagement (MiVo 2005)</t>
  </si>
  <si>
    <t>NDS HF Finanzchef/in (MiVo 2005)</t>
  </si>
  <si>
    <t>NDS HF Finanzmanagement und Rechnungslegung (MiVo 2005)</t>
  </si>
  <si>
    <t>NDS HF Geschäftsführung Bau (MiVo 2005)</t>
  </si>
  <si>
    <t>NDS HF Human Resources und Coaching (MiVo 2005)</t>
  </si>
  <si>
    <t>NDS HF Industrial Management (MiVo 2005)</t>
  </si>
  <si>
    <t>NDS HF Intensivpflege (MiVo 2005)</t>
  </si>
  <si>
    <t>NDS HF Interne Kommunikation und Management Support (MiVo 2005)</t>
  </si>
  <si>
    <t>NDS HF Kommunikationstrainer/-in (MiVo 2005)</t>
  </si>
  <si>
    <t>NDS HF Leitung Finanzen und Dienste (MiVo 2005)</t>
  </si>
  <si>
    <t>NDS HF Leitung Institution für Kindererziehung (MiVo 2005)</t>
  </si>
  <si>
    <t>NDS HF Logotherapeutische Beratung (MiVo 2005)</t>
  </si>
  <si>
    <t>NDS HF Marketing Excellence (MiVo 2005)</t>
  </si>
  <si>
    <t>NDS HF Marketing- und Verkaufsmanagement (MiVo 2005)</t>
  </si>
  <si>
    <t>NDS HF Network Engineering (MiVo 2005)</t>
  </si>
  <si>
    <t>NDS HF Notfallregulation (MiVo 2005)</t>
  </si>
  <si>
    <t>NDS HF Produktemanager/in Textil (MiVo 2005)</t>
  </si>
  <si>
    <t>NDS HF Projekt- und Prozessmanagement (MiVo 2005)</t>
  </si>
  <si>
    <t>NDS HF Qualitäts- und Prozessmanagement (MiVo 2005)</t>
  </si>
  <si>
    <t>NDS HF Qualitätsmanagement (MiVo 2005)</t>
  </si>
  <si>
    <t>NDS HF Sales Management (MiVo 2017)</t>
  </si>
  <si>
    <t>NDS HF Strategisches Management (MiVo 2005)</t>
  </si>
  <si>
    <t>NDS HF Telekommunikation (MiVo 2005)</t>
  </si>
  <si>
    <t>NDS HF Umfassendes Controlling (MiVo 2005)</t>
  </si>
  <si>
    <t>NDS HF Umfassendes Leadership (MiVo 2005)</t>
  </si>
  <si>
    <t>NDS HF Unternehmensführung (MiVo 2005)</t>
  </si>
  <si>
    <t>Operationstechnik HF (MiVo 2005)</t>
  </si>
  <si>
    <t>Orthoptik HF (MiVo 2005)</t>
  </si>
  <si>
    <t>Pflege HF (MiVo 2005)</t>
  </si>
  <si>
    <t>Podologie HF (MiVo 2005)</t>
  </si>
  <si>
    <t>Produktdesign HF (MiVo 2005)</t>
  </si>
  <si>
    <t>Recht HF (MiVo 2005)</t>
  </si>
  <si>
    <t>Rettungssanität HF (MiVo 2005)</t>
  </si>
  <si>
    <t>Sozialpädagogische Werkstattleitung HF (MiVo 2005)</t>
  </si>
  <si>
    <t>Steuerberatung HF (MiVo 2005)</t>
  </si>
  <si>
    <t>Systemtechnik HF (MiVo 2005)</t>
  </si>
  <si>
    <t>Systemtechnik HF - Mechatronik (MiVo 2005)</t>
  </si>
  <si>
    <t>Systemtechnik HF - Pharmazeutische und chemische Technik (MiVo 2005)</t>
  </si>
  <si>
    <t>Telekommunikation HF (MiVo 2005)</t>
  </si>
  <si>
    <t>Textil HF - Fashion Design &amp; Technology Schwerpunkt Design (MiVo 2005)</t>
  </si>
  <si>
    <t>Textil HF - Fashion Design und Technologie (MiVo 2005)</t>
  </si>
  <si>
    <t>Textil HF - Fashiondesign (MiVo 2005)</t>
  </si>
  <si>
    <t>Textil HF - Textile Design und Technologie (MiVo 2005)</t>
  </si>
  <si>
    <t>Textilwirtschaft HF (MiVo 2005)</t>
  </si>
  <si>
    <t>Unternehmensprozesse HF (MiVo 2005)</t>
  </si>
  <si>
    <t>Unternehmensprozesse HF - Betriebstechnik (MiVo 2005)</t>
  </si>
  <si>
    <t>Verkehrspilot/in HF (MiVo 2005)</t>
  </si>
  <si>
    <t>Versicherungswirtschaft HF (MiVo 2005)</t>
  </si>
  <si>
    <t>Weinbautechnik HF (MiVo 2005)</t>
  </si>
  <si>
    <t>Italiano-Francese</t>
  </si>
  <si>
    <t>Italiano-Inglese</t>
  </si>
  <si>
    <t>Alt St. Johann</t>
  </si>
  <si>
    <t>Feldbrunnen-St. Niklaus</t>
  </si>
  <si>
    <t>Nuglar-St. Pantaleon</t>
  </si>
  <si>
    <t>Prez</t>
  </si>
  <si>
    <t>St. Antoni</t>
  </si>
  <si>
    <t>St. Antönien</t>
  </si>
  <si>
    <t>St. Antönien Ascharina</t>
  </si>
  <si>
    <t>St. Antönien Castels</t>
  </si>
  <si>
    <t>St. Antönien Rüti</t>
  </si>
  <si>
    <t>St. Gallenkappel</t>
  </si>
  <si>
    <t>St. Margrethen</t>
  </si>
  <si>
    <t>St. Martin</t>
  </si>
  <si>
    <t>St. Moritz</t>
  </si>
  <si>
    <t>St. Niklaus</t>
  </si>
  <si>
    <t>St. Peter</t>
  </si>
  <si>
    <t>St. Peter-Pagig</t>
  </si>
  <si>
    <t>St. Peterzell</t>
  </si>
  <si>
    <t>St. Silvester</t>
  </si>
  <si>
    <t>St. Stephan</t>
  </si>
  <si>
    <t>St. Ursen</t>
  </si>
  <si>
    <t>Sta. Maria Val Müstair</t>
  </si>
  <si>
    <t>Thurnen</t>
  </si>
  <si>
    <t>Villaz</t>
  </si>
  <si>
    <t>Wildhaus-Alt St. Johann</t>
  </si>
  <si>
    <t>Digitalfilmgestalter/in (Tertiär - nicht reglementiert)</t>
  </si>
  <si>
    <t>Kommunikationsdesign HF - Interaction Design/Interactive Media Design (MiVo 2005)</t>
  </si>
  <si>
    <t>NDS HF Agile Projektmanagement (MiVo 2017)</t>
  </si>
  <si>
    <t>NDS HF Digital Marketing Manager (MiVo 2017)</t>
  </si>
  <si>
    <t>NDS HF General Management (MiVo 2017)</t>
  </si>
  <si>
    <t>NDS HF Leadership (MiVo 2017)</t>
  </si>
  <si>
    <t>NDS HF Medien (MiVo 2017)</t>
  </si>
  <si>
    <t>NDS HF Qualitätsmanagement (MiVo 2017)</t>
  </si>
  <si>
    <t>NDS HF Supply Chain Management (MiVo 2017)</t>
  </si>
  <si>
    <t>Aarmühle</t>
  </si>
  <si>
    <t>Affoltern</t>
  </si>
  <si>
    <t>Affoltern bei Zürich</t>
  </si>
  <si>
    <t>Albisrieden</t>
  </si>
  <si>
    <t>Alliswil</t>
  </si>
  <si>
    <t>Altenburg</t>
  </si>
  <si>
    <t>Altstetten</t>
  </si>
  <si>
    <t>Andest</t>
  </si>
  <si>
    <t>Anglikon</t>
  </si>
  <si>
    <t>Areuse</t>
  </si>
  <si>
    <t>Arrufens</t>
  </si>
  <si>
    <t>Ascharina</t>
  </si>
  <si>
    <t>Ausserbirrmoos</t>
  </si>
  <si>
    <t>Aussersihl</t>
  </si>
  <si>
    <t>Balzenwil</t>
  </si>
  <si>
    <t>Barschwand</t>
  </si>
  <si>
    <t>Beinwil bei Muri</t>
  </si>
  <si>
    <t>Bergün</t>
  </si>
  <si>
    <t>Bernex-Onex-Confignon</t>
  </si>
  <si>
    <t>Bevers</t>
  </si>
  <si>
    <t>Bickigen-Schwanden</t>
  </si>
  <si>
    <t>Biogno</t>
  </si>
  <si>
    <t>Birrenlauf</t>
  </si>
  <si>
    <t>Bois-d'Amont</t>
  </si>
  <si>
    <t>Bosco</t>
  </si>
  <si>
    <t>Bosco (Vallemaggia)</t>
  </si>
  <si>
    <t>Bougy</t>
  </si>
  <si>
    <t>Brechershäusern</t>
  </si>
  <si>
    <t>Bremgarten Herrschaft</t>
  </si>
  <si>
    <t>Bremgarten Stadtgericht</t>
  </si>
  <si>
    <t>Brienz-Surava</t>
  </si>
  <si>
    <t>Brigels</t>
  </si>
  <si>
    <t>Brot-Dessus</t>
  </si>
  <si>
    <t>Brè</t>
  </si>
  <si>
    <t>Brétigny-Saint-Barthélemy</t>
  </si>
  <si>
    <t>Buch bei Affeltrangen</t>
  </si>
  <si>
    <t>Buch bei Uesslingen</t>
  </si>
  <si>
    <t>Buchen</t>
  </si>
  <si>
    <t>Buchthalen</t>
  </si>
  <si>
    <t>Busen</t>
  </si>
  <si>
    <t>Bussigny-sur-Morges</t>
  </si>
  <si>
    <t>Bözingen</t>
  </si>
  <si>
    <t>Büblikon</t>
  </si>
  <si>
    <t>Bümpliz</t>
  </si>
  <si>
    <t>Calprino</t>
  </si>
  <si>
    <t>Carabbietta</t>
  </si>
  <si>
    <t>Carasso</t>
  </si>
  <si>
    <t>Casenzano</t>
  </si>
  <si>
    <t>Castels</t>
  </si>
  <si>
    <t>Casti</t>
  </si>
  <si>
    <t>Cavadura</t>
  </si>
  <si>
    <t>Celerina</t>
  </si>
  <si>
    <t>Chapelle (VD)</t>
  </si>
  <si>
    <t>Chapelle-près-Surpierre</t>
  </si>
  <si>
    <t>Chapelle-sur-Gillarens</t>
  </si>
  <si>
    <t>Chêne-Paquier</t>
  </si>
  <si>
    <t>Chêne-Thônex</t>
  </si>
  <si>
    <t>Cierfs</t>
  </si>
  <si>
    <t>Colla</t>
  </si>
  <si>
    <t>Combes</t>
  </si>
  <si>
    <t>Compesières</t>
  </si>
  <si>
    <t>Conters im Oberhalbstein</t>
  </si>
  <si>
    <t>Contra</t>
  </si>
  <si>
    <t>Corsier (VD)</t>
  </si>
  <si>
    <t>Crans (VD)</t>
  </si>
  <si>
    <t>Daro</t>
  </si>
  <si>
    <t>Dicki</t>
  </si>
  <si>
    <t>Diessbach</t>
  </si>
  <si>
    <t>Dippishausen</t>
  </si>
  <si>
    <t>Disentis</t>
  </si>
  <si>
    <t>Dorlikon</t>
  </si>
  <si>
    <t>Eaux-Vives</t>
  </si>
  <si>
    <t>Ebligen</t>
  </si>
  <si>
    <t>Egelshofen</t>
  </si>
  <si>
    <t>Emmishofen</t>
  </si>
  <si>
    <t>Ems</t>
  </si>
  <si>
    <t>Enge</t>
  </si>
  <si>
    <t>Epagnier</t>
  </si>
  <si>
    <t>Fahrhof</t>
  </si>
  <si>
    <t>Feldis</t>
  </si>
  <si>
    <t>Fenin</t>
  </si>
  <si>
    <t>Fetan</t>
  </si>
  <si>
    <t>Fluntern</t>
  </si>
  <si>
    <t>Freienstein</t>
  </si>
  <si>
    <t>Furth</t>
  </si>
  <si>
    <t>Gasenried</t>
  </si>
  <si>
    <t>Goldiwil</t>
  </si>
  <si>
    <t>Goldswil</t>
  </si>
  <si>
    <t>Grange-la-Battiaz</t>
  </si>
  <si>
    <t>Granges (VD)</t>
  </si>
  <si>
    <t>Grumo</t>
  </si>
  <si>
    <t>Gründen</t>
  </si>
  <si>
    <t>Gysenstein</t>
  </si>
  <si>
    <t>Gäserz</t>
  </si>
  <si>
    <t>Gündelhart</t>
  </si>
  <si>
    <t>Hauben</t>
  </si>
  <si>
    <t>Hausen</t>
  </si>
  <si>
    <t>Hemmerswil</t>
  </si>
  <si>
    <t>Hermetschwil</t>
  </si>
  <si>
    <t>Herten</t>
  </si>
  <si>
    <t>Hirslanden</t>
  </si>
  <si>
    <t>Hof Chur</t>
  </si>
  <si>
    <t>Holzmannshaus</t>
  </si>
  <si>
    <t>Horgenbach</t>
  </si>
  <si>
    <t>Hottingen</t>
  </si>
  <si>
    <t>Huben</t>
  </si>
  <si>
    <t>Höchstetten (Konolfingen)</t>
  </si>
  <si>
    <t>Höngg</t>
  </si>
  <si>
    <t>Iberg</t>
  </si>
  <si>
    <t>Innerbirrmoos</t>
  </si>
  <si>
    <t>Insone</t>
  </si>
  <si>
    <t>Kappel</t>
  </si>
  <si>
    <t>Kempfhof</t>
  </si>
  <si>
    <t>Kerenzen-Mühlehorn</t>
  </si>
  <si>
    <t>Kleinhüningen</t>
  </si>
  <si>
    <t>Kurzdorf</t>
  </si>
  <si>
    <t>Kurzrickenbach</t>
  </si>
  <si>
    <t>Kästris</t>
  </si>
  <si>
    <t>La Bâtiaz</t>
  </si>
  <si>
    <t>La Chaux (VD)</t>
  </si>
  <si>
    <t>La Coudre</t>
  </si>
  <si>
    <t>La Punt Chamues-ch</t>
  </si>
  <si>
    <t>La Scheulte</t>
  </si>
  <si>
    <t>Langdorf</t>
  </si>
  <si>
    <t>Latsch</t>
  </si>
  <si>
    <t>Laufen Stadt</t>
  </si>
  <si>
    <t>Laufen Vorstadt</t>
  </si>
  <si>
    <t>Lauperswil Viertel</t>
  </si>
  <si>
    <t>Lavey</t>
  </si>
  <si>
    <t>Le Châtelard-Montreux</t>
  </si>
  <si>
    <t>Le Petit-Saconnex</t>
  </si>
  <si>
    <t>Lenz</t>
  </si>
  <si>
    <t>Les Eplatures</t>
  </si>
  <si>
    <t>Les Planches</t>
  </si>
  <si>
    <t>Lussy (VD)</t>
  </si>
  <si>
    <t>Luvis</t>
  </si>
  <si>
    <t>Lüsai</t>
  </si>
  <si>
    <t>Madretsch</t>
  </si>
  <si>
    <t>Madulein</t>
  </si>
  <si>
    <t>Mage</t>
  </si>
  <si>
    <t>Mannens</t>
  </si>
  <si>
    <t>Marin</t>
  </si>
  <si>
    <t>Marmels</t>
  </si>
  <si>
    <t>Medels im Oberland</t>
  </si>
  <si>
    <t>Meienberg</t>
  </si>
  <si>
    <t>Mellstorf</t>
  </si>
  <si>
    <t>Messen-Scheunen</t>
  </si>
  <si>
    <t>Mett</t>
  </si>
  <si>
    <t>Mons</t>
  </si>
  <si>
    <t>Montvoie</t>
  </si>
  <si>
    <t>Morcles</t>
  </si>
  <si>
    <t>Mullen</t>
  </si>
  <si>
    <t>Muntogna da Schons</t>
  </si>
  <si>
    <t>Möriken</t>
  </si>
  <si>
    <t>Mötschwil-Schleumen</t>
  </si>
  <si>
    <t>Mühlebach bei Amriswil</t>
  </si>
  <si>
    <t>Mühlen</t>
  </si>
  <si>
    <t>Münster (GR)</t>
  </si>
  <si>
    <t>Münster (LU)</t>
  </si>
  <si>
    <t>Nesselnbach</t>
  </si>
  <si>
    <t>Neuhausen</t>
  </si>
  <si>
    <t>Neukirch bei Ilanz</t>
  </si>
  <si>
    <t>Neuveville</t>
  </si>
  <si>
    <t>Neyruz (VD)</t>
  </si>
  <si>
    <t>Niederernen</t>
  </si>
  <si>
    <t>Niedergerlafingen</t>
  </si>
  <si>
    <t>Niederhallwil</t>
  </si>
  <si>
    <t>Niederurdorf</t>
  </si>
  <si>
    <t>Niederwil (Zofingen)</t>
  </si>
  <si>
    <t>Niederzeihen</t>
  </si>
  <si>
    <t>Noble-Contrée</t>
  </si>
  <si>
    <t>Noranco</t>
  </si>
  <si>
    <t>Obercastels</t>
  </si>
  <si>
    <t>Oberendingen</t>
  </si>
  <si>
    <t>Oberhofen bei Münchwilen</t>
  </si>
  <si>
    <t>Oberleibstadt</t>
  </si>
  <si>
    <t>Obermuhleren-Zimmerwald</t>
  </si>
  <si>
    <t>Oberried (See)</t>
  </si>
  <si>
    <t>Oberscheunen</t>
  </si>
  <si>
    <t>Oberstrass</t>
  </si>
  <si>
    <t>Oberurdorf</t>
  </si>
  <si>
    <t>Obervaz</t>
  </si>
  <si>
    <t>Oberwinterthur</t>
  </si>
  <si>
    <t>Oerlikon</t>
  </si>
  <si>
    <t>Oetlikon</t>
  </si>
  <si>
    <t>Oftershausen</t>
  </si>
  <si>
    <t>Olsberg (BL)</t>
  </si>
  <si>
    <t>Onex-Confignon</t>
  </si>
  <si>
    <t>Otterbach</t>
  </si>
  <si>
    <t>Pambio</t>
  </si>
  <si>
    <t>Panix</t>
  </si>
  <si>
    <t>Pany</t>
  </si>
  <si>
    <t>Piandera</t>
  </si>
  <si>
    <t>Pignieu</t>
  </si>
  <si>
    <t>Plainpalais</t>
  </si>
  <si>
    <t>Plamboz</t>
  </si>
  <si>
    <t>Ponte-Campovasto</t>
  </si>
  <si>
    <t>Prato (Vallemaggia)</t>
  </si>
  <si>
    <t>Prato-Fiesso</t>
  </si>
  <si>
    <t>Pregny</t>
  </si>
  <si>
    <t>Präsanz</t>
  </si>
  <si>
    <t>Putz</t>
  </si>
  <si>
    <t>Raat-Schüpfheim</t>
  </si>
  <si>
    <t>Ragaz</t>
  </si>
  <si>
    <t>Ravecchia</t>
  </si>
  <si>
    <t>Reams</t>
  </si>
  <si>
    <t>Reiben</t>
  </si>
  <si>
    <t>Reichenbach bei Frutigen</t>
  </si>
  <si>
    <t>Rein</t>
  </si>
  <si>
    <t>Reischen</t>
  </si>
  <si>
    <t>Remüs</t>
  </si>
  <si>
    <t>Retterswil</t>
  </si>
  <si>
    <t>Richensee</t>
  </si>
  <si>
    <t>Ried</t>
  </si>
  <si>
    <t>Rieden (ZH)</t>
  </si>
  <si>
    <t>Riesbach</t>
  </si>
  <si>
    <t>Riken (AG)</t>
  </si>
  <si>
    <t>Rinkenbach</t>
  </si>
  <si>
    <t>Roffna</t>
  </si>
  <si>
    <t>Rohrdorf</t>
  </si>
  <si>
    <t>Rudolfstetten</t>
  </si>
  <si>
    <t>Ruis</t>
  </si>
  <si>
    <t>Rüdtligen</t>
  </si>
  <si>
    <t>Rüti im Prätigau</t>
  </si>
  <si>
    <t>Sagens</t>
  </si>
  <si>
    <t>Saint-Aubin (NE)</t>
  </si>
  <si>
    <t>Salux</t>
  </si>
  <si>
    <t>Samaden</t>
  </si>
  <si>
    <t>Sauges</t>
  </si>
  <si>
    <t>Saules</t>
  </si>
  <si>
    <t>Scanfs</t>
  </si>
  <si>
    <t>Scareglia</t>
  </si>
  <si>
    <t>Schachen</t>
  </si>
  <si>
    <t>Schlarigna/Celerina</t>
  </si>
  <si>
    <t>Schleins</t>
  </si>
  <si>
    <t>Schoren</t>
  </si>
  <si>
    <t>Schottikon</t>
  </si>
  <si>
    <t>Schrickschrot</t>
  </si>
  <si>
    <t>Schuders</t>
  </si>
  <si>
    <t>Schuls</t>
  </si>
  <si>
    <t>Schwamendingen</t>
  </si>
  <si>
    <t>Schwanden</t>
  </si>
  <si>
    <t>Schweiningen</t>
  </si>
  <si>
    <t>Schönthal</t>
  </si>
  <si>
    <t>Seebach</t>
  </si>
  <si>
    <t>Seen</t>
  </si>
  <si>
    <t>Seewis im Oberland</t>
  </si>
  <si>
    <t>Serneus</t>
  </si>
  <si>
    <t>Seth</t>
  </si>
  <si>
    <t>Signôra</t>
  </si>
  <si>
    <t>Sils im Engadin</t>
  </si>
  <si>
    <t>Solduno</t>
  </si>
  <si>
    <t>Sornico</t>
  </si>
  <si>
    <t>St. Margarethen</t>
  </si>
  <si>
    <t>St. Niklaus Dorf</t>
  </si>
  <si>
    <t>St. Niklaus Matt</t>
  </si>
  <si>
    <t>Stalden im Emmental</t>
  </si>
  <si>
    <t>Stalla</t>
  </si>
  <si>
    <t>Stechlenegg</t>
  </si>
  <si>
    <t>Straubenzell</t>
  </si>
  <si>
    <t>Strättligen</t>
  </si>
  <si>
    <t>Stuls</t>
  </si>
  <si>
    <t>Stürvis</t>
  </si>
  <si>
    <t>Süs</t>
  </si>
  <si>
    <t>Tablat</t>
  </si>
  <si>
    <t>Tannenbühl</t>
  </si>
  <si>
    <t>Tennwil</t>
  </si>
  <si>
    <t>Thielle</t>
  </si>
  <si>
    <t>Thungschneit</t>
  </si>
  <si>
    <t>Tinizun</t>
  </si>
  <si>
    <t>Tinzen</t>
  </si>
  <si>
    <t>Tramelan-Dessous</t>
  </si>
  <si>
    <t>Tramelan-Dessus</t>
  </si>
  <si>
    <t>Trins</t>
  </si>
  <si>
    <t>Truns</t>
  </si>
  <si>
    <t>Töss</t>
  </si>
  <si>
    <t>Unterembrach</t>
  </si>
  <si>
    <t>Unterhallau</t>
  </si>
  <si>
    <t>Unterleibstadt</t>
  </si>
  <si>
    <t>Unterstrass</t>
  </si>
  <si>
    <t>Vairano</t>
  </si>
  <si>
    <t>Val de Bagnes</t>
  </si>
  <si>
    <t>Valcava</t>
  </si>
  <si>
    <t>Valle Morobbia in Piano</t>
  </si>
  <si>
    <t>Valpaschun</t>
  </si>
  <si>
    <t>Veltheim (ZH)</t>
  </si>
  <si>
    <t>Vernéaz</t>
  </si>
  <si>
    <t>Verzasca</t>
  </si>
  <si>
    <t>Vilars</t>
  </si>
  <si>
    <t>Vingelz</t>
  </si>
  <si>
    <t>Voëns-Maley</t>
  </si>
  <si>
    <t>Waldhäusern</t>
  </si>
  <si>
    <t>Wallenstadt</t>
  </si>
  <si>
    <t>Waltensburg</t>
  </si>
  <si>
    <t>Wavre</t>
  </si>
  <si>
    <t>Welschenrohr-Gänsbrunnen</t>
  </si>
  <si>
    <t>Werd</t>
  </si>
  <si>
    <t>Wergenstein</t>
  </si>
  <si>
    <t>Wiedikon</t>
  </si>
  <si>
    <t>Wil (BE)</t>
  </si>
  <si>
    <t>Wil bei Koppigen</t>
  </si>
  <si>
    <t>Windlach</t>
  </si>
  <si>
    <t>Wipkingen</t>
  </si>
  <si>
    <t>Witikon</t>
  </si>
  <si>
    <t>Wittwil</t>
  </si>
  <si>
    <t>Wolhusen Markt</t>
  </si>
  <si>
    <t>Wollishofen</t>
  </si>
  <si>
    <t>Wyssachengraben</t>
  </si>
  <si>
    <t>Wülflingen</t>
  </si>
  <si>
    <t>Zillis</t>
  </si>
  <si>
    <t>Agrowirtschaft (Agrokaufmann/-frau) HF (MiVo 2005)</t>
  </si>
  <si>
    <t>Drogist/in HF (MiVo 2017)</t>
  </si>
  <si>
    <t>Fitness- und Bewegungstrainer/-in (Tertiär - nicht reglementiert)</t>
  </si>
  <si>
    <t>Kirchenmusiker/in (Tertiär - nicht reglementiert)</t>
  </si>
  <si>
    <t>Maschinenbau HF – Kunststofftechnik (MiVo 2005)</t>
  </si>
  <si>
    <t>NDS HF Betriebswirtschaft (MiVo 2005+2017)</t>
  </si>
  <si>
    <t>NDS HF Business Administration (MiVo 2017)</t>
  </si>
  <si>
    <t>NDS HF Digital Business Management (MiVo 2017)</t>
  </si>
  <si>
    <t>NDS HF Digital Innovation Manager (MiVo 2005+2017)</t>
  </si>
  <si>
    <t>NDS HF Digital Transformation (MiVo 2017)</t>
  </si>
  <si>
    <t>NDS HF Energie und Umwelt (MiVo 2005+2017)</t>
  </si>
  <si>
    <t>NDS HF Gebäudeinformatik (MiVo 2005+2017)</t>
  </si>
  <si>
    <t>NDS HF Hotelmanagement (MiVo 2005)</t>
  </si>
  <si>
    <t>NDS HF IT Security &amp; Risk Management (MiVo 2017)</t>
  </si>
  <si>
    <t>NDS HF IT-Service-Management (MiVo 2005+2017)</t>
  </si>
  <si>
    <t>NDS HF Media &amp; Event Management (MiVo 2017)</t>
  </si>
  <si>
    <t>NDS HF Network Security Engineering (MiVo 2017)</t>
  </si>
  <si>
    <t>NDS HF Software Engineering (MiVo 2005+2017)</t>
  </si>
  <si>
    <t>NDS HF Software Entwicklung (MiVo 2017)</t>
  </si>
  <si>
    <t>NDS HF Unternehmensführung (MiVo 2017)</t>
  </si>
  <si>
    <t>Yoga-Therapeut/in (Tertiär - nicht reglementiert)</t>
  </si>
  <si>
    <t>Blonay - Saint-Légier</t>
  </si>
  <si>
    <t>Böztal</t>
  </si>
  <si>
    <t>Hautemorges</t>
  </si>
  <si>
    <t>Tresa</t>
  </si>
  <si>
    <t>Val Mara</t>
  </si>
  <si>
    <t>Damphreux-Lugnez</t>
  </si>
  <si>
    <t>Herznach-Ueken</t>
  </si>
  <si>
    <t>Schwende-Rüte</t>
  </si>
  <si>
    <t>Agro-Technik HF (MiVo 2017)</t>
  </si>
  <si>
    <t>Agro-Wirtschaft HF (MiVo 2017)</t>
  </si>
  <si>
    <t>Arbeitsagoge/-agogin (Tertiär - nicht reglementiert)</t>
  </si>
  <si>
    <t>Betriebsleitung in Facility Management HF (MiVo 2005+2017)</t>
  </si>
  <si>
    <t>Betriebswirtschaft HF (MiVo 2005+2017)</t>
  </si>
  <si>
    <t>Betriebswirtschaft HF - Bankwirtschaft (MiVo 2005+2017)</t>
  </si>
  <si>
    <t>Betriebswirtschaft HF - Finance (MiVo 2005+2017)</t>
  </si>
  <si>
    <t>Betriebswirtschaft HF - General Management (MiVo 2005+2017)</t>
  </si>
  <si>
    <t>Betriebswirtschaft HF - SAP (MiVo 2005+2017)</t>
  </si>
  <si>
    <t>Betriebsökonom/in (Tertiär - nicht reglementiert)</t>
  </si>
  <si>
    <t>Bewegungspädagogik HF (MiVo 2017)</t>
  </si>
  <si>
    <t>Business Analyst NDS (Tertiär - nicht reglementiert)</t>
  </si>
  <si>
    <t>Chef de chantier électricien (tertiaire - non réglementé)</t>
  </si>
  <si>
    <t>Dentalhygiene HF (MiVo 2005+2017)</t>
  </si>
  <si>
    <t>Digital Business Solution Designer NDS (Tertiär - nicht reglementiert)</t>
  </si>
  <si>
    <t>Digital Collaboration Specialist EF</t>
  </si>
  <si>
    <t>Digital Innovation Engineer NDS (Tertiär - nicht reglementiert)</t>
  </si>
  <si>
    <t>Drehbuchautor/in (Tertiär - nicht reglementiert)</t>
  </si>
  <si>
    <t>Elektrotechnik HF - Elektronik (MiVo 2005)</t>
  </si>
  <si>
    <t>Elektrotechnik HF - Energietechnik (MiVo 2005)</t>
  </si>
  <si>
    <t>Elektrotechnik HF - Grossanlagenbetrieb (MiVo 2005)</t>
  </si>
  <si>
    <t>Gebäudetechnik HF (MiVo 2005+2017)</t>
  </si>
  <si>
    <t>Grossanlagenbetrieb HF (MiVo 2017)</t>
  </si>
  <si>
    <t>Hotellerie und Gastronomie HF (MiVo 2017)</t>
  </si>
  <si>
    <t>Informatik HF (MiVo 2005+2017)</t>
  </si>
  <si>
    <t>Informatik HF - Applikationsentwicklung (MiVo 2005+2017)</t>
  </si>
  <si>
    <t>Informatik HF - Elektronik/Digitalisierung (MiVo 2005+2017)</t>
  </si>
  <si>
    <t>Informatik HF - Systemtechnik (MiVo 2005+2017)</t>
  </si>
  <si>
    <t>Informatik NDS (Tertiär - nicht reglementiert)</t>
  </si>
  <si>
    <t>Kindheitspädagogik HF (MiVo 2017)</t>
  </si>
  <si>
    <t>Literaturpublizist/in (Tertiär - nicht reglementiert)</t>
  </si>
  <si>
    <t>Medizinisch-technische Radiologie HF (MiVo 2017)</t>
  </si>
  <si>
    <t>NDS HF Betriebswirtschaft - Schwerpunkt Unternehmensführung (MiVo 2005+2017)</t>
  </si>
  <si>
    <t>NDS HF Coaching and Leadership (MiVo 2005+2017)</t>
  </si>
  <si>
    <t>NDS HF Human Ressources Management (MiVo 2017)</t>
  </si>
  <si>
    <t>NDS HF Intensivpflege (MiVo 2017)</t>
  </si>
  <si>
    <t>NDS HF Key-Account Management (MiVo 2017)</t>
  </si>
  <si>
    <t>NDS HF Leadership and Change Management (MiVo 2005+2017)</t>
  </si>
  <si>
    <t>NDS HF Logistikleitung (MiVo 2005+2017)</t>
  </si>
  <si>
    <t>NDS HF Marketing und Verkaufsleitung (MiVo 2005+2017)</t>
  </si>
  <si>
    <t>NDS HF Notfallpflege (MiVo 2005+2017)</t>
  </si>
  <si>
    <t>NDS HF Online Marketing Manager (MiVo 2005+2017)</t>
  </si>
  <si>
    <t>NDS HF Personalleitung (MiVo 2005+2017)</t>
  </si>
  <si>
    <t>NDS HF Projektmanagement (MiVo 2005+2017)</t>
  </si>
  <si>
    <t>NDS HF Sicherheitsexperte/-in in Planung und Errichtung von elektrischen Anlagen (MiVo 2017)</t>
  </si>
  <si>
    <t>NDS HF Sicherheitsexperte/-in von elektrischen Anlagen (MiVo 2017)</t>
  </si>
  <si>
    <t>NDS HF Steuerberatung (MiVo 2005+2017)</t>
  </si>
  <si>
    <t>NDS HF Tourismusmanagement (MiVo 2017)</t>
  </si>
  <si>
    <t>Operationstechnik HF (MiVo 2017)</t>
  </si>
  <si>
    <t>Pflege HF (MiVo 2017)</t>
  </si>
  <si>
    <t>Pflegefachmann/-frau für Überwachungspflege NDS HFR (Tertiär - nicht reglementiert)</t>
  </si>
  <si>
    <t>Podologie HF (MiVo 2017)</t>
  </si>
  <si>
    <t>Pressefotograf/in (Tertiär - nicht reglementiert)</t>
  </si>
  <si>
    <t>Produktdesign HF - Industriedesign (MiVo 2005)</t>
  </si>
  <si>
    <t>Produktdesign HF - Keramik (MiVo 2005)</t>
  </si>
  <si>
    <t>Produktdesign HF - Modedesign (MiVo 2005)</t>
  </si>
  <si>
    <t>Produktdesign HF - Textildesign (MiVo 2005)</t>
  </si>
  <si>
    <t>Produktdesign HF - Uhrendesign (MiVo 2005)</t>
  </si>
  <si>
    <t>Psychosoziale/r Berater/in (Tertiär - nicht reglementiert)</t>
  </si>
  <si>
    <t>Sozialpädagogik HF (MiVo 2005+2017)</t>
  </si>
  <si>
    <t>Systemtechnik HF - Automation (MiVo 2005)</t>
  </si>
  <si>
    <t>Systemtechnik HF - Medizinaltechnik (MiVo 2005)</t>
  </si>
  <si>
    <t>Systemtechnik HF - Umwelt (MiVo 2005)</t>
  </si>
  <si>
    <t>Textil- und Bekleidungstechnik HF (MiVo 2017)</t>
  </si>
  <si>
    <t>Textil- und Fashionmanagement HF (MiVo 2017)</t>
  </si>
  <si>
    <t>Textiltechnologie HF (MiVo 2017)</t>
  </si>
  <si>
    <t>Tourismus HF (MiVo 2005+2017)</t>
  </si>
  <si>
    <t>Unternehmensprozesse HF - Logistik (MiVo 2005)</t>
  </si>
  <si>
    <t>Wirtschaftsinformatik HF (MiVo 2005+2017)</t>
  </si>
  <si>
    <t>Zollverwaltung HF (MiVo 2005)</t>
  </si>
  <si>
    <t>Ausländisches Programm: Sekundarstufe II - andere allgemeinbildende Ausbildungen</t>
  </si>
  <si>
    <t>Baccalauréat français</t>
  </si>
  <si>
    <t>v1.17</t>
  </si>
  <si>
    <t>Basse-Vendline</t>
  </si>
  <si>
    <t>Bauplanung HF (MiVo 2017)</t>
  </si>
  <si>
    <t>Elektrotechnik HF (MiVo 2017)</t>
  </si>
  <si>
    <t>Energie- und Umwelttechnik HF (MiVo 2017)</t>
  </si>
  <si>
    <t>Gartenbautechnik HF (MiVo 2017)</t>
  </si>
  <si>
    <t>Gebäudeautomation HF (MiVo 2017)</t>
  </si>
  <si>
    <t>Gebäudetechnik HF - Gebäudeautomation (MiVo 2005)</t>
  </si>
  <si>
    <t>Gebäudetechnik HF - Haustechnik (MiVo 2005)</t>
  </si>
  <si>
    <t>Gebäudetechnik HF - Heizung, Lüftung, Klima HLK (MiVo 2005)</t>
  </si>
  <si>
    <t>Gebäudetechnik HF - Heizung, Lüftung, Klima, Kälte, Sanitär HLKKS (MiVo 2005)</t>
  </si>
  <si>
    <t>Gemeindeanimation HF (MiVo 2005+2017)</t>
  </si>
  <si>
    <t>Holztechnik HF - Holzbau (MiVo 2017)</t>
  </si>
  <si>
    <t>Holztechnik HF - Holzindustrie (MiVo 2017)</t>
  </si>
  <si>
    <t>Holztechnik HF - Schreinerei/Innenausbau (MiVo 2017)</t>
  </si>
  <si>
    <t>Kommunikationsdesign HF (MiVo 2017)</t>
  </si>
  <si>
    <t>Lebensmitteltechnologie HF (MiVo 2017)</t>
  </si>
  <si>
    <t>Marketingmanagement HF (MiVo 2005+2017)</t>
  </si>
  <si>
    <t>Maschinenbau HF (MiVo 2017)</t>
  </si>
  <si>
    <t>Medienmanagement HF (MiVo 2017)</t>
  </si>
  <si>
    <t>Medizintechnik HF (MiVo 2017)</t>
  </si>
  <si>
    <t>NDS HF Anästhesiepflege (MiVo 2017)</t>
  </si>
  <si>
    <t>NDS HF Digital Innovation Management (MiVo 2017)</t>
  </si>
  <si>
    <t>NDS HF Leadership and Management (MiVo 2005+2017)</t>
  </si>
  <si>
    <t>NDS HF Leiter/in HR (MiVo 2005+2017)</t>
  </si>
  <si>
    <t>NDS HF Real Estate Management (MiVo 2017)</t>
  </si>
  <si>
    <t>Orthoptik HF (MiVo 2017)</t>
  </si>
  <si>
    <t>Produktdesign HF (MiVo 2017)</t>
  </si>
  <si>
    <t>Prozesstechnik HF (MiVo 2017)</t>
  </si>
  <si>
    <t>Rettungssanität HF (MiVo 2017)</t>
  </si>
  <si>
    <t>Systemtechnik HF (MiVo 2017)</t>
  </si>
  <si>
    <t>Weinbautechnik HF (MiVo 2017)</t>
  </si>
  <si>
    <t>Erwachsenenbildung HF (MiVo 2017)</t>
  </si>
  <si>
    <t>Metall- und Fassadenbau HF (MiVo 2017)</t>
  </si>
  <si>
    <t>Mikrotechnik HF (MiVo 2017)</t>
  </si>
  <si>
    <t>ARTISET Bildung hfk</t>
  </si>
  <si>
    <t>Fachmittelschule Kanton Zug</t>
  </si>
  <si>
    <t>Gewerblich-industrielles Bildungszentrum Zug (GIBZ)</t>
  </si>
  <si>
    <t>HSO Wirtschaftsschule Schweiz AG, Zweigniederlassung Baar</t>
  </si>
  <si>
    <t>Institut Montana Zugerberg</t>
  </si>
  <si>
    <t>International School of Central Switzerland (ISCS)</t>
  </si>
  <si>
    <t>International School of Zug and Luzern, Hünenberg</t>
  </si>
  <si>
    <t>ipso Bildung AG - IBZ Schulen AG Standort Zug</t>
  </si>
  <si>
    <t>Kantonsschule Menzingen</t>
  </si>
  <si>
    <t>Kantonsschule Zug</t>
  </si>
  <si>
    <t>Kaufmännisches Bildungszentrum Zug (KBZ)</t>
  </si>
  <si>
    <t>Landwirtschaftliches Bildungs- u. Beratungszentrum des Kantons Zug</t>
  </si>
  <si>
    <t>OYM College</t>
  </si>
  <si>
    <t>Flugverkehrsleitung HF (MiVo 2017)</t>
  </si>
  <si>
    <t>Metallbau Produktions- und Montageleiter/in EF</t>
  </si>
  <si>
    <t>NDS HF Abteilungsleitung Gesundheitswesen (MiVo 2005+2017)</t>
  </si>
  <si>
    <t>NDS HF Applikationsentwicklung (MiVo 2005+2017)</t>
  </si>
  <si>
    <t>NDS HF Business Analyst (MiVo 2005+2017)</t>
  </si>
  <si>
    <t>NDS HF Chief Digital Officier (MiVo 2005+2017)</t>
  </si>
  <si>
    <t>NDS HF Controlling (MiVo 2005+2017)</t>
  </si>
  <si>
    <t>NDS HF Erlebnispädagogik (MiVo 2005+2017)</t>
  </si>
  <si>
    <t>NDS HF Executive in Business Engineering (MiVo 2005+2017)</t>
  </si>
  <si>
    <t>NDS HF Human Resources (MiVo 2005+2017)</t>
  </si>
  <si>
    <t>NDS HF KMU Leadership und Betriebswirtschaft (MiVo 2017)</t>
  </si>
  <si>
    <t>Software Engineering (Tertiär - nicht reglementiert)</t>
  </si>
  <si>
    <t>Verkehrspilot/in HF (MiVo 2017)</t>
  </si>
  <si>
    <t>Waldwirtschaft HF (MiVo 2005+2017)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</si>
</sst>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dd/mm/yy;@"/>
    <numFmt numFmtId="166" formatCode="yyyy\-mm\-dd;@"/>
    <numFmt numFmtId="167" formatCode="dd/mm/yyyy;@"/>
  </numFmts>
  <fonts count="18" x14ac:knownFonts="1">
    <font>
      <sz val="10"/>
      <name val="Arial"/>
    </font>
    <font>
      <sz val="10"/>
      <name val="Arial"/>
    </font>
    <font>
      <sz val="8"/>
      <name val="Arial"/>
      <family val="2"/>
    </font>
    <font>
      <b/>
      <sz val="12"/>
      <name val="Arial"/>
      <family val="2"/>
    </font>
    <font>
      <sz val="10"/>
      <name val="Arial"/>
      <family val="2"/>
    </font>
    <font>
      <b/>
      <sz val="10"/>
      <name val="Arial"/>
      <family val="2"/>
    </font>
    <font>
      <b/>
      <sz val="8"/>
      <color indexed="22"/>
      <name val="Arial"/>
      <family val="2"/>
    </font>
    <font>
      <b/>
      <sz val="10"/>
      <color indexed="9"/>
      <name val="Arial"/>
      <family val="2"/>
    </font>
    <font>
      <b/>
      <sz val="12"/>
      <color indexed="9"/>
      <name val="Arial"/>
      <family val="2"/>
    </font>
    <font>
      <b/>
      <sz val="14"/>
      <name val="Arial"/>
      <family val="2"/>
    </font>
    <font>
      <u/>
      <sz val="10"/>
      <color indexed="12"/>
      <name val="Arial"/>
      <family val="2"/>
    </font>
    <font>
      <b/>
      <sz val="8"/>
      <name val="Arial"/>
      <family val="2"/>
    </font>
    <font>
      <b/>
      <sz val="10"/>
      <color indexed="9"/>
      <name val="Arial"/>
      <family val="2"/>
    </font>
    <font>
      <b/>
      <sz val="10"/>
      <name val="Arial"/>
      <family val="2"/>
    </font>
    <font>
      <sz val="8"/>
      <name val="Arial"/>
      <family val="2"/>
    </font>
    <font>
      <sz val="10"/>
      <color indexed="8"/>
      <name val="Arial"/>
      <family val="2"/>
    </font>
    <font>
      <sz val="12"/>
      <name val="Arial"/>
      <family val="2"/>
    </font>
    <font>
      <sz val="12"/>
      <color theme="0"/>
      <name val="Arial"/>
      <family val="2"/>
    </font>
  </fonts>
  <fills count="18">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8"/>
        <bgColor indexed="64"/>
      </patternFill>
    </fill>
    <fill>
      <patternFill patternType="solid">
        <fgColor indexed="26"/>
        <bgColor indexed="64"/>
      </patternFill>
    </fill>
    <fill>
      <patternFill patternType="solid">
        <fgColor indexed="23"/>
        <bgColor indexed="64"/>
      </patternFill>
    </fill>
    <fill>
      <patternFill patternType="solid">
        <fgColor indexed="13"/>
        <bgColor indexed="64"/>
      </patternFill>
    </fill>
    <fill>
      <patternFill patternType="solid">
        <fgColor indexed="48"/>
        <bgColor indexed="64"/>
      </patternFill>
    </fill>
    <fill>
      <patternFill patternType="solid">
        <fgColor indexed="11"/>
        <bgColor indexed="64"/>
      </patternFill>
    </fill>
    <fill>
      <patternFill patternType="solid">
        <fgColor indexed="41"/>
        <bgColor indexed="64"/>
      </patternFill>
    </fill>
    <fill>
      <patternFill patternType="solid">
        <fgColor indexed="43"/>
        <bgColor indexed="64"/>
      </patternFill>
    </fill>
    <fill>
      <patternFill patternType="solid">
        <fgColor indexed="10"/>
        <bgColor indexed="64"/>
      </patternFill>
    </fill>
    <fill>
      <patternFill patternType="solid">
        <fgColor indexed="22"/>
        <bgColor indexed="31"/>
      </patternFill>
    </fill>
    <fill>
      <patternFill patternType="solid">
        <fgColor indexed="27"/>
        <bgColor indexed="64"/>
      </patternFill>
    </fill>
    <fill>
      <patternFill patternType="solid">
        <fgColor indexed="9"/>
        <bgColor indexed="64"/>
      </patternFill>
    </fill>
    <fill>
      <patternFill patternType="solid">
        <fgColor indexed="9"/>
        <bgColor indexed="8"/>
      </patternFill>
    </fill>
    <fill>
      <patternFill patternType="solid">
        <fgColor indexed="9"/>
        <bgColor indexed="0"/>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
      <left/>
      <right style="thin">
        <color indexed="22"/>
      </right>
      <top/>
      <bottom style="medium">
        <color indexed="64"/>
      </bottom>
      <diagonal/>
    </border>
    <border>
      <left style="thin">
        <color indexed="22"/>
      </left>
      <right/>
      <top/>
      <bottom style="medium">
        <color indexed="64"/>
      </bottom>
      <diagonal/>
    </border>
    <border>
      <left/>
      <right style="thin">
        <color indexed="22"/>
      </right>
      <top/>
      <bottom/>
      <diagonal/>
    </border>
    <border>
      <left style="thin">
        <color indexed="22"/>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9"/>
      </left>
      <right style="thin">
        <color indexed="9"/>
      </right>
      <top style="thin">
        <color indexed="64"/>
      </top>
      <bottom/>
      <diagonal/>
    </border>
    <border>
      <left style="hair">
        <color indexed="64"/>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9"/>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style="thin">
        <color indexed="9"/>
      </left>
      <right style="thin">
        <color indexed="64"/>
      </right>
      <top style="thin">
        <color indexed="64"/>
      </top>
      <bottom style="thin">
        <color indexed="64"/>
      </bottom>
      <diagonal/>
    </border>
    <border>
      <left/>
      <right style="thin">
        <color indexed="22"/>
      </right>
      <top style="medium">
        <color indexed="64"/>
      </top>
      <bottom/>
      <diagonal/>
    </border>
    <border>
      <left style="thin">
        <color indexed="22"/>
      </left>
      <right style="thin">
        <color indexed="22"/>
      </right>
      <top style="medium">
        <color indexed="64"/>
      </top>
      <bottom/>
      <diagonal/>
    </border>
    <border>
      <left style="thin">
        <color indexed="22"/>
      </left>
      <right/>
      <top style="medium">
        <color indexed="64"/>
      </top>
      <bottom/>
      <diagonal/>
    </border>
    <border>
      <left style="thin">
        <color indexed="22"/>
      </left>
      <right style="thin">
        <color indexed="22"/>
      </right>
      <top/>
      <bottom/>
      <diagonal/>
    </border>
    <border>
      <left style="thin">
        <color indexed="9"/>
      </left>
      <right/>
      <top style="thin">
        <color indexed="64"/>
      </top>
      <bottom style="thin">
        <color indexed="64"/>
      </bottom>
      <diagonal/>
    </border>
    <border>
      <left style="thin">
        <color indexed="22"/>
      </left>
      <right style="thin">
        <color indexed="22"/>
      </right>
      <top/>
      <bottom style="medium">
        <color indexed="64"/>
      </bottom>
      <diagonal/>
    </border>
    <border>
      <left/>
      <right style="thin">
        <color indexed="55"/>
      </right>
      <top/>
      <bottom style="medium">
        <color indexed="64"/>
      </bottom>
      <diagonal/>
    </border>
    <border>
      <left style="thin">
        <color indexed="55"/>
      </left>
      <right style="thin">
        <color indexed="55"/>
      </right>
      <top/>
      <bottom style="medium">
        <color indexed="64"/>
      </bottom>
      <diagonal/>
    </border>
    <border>
      <left style="thin">
        <color indexed="55"/>
      </left>
      <right/>
      <top/>
      <bottom style="medium">
        <color indexed="64"/>
      </bottom>
      <diagonal/>
    </border>
    <border>
      <left/>
      <right style="thin">
        <color indexed="55"/>
      </right>
      <top/>
      <bottom/>
      <diagonal/>
    </border>
    <border>
      <left style="thin">
        <color indexed="55"/>
      </left>
      <right style="thin">
        <color indexed="55"/>
      </right>
      <top/>
      <bottom/>
      <diagonal/>
    </border>
    <border>
      <left style="thin">
        <color indexed="55"/>
      </left>
      <right/>
      <top/>
      <bottom/>
      <diagonal/>
    </border>
    <border>
      <left/>
      <right/>
      <top style="thin">
        <color indexed="64"/>
      </top>
      <bottom style="thin">
        <color indexed="64"/>
      </bottom>
      <diagonal/>
    </border>
    <border>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s>
  <cellStyleXfs count="2">
    <xf numFmtId="0" fontId="0" fillId="0" borderId="0"/>
    <xf numFmtId="0" fontId="15" fillId="0" borderId="0"/>
  </cellStyleXfs>
  <cellXfs count="222">
    <xf numFmtId="0" fontId="0" fillId="0" borderId="0" xfId="0"/>
    <xf numFmtId="0" fontId="6" fillId="0" borderId="0" xfId="0" applyNumberFormat="1" applyFont="1" applyAlignment="1" applyProtection="1">
      <alignment horizontal="left" vertical="center" wrapText="1"/>
      <protection hidden="1"/>
    </xf>
    <xf numFmtId="0" fontId="3" fillId="0" borderId="0" xfId="0" applyFont="1" applyAlignment="1" applyProtection="1">
      <alignment vertical="center" wrapText="1"/>
      <protection hidden="1"/>
    </xf>
    <xf numFmtId="0" fontId="7" fillId="0" borderId="0" xfId="0" applyFont="1" applyAlignment="1" applyProtection="1">
      <alignment horizontal="center" vertical="center" wrapText="1"/>
      <protection hidden="1"/>
    </xf>
    <xf numFmtId="0" fontId="8" fillId="0" borderId="0" xfId="0" applyFont="1" applyFill="1" applyAlignment="1" applyProtection="1">
      <alignment horizontal="center" vertical="center" wrapText="1"/>
      <protection hidden="1"/>
    </xf>
    <xf numFmtId="0" fontId="3" fillId="0" borderId="0" xfId="0" applyFont="1" applyFill="1" applyAlignment="1" applyProtection="1">
      <alignment vertical="center" wrapText="1"/>
      <protection hidden="1"/>
    </xf>
    <xf numFmtId="0" fontId="3" fillId="0" borderId="0" xfId="0" applyFont="1" applyFill="1" applyBorder="1" applyAlignment="1" applyProtection="1">
      <alignment horizontal="center" vertical="center" wrapText="1"/>
      <protection hidden="1"/>
    </xf>
    <xf numFmtId="1" fontId="9" fillId="2" borderId="1" xfId="0" applyNumberFormat="1" applyFont="1" applyFill="1" applyBorder="1" applyAlignment="1" applyProtection="1">
      <alignment horizontal="center" vertical="center" wrapText="1"/>
      <protection hidden="1"/>
    </xf>
    <xf numFmtId="0" fontId="11" fillId="3" borderId="1" xfId="0" applyFont="1" applyFill="1" applyBorder="1" applyAlignment="1" applyProtection="1">
      <alignment horizontal="left" vertical="center" wrapText="1"/>
      <protection hidden="1"/>
    </xf>
    <xf numFmtId="0" fontId="12" fillId="4" borderId="2" xfId="0" applyFont="1" applyFill="1" applyBorder="1" applyAlignment="1" applyProtection="1">
      <alignment horizontal="center" vertical="center" wrapText="1"/>
      <protection hidden="1"/>
    </xf>
    <xf numFmtId="0" fontId="5" fillId="0" borderId="3" xfId="0" applyFont="1" applyBorder="1" applyAlignment="1" applyProtection="1">
      <alignment horizontal="left"/>
      <protection hidden="1"/>
    </xf>
    <xf numFmtId="164" fontId="5" fillId="0" borderId="3" xfId="0" applyNumberFormat="1" applyFont="1" applyBorder="1" applyAlignment="1" applyProtection="1">
      <alignment horizontal="left"/>
      <protection hidden="1"/>
    </xf>
    <xf numFmtId="0" fontId="4" fillId="0" borderId="3" xfId="0" applyFont="1" applyBorder="1" applyAlignment="1" applyProtection="1">
      <alignment horizontal="left"/>
      <protection hidden="1"/>
    </xf>
    <xf numFmtId="0" fontId="13" fillId="0" borderId="0" xfId="0" applyFont="1" applyProtection="1">
      <protection hidden="1"/>
    </xf>
    <xf numFmtId="0" fontId="13" fillId="0" borderId="4" xfId="0" applyFont="1" applyBorder="1" applyAlignment="1" applyProtection="1">
      <alignment horizontal="left"/>
      <protection hidden="1"/>
    </xf>
    <xf numFmtId="0" fontId="13" fillId="0" borderId="5" xfId="0" applyFont="1" applyBorder="1" applyAlignment="1" applyProtection="1">
      <alignment horizontal="right"/>
      <protection hidden="1"/>
    </xf>
    <xf numFmtId="0" fontId="13" fillId="0" borderId="6" xfId="0" applyFont="1" applyBorder="1" applyProtection="1">
      <protection hidden="1"/>
    </xf>
    <xf numFmtId="0" fontId="0" fillId="0" borderId="7" xfId="0" applyBorder="1" applyAlignment="1" applyProtection="1">
      <alignment horizontal="right"/>
      <protection hidden="1"/>
    </xf>
    <xf numFmtId="0" fontId="0" fillId="0" borderId="8" xfId="0" applyBorder="1" applyProtection="1">
      <protection hidden="1"/>
    </xf>
    <xf numFmtId="0" fontId="13" fillId="0" borderId="5" xfId="0" applyFont="1" applyBorder="1" applyAlignment="1" applyProtection="1">
      <alignment horizontal="left"/>
      <protection hidden="1"/>
    </xf>
    <xf numFmtId="0" fontId="0" fillId="0" borderId="7" xfId="0" applyBorder="1" applyAlignment="1" applyProtection="1">
      <alignment horizontal="left"/>
      <protection hidden="1"/>
    </xf>
    <xf numFmtId="0" fontId="13" fillId="0" borderId="0" xfId="0" applyFont="1" applyAlignment="1" applyProtection="1">
      <alignment horizontal="left"/>
      <protection hidden="1"/>
    </xf>
    <xf numFmtId="0" fontId="13" fillId="0" borderId="0" xfId="0" applyFont="1" applyAlignment="1" applyProtection="1">
      <alignment horizontal="right"/>
      <protection hidden="1"/>
    </xf>
    <xf numFmtId="0" fontId="13" fillId="0" borderId="0" xfId="0" applyFont="1" applyBorder="1" applyAlignment="1" applyProtection="1">
      <alignment horizontal="left"/>
      <protection hidden="1"/>
    </xf>
    <xf numFmtId="0" fontId="13" fillId="0" borderId="0" xfId="0" applyFont="1" applyBorder="1" applyAlignment="1" applyProtection="1">
      <alignment horizontal="right"/>
      <protection hidden="1"/>
    </xf>
    <xf numFmtId="0" fontId="0" fillId="0" borderId="0" xfId="0" applyBorder="1" applyAlignment="1" applyProtection="1">
      <alignment horizontal="left"/>
      <protection hidden="1"/>
    </xf>
    <xf numFmtId="0" fontId="0" fillId="0" borderId="3" xfId="0" applyBorder="1" applyProtection="1">
      <protection hidden="1"/>
    </xf>
    <xf numFmtId="0" fontId="13" fillId="5" borderId="0" xfId="0" applyFont="1" applyFill="1" applyProtection="1">
      <protection hidden="1"/>
    </xf>
    <xf numFmtId="0" fontId="13" fillId="5" borderId="5" xfId="0" applyFont="1" applyFill="1" applyBorder="1" applyAlignment="1" applyProtection="1">
      <alignment horizontal="right"/>
      <protection hidden="1"/>
    </xf>
    <xf numFmtId="0" fontId="13" fillId="5" borderId="6" xfId="0" applyFont="1" applyFill="1" applyBorder="1" applyProtection="1">
      <protection hidden="1"/>
    </xf>
    <xf numFmtId="0" fontId="0" fillId="5" borderId="7" xfId="0" applyFill="1" applyBorder="1" applyAlignment="1" applyProtection="1">
      <alignment horizontal="right"/>
      <protection hidden="1"/>
    </xf>
    <xf numFmtId="0" fontId="0" fillId="5" borderId="8" xfId="0" applyFill="1" applyBorder="1" applyProtection="1">
      <protection hidden="1"/>
    </xf>
    <xf numFmtId="0" fontId="13" fillId="5" borderId="5" xfId="0" applyFont="1" applyFill="1" applyBorder="1" applyAlignment="1" applyProtection="1">
      <alignment horizontal="left"/>
      <protection hidden="1"/>
    </xf>
    <xf numFmtId="0" fontId="0" fillId="5" borderId="7" xfId="0" applyFill="1" applyBorder="1" applyAlignment="1" applyProtection="1">
      <alignment horizontal="left"/>
      <protection hidden="1"/>
    </xf>
    <xf numFmtId="0" fontId="13" fillId="5" borderId="4" xfId="0" applyFont="1" applyFill="1" applyBorder="1" applyAlignment="1" applyProtection="1">
      <alignment horizontal="left"/>
      <protection hidden="1"/>
    </xf>
    <xf numFmtId="49" fontId="5" fillId="3" borderId="1" xfId="0" applyNumberFormat="1" applyFont="1" applyFill="1" applyBorder="1" applyAlignment="1" applyProtection="1">
      <alignment horizontal="right" vertical="center" wrapText="1"/>
      <protection hidden="1"/>
    </xf>
    <xf numFmtId="49" fontId="12" fillId="4" borderId="2" xfId="0" applyNumberFormat="1" applyFont="1" applyFill="1" applyBorder="1" applyAlignment="1" applyProtection="1">
      <alignment horizontal="right" vertical="center" wrapText="1"/>
      <protection hidden="1"/>
    </xf>
    <xf numFmtId="0" fontId="5" fillId="6" borderId="1" xfId="0" applyFont="1" applyFill="1" applyBorder="1" applyAlignment="1" applyProtection="1">
      <alignment horizontal="right" vertical="center" wrapText="1"/>
      <protection hidden="1"/>
    </xf>
    <xf numFmtId="0" fontId="5" fillId="6" borderId="1" xfId="0" applyFont="1" applyFill="1" applyBorder="1" applyAlignment="1" applyProtection="1">
      <alignment horizontal="center" vertical="center" wrapText="1"/>
      <protection hidden="1"/>
    </xf>
    <xf numFmtId="49" fontId="5" fillId="6" borderId="1" xfId="0" applyNumberFormat="1" applyFont="1" applyFill="1" applyBorder="1" applyAlignment="1" applyProtection="1">
      <alignment horizontal="center" vertical="center" wrapText="1"/>
      <protection hidden="1"/>
    </xf>
    <xf numFmtId="0" fontId="5" fillId="7" borderId="1"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left" vertical="center" wrapText="1"/>
      <protection hidden="1"/>
    </xf>
    <xf numFmtId="0" fontId="5" fillId="6" borderId="10" xfId="0" applyFont="1" applyFill="1" applyBorder="1" applyAlignment="1" applyProtection="1">
      <alignment horizontal="center" vertical="center" wrapText="1"/>
      <protection hidden="1"/>
    </xf>
    <xf numFmtId="0" fontId="5" fillId="3" borderId="9" xfId="0" applyFont="1" applyFill="1" applyBorder="1" applyAlignment="1" applyProtection="1">
      <alignment horizontal="center" vertical="center" wrapText="1"/>
      <protection hidden="1"/>
    </xf>
    <xf numFmtId="0" fontId="12" fillId="4" borderId="11" xfId="0" applyFont="1" applyFill="1" applyBorder="1" applyAlignment="1" applyProtection="1">
      <alignment horizontal="center" vertical="center" wrapText="1"/>
      <protection hidden="1"/>
    </xf>
    <xf numFmtId="0" fontId="11" fillId="3" borderId="10" xfId="0" applyFont="1" applyFill="1" applyBorder="1" applyAlignment="1" applyProtection="1">
      <alignment horizontal="left" vertical="center" wrapText="1"/>
      <protection hidden="1"/>
    </xf>
    <xf numFmtId="0" fontId="14" fillId="2" borderId="12" xfId="0" applyFont="1" applyFill="1" applyBorder="1" applyAlignment="1" applyProtection="1">
      <alignment horizontal="center" vertical="center"/>
      <protection hidden="1"/>
    </xf>
    <xf numFmtId="0" fontId="5" fillId="8" borderId="9" xfId="0" applyFont="1" applyFill="1" applyBorder="1" applyAlignment="1" applyProtection="1">
      <alignment horizontal="center" vertical="center" wrapText="1"/>
      <protection hidden="1"/>
    </xf>
    <xf numFmtId="0" fontId="5" fillId="3" borderId="13" xfId="0" applyFont="1" applyFill="1" applyBorder="1" applyAlignment="1" applyProtection="1">
      <alignment horizontal="center" vertical="center" wrapText="1"/>
      <protection hidden="1"/>
    </xf>
    <xf numFmtId="0" fontId="5" fillId="9" borderId="14" xfId="0" applyFont="1" applyFill="1" applyBorder="1" applyAlignment="1" applyProtection="1">
      <alignment horizontal="center" vertical="center" wrapText="1"/>
      <protection hidden="1"/>
    </xf>
    <xf numFmtId="0" fontId="12" fillId="4" borderId="15" xfId="0" applyFont="1" applyFill="1" applyBorder="1" applyAlignment="1" applyProtection="1">
      <alignment horizontal="right" vertical="center" wrapText="1"/>
      <protection hidden="1"/>
    </xf>
    <xf numFmtId="0" fontId="0" fillId="0" borderId="0" xfId="0" applyProtection="1">
      <protection hidden="1"/>
    </xf>
    <xf numFmtId="0" fontId="0" fillId="0" borderId="0" xfId="0" applyAlignment="1" applyProtection="1">
      <alignment horizontal="right"/>
      <protection hidden="1"/>
    </xf>
    <xf numFmtId="0" fontId="3" fillId="0" borderId="0" xfId="0" applyFont="1" applyProtection="1">
      <protection hidden="1"/>
    </xf>
    <xf numFmtId="1" fontId="0" fillId="0" borderId="16" xfId="0" applyNumberFormat="1" applyBorder="1" applyProtection="1">
      <protection hidden="1"/>
    </xf>
    <xf numFmtId="0" fontId="0" fillId="0" borderId="16" xfId="0" applyBorder="1" applyProtection="1">
      <protection hidden="1"/>
    </xf>
    <xf numFmtId="0" fontId="0" fillId="0" borderId="3" xfId="0" applyNumberFormat="1" applyBorder="1" applyProtection="1">
      <protection hidden="1"/>
    </xf>
    <xf numFmtId="1" fontId="0" fillId="0" borderId="3" xfId="0" applyNumberFormat="1" applyBorder="1" applyProtection="1">
      <protection hidden="1"/>
    </xf>
    <xf numFmtId="0" fontId="0" fillId="0" borderId="16" xfId="0" applyFill="1" applyBorder="1" applyAlignment="1" applyProtection="1">
      <alignment horizontal="right"/>
      <protection locked="0"/>
    </xf>
    <xf numFmtId="1" fontId="0" fillId="0" borderId="3" xfId="0" applyNumberFormat="1" applyBorder="1" applyProtection="1">
      <protection locked="0"/>
    </xf>
    <xf numFmtId="0" fontId="0" fillId="0" borderId="3" xfId="0" applyFill="1" applyBorder="1" applyAlignment="1" applyProtection="1">
      <alignment horizontal="right"/>
      <protection locked="0"/>
    </xf>
    <xf numFmtId="0" fontId="0" fillId="0" borderId="3" xfId="0" applyBorder="1" applyAlignment="1" applyProtection="1">
      <alignment horizontal="right"/>
      <protection locked="0"/>
    </xf>
    <xf numFmtId="0" fontId="0" fillId="0" borderId="3" xfId="0" applyBorder="1" applyAlignment="1" applyProtection="1">
      <alignment horizontal="center"/>
      <protection hidden="1"/>
    </xf>
    <xf numFmtId="0" fontId="0" fillId="0" borderId="3" xfId="0" applyBorder="1" applyAlignment="1" applyProtection="1">
      <alignment horizontal="right"/>
      <protection hidden="1"/>
    </xf>
    <xf numFmtId="0" fontId="3" fillId="0" borderId="0" xfId="0" applyFont="1" applyAlignment="1" applyProtection="1">
      <alignment horizontal="center"/>
      <protection hidden="1"/>
    </xf>
    <xf numFmtId="0" fontId="0" fillId="0" borderId="0" xfId="0" applyAlignment="1" applyProtection="1">
      <alignment horizontal="center"/>
      <protection hidden="1"/>
    </xf>
    <xf numFmtId="0" fontId="4" fillId="0" borderId="16" xfId="0" applyFont="1" applyFill="1" applyBorder="1" applyAlignment="1" applyProtection="1">
      <alignment horizontal="center"/>
      <protection hidden="1"/>
    </xf>
    <xf numFmtId="0" fontId="0" fillId="0" borderId="16" xfId="0" applyBorder="1" applyAlignment="1" applyProtection="1">
      <alignment horizontal="center"/>
      <protection hidden="1"/>
    </xf>
    <xf numFmtId="165" fontId="0" fillId="0" borderId="16" xfId="0" applyNumberFormat="1" applyBorder="1" applyAlignment="1" applyProtection="1">
      <alignment horizontal="center"/>
      <protection hidden="1"/>
    </xf>
    <xf numFmtId="0" fontId="0" fillId="0" borderId="16" xfId="0" applyBorder="1" applyAlignment="1" applyProtection="1">
      <alignment horizontal="right"/>
      <protection hidden="1"/>
    </xf>
    <xf numFmtId="1" fontId="0" fillId="0" borderId="3" xfId="0" applyNumberFormat="1" applyBorder="1" applyAlignment="1" applyProtection="1">
      <alignment horizontal="center"/>
      <protection hidden="1"/>
    </xf>
    <xf numFmtId="0" fontId="4" fillId="0" borderId="3" xfId="0" applyFont="1" applyFill="1" applyBorder="1" applyAlignment="1" applyProtection="1">
      <alignment horizontal="center"/>
      <protection hidden="1"/>
    </xf>
    <xf numFmtId="165" fontId="0" fillId="0" borderId="3" xfId="0" applyNumberFormat="1" applyBorder="1" applyAlignment="1" applyProtection="1">
      <alignment horizontal="center"/>
      <protection hidden="1"/>
    </xf>
    <xf numFmtId="0" fontId="5" fillId="0" borderId="0" xfId="0" applyFont="1" applyFill="1" applyAlignment="1" applyProtection="1">
      <alignment horizontal="left"/>
      <protection hidden="1"/>
    </xf>
    <xf numFmtId="0" fontId="4" fillId="0" borderId="0" xfId="0" applyFont="1" applyFill="1" applyProtection="1">
      <protection hidden="1"/>
    </xf>
    <xf numFmtId="0" fontId="4" fillId="0" borderId="0" xfId="0" applyFont="1" applyFill="1" applyAlignment="1" applyProtection="1">
      <alignment horizontal="center"/>
      <protection hidden="1"/>
    </xf>
    <xf numFmtId="0" fontId="4" fillId="0" borderId="0" xfId="0" applyFont="1" applyFill="1" applyAlignment="1" applyProtection="1">
      <alignment horizontal="left"/>
      <protection hidden="1"/>
    </xf>
    <xf numFmtId="0" fontId="12" fillId="4" borderId="17" xfId="0" applyFont="1" applyFill="1" applyBorder="1" applyAlignment="1" applyProtection="1">
      <alignment horizontal="left"/>
      <protection hidden="1"/>
    </xf>
    <xf numFmtId="0" fontId="12" fillId="4" borderId="18" xfId="0" applyFont="1" applyFill="1" applyBorder="1" applyAlignment="1" applyProtection="1">
      <alignment horizontal="right"/>
      <protection hidden="1"/>
    </xf>
    <xf numFmtId="0" fontId="12" fillId="4" borderId="19" xfId="1" applyFont="1" applyFill="1" applyBorder="1" applyAlignment="1" applyProtection="1">
      <alignment horizontal="left"/>
      <protection hidden="1"/>
    </xf>
    <xf numFmtId="0" fontId="4" fillId="0" borderId="20" xfId="0" applyFont="1" applyFill="1" applyBorder="1" applyAlignment="1" applyProtection="1">
      <alignment horizontal="left"/>
      <protection locked="0"/>
    </xf>
    <xf numFmtId="0" fontId="4" fillId="0" borderId="21" xfId="0" applyFont="1" applyFill="1" applyBorder="1" applyAlignment="1" applyProtection="1">
      <alignment horizontal="right"/>
      <protection locked="0"/>
    </xf>
    <xf numFmtId="0" fontId="4" fillId="0" borderId="22" xfId="0" applyFont="1" applyFill="1" applyBorder="1" applyAlignment="1" applyProtection="1">
      <alignment horizontal="left"/>
      <protection locked="0"/>
    </xf>
    <xf numFmtId="0" fontId="4" fillId="0" borderId="0" xfId="0" applyFont="1" applyProtection="1">
      <protection hidden="1"/>
    </xf>
    <xf numFmtId="0" fontId="4" fillId="0" borderId="23" xfId="0" applyFont="1" applyFill="1" applyBorder="1" applyAlignment="1" applyProtection="1">
      <alignment horizontal="left"/>
      <protection locked="0"/>
    </xf>
    <xf numFmtId="0" fontId="4" fillId="0" borderId="24" xfId="0" applyFont="1" applyFill="1" applyBorder="1" applyAlignment="1" applyProtection="1">
      <alignment horizontal="right"/>
      <protection locked="0"/>
    </xf>
    <xf numFmtId="0" fontId="4" fillId="0" borderId="25" xfId="0" applyFont="1" applyFill="1" applyBorder="1" applyAlignment="1" applyProtection="1">
      <alignment horizontal="left"/>
      <protection locked="0"/>
    </xf>
    <xf numFmtId="0" fontId="4" fillId="0" borderId="26" xfId="0" applyFont="1" applyFill="1" applyBorder="1" applyAlignment="1" applyProtection="1">
      <alignment horizontal="left"/>
      <protection locked="0"/>
    </xf>
    <xf numFmtId="0" fontId="4" fillId="0" borderId="27" xfId="0" applyFont="1" applyFill="1" applyBorder="1" applyAlignment="1" applyProtection="1">
      <alignment horizontal="right"/>
      <protection locked="0"/>
    </xf>
    <xf numFmtId="0" fontId="4" fillId="0" borderId="28" xfId="0" applyFont="1" applyFill="1" applyBorder="1" applyAlignment="1" applyProtection="1">
      <alignment horizontal="left"/>
      <protection locked="0"/>
    </xf>
    <xf numFmtId="0" fontId="12" fillId="4" borderId="17" xfId="0" applyFont="1" applyFill="1" applyBorder="1" applyAlignment="1" applyProtection="1">
      <alignment horizontal="right"/>
      <protection hidden="1"/>
    </xf>
    <xf numFmtId="0" fontId="4" fillId="0" borderId="20" xfId="0" applyFont="1" applyFill="1" applyBorder="1" applyProtection="1">
      <protection locked="0"/>
    </xf>
    <xf numFmtId="0" fontId="4" fillId="0" borderId="22" xfId="0" applyFont="1" applyFill="1" applyBorder="1" applyProtection="1">
      <protection locked="0"/>
    </xf>
    <xf numFmtId="0" fontId="4" fillId="0" borderId="23" xfId="0" applyFont="1" applyFill="1" applyBorder="1" applyProtection="1">
      <protection locked="0"/>
    </xf>
    <xf numFmtId="0" fontId="4" fillId="0" borderId="25" xfId="0" applyFont="1" applyFill="1" applyBorder="1" applyProtection="1">
      <protection locked="0"/>
    </xf>
    <xf numFmtId="0" fontId="4" fillId="0" borderId="26" xfId="0" applyFont="1" applyFill="1" applyBorder="1" applyProtection="1">
      <protection locked="0"/>
    </xf>
    <xf numFmtId="0" fontId="4" fillId="0" borderId="28" xfId="0" applyFont="1" applyFill="1" applyBorder="1" applyProtection="1">
      <protection locked="0"/>
    </xf>
    <xf numFmtId="0" fontId="0" fillId="5" borderId="7" xfId="0" applyFill="1" applyBorder="1" applyProtection="1">
      <protection hidden="1"/>
    </xf>
    <xf numFmtId="0" fontId="0" fillId="5" borderId="0" xfId="0" applyFill="1" applyProtection="1">
      <protection hidden="1"/>
    </xf>
    <xf numFmtId="0" fontId="0" fillId="0" borderId="0" xfId="0" applyAlignment="1" applyProtection="1">
      <alignment horizontal="left"/>
      <protection hidden="1"/>
    </xf>
    <xf numFmtId="0" fontId="5" fillId="0" borderId="6" xfId="0" applyFont="1" applyBorder="1" applyAlignment="1" applyProtection="1">
      <alignment horizontal="left"/>
      <protection hidden="1"/>
    </xf>
    <xf numFmtId="0" fontId="0" fillId="0" borderId="8" xfId="0" applyBorder="1" applyAlignment="1" applyProtection="1">
      <alignment horizontal="left"/>
      <protection hidden="1"/>
    </xf>
    <xf numFmtId="0" fontId="0" fillId="10" borderId="0" xfId="0" applyFill="1" applyBorder="1" applyAlignment="1" applyProtection="1">
      <alignment horizontal="left"/>
      <protection hidden="1"/>
    </xf>
    <xf numFmtId="0" fontId="0" fillId="10" borderId="0" xfId="0" applyFill="1" applyBorder="1" applyAlignment="1" applyProtection="1">
      <alignment horizontal="right"/>
      <protection hidden="1"/>
    </xf>
    <xf numFmtId="0" fontId="0" fillId="0" borderId="0" xfId="0" applyBorder="1" applyAlignment="1" applyProtection="1">
      <alignment horizontal="right"/>
      <protection hidden="1"/>
    </xf>
    <xf numFmtId="0" fontId="5" fillId="11" borderId="14" xfId="0" applyFont="1" applyFill="1" applyBorder="1" applyAlignment="1" applyProtection="1">
      <alignment horizontal="center" vertical="center" wrapText="1"/>
      <protection hidden="1"/>
    </xf>
    <xf numFmtId="0" fontId="5" fillId="11" borderId="9" xfId="0" applyFont="1" applyFill="1" applyBorder="1" applyAlignment="1" applyProtection="1">
      <alignment horizontal="center" vertical="center" wrapText="1"/>
      <protection hidden="1"/>
    </xf>
    <xf numFmtId="0" fontId="16" fillId="0" borderId="0" xfId="0" applyFont="1" applyAlignment="1" applyProtection="1">
      <alignment horizontal="right"/>
      <protection hidden="1"/>
    </xf>
    <xf numFmtId="0" fontId="3" fillId="0" borderId="0" xfId="0" applyFont="1" applyAlignment="1" applyProtection="1">
      <alignment horizontal="right"/>
      <protection hidden="1"/>
    </xf>
    <xf numFmtId="2" fontId="16" fillId="0" borderId="0" xfId="0" applyNumberFormat="1" applyFont="1" applyAlignment="1" applyProtection="1">
      <alignment horizontal="right"/>
      <protection hidden="1"/>
    </xf>
    <xf numFmtId="0" fontId="5" fillId="12" borderId="9" xfId="0" applyFont="1" applyFill="1" applyBorder="1" applyAlignment="1" applyProtection="1">
      <alignment horizontal="center" vertical="center" wrapText="1"/>
      <protection hidden="1"/>
    </xf>
    <xf numFmtId="0" fontId="0" fillId="0" borderId="16" xfId="0" applyBorder="1" applyAlignment="1" applyProtection="1">
      <alignment horizontal="right"/>
      <protection locked="0"/>
    </xf>
    <xf numFmtId="166" fontId="0" fillId="0" borderId="3" xfId="0" applyNumberFormat="1" applyBorder="1" applyProtection="1">
      <protection hidden="1"/>
    </xf>
    <xf numFmtId="0" fontId="0" fillId="0" borderId="3" xfId="0" applyBorder="1" applyAlignment="1" applyProtection="1">
      <alignment horizontal="left"/>
      <protection locked="0"/>
    </xf>
    <xf numFmtId="49" fontId="5" fillId="3" borderId="29" xfId="0" applyNumberFormat="1" applyFont="1" applyFill="1" applyBorder="1" applyAlignment="1" applyProtection="1">
      <alignment horizontal="right" vertical="center" wrapText="1"/>
      <protection hidden="1"/>
    </xf>
    <xf numFmtId="1" fontId="0" fillId="0" borderId="12" xfId="0" applyNumberFormat="1" applyBorder="1" applyProtection="1">
      <protection locked="0"/>
    </xf>
    <xf numFmtId="0" fontId="0" fillId="0" borderId="12" xfId="0" applyBorder="1" applyProtection="1">
      <protection locked="0"/>
    </xf>
    <xf numFmtId="0" fontId="0" fillId="0" borderId="12" xfId="0" applyBorder="1" applyAlignment="1" applyProtection="1">
      <alignment horizontal="left"/>
      <protection locked="0"/>
    </xf>
    <xf numFmtId="0" fontId="12" fillId="4" borderId="15" xfId="0" applyFont="1" applyFill="1" applyBorder="1" applyAlignment="1" applyProtection="1">
      <alignment horizontal="center" vertical="center" wrapText="1"/>
      <protection hidden="1"/>
    </xf>
    <xf numFmtId="0" fontId="12" fillId="4" borderId="30" xfId="0" applyFont="1" applyFill="1" applyBorder="1" applyAlignment="1" applyProtection="1">
      <alignment horizontal="center" vertical="center" wrapText="1"/>
      <protection hidden="1"/>
    </xf>
    <xf numFmtId="0" fontId="0" fillId="13" borderId="16" xfId="0" applyFill="1" applyBorder="1" applyAlignment="1" applyProtection="1">
      <alignment horizontal="right"/>
      <protection hidden="1"/>
    </xf>
    <xf numFmtId="0" fontId="0" fillId="13" borderId="12" xfId="0" applyFill="1" applyBorder="1" applyAlignment="1" applyProtection="1">
      <alignment horizontal="right"/>
      <protection hidden="1"/>
    </xf>
    <xf numFmtId="0" fontId="0" fillId="13" borderId="3" xfId="0" applyFill="1" applyBorder="1" applyAlignment="1" applyProtection="1">
      <alignment horizontal="right"/>
      <protection hidden="1"/>
    </xf>
    <xf numFmtId="0" fontId="0" fillId="0" borderId="16" xfId="0" applyNumberFormat="1" applyFill="1" applyBorder="1" applyAlignment="1" applyProtection="1">
      <alignment horizontal="right"/>
      <protection locked="0"/>
    </xf>
    <xf numFmtId="0" fontId="1" fillId="5" borderId="0" xfId="0" applyFont="1" applyFill="1" applyBorder="1"/>
    <xf numFmtId="0" fontId="5" fillId="0" borderId="0" xfId="0" applyFont="1" applyFill="1" applyProtection="1">
      <protection hidden="1"/>
    </xf>
    <xf numFmtId="0" fontId="0" fillId="14" borderId="0" xfId="0" applyFill="1" applyProtection="1">
      <protection hidden="1"/>
    </xf>
    <xf numFmtId="0" fontId="5" fillId="0" borderId="0" xfId="0" applyFont="1" applyProtection="1">
      <protection hidden="1"/>
    </xf>
    <xf numFmtId="0" fontId="5" fillId="0" borderId="0" xfId="0" applyFont="1" applyAlignment="1" applyProtection="1">
      <alignment horizontal="right"/>
      <protection hidden="1"/>
    </xf>
    <xf numFmtId="0" fontId="1" fillId="0" borderId="0" xfId="0" applyFont="1" applyFill="1" applyProtection="1">
      <protection hidden="1"/>
    </xf>
    <xf numFmtId="0" fontId="0" fillId="5" borderId="31" xfId="0" applyFill="1" applyBorder="1" applyAlignment="1" applyProtection="1">
      <alignment horizontal="right"/>
      <protection hidden="1"/>
    </xf>
    <xf numFmtId="0" fontId="0" fillId="5" borderId="32" xfId="0" applyFill="1" applyBorder="1" applyProtection="1">
      <protection hidden="1"/>
    </xf>
    <xf numFmtId="0" fontId="0" fillId="5" borderId="33" xfId="0" applyFill="1" applyBorder="1" applyProtection="1">
      <protection hidden="1"/>
    </xf>
    <xf numFmtId="0" fontId="0" fillId="5" borderId="34" xfId="0" applyFill="1" applyBorder="1" applyProtection="1">
      <protection hidden="1"/>
    </xf>
    <xf numFmtId="0" fontId="12" fillId="4" borderId="30" xfId="0" applyFont="1" applyFill="1" applyBorder="1" applyAlignment="1" applyProtection="1">
      <alignment horizontal="right" vertical="center" wrapText="1"/>
      <protection hidden="1"/>
    </xf>
    <xf numFmtId="0" fontId="5" fillId="6" borderId="10" xfId="0" applyFont="1" applyFill="1" applyBorder="1" applyAlignment="1" applyProtection="1">
      <alignment horizontal="right" vertical="center" wrapText="1"/>
      <protection hidden="1"/>
    </xf>
    <xf numFmtId="0" fontId="0" fillId="0" borderId="12" xfId="0" applyBorder="1" applyAlignment="1" applyProtection="1">
      <alignment horizontal="right"/>
      <protection hidden="1"/>
    </xf>
    <xf numFmtId="0" fontId="13" fillId="0" borderId="0" xfId="0" applyFont="1" applyFill="1" applyBorder="1" applyAlignment="1" applyProtection="1">
      <alignment horizontal="left"/>
      <protection hidden="1"/>
    </xf>
    <xf numFmtId="0" fontId="13" fillId="0" borderId="0" xfId="0" applyFont="1" applyFill="1" applyBorder="1" applyAlignment="1" applyProtection="1">
      <alignment horizontal="right"/>
      <protection hidden="1"/>
    </xf>
    <xf numFmtId="0" fontId="0" fillId="0" borderId="0" xfId="0" applyFill="1" applyAlignment="1" applyProtection="1">
      <alignment horizontal="left"/>
      <protection hidden="1"/>
    </xf>
    <xf numFmtId="0" fontId="13" fillId="0" borderId="4" xfId="0" applyFont="1" applyFill="1" applyBorder="1" applyAlignment="1" applyProtection="1">
      <alignment horizontal="left"/>
      <protection hidden="1"/>
    </xf>
    <xf numFmtId="0" fontId="13" fillId="0" borderId="5" xfId="0" applyFont="1" applyFill="1" applyBorder="1" applyAlignment="1" applyProtection="1">
      <alignment horizontal="right"/>
      <protection hidden="1"/>
    </xf>
    <xf numFmtId="0" fontId="5" fillId="0" borderId="6" xfId="0" applyFont="1" applyFill="1" applyBorder="1" applyAlignment="1" applyProtection="1">
      <alignment horizontal="left"/>
      <protection hidden="1"/>
    </xf>
    <xf numFmtId="0" fontId="0" fillId="0" borderId="0" xfId="0" applyFill="1" applyBorder="1" applyAlignment="1" applyProtection="1">
      <alignment horizontal="left"/>
      <protection hidden="1"/>
    </xf>
    <xf numFmtId="0" fontId="0" fillId="0" borderId="7" xfId="0" applyFill="1" applyBorder="1" applyAlignment="1" applyProtection="1">
      <alignment horizontal="right"/>
      <protection hidden="1"/>
    </xf>
    <xf numFmtId="0" fontId="0" fillId="0" borderId="8" xfId="0" applyFill="1" applyBorder="1" applyAlignment="1" applyProtection="1">
      <alignment horizontal="left"/>
      <protection hidden="1"/>
    </xf>
    <xf numFmtId="0" fontId="4" fillId="0" borderId="7" xfId="0" applyFont="1" applyFill="1" applyBorder="1" applyAlignment="1" applyProtection="1">
      <alignment horizontal="right"/>
      <protection hidden="1"/>
    </xf>
    <xf numFmtId="0" fontId="0" fillId="0" borderId="0" xfId="0" applyFill="1" applyProtection="1">
      <protection hidden="1"/>
    </xf>
    <xf numFmtId="0" fontId="12" fillId="4" borderId="35" xfId="0" applyFont="1" applyFill="1" applyBorder="1" applyAlignment="1" applyProtection="1">
      <alignment horizontal="center" vertical="center" wrapText="1"/>
      <protection hidden="1"/>
    </xf>
    <xf numFmtId="167" fontId="0" fillId="0" borderId="3" xfId="0" applyNumberFormat="1" applyBorder="1" applyProtection="1">
      <protection locked="0"/>
    </xf>
    <xf numFmtId="0" fontId="5" fillId="0" borderId="5" xfId="0" applyFont="1" applyBorder="1" applyAlignment="1" applyProtection="1">
      <alignment horizontal="right"/>
      <protection hidden="1"/>
    </xf>
    <xf numFmtId="0" fontId="5" fillId="0" borderId="36" xfId="0" applyFont="1" applyBorder="1" applyAlignment="1" applyProtection="1">
      <alignment horizontal="right"/>
      <protection hidden="1"/>
    </xf>
    <xf numFmtId="0" fontId="5" fillId="0" borderId="6" xfId="0" applyFont="1" applyFill="1" applyBorder="1" applyAlignment="1" applyProtection="1">
      <protection hidden="1"/>
    </xf>
    <xf numFmtId="0" fontId="0" fillId="0" borderId="34" xfId="0" applyBorder="1" applyAlignment="1" applyProtection="1">
      <alignment horizontal="right"/>
      <protection hidden="1"/>
    </xf>
    <xf numFmtId="1" fontId="0" fillId="0" borderId="12" xfId="0" applyNumberFormat="1" applyBorder="1" applyAlignment="1" applyProtection="1">
      <alignment horizontal="center"/>
      <protection hidden="1"/>
    </xf>
    <xf numFmtId="0" fontId="0" fillId="0" borderId="12" xfId="0" applyBorder="1" applyProtection="1">
      <protection hidden="1"/>
    </xf>
    <xf numFmtId="0" fontId="13" fillId="5" borderId="0" xfId="0" applyFont="1" applyFill="1" applyBorder="1" applyAlignment="1" applyProtection="1">
      <alignment horizontal="left"/>
      <protection hidden="1"/>
    </xf>
    <xf numFmtId="0" fontId="13" fillId="5" borderId="0" xfId="0" applyFont="1" applyFill="1" applyBorder="1" applyAlignment="1" applyProtection="1">
      <alignment horizontal="right"/>
      <protection hidden="1"/>
    </xf>
    <xf numFmtId="0" fontId="13" fillId="5" borderId="4" xfId="0" applyFont="1" applyFill="1" applyBorder="1" applyAlignment="1" applyProtection="1">
      <alignment horizontal="right"/>
      <protection hidden="1"/>
    </xf>
    <xf numFmtId="0" fontId="1" fillId="15" borderId="0" xfId="0" applyFont="1" applyFill="1" applyBorder="1"/>
    <xf numFmtId="0" fontId="1" fillId="15" borderId="0" xfId="0" applyFont="1" applyFill="1" applyBorder="1" applyAlignment="1">
      <alignment horizontal="right"/>
    </xf>
    <xf numFmtId="0" fontId="13" fillId="15" borderId="0" xfId="0" applyFont="1" applyFill="1" applyAlignment="1" applyProtection="1">
      <alignment horizontal="left"/>
      <protection hidden="1"/>
    </xf>
    <xf numFmtId="0" fontId="13" fillId="15" borderId="0" xfId="0" applyFont="1" applyFill="1" applyProtection="1">
      <protection hidden="1"/>
    </xf>
    <xf numFmtId="0" fontId="13" fillId="15" borderId="0" xfId="0" applyFont="1" applyFill="1" applyAlignment="1" applyProtection="1">
      <alignment horizontal="right"/>
      <protection hidden="1"/>
    </xf>
    <xf numFmtId="0" fontId="13" fillId="15" borderId="5" xfId="0" applyFont="1" applyFill="1" applyBorder="1" applyAlignment="1" applyProtection="1">
      <alignment horizontal="right"/>
      <protection hidden="1"/>
    </xf>
    <xf numFmtId="0" fontId="13" fillId="15" borderId="6" xfId="0" applyFont="1" applyFill="1" applyBorder="1" applyProtection="1">
      <protection hidden="1"/>
    </xf>
    <xf numFmtId="0" fontId="0" fillId="15" borderId="7" xfId="0" applyFill="1" applyBorder="1" applyAlignment="1" applyProtection="1">
      <alignment horizontal="right"/>
      <protection hidden="1"/>
    </xf>
    <xf numFmtId="0" fontId="0" fillId="15" borderId="8" xfId="0" applyFill="1" applyBorder="1" applyProtection="1">
      <protection hidden="1"/>
    </xf>
    <xf numFmtId="0" fontId="0" fillId="15" borderId="0" xfId="0" applyFill="1" applyProtection="1">
      <protection hidden="1"/>
    </xf>
    <xf numFmtId="0" fontId="5" fillId="15" borderId="0" xfId="0" applyFont="1" applyFill="1" applyBorder="1"/>
    <xf numFmtId="0" fontId="5" fillId="0" borderId="37" xfId="1" applyFont="1" applyFill="1" applyBorder="1" applyAlignment="1" applyProtection="1">
      <alignment horizontal="right"/>
      <protection hidden="1"/>
    </xf>
    <xf numFmtId="0" fontId="5" fillId="0" borderId="38" xfId="1" applyFont="1" applyFill="1" applyBorder="1" applyAlignment="1" applyProtection="1">
      <protection hidden="1"/>
    </xf>
    <xf numFmtId="0" fontId="5" fillId="0" borderId="38" xfId="0" applyFont="1" applyFill="1" applyBorder="1" applyAlignment="1" applyProtection="1">
      <alignment horizontal="left"/>
      <protection hidden="1"/>
    </xf>
    <xf numFmtId="0" fontId="5" fillId="0" borderId="39" xfId="0" applyFont="1" applyFill="1" applyBorder="1" applyAlignment="1" applyProtection="1">
      <alignment horizontal="left"/>
      <protection hidden="1"/>
    </xf>
    <xf numFmtId="0" fontId="0" fillId="0" borderId="40" xfId="0" applyBorder="1" applyAlignment="1" applyProtection="1">
      <alignment horizontal="right"/>
      <protection hidden="1"/>
    </xf>
    <xf numFmtId="0" fontId="0" fillId="0" borderId="41" xfId="0" applyBorder="1" applyProtection="1">
      <protection hidden="1"/>
    </xf>
    <xf numFmtId="0" fontId="0" fillId="0" borderId="41" xfId="0" applyBorder="1" applyAlignment="1" applyProtection="1">
      <alignment horizontal="left"/>
      <protection hidden="1"/>
    </xf>
    <xf numFmtId="0" fontId="0" fillId="0" borderId="42" xfId="0" applyBorder="1" applyAlignment="1" applyProtection="1">
      <alignment horizontal="left"/>
      <protection hidden="1"/>
    </xf>
    <xf numFmtId="0" fontId="0" fillId="10" borderId="40" xfId="0" applyFill="1" applyBorder="1" applyAlignment="1" applyProtection="1">
      <alignment horizontal="right"/>
      <protection hidden="1"/>
    </xf>
    <xf numFmtId="0" fontId="0" fillId="10" borderId="41" xfId="0" applyFill="1" applyBorder="1" applyProtection="1">
      <protection hidden="1"/>
    </xf>
    <xf numFmtId="0" fontId="0" fillId="0" borderId="41" xfId="0" applyFill="1" applyBorder="1" applyAlignment="1" applyProtection="1">
      <alignment horizontal="left"/>
      <protection hidden="1"/>
    </xf>
    <xf numFmtId="0" fontId="0" fillId="0" borderId="42" xfId="0" applyFill="1" applyBorder="1" applyAlignment="1" applyProtection="1">
      <alignment horizontal="left"/>
      <protection hidden="1"/>
    </xf>
    <xf numFmtId="0" fontId="0" fillId="0" borderId="40" xfId="0" applyBorder="1" applyAlignment="1" applyProtection="1">
      <alignment horizontal="left"/>
      <protection hidden="1"/>
    </xf>
    <xf numFmtId="0" fontId="15" fillId="16" borderId="7" xfId="1" applyFont="1" applyFill="1" applyBorder="1" applyAlignment="1">
      <alignment horizontal="right"/>
    </xf>
    <xf numFmtId="0" fontId="1" fillId="15" borderId="34" xfId="0" applyFont="1" applyFill="1" applyBorder="1"/>
    <xf numFmtId="0" fontId="1" fillId="15" borderId="34" xfId="0" applyFont="1" applyFill="1" applyBorder="1" applyAlignment="1">
      <alignment horizontal="right"/>
    </xf>
    <xf numFmtId="0" fontId="1" fillId="15" borderId="8" xfId="0" applyFont="1" applyFill="1" applyBorder="1" applyAlignment="1">
      <alignment horizontal="right"/>
    </xf>
    <xf numFmtId="0" fontId="1" fillId="15" borderId="7" xfId="0" applyFont="1" applyFill="1" applyBorder="1"/>
    <xf numFmtId="0" fontId="5" fillId="0" borderId="0" xfId="0" applyFont="1" applyFill="1" applyAlignment="1" applyProtection="1">
      <protection hidden="1"/>
    </xf>
    <xf numFmtId="0" fontId="5" fillId="0" borderId="0" xfId="0" applyFont="1" applyFill="1" applyAlignment="1" applyProtection="1">
      <alignment horizontal="right"/>
      <protection hidden="1"/>
    </xf>
    <xf numFmtId="0" fontId="5" fillId="0" borderId="39" xfId="1" applyFont="1" applyFill="1" applyBorder="1" applyAlignment="1" applyProtection="1">
      <protection hidden="1"/>
    </xf>
    <xf numFmtId="0" fontId="0" fillId="0" borderId="42" xfId="0" applyBorder="1" applyProtection="1">
      <protection hidden="1"/>
    </xf>
    <xf numFmtId="0" fontId="0" fillId="10" borderId="42" xfId="0" applyFill="1" applyBorder="1" applyProtection="1">
      <protection hidden="1"/>
    </xf>
    <xf numFmtId="0" fontId="0" fillId="5" borderId="0" xfId="0" applyFill="1" applyBorder="1" applyProtection="1">
      <protection hidden="1"/>
    </xf>
    <xf numFmtId="0" fontId="5" fillId="17" borderId="5" xfId="1" applyFont="1" applyFill="1" applyBorder="1" applyAlignment="1">
      <alignment horizontal="right"/>
    </xf>
    <xf numFmtId="0" fontId="5" fillId="17" borderId="36" xfId="1" applyFont="1" applyFill="1" applyBorder="1" applyAlignment="1">
      <alignment horizontal="left"/>
    </xf>
    <xf numFmtId="0" fontId="5" fillId="15" borderId="36" xfId="0" applyFont="1" applyFill="1" applyBorder="1" applyAlignment="1">
      <alignment horizontal="right"/>
    </xf>
    <xf numFmtId="0" fontId="5" fillId="15" borderId="6" xfId="0" applyFont="1" applyFill="1" applyBorder="1" applyAlignment="1">
      <alignment horizontal="right"/>
    </xf>
    <xf numFmtId="0" fontId="0" fillId="0" borderId="0" xfId="0" applyBorder="1" applyProtection="1">
      <protection hidden="1"/>
    </xf>
    <xf numFmtId="0" fontId="13" fillId="0" borderId="4" xfId="0" applyFont="1" applyBorder="1" applyProtection="1">
      <protection hidden="1"/>
    </xf>
    <xf numFmtId="0" fontId="5" fillId="0" borderId="4" xfId="0" applyFont="1" applyBorder="1" applyProtection="1">
      <protection hidden="1"/>
    </xf>
    <xf numFmtId="0" fontId="17" fillId="0" borderId="0" xfId="0" applyFont="1" applyAlignment="1" applyProtection="1">
      <alignment vertical="center" wrapText="1"/>
      <protection hidden="1"/>
    </xf>
    <xf numFmtId="0" fontId="4" fillId="5" borderId="7" xfId="0" applyFont="1" applyFill="1" applyBorder="1" applyAlignment="1" applyProtection="1">
      <alignment horizontal="left"/>
      <protection hidden="1"/>
    </xf>
    <xf numFmtId="0" fontId="0" fillId="5" borderId="0" xfId="0" applyFont="1" applyFill="1" applyBorder="1"/>
    <xf numFmtId="0" fontId="0" fillId="15" borderId="34" xfId="0" applyFont="1" applyFill="1" applyBorder="1"/>
    <xf numFmtId="0" fontId="0" fillId="5" borderId="44" xfId="0" applyFill="1" applyBorder="1" applyProtection="1">
      <protection hidden="1"/>
    </xf>
    <xf numFmtId="0" fontId="5" fillId="0" borderId="0" xfId="0" applyFont="1" applyAlignment="1" applyProtection="1">
      <alignment horizontal="left"/>
      <protection hidden="1"/>
    </xf>
    <xf numFmtId="0" fontId="5" fillId="0" borderId="6" xfId="0" applyFont="1" applyBorder="1" applyProtection="1">
      <protection hidden="1"/>
    </xf>
    <xf numFmtId="0" fontId="0" fillId="0" borderId="44" xfId="0" applyBorder="1" applyAlignment="1" applyProtection="1">
      <alignment horizontal="right"/>
      <protection hidden="1"/>
    </xf>
    <xf numFmtId="0" fontId="7" fillId="4" borderId="35" xfId="0" applyFont="1" applyFill="1" applyBorder="1" applyAlignment="1" applyProtection="1">
      <alignment horizontal="center" vertical="center" wrapText="1"/>
      <protection hidden="1"/>
    </xf>
    <xf numFmtId="0" fontId="4" fillId="0" borderId="16" xfId="0" applyFont="1" applyBorder="1" applyAlignment="1" applyProtection="1">
      <alignment horizontal="right"/>
      <protection locked="0"/>
    </xf>
    <xf numFmtId="0" fontId="4" fillId="0" borderId="12" xfId="0" applyFont="1" applyBorder="1" applyAlignment="1" applyProtection="1">
      <alignment horizontal="left"/>
      <protection locked="0"/>
    </xf>
    <xf numFmtId="0" fontId="0" fillId="5" borderId="45" xfId="0" applyFill="1" applyBorder="1" applyProtection="1">
      <protection hidden="1"/>
    </xf>
    <xf numFmtId="0" fontId="0" fillId="5" borderId="46" xfId="0" applyFill="1" applyBorder="1" applyProtection="1">
      <protection hidden="1"/>
    </xf>
    <xf numFmtId="0" fontId="9" fillId="0" borderId="1" xfId="0" applyFont="1" applyBorder="1" applyAlignment="1" applyProtection="1">
      <alignment horizontal="center" vertical="center" wrapText="1"/>
      <protection hidden="1"/>
    </xf>
    <xf numFmtId="0" fontId="3" fillId="5" borderId="29" xfId="0" applyFont="1" applyFill="1" applyBorder="1" applyAlignment="1" applyProtection="1">
      <alignment horizontal="center" vertical="center" wrapText="1"/>
      <protection locked="0" hidden="1"/>
    </xf>
    <xf numFmtId="0" fontId="3" fillId="5" borderId="43" xfId="0" applyFont="1" applyFill="1" applyBorder="1" applyAlignment="1" applyProtection="1">
      <alignment horizontal="center" vertical="center" wrapText="1"/>
      <protection locked="0" hidden="1"/>
    </xf>
    <xf numFmtId="0" fontId="3" fillId="5" borderId="13" xfId="0" applyFont="1" applyFill="1" applyBorder="1" applyAlignment="1" applyProtection="1">
      <alignment horizontal="center" vertical="center" wrapText="1"/>
      <protection locked="0" hidden="1"/>
    </xf>
    <xf numFmtId="0" fontId="3" fillId="5" borderId="29"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hidden="1"/>
    </xf>
  </cellXfs>
  <cellStyles count="2">
    <cellStyle name="Normal" xfId="0" builtinId="0"/>
    <cellStyle name="Normal_SArt" xfId="1" xr:uid="{00000000-0005-0000-0000-000001000000}"/>
  </cellStyles>
  <dxfs count="1032">
    <dxf>
      <font>
        <condense val="0"/>
        <extend val="0"/>
        <color indexed="9"/>
      </font>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52"/>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52"/>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48"/>
        </patternFill>
      </fill>
    </dxf>
    <dxf>
      <fill>
        <patternFill>
          <bgColor indexed="10"/>
        </patternFill>
      </fill>
    </dxf>
    <dxf>
      <font>
        <b/>
        <i val="0"/>
        <condense val="0"/>
        <extend val="0"/>
        <color auto="1"/>
      </font>
      <fill>
        <patternFill>
          <bgColor indexed="52"/>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ont>
        <b/>
        <i val="0"/>
        <condense val="0"/>
        <extend val="0"/>
        <color auto="1"/>
      </font>
      <fill>
        <patternFill>
          <bgColor indexed="10"/>
        </patternFill>
      </fill>
    </dxf>
    <dxf>
      <font>
        <b/>
        <i val="0"/>
        <condense val="0"/>
        <extend val="0"/>
        <color indexed="9"/>
      </font>
      <fill>
        <patternFill>
          <bgColor indexed="57"/>
        </patternFill>
      </fill>
    </dxf>
    <dxf>
      <fill>
        <patternFill>
          <bgColor indexed="10"/>
        </patternFill>
      </fill>
    </dxf>
    <dxf>
      <fill>
        <patternFill>
          <bgColor indexed="48"/>
        </patternFill>
      </fill>
    </dxf>
    <dxf>
      <fill>
        <patternFill>
          <bgColor indexed="10"/>
        </patternFill>
      </fill>
    </dxf>
    <dxf>
      <fill>
        <patternFill>
          <bgColor indexed="10"/>
        </patternFill>
      </fill>
    </dxf>
    <dxf>
      <fill>
        <patternFill>
          <bgColor indexed="10"/>
        </patternFill>
      </fill>
    </dxf>
    <dxf>
      <font>
        <b/>
        <i val="0"/>
        <condense val="0"/>
        <extend val="0"/>
      </font>
      <fill>
        <patternFill>
          <bgColor indexed="42"/>
        </patternFill>
      </fill>
    </dxf>
    <dxf>
      <fill>
        <patternFill>
          <bgColor indexed="10"/>
        </patternFill>
      </fill>
    </dxf>
    <dxf>
      <font>
        <b/>
        <i val="0"/>
        <condense val="0"/>
        <extend val="0"/>
      </font>
      <fill>
        <patternFill>
          <bgColor indexed="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xdr:colOff>
      <xdr:row>4</xdr:row>
      <xdr:rowOff>76200</xdr:rowOff>
    </xdr:to>
    <xdr:pic>
      <xdr:nvPicPr>
        <xdr:cNvPr id="1273" name="Picture 1" descr="logobund">
          <a:extLst>
            <a:ext uri="{FF2B5EF4-FFF2-40B4-BE49-F238E27FC236}">
              <a16:creationId xmlns:a16="http://schemas.microsoft.com/office/drawing/2014/main" id="{00000000-0008-0000-0000-0000F9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955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7</xdr:row>
      <xdr:rowOff>123825</xdr:rowOff>
    </xdr:from>
    <xdr:to>
      <xdr:col>12</xdr:col>
      <xdr:colOff>323850</xdr:colOff>
      <xdr:row>107</xdr:row>
      <xdr:rowOff>0</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314325" y="1257300"/>
          <a:ext cx="9153525" cy="16068675"/>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fr-CH" sz="1200" b="1" i="0" u="none" strike="noStrike" baseline="0">
              <a:solidFill>
                <a:srgbClr val="000000"/>
              </a:solidFill>
              <a:latin typeface="Arial"/>
              <a:cs typeface="Arial"/>
            </a:rPr>
            <a:t>Benutzeranleitung </a:t>
          </a:r>
        </a:p>
        <a:p>
          <a:pPr algn="l" rtl="0">
            <a:defRPr sz="1000"/>
          </a:pPr>
          <a:r>
            <a:rPr lang="fr-CH" sz="1000" b="0" i="0" u="none" strike="noStrike" baseline="0">
              <a:solidFill>
                <a:srgbClr val="000000"/>
              </a:solidFill>
              <a:latin typeface="Arial"/>
              <a:cs typeface="Arial"/>
            </a:rPr>
            <a:t>(für die Schulen)</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Vorwort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Tool dient den Schulen zur erleichterten Erfassung der Daten für die Erhebung der Bildungsabschlüsse.</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Tool ist aus verschiedenen Datenblättern zusammengesetzt, "Lieferung", "Person", und "Qualifikation". In diesen Datenblättern müssen ALLE Felder ausgefüllt werden, damit die Exportdatei (für den Kanton) für die Lieferung in Ordnung ist, ausser gewissen freiwilligen Feldern (siehe Datenblättern «Person» und "Qualifikation").</a:t>
          </a:r>
        </a:p>
        <a:p>
          <a:pPr algn="l" rtl="0">
            <a:defRPr sz="1000"/>
          </a:pPr>
          <a:r>
            <a:rPr lang="fr-CH" sz="1000" b="0" i="0" u="none" strike="noStrike" baseline="0">
              <a:solidFill>
                <a:srgbClr val="000000"/>
              </a:solidFill>
              <a:latin typeface="Arial"/>
              <a:cs typeface="Arial"/>
            </a:rPr>
            <a:t>• Das Datenblatt "Exportdatei" generiert bei Ihrer Datenerfassung automatisch das Ergebnis in Form von Codes. Nur dieser Inhalt wird dem Kanton respektive dem BFS geliefert.</a:t>
          </a:r>
        </a:p>
        <a:p>
          <a:pPr algn="l" rtl="0">
            <a:defRPr sz="1000"/>
          </a:pPr>
          <a:r>
            <a:rPr lang="fr-CH" sz="1000" b="0" i="0" u="none" strike="noStrike" baseline="0">
              <a:solidFill>
                <a:srgbClr val="000000"/>
              </a:solidFill>
              <a:latin typeface="Arial"/>
              <a:cs typeface="Arial"/>
            </a:rPr>
            <a:t>• Die folgenden Datenblätter beinhalten die Listen der Nomenklaturen, in denen Sie noch mehr Informationen finden können.</a:t>
          </a:r>
        </a:p>
        <a:p>
          <a:pPr algn="l" rtl="0">
            <a:defRPr sz="1000"/>
          </a:pPr>
          <a:r>
            <a:rPr lang="fr-CH" sz="1000" b="0" i="0" u="none" strike="noStrike" baseline="0">
              <a:solidFill>
                <a:srgbClr val="000000"/>
              </a:solidFill>
              <a:latin typeface="Arial"/>
              <a:cs typeface="Arial"/>
            </a:rPr>
            <a:t>• In den meisten Datenfeldern finden Sie ein Auswahl-Menü, das den Listen der Nomenklaturen entspricht. Wenn Sie die Daten ohne Maus erfassen wollen, dann können Sie die Alt-Taste der Tastatur gedrückt halten und mit den Pfeiltasten zum gewünschten Feld navigieren und Ihre Eingabe mit der Enter-Teste validieren. </a:t>
          </a:r>
        </a:p>
        <a:p>
          <a:pPr algn="l" rtl="0">
            <a:defRPr sz="1000"/>
          </a:pP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Vorgehen für die Erfassung der Bildungsabschlüsse:</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Lieferung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Erfassung einer Bezeichnung für die Lieferung. Diese Bezeichnung soll die eindeutige Identifikation der Lieferung ermöglichen.</a:t>
          </a:r>
        </a:p>
        <a:p>
          <a:pPr algn="l" rtl="0">
            <a:defRPr sz="1000"/>
          </a:pPr>
          <a:r>
            <a:rPr lang="fr-CH" sz="1000" b="0" i="0" u="none" strike="noStrike" baseline="0">
              <a:solidFill>
                <a:srgbClr val="000000"/>
              </a:solidFill>
              <a:latin typeface="Arial"/>
              <a:cs typeface="Arial"/>
            </a:rPr>
            <a:t>- Erfassung des Referenzjahres der Erhebung, zum Beispiel 2011 für die Abschlüsse des Schuljahres 2010/11.</a:t>
          </a:r>
          <a:endParaRPr lang="fr-CH" sz="1000" b="1" i="0" u="none" strike="noStrike" baseline="0">
            <a:solidFill>
              <a:srgbClr val="000000"/>
            </a:solidFill>
            <a:latin typeface="Arial"/>
            <a:cs typeface="Arial"/>
          </a:endParaRPr>
        </a:p>
        <a:p>
          <a:pPr algn="l" rtl="0">
            <a:defRPr sz="1000"/>
          </a:pPr>
          <a:endParaRPr lang="fr-CH" sz="1000" b="1"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Linie "Anzahl Fehler in den Personen- und Qualifikationendaten" gibt die Anzahl der eventuellen Fehler in den verschiedenen Datenblättern an. Die Meldung «Achtung Fehler !» kommt im Falle einer falschen Erfassung, während die Meldung  «Datei bereit für den Export» erscheint, wenn alle Daten korrekt erfasst sind.</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Eine Basisstatistik ist unten an der Seite dargestellt. Dieses Kontrollinstrument ermöglicht zu sehen, wie viele Personen und Qualifikationen für den Export ins Datenblatt "Exportdatei" bereit sind.</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Person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Verschiedene Werte müssen für jede Person eingetragen werden:</a:t>
          </a:r>
        </a:p>
        <a:p>
          <a:pPr algn="l" rtl="0">
            <a:defRPr sz="1000"/>
          </a:pPr>
          <a:r>
            <a:rPr lang="fr-CH" sz="1000" b="0" i="0" u="none" strike="noStrike" baseline="0">
              <a:solidFill>
                <a:srgbClr val="000000"/>
              </a:solidFill>
              <a:latin typeface="Arial"/>
              <a:cs typeface="Arial"/>
            </a:rPr>
            <a:t>- Name und Vorname können fakultativ für die Kontrolle der entsprechenden Qualifikationen erfasst werden.</a:t>
          </a:r>
        </a:p>
        <a:p>
          <a:pPr algn="l" rtl="0">
            <a:defRPr sz="1000"/>
          </a:pPr>
          <a:r>
            <a:rPr lang="fr-CH" sz="1000" b="0" i="0" u="none" strike="noStrike" baseline="0">
              <a:solidFill>
                <a:srgbClr val="000000"/>
              </a:solidFill>
              <a:latin typeface="Arial"/>
              <a:cs typeface="Arial"/>
            </a:rPr>
            <a:t>- Typ des Identifikators und eindeutiger Identifikator der Person: Im Allgemeinen handelt es sich um die neue 13-stellige AHV-Nummer. Wenn derselbe Identifikator mehrmals erfasst wird, werden die doppelten Werte blau angezeigt und müssen korrigiert werden.</a:t>
          </a:r>
        </a:p>
        <a:p>
          <a:pPr algn="l" rtl="0">
            <a:defRPr sz="1000"/>
          </a:pPr>
          <a:r>
            <a:rPr lang="fr-CH" sz="1000" b="0" i="0" u="none" strike="noStrike" baseline="0">
              <a:solidFill>
                <a:srgbClr val="000000"/>
              </a:solidFill>
              <a:latin typeface="Arial"/>
              <a:cs typeface="Arial"/>
            </a:rPr>
            <a:t>- Geschlecht, Geburtsdatum und Wohnsitz der entsprechenden Person.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 erste Kolonne des Formulars "Datensatz OK?" informiert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des fakultativen Namens und Vornamens.</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organge Farbe ignoriert werden.</a:t>
          </a:r>
        </a:p>
        <a:p>
          <a:pPr algn="l" rtl="0">
            <a:defRPr sz="1000"/>
          </a:pPr>
          <a:r>
            <a:rPr lang="fr-CH" sz="1000" b="0" i="0" u="none" strike="noStrike" baseline="0">
              <a:solidFill>
                <a:srgbClr val="000000"/>
              </a:solidFill>
              <a:latin typeface="Arial"/>
              <a:cs typeface="Arial"/>
            </a:rPr>
            <a:t>- "Fehler": Ein Wert (in roter Farbe) ist nicht korrekt. Er muss ersetzt werden. </a:t>
          </a:r>
        </a:p>
        <a:p>
          <a:pPr algn="l" rtl="0">
            <a:defRPr sz="1000"/>
          </a:pPr>
          <a:r>
            <a:rPr lang="fr-CH" sz="1000" b="0" i="0" u="none" strike="noStrike" baseline="0">
              <a:solidFill>
                <a:srgbClr val="000000"/>
              </a:solidFill>
              <a:latin typeface="Arial"/>
              <a:cs typeface="Arial"/>
            </a:rPr>
            <a:t>- "Nicht verwendet": Die in diesem Datensatz definierte Person ist nicht mit einer Qualifikation verbunden und wird nicht mit den anderen Daten übertragen. Es müssen deshalb eine oder mehrere Qualifikationen dieser Person erfasst werden. </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Datenblatt « Qualifikation »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Dieses Datenblatt ermöglicht die Erfassung von einer oder mehrer Qualifikationen einer vorher erfassten Person. Die Qualifikationen einer selben Person müssen NICHT zwingend gruppiert erfasst werden. Eine bei der Erfassung vergessene Qualifikation kann am Schluss der Liste bei Gelegenheit nachgeführt werden. Die Werte der folgenden Merkmale müssen für jede Qualifikation erfasst werden:</a:t>
          </a:r>
        </a:p>
        <a:p>
          <a:pPr algn="l" rtl="0">
            <a:defRPr sz="1000"/>
          </a:pPr>
          <a:r>
            <a:rPr lang="fr-CH" sz="1000" b="0" i="0" u="none" strike="noStrike" baseline="0">
              <a:solidFill>
                <a:srgbClr val="000000"/>
              </a:solidFill>
              <a:latin typeface="Arial"/>
              <a:cs typeface="Arial"/>
            </a:rPr>
            <a:t>- Es muss eine Person mit ihrer "Id Person" ausgewählt werden, für die eine Qualifikation erfasst werden soll. Die Namen und Vornamen des Datenblattes "Person" werden automatisch bei der Auswahl der "Id Person" ins Datenblatt "Qualifikation" übertragen. Das Alter der Person wird automatisch aufgrund des Geburtsdatums und des Erhebungsjahres berechnet.</a:t>
          </a:r>
        </a:p>
        <a:p>
          <a:pPr algn="l" rtl="0">
            <a:defRPr sz="1000"/>
          </a:pPr>
          <a:r>
            <a:rPr lang="fr-CH" sz="1000" b="0" i="0" u="none" strike="noStrike" baseline="0">
              <a:solidFill>
                <a:srgbClr val="000000"/>
              </a:solidFill>
              <a:latin typeface="Arial"/>
              <a:cs typeface="Arial"/>
            </a:rPr>
            <a:t>- Es wird anschliessend der Name der Schule angegeben, an der die Ausbildung und die Prüfung gemacht wurde, sowie die abgeschlossene Bildungsart. </a:t>
          </a:r>
        </a:p>
        <a:p>
          <a:pPr algn="l" rtl="0">
            <a:defRPr sz="1000"/>
          </a:pPr>
          <a:r>
            <a:rPr lang="fr-CH" sz="1000" b="0" i="0" u="none" strike="noStrike" baseline="0">
              <a:solidFill>
                <a:srgbClr val="000000"/>
              </a:solidFill>
              <a:latin typeface="Arial"/>
              <a:cs typeface="Arial"/>
            </a:rPr>
            <a:t>- Es werden verschiedene Angaben zur Prüfung erhoben: Prüfungsdatum, Prüfungsnummer und schlussendlich das Prüfungsresultat. Die Prüfungsnummer gibt an, ob eine lernende Person einmal oder mehrmals im Erhebungsjahr die Prüfung absolviert hat. Die Prüfungsnummer muss für eine lernende Person einmalig sein, allfällige Doubletten werden blau markiert und müssen korrigiert werden (z.B. 1. Examen = 1, Repetent = 2, weiteres Diplom = 3, usw.)  </a:t>
          </a:r>
        </a:p>
        <a:p>
          <a:pPr algn="l" rtl="0">
            <a:defRPr sz="1000"/>
          </a:pPr>
          <a:r>
            <a:rPr lang="fr-CH" sz="1000" b="0" i="0" u="none" strike="noStrike" baseline="0">
              <a:solidFill>
                <a:srgbClr val="000000"/>
              </a:solidFill>
              <a:latin typeface="Arial"/>
              <a:cs typeface="Arial"/>
            </a:rPr>
            <a:t>- Die Prüfungsart muss nicht erhoben werden, denn sie bleibt unverändert: "Schuleigene Prüfung".</a:t>
          </a:r>
        </a:p>
        <a:p>
          <a:pPr algn="l" rtl="0">
            <a:defRPr sz="1000"/>
          </a:pPr>
          <a:r>
            <a:rPr lang="fr-CH" sz="1000" b="0" i="0" u="none" strike="noStrike" baseline="0">
              <a:solidFill>
                <a:srgbClr val="000000"/>
              </a:solidFill>
              <a:latin typeface="Arial"/>
              <a:cs typeface="Arial"/>
            </a:rPr>
            <a:t>- „Zweisprachiger Abschluss“: Diese Angabe soll nur für Schulen erhoben werden, die solche gymnasialen Maturitäten (MAR) anbieten &gt; für die anderen Schulen/Ausbildungen bitte dieses Feld leer lassen. Es wird erfasst, in welcher Sprache das Maturitätszeugnis erworben wurde (Beispiel: D/F). Die Variable umfasst alle Sprachpaare, die in den Maturitätsschulen angeboten werden.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Ein fakultativer Kommentar kann eingegeben werden.</a:t>
          </a:r>
        </a:p>
        <a:p>
          <a:pPr algn="l" rtl="0">
            <a:defRPr sz="1000"/>
          </a:pPr>
          <a:r>
            <a:rPr lang="fr-CH" sz="1000" b="0" i="0" u="none" strike="noStrike" baseline="0">
              <a:solidFill>
                <a:srgbClr val="000000"/>
              </a:solidFill>
              <a:latin typeface="Arial"/>
              <a:cs typeface="Arial"/>
            </a:rPr>
            <a:t> </a:t>
          </a:r>
        </a:p>
        <a:p>
          <a:pPr algn="l" rtl="0">
            <a:defRPr sz="1000"/>
          </a:pPr>
          <a:r>
            <a:rPr lang="fr-CH" sz="1000" b="0" i="0" u="none" strike="noStrike" baseline="0">
              <a:solidFill>
                <a:srgbClr val="000000"/>
              </a:solidFill>
              <a:latin typeface="Arial"/>
              <a:cs typeface="Arial"/>
            </a:rPr>
            <a:t>Wie für die Personen informiert die erste Spalte "Datensatz OK" über die eingegebenen Werte einer Zeile (Datensatz).</a:t>
          </a:r>
        </a:p>
        <a:p>
          <a:pPr algn="l" rtl="0">
            <a:defRPr sz="1000"/>
          </a:pPr>
          <a:r>
            <a:rPr lang="fr-CH" sz="1000" b="0" i="0" u="none" strike="noStrike" baseline="0">
              <a:solidFill>
                <a:srgbClr val="000000"/>
              </a:solidFill>
              <a:latin typeface="Arial"/>
              <a:cs typeface="Arial"/>
            </a:rPr>
            <a:t>- "OK": Der Datensatz ist in Ordnung.</a:t>
          </a:r>
        </a:p>
        <a:p>
          <a:pPr algn="l" rtl="0">
            <a:defRPr sz="1000"/>
          </a:pPr>
          <a:r>
            <a:rPr lang="fr-CH" sz="1000" b="0" i="0" u="none" strike="noStrike" baseline="0">
              <a:solidFill>
                <a:srgbClr val="000000"/>
              </a:solidFill>
              <a:latin typeface="Arial"/>
              <a:cs typeface="Arial"/>
            </a:rPr>
            <a:t>- "Unvollständig": Es fehlen einzelne Werte. Alle Spalten müssen ausgefüllt sein, ausser dem fakultativen Kommentarfeld.</a:t>
          </a:r>
        </a:p>
        <a:p>
          <a:pPr algn="l" rtl="0">
            <a:defRPr sz="1000"/>
          </a:pPr>
          <a:r>
            <a:rPr lang="fr-CH" sz="1000" b="0" i="0" u="none" strike="noStrike" baseline="0">
              <a:solidFill>
                <a:srgbClr val="000000"/>
              </a:solidFill>
              <a:latin typeface="Arial"/>
              <a:cs typeface="Arial"/>
            </a:rPr>
            <a:t>- "Achtung": Ein Wert (in oranger Farbe) ist ausserhalb der erwarteten Grenzen. Er muss kontrolliert werden. Wenn der Wert korrekt ist, kann diese orange Farbe ignoriert werden. Wenn das Alter und die Bldungsart orange gefärbt sind, dann bedeutet dies, dass das Alter der Person nicht dem für diese Bildungsart üblicherweise beobachteten Alter entspricht und kontrolliert werden muss.</a:t>
          </a:r>
        </a:p>
        <a:p>
          <a:pPr algn="l" rtl="0">
            <a:defRPr sz="1000"/>
          </a:pPr>
          <a:r>
            <a:rPr lang="fr-CH" sz="1000" b="0" i="0" u="none" strike="noStrike" baseline="0">
              <a:solidFill>
                <a:srgbClr val="000000"/>
              </a:solidFill>
              <a:latin typeface="Arial"/>
              <a:cs typeface="Arial"/>
            </a:rPr>
            <a:t>- "Fehler": Ein Wert (in roter Farbe) ist nicht korrekt. Er muss ersetzt werden. </a:t>
          </a:r>
          <a:endParaRPr lang="fr-CH" sz="1000" b="1" i="0" u="none" strike="noStrike" baseline="0">
            <a:solidFill>
              <a:srgbClr val="000000"/>
            </a:solidFill>
            <a:latin typeface="Arial"/>
            <a:cs typeface="Arial"/>
          </a:endParaRPr>
        </a:p>
        <a:p>
          <a:pPr algn="l" rtl="0">
            <a:defRPr sz="1000"/>
          </a:pPr>
          <a:endParaRPr lang="fr-CH" sz="1000" b="1"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Sie auf den Titel der Spalten drücken, erhalten Sie eine Information über deren Inhalt.</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Besondere Datenblätter : </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 Das Datenblatt «InstZus» ermöglicht Ihnen, eine Bildungsinstitution / Schule zu erfassen, welche nicht in der Liste des Auswahlmenus figuriert. Der entsprechende Code wird Ihnen vom Kanton oder vom BFS mitgeteilt. Wenn diese Eingabe parametrisiert ist, finden Sie diese neue Bildungsinstitution / Schule im entsprechenden Auswahlmenu (ganz am Schluss).</a:t>
          </a:r>
        </a:p>
        <a:p>
          <a:pPr algn="l" rtl="0">
            <a:defRPr sz="1000"/>
          </a:pPr>
          <a:r>
            <a:rPr lang="fr-CH" sz="1000" b="0" i="0" u="none" strike="noStrike" baseline="0">
              <a:solidFill>
                <a:srgbClr val="000000"/>
              </a:solidFill>
              <a:latin typeface="Arial"/>
              <a:cs typeface="Arial"/>
            </a:rPr>
            <a:t>- Das Datenblatt «BArtZus» ermöglicht Ihnen, die Bildungsart zu erfassen, welche nicht in der Liste des Auswahlmenus figuriert. Der entsprechende Code wird Ihnen vom Kanton oder vom BFS mitgeteilt. Wenn diese Eingabe parametrisiert ist, finden Sie diese neue Bildungsart im entsprechenden Auswahlmenu (ganz am Schluss).</a:t>
          </a:r>
        </a:p>
        <a:p>
          <a:pPr algn="l" rtl="0">
            <a:defRPr sz="1000"/>
          </a:pPr>
          <a:endParaRPr lang="fr-CH" sz="1000" b="0" i="0" u="none" strike="noStrike" baseline="0">
            <a:solidFill>
              <a:srgbClr val="000000"/>
            </a:solidFill>
            <a:latin typeface="Arial"/>
            <a:cs typeface="Arial"/>
          </a:endParaRPr>
        </a:p>
        <a:p>
          <a:pPr algn="l" rtl="0">
            <a:defRPr sz="1000"/>
          </a:pPr>
          <a:r>
            <a:rPr lang="fr-CH" sz="1000" b="1" i="0" u="none" strike="noStrike" baseline="0">
              <a:solidFill>
                <a:srgbClr val="000000"/>
              </a:solidFill>
              <a:latin typeface="Arial"/>
              <a:cs typeface="Arial"/>
            </a:rPr>
            <a:t>Abschluss der Erfassung und Speicherung der Lieferdatei</a:t>
          </a: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Wenn die Datenerfassung abgeschlossen ist, wird im Datenblatt « Lieferung » der Kommentar "Datei bereit für den Export" geschrieben und Sie können die CSV-Datei erstellen, welche die Daten in Form von Codes enthält. Nur diese CSV-Datei muss dem Kanton oder dem BFS übermittelt werden.</a:t>
          </a:r>
        </a:p>
        <a:p>
          <a:pPr algn="l" rtl="0">
            <a:defRPr sz="1000"/>
          </a:pPr>
          <a:r>
            <a:rPr lang="fr-CH" sz="1000" b="0" i="0" u="none" strike="noStrike" baseline="0">
              <a:solidFill>
                <a:srgbClr val="000000"/>
              </a:solidFill>
              <a:latin typeface="Arial"/>
              <a:cs typeface="Arial"/>
            </a:rPr>
            <a:t>Das Vorgehen zur Erstellung der Lieferdatei ist das folgende:</a:t>
          </a:r>
        </a:p>
        <a:p>
          <a:pPr algn="l" rtl="0">
            <a:defRPr sz="1000"/>
          </a:pPr>
          <a:r>
            <a:rPr lang="fr-CH" sz="1000" b="0" i="0" u="none" strike="noStrike" baseline="0">
              <a:solidFill>
                <a:srgbClr val="000000"/>
              </a:solidFill>
              <a:latin typeface="Arial"/>
              <a:cs typeface="Arial"/>
            </a:rPr>
            <a:t>- Zuerst sollten Sie das ganze Excel-Formular speichern (Menu Datei-&gt;Speichern).</a:t>
          </a:r>
        </a:p>
        <a:p>
          <a:pPr algn="l" rtl="0">
            <a:defRPr sz="1000"/>
          </a:pPr>
          <a:r>
            <a:rPr lang="fr-CH" sz="1000" b="0" i="0" u="none" strike="noStrike" baseline="0">
              <a:solidFill>
                <a:srgbClr val="000000"/>
              </a:solidFill>
              <a:latin typeface="Arial"/>
              <a:cs typeface="Arial"/>
            </a:rPr>
            <a:t>- Danach gehen Sie ins Datenblatt «Exportdatei».</a:t>
          </a:r>
        </a:p>
        <a:p>
          <a:pPr algn="l" rtl="0">
            <a:defRPr sz="1000"/>
          </a:pPr>
          <a:r>
            <a:rPr lang="fr-CH" sz="1000" b="0" i="0" u="none" strike="noStrike" baseline="0">
              <a:solidFill>
                <a:srgbClr val="000000"/>
              </a:solidFill>
              <a:latin typeface="Arial"/>
              <a:cs typeface="Arial"/>
            </a:rPr>
            <a:t>- Im Menu Datei -&gt; Speichern unter..., wählen Sie den Dateityp "CSV (Trennzeichen-getrennt) (*.csv)", geben Sie den Dateinamen für die Speicherung ein, zum Beispiel "Exportdatei.csv", drücken auf Speichern, drücken auf OK um das aktive Blatt zu speichern, antworten mit JA um das Format der Datei zu behalten.</a:t>
          </a:r>
        </a:p>
        <a:p>
          <a:pPr algn="l" rtl="0">
            <a:defRPr sz="1000"/>
          </a:pPr>
          <a:r>
            <a:rPr lang="fr-CH" sz="1000" b="0" i="0" u="none" strike="noStrike" baseline="0">
              <a:solidFill>
                <a:srgbClr val="000000"/>
              </a:solidFill>
              <a:latin typeface="Arial"/>
              <a:cs typeface="Arial"/>
            </a:rPr>
            <a:t>- Schliessen Sie das Excel-Programm und übermitteln die Datei "Expordatei.csv" an den Kanton oder ans BFS, je nach den Vorgaben, welche Sie vom Kanton erhalten haben.</a:t>
          </a:r>
        </a:p>
        <a:p>
          <a:pPr algn="l" rtl="0">
            <a:defRPr sz="1000"/>
          </a:pPr>
          <a:endParaRPr lang="fr-CH" sz="1000" b="0" i="0" u="none" strike="noStrike" baseline="0">
            <a:solidFill>
              <a:srgbClr val="000000"/>
            </a:solidFill>
            <a:latin typeface="Arial"/>
            <a:cs typeface="Arial"/>
          </a:endParaRPr>
        </a:p>
        <a:p>
          <a:pPr algn="l" rtl="0">
            <a:defRPr sz="1000"/>
          </a:pPr>
          <a:r>
            <a:rPr lang="fr-CH" sz="1000" b="0" i="0" u="none" strike="noStrike" baseline="0">
              <a:solidFill>
                <a:srgbClr val="000000"/>
              </a:solidFill>
              <a:latin typeface="Arial"/>
              <a:cs typeface="Arial"/>
            </a:rPr>
            <a:t>Bei allfälligen Fragen wenden Sie sich bitte an die Kontaktperson Ihres Kantons.</a:t>
          </a:r>
          <a:endParaRPr lang="fr-CH" sz="1000" b="1"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a:p>
          <a:pPr algn="l" rtl="0">
            <a:defRPr sz="1000"/>
          </a:pPr>
          <a:endParaRPr lang="fr-CH" sz="1000" b="0" i="0" u="none" strike="noStrike" baseline="0">
            <a:solidFill>
              <a:srgbClr val="000000"/>
            </a:solidFill>
            <a:latin typeface="Arial"/>
            <a:cs typeface="Arial"/>
          </a:endParaRPr>
        </a:p>
      </xdr:txBody>
    </xdr:sp>
    <xdr:clientData/>
  </xdr:twoCellAnchor>
  <xdr:twoCellAnchor editAs="oneCell">
    <xdr:from>
      <xdr:col>3</xdr:col>
      <xdr:colOff>590550</xdr:colOff>
      <xdr:row>0</xdr:row>
      <xdr:rowOff>19050</xdr:rowOff>
    </xdr:from>
    <xdr:to>
      <xdr:col>13</xdr:col>
      <xdr:colOff>466725</xdr:colOff>
      <xdr:row>6</xdr:row>
      <xdr:rowOff>114300</xdr:rowOff>
    </xdr:to>
    <xdr:pic>
      <xdr:nvPicPr>
        <xdr:cNvPr id="1275" name="Picture 5" descr="Header_Port_05-wh_DE">
          <a:extLst>
            <a:ext uri="{FF2B5EF4-FFF2-40B4-BE49-F238E27FC236}">
              <a16:creationId xmlns:a16="http://schemas.microsoft.com/office/drawing/2014/main" id="{00000000-0008-0000-0000-0000FB0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76550" y="19050"/>
          <a:ext cx="74961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0</xdr:col>
      <xdr:colOff>2362200</xdr:colOff>
      <xdr:row>4</xdr:row>
      <xdr:rowOff>95250</xdr:rowOff>
    </xdr:to>
    <xdr:pic>
      <xdr:nvPicPr>
        <xdr:cNvPr id="2222" name="Picture 1" descr="logobund">
          <a:extLst>
            <a:ext uri="{FF2B5EF4-FFF2-40B4-BE49-F238E27FC236}">
              <a16:creationId xmlns:a16="http://schemas.microsoft.com/office/drawing/2014/main" id="{00000000-0008-0000-0100-0000AE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235267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2876550</xdr:colOff>
      <xdr:row>0</xdr:row>
      <xdr:rowOff>19050</xdr:rowOff>
    </xdr:from>
    <xdr:to>
      <xdr:col>7</xdr:col>
      <xdr:colOff>723900</xdr:colOff>
      <xdr:row>6</xdr:row>
      <xdr:rowOff>114300</xdr:rowOff>
    </xdr:to>
    <xdr:pic>
      <xdr:nvPicPr>
        <xdr:cNvPr id="2223" name="Picture 5" descr="Header_Port_05-wh_DE">
          <a:extLst>
            <a:ext uri="{FF2B5EF4-FFF2-40B4-BE49-F238E27FC236}">
              <a16:creationId xmlns:a16="http://schemas.microsoft.com/office/drawing/2014/main" id="{00000000-0008-0000-0100-0000AF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76550" y="19050"/>
          <a:ext cx="74961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19050</xdr:rowOff>
    </xdr:from>
    <xdr:to>
      <xdr:col>2</xdr:col>
      <xdr:colOff>400050</xdr:colOff>
      <xdr:row>4</xdr:row>
      <xdr:rowOff>85725</xdr:rowOff>
    </xdr:to>
    <xdr:pic>
      <xdr:nvPicPr>
        <xdr:cNvPr id="3318" name="Picture 1" descr="logobund">
          <a:extLst>
            <a:ext uri="{FF2B5EF4-FFF2-40B4-BE49-F238E27FC236}">
              <a16:creationId xmlns:a16="http://schemas.microsoft.com/office/drawing/2014/main" id="{00000000-0008-0000-0200-0000F60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9050"/>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xdr:colOff>
      <xdr:row>0</xdr:row>
      <xdr:rowOff>19050</xdr:rowOff>
    </xdr:from>
    <xdr:to>
      <xdr:col>21</xdr:col>
      <xdr:colOff>95250</xdr:colOff>
      <xdr:row>6</xdr:row>
      <xdr:rowOff>114300</xdr:rowOff>
    </xdr:to>
    <xdr:pic>
      <xdr:nvPicPr>
        <xdr:cNvPr id="3319" name="Picture 71" descr="Header_Port_05-wh_DE">
          <a:extLst>
            <a:ext uri="{FF2B5EF4-FFF2-40B4-BE49-F238E27FC236}">
              <a16:creationId xmlns:a16="http://schemas.microsoft.com/office/drawing/2014/main" id="{00000000-0008-0000-0200-0000F7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43225" y="19050"/>
          <a:ext cx="74961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19050</xdr:colOff>
      <xdr:row>0</xdr:row>
      <xdr:rowOff>9525</xdr:rowOff>
    </xdr:from>
    <xdr:to>
      <xdr:col>19</xdr:col>
      <xdr:colOff>847725</xdr:colOff>
      <xdr:row>4</xdr:row>
      <xdr:rowOff>76200</xdr:rowOff>
    </xdr:to>
    <xdr:pic>
      <xdr:nvPicPr>
        <xdr:cNvPr id="4348" name="Picture 1" descr="logobund">
          <a:extLst>
            <a:ext uri="{FF2B5EF4-FFF2-40B4-BE49-F238E27FC236}">
              <a16:creationId xmlns:a16="http://schemas.microsoft.com/office/drawing/2014/main" id="{00000000-0008-0000-0300-0000FC1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0" y="9525"/>
          <a:ext cx="23526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85725</xdr:colOff>
      <xdr:row>0</xdr:row>
      <xdr:rowOff>19050</xdr:rowOff>
    </xdr:from>
    <xdr:to>
      <xdr:col>16</xdr:col>
      <xdr:colOff>1143000</xdr:colOff>
      <xdr:row>6</xdr:row>
      <xdr:rowOff>114300</xdr:rowOff>
    </xdr:to>
    <xdr:pic>
      <xdr:nvPicPr>
        <xdr:cNvPr id="4349" name="Picture 73" descr="Header_Port_05-wh_DE">
          <a:extLst>
            <a:ext uri="{FF2B5EF4-FFF2-40B4-BE49-F238E27FC236}">
              <a16:creationId xmlns:a16="http://schemas.microsoft.com/office/drawing/2014/main" id="{00000000-0008-0000-0300-0000FD1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19425" y="19050"/>
          <a:ext cx="74961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tabSelected="1" workbookViewId="0">
      <selection activeCell="C4" sqref="C4"/>
    </sheetView>
  </sheetViews>
  <sheetFormatPr baseColWidth="10" defaultRowHeight="12.75" x14ac:dyDescent="0.2"/>
  <sheetData/>
  <sheetProtection sheet="1" objects="1" scenarios="1"/>
  <phoneticPr fontId="2" type="noConversion"/>
  <pageMargins left="0.78740157499999996" right="0.78740157499999996" top="0.984251969" bottom="0.984251969" header="0.4921259845" footer="0.4921259845"/>
  <pageSetup paperSize="9" scale="8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2"/>
  </sheetPr>
  <dimension ref="A1:D97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7.28515625" style="25" customWidth="1"/>
    <col min="2" max="2" width="12" style="104" customWidth="1"/>
    <col min="3" max="3" width="68.85546875" style="99" hidden="1" customWidth="1"/>
    <col min="4" max="4" width="79" style="51" customWidth="1"/>
    <col min="5" max="16384" width="11.42578125" style="51"/>
  </cols>
  <sheetData>
    <row r="1" spans="1:4" x14ac:dyDescent="0.2">
      <c r="A1" s="23" t="s">
        <v>398</v>
      </c>
      <c r="B1" s="24"/>
    </row>
    <row r="2" spans="1:4" x14ac:dyDescent="0.2">
      <c r="A2" s="23"/>
      <c r="B2" s="24"/>
      <c r="D2" s="125"/>
    </row>
    <row r="3" spans="1:4" ht="13.5" thickBot="1" x14ac:dyDescent="0.25">
      <c r="A3" s="14" t="s">
        <v>399</v>
      </c>
      <c r="B3" s="15" t="s">
        <v>2215</v>
      </c>
      <c r="C3" s="100" t="s">
        <v>400</v>
      </c>
      <c r="D3" s="100" t="s">
        <v>400</v>
      </c>
    </row>
    <row r="4" spans="1:4" x14ac:dyDescent="0.2">
      <c r="A4" s="25" t="str">
        <f>IF(ISBLANK('Nomenklatur komplett'!K4),"-",'Nomenklatur komplett'!K4)</f>
        <v>CH.BUR</v>
      </c>
      <c r="B4" s="17">
        <f>IF(ISBLANK('Nomenklatur komplett'!L4),"-",'Nomenklatur komplett'!L4)</f>
        <v>83646127</v>
      </c>
      <c r="C4" s="101" t="str">
        <f>IF(ISBLANK('Nomenklatur komplett'!M4),"-",'Nomenklatur komplett'!M4)</f>
        <v>ARTISET Bildung hfk</v>
      </c>
      <c r="D4" s="51" t="str">
        <f>IF(B4="-",B4,C4&amp; " (" &amp;B4&amp;")")</f>
        <v>ARTISET Bildung hfk (83646127)</v>
      </c>
    </row>
    <row r="5" spans="1:4" x14ac:dyDescent="0.2">
      <c r="A5" s="25" t="str">
        <f>IF(ISBLANK('Nomenklatur komplett'!K5),"-",'Nomenklatur komplett'!K5)</f>
        <v>CH.BUR</v>
      </c>
      <c r="B5" s="17">
        <f>IF(ISBLANK('Nomenklatur komplett'!L5),"-",'Nomenklatur komplett'!L5)</f>
        <v>52463277</v>
      </c>
      <c r="C5" s="101" t="str">
        <f>IF(ISBLANK('Nomenklatur komplett'!M5),"-",'Nomenklatur komplett'!M5)</f>
        <v>Fachmittelschule Kanton Zug</v>
      </c>
      <c r="D5" s="51" t="str">
        <f t="shared" ref="D5:D68" si="0">IF(B5="-",B5,C5&amp; " (" &amp;B5&amp;")")</f>
        <v>Fachmittelschule Kanton Zug (52463277)</v>
      </c>
    </row>
    <row r="6" spans="1:4" x14ac:dyDescent="0.2">
      <c r="A6" s="25" t="str">
        <f>IF(ISBLANK('Nomenklatur komplett'!K6),"-",'Nomenklatur komplett'!K6)</f>
        <v>CH.BUR</v>
      </c>
      <c r="B6" s="17">
        <f>IF(ISBLANK('Nomenklatur komplett'!L6),"-",'Nomenklatur komplett'!L6)</f>
        <v>52463696</v>
      </c>
      <c r="C6" s="101" t="str">
        <f>IF(ISBLANK('Nomenklatur komplett'!M6),"-",'Nomenklatur komplett'!M6)</f>
        <v>Gewerblich-industrielles Bildungszentrum Zug (GIBZ)</v>
      </c>
      <c r="D6" s="51" t="str">
        <f t="shared" si="0"/>
        <v>Gewerblich-industrielles Bildungszentrum Zug (GIBZ) (52463696)</v>
      </c>
    </row>
    <row r="7" spans="1:4" x14ac:dyDescent="0.2">
      <c r="A7" s="25" t="str">
        <f>IF(ISBLANK('Nomenklatur komplett'!K7),"-",'Nomenklatur komplett'!K7)</f>
        <v>CH.BUR</v>
      </c>
      <c r="B7" s="17">
        <f>IF(ISBLANK('Nomenklatur komplett'!L7),"-",'Nomenklatur komplett'!L7)</f>
        <v>89425665</v>
      </c>
      <c r="C7" s="101" t="str">
        <f>IF(ISBLANK('Nomenklatur komplett'!M7),"-",'Nomenklatur komplett'!M7)</f>
        <v>HSO Wirtschaftsschule Schweiz AG, Zweigniederlassung Baar</v>
      </c>
      <c r="D7" s="51" t="str">
        <f t="shared" si="0"/>
        <v>HSO Wirtschaftsschule Schweiz AG, Zweigniederlassung Baar (89425665)</v>
      </c>
    </row>
    <row r="8" spans="1:4" x14ac:dyDescent="0.2">
      <c r="A8" s="25" t="str">
        <f>IF(ISBLANK('Nomenklatur komplett'!K8),"-",'Nomenklatur komplett'!K8)</f>
        <v>CH.BUR</v>
      </c>
      <c r="B8" s="17">
        <f>IF(ISBLANK('Nomenklatur komplett'!L8),"-",'Nomenklatur komplett'!L8)</f>
        <v>64269728</v>
      </c>
      <c r="C8" s="101" t="str">
        <f>IF(ISBLANK('Nomenklatur komplett'!M8),"-",'Nomenklatur komplett'!M8)</f>
        <v>Institut Montana Zugerberg</v>
      </c>
      <c r="D8" s="51" t="str">
        <f t="shared" si="0"/>
        <v>Institut Montana Zugerberg (64269728)</v>
      </c>
    </row>
    <row r="9" spans="1:4" x14ac:dyDescent="0.2">
      <c r="A9" s="25" t="str">
        <f>IF(ISBLANK('Nomenklatur komplett'!K9),"-",'Nomenklatur komplett'!K9)</f>
        <v>CH.BUR</v>
      </c>
      <c r="B9" s="17">
        <f>IF(ISBLANK('Nomenklatur komplett'!L9),"-",'Nomenklatur komplett'!L9)</f>
        <v>72812010</v>
      </c>
      <c r="C9" s="101" t="str">
        <f>IF(ISBLANK('Nomenklatur komplett'!M9),"-",'Nomenklatur komplett'!M9)</f>
        <v>International School of Central Switzerland (ISCS)</v>
      </c>
      <c r="D9" s="51" t="str">
        <f t="shared" si="0"/>
        <v>International School of Central Switzerland (ISCS) (72812010)</v>
      </c>
    </row>
    <row r="10" spans="1:4" x14ac:dyDescent="0.2">
      <c r="A10" s="25" t="str">
        <f>IF(ISBLANK('Nomenklatur komplett'!K10),"-",'Nomenklatur komplett'!K10)</f>
        <v>CH.BUR</v>
      </c>
      <c r="B10" s="17">
        <f>IF(ISBLANK('Nomenklatur komplett'!L10),"-",'Nomenklatur komplett'!L10)</f>
        <v>77455808</v>
      </c>
      <c r="C10" s="101" t="str">
        <f>IF(ISBLANK('Nomenklatur komplett'!M10),"-",'Nomenklatur komplett'!M10)</f>
        <v>International School of Zug and Luzern, Hünenberg</v>
      </c>
      <c r="D10" s="51" t="str">
        <f t="shared" si="0"/>
        <v>International School of Zug and Luzern, Hünenberg (77455808)</v>
      </c>
    </row>
    <row r="11" spans="1:4" x14ac:dyDescent="0.2">
      <c r="A11" s="25" t="str">
        <f>IF(ISBLANK('Nomenklatur komplett'!K11),"-",'Nomenklatur komplett'!K11)</f>
        <v>CH.BUR</v>
      </c>
      <c r="B11" s="17">
        <f>IF(ISBLANK('Nomenklatur komplett'!L11),"-",'Nomenklatur komplett'!L11)</f>
        <v>74599028</v>
      </c>
      <c r="C11" s="101" t="str">
        <f>IF(ISBLANK('Nomenklatur komplett'!M11),"-",'Nomenklatur komplett'!M11)</f>
        <v>ipso Bildung AG - IBZ Schulen AG Standort Zug</v>
      </c>
      <c r="D11" s="51" t="str">
        <f t="shared" si="0"/>
        <v>ipso Bildung AG - IBZ Schulen AG Standort Zug (74599028)</v>
      </c>
    </row>
    <row r="12" spans="1:4" x14ac:dyDescent="0.2">
      <c r="A12" s="25" t="str">
        <f>IF(ISBLANK('Nomenklatur komplett'!K12),"-",'Nomenklatur komplett'!K12)</f>
        <v>CH.BUR</v>
      </c>
      <c r="B12" s="17">
        <f>IF(ISBLANK('Nomenklatur komplett'!L12),"-",'Nomenklatur komplett'!L12)</f>
        <v>72461794</v>
      </c>
      <c r="C12" s="101" t="str">
        <f>IF(ISBLANK('Nomenklatur komplett'!M12),"-",'Nomenklatur komplett'!M12)</f>
        <v>Kantonsschule Menzingen</v>
      </c>
      <c r="D12" s="51" t="str">
        <f t="shared" si="0"/>
        <v>Kantonsschule Menzingen (72461794)</v>
      </c>
    </row>
    <row r="13" spans="1:4" x14ac:dyDescent="0.2">
      <c r="A13" s="25" t="str">
        <f>IF(ISBLANK('Nomenklatur komplett'!K13),"-",'Nomenklatur komplett'!K13)</f>
        <v>CH.BUR</v>
      </c>
      <c r="B13" s="17">
        <f>IF(ISBLANK('Nomenklatur komplett'!L13),"-",'Nomenklatur komplett'!L13)</f>
        <v>52463256</v>
      </c>
      <c r="C13" s="101" t="str">
        <f>IF(ISBLANK('Nomenklatur komplett'!M13),"-",'Nomenklatur komplett'!M13)</f>
        <v>Kantonsschule Zug</v>
      </c>
      <c r="D13" s="51" t="str">
        <f t="shared" si="0"/>
        <v>Kantonsschule Zug (52463256)</v>
      </c>
    </row>
    <row r="14" spans="1:4" x14ac:dyDescent="0.2">
      <c r="A14" s="25" t="str">
        <f>IF(ISBLANK('Nomenklatur komplett'!K14),"-",'Nomenklatur komplett'!K14)</f>
        <v>CH.BUR</v>
      </c>
      <c r="B14" s="17">
        <f>IF(ISBLANK('Nomenklatur komplett'!L14),"-",'Nomenklatur komplett'!L14)</f>
        <v>51684977</v>
      </c>
      <c r="C14" s="101" t="str">
        <f>IF(ISBLANK('Nomenklatur komplett'!M14),"-",'Nomenklatur komplett'!M14)</f>
        <v>Kaufmännisches Bildungszentrum Zug (KBZ)</v>
      </c>
      <c r="D14" s="51" t="str">
        <f t="shared" si="0"/>
        <v>Kaufmännisches Bildungszentrum Zug (KBZ) (51684977)</v>
      </c>
    </row>
    <row r="15" spans="1:4" x14ac:dyDescent="0.2">
      <c r="A15" s="25" t="str">
        <f>IF(ISBLANK('Nomenklatur komplett'!K15),"-",'Nomenklatur komplett'!K15)</f>
        <v>CH.BUR</v>
      </c>
      <c r="B15" s="17">
        <f>IF(ISBLANK('Nomenklatur komplett'!L15),"-",'Nomenklatur komplett'!L15)</f>
        <v>52463633</v>
      </c>
      <c r="C15" s="101" t="str">
        <f>IF(ISBLANK('Nomenklatur komplett'!M15),"-",'Nomenklatur komplett'!M15)</f>
        <v>Landwirtschaftliches Bildungs- u. Beratungszentrum des Kantons Zug</v>
      </c>
      <c r="D15" s="51" t="str">
        <f t="shared" si="0"/>
        <v>Landwirtschaftliches Bildungs- u. Beratungszentrum des Kantons Zug (52463633)</v>
      </c>
    </row>
    <row r="16" spans="1:4" x14ac:dyDescent="0.2">
      <c r="A16" s="25" t="str">
        <f>IF(ISBLANK('Nomenklatur komplett'!K16),"-",'Nomenklatur komplett'!K16)</f>
        <v>CH.BUR</v>
      </c>
      <c r="B16" s="17">
        <f>IF(ISBLANK('Nomenklatur komplett'!L16),"-",'Nomenklatur komplett'!L16)</f>
        <v>12825258</v>
      </c>
      <c r="C16" s="101" t="str">
        <f>IF(ISBLANK('Nomenklatur komplett'!M16),"-",'Nomenklatur komplett'!M16)</f>
        <v>OYM College</v>
      </c>
      <c r="D16" s="51" t="str">
        <f t="shared" si="0"/>
        <v>OYM College (12825258)</v>
      </c>
    </row>
    <row r="17" spans="1:4" x14ac:dyDescent="0.2">
      <c r="A17" s="25" t="str">
        <f>IF(ISBLANK('Nomenklatur komplett'!K17),"-",'Nomenklatur komplett'!K17)</f>
        <v>-</v>
      </c>
      <c r="B17" s="17" t="str">
        <f>IF(ISBLANK('Nomenklatur komplett'!L17),"-",'Nomenklatur komplett'!L17)</f>
        <v>-</v>
      </c>
      <c r="C17" s="101" t="str">
        <f>IF(ISBLANK('Nomenklatur komplett'!M17),"-",'Nomenklatur komplett'!M17)</f>
        <v>-</v>
      </c>
      <c r="D17" s="51" t="str">
        <f t="shared" si="0"/>
        <v>-</v>
      </c>
    </row>
    <row r="18" spans="1:4" x14ac:dyDescent="0.2">
      <c r="A18" s="25" t="str">
        <f>IF(ISBLANK('Nomenklatur komplett'!K18),"-",'Nomenklatur komplett'!K18)</f>
        <v>-</v>
      </c>
      <c r="B18" s="17" t="str">
        <f>IF(ISBLANK('Nomenklatur komplett'!L18),"-",'Nomenklatur komplett'!L18)</f>
        <v>-</v>
      </c>
      <c r="C18" s="101" t="str">
        <f>IF(ISBLANK('Nomenklatur komplett'!M18),"-",'Nomenklatur komplett'!M18)</f>
        <v>-</v>
      </c>
      <c r="D18" s="51" t="str">
        <f t="shared" si="0"/>
        <v>-</v>
      </c>
    </row>
    <row r="19" spans="1:4" x14ac:dyDescent="0.2">
      <c r="A19" s="25" t="str">
        <f>IF(ISBLANK('Nomenklatur komplett'!K19),"-",'Nomenklatur komplett'!K19)</f>
        <v>-</v>
      </c>
      <c r="B19" s="17" t="str">
        <f>IF(ISBLANK('Nomenklatur komplett'!L19),"-",'Nomenklatur komplett'!L19)</f>
        <v>-</v>
      </c>
      <c r="C19" s="101" t="str">
        <f>IF(ISBLANK('Nomenklatur komplett'!M19),"-",'Nomenklatur komplett'!M19)</f>
        <v>-</v>
      </c>
      <c r="D19" s="51" t="str">
        <f t="shared" si="0"/>
        <v>-</v>
      </c>
    </row>
    <row r="20" spans="1:4" x14ac:dyDescent="0.2">
      <c r="A20" s="25" t="str">
        <f>IF(ISBLANK('Nomenklatur komplett'!K20),"-",'Nomenklatur komplett'!K20)</f>
        <v>-</v>
      </c>
      <c r="B20" s="17" t="str">
        <f>IF(ISBLANK('Nomenklatur komplett'!L20),"-",'Nomenklatur komplett'!L20)</f>
        <v>-</v>
      </c>
      <c r="C20" s="101" t="str">
        <f>IF(ISBLANK('Nomenklatur komplett'!M20),"-",'Nomenklatur komplett'!M20)</f>
        <v>-</v>
      </c>
      <c r="D20" s="51" t="str">
        <f t="shared" si="0"/>
        <v>-</v>
      </c>
    </row>
    <row r="21" spans="1:4" x14ac:dyDescent="0.2">
      <c r="A21" s="25" t="str">
        <f>IF(ISBLANK('Nomenklatur komplett'!K21),"-",'Nomenklatur komplett'!K21)</f>
        <v>-</v>
      </c>
      <c r="B21" s="17" t="str">
        <f>IF(ISBLANK('Nomenklatur komplett'!L21),"-",'Nomenklatur komplett'!L21)</f>
        <v>-</v>
      </c>
      <c r="C21" s="101" t="str">
        <f>IF(ISBLANK('Nomenklatur komplett'!M21),"-",'Nomenklatur komplett'!M21)</f>
        <v>-</v>
      </c>
      <c r="D21" s="51" t="str">
        <f t="shared" si="0"/>
        <v>-</v>
      </c>
    </row>
    <row r="22" spans="1:4" x14ac:dyDescent="0.2">
      <c r="A22" s="25" t="str">
        <f>IF(ISBLANK('Nomenklatur komplett'!K22),"-",'Nomenklatur komplett'!K22)</f>
        <v>-</v>
      </c>
      <c r="B22" s="17" t="str">
        <f>IF(ISBLANK('Nomenklatur komplett'!L22),"-",'Nomenklatur komplett'!L22)</f>
        <v>-</v>
      </c>
      <c r="C22" s="101" t="str">
        <f>IF(ISBLANK('Nomenklatur komplett'!M22),"-",'Nomenklatur komplett'!M22)</f>
        <v>-</v>
      </c>
      <c r="D22" s="51" t="str">
        <f t="shared" si="0"/>
        <v>-</v>
      </c>
    </row>
    <row r="23" spans="1:4" x14ac:dyDescent="0.2">
      <c r="A23" s="25" t="str">
        <f>IF(ISBLANK('Nomenklatur komplett'!K23),"-",'Nomenklatur komplett'!K23)</f>
        <v>-</v>
      </c>
      <c r="B23" s="17" t="str">
        <f>IF(ISBLANK('Nomenklatur komplett'!L23),"-",'Nomenklatur komplett'!L23)</f>
        <v>-</v>
      </c>
      <c r="C23" s="101" t="str">
        <f>IF(ISBLANK('Nomenklatur komplett'!M23),"-",'Nomenklatur komplett'!M23)</f>
        <v>-</v>
      </c>
      <c r="D23" s="51" t="str">
        <f t="shared" si="0"/>
        <v>-</v>
      </c>
    </row>
    <row r="24" spans="1:4" x14ac:dyDescent="0.2">
      <c r="A24" s="25" t="str">
        <f>IF(ISBLANK('Nomenklatur komplett'!K24),"-",'Nomenklatur komplett'!K24)</f>
        <v>-</v>
      </c>
      <c r="B24" s="17" t="str">
        <f>IF(ISBLANK('Nomenklatur komplett'!L24),"-",'Nomenklatur komplett'!L24)</f>
        <v>-</v>
      </c>
      <c r="C24" s="101" t="str">
        <f>IF(ISBLANK('Nomenklatur komplett'!M24),"-",'Nomenklatur komplett'!M24)</f>
        <v>-</v>
      </c>
      <c r="D24" s="51" t="str">
        <f t="shared" si="0"/>
        <v>-</v>
      </c>
    </row>
    <row r="25" spans="1:4" x14ac:dyDescent="0.2">
      <c r="A25" s="25" t="str">
        <f>IF(ISBLANK('Nomenklatur komplett'!K25),"-",'Nomenklatur komplett'!K25)</f>
        <v>-</v>
      </c>
      <c r="B25" s="17" t="str">
        <f>IF(ISBLANK('Nomenklatur komplett'!L25),"-",'Nomenklatur komplett'!L25)</f>
        <v>-</v>
      </c>
      <c r="C25" s="101" t="str">
        <f>IF(ISBLANK('Nomenklatur komplett'!M25),"-",'Nomenklatur komplett'!M25)</f>
        <v>-</v>
      </c>
      <c r="D25" s="51" t="str">
        <f t="shared" si="0"/>
        <v>-</v>
      </c>
    </row>
    <row r="26" spans="1:4" x14ac:dyDescent="0.2">
      <c r="A26" s="25" t="str">
        <f>IF(ISBLANK('Nomenklatur komplett'!K26),"-",'Nomenklatur komplett'!K26)</f>
        <v>-</v>
      </c>
      <c r="B26" s="17" t="str">
        <f>IF(ISBLANK('Nomenklatur komplett'!L26),"-",'Nomenklatur komplett'!L26)</f>
        <v>-</v>
      </c>
      <c r="C26" s="101" t="str">
        <f>IF(ISBLANK('Nomenklatur komplett'!M26),"-",'Nomenklatur komplett'!M26)</f>
        <v>-</v>
      </c>
      <c r="D26" s="51" t="str">
        <f t="shared" si="0"/>
        <v>-</v>
      </c>
    </row>
    <row r="27" spans="1:4" x14ac:dyDescent="0.2">
      <c r="A27" s="25" t="str">
        <f>IF(ISBLANK('Nomenklatur komplett'!K27),"-",'Nomenklatur komplett'!K27)</f>
        <v>-</v>
      </c>
      <c r="B27" s="17" t="str">
        <f>IF(ISBLANK('Nomenklatur komplett'!L27),"-",'Nomenklatur komplett'!L27)</f>
        <v>-</v>
      </c>
      <c r="C27" s="101" t="str">
        <f>IF(ISBLANK('Nomenklatur komplett'!M27),"-",'Nomenklatur komplett'!M27)</f>
        <v>-</v>
      </c>
      <c r="D27" s="51" t="str">
        <f t="shared" si="0"/>
        <v>-</v>
      </c>
    </row>
    <row r="28" spans="1:4" x14ac:dyDescent="0.2">
      <c r="A28" s="25" t="str">
        <f>IF(ISBLANK('Nomenklatur komplett'!K28),"-",'Nomenklatur komplett'!K28)</f>
        <v>-</v>
      </c>
      <c r="B28" s="17" t="str">
        <f>IF(ISBLANK('Nomenklatur komplett'!L28),"-",'Nomenklatur komplett'!L28)</f>
        <v>-</v>
      </c>
      <c r="C28" s="101" t="str">
        <f>IF(ISBLANK('Nomenklatur komplett'!M28),"-",'Nomenklatur komplett'!M28)</f>
        <v>-</v>
      </c>
      <c r="D28" s="51" t="str">
        <f t="shared" si="0"/>
        <v>-</v>
      </c>
    </row>
    <row r="29" spans="1:4" x14ac:dyDescent="0.2">
      <c r="A29" s="25" t="str">
        <f>IF(ISBLANK('Nomenklatur komplett'!K29),"-",'Nomenklatur komplett'!K29)</f>
        <v>-</v>
      </c>
      <c r="B29" s="17" t="str">
        <f>IF(ISBLANK('Nomenklatur komplett'!L29),"-",'Nomenklatur komplett'!L29)</f>
        <v>-</v>
      </c>
      <c r="C29" s="101" t="str">
        <f>IF(ISBLANK('Nomenklatur komplett'!M29),"-",'Nomenklatur komplett'!M29)</f>
        <v>-</v>
      </c>
      <c r="D29" s="51" t="str">
        <f t="shared" si="0"/>
        <v>-</v>
      </c>
    </row>
    <row r="30" spans="1:4" x14ac:dyDescent="0.2">
      <c r="A30" s="25" t="str">
        <f>IF(ISBLANK('Nomenklatur komplett'!K30),"-",'Nomenklatur komplett'!K30)</f>
        <v>-</v>
      </c>
      <c r="B30" s="17" t="str">
        <f>IF(ISBLANK('Nomenklatur komplett'!L30),"-",'Nomenklatur komplett'!L30)</f>
        <v>-</v>
      </c>
      <c r="C30" s="101" t="str">
        <f>IF(ISBLANK('Nomenklatur komplett'!M30),"-",'Nomenklatur komplett'!M30)</f>
        <v>-</v>
      </c>
      <c r="D30" s="51" t="str">
        <f t="shared" si="0"/>
        <v>-</v>
      </c>
    </row>
    <row r="31" spans="1:4" x14ac:dyDescent="0.2">
      <c r="A31" s="25" t="str">
        <f>IF(ISBLANK('Nomenklatur komplett'!K31),"-",'Nomenklatur komplett'!K31)</f>
        <v>-</v>
      </c>
      <c r="B31" s="17" t="str">
        <f>IF(ISBLANK('Nomenklatur komplett'!L31),"-",'Nomenklatur komplett'!L31)</f>
        <v>-</v>
      </c>
      <c r="C31" s="101" t="str">
        <f>IF(ISBLANK('Nomenklatur komplett'!M31),"-",'Nomenklatur komplett'!M31)</f>
        <v>-</v>
      </c>
      <c r="D31" s="51" t="str">
        <f t="shared" si="0"/>
        <v>-</v>
      </c>
    </row>
    <row r="32" spans="1:4" x14ac:dyDescent="0.2">
      <c r="A32" s="25" t="str">
        <f>IF(ISBLANK('Nomenklatur komplett'!K32),"-",'Nomenklatur komplett'!K32)</f>
        <v>-</v>
      </c>
      <c r="B32" s="17" t="str">
        <f>IF(ISBLANK('Nomenklatur komplett'!L32),"-",'Nomenklatur komplett'!L32)</f>
        <v>-</v>
      </c>
      <c r="C32" s="101" t="str">
        <f>IF(ISBLANK('Nomenklatur komplett'!M32),"-",'Nomenklatur komplett'!M32)</f>
        <v>-</v>
      </c>
      <c r="D32" s="51" t="str">
        <f t="shared" si="0"/>
        <v>-</v>
      </c>
    </row>
    <row r="33" spans="1:4" x14ac:dyDescent="0.2">
      <c r="A33" s="25" t="str">
        <f>IF(ISBLANK('Nomenklatur komplett'!K33),"-",'Nomenklatur komplett'!K33)</f>
        <v>-</v>
      </c>
      <c r="B33" s="17" t="str">
        <f>IF(ISBLANK('Nomenklatur komplett'!L33),"-",'Nomenklatur komplett'!L33)</f>
        <v>-</v>
      </c>
      <c r="C33" s="101" t="str">
        <f>IF(ISBLANK('Nomenklatur komplett'!M33),"-",'Nomenklatur komplett'!M33)</f>
        <v>-</v>
      </c>
      <c r="D33" s="51" t="str">
        <f t="shared" si="0"/>
        <v>-</v>
      </c>
    </row>
    <row r="34" spans="1:4" x14ac:dyDescent="0.2">
      <c r="A34" s="25" t="str">
        <f>IF(ISBLANK('Nomenklatur komplett'!K34),"-",'Nomenklatur komplett'!K34)</f>
        <v>-</v>
      </c>
      <c r="B34" s="17" t="str">
        <f>IF(ISBLANK('Nomenklatur komplett'!L34),"-",'Nomenklatur komplett'!L34)</f>
        <v>-</v>
      </c>
      <c r="C34" s="101" t="str">
        <f>IF(ISBLANK('Nomenklatur komplett'!M34),"-",'Nomenklatur komplett'!M34)</f>
        <v>-</v>
      </c>
      <c r="D34" s="51" t="str">
        <f t="shared" si="0"/>
        <v>-</v>
      </c>
    </row>
    <row r="35" spans="1:4" x14ac:dyDescent="0.2">
      <c r="A35" s="25" t="str">
        <f>IF(ISBLANK('Nomenklatur komplett'!K35),"-",'Nomenklatur komplett'!K35)</f>
        <v>-</v>
      </c>
      <c r="B35" s="17" t="str">
        <f>IF(ISBLANK('Nomenklatur komplett'!L35),"-",'Nomenklatur komplett'!L35)</f>
        <v>-</v>
      </c>
      <c r="C35" s="101" t="str">
        <f>IF(ISBLANK('Nomenklatur komplett'!M35),"-",'Nomenklatur komplett'!M35)</f>
        <v>-</v>
      </c>
      <c r="D35" s="51" t="str">
        <f t="shared" si="0"/>
        <v>-</v>
      </c>
    </row>
    <row r="36" spans="1:4" x14ac:dyDescent="0.2">
      <c r="A36" s="25" t="str">
        <f>IF(ISBLANK('Nomenklatur komplett'!K36),"-",'Nomenklatur komplett'!K36)</f>
        <v>-</v>
      </c>
      <c r="B36" s="17" t="str">
        <f>IF(ISBLANK('Nomenklatur komplett'!L36),"-",'Nomenklatur komplett'!L36)</f>
        <v>-</v>
      </c>
      <c r="C36" s="101" t="str">
        <f>IF(ISBLANK('Nomenklatur komplett'!M36),"-",'Nomenklatur komplett'!M36)</f>
        <v>-</v>
      </c>
      <c r="D36" s="51" t="str">
        <f t="shared" si="0"/>
        <v>-</v>
      </c>
    </row>
    <row r="37" spans="1:4" x14ac:dyDescent="0.2">
      <c r="A37" s="25" t="str">
        <f>IF(ISBLANK('Nomenklatur komplett'!K37),"-",'Nomenklatur komplett'!K37)</f>
        <v>-</v>
      </c>
      <c r="B37" s="17" t="str">
        <f>IF(ISBLANK('Nomenklatur komplett'!L37),"-",'Nomenklatur komplett'!L37)</f>
        <v>-</v>
      </c>
      <c r="C37" s="101" t="str">
        <f>IF(ISBLANK('Nomenklatur komplett'!M37),"-",'Nomenklatur komplett'!M37)</f>
        <v>-</v>
      </c>
      <c r="D37" s="51" t="str">
        <f t="shared" si="0"/>
        <v>-</v>
      </c>
    </row>
    <row r="38" spans="1:4" x14ac:dyDescent="0.2">
      <c r="A38" s="25" t="str">
        <f>IF(ISBLANK('Nomenklatur komplett'!K38),"-",'Nomenklatur komplett'!K38)</f>
        <v>-</v>
      </c>
      <c r="B38" s="17" t="str">
        <f>IF(ISBLANK('Nomenklatur komplett'!L38),"-",'Nomenklatur komplett'!L38)</f>
        <v>-</v>
      </c>
      <c r="C38" s="101" t="str">
        <f>IF(ISBLANK('Nomenklatur komplett'!M38),"-",'Nomenklatur komplett'!M38)</f>
        <v>-</v>
      </c>
      <c r="D38" s="51" t="str">
        <f t="shared" si="0"/>
        <v>-</v>
      </c>
    </row>
    <row r="39" spans="1:4" x14ac:dyDescent="0.2">
      <c r="A39" s="25" t="str">
        <f>IF(ISBLANK('Nomenklatur komplett'!K39),"-",'Nomenklatur komplett'!K39)</f>
        <v>-</v>
      </c>
      <c r="B39" s="17" t="str">
        <f>IF(ISBLANK('Nomenklatur komplett'!L39),"-",'Nomenklatur komplett'!L39)</f>
        <v>-</v>
      </c>
      <c r="C39" s="101" t="str">
        <f>IF(ISBLANK('Nomenklatur komplett'!M39),"-",'Nomenklatur komplett'!M39)</f>
        <v>-</v>
      </c>
      <c r="D39" s="51" t="str">
        <f t="shared" si="0"/>
        <v>-</v>
      </c>
    </row>
    <row r="40" spans="1:4" x14ac:dyDescent="0.2">
      <c r="A40" s="25" t="str">
        <f>IF(ISBLANK('Nomenklatur komplett'!K40),"-",'Nomenklatur komplett'!K40)</f>
        <v>-</v>
      </c>
      <c r="B40" s="17" t="str">
        <f>IF(ISBLANK('Nomenklatur komplett'!L40),"-",'Nomenklatur komplett'!L40)</f>
        <v>-</v>
      </c>
      <c r="C40" s="101" t="str">
        <f>IF(ISBLANK('Nomenklatur komplett'!M40),"-",'Nomenklatur komplett'!M40)</f>
        <v>-</v>
      </c>
      <c r="D40" s="51" t="str">
        <f t="shared" si="0"/>
        <v>-</v>
      </c>
    </row>
    <row r="41" spans="1:4" x14ac:dyDescent="0.2">
      <c r="A41" s="25" t="str">
        <f>IF(ISBLANK('Nomenklatur komplett'!K41),"-",'Nomenklatur komplett'!K41)</f>
        <v>-</v>
      </c>
      <c r="B41" s="17" t="str">
        <f>IF(ISBLANK('Nomenklatur komplett'!L41),"-",'Nomenklatur komplett'!L41)</f>
        <v>-</v>
      </c>
      <c r="C41" s="101" t="str">
        <f>IF(ISBLANK('Nomenklatur komplett'!M41),"-",'Nomenklatur komplett'!M41)</f>
        <v>-</v>
      </c>
      <c r="D41" s="51" t="str">
        <f t="shared" si="0"/>
        <v>-</v>
      </c>
    </row>
    <row r="42" spans="1:4" x14ac:dyDescent="0.2">
      <c r="A42" s="25" t="str">
        <f>IF(ISBLANK('Nomenklatur komplett'!K42),"-",'Nomenklatur komplett'!K42)</f>
        <v>-</v>
      </c>
      <c r="B42" s="17" t="str">
        <f>IF(ISBLANK('Nomenklatur komplett'!L42),"-",'Nomenklatur komplett'!L42)</f>
        <v>-</v>
      </c>
      <c r="C42" s="101" t="str">
        <f>IF(ISBLANK('Nomenklatur komplett'!M42),"-",'Nomenklatur komplett'!M42)</f>
        <v>-</v>
      </c>
      <c r="D42" s="51" t="str">
        <f t="shared" si="0"/>
        <v>-</v>
      </c>
    </row>
    <row r="43" spans="1:4" x14ac:dyDescent="0.2">
      <c r="A43" s="25" t="str">
        <f>IF(ISBLANK('Nomenklatur komplett'!K43),"-",'Nomenklatur komplett'!K43)</f>
        <v>-</v>
      </c>
      <c r="B43" s="17" t="str">
        <f>IF(ISBLANK('Nomenklatur komplett'!L43),"-",'Nomenklatur komplett'!L43)</f>
        <v>-</v>
      </c>
      <c r="C43" s="101" t="str">
        <f>IF(ISBLANK('Nomenklatur komplett'!M43),"-",'Nomenklatur komplett'!M43)</f>
        <v>-</v>
      </c>
      <c r="D43" s="51" t="str">
        <f t="shared" si="0"/>
        <v>-</v>
      </c>
    </row>
    <row r="44" spans="1:4" x14ac:dyDescent="0.2">
      <c r="A44" s="25" t="str">
        <f>IF(ISBLANK('Nomenklatur komplett'!K44),"-",'Nomenklatur komplett'!K44)</f>
        <v>-</v>
      </c>
      <c r="B44" s="17" t="str">
        <f>IF(ISBLANK('Nomenklatur komplett'!L44),"-",'Nomenklatur komplett'!L44)</f>
        <v>-</v>
      </c>
      <c r="C44" s="101" t="str">
        <f>IF(ISBLANK('Nomenklatur komplett'!M44),"-",'Nomenklatur komplett'!M44)</f>
        <v>-</v>
      </c>
      <c r="D44" s="51" t="str">
        <f t="shared" si="0"/>
        <v>-</v>
      </c>
    </row>
    <row r="45" spans="1:4" x14ac:dyDescent="0.2">
      <c r="A45" s="25" t="str">
        <f>IF(ISBLANK('Nomenklatur komplett'!K45),"-",'Nomenklatur komplett'!K45)</f>
        <v>-</v>
      </c>
      <c r="B45" s="17" t="str">
        <f>IF(ISBLANK('Nomenklatur komplett'!L45),"-",'Nomenklatur komplett'!L45)</f>
        <v>-</v>
      </c>
      <c r="C45" s="101" t="str">
        <f>IF(ISBLANK('Nomenklatur komplett'!M45),"-",'Nomenklatur komplett'!M45)</f>
        <v>-</v>
      </c>
      <c r="D45" s="51" t="str">
        <f t="shared" si="0"/>
        <v>-</v>
      </c>
    </row>
    <row r="46" spans="1:4" x14ac:dyDescent="0.2">
      <c r="A46" s="25" t="str">
        <f>IF(ISBLANK('Nomenklatur komplett'!K46),"-",'Nomenklatur komplett'!K46)</f>
        <v>-</v>
      </c>
      <c r="B46" s="17" t="str">
        <f>IF(ISBLANK('Nomenklatur komplett'!L46),"-",'Nomenklatur komplett'!L46)</f>
        <v>-</v>
      </c>
      <c r="C46" s="101" t="str">
        <f>IF(ISBLANK('Nomenklatur komplett'!M46),"-",'Nomenklatur komplett'!M46)</f>
        <v>-</v>
      </c>
      <c r="D46" s="51" t="str">
        <f t="shared" si="0"/>
        <v>-</v>
      </c>
    </row>
    <row r="47" spans="1:4" x14ac:dyDescent="0.2">
      <c r="A47" s="25" t="str">
        <f>IF(ISBLANK('Nomenklatur komplett'!K47),"-",'Nomenklatur komplett'!K47)</f>
        <v>-</v>
      </c>
      <c r="B47" s="17" t="str">
        <f>IF(ISBLANK('Nomenklatur komplett'!L47),"-",'Nomenklatur komplett'!L47)</f>
        <v>-</v>
      </c>
      <c r="C47" s="101" t="str">
        <f>IF(ISBLANK('Nomenklatur komplett'!M47),"-",'Nomenklatur komplett'!M47)</f>
        <v>-</v>
      </c>
      <c r="D47" s="51" t="str">
        <f t="shared" si="0"/>
        <v>-</v>
      </c>
    </row>
    <row r="48" spans="1:4" x14ac:dyDescent="0.2">
      <c r="A48" s="25" t="str">
        <f>IF(ISBLANK('Nomenklatur komplett'!K48),"-",'Nomenklatur komplett'!K48)</f>
        <v>-</v>
      </c>
      <c r="B48" s="17" t="str">
        <f>IF(ISBLANK('Nomenklatur komplett'!L48),"-",'Nomenklatur komplett'!L48)</f>
        <v>-</v>
      </c>
      <c r="C48" s="101" t="str">
        <f>IF(ISBLANK('Nomenklatur komplett'!M48),"-",'Nomenklatur komplett'!M48)</f>
        <v>-</v>
      </c>
      <c r="D48" s="51" t="str">
        <f t="shared" si="0"/>
        <v>-</v>
      </c>
    </row>
    <row r="49" spans="1:4" x14ac:dyDescent="0.2">
      <c r="A49" s="25" t="str">
        <f>IF(ISBLANK('Nomenklatur komplett'!K49),"-",'Nomenklatur komplett'!K49)</f>
        <v>-</v>
      </c>
      <c r="B49" s="17" t="str">
        <f>IF(ISBLANK('Nomenklatur komplett'!L49),"-",'Nomenklatur komplett'!L49)</f>
        <v>-</v>
      </c>
      <c r="C49" s="101" t="str">
        <f>IF(ISBLANK('Nomenklatur komplett'!M49),"-",'Nomenklatur komplett'!M49)</f>
        <v>-</v>
      </c>
      <c r="D49" s="51" t="str">
        <f t="shared" si="0"/>
        <v>-</v>
      </c>
    </row>
    <row r="50" spans="1:4" x14ac:dyDescent="0.2">
      <c r="A50" s="25" t="str">
        <f>IF(ISBLANK('Nomenklatur komplett'!K50),"-",'Nomenklatur komplett'!K50)</f>
        <v>-</v>
      </c>
      <c r="B50" s="17" t="str">
        <f>IF(ISBLANK('Nomenklatur komplett'!L50),"-",'Nomenklatur komplett'!L50)</f>
        <v>-</v>
      </c>
      <c r="C50" s="101" t="str">
        <f>IF(ISBLANK('Nomenklatur komplett'!M50),"-",'Nomenklatur komplett'!M50)</f>
        <v>-</v>
      </c>
      <c r="D50" s="51" t="str">
        <f t="shared" si="0"/>
        <v>-</v>
      </c>
    </row>
    <row r="51" spans="1:4" x14ac:dyDescent="0.2">
      <c r="A51" s="25" t="str">
        <f>IF(ISBLANK('Nomenklatur komplett'!K51),"-",'Nomenklatur komplett'!K51)</f>
        <v>-</v>
      </c>
      <c r="B51" s="17" t="str">
        <f>IF(ISBLANK('Nomenklatur komplett'!L51),"-",'Nomenklatur komplett'!L51)</f>
        <v>-</v>
      </c>
      <c r="C51" s="101" t="str">
        <f>IF(ISBLANK('Nomenklatur komplett'!M51),"-",'Nomenklatur komplett'!M51)</f>
        <v>-</v>
      </c>
      <c r="D51" s="51" t="str">
        <f t="shared" si="0"/>
        <v>-</v>
      </c>
    </row>
    <row r="52" spans="1:4" x14ac:dyDescent="0.2">
      <c r="A52" s="25" t="str">
        <f>IF(ISBLANK('Nomenklatur komplett'!K52),"-",'Nomenklatur komplett'!K52)</f>
        <v>-</v>
      </c>
      <c r="B52" s="17" t="str">
        <f>IF(ISBLANK('Nomenklatur komplett'!L52),"-",'Nomenklatur komplett'!L52)</f>
        <v>-</v>
      </c>
      <c r="C52" s="101" t="str">
        <f>IF(ISBLANK('Nomenklatur komplett'!M52),"-",'Nomenklatur komplett'!M52)</f>
        <v>-</v>
      </c>
      <c r="D52" s="51" t="str">
        <f t="shared" si="0"/>
        <v>-</v>
      </c>
    </row>
    <row r="53" spans="1:4" x14ac:dyDescent="0.2">
      <c r="A53" s="25" t="str">
        <f>IF(ISBLANK('Nomenklatur komplett'!K53),"-",'Nomenklatur komplett'!K53)</f>
        <v>-</v>
      </c>
      <c r="B53" s="17" t="str">
        <f>IF(ISBLANK('Nomenklatur komplett'!L53),"-",'Nomenklatur komplett'!L53)</f>
        <v>-</v>
      </c>
      <c r="C53" s="101" t="str">
        <f>IF(ISBLANK('Nomenklatur komplett'!M53),"-",'Nomenklatur komplett'!M53)</f>
        <v>-</v>
      </c>
      <c r="D53" s="51" t="str">
        <f t="shared" si="0"/>
        <v>-</v>
      </c>
    </row>
    <row r="54" spans="1:4" x14ac:dyDescent="0.2">
      <c r="A54" s="25" t="str">
        <f>IF(ISBLANK('Nomenklatur komplett'!K54),"-",'Nomenklatur komplett'!K54)</f>
        <v>-</v>
      </c>
      <c r="B54" s="17" t="str">
        <f>IF(ISBLANK('Nomenklatur komplett'!L54),"-",'Nomenklatur komplett'!L54)</f>
        <v>-</v>
      </c>
      <c r="C54" s="101" t="str">
        <f>IF(ISBLANK('Nomenklatur komplett'!M54),"-",'Nomenklatur komplett'!M54)</f>
        <v>-</v>
      </c>
      <c r="D54" s="51" t="str">
        <f t="shared" si="0"/>
        <v>-</v>
      </c>
    </row>
    <row r="55" spans="1:4" x14ac:dyDescent="0.2">
      <c r="A55" s="25" t="str">
        <f>IF(ISBLANK('Nomenklatur komplett'!K55),"-",'Nomenklatur komplett'!K55)</f>
        <v>-</v>
      </c>
      <c r="B55" s="17" t="str">
        <f>IF(ISBLANK('Nomenklatur komplett'!L55),"-",'Nomenklatur komplett'!L55)</f>
        <v>-</v>
      </c>
      <c r="C55" s="101" t="str">
        <f>IF(ISBLANK('Nomenklatur komplett'!M55),"-",'Nomenklatur komplett'!M55)</f>
        <v>-</v>
      </c>
      <c r="D55" s="51" t="str">
        <f t="shared" si="0"/>
        <v>-</v>
      </c>
    </row>
    <row r="56" spans="1:4" x14ac:dyDescent="0.2">
      <c r="A56" s="25" t="str">
        <f>IF(ISBLANK('Nomenklatur komplett'!K56),"-",'Nomenklatur komplett'!K56)</f>
        <v>-</v>
      </c>
      <c r="B56" s="17" t="str">
        <f>IF(ISBLANK('Nomenklatur komplett'!L56),"-",'Nomenklatur komplett'!L56)</f>
        <v>-</v>
      </c>
      <c r="C56" s="101" t="str">
        <f>IF(ISBLANK('Nomenklatur komplett'!M56),"-",'Nomenklatur komplett'!M56)</f>
        <v>-</v>
      </c>
      <c r="D56" s="51" t="str">
        <f t="shared" si="0"/>
        <v>-</v>
      </c>
    </row>
    <row r="57" spans="1:4" x14ac:dyDescent="0.2">
      <c r="A57" s="25" t="str">
        <f>IF(ISBLANK('Nomenklatur komplett'!K57),"-",'Nomenklatur komplett'!K57)</f>
        <v>-</v>
      </c>
      <c r="B57" s="17" t="str">
        <f>IF(ISBLANK('Nomenklatur komplett'!L57),"-",'Nomenklatur komplett'!L57)</f>
        <v>-</v>
      </c>
      <c r="C57" s="101" t="str">
        <f>IF(ISBLANK('Nomenklatur komplett'!M57),"-",'Nomenklatur komplett'!M57)</f>
        <v>-</v>
      </c>
      <c r="D57" s="51" t="str">
        <f t="shared" si="0"/>
        <v>-</v>
      </c>
    </row>
    <row r="58" spans="1:4" x14ac:dyDescent="0.2">
      <c r="A58" s="25" t="str">
        <f>IF(ISBLANK('Nomenklatur komplett'!K58),"-",'Nomenklatur komplett'!K58)</f>
        <v>-</v>
      </c>
      <c r="B58" s="17" t="str">
        <f>IF(ISBLANK('Nomenklatur komplett'!L58),"-",'Nomenklatur komplett'!L58)</f>
        <v>-</v>
      </c>
      <c r="C58" s="101" t="str">
        <f>IF(ISBLANK('Nomenklatur komplett'!M58),"-",'Nomenklatur komplett'!M58)</f>
        <v>-</v>
      </c>
      <c r="D58" s="51" t="str">
        <f t="shared" si="0"/>
        <v>-</v>
      </c>
    </row>
    <row r="59" spans="1:4" x14ac:dyDescent="0.2">
      <c r="A59" s="25" t="str">
        <f>IF(ISBLANK('Nomenklatur komplett'!K59),"-",'Nomenklatur komplett'!K59)</f>
        <v>-</v>
      </c>
      <c r="B59" s="17" t="str">
        <f>IF(ISBLANK('Nomenklatur komplett'!L59),"-",'Nomenklatur komplett'!L59)</f>
        <v>-</v>
      </c>
      <c r="C59" s="101" t="str">
        <f>IF(ISBLANK('Nomenklatur komplett'!M59),"-",'Nomenklatur komplett'!M59)</f>
        <v>-</v>
      </c>
      <c r="D59" s="51" t="str">
        <f t="shared" si="0"/>
        <v>-</v>
      </c>
    </row>
    <row r="60" spans="1:4" x14ac:dyDescent="0.2">
      <c r="A60" s="25" t="str">
        <f>IF(ISBLANK('Nomenklatur komplett'!K60),"-",'Nomenklatur komplett'!K60)</f>
        <v>-</v>
      </c>
      <c r="B60" s="17" t="str">
        <f>IF(ISBLANK('Nomenklatur komplett'!L60),"-",'Nomenklatur komplett'!L60)</f>
        <v>-</v>
      </c>
      <c r="C60" s="101" t="str">
        <f>IF(ISBLANK('Nomenklatur komplett'!M60),"-",'Nomenklatur komplett'!M60)</f>
        <v>-</v>
      </c>
      <c r="D60" s="51" t="str">
        <f t="shared" si="0"/>
        <v>-</v>
      </c>
    </row>
    <row r="61" spans="1:4" x14ac:dyDescent="0.2">
      <c r="A61" s="25" t="str">
        <f>IF(ISBLANK('Nomenklatur komplett'!K61),"-",'Nomenklatur komplett'!K61)</f>
        <v>-</v>
      </c>
      <c r="B61" s="17" t="str">
        <f>IF(ISBLANK('Nomenklatur komplett'!L61),"-",'Nomenklatur komplett'!L61)</f>
        <v>-</v>
      </c>
      <c r="C61" s="101" t="str">
        <f>IF(ISBLANK('Nomenklatur komplett'!M61),"-",'Nomenklatur komplett'!M61)</f>
        <v>-</v>
      </c>
      <c r="D61" s="51" t="str">
        <f t="shared" si="0"/>
        <v>-</v>
      </c>
    </row>
    <row r="62" spans="1:4" x14ac:dyDescent="0.2">
      <c r="A62" s="25" t="str">
        <f>IF(ISBLANK('Nomenklatur komplett'!K62),"-",'Nomenklatur komplett'!K62)</f>
        <v>-</v>
      </c>
      <c r="B62" s="17" t="str">
        <f>IF(ISBLANK('Nomenklatur komplett'!L62),"-",'Nomenklatur komplett'!L62)</f>
        <v>-</v>
      </c>
      <c r="C62" s="101" t="str">
        <f>IF(ISBLANK('Nomenklatur komplett'!M62),"-",'Nomenklatur komplett'!M62)</f>
        <v>-</v>
      </c>
      <c r="D62" s="51" t="str">
        <f t="shared" si="0"/>
        <v>-</v>
      </c>
    </row>
    <row r="63" spans="1:4" x14ac:dyDescent="0.2">
      <c r="A63" s="25" t="str">
        <f>IF(ISBLANK('Nomenklatur komplett'!K63),"-",'Nomenklatur komplett'!K63)</f>
        <v>-</v>
      </c>
      <c r="B63" s="17" t="str">
        <f>IF(ISBLANK('Nomenklatur komplett'!L63),"-",'Nomenklatur komplett'!L63)</f>
        <v>-</v>
      </c>
      <c r="C63" s="101" t="str">
        <f>IF(ISBLANK('Nomenklatur komplett'!M63),"-",'Nomenklatur komplett'!M63)</f>
        <v>-</v>
      </c>
      <c r="D63" s="51" t="str">
        <f t="shared" si="0"/>
        <v>-</v>
      </c>
    </row>
    <row r="64" spans="1:4" x14ac:dyDescent="0.2">
      <c r="A64" s="25" t="str">
        <f>IF(ISBLANK('Nomenklatur komplett'!K64),"-",'Nomenklatur komplett'!K64)</f>
        <v>-</v>
      </c>
      <c r="B64" s="17" t="str">
        <f>IF(ISBLANK('Nomenklatur komplett'!L64),"-",'Nomenklatur komplett'!L64)</f>
        <v>-</v>
      </c>
      <c r="C64" s="101" t="str">
        <f>IF(ISBLANK('Nomenklatur komplett'!M64),"-",'Nomenklatur komplett'!M64)</f>
        <v>-</v>
      </c>
      <c r="D64" s="51" t="str">
        <f t="shared" si="0"/>
        <v>-</v>
      </c>
    </row>
    <row r="65" spans="1:4" x14ac:dyDescent="0.2">
      <c r="A65" s="25" t="str">
        <f>IF(ISBLANK('Nomenklatur komplett'!K65),"-",'Nomenklatur komplett'!K65)</f>
        <v>-</v>
      </c>
      <c r="B65" s="17" t="str">
        <f>IF(ISBLANK('Nomenklatur komplett'!L65),"-",'Nomenklatur komplett'!L65)</f>
        <v>-</v>
      </c>
      <c r="C65" s="101" t="str">
        <f>IF(ISBLANK('Nomenklatur komplett'!M65),"-",'Nomenklatur komplett'!M65)</f>
        <v>-</v>
      </c>
      <c r="D65" s="51" t="str">
        <f t="shared" si="0"/>
        <v>-</v>
      </c>
    </row>
    <row r="66" spans="1:4" x14ac:dyDescent="0.2">
      <c r="A66" s="25" t="str">
        <f>IF(ISBLANK('Nomenklatur komplett'!K66),"-",'Nomenklatur komplett'!K66)</f>
        <v>-</v>
      </c>
      <c r="B66" s="17" t="str">
        <f>IF(ISBLANK('Nomenklatur komplett'!L66),"-",'Nomenklatur komplett'!L66)</f>
        <v>-</v>
      </c>
      <c r="C66" s="101" t="str">
        <f>IF(ISBLANK('Nomenklatur komplett'!M66),"-",'Nomenklatur komplett'!M66)</f>
        <v>-</v>
      </c>
      <c r="D66" s="51" t="str">
        <f t="shared" si="0"/>
        <v>-</v>
      </c>
    </row>
    <row r="67" spans="1:4" x14ac:dyDescent="0.2">
      <c r="A67" s="25" t="str">
        <f>IF(ISBLANK('Nomenklatur komplett'!K67),"-",'Nomenklatur komplett'!K67)</f>
        <v>-</v>
      </c>
      <c r="B67" s="17" t="str">
        <f>IF(ISBLANK('Nomenklatur komplett'!L67),"-",'Nomenklatur komplett'!L67)</f>
        <v>-</v>
      </c>
      <c r="C67" s="101" t="str">
        <f>IF(ISBLANK('Nomenklatur komplett'!M67),"-",'Nomenklatur komplett'!M67)</f>
        <v>-</v>
      </c>
      <c r="D67" s="51" t="str">
        <f t="shared" si="0"/>
        <v>-</v>
      </c>
    </row>
    <row r="68" spans="1:4" x14ac:dyDescent="0.2">
      <c r="A68" s="25" t="str">
        <f>IF(ISBLANK('Nomenklatur komplett'!K68),"-",'Nomenklatur komplett'!K68)</f>
        <v>-</v>
      </c>
      <c r="B68" s="17" t="str">
        <f>IF(ISBLANK('Nomenklatur komplett'!L68),"-",'Nomenklatur komplett'!L68)</f>
        <v>-</v>
      </c>
      <c r="C68" s="101" t="str">
        <f>IF(ISBLANK('Nomenklatur komplett'!M68),"-",'Nomenklatur komplett'!M68)</f>
        <v>-</v>
      </c>
      <c r="D68" s="51" t="str">
        <f t="shared" si="0"/>
        <v>-</v>
      </c>
    </row>
    <row r="69" spans="1:4" x14ac:dyDescent="0.2">
      <c r="A69" s="25" t="str">
        <f>IF(ISBLANK('Nomenklatur komplett'!K69),"-",'Nomenklatur komplett'!K69)</f>
        <v>-</v>
      </c>
      <c r="B69" s="17" t="str">
        <f>IF(ISBLANK('Nomenklatur komplett'!L69),"-",'Nomenklatur komplett'!L69)</f>
        <v>-</v>
      </c>
      <c r="C69" s="101" t="str">
        <f>IF(ISBLANK('Nomenklatur komplett'!M69),"-",'Nomenklatur komplett'!M69)</f>
        <v>-</v>
      </c>
      <c r="D69" s="51" t="str">
        <f t="shared" ref="D69:D132" si="1">IF(B69="-",B69,C69&amp; " (" &amp;B69&amp;")")</f>
        <v>-</v>
      </c>
    </row>
    <row r="70" spans="1:4" x14ac:dyDescent="0.2">
      <c r="A70" s="25" t="str">
        <f>IF(ISBLANK('Nomenklatur komplett'!K70),"-",'Nomenklatur komplett'!K70)</f>
        <v>-</v>
      </c>
      <c r="B70" s="17" t="str">
        <f>IF(ISBLANK('Nomenklatur komplett'!L70),"-",'Nomenklatur komplett'!L70)</f>
        <v>-</v>
      </c>
      <c r="C70" s="101" t="str">
        <f>IF(ISBLANK('Nomenklatur komplett'!M70),"-",'Nomenklatur komplett'!M70)</f>
        <v>-</v>
      </c>
      <c r="D70" s="51" t="str">
        <f t="shared" si="1"/>
        <v>-</v>
      </c>
    </row>
    <row r="71" spans="1:4" x14ac:dyDescent="0.2">
      <c r="A71" s="25" t="str">
        <f>IF(ISBLANK('Nomenklatur komplett'!K71),"-",'Nomenklatur komplett'!K71)</f>
        <v>-</v>
      </c>
      <c r="B71" s="17" t="str">
        <f>IF(ISBLANK('Nomenklatur komplett'!L71),"-",'Nomenklatur komplett'!L71)</f>
        <v>-</v>
      </c>
      <c r="C71" s="101" t="str">
        <f>IF(ISBLANK('Nomenklatur komplett'!M71),"-",'Nomenklatur komplett'!M71)</f>
        <v>-</v>
      </c>
      <c r="D71" s="51" t="str">
        <f t="shared" si="1"/>
        <v>-</v>
      </c>
    </row>
    <row r="72" spans="1:4" x14ac:dyDescent="0.2">
      <c r="A72" s="25" t="str">
        <f>IF(ISBLANK('Nomenklatur komplett'!K72),"-",'Nomenklatur komplett'!K72)</f>
        <v>-</v>
      </c>
      <c r="B72" s="17" t="str">
        <f>IF(ISBLANK('Nomenklatur komplett'!L72),"-",'Nomenklatur komplett'!L72)</f>
        <v>-</v>
      </c>
      <c r="C72" s="101" t="str">
        <f>IF(ISBLANK('Nomenklatur komplett'!M72),"-",'Nomenklatur komplett'!M72)</f>
        <v>-</v>
      </c>
      <c r="D72" s="51" t="str">
        <f t="shared" si="1"/>
        <v>-</v>
      </c>
    </row>
    <row r="73" spans="1:4" x14ac:dyDescent="0.2">
      <c r="A73" s="25" t="str">
        <f>IF(ISBLANK('Nomenklatur komplett'!K73),"-",'Nomenklatur komplett'!K73)</f>
        <v>-</v>
      </c>
      <c r="B73" s="17" t="str">
        <f>IF(ISBLANK('Nomenklatur komplett'!L73),"-",'Nomenklatur komplett'!L73)</f>
        <v>-</v>
      </c>
      <c r="C73" s="101" t="str">
        <f>IF(ISBLANK('Nomenklatur komplett'!M73),"-",'Nomenklatur komplett'!M73)</f>
        <v>-</v>
      </c>
      <c r="D73" s="51" t="str">
        <f t="shared" si="1"/>
        <v>-</v>
      </c>
    </row>
    <row r="74" spans="1:4" x14ac:dyDescent="0.2">
      <c r="A74" s="25" t="str">
        <f>IF(ISBLANK('Nomenklatur komplett'!K74),"-",'Nomenklatur komplett'!K74)</f>
        <v>-</v>
      </c>
      <c r="B74" s="17" t="str">
        <f>IF(ISBLANK('Nomenklatur komplett'!L74),"-",'Nomenklatur komplett'!L74)</f>
        <v>-</v>
      </c>
      <c r="C74" s="101" t="str">
        <f>IF(ISBLANK('Nomenklatur komplett'!M74),"-",'Nomenklatur komplett'!M74)</f>
        <v>-</v>
      </c>
      <c r="D74" s="51" t="str">
        <f t="shared" si="1"/>
        <v>-</v>
      </c>
    </row>
    <row r="75" spans="1:4" x14ac:dyDescent="0.2">
      <c r="A75" s="25" t="str">
        <f>IF(ISBLANK('Nomenklatur komplett'!K75),"-",'Nomenklatur komplett'!K75)</f>
        <v>-</v>
      </c>
      <c r="B75" s="17" t="str">
        <f>IF(ISBLANK('Nomenklatur komplett'!L75),"-",'Nomenklatur komplett'!L75)</f>
        <v>-</v>
      </c>
      <c r="C75" s="101" t="str">
        <f>IF(ISBLANK('Nomenklatur komplett'!M75),"-",'Nomenklatur komplett'!M75)</f>
        <v>-</v>
      </c>
      <c r="D75" s="51" t="str">
        <f t="shared" si="1"/>
        <v>-</v>
      </c>
    </row>
    <row r="76" spans="1:4" x14ac:dyDescent="0.2">
      <c r="A76" s="25" t="str">
        <f>IF(ISBLANK('Nomenklatur komplett'!K76),"-",'Nomenklatur komplett'!K76)</f>
        <v>-</v>
      </c>
      <c r="B76" s="17" t="str">
        <f>IF(ISBLANK('Nomenklatur komplett'!L76),"-",'Nomenklatur komplett'!L76)</f>
        <v>-</v>
      </c>
      <c r="C76" s="101" t="str">
        <f>IF(ISBLANK('Nomenklatur komplett'!M76),"-",'Nomenklatur komplett'!M76)</f>
        <v>-</v>
      </c>
      <c r="D76" s="51" t="str">
        <f t="shared" si="1"/>
        <v>-</v>
      </c>
    </row>
    <row r="77" spans="1:4" x14ac:dyDescent="0.2">
      <c r="A77" s="25" t="str">
        <f>IF(ISBLANK('Nomenklatur komplett'!K77),"-",'Nomenklatur komplett'!K77)</f>
        <v>-</v>
      </c>
      <c r="B77" s="17" t="str">
        <f>IF(ISBLANK('Nomenklatur komplett'!L77),"-",'Nomenklatur komplett'!L77)</f>
        <v>-</v>
      </c>
      <c r="C77" s="101" t="str">
        <f>IF(ISBLANK('Nomenklatur komplett'!M77),"-",'Nomenklatur komplett'!M77)</f>
        <v>-</v>
      </c>
      <c r="D77" s="51" t="str">
        <f t="shared" si="1"/>
        <v>-</v>
      </c>
    </row>
    <row r="78" spans="1:4" x14ac:dyDescent="0.2">
      <c r="A78" s="25" t="str">
        <f>IF(ISBLANK('Nomenklatur komplett'!K78),"-",'Nomenklatur komplett'!K78)</f>
        <v>-</v>
      </c>
      <c r="B78" s="17" t="str">
        <f>IF(ISBLANK('Nomenklatur komplett'!L78),"-",'Nomenklatur komplett'!L78)</f>
        <v>-</v>
      </c>
      <c r="C78" s="101" t="str">
        <f>IF(ISBLANK('Nomenklatur komplett'!M78),"-",'Nomenklatur komplett'!M78)</f>
        <v>-</v>
      </c>
      <c r="D78" s="51" t="str">
        <f t="shared" si="1"/>
        <v>-</v>
      </c>
    </row>
    <row r="79" spans="1:4" x14ac:dyDescent="0.2">
      <c r="A79" s="25" t="str">
        <f>IF(ISBLANK('Nomenklatur komplett'!K79),"-",'Nomenklatur komplett'!K79)</f>
        <v>-</v>
      </c>
      <c r="B79" s="17" t="str">
        <f>IF(ISBLANK('Nomenklatur komplett'!L79),"-",'Nomenklatur komplett'!L79)</f>
        <v>-</v>
      </c>
      <c r="C79" s="101" t="str">
        <f>IF(ISBLANK('Nomenklatur komplett'!M79),"-",'Nomenklatur komplett'!M79)</f>
        <v>-</v>
      </c>
      <c r="D79" s="51" t="str">
        <f t="shared" si="1"/>
        <v>-</v>
      </c>
    </row>
    <row r="80" spans="1:4" x14ac:dyDescent="0.2">
      <c r="A80" s="25" t="str">
        <f>IF(ISBLANK('Nomenklatur komplett'!K80),"-",'Nomenklatur komplett'!K80)</f>
        <v>-</v>
      </c>
      <c r="B80" s="17" t="str">
        <f>IF(ISBLANK('Nomenklatur komplett'!L80),"-",'Nomenklatur komplett'!L80)</f>
        <v>-</v>
      </c>
      <c r="C80" s="101" t="str">
        <f>IF(ISBLANK('Nomenklatur komplett'!M80),"-",'Nomenklatur komplett'!M80)</f>
        <v>-</v>
      </c>
      <c r="D80" s="51" t="str">
        <f t="shared" si="1"/>
        <v>-</v>
      </c>
    </row>
    <row r="81" spans="1:4" x14ac:dyDescent="0.2">
      <c r="A81" s="25" t="str">
        <f>IF(ISBLANK('Nomenklatur komplett'!K81),"-",'Nomenklatur komplett'!K81)</f>
        <v>-</v>
      </c>
      <c r="B81" s="17" t="str">
        <f>IF(ISBLANK('Nomenklatur komplett'!L81),"-",'Nomenklatur komplett'!L81)</f>
        <v>-</v>
      </c>
      <c r="C81" s="101" t="str">
        <f>IF(ISBLANK('Nomenklatur komplett'!M81),"-",'Nomenklatur komplett'!M81)</f>
        <v>-</v>
      </c>
      <c r="D81" s="51" t="str">
        <f t="shared" si="1"/>
        <v>-</v>
      </c>
    </row>
    <row r="82" spans="1:4" x14ac:dyDescent="0.2">
      <c r="A82" s="25" t="str">
        <f>IF(ISBLANK('Nomenklatur komplett'!K82),"-",'Nomenklatur komplett'!K82)</f>
        <v>-</v>
      </c>
      <c r="B82" s="17" t="str">
        <f>IF(ISBLANK('Nomenklatur komplett'!L82),"-",'Nomenklatur komplett'!L82)</f>
        <v>-</v>
      </c>
      <c r="C82" s="101" t="str">
        <f>IF(ISBLANK('Nomenklatur komplett'!M82),"-",'Nomenklatur komplett'!M82)</f>
        <v>-</v>
      </c>
      <c r="D82" s="51" t="str">
        <f t="shared" si="1"/>
        <v>-</v>
      </c>
    </row>
    <row r="83" spans="1:4" x14ac:dyDescent="0.2">
      <c r="A83" s="25" t="str">
        <f>IF(ISBLANK('Nomenklatur komplett'!K83),"-",'Nomenklatur komplett'!K83)</f>
        <v>-</v>
      </c>
      <c r="B83" s="17" t="str">
        <f>IF(ISBLANK('Nomenklatur komplett'!L83),"-",'Nomenklatur komplett'!L83)</f>
        <v>-</v>
      </c>
      <c r="C83" s="101" t="str">
        <f>IF(ISBLANK('Nomenklatur komplett'!M83),"-",'Nomenklatur komplett'!M83)</f>
        <v>-</v>
      </c>
      <c r="D83" s="51" t="str">
        <f t="shared" si="1"/>
        <v>-</v>
      </c>
    </row>
    <row r="84" spans="1:4" x14ac:dyDescent="0.2">
      <c r="A84" s="25" t="str">
        <f>IF(ISBLANK('Nomenklatur komplett'!K84),"-",'Nomenklatur komplett'!K84)</f>
        <v>-</v>
      </c>
      <c r="B84" s="17" t="str">
        <f>IF(ISBLANK('Nomenklatur komplett'!L84),"-",'Nomenklatur komplett'!L84)</f>
        <v>-</v>
      </c>
      <c r="C84" s="101" t="str">
        <f>IF(ISBLANK('Nomenklatur komplett'!M84),"-",'Nomenklatur komplett'!M84)</f>
        <v>-</v>
      </c>
      <c r="D84" s="51" t="str">
        <f t="shared" si="1"/>
        <v>-</v>
      </c>
    </row>
    <row r="85" spans="1:4" x14ac:dyDescent="0.2">
      <c r="A85" s="25" t="str">
        <f>IF(ISBLANK('Nomenklatur komplett'!K85),"-",'Nomenklatur komplett'!K85)</f>
        <v>-</v>
      </c>
      <c r="B85" s="17" t="str">
        <f>IF(ISBLANK('Nomenklatur komplett'!L85),"-",'Nomenklatur komplett'!L85)</f>
        <v>-</v>
      </c>
      <c r="C85" s="101" t="str">
        <f>IF(ISBLANK('Nomenklatur komplett'!M85),"-",'Nomenklatur komplett'!M85)</f>
        <v>-</v>
      </c>
      <c r="D85" s="51" t="str">
        <f t="shared" si="1"/>
        <v>-</v>
      </c>
    </row>
    <row r="86" spans="1:4" x14ac:dyDescent="0.2">
      <c r="A86" s="25" t="str">
        <f>IF(ISBLANK('Nomenklatur komplett'!K86),"-",'Nomenklatur komplett'!K86)</f>
        <v>-</v>
      </c>
      <c r="B86" s="17" t="str">
        <f>IF(ISBLANK('Nomenklatur komplett'!L86),"-",'Nomenklatur komplett'!L86)</f>
        <v>-</v>
      </c>
      <c r="C86" s="101" t="str">
        <f>IF(ISBLANK('Nomenklatur komplett'!M86),"-",'Nomenklatur komplett'!M86)</f>
        <v>-</v>
      </c>
      <c r="D86" s="51" t="str">
        <f t="shared" si="1"/>
        <v>-</v>
      </c>
    </row>
    <row r="87" spans="1:4" x14ac:dyDescent="0.2">
      <c r="A87" s="25" t="str">
        <f>IF(ISBLANK('Nomenklatur komplett'!K87),"-",'Nomenklatur komplett'!K87)</f>
        <v>-</v>
      </c>
      <c r="B87" s="17" t="str">
        <f>IF(ISBLANK('Nomenklatur komplett'!L87),"-",'Nomenklatur komplett'!L87)</f>
        <v>-</v>
      </c>
      <c r="C87" s="101" t="str">
        <f>IF(ISBLANK('Nomenklatur komplett'!M87),"-",'Nomenklatur komplett'!M87)</f>
        <v>-</v>
      </c>
      <c r="D87" s="51" t="str">
        <f t="shared" si="1"/>
        <v>-</v>
      </c>
    </row>
    <row r="88" spans="1:4" x14ac:dyDescent="0.2">
      <c r="A88" s="25" t="str">
        <f>IF(ISBLANK('Nomenklatur komplett'!K88),"-",'Nomenklatur komplett'!K88)</f>
        <v>-</v>
      </c>
      <c r="B88" s="17" t="str">
        <f>IF(ISBLANK('Nomenklatur komplett'!L88),"-",'Nomenklatur komplett'!L88)</f>
        <v>-</v>
      </c>
      <c r="C88" s="101" t="str">
        <f>IF(ISBLANK('Nomenklatur komplett'!M88),"-",'Nomenklatur komplett'!M88)</f>
        <v>-</v>
      </c>
      <c r="D88" s="51" t="str">
        <f t="shared" si="1"/>
        <v>-</v>
      </c>
    </row>
    <row r="89" spans="1:4" x14ac:dyDescent="0.2">
      <c r="A89" s="25" t="str">
        <f>IF(ISBLANK('Nomenklatur komplett'!K89),"-",'Nomenklatur komplett'!K89)</f>
        <v>-</v>
      </c>
      <c r="B89" s="17" t="str">
        <f>IF(ISBLANK('Nomenklatur komplett'!L89),"-",'Nomenklatur komplett'!L89)</f>
        <v>-</v>
      </c>
      <c r="C89" s="101" t="str">
        <f>IF(ISBLANK('Nomenklatur komplett'!M89),"-",'Nomenklatur komplett'!M89)</f>
        <v>-</v>
      </c>
      <c r="D89" s="51" t="str">
        <f t="shared" si="1"/>
        <v>-</v>
      </c>
    </row>
    <row r="90" spans="1:4" x14ac:dyDescent="0.2">
      <c r="A90" s="25" t="str">
        <f>IF(ISBLANK('Nomenklatur komplett'!K90),"-",'Nomenklatur komplett'!K90)</f>
        <v>-</v>
      </c>
      <c r="B90" s="17" t="str">
        <f>IF(ISBLANK('Nomenklatur komplett'!L90),"-",'Nomenklatur komplett'!L90)</f>
        <v>-</v>
      </c>
      <c r="C90" s="101" t="str">
        <f>IF(ISBLANK('Nomenklatur komplett'!M90),"-",'Nomenklatur komplett'!M90)</f>
        <v>-</v>
      </c>
      <c r="D90" s="51" t="str">
        <f t="shared" si="1"/>
        <v>-</v>
      </c>
    </row>
    <row r="91" spans="1:4" x14ac:dyDescent="0.2">
      <c r="A91" s="25" t="str">
        <f>IF(ISBLANK('Nomenklatur komplett'!K91),"-",'Nomenklatur komplett'!K91)</f>
        <v>-</v>
      </c>
      <c r="B91" s="17" t="str">
        <f>IF(ISBLANK('Nomenklatur komplett'!L91),"-",'Nomenklatur komplett'!L91)</f>
        <v>-</v>
      </c>
      <c r="C91" s="101" t="str">
        <f>IF(ISBLANK('Nomenklatur komplett'!M91),"-",'Nomenklatur komplett'!M91)</f>
        <v>-</v>
      </c>
      <c r="D91" s="51" t="str">
        <f t="shared" si="1"/>
        <v>-</v>
      </c>
    </row>
    <row r="92" spans="1:4" x14ac:dyDescent="0.2">
      <c r="A92" s="25" t="str">
        <f>IF(ISBLANK('Nomenklatur komplett'!K92),"-",'Nomenklatur komplett'!K92)</f>
        <v>-</v>
      </c>
      <c r="B92" s="17" t="str">
        <f>IF(ISBLANK('Nomenklatur komplett'!L92),"-",'Nomenklatur komplett'!L92)</f>
        <v>-</v>
      </c>
      <c r="C92" s="101" t="str">
        <f>IF(ISBLANK('Nomenklatur komplett'!M92),"-",'Nomenklatur komplett'!M92)</f>
        <v>-</v>
      </c>
      <c r="D92" s="51" t="str">
        <f t="shared" si="1"/>
        <v>-</v>
      </c>
    </row>
    <row r="93" spans="1:4" x14ac:dyDescent="0.2">
      <c r="A93" s="25" t="str">
        <f>IF(ISBLANK('Nomenklatur komplett'!K93),"-",'Nomenklatur komplett'!K93)</f>
        <v>-</v>
      </c>
      <c r="B93" s="17" t="str">
        <f>IF(ISBLANK('Nomenklatur komplett'!L93),"-",'Nomenklatur komplett'!L93)</f>
        <v>-</v>
      </c>
      <c r="C93" s="101" t="str">
        <f>IF(ISBLANK('Nomenklatur komplett'!M93),"-",'Nomenklatur komplett'!M93)</f>
        <v>-</v>
      </c>
      <c r="D93" s="51" t="str">
        <f t="shared" si="1"/>
        <v>-</v>
      </c>
    </row>
    <row r="94" spans="1:4" x14ac:dyDescent="0.2">
      <c r="A94" s="25" t="str">
        <f>IF(ISBLANK('Nomenklatur komplett'!K94),"-",'Nomenklatur komplett'!K94)</f>
        <v>-</v>
      </c>
      <c r="B94" s="17" t="str">
        <f>IF(ISBLANK('Nomenklatur komplett'!L94),"-",'Nomenklatur komplett'!L94)</f>
        <v>-</v>
      </c>
      <c r="C94" s="101" t="str">
        <f>IF(ISBLANK('Nomenklatur komplett'!M94),"-",'Nomenklatur komplett'!M94)</f>
        <v>-</v>
      </c>
      <c r="D94" s="51" t="str">
        <f t="shared" si="1"/>
        <v>-</v>
      </c>
    </row>
    <row r="95" spans="1:4" x14ac:dyDescent="0.2">
      <c r="A95" s="25" t="str">
        <f>IF(ISBLANK('Nomenklatur komplett'!K95),"-",'Nomenklatur komplett'!K95)</f>
        <v>-</v>
      </c>
      <c r="B95" s="17" t="str">
        <f>IF(ISBLANK('Nomenklatur komplett'!L95),"-",'Nomenklatur komplett'!L95)</f>
        <v>-</v>
      </c>
      <c r="C95" s="101" t="str">
        <f>IF(ISBLANK('Nomenklatur komplett'!M95),"-",'Nomenklatur komplett'!M95)</f>
        <v>-</v>
      </c>
      <c r="D95" s="51" t="str">
        <f t="shared" si="1"/>
        <v>-</v>
      </c>
    </row>
    <row r="96" spans="1:4" x14ac:dyDescent="0.2">
      <c r="A96" s="25" t="str">
        <f>IF(ISBLANK('Nomenklatur komplett'!K96),"-",'Nomenklatur komplett'!K96)</f>
        <v>-</v>
      </c>
      <c r="B96" s="17" t="str">
        <f>IF(ISBLANK('Nomenklatur komplett'!L96),"-",'Nomenklatur komplett'!L96)</f>
        <v>-</v>
      </c>
      <c r="C96" s="101" t="str">
        <f>IF(ISBLANK('Nomenklatur komplett'!M96),"-",'Nomenklatur komplett'!M96)</f>
        <v>-</v>
      </c>
      <c r="D96" s="51" t="str">
        <f t="shared" si="1"/>
        <v>-</v>
      </c>
    </row>
    <row r="97" spans="1:4" x14ac:dyDescent="0.2">
      <c r="A97" s="25" t="str">
        <f>IF(ISBLANK('Nomenklatur komplett'!K97),"-",'Nomenklatur komplett'!K97)</f>
        <v>-</v>
      </c>
      <c r="B97" s="17" t="str">
        <f>IF(ISBLANK('Nomenklatur komplett'!L97),"-",'Nomenklatur komplett'!L97)</f>
        <v>-</v>
      </c>
      <c r="C97" s="101" t="str">
        <f>IF(ISBLANK('Nomenklatur komplett'!M97),"-",'Nomenklatur komplett'!M97)</f>
        <v>-</v>
      </c>
      <c r="D97" s="51" t="str">
        <f t="shared" si="1"/>
        <v>-</v>
      </c>
    </row>
    <row r="98" spans="1:4" x14ac:dyDescent="0.2">
      <c r="A98" s="25" t="str">
        <f>IF(ISBLANK('Nomenklatur komplett'!K98),"-",'Nomenklatur komplett'!K98)</f>
        <v>-</v>
      </c>
      <c r="B98" s="17" t="str">
        <f>IF(ISBLANK('Nomenklatur komplett'!L98),"-",'Nomenklatur komplett'!L98)</f>
        <v>-</v>
      </c>
      <c r="C98" s="101" t="str">
        <f>IF(ISBLANK('Nomenklatur komplett'!M98),"-",'Nomenklatur komplett'!M98)</f>
        <v>-</v>
      </c>
      <c r="D98" s="51" t="str">
        <f t="shared" si="1"/>
        <v>-</v>
      </c>
    </row>
    <row r="99" spans="1:4" x14ac:dyDescent="0.2">
      <c r="A99" s="25" t="str">
        <f>IF(ISBLANK('Nomenklatur komplett'!K99),"-",'Nomenklatur komplett'!K99)</f>
        <v>-</v>
      </c>
      <c r="B99" s="17" t="str">
        <f>IF(ISBLANK('Nomenklatur komplett'!L99),"-",'Nomenklatur komplett'!L99)</f>
        <v>-</v>
      </c>
      <c r="C99" s="101" t="str">
        <f>IF(ISBLANK('Nomenklatur komplett'!M99),"-",'Nomenklatur komplett'!M99)</f>
        <v>-</v>
      </c>
      <c r="D99" s="51" t="str">
        <f t="shared" si="1"/>
        <v>-</v>
      </c>
    </row>
    <row r="100" spans="1:4" x14ac:dyDescent="0.2">
      <c r="A100" s="25" t="str">
        <f>IF(ISBLANK('Nomenklatur komplett'!K100),"-",'Nomenklatur komplett'!K100)</f>
        <v>-</v>
      </c>
      <c r="B100" s="17" t="str">
        <f>IF(ISBLANK('Nomenklatur komplett'!L100),"-",'Nomenklatur komplett'!L100)</f>
        <v>-</v>
      </c>
      <c r="C100" s="101" t="str">
        <f>IF(ISBLANK('Nomenklatur komplett'!M100),"-",'Nomenklatur komplett'!M100)</f>
        <v>-</v>
      </c>
      <c r="D100" s="51" t="str">
        <f t="shared" si="1"/>
        <v>-</v>
      </c>
    </row>
    <row r="101" spans="1:4" x14ac:dyDescent="0.2">
      <c r="A101" s="25" t="str">
        <f>IF(ISBLANK('Nomenklatur komplett'!K101),"-",'Nomenklatur komplett'!K101)</f>
        <v>-</v>
      </c>
      <c r="B101" s="17" t="str">
        <f>IF(ISBLANK('Nomenklatur komplett'!L101),"-",'Nomenklatur komplett'!L101)</f>
        <v>-</v>
      </c>
      <c r="C101" s="101" t="str">
        <f>IF(ISBLANK('Nomenklatur komplett'!M101),"-",'Nomenklatur komplett'!M101)</f>
        <v>-</v>
      </c>
      <c r="D101" s="51" t="str">
        <f t="shared" si="1"/>
        <v>-</v>
      </c>
    </row>
    <row r="102" spans="1:4" x14ac:dyDescent="0.2">
      <c r="A102" s="25" t="str">
        <f>IF(ISBLANK('Nomenklatur komplett'!K102),"-",'Nomenklatur komplett'!K102)</f>
        <v>-</v>
      </c>
      <c r="B102" s="17" t="str">
        <f>IF(ISBLANK('Nomenklatur komplett'!L102),"-",'Nomenklatur komplett'!L102)</f>
        <v>-</v>
      </c>
      <c r="C102" s="101" t="str">
        <f>IF(ISBLANK('Nomenklatur komplett'!M102),"-",'Nomenklatur komplett'!M102)</f>
        <v>-</v>
      </c>
      <c r="D102" s="51" t="str">
        <f t="shared" si="1"/>
        <v>-</v>
      </c>
    </row>
    <row r="103" spans="1:4" x14ac:dyDescent="0.2">
      <c r="A103" s="25" t="str">
        <f>IF(ISBLANK('Nomenklatur komplett'!K103),"-",'Nomenklatur komplett'!K103)</f>
        <v>-</v>
      </c>
      <c r="B103" s="17" t="str">
        <f>IF(ISBLANK('Nomenklatur komplett'!L103),"-",'Nomenklatur komplett'!L103)</f>
        <v>-</v>
      </c>
      <c r="C103" s="101" t="str">
        <f>IF(ISBLANK('Nomenklatur komplett'!M103),"-",'Nomenklatur komplett'!M103)</f>
        <v>-</v>
      </c>
      <c r="D103" s="51" t="str">
        <f t="shared" si="1"/>
        <v>-</v>
      </c>
    </row>
    <row r="104" spans="1:4" x14ac:dyDescent="0.2">
      <c r="A104" s="25" t="str">
        <f>IF(ISBLANK('Nomenklatur komplett'!K104),"-",'Nomenklatur komplett'!K104)</f>
        <v>-</v>
      </c>
      <c r="B104" s="17" t="str">
        <f>IF(ISBLANK('Nomenklatur komplett'!L104),"-",'Nomenklatur komplett'!L104)</f>
        <v>-</v>
      </c>
      <c r="C104" s="101" t="str">
        <f>IF(ISBLANK('Nomenklatur komplett'!M104),"-",'Nomenklatur komplett'!M104)</f>
        <v>-</v>
      </c>
      <c r="D104" s="51" t="str">
        <f t="shared" si="1"/>
        <v>-</v>
      </c>
    </row>
    <row r="105" spans="1:4" x14ac:dyDescent="0.2">
      <c r="A105" s="25" t="str">
        <f>IF(ISBLANK('Nomenklatur komplett'!K105),"-",'Nomenklatur komplett'!K105)</f>
        <v>-</v>
      </c>
      <c r="B105" s="17" t="str">
        <f>IF(ISBLANK('Nomenklatur komplett'!L105),"-",'Nomenklatur komplett'!L105)</f>
        <v>-</v>
      </c>
      <c r="C105" s="101" t="str">
        <f>IF(ISBLANK('Nomenklatur komplett'!M105),"-",'Nomenklatur komplett'!M105)</f>
        <v>-</v>
      </c>
      <c r="D105" s="51" t="str">
        <f t="shared" si="1"/>
        <v>-</v>
      </c>
    </row>
    <row r="106" spans="1:4" x14ac:dyDescent="0.2">
      <c r="A106" s="25" t="str">
        <f>IF(ISBLANK('Nomenklatur komplett'!K106),"-",'Nomenklatur komplett'!K106)</f>
        <v>-</v>
      </c>
      <c r="B106" s="17" t="str">
        <f>IF(ISBLANK('Nomenklatur komplett'!L106),"-",'Nomenklatur komplett'!L106)</f>
        <v>-</v>
      </c>
      <c r="C106" s="101" t="str">
        <f>IF(ISBLANK('Nomenklatur komplett'!M106),"-",'Nomenklatur komplett'!M106)</f>
        <v>-</v>
      </c>
      <c r="D106" s="51" t="str">
        <f t="shared" si="1"/>
        <v>-</v>
      </c>
    </row>
    <row r="107" spans="1:4" x14ac:dyDescent="0.2">
      <c r="A107" s="25" t="str">
        <f>IF(ISBLANK('Nomenklatur komplett'!K107),"-",'Nomenklatur komplett'!K107)</f>
        <v>-</v>
      </c>
      <c r="B107" s="17" t="str">
        <f>IF(ISBLANK('Nomenklatur komplett'!L107),"-",'Nomenklatur komplett'!L107)</f>
        <v>-</v>
      </c>
      <c r="C107" s="101" t="str">
        <f>IF(ISBLANK('Nomenklatur komplett'!M107),"-",'Nomenklatur komplett'!M107)</f>
        <v>-</v>
      </c>
      <c r="D107" s="51" t="str">
        <f t="shared" si="1"/>
        <v>-</v>
      </c>
    </row>
    <row r="108" spans="1:4" x14ac:dyDescent="0.2">
      <c r="A108" s="25" t="str">
        <f>IF(ISBLANK('Nomenklatur komplett'!K108),"-",'Nomenklatur komplett'!K108)</f>
        <v>-</v>
      </c>
      <c r="B108" s="17" t="str">
        <f>IF(ISBLANK('Nomenklatur komplett'!L108),"-",'Nomenklatur komplett'!L108)</f>
        <v>-</v>
      </c>
      <c r="C108" s="101" t="str">
        <f>IF(ISBLANK('Nomenklatur komplett'!M108),"-",'Nomenklatur komplett'!M108)</f>
        <v>-</v>
      </c>
      <c r="D108" s="51" t="str">
        <f t="shared" si="1"/>
        <v>-</v>
      </c>
    </row>
    <row r="109" spans="1:4" x14ac:dyDescent="0.2">
      <c r="A109" s="25" t="str">
        <f>IF(ISBLANK('Nomenklatur komplett'!K109),"-",'Nomenklatur komplett'!K109)</f>
        <v>-</v>
      </c>
      <c r="B109" s="17" t="str">
        <f>IF(ISBLANK('Nomenklatur komplett'!L109),"-",'Nomenklatur komplett'!L109)</f>
        <v>-</v>
      </c>
      <c r="C109" s="101" t="str">
        <f>IF(ISBLANK('Nomenklatur komplett'!M109),"-",'Nomenklatur komplett'!M109)</f>
        <v>-</v>
      </c>
      <c r="D109" s="51" t="str">
        <f t="shared" si="1"/>
        <v>-</v>
      </c>
    </row>
    <row r="110" spans="1:4" x14ac:dyDescent="0.2">
      <c r="A110" s="25" t="str">
        <f>IF(ISBLANK('Nomenklatur komplett'!K110),"-",'Nomenklatur komplett'!K110)</f>
        <v>-</v>
      </c>
      <c r="B110" s="17" t="str">
        <f>IF(ISBLANK('Nomenklatur komplett'!L110),"-",'Nomenklatur komplett'!L110)</f>
        <v>-</v>
      </c>
      <c r="C110" s="101" t="str">
        <f>IF(ISBLANK('Nomenklatur komplett'!M110),"-",'Nomenklatur komplett'!M110)</f>
        <v>-</v>
      </c>
      <c r="D110" s="51" t="str">
        <f t="shared" si="1"/>
        <v>-</v>
      </c>
    </row>
    <row r="111" spans="1:4" x14ac:dyDescent="0.2">
      <c r="A111" s="25" t="str">
        <f>IF(ISBLANK('Nomenklatur komplett'!K111),"-",'Nomenklatur komplett'!K111)</f>
        <v>-</v>
      </c>
      <c r="B111" s="17" t="str">
        <f>IF(ISBLANK('Nomenklatur komplett'!L111),"-",'Nomenklatur komplett'!L111)</f>
        <v>-</v>
      </c>
      <c r="C111" s="101" t="str">
        <f>IF(ISBLANK('Nomenklatur komplett'!M111),"-",'Nomenklatur komplett'!M111)</f>
        <v>-</v>
      </c>
      <c r="D111" s="51" t="str">
        <f t="shared" si="1"/>
        <v>-</v>
      </c>
    </row>
    <row r="112" spans="1:4" x14ac:dyDescent="0.2">
      <c r="A112" s="25" t="str">
        <f>IF(ISBLANK('Nomenklatur komplett'!K112),"-",'Nomenklatur komplett'!K112)</f>
        <v>-</v>
      </c>
      <c r="B112" s="17" t="str">
        <f>IF(ISBLANK('Nomenklatur komplett'!L112),"-",'Nomenklatur komplett'!L112)</f>
        <v>-</v>
      </c>
      <c r="C112" s="101" t="str">
        <f>IF(ISBLANK('Nomenklatur komplett'!M112),"-",'Nomenklatur komplett'!M112)</f>
        <v>-</v>
      </c>
      <c r="D112" s="51" t="str">
        <f t="shared" si="1"/>
        <v>-</v>
      </c>
    </row>
    <row r="113" spans="1:4" x14ac:dyDescent="0.2">
      <c r="A113" s="25" t="str">
        <f>IF(ISBLANK('Nomenklatur komplett'!K113),"-",'Nomenklatur komplett'!K113)</f>
        <v>-</v>
      </c>
      <c r="B113" s="17" t="str">
        <f>IF(ISBLANK('Nomenklatur komplett'!L113),"-",'Nomenklatur komplett'!L113)</f>
        <v>-</v>
      </c>
      <c r="C113" s="101" t="str">
        <f>IF(ISBLANK('Nomenklatur komplett'!M113),"-",'Nomenklatur komplett'!M113)</f>
        <v>-</v>
      </c>
      <c r="D113" s="51" t="str">
        <f t="shared" si="1"/>
        <v>-</v>
      </c>
    </row>
    <row r="114" spans="1:4" x14ac:dyDescent="0.2">
      <c r="A114" s="25" t="str">
        <f>IF(ISBLANK('Nomenklatur komplett'!K114),"-",'Nomenklatur komplett'!K114)</f>
        <v>-</v>
      </c>
      <c r="B114" s="17" t="str">
        <f>IF(ISBLANK('Nomenklatur komplett'!L114),"-",'Nomenklatur komplett'!L114)</f>
        <v>-</v>
      </c>
      <c r="C114" s="101" t="str">
        <f>IF(ISBLANK('Nomenklatur komplett'!M114),"-",'Nomenklatur komplett'!M114)</f>
        <v>-</v>
      </c>
      <c r="D114" s="51" t="str">
        <f t="shared" si="1"/>
        <v>-</v>
      </c>
    </row>
    <row r="115" spans="1:4" x14ac:dyDescent="0.2">
      <c r="A115" s="25" t="str">
        <f>IF(ISBLANK('Nomenklatur komplett'!K115),"-",'Nomenklatur komplett'!K115)</f>
        <v>-</v>
      </c>
      <c r="B115" s="17" t="str">
        <f>IF(ISBLANK('Nomenklatur komplett'!L115),"-",'Nomenklatur komplett'!L115)</f>
        <v>-</v>
      </c>
      <c r="C115" s="101" t="str">
        <f>IF(ISBLANK('Nomenklatur komplett'!M115),"-",'Nomenklatur komplett'!M115)</f>
        <v>-</v>
      </c>
      <c r="D115" s="51" t="str">
        <f t="shared" si="1"/>
        <v>-</v>
      </c>
    </row>
    <row r="116" spans="1:4" x14ac:dyDescent="0.2">
      <c r="A116" s="25" t="str">
        <f>IF(ISBLANK('Nomenklatur komplett'!K116),"-",'Nomenklatur komplett'!K116)</f>
        <v>-</v>
      </c>
      <c r="B116" s="17" t="str">
        <f>IF(ISBLANK('Nomenklatur komplett'!L116),"-",'Nomenklatur komplett'!L116)</f>
        <v>-</v>
      </c>
      <c r="C116" s="101" t="str">
        <f>IF(ISBLANK('Nomenklatur komplett'!M116),"-",'Nomenklatur komplett'!M116)</f>
        <v>-</v>
      </c>
      <c r="D116" s="51" t="str">
        <f t="shared" si="1"/>
        <v>-</v>
      </c>
    </row>
    <row r="117" spans="1:4" x14ac:dyDescent="0.2">
      <c r="A117" s="25" t="str">
        <f>IF(ISBLANK('Nomenklatur komplett'!K117),"-",'Nomenklatur komplett'!K117)</f>
        <v>-</v>
      </c>
      <c r="B117" s="17" t="str">
        <f>IF(ISBLANK('Nomenklatur komplett'!L117),"-",'Nomenklatur komplett'!L117)</f>
        <v>-</v>
      </c>
      <c r="C117" s="101" t="str">
        <f>IF(ISBLANK('Nomenklatur komplett'!M117),"-",'Nomenklatur komplett'!M117)</f>
        <v>-</v>
      </c>
      <c r="D117" s="51" t="str">
        <f t="shared" si="1"/>
        <v>-</v>
      </c>
    </row>
    <row r="118" spans="1:4" x14ac:dyDescent="0.2">
      <c r="A118" s="25" t="str">
        <f>IF(ISBLANK('Nomenklatur komplett'!K118),"-",'Nomenklatur komplett'!K118)</f>
        <v>-</v>
      </c>
      <c r="B118" s="17" t="str">
        <f>IF(ISBLANK('Nomenklatur komplett'!L118),"-",'Nomenklatur komplett'!L118)</f>
        <v>-</v>
      </c>
      <c r="C118" s="101" t="str">
        <f>IF(ISBLANK('Nomenklatur komplett'!M118),"-",'Nomenklatur komplett'!M118)</f>
        <v>-</v>
      </c>
      <c r="D118" s="51" t="str">
        <f t="shared" si="1"/>
        <v>-</v>
      </c>
    </row>
    <row r="119" spans="1:4" x14ac:dyDescent="0.2">
      <c r="A119" s="25" t="str">
        <f>IF(ISBLANK('Nomenklatur komplett'!K119),"-",'Nomenklatur komplett'!K119)</f>
        <v>-</v>
      </c>
      <c r="B119" s="17" t="str">
        <f>IF(ISBLANK('Nomenklatur komplett'!L119),"-",'Nomenklatur komplett'!L119)</f>
        <v>-</v>
      </c>
      <c r="C119" s="101" t="str">
        <f>IF(ISBLANK('Nomenklatur komplett'!M119),"-",'Nomenklatur komplett'!M119)</f>
        <v>-</v>
      </c>
      <c r="D119" s="51" t="str">
        <f t="shared" si="1"/>
        <v>-</v>
      </c>
    </row>
    <row r="120" spans="1:4" x14ac:dyDescent="0.2">
      <c r="A120" s="25" t="str">
        <f>IF(ISBLANK('Nomenklatur komplett'!K120),"-",'Nomenklatur komplett'!K120)</f>
        <v>-</v>
      </c>
      <c r="B120" s="17" t="str">
        <f>IF(ISBLANK('Nomenklatur komplett'!L120),"-",'Nomenklatur komplett'!L120)</f>
        <v>-</v>
      </c>
      <c r="C120" s="101" t="str">
        <f>IF(ISBLANK('Nomenklatur komplett'!M120),"-",'Nomenklatur komplett'!M120)</f>
        <v>-</v>
      </c>
      <c r="D120" s="51" t="str">
        <f t="shared" si="1"/>
        <v>-</v>
      </c>
    </row>
    <row r="121" spans="1:4" x14ac:dyDescent="0.2">
      <c r="A121" s="25" t="str">
        <f>IF(ISBLANK('Nomenklatur komplett'!K121),"-",'Nomenklatur komplett'!K121)</f>
        <v>-</v>
      </c>
      <c r="B121" s="17" t="str">
        <f>IF(ISBLANK('Nomenklatur komplett'!L121),"-",'Nomenklatur komplett'!L121)</f>
        <v>-</v>
      </c>
      <c r="C121" s="101" t="str">
        <f>IF(ISBLANK('Nomenklatur komplett'!M121),"-",'Nomenklatur komplett'!M121)</f>
        <v>-</v>
      </c>
      <c r="D121" s="51" t="str">
        <f t="shared" si="1"/>
        <v>-</v>
      </c>
    </row>
    <row r="122" spans="1:4" x14ac:dyDescent="0.2">
      <c r="A122" s="25" t="str">
        <f>IF(ISBLANK('Nomenklatur komplett'!K122),"-",'Nomenklatur komplett'!K122)</f>
        <v>-</v>
      </c>
      <c r="B122" s="17" t="str">
        <f>IF(ISBLANK('Nomenklatur komplett'!L122),"-",'Nomenklatur komplett'!L122)</f>
        <v>-</v>
      </c>
      <c r="C122" s="101" t="str">
        <f>IF(ISBLANK('Nomenklatur komplett'!M122),"-",'Nomenklatur komplett'!M122)</f>
        <v>-</v>
      </c>
      <c r="D122" s="51" t="str">
        <f t="shared" si="1"/>
        <v>-</v>
      </c>
    </row>
    <row r="123" spans="1:4" x14ac:dyDescent="0.2">
      <c r="A123" s="25" t="str">
        <f>IF(ISBLANK('Nomenklatur komplett'!K123),"-",'Nomenklatur komplett'!K123)</f>
        <v>-</v>
      </c>
      <c r="B123" s="17" t="str">
        <f>IF(ISBLANK('Nomenklatur komplett'!L123),"-",'Nomenklatur komplett'!L123)</f>
        <v>-</v>
      </c>
      <c r="C123" s="101" t="str">
        <f>IF(ISBLANK('Nomenklatur komplett'!M123),"-",'Nomenklatur komplett'!M123)</f>
        <v>-</v>
      </c>
      <c r="D123" s="51" t="str">
        <f t="shared" si="1"/>
        <v>-</v>
      </c>
    </row>
    <row r="124" spans="1:4" x14ac:dyDescent="0.2">
      <c r="A124" s="25" t="str">
        <f>IF(ISBLANK('Nomenklatur komplett'!K124),"-",'Nomenklatur komplett'!K124)</f>
        <v>-</v>
      </c>
      <c r="B124" s="17" t="str">
        <f>IF(ISBLANK('Nomenklatur komplett'!L124),"-",'Nomenklatur komplett'!L124)</f>
        <v>-</v>
      </c>
      <c r="C124" s="101" t="str">
        <f>IF(ISBLANK('Nomenklatur komplett'!M124),"-",'Nomenklatur komplett'!M124)</f>
        <v>-</v>
      </c>
      <c r="D124" s="51" t="str">
        <f t="shared" si="1"/>
        <v>-</v>
      </c>
    </row>
    <row r="125" spans="1:4" x14ac:dyDescent="0.2">
      <c r="A125" s="25" t="str">
        <f>IF(ISBLANK('Nomenklatur komplett'!K125),"-",'Nomenklatur komplett'!K125)</f>
        <v>-</v>
      </c>
      <c r="B125" s="17" t="str">
        <f>IF(ISBLANK('Nomenklatur komplett'!L125),"-",'Nomenklatur komplett'!L125)</f>
        <v>-</v>
      </c>
      <c r="C125" s="101" t="str">
        <f>IF(ISBLANK('Nomenklatur komplett'!M125),"-",'Nomenklatur komplett'!M125)</f>
        <v>-</v>
      </c>
      <c r="D125" s="51" t="str">
        <f t="shared" si="1"/>
        <v>-</v>
      </c>
    </row>
    <row r="126" spans="1:4" x14ac:dyDescent="0.2">
      <c r="A126" s="25" t="str">
        <f>IF(ISBLANK('Nomenklatur komplett'!K126),"-",'Nomenklatur komplett'!K126)</f>
        <v>-</v>
      </c>
      <c r="B126" s="17" t="str">
        <f>IF(ISBLANK('Nomenklatur komplett'!L126),"-",'Nomenklatur komplett'!L126)</f>
        <v>-</v>
      </c>
      <c r="C126" s="101" t="str">
        <f>IF(ISBLANK('Nomenklatur komplett'!M126),"-",'Nomenklatur komplett'!M126)</f>
        <v>-</v>
      </c>
      <c r="D126" s="51" t="str">
        <f t="shared" si="1"/>
        <v>-</v>
      </c>
    </row>
    <row r="127" spans="1:4" x14ac:dyDescent="0.2">
      <c r="A127" s="25" t="str">
        <f>IF(ISBLANK('Nomenklatur komplett'!K127),"-",'Nomenklatur komplett'!K127)</f>
        <v>-</v>
      </c>
      <c r="B127" s="17" t="str">
        <f>IF(ISBLANK('Nomenklatur komplett'!L127),"-",'Nomenklatur komplett'!L127)</f>
        <v>-</v>
      </c>
      <c r="C127" s="101" t="str">
        <f>IF(ISBLANK('Nomenklatur komplett'!M127),"-",'Nomenklatur komplett'!M127)</f>
        <v>-</v>
      </c>
      <c r="D127" s="51" t="str">
        <f t="shared" si="1"/>
        <v>-</v>
      </c>
    </row>
    <row r="128" spans="1:4" x14ac:dyDescent="0.2">
      <c r="A128" s="25" t="str">
        <f>IF(ISBLANK('Nomenklatur komplett'!K128),"-",'Nomenklatur komplett'!K128)</f>
        <v>-</v>
      </c>
      <c r="B128" s="17" t="str">
        <f>IF(ISBLANK('Nomenklatur komplett'!L128),"-",'Nomenklatur komplett'!L128)</f>
        <v>-</v>
      </c>
      <c r="C128" s="101" t="str">
        <f>IF(ISBLANK('Nomenklatur komplett'!M128),"-",'Nomenklatur komplett'!M128)</f>
        <v>-</v>
      </c>
      <c r="D128" s="51" t="str">
        <f t="shared" si="1"/>
        <v>-</v>
      </c>
    </row>
    <row r="129" spans="1:4" x14ac:dyDescent="0.2">
      <c r="A129" s="25" t="str">
        <f>IF(ISBLANK('Nomenklatur komplett'!K129),"-",'Nomenklatur komplett'!K129)</f>
        <v>-</v>
      </c>
      <c r="B129" s="17" t="str">
        <f>IF(ISBLANK('Nomenklatur komplett'!L129),"-",'Nomenklatur komplett'!L129)</f>
        <v>-</v>
      </c>
      <c r="C129" s="101" t="str">
        <f>IF(ISBLANK('Nomenklatur komplett'!M129),"-",'Nomenklatur komplett'!M129)</f>
        <v>-</v>
      </c>
      <c r="D129" s="51" t="str">
        <f t="shared" si="1"/>
        <v>-</v>
      </c>
    </row>
    <row r="130" spans="1:4" x14ac:dyDescent="0.2">
      <c r="A130" s="25" t="str">
        <f>IF(ISBLANK('Nomenklatur komplett'!K130),"-",'Nomenklatur komplett'!K130)</f>
        <v>-</v>
      </c>
      <c r="B130" s="17" t="str">
        <f>IF(ISBLANK('Nomenklatur komplett'!L130),"-",'Nomenklatur komplett'!L130)</f>
        <v>-</v>
      </c>
      <c r="C130" s="101" t="str">
        <f>IF(ISBLANK('Nomenklatur komplett'!M130),"-",'Nomenklatur komplett'!M130)</f>
        <v>-</v>
      </c>
      <c r="D130" s="51" t="str">
        <f t="shared" si="1"/>
        <v>-</v>
      </c>
    </row>
    <row r="131" spans="1:4" x14ac:dyDescent="0.2">
      <c r="A131" s="25" t="str">
        <f>IF(ISBLANK('Nomenklatur komplett'!K131),"-",'Nomenklatur komplett'!K131)</f>
        <v>-</v>
      </c>
      <c r="B131" s="17" t="str">
        <f>IF(ISBLANK('Nomenklatur komplett'!L131),"-",'Nomenklatur komplett'!L131)</f>
        <v>-</v>
      </c>
      <c r="C131" s="101" t="str">
        <f>IF(ISBLANK('Nomenklatur komplett'!M131),"-",'Nomenklatur komplett'!M131)</f>
        <v>-</v>
      </c>
      <c r="D131" s="51" t="str">
        <f t="shared" si="1"/>
        <v>-</v>
      </c>
    </row>
    <row r="132" spans="1:4" x14ac:dyDescent="0.2">
      <c r="A132" s="25" t="str">
        <f>IF(ISBLANK('Nomenklatur komplett'!K132),"-",'Nomenklatur komplett'!K132)</f>
        <v>-</v>
      </c>
      <c r="B132" s="17" t="str">
        <f>IF(ISBLANK('Nomenklatur komplett'!L132),"-",'Nomenklatur komplett'!L132)</f>
        <v>-</v>
      </c>
      <c r="C132" s="101" t="str">
        <f>IF(ISBLANK('Nomenklatur komplett'!M132),"-",'Nomenklatur komplett'!M132)</f>
        <v>-</v>
      </c>
      <c r="D132" s="51" t="str">
        <f t="shared" si="1"/>
        <v>-</v>
      </c>
    </row>
    <row r="133" spans="1:4" x14ac:dyDescent="0.2">
      <c r="A133" s="25" t="str">
        <f>IF(ISBLANK('Nomenklatur komplett'!K133),"-",'Nomenklatur komplett'!K133)</f>
        <v>-</v>
      </c>
      <c r="B133" s="17" t="str">
        <f>IF(ISBLANK('Nomenklatur komplett'!L133),"-",'Nomenklatur komplett'!L133)</f>
        <v>-</v>
      </c>
      <c r="C133" s="101" t="str">
        <f>IF(ISBLANK('Nomenklatur komplett'!M133),"-",'Nomenklatur komplett'!M133)</f>
        <v>-</v>
      </c>
      <c r="D133" s="51" t="str">
        <f t="shared" ref="D133:D196" si="2">IF(B133="-",B133,C133&amp; " (" &amp;B133&amp;")")</f>
        <v>-</v>
      </c>
    </row>
    <row r="134" spans="1:4" x14ac:dyDescent="0.2">
      <c r="A134" s="25" t="str">
        <f>IF(ISBLANK('Nomenklatur komplett'!K134),"-",'Nomenklatur komplett'!K134)</f>
        <v>-</v>
      </c>
      <c r="B134" s="17" t="str">
        <f>IF(ISBLANK('Nomenklatur komplett'!L134),"-",'Nomenklatur komplett'!L134)</f>
        <v>-</v>
      </c>
      <c r="C134" s="101" t="str">
        <f>IF(ISBLANK('Nomenklatur komplett'!M134),"-",'Nomenklatur komplett'!M134)</f>
        <v>-</v>
      </c>
      <c r="D134" s="51" t="str">
        <f t="shared" si="2"/>
        <v>-</v>
      </c>
    </row>
    <row r="135" spans="1:4" x14ac:dyDescent="0.2">
      <c r="A135" s="25" t="str">
        <f>IF(ISBLANK('Nomenklatur komplett'!K135),"-",'Nomenklatur komplett'!K135)</f>
        <v>-</v>
      </c>
      <c r="B135" s="17" t="str">
        <f>IF(ISBLANK('Nomenklatur komplett'!L135),"-",'Nomenklatur komplett'!L135)</f>
        <v>-</v>
      </c>
      <c r="C135" s="101" t="str">
        <f>IF(ISBLANK('Nomenklatur komplett'!M135),"-",'Nomenklatur komplett'!M135)</f>
        <v>-</v>
      </c>
      <c r="D135" s="51" t="str">
        <f t="shared" si="2"/>
        <v>-</v>
      </c>
    </row>
    <row r="136" spans="1:4" x14ac:dyDescent="0.2">
      <c r="A136" s="25" t="str">
        <f>IF(ISBLANK('Nomenklatur komplett'!K136),"-",'Nomenklatur komplett'!K136)</f>
        <v>-</v>
      </c>
      <c r="B136" s="17" t="str">
        <f>IF(ISBLANK('Nomenklatur komplett'!L136),"-",'Nomenklatur komplett'!L136)</f>
        <v>-</v>
      </c>
      <c r="C136" s="101" t="str">
        <f>IF(ISBLANK('Nomenklatur komplett'!M136),"-",'Nomenklatur komplett'!M136)</f>
        <v>-</v>
      </c>
      <c r="D136" s="51" t="str">
        <f t="shared" si="2"/>
        <v>-</v>
      </c>
    </row>
    <row r="137" spans="1:4" x14ac:dyDescent="0.2">
      <c r="A137" s="25" t="str">
        <f>IF(ISBLANK('Nomenklatur komplett'!K137),"-",'Nomenklatur komplett'!K137)</f>
        <v>-</v>
      </c>
      <c r="B137" s="17" t="str">
        <f>IF(ISBLANK('Nomenklatur komplett'!L137),"-",'Nomenklatur komplett'!L137)</f>
        <v>-</v>
      </c>
      <c r="C137" s="101" t="str">
        <f>IF(ISBLANK('Nomenklatur komplett'!M137),"-",'Nomenklatur komplett'!M137)</f>
        <v>-</v>
      </c>
      <c r="D137" s="51" t="str">
        <f t="shared" si="2"/>
        <v>-</v>
      </c>
    </row>
    <row r="138" spans="1:4" x14ac:dyDescent="0.2">
      <c r="A138" s="25" t="str">
        <f>IF(ISBLANK('Nomenklatur komplett'!K138),"-",'Nomenklatur komplett'!K138)</f>
        <v>-</v>
      </c>
      <c r="B138" s="17" t="str">
        <f>IF(ISBLANK('Nomenklatur komplett'!L138),"-",'Nomenklatur komplett'!L138)</f>
        <v>-</v>
      </c>
      <c r="C138" s="101" t="str">
        <f>IF(ISBLANK('Nomenklatur komplett'!M138),"-",'Nomenklatur komplett'!M138)</f>
        <v>-</v>
      </c>
      <c r="D138" s="51" t="str">
        <f t="shared" si="2"/>
        <v>-</v>
      </c>
    </row>
    <row r="139" spans="1:4" x14ac:dyDescent="0.2">
      <c r="A139" s="25" t="str">
        <f>IF(ISBLANK('Nomenklatur komplett'!K139),"-",'Nomenklatur komplett'!K139)</f>
        <v>-</v>
      </c>
      <c r="B139" s="17" t="str">
        <f>IF(ISBLANK('Nomenklatur komplett'!L139),"-",'Nomenklatur komplett'!L139)</f>
        <v>-</v>
      </c>
      <c r="C139" s="101" t="str">
        <f>IF(ISBLANK('Nomenklatur komplett'!M139),"-",'Nomenklatur komplett'!M139)</f>
        <v>-</v>
      </c>
      <c r="D139" s="51" t="str">
        <f t="shared" si="2"/>
        <v>-</v>
      </c>
    </row>
    <row r="140" spans="1:4" x14ac:dyDescent="0.2">
      <c r="A140" s="25" t="str">
        <f>IF(ISBLANK('Nomenklatur komplett'!K140),"-",'Nomenklatur komplett'!K140)</f>
        <v>-</v>
      </c>
      <c r="B140" s="17" t="str">
        <f>IF(ISBLANK('Nomenklatur komplett'!L140),"-",'Nomenklatur komplett'!L140)</f>
        <v>-</v>
      </c>
      <c r="C140" s="101" t="str">
        <f>IF(ISBLANK('Nomenklatur komplett'!M140),"-",'Nomenklatur komplett'!M140)</f>
        <v>-</v>
      </c>
      <c r="D140" s="51" t="str">
        <f t="shared" si="2"/>
        <v>-</v>
      </c>
    </row>
    <row r="141" spans="1:4" x14ac:dyDescent="0.2">
      <c r="A141" s="25" t="str">
        <f>IF(ISBLANK('Nomenklatur komplett'!K141),"-",'Nomenklatur komplett'!K141)</f>
        <v>-</v>
      </c>
      <c r="B141" s="17" t="str">
        <f>IF(ISBLANK('Nomenklatur komplett'!L141),"-",'Nomenklatur komplett'!L141)</f>
        <v>-</v>
      </c>
      <c r="C141" s="101" t="str">
        <f>IF(ISBLANK('Nomenklatur komplett'!M141),"-",'Nomenklatur komplett'!M141)</f>
        <v>-</v>
      </c>
      <c r="D141" s="51" t="str">
        <f t="shared" si="2"/>
        <v>-</v>
      </c>
    </row>
    <row r="142" spans="1:4" x14ac:dyDescent="0.2">
      <c r="A142" s="25" t="str">
        <f>IF(ISBLANK('Nomenklatur komplett'!K142),"-",'Nomenklatur komplett'!K142)</f>
        <v>-</v>
      </c>
      <c r="B142" s="17" t="str">
        <f>IF(ISBLANK('Nomenklatur komplett'!L142),"-",'Nomenklatur komplett'!L142)</f>
        <v>-</v>
      </c>
      <c r="C142" s="101" t="str">
        <f>IF(ISBLANK('Nomenklatur komplett'!M142),"-",'Nomenklatur komplett'!M142)</f>
        <v>-</v>
      </c>
      <c r="D142" s="51" t="str">
        <f t="shared" si="2"/>
        <v>-</v>
      </c>
    </row>
    <row r="143" spans="1:4" x14ac:dyDescent="0.2">
      <c r="A143" s="25" t="str">
        <f>IF(ISBLANK('Nomenklatur komplett'!K143),"-",'Nomenklatur komplett'!K143)</f>
        <v>-</v>
      </c>
      <c r="B143" s="17" t="str">
        <f>IF(ISBLANK('Nomenklatur komplett'!L143),"-",'Nomenklatur komplett'!L143)</f>
        <v>-</v>
      </c>
      <c r="C143" s="101" t="str">
        <f>IF(ISBLANK('Nomenklatur komplett'!M143),"-",'Nomenklatur komplett'!M143)</f>
        <v>-</v>
      </c>
      <c r="D143" s="51" t="str">
        <f t="shared" si="2"/>
        <v>-</v>
      </c>
    </row>
    <row r="144" spans="1:4" x14ac:dyDescent="0.2">
      <c r="A144" s="25" t="str">
        <f>IF(ISBLANK('Nomenklatur komplett'!K144),"-",'Nomenklatur komplett'!K144)</f>
        <v>-</v>
      </c>
      <c r="B144" s="17" t="str">
        <f>IF(ISBLANK('Nomenklatur komplett'!L144),"-",'Nomenklatur komplett'!L144)</f>
        <v>-</v>
      </c>
      <c r="C144" s="101" t="str">
        <f>IF(ISBLANK('Nomenklatur komplett'!M144),"-",'Nomenklatur komplett'!M144)</f>
        <v>-</v>
      </c>
      <c r="D144" s="51" t="str">
        <f t="shared" si="2"/>
        <v>-</v>
      </c>
    </row>
    <row r="145" spans="1:4" x14ac:dyDescent="0.2">
      <c r="A145" s="25" t="str">
        <f>IF(ISBLANK('Nomenklatur komplett'!K145),"-",'Nomenklatur komplett'!K145)</f>
        <v>-</v>
      </c>
      <c r="B145" s="17" t="str">
        <f>IF(ISBLANK('Nomenklatur komplett'!L145),"-",'Nomenklatur komplett'!L145)</f>
        <v>-</v>
      </c>
      <c r="C145" s="101" t="str">
        <f>IF(ISBLANK('Nomenklatur komplett'!M145),"-",'Nomenklatur komplett'!M145)</f>
        <v>-</v>
      </c>
      <c r="D145" s="51" t="str">
        <f t="shared" si="2"/>
        <v>-</v>
      </c>
    </row>
    <row r="146" spans="1:4" x14ac:dyDescent="0.2">
      <c r="A146" s="25" t="str">
        <f>IF(ISBLANK('Nomenklatur komplett'!K146),"-",'Nomenklatur komplett'!K146)</f>
        <v>-</v>
      </c>
      <c r="B146" s="17" t="str">
        <f>IF(ISBLANK('Nomenklatur komplett'!L146),"-",'Nomenklatur komplett'!L146)</f>
        <v>-</v>
      </c>
      <c r="C146" s="101" t="str">
        <f>IF(ISBLANK('Nomenklatur komplett'!M146),"-",'Nomenklatur komplett'!M146)</f>
        <v>-</v>
      </c>
      <c r="D146" s="51" t="str">
        <f t="shared" si="2"/>
        <v>-</v>
      </c>
    </row>
    <row r="147" spans="1:4" x14ac:dyDescent="0.2">
      <c r="A147" s="25" t="str">
        <f>IF(ISBLANK('Nomenklatur komplett'!K147),"-",'Nomenklatur komplett'!K147)</f>
        <v>-</v>
      </c>
      <c r="B147" s="17" t="str">
        <f>IF(ISBLANK('Nomenklatur komplett'!L147),"-",'Nomenklatur komplett'!L147)</f>
        <v>-</v>
      </c>
      <c r="C147" s="101" t="str">
        <f>IF(ISBLANK('Nomenklatur komplett'!M147),"-",'Nomenklatur komplett'!M147)</f>
        <v>-</v>
      </c>
      <c r="D147" s="51" t="str">
        <f t="shared" si="2"/>
        <v>-</v>
      </c>
    </row>
    <row r="148" spans="1:4" x14ac:dyDescent="0.2">
      <c r="A148" s="25" t="str">
        <f>IF(ISBLANK('Nomenklatur komplett'!K148),"-",'Nomenklatur komplett'!K148)</f>
        <v>-</v>
      </c>
      <c r="B148" s="17" t="str">
        <f>IF(ISBLANK('Nomenklatur komplett'!L148),"-",'Nomenklatur komplett'!L148)</f>
        <v>-</v>
      </c>
      <c r="C148" s="101" t="str">
        <f>IF(ISBLANK('Nomenklatur komplett'!M148),"-",'Nomenklatur komplett'!M148)</f>
        <v>-</v>
      </c>
      <c r="D148" s="51" t="str">
        <f t="shared" si="2"/>
        <v>-</v>
      </c>
    </row>
    <row r="149" spans="1:4" x14ac:dyDescent="0.2">
      <c r="A149" s="25" t="str">
        <f>IF(ISBLANK('Nomenklatur komplett'!K149),"-",'Nomenklatur komplett'!K149)</f>
        <v>-</v>
      </c>
      <c r="B149" s="17" t="str">
        <f>IF(ISBLANK('Nomenklatur komplett'!L149),"-",'Nomenklatur komplett'!L149)</f>
        <v>-</v>
      </c>
      <c r="C149" s="101" t="str">
        <f>IF(ISBLANK('Nomenklatur komplett'!M149),"-",'Nomenklatur komplett'!M149)</f>
        <v>-</v>
      </c>
      <c r="D149" s="51" t="str">
        <f t="shared" si="2"/>
        <v>-</v>
      </c>
    </row>
    <row r="150" spans="1:4" x14ac:dyDescent="0.2">
      <c r="A150" s="25" t="str">
        <f>IF(ISBLANK('Nomenklatur komplett'!K150),"-",'Nomenklatur komplett'!K150)</f>
        <v>-</v>
      </c>
      <c r="B150" s="17" t="str">
        <f>IF(ISBLANK('Nomenklatur komplett'!L150),"-",'Nomenklatur komplett'!L150)</f>
        <v>-</v>
      </c>
      <c r="C150" s="101" t="str">
        <f>IF(ISBLANK('Nomenklatur komplett'!M150),"-",'Nomenklatur komplett'!M150)</f>
        <v>-</v>
      </c>
      <c r="D150" s="51" t="str">
        <f t="shared" si="2"/>
        <v>-</v>
      </c>
    </row>
    <row r="151" spans="1:4" x14ac:dyDescent="0.2">
      <c r="A151" s="25" t="str">
        <f>IF(ISBLANK('Nomenklatur komplett'!K151),"-",'Nomenklatur komplett'!K151)</f>
        <v>-</v>
      </c>
      <c r="B151" s="17" t="str">
        <f>IF(ISBLANK('Nomenklatur komplett'!L151),"-",'Nomenklatur komplett'!L151)</f>
        <v>-</v>
      </c>
      <c r="C151" s="101" t="str">
        <f>IF(ISBLANK('Nomenklatur komplett'!M151),"-",'Nomenklatur komplett'!M151)</f>
        <v>-</v>
      </c>
      <c r="D151" s="51" t="str">
        <f t="shared" si="2"/>
        <v>-</v>
      </c>
    </row>
    <row r="152" spans="1:4" x14ac:dyDescent="0.2">
      <c r="A152" s="25" t="str">
        <f>IF(ISBLANK('Nomenklatur komplett'!K152),"-",'Nomenklatur komplett'!K152)</f>
        <v>-</v>
      </c>
      <c r="B152" s="17" t="str">
        <f>IF(ISBLANK('Nomenklatur komplett'!L152),"-",'Nomenklatur komplett'!L152)</f>
        <v>-</v>
      </c>
      <c r="C152" s="101" t="str">
        <f>IF(ISBLANK('Nomenklatur komplett'!M152),"-",'Nomenklatur komplett'!M152)</f>
        <v>-</v>
      </c>
      <c r="D152" s="51" t="str">
        <f t="shared" si="2"/>
        <v>-</v>
      </c>
    </row>
    <row r="153" spans="1:4" x14ac:dyDescent="0.2">
      <c r="A153" s="25" t="str">
        <f>IF(ISBLANK('Nomenklatur komplett'!K153),"-",'Nomenklatur komplett'!K153)</f>
        <v>-</v>
      </c>
      <c r="B153" s="17" t="str">
        <f>IF(ISBLANK('Nomenklatur komplett'!L153),"-",'Nomenklatur komplett'!L153)</f>
        <v>-</v>
      </c>
      <c r="C153" s="101" t="str">
        <f>IF(ISBLANK('Nomenklatur komplett'!M153),"-",'Nomenklatur komplett'!M153)</f>
        <v>-</v>
      </c>
      <c r="D153" s="51" t="str">
        <f t="shared" si="2"/>
        <v>-</v>
      </c>
    </row>
    <row r="154" spans="1:4" x14ac:dyDescent="0.2">
      <c r="A154" s="25" t="str">
        <f>IF(ISBLANK('Nomenklatur komplett'!K154),"-",'Nomenklatur komplett'!K154)</f>
        <v>-</v>
      </c>
      <c r="B154" s="17" t="str">
        <f>IF(ISBLANK('Nomenklatur komplett'!L154),"-",'Nomenklatur komplett'!L154)</f>
        <v>-</v>
      </c>
      <c r="C154" s="101" t="str">
        <f>IF(ISBLANK('Nomenklatur komplett'!M154),"-",'Nomenklatur komplett'!M154)</f>
        <v>-</v>
      </c>
      <c r="D154" s="51" t="str">
        <f t="shared" si="2"/>
        <v>-</v>
      </c>
    </row>
    <row r="155" spans="1:4" x14ac:dyDescent="0.2">
      <c r="A155" s="25" t="str">
        <f>IF(ISBLANK('Nomenklatur komplett'!K155),"-",'Nomenklatur komplett'!K155)</f>
        <v>-</v>
      </c>
      <c r="B155" s="17" t="str">
        <f>IF(ISBLANK('Nomenklatur komplett'!L155),"-",'Nomenklatur komplett'!L155)</f>
        <v>-</v>
      </c>
      <c r="C155" s="101" t="str">
        <f>IF(ISBLANK('Nomenklatur komplett'!M155),"-",'Nomenklatur komplett'!M155)</f>
        <v>-</v>
      </c>
      <c r="D155" s="51" t="str">
        <f t="shared" si="2"/>
        <v>-</v>
      </c>
    </row>
    <row r="156" spans="1:4" x14ac:dyDescent="0.2">
      <c r="A156" s="25" t="str">
        <f>IF(ISBLANK('Nomenklatur komplett'!K156),"-",'Nomenklatur komplett'!K156)</f>
        <v>-</v>
      </c>
      <c r="B156" s="17" t="str">
        <f>IF(ISBLANK('Nomenklatur komplett'!L156),"-",'Nomenklatur komplett'!L156)</f>
        <v>-</v>
      </c>
      <c r="C156" s="101" t="str">
        <f>IF(ISBLANK('Nomenklatur komplett'!M156),"-",'Nomenklatur komplett'!M156)</f>
        <v>-</v>
      </c>
      <c r="D156" s="51" t="str">
        <f t="shared" si="2"/>
        <v>-</v>
      </c>
    </row>
    <row r="157" spans="1:4" x14ac:dyDescent="0.2">
      <c r="A157" s="25" t="str">
        <f>IF(ISBLANK('Nomenklatur komplett'!K157),"-",'Nomenklatur komplett'!K157)</f>
        <v>-</v>
      </c>
      <c r="B157" s="17" t="str">
        <f>IF(ISBLANK('Nomenklatur komplett'!L157),"-",'Nomenklatur komplett'!L157)</f>
        <v>-</v>
      </c>
      <c r="C157" s="101" t="str">
        <f>IF(ISBLANK('Nomenklatur komplett'!M157),"-",'Nomenklatur komplett'!M157)</f>
        <v>-</v>
      </c>
      <c r="D157" s="51" t="str">
        <f t="shared" si="2"/>
        <v>-</v>
      </c>
    </row>
    <row r="158" spans="1:4" x14ac:dyDescent="0.2">
      <c r="A158" s="25" t="str">
        <f>IF(ISBLANK('Nomenklatur komplett'!K158),"-",'Nomenklatur komplett'!K158)</f>
        <v>-</v>
      </c>
      <c r="B158" s="17" t="str">
        <f>IF(ISBLANK('Nomenklatur komplett'!L158),"-",'Nomenklatur komplett'!L158)</f>
        <v>-</v>
      </c>
      <c r="C158" s="101" t="str">
        <f>IF(ISBLANK('Nomenklatur komplett'!M158),"-",'Nomenklatur komplett'!M158)</f>
        <v>-</v>
      </c>
      <c r="D158" s="51" t="str">
        <f t="shared" si="2"/>
        <v>-</v>
      </c>
    </row>
    <row r="159" spans="1:4" x14ac:dyDescent="0.2">
      <c r="A159" s="25" t="str">
        <f>IF(ISBLANK('Nomenklatur komplett'!K159),"-",'Nomenklatur komplett'!K159)</f>
        <v>-</v>
      </c>
      <c r="B159" s="17" t="str">
        <f>IF(ISBLANK('Nomenklatur komplett'!L159),"-",'Nomenklatur komplett'!L159)</f>
        <v>-</v>
      </c>
      <c r="C159" s="101" t="str">
        <f>IF(ISBLANK('Nomenklatur komplett'!M159),"-",'Nomenklatur komplett'!M159)</f>
        <v>-</v>
      </c>
      <c r="D159" s="51" t="str">
        <f t="shared" si="2"/>
        <v>-</v>
      </c>
    </row>
    <row r="160" spans="1:4" x14ac:dyDescent="0.2">
      <c r="A160" s="25" t="str">
        <f>IF(ISBLANK('Nomenklatur komplett'!K160),"-",'Nomenklatur komplett'!K160)</f>
        <v>-</v>
      </c>
      <c r="B160" s="17" t="str">
        <f>IF(ISBLANK('Nomenklatur komplett'!L160),"-",'Nomenklatur komplett'!L160)</f>
        <v>-</v>
      </c>
      <c r="C160" s="101" t="str">
        <f>IF(ISBLANK('Nomenklatur komplett'!M160),"-",'Nomenklatur komplett'!M160)</f>
        <v>-</v>
      </c>
      <c r="D160" s="51" t="str">
        <f t="shared" si="2"/>
        <v>-</v>
      </c>
    </row>
    <row r="161" spans="1:4" x14ac:dyDescent="0.2">
      <c r="A161" s="25" t="str">
        <f>IF(ISBLANK('Nomenklatur komplett'!K161),"-",'Nomenklatur komplett'!K161)</f>
        <v>-</v>
      </c>
      <c r="B161" s="17" t="str">
        <f>IF(ISBLANK('Nomenklatur komplett'!L161),"-",'Nomenklatur komplett'!L161)</f>
        <v>-</v>
      </c>
      <c r="C161" s="101" t="str">
        <f>IF(ISBLANK('Nomenklatur komplett'!M161),"-",'Nomenklatur komplett'!M161)</f>
        <v>-</v>
      </c>
      <c r="D161" s="51" t="str">
        <f t="shared" si="2"/>
        <v>-</v>
      </c>
    </row>
    <row r="162" spans="1:4" x14ac:dyDescent="0.2">
      <c r="A162" s="25" t="str">
        <f>IF(ISBLANK('Nomenklatur komplett'!K162),"-",'Nomenklatur komplett'!K162)</f>
        <v>-</v>
      </c>
      <c r="B162" s="17" t="str">
        <f>IF(ISBLANK('Nomenklatur komplett'!L162),"-",'Nomenklatur komplett'!L162)</f>
        <v>-</v>
      </c>
      <c r="C162" s="101" t="str">
        <f>IF(ISBLANK('Nomenklatur komplett'!M162),"-",'Nomenklatur komplett'!M162)</f>
        <v>-</v>
      </c>
      <c r="D162" s="51" t="str">
        <f t="shared" si="2"/>
        <v>-</v>
      </c>
    </row>
    <row r="163" spans="1:4" x14ac:dyDescent="0.2">
      <c r="A163" s="25" t="str">
        <f>IF(ISBLANK('Nomenklatur komplett'!K163),"-",'Nomenklatur komplett'!K163)</f>
        <v>-</v>
      </c>
      <c r="B163" s="17" t="str">
        <f>IF(ISBLANK('Nomenklatur komplett'!L163),"-",'Nomenklatur komplett'!L163)</f>
        <v>-</v>
      </c>
      <c r="C163" s="101" t="str">
        <f>IF(ISBLANK('Nomenklatur komplett'!M163),"-",'Nomenklatur komplett'!M163)</f>
        <v>-</v>
      </c>
      <c r="D163" s="51" t="str">
        <f t="shared" si="2"/>
        <v>-</v>
      </c>
    </row>
    <row r="164" spans="1:4" x14ac:dyDescent="0.2">
      <c r="A164" s="25" t="str">
        <f>IF(ISBLANK('Nomenklatur komplett'!K164),"-",'Nomenklatur komplett'!K164)</f>
        <v>-</v>
      </c>
      <c r="B164" s="17" t="str">
        <f>IF(ISBLANK('Nomenklatur komplett'!L164),"-",'Nomenklatur komplett'!L164)</f>
        <v>-</v>
      </c>
      <c r="C164" s="101" t="str">
        <f>IF(ISBLANK('Nomenklatur komplett'!M164),"-",'Nomenklatur komplett'!M164)</f>
        <v>-</v>
      </c>
      <c r="D164" s="51" t="str">
        <f t="shared" si="2"/>
        <v>-</v>
      </c>
    </row>
    <row r="165" spans="1:4" x14ac:dyDescent="0.2">
      <c r="A165" s="25" t="str">
        <f>IF(ISBLANK('Nomenklatur komplett'!K165),"-",'Nomenklatur komplett'!K165)</f>
        <v>-</v>
      </c>
      <c r="B165" s="17" t="str">
        <f>IF(ISBLANK('Nomenklatur komplett'!L165),"-",'Nomenklatur komplett'!L165)</f>
        <v>-</v>
      </c>
      <c r="C165" s="101" t="str">
        <f>IF(ISBLANK('Nomenklatur komplett'!M165),"-",'Nomenklatur komplett'!M165)</f>
        <v>-</v>
      </c>
      <c r="D165" s="51" t="str">
        <f t="shared" si="2"/>
        <v>-</v>
      </c>
    </row>
    <row r="166" spans="1:4" x14ac:dyDescent="0.2">
      <c r="A166" s="25" t="str">
        <f>IF(ISBLANK('Nomenklatur komplett'!K166),"-",'Nomenklatur komplett'!K166)</f>
        <v>-</v>
      </c>
      <c r="B166" s="17" t="str">
        <f>IF(ISBLANK('Nomenklatur komplett'!L166),"-",'Nomenklatur komplett'!L166)</f>
        <v>-</v>
      </c>
      <c r="C166" s="101" t="str">
        <f>IF(ISBLANK('Nomenklatur komplett'!M166),"-",'Nomenklatur komplett'!M166)</f>
        <v>-</v>
      </c>
      <c r="D166" s="51" t="str">
        <f t="shared" si="2"/>
        <v>-</v>
      </c>
    </row>
    <row r="167" spans="1:4" x14ac:dyDescent="0.2">
      <c r="A167" s="25" t="str">
        <f>IF(ISBLANK('Nomenklatur komplett'!K167),"-",'Nomenklatur komplett'!K167)</f>
        <v>-</v>
      </c>
      <c r="B167" s="17" t="str">
        <f>IF(ISBLANK('Nomenklatur komplett'!L167),"-",'Nomenklatur komplett'!L167)</f>
        <v>-</v>
      </c>
      <c r="C167" s="101" t="str">
        <f>IF(ISBLANK('Nomenklatur komplett'!M167),"-",'Nomenklatur komplett'!M167)</f>
        <v>-</v>
      </c>
      <c r="D167" s="51" t="str">
        <f t="shared" si="2"/>
        <v>-</v>
      </c>
    </row>
    <row r="168" spans="1:4" x14ac:dyDescent="0.2">
      <c r="A168" s="25" t="str">
        <f>IF(ISBLANK('Nomenklatur komplett'!K168),"-",'Nomenklatur komplett'!K168)</f>
        <v>-</v>
      </c>
      <c r="B168" s="17" t="str">
        <f>IF(ISBLANK('Nomenklatur komplett'!L168),"-",'Nomenklatur komplett'!L168)</f>
        <v>-</v>
      </c>
      <c r="C168" s="101" t="str">
        <f>IF(ISBLANK('Nomenklatur komplett'!M168),"-",'Nomenklatur komplett'!M168)</f>
        <v>-</v>
      </c>
      <c r="D168" s="51" t="str">
        <f t="shared" si="2"/>
        <v>-</v>
      </c>
    </row>
    <row r="169" spans="1:4" x14ac:dyDescent="0.2">
      <c r="A169" s="25" t="str">
        <f>IF(ISBLANK('Nomenklatur komplett'!K169),"-",'Nomenklatur komplett'!K169)</f>
        <v>-</v>
      </c>
      <c r="B169" s="17" t="str">
        <f>IF(ISBLANK('Nomenklatur komplett'!L169),"-",'Nomenklatur komplett'!L169)</f>
        <v>-</v>
      </c>
      <c r="C169" s="101" t="str">
        <f>IF(ISBLANK('Nomenklatur komplett'!M169),"-",'Nomenklatur komplett'!M169)</f>
        <v>-</v>
      </c>
      <c r="D169" s="51" t="str">
        <f t="shared" si="2"/>
        <v>-</v>
      </c>
    </row>
    <row r="170" spans="1:4" x14ac:dyDescent="0.2">
      <c r="A170" s="25" t="str">
        <f>IF(ISBLANK('Nomenklatur komplett'!K170),"-",'Nomenklatur komplett'!K170)</f>
        <v>-</v>
      </c>
      <c r="B170" s="17" t="str">
        <f>IF(ISBLANK('Nomenklatur komplett'!L170),"-",'Nomenklatur komplett'!L170)</f>
        <v>-</v>
      </c>
      <c r="C170" s="101" t="str">
        <f>IF(ISBLANK('Nomenklatur komplett'!M170),"-",'Nomenklatur komplett'!M170)</f>
        <v>-</v>
      </c>
      <c r="D170" s="51" t="str">
        <f t="shared" si="2"/>
        <v>-</v>
      </c>
    </row>
    <row r="171" spans="1:4" x14ac:dyDescent="0.2">
      <c r="A171" s="25" t="str">
        <f>IF(ISBLANK('Nomenklatur komplett'!K171),"-",'Nomenklatur komplett'!K171)</f>
        <v>-</v>
      </c>
      <c r="B171" s="17" t="str">
        <f>IF(ISBLANK('Nomenklatur komplett'!L171),"-",'Nomenklatur komplett'!L171)</f>
        <v>-</v>
      </c>
      <c r="C171" s="101" t="str">
        <f>IF(ISBLANK('Nomenklatur komplett'!M171),"-",'Nomenklatur komplett'!M171)</f>
        <v>-</v>
      </c>
      <c r="D171" s="51" t="str">
        <f t="shared" si="2"/>
        <v>-</v>
      </c>
    </row>
    <row r="172" spans="1:4" x14ac:dyDescent="0.2">
      <c r="A172" s="25" t="str">
        <f>IF(ISBLANK('Nomenklatur komplett'!K172),"-",'Nomenklatur komplett'!K172)</f>
        <v>-</v>
      </c>
      <c r="B172" s="17" t="str">
        <f>IF(ISBLANK('Nomenklatur komplett'!L172),"-",'Nomenklatur komplett'!L172)</f>
        <v>-</v>
      </c>
      <c r="C172" s="101" t="str">
        <f>IF(ISBLANK('Nomenklatur komplett'!M172),"-",'Nomenklatur komplett'!M172)</f>
        <v>-</v>
      </c>
      <c r="D172" s="51" t="str">
        <f t="shared" si="2"/>
        <v>-</v>
      </c>
    </row>
    <row r="173" spans="1:4" x14ac:dyDescent="0.2">
      <c r="A173" s="25" t="str">
        <f>IF(ISBLANK('Nomenklatur komplett'!K173),"-",'Nomenklatur komplett'!K173)</f>
        <v>-</v>
      </c>
      <c r="B173" s="17" t="str">
        <f>IF(ISBLANK('Nomenklatur komplett'!L173),"-",'Nomenklatur komplett'!L173)</f>
        <v>-</v>
      </c>
      <c r="C173" s="101" t="str">
        <f>IF(ISBLANK('Nomenklatur komplett'!M173),"-",'Nomenklatur komplett'!M173)</f>
        <v>-</v>
      </c>
      <c r="D173" s="51" t="str">
        <f t="shared" si="2"/>
        <v>-</v>
      </c>
    </row>
    <row r="174" spans="1:4" x14ac:dyDescent="0.2">
      <c r="A174" s="25" t="str">
        <f>IF(ISBLANK('Nomenklatur komplett'!K174),"-",'Nomenklatur komplett'!K174)</f>
        <v>-</v>
      </c>
      <c r="B174" s="17" t="str">
        <f>IF(ISBLANK('Nomenklatur komplett'!L174),"-",'Nomenklatur komplett'!L174)</f>
        <v>-</v>
      </c>
      <c r="C174" s="101" t="str">
        <f>IF(ISBLANK('Nomenklatur komplett'!M174),"-",'Nomenklatur komplett'!M174)</f>
        <v>-</v>
      </c>
      <c r="D174" s="51" t="str">
        <f t="shared" si="2"/>
        <v>-</v>
      </c>
    </row>
    <row r="175" spans="1:4" x14ac:dyDescent="0.2">
      <c r="A175" s="25" t="str">
        <f>IF(ISBLANK('Nomenklatur komplett'!K175),"-",'Nomenklatur komplett'!K175)</f>
        <v>-</v>
      </c>
      <c r="B175" s="17" t="str">
        <f>IF(ISBLANK('Nomenklatur komplett'!L175),"-",'Nomenklatur komplett'!L175)</f>
        <v>-</v>
      </c>
      <c r="C175" s="101" t="str">
        <f>IF(ISBLANK('Nomenklatur komplett'!M175),"-",'Nomenklatur komplett'!M175)</f>
        <v>-</v>
      </c>
      <c r="D175" s="51" t="str">
        <f t="shared" si="2"/>
        <v>-</v>
      </c>
    </row>
    <row r="176" spans="1:4" x14ac:dyDescent="0.2">
      <c r="A176" s="25" t="str">
        <f>IF(ISBLANK('Nomenklatur komplett'!K176),"-",'Nomenklatur komplett'!K176)</f>
        <v>-</v>
      </c>
      <c r="B176" s="17" t="str">
        <f>IF(ISBLANK('Nomenklatur komplett'!L176),"-",'Nomenklatur komplett'!L176)</f>
        <v>-</v>
      </c>
      <c r="C176" s="101" t="str">
        <f>IF(ISBLANK('Nomenklatur komplett'!M176),"-",'Nomenklatur komplett'!M176)</f>
        <v>-</v>
      </c>
      <c r="D176" s="51" t="str">
        <f t="shared" si="2"/>
        <v>-</v>
      </c>
    </row>
    <row r="177" spans="1:4" x14ac:dyDescent="0.2">
      <c r="A177" s="25" t="str">
        <f>IF(ISBLANK('Nomenklatur komplett'!K177),"-",'Nomenklatur komplett'!K177)</f>
        <v>-</v>
      </c>
      <c r="B177" s="17" t="str">
        <f>IF(ISBLANK('Nomenklatur komplett'!L177),"-",'Nomenklatur komplett'!L177)</f>
        <v>-</v>
      </c>
      <c r="C177" s="101" t="str">
        <f>IF(ISBLANK('Nomenklatur komplett'!M177),"-",'Nomenklatur komplett'!M177)</f>
        <v>-</v>
      </c>
      <c r="D177" s="51" t="str">
        <f t="shared" si="2"/>
        <v>-</v>
      </c>
    </row>
    <row r="178" spans="1:4" x14ac:dyDescent="0.2">
      <c r="A178" s="25" t="str">
        <f>IF(ISBLANK('Nomenklatur komplett'!K178),"-",'Nomenklatur komplett'!K178)</f>
        <v>-</v>
      </c>
      <c r="B178" s="17" t="str">
        <f>IF(ISBLANK('Nomenklatur komplett'!L178),"-",'Nomenklatur komplett'!L178)</f>
        <v>-</v>
      </c>
      <c r="C178" s="101" t="str">
        <f>IF(ISBLANK('Nomenklatur komplett'!M178),"-",'Nomenklatur komplett'!M178)</f>
        <v>-</v>
      </c>
      <c r="D178" s="51" t="str">
        <f t="shared" si="2"/>
        <v>-</v>
      </c>
    </row>
    <row r="179" spans="1:4" x14ac:dyDescent="0.2">
      <c r="A179" s="25" t="str">
        <f>IF(ISBLANK('Nomenklatur komplett'!K179),"-",'Nomenklatur komplett'!K179)</f>
        <v>-</v>
      </c>
      <c r="B179" s="17" t="str">
        <f>IF(ISBLANK('Nomenklatur komplett'!L179),"-",'Nomenklatur komplett'!L179)</f>
        <v>-</v>
      </c>
      <c r="C179" s="101" t="str">
        <f>IF(ISBLANK('Nomenklatur komplett'!M179),"-",'Nomenklatur komplett'!M179)</f>
        <v>-</v>
      </c>
      <c r="D179" s="51" t="str">
        <f t="shared" si="2"/>
        <v>-</v>
      </c>
    </row>
    <row r="180" spans="1:4" x14ac:dyDescent="0.2">
      <c r="A180" s="25" t="str">
        <f>IF(ISBLANK('Nomenklatur komplett'!K180),"-",'Nomenklatur komplett'!K180)</f>
        <v>-</v>
      </c>
      <c r="B180" s="17" t="str">
        <f>IF(ISBLANK('Nomenklatur komplett'!L180),"-",'Nomenklatur komplett'!L180)</f>
        <v>-</v>
      </c>
      <c r="C180" s="101" t="str">
        <f>IF(ISBLANK('Nomenklatur komplett'!M180),"-",'Nomenklatur komplett'!M180)</f>
        <v>-</v>
      </c>
      <c r="D180" s="51" t="str">
        <f t="shared" si="2"/>
        <v>-</v>
      </c>
    </row>
    <row r="181" spans="1:4" x14ac:dyDescent="0.2">
      <c r="A181" s="25" t="str">
        <f>IF(ISBLANK('Nomenklatur komplett'!K181),"-",'Nomenklatur komplett'!K181)</f>
        <v>-</v>
      </c>
      <c r="B181" s="17" t="str">
        <f>IF(ISBLANK('Nomenklatur komplett'!L181),"-",'Nomenklatur komplett'!L181)</f>
        <v>-</v>
      </c>
      <c r="C181" s="101" t="str">
        <f>IF(ISBLANK('Nomenklatur komplett'!M181),"-",'Nomenklatur komplett'!M181)</f>
        <v>-</v>
      </c>
      <c r="D181" s="51" t="str">
        <f t="shared" si="2"/>
        <v>-</v>
      </c>
    </row>
    <row r="182" spans="1:4" x14ac:dyDescent="0.2">
      <c r="A182" s="25" t="str">
        <f>IF(ISBLANK('Nomenklatur komplett'!K182),"-",'Nomenklatur komplett'!K182)</f>
        <v>-</v>
      </c>
      <c r="B182" s="17" t="str">
        <f>IF(ISBLANK('Nomenklatur komplett'!L182),"-",'Nomenklatur komplett'!L182)</f>
        <v>-</v>
      </c>
      <c r="C182" s="101" t="str">
        <f>IF(ISBLANK('Nomenklatur komplett'!M182),"-",'Nomenklatur komplett'!M182)</f>
        <v>-</v>
      </c>
      <c r="D182" s="51" t="str">
        <f t="shared" si="2"/>
        <v>-</v>
      </c>
    </row>
    <row r="183" spans="1:4" x14ac:dyDescent="0.2">
      <c r="A183" s="25" t="str">
        <f>IF(ISBLANK('Nomenklatur komplett'!K183),"-",'Nomenklatur komplett'!K183)</f>
        <v>-</v>
      </c>
      <c r="B183" s="17" t="str">
        <f>IF(ISBLANK('Nomenklatur komplett'!L183),"-",'Nomenklatur komplett'!L183)</f>
        <v>-</v>
      </c>
      <c r="C183" s="101" t="str">
        <f>IF(ISBLANK('Nomenklatur komplett'!M183),"-",'Nomenklatur komplett'!M183)</f>
        <v>-</v>
      </c>
      <c r="D183" s="51" t="str">
        <f t="shared" si="2"/>
        <v>-</v>
      </c>
    </row>
    <row r="184" spans="1:4" x14ac:dyDescent="0.2">
      <c r="A184" s="25" t="str">
        <f>IF(ISBLANK('Nomenklatur komplett'!K184),"-",'Nomenklatur komplett'!K184)</f>
        <v>-</v>
      </c>
      <c r="B184" s="17" t="str">
        <f>IF(ISBLANK('Nomenklatur komplett'!L184),"-",'Nomenklatur komplett'!L184)</f>
        <v>-</v>
      </c>
      <c r="C184" s="101" t="str">
        <f>IF(ISBLANK('Nomenklatur komplett'!M184),"-",'Nomenklatur komplett'!M184)</f>
        <v>-</v>
      </c>
      <c r="D184" s="51" t="str">
        <f t="shared" si="2"/>
        <v>-</v>
      </c>
    </row>
    <row r="185" spans="1:4" x14ac:dyDescent="0.2">
      <c r="A185" s="25" t="str">
        <f>IF(ISBLANK('Nomenklatur komplett'!K185),"-",'Nomenklatur komplett'!K185)</f>
        <v>-</v>
      </c>
      <c r="B185" s="17" t="str">
        <f>IF(ISBLANK('Nomenklatur komplett'!L185),"-",'Nomenklatur komplett'!L185)</f>
        <v>-</v>
      </c>
      <c r="C185" s="101" t="str">
        <f>IF(ISBLANK('Nomenklatur komplett'!M185),"-",'Nomenklatur komplett'!M185)</f>
        <v>-</v>
      </c>
      <c r="D185" s="51" t="str">
        <f t="shared" si="2"/>
        <v>-</v>
      </c>
    </row>
    <row r="186" spans="1:4" x14ac:dyDescent="0.2">
      <c r="A186" s="25" t="str">
        <f>IF(ISBLANK('Nomenklatur komplett'!K186),"-",'Nomenklatur komplett'!K186)</f>
        <v>-</v>
      </c>
      <c r="B186" s="17" t="str">
        <f>IF(ISBLANK('Nomenklatur komplett'!L186),"-",'Nomenklatur komplett'!L186)</f>
        <v>-</v>
      </c>
      <c r="C186" s="101" t="str">
        <f>IF(ISBLANK('Nomenklatur komplett'!M186),"-",'Nomenklatur komplett'!M186)</f>
        <v>-</v>
      </c>
      <c r="D186" s="51" t="str">
        <f t="shared" si="2"/>
        <v>-</v>
      </c>
    </row>
    <row r="187" spans="1:4" x14ac:dyDescent="0.2">
      <c r="A187" s="25" t="str">
        <f>IF(ISBLANK('Nomenklatur komplett'!K187),"-",'Nomenklatur komplett'!K187)</f>
        <v>-</v>
      </c>
      <c r="B187" s="17" t="str">
        <f>IF(ISBLANK('Nomenklatur komplett'!L187),"-",'Nomenklatur komplett'!L187)</f>
        <v>-</v>
      </c>
      <c r="C187" s="101" t="str">
        <f>IF(ISBLANK('Nomenklatur komplett'!M187),"-",'Nomenklatur komplett'!M187)</f>
        <v>-</v>
      </c>
      <c r="D187" s="51" t="str">
        <f t="shared" si="2"/>
        <v>-</v>
      </c>
    </row>
    <row r="188" spans="1:4" x14ac:dyDescent="0.2">
      <c r="A188" s="25" t="str">
        <f>IF(ISBLANK('Nomenklatur komplett'!K188),"-",'Nomenklatur komplett'!K188)</f>
        <v>-</v>
      </c>
      <c r="B188" s="17" t="str">
        <f>IF(ISBLANK('Nomenklatur komplett'!L188),"-",'Nomenklatur komplett'!L188)</f>
        <v>-</v>
      </c>
      <c r="C188" s="101" t="str">
        <f>IF(ISBLANK('Nomenklatur komplett'!M188),"-",'Nomenklatur komplett'!M188)</f>
        <v>-</v>
      </c>
      <c r="D188" s="51" t="str">
        <f t="shared" si="2"/>
        <v>-</v>
      </c>
    </row>
    <row r="189" spans="1:4" x14ac:dyDescent="0.2">
      <c r="A189" s="25" t="str">
        <f>IF(ISBLANK('Nomenklatur komplett'!K189),"-",'Nomenklatur komplett'!K189)</f>
        <v>-</v>
      </c>
      <c r="B189" s="17" t="str">
        <f>IF(ISBLANK('Nomenklatur komplett'!L189),"-",'Nomenklatur komplett'!L189)</f>
        <v>-</v>
      </c>
      <c r="C189" s="101" t="str">
        <f>IF(ISBLANK('Nomenklatur komplett'!M189),"-",'Nomenklatur komplett'!M189)</f>
        <v>-</v>
      </c>
      <c r="D189" s="51" t="str">
        <f t="shared" si="2"/>
        <v>-</v>
      </c>
    </row>
    <row r="190" spans="1:4" x14ac:dyDescent="0.2">
      <c r="A190" s="25" t="str">
        <f>IF(ISBLANK('Nomenklatur komplett'!K190),"-",'Nomenklatur komplett'!K190)</f>
        <v>-</v>
      </c>
      <c r="B190" s="17" t="str">
        <f>IF(ISBLANK('Nomenklatur komplett'!L190),"-",'Nomenklatur komplett'!L190)</f>
        <v>-</v>
      </c>
      <c r="C190" s="101" t="str">
        <f>IF(ISBLANK('Nomenklatur komplett'!M190),"-",'Nomenklatur komplett'!M190)</f>
        <v>-</v>
      </c>
      <c r="D190" s="51" t="str">
        <f t="shared" si="2"/>
        <v>-</v>
      </c>
    </row>
    <row r="191" spans="1:4" x14ac:dyDescent="0.2">
      <c r="A191" s="25" t="str">
        <f>IF(ISBLANK('Nomenklatur komplett'!K191),"-",'Nomenklatur komplett'!K191)</f>
        <v>-</v>
      </c>
      <c r="B191" s="17" t="str">
        <f>IF(ISBLANK('Nomenklatur komplett'!L191),"-",'Nomenklatur komplett'!L191)</f>
        <v>-</v>
      </c>
      <c r="C191" s="101" t="str">
        <f>IF(ISBLANK('Nomenklatur komplett'!M191),"-",'Nomenklatur komplett'!M191)</f>
        <v>-</v>
      </c>
      <c r="D191" s="51" t="str">
        <f t="shared" si="2"/>
        <v>-</v>
      </c>
    </row>
    <row r="192" spans="1:4" x14ac:dyDescent="0.2">
      <c r="A192" s="25" t="str">
        <f>IF(ISBLANK('Nomenklatur komplett'!K192),"-",'Nomenklatur komplett'!K192)</f>
        <v>-</v>
      </c>
      <c r="B192" s="17" t="str">
        <f>IF(ISBLANK('Nomenklatur komplett'!L192),"-",'Nomenklatur komplett'!L192)</f>
        <v>-</v>
      </c>
      <c r="C192" s="101" t="str">
        <f>IF(ISBLANK('Nomenklatur komplett'!M192),"-",'Nomenklatur komplett'!M192)</f>
        <v>-</v>
      </c>
      <c r="D192" s="51" t="str">
        <f t="shared" si="2"/>
        <v>-</v>
      </c>
    </row>
    <row r="193" spans="1:4" x14ac:dyDescent="0.2">
      <c r="A193" s="25" t="str">
        <f>IF(ISBLANK('Nomenklatur komplett'!K193),"-",'Nomenklatur komplett'!K193)</f>
        <v>-</v>
      </c>
      <c r="B193" s="17" t="str">
        <f>IF(ISBLANK('Nomenklatur komplett'!L193),"-",'Nomenklatur komplett'!L193)</f>
        <v>-</v>
      </c>
      <c r="C193" s="101" t="str">
        <f>IF(ISBLANK('Nomenklatur komplett'!M193),"-",'Nomenklatur komplett'!M193)</f>
        <v>-</v>
      </c>
      <c r="D193" s="51" t="str">
        <f t="shared" si="2"/>
        <v>-</v>
      </c>
    </row>
    <row r="194" spans="1:4" x14ac:dyDescent="0.2">
      <c r="A194" s="25" t="str">
        <f>IF(ISBLANK('Nomenklatur komplett'!K194),"-",'Nomenklatur komplett'!K194)</f>
        <v>-</v>
      </c>
      <c r="B194" s="17" t="str">
        <f>IF(ISBLANK('Nomenklatur komplett'!L194),"-",'Nomenklatur komplett'!L194)</f>
        <v>-</v>
      </c>
      <c r="C194" s="101" t="str">
        <f>IF(ISBLANK('Nomenklatur komplett'!M194),"-",'Nomenklatur komplett'!M194)</f>
        <v>-</v>
      </c>
      <c r="D194" s="51" t="str">
        <f t="shared" si="2"/>
        <v>-</v>
      </c>
    </row>
    <row r="195" spans="1:4" x14ac:dyDescent="0.2">
      <c r="A195" s="25" t="str">
        <f>IF(ISBLANK('Nomenklatur komplett'!K195),"-",'Nomenklatur komplett'!K195)</f>
        <v>-</v>
      </c>
      <c r="B195" s="17" t="str">
        <f>IF(ISBLANK('Nomenklatur komplett'!L195),"-",'Nomenklatur komplett'!L195)</f>
        <v>-</v>
      </c>
      <c r="C195" s="101" t="str">
        <f>IF(ISBLANK('Nomenklatur komplett'!M195),"-",'Nomenklatur komplett'!M195)</f>
        <v>-</v>
      </c>
      <c r="D195" s="51" t="str">
        <f t="shared" si="2"/>
        <v>-</v>
      </c>
    </row>
    <row r="196" spans="1:4" x14ac:dyDescent="0.2">
      <c r="A196" s="25" t="str">
        <f>IF(ISBLANK('Nomenklatur komplett'!K196),"-",'Nomenklatur komplett'!K196)</f>
        <v>-</v>
      </c>
      <c r="B196" s="17" t="str">
        <f>IF(ISBLANK('Nomenklatur komplett'!L196),"-",'Nomenklatur komplett'!L196)</f>
        <v>-</v>
      </c>
      <c r="C196" s="101" t="str">
        <f>IF(ISBLANK('Nomenklatur komplett'!M196),"-",'Nomenklatur komplett'!M196)</f>
        <v>-</v>
      </c>
      <c r="D196" s="51" t="str">
        <f t="shared" si="2"/>
        <v>-</v>
      </c>
    </row>
    <row r="197" spans="1:4" x14ac:dyDescent="0.2">
      <c r="A197" s="25" t="str">
        <f>IF(ISBLANK('Nomenklatur komplett'!K197),"-",'Nomenklatur komplett'!K197)</f>
        <v>-</v>
      </c>
      <c r="B197" s="17" t="str">
        <f>IF(ISBLANK('Nomenklatur komplett'!L197),"-",'Nomenklatur komplett'!L197)</f>
        <v>-</v>
      </c>
      <c r="C197" s="101" t="str">
        <f>IF(ISBLANK('Nomenklatur komplett'!M197),"-",'Nomenklatur komplett'!M197)</f>
        <v>-</v>
      </c>
      <c r="D197" s="51" t="str">
        <f t="shared" ref="D197:D260" si="3">IF(B197="-",B197,C197&amp; " (" &amp;B197&amp;")")</f>
        <v>-</v>
      </c>
    </row>
    <row r="198" spans="1:4" x14ac:dyDescent="0.2">
      <c r="A198" s="25" t="str">
        <f>IF(ISBLANK('Nomenklatur komplett'!K198),"-",'Nomenklatur komplett'!K198)</f>
        <v>-</v>
      </c>
      <c r="B198" s="17" t="str">
        <f>IF(ISBLANK('Nomenklatur komplett'!L198),"-",'Nomenklatur komplett'!L198)</f>
        <v>-</v>
      </c>
      <c r="C198" s="101" t="str">
        <f>IF(ISBLANK('Nomenklatur komplett'!M198),"-",'Nomenklatur komplett'!M198)</f>
        <v>-</v>
      </c>
      <c r="D198" s="51" t="str">
        <f t="shared" si="3"/>
        <v>-</v>
      </c>
    </row>
    <row r="199" spans="1:4" x14ac:dyDescent="0.2">
      <c r="A199" s="25" t="str">
        <f>IF(ISBLANK('Nomenklatur komplett'!K199),"-",'Nomenklatur komplett'!K199)</f>
        <v>-</v>
      </c>
      <c r="B199" s="17" t="str">
        <f>IF(ISBLANK('Nomenklatur komplett'!L199),"-",'Nomenklatur komplett'!L199)</f>
        <v>-</v>
      </c>
      <c r="C199" s="101" t="str">
        <f>IF(ISBLANK('Nomenklatur komplett'!M199),"-",'Nomenklatur komplett'!M199)</f>
        <v>-</v>
      </c>
      <c r="D199" s="51" t="str">
        <f t="shared" si="3"/>
        <v>-</v>
      </c>
    </row>
    <row r="200" spans="1:4" x14ac:dyDescent="0.2">
      <c r="A200" s="25" t="str">
        <f>IF(ISBLANK('Nomenklatur komplett'!K200),"-",'Nomenklatur komplett'!K200)</f>
        <v>-</v>
      </c>
      <c r="B200" s="17" t="str">
        <f>IF(ISBLANK('Nomenklatur komplett'!L200),"-",'Nomenklatur komplett'!L200)</f>
        <v>-</v>
      </c>
      <c r="C200" s="101" t="str">
        <f>IF(ISBLANK('Nomenklatur komplett'!M200),"-",'Nomenklatur komplett'!M200)</f>
        <v>-</v>
      </c>
      <c r="D200" s="51" t="str">
        <f t="shared" si="3"/>
        <v>-</v>
      </c>
    </row>
    <row r="201" spans="1:4" x14ac:dyDescent="0.2">
      <c r="A201" s="25" t="str">
        <f>IF(ISBLANK('Nomenklatur komplett'!K201),"-",'Nomenklatur komplett'!K201)</f>
        <v>-</v>
      </c>
      <c r="B201" s="17" t="str">
        <f>IF(ISBLANK('Nomenklatur komplett'!L201),"-",'Nomenklatur komplett'!L201)</f>
        <v>-</v>
      </c>
      <c r="C201" s="101" t="str">
        <f>IF(ISBLANK('Nomenklatur komplett'!M201),"-",'Nomenklatur komplett'!M201)</f>
        <v>-</v>
      </c>
      <c r="D201" s="51" t="str">
        <f t="shared" si="3"/>
        <v>-</v>
      </c>
    </row>
    <row r="202" spans="1:4" x14ac:dyDescent="0.2">
      <c r="A202" s="25" t="str">
        <f>IF(ISBLANK('Nomenklatur komplett'!K202),"-",'Nomenklatur komplett'!K202)</f>
        <v>-</v>
      </c>
      <c r="B202" s="17" t="str">
        <f>IF(ISBLANK('Nomenklatur komplett'!L202),"-",'Nomenklatur komplett'!L202)</f>
        <v>-</v>
      </c>
      <c r="C202" s="101" t="str">
        <f>IF(ISBLANK('Nomenklatur komplett'!M202),"-",'Nomenklatur komplett'!M202)</f>
        <v>-</v>
      </c>
      <c r="D202" s="51" t="str">
        <f t="shared" si="3"/>
        <v>-</v>
      </c>
    </row>
    <row r="203" spans="1:4" x14ac:dyDescent="0.2">
      <c r="A203" s="25" t="str">
        <f>IF(ISBLANK('Nomenklatur komplett'!K203),"-",'Nomenklatur komplett'!K203)</f>
        <v>-</v>
      </c>
      <c r="B203" s="17" t="str">
        <f>IF(ISBLANK('Nomenklatur komplett'!L203),"-",'Nomenklatur komplett'!L203)</f>
        <v>-</v>
      </c>
      <c r="C203" s="101" t="str">
        <f>IF(ISBLANK('Nomenklatur komplett'!M203),"-",'Nomenklatur komplett'!M203)</f>
        <v>-</v>
      </c>
      <c r="D203" s="51" t="str">
        <f t="shared" si="3"/>
        <v>-</v>
      </c>
    </row>
    <row r="204" spans="1:4" x14ac:dyDescent="0.2">
      <c r="A204" s="25" t="str">
        <f>IF(ISBLANK('Nomenklatur komplett'!K204),"-",'Nomenklatur komplett'!K204)</f>
        <v>-</v>
      </c>
      <c r="B204" s="17" t="str">
        <f>IF(ISBLANK('Nomenklatur komplett'!L204),"-",'Nomenklatur komplett'!L204)</f>
        <v>-</v>
      </c>
      <c r="C204" s="101" t="str">
        <f>IF(ISBLANK('Nomenklatur komplett'!M204),"-",'Nomenklatur komplett'!M204)</f>
        <v>-</v>
      </c>
      <c r="D204" s="51" t="str">
        <f t="shared" si="3"/>
        <v>-</v>
      </c>
    </row>
    <row r="205" spans="1:4" x14ac:dyDescent="0.2">
      <c r="A205" s="25" t="str">
        <f>IF(ISBLANK('Nomenklatur komplett'!K205),"-",'Nomenklatur komplett'!K205)</f>
        <v>-</v>
      </c>
      <c r="B205" s="17" t="str">
        <f>IF(ISBLANK('Nomenklatur komplett'!L205),"-",'Nomenklatur komplett'!L205)</f>
        <v>-</v>
      </c>
      <c r="C205" s="101" t="str">
        <f>IF(ISBLANK('Nomenklatur komplett'!M205),"-",'Nomenklatur komplett'!M205)</f>
        <v>-</v>
      </c>
      <c r="D205" s="51" t="str">
        <f t="shared" si="3"/>
        <v>-</v>
      </c>
    </row>
    <row r="206" spans="1:4" x14ac:dyDescent="0.2">
      <c r="A206" s="25" t="str">
        <f>IF(ISBLANK('Nomenklatur komplett'!K206),"-",'Nomenklatur komplett'!K206)</f>
        <v>-</v>
      </c>
      <c r="B206" s="17" t="str">
        <f>IF(ISBLANK('Nomenklatur komplett'!L206),"-",'Nomenklatur komplett'!L206)</f>
        <v>-</v>
      </c>
      <c r="C206" s="101" t="str">
        <f>IF(ISBLANK('Nomenklatur komplett'!M206),"-",'Nomenklatur komplett'!M206)</f>
        <v>-</v>
      </c>
      <c r="D206" s="51" t="str">
        <f t="shared" si="3"/>
        <v>-</v>
      </c>
    </row>
    <row r="207" spans="1:4" x14ac:dyDescent="0.2">
      <c r="A207" s="25" t="str">
        <f>IF(ISBLANK('Nomenklatur komplett'!K207),"-",'Nomenklatur komplett'!K207)</f>
        <v>-</v>
      </c>
      <c r="B207" s="17" t="str">
        <f>IF(ISBLANK('Nomenklatur komplett'!L207),"-",'Nomenklatur komplett'!L207)</f>
        <v>-</v>
      </c>
      <c r="C207" s="101" t="str">
        <f>IF(ISBLANK('Nomenklatur komplett'!M207),"-",'Nomenklatur komplett'!M207)</f>
        <v>-</v>
      </c>
      <c r="D207" s="51" t="str">
        <f t="shared" si="3"/>
        <v>-</v>
      </c>
    </row>
    <row r="208" spans="1:4" x14ac:dyDescent="0.2">
      <c r="A208" s="25" t="str">
        <f>IF(ISBLANK('Nomenklatur komplett'!K208),"-",'Nomenklatur komplett'!K208)</f>
        <v>-</v>
      </c>
      <c r="B208" s="17" t="str">
        <f>IF(ISBLANK('Nomenklatur komplett'!L208),"-",'Nomenklatur komplett'!L208)</f>
        <v>-</v>
      </c>
      <c r="C208" s="101" t="str">
        <f>IF(ISBLANK('Nomenklatur komplett'!M208),"-",'Nomenklatur komplett'!M208)</f>
        <v>-</v>
      </c>
      <c r="D208" s="51" t="str">
        <f t="shared" si="3"/>
        <v>-</v>
      </c>
    </row>
    <row r="209" spans="1:4" x14ac:dyDescent="0.2">
      <c r="A209" s="25" t="str">
        <f>IF(ISBLANK('Nomenklatur komplett'!K209),"-",'Nomenklatur komplett'!K209)</f>
        <v>-</v>
      </c>
      <c r="B209" s="17" t="str">
        <f>IF(ISBLANK('Nomenklatur komplett'!L209),"-",'Nomenklatur komplett'!L209)</f>
        <v>-</v>
      </c>
      <c r="C209" s="101" t="str">
        <f>IF(ISBLANK('Nomenklatur komplett'!M209),"-",'Nomenklatur komplett'!M209)</f>
        <v>-</v>
      </c>
      <c r="D209" s="51" t="str">
        <f t="shared" si="3"/>
        <v>-</v>
      </c>
    </row>
    <row r="210" spans="1:4" x14ac:dyDescent="0.2">
      <c r="A210" s="25" t="str">
        <f>IF(ISBLANK('Nomenklatur komplett'!K210),"-",'Nomenklatur komplett'!K210)</f>
        <v>-</v>
      </c>
      <c r="B210" s="17" t="str">
        <f>IF(ISBLANK('Nomenklatur komplett'!L210),"-",'Nomenklatur komplett'!L210)</f>
        <v>-</v>
      </c>
      <c r="C210" s="101" t="str">
        <f>IF(ISBLANK('Nomenklatur komplett'!M210),"-",'Nomenklatur komplett'!M210)</f>
        <v>-</v>
      </c>
      <c r="D210" s="51" t="str">
        <f t="shared" si="3"/>
        <v>-</v>
      </c>
    </row>
    <row r="211" spans="1:4" x14ac:dyDescent="0.2">
      <c r="A211" s="25" t="str">
        <f>IF(ISBLANK('Nomenklatur komplett'!K211),"-",'Nomenklatur komplett'!K211)</f>
        <v>-</v>
      </c>
      <c r="B211" s="17" t="str">
        <f>IF(ISBLANK('Nomenklatur komplett'!L211),"-",'Nomenklatur komplett'!L211)</f>
        <v>-</v>
      </c>
      <c r="C211" s="101" t="str">
        <f>IF(ISBLANK('Nomenklatur komplett'!M211),"-",'Nomenklatur komplett'!M211)</f>
        <v>-</v>
      </c>
      <c r="D211" s="51" t="str">
        <f t="shared" si="3"/>
        <v>-</v>
      </c>
    </row>
    <row r="212" spans="1:4" x14ac:dyDescent="0.2">
      <c r="A212" s="25" t="str">
        <f>IF(ISBLANK('Nomenklatur komplett'!K212),"-",'Nomenklatur komplett'!K212)</f>
        <v>-</v>
      </c>
      <c r="B212" s="17" t="str">
        <f>IF(ISBLANK('Nomenklatur komplett'!L212),"-",'Nomenklatur komplett'!L212)</f>
        <v>-</v>
      </c>
      <c r="C212" s="101" t="str">
        <f>IF(ISBLANK('Nomenklatur komplett'!M212),"-",'Nomenklatur komplett'!M212)</f>
        <v>-</v>
      </c>
      <c r="D212" s="51" t="str">
        <f t="shared" si="3"/>
        <v>-</v>
      </c>
    </row>
    <row r="213" spans="1:4" x14ac:dyDescent="0.2">
      <c r="A213" s="25" t="str">
        <f>IF(ISBLANK('Nomenklatur komplett'!K213),"-",'Nomenklatur komplett'!K213)</f>
        <v>-</v>
      </c>
      <c r="B213" s="17" t="str">
        <f>IF(ISBLANK('Nomenklatur komplett'!L213),"-",'Nomenklatur komplett'!L213)</f>
        <v>-</v>
      </c>
      <c r="C213" s="101" t="str">
        <f>IF(ISBLANK('Nomenklatur komplett'!M213),"-",'Nomenklatur komplett'!M213)</f>
        <v>-</v>
      </c>
      <c r="D213" s="51" t="str">
        <f t="shared" si="3"/>
        <v>-</v>
      </c>
    </row>
    <row r="214" spans="1:4" x14ac:dyDescent="0.2">
      <c r="A214" s="25" t="str">
        <f>IF(ISBLANK('Nomenklatur komplett'!K214),"-",'Nomenklatur komplett'!K214)</f>
        <v>-</v>
      </c>
      <c r="B214" s="17" t="str">
        <f>IF(ISBLANK('Nomenklatur komplett'!L214),"-",'Nomenklatur komplett'!L214)</f>
        <v>-</v>
      </c>
      <c r="C214" s="101" t="str">
        <f>IF(ISBLANK('Nomenklatur komplett'!M214),"-",'Nomenklatur komplett'!M214)</f>
        <v>-</v>
      </c>
      <c r="D214" s="51" t="str">
        <f t="shared" si="3"/>
        <v>-</v>
      </c>
    </row>
    <row r="215" spans="1:4" x14ac:dyDescent="0.2">
      <c r="A215" s="25" t="str">
        <f>IF(ISBLANK('Nomenklatur komplett'!K215),"-",'Nomenklatur komplett'!K215)</f>
        <v>-</v>
      </c>
      <c r="B215" s="17" t="str">
        <f>IF(ISBLANK('Nomenklatur komplett'!L215),"-",'Nomenklatur komplett'!L215)</f>
        <v>-</v>
      </c>
      <c r="C215" s="101" t="str">
        <f>IF(ISBLANK('Nomenklatur komplett'!M215),"-",'Nomenklatur komplett'!M215)</f>
        <v>-</v>
      </c>
      <c r="D215" s="51" t="str">
        <f t="shared" si="3"/>
        <v>-</v>
      </c>
    </row>
    <row r="216" spans="1:4" x14ac:dyDescent="0.2">
      <c r="A216" s="25" t="str">
        <f>IF(ISBLANK('Nomenklatur komplett'!K216),"-",'Nomenklatur komplett'!K216)</f>
        <v>-</v>
      </c>
      <c r="B216" s="17" t="str">
        <f>IF(ISBLANK('Nomenklatur komplett'!L216),"-",'Nomenklatur komplett'!L216)</f>
        <v>-</v>
      </c>
      <c r="C216" s="101" t="str">
        <f>IF(ISBLANK('Nomenklatur komplett'!M216),"-",'Nomenklatur komplett'!M216)</f>
        <v>-</v>
      </c>
      <c r="D216" s="51" t="str">
        <f t="shared" si="3"/>
        <v>-</v>
      </c>
    </row>
    <row r="217" spans="1:4" x14ac:dyDescent="0.2">
      <c r="A217" s="25" t="str">
        <f>IF(ISBLANK('Nomenklatur komplett'!K217),"-",'Nomenklatur komplett'!K217)</f>
        <v>-</v>
      </c>
      <c r="B217" s="17" t="str">
        <f>IF(ISBLANK('Nomenklatur komplett'!L217),"-",'Nomenklatur komplett'!L217)</f>
        <v>-</v>
      </c>
      <c r="C217" s="101" t="str">
        <f>IF(ISBLANK('Nomenklatur komplett'!M217),"-",'Nomenklatur komplett'!M217)</f>
        <v>-</v>
      </c>
      <c r="D217" s="51" t="str">
        <f t="shared" si="3"/>
        <v>-</v>
      </c>
    </row>
    <row r="218" spans="1:4" x14ac:dyDescent="0.2">
      <c r="A218" s="25" t="str">
        <f>IF(ISBLANK('Nomenklatur komplett'!K218),"-",'Nomenklatur komplett'!K218)</f>
        <v>-</v>
      </c>
      <c r="B218" s="17" t="str">
        <f>IF(ISBLANK('Nomenklatur komplett'!L218),"-",'Nomenklatur komplett'!L218)</f>
        <v>-</v>
      </c>
      <c r="C218" s="101" t="str">
        <f>IF(ISBLANK('Nomenklatur komplett'!M218),"-",'Nomenklatur komplett'!M218)</f>
        <v>-</v>
      </c>
      <c r="D218" s="51" t="str">
        <f t="shared" si="3"/>
        <v>-</v>
      </c>
    </row>
    <row r="219" spans="1:4" x14ac:dyDescent="0.2">
      <c r="A219" s="25" t="str">
        <f>IF(ISBLANK('Nomenklatur komplett'!K219),"-",'Nomenklatur komplett'!K219)</f>
        <v>-</v>
      </c>
      <c r="B219" s="17" t="str">
        <f>IF(ISBLANK('Nomenklatur komplett'!L219),"-",'Nomenklatur komplett'!L219)</f>
        <v>-</v>
      </c>
      <c r="C219" s="101" t="str">
        <f>IF(ISBLANK('Nomenklatur komplett'!M219),"-",'Nomenklatur komplett'!M219)</f>
        <v>-</v>
      </c>
      <c r="D219" s="51" t="str">
        <f t="shared" si="3"/>
        <v>-</v>
      </c>
    </row>
    <row r="220" spans="1:4" x14ac:dyDescent="0.2">
      <c r="A220" s="25" t="str">
        <f>IF(ISBLANK('Nomenklatur komplett'!K220),"-",'Nomenklatur komplett'!K220)</f>
        <v>-</v>
      </c>
      <c r="B220" s="17" t="str">
        <f>IF(ISBLANK('Nomenklatur komplett'!L220),"-",'Nomenklatur komplett'!L220)</f>
        <v>-</v>
      </c>
      <c r="C220" s="101" t="str">
        <f>IF(ISBLANK('Nomenklatur komplett'!M220),"-",'Nomenklatur komplett'!M220)</f>
        <v>-</v>
      </c>
      <c r="D220" s="51" t="str">
        <f t="shared" si="3"/>
        <v>-</v>
      </c>
    </row>
    <row r="221" spans="1:4" x14ac:dyDescent="0.2">
      <c r="A221" s="25" t="str">
        <f>IF(ISBLANK('Nomenklatur komplett'!K221),"-",'Nomenklatur komplett'!K221)</f>
        <v>-</v>
      </c>
      <c r="B221" s="17" t="str">
        <f>IF(ISBLANK('Nomenklatur komplett'!L221),"-",'Nomenklatur komplett'!L221)</f>
        <v>-</v>
      </c>
      <c r="C221" s="101" t="str">
        <f>IF(ISBLANK('Nomenklatur komplett'!M221),"-",'Nomenklatur komplett'!M221)</f>
        <v>-</v>
      </c>
      <c r="D221" s="51" t="str">
        <f t="shared" si="3"/>
        <v>-</v>
      </c>
    </row>
    <row r="222" spans="1:4" x14ac:dyDescent="0.2">
      <c r="A222" s="25" t="str">
        <f>IF(ISBLANK('Nomenklatur komplett'!K222),"-",'Nomenklatur komplett'!K222)</f>
        <v>-</v>
      </c>
      <c r="B222" s="17" t="str">
        <f>IF(ISBLANK('Nomenklatur komplett'!L222),"-",'Nomenklatur komplett'!L222)</f>
        <v>-</v>
      </c>
      <c r="C222" s="101" t="str">
        <f>IF(ISBLANK('Nomenklatur komplett'!M222),"-",'Nomenklatur komplett'!M222)</f>
        <v>-</v>
      </c>
      <c r="D222" s="51" t="str">
        <f t="shared" si="3"/>
        <v>-</v>
      </c>
    </row>
    <row r="223" spans="1:4" x14ac:dyDescent="0.2">
      <c r="A223" s="25" t="str">
        <f>IF(ISBLANK('Nomenklatur komplett'!K223),"-",'Nomenklatur komplett'!K223)</f>
        <v>-</v>
      </c>
      <c r="B223" s="17" t="str">
        <f>IF(ISBLANK('Nomenklatur komplett'!L223),"-",'Nomenklatur komplett'!L223)</f>
        <v>-</v>
      </c>
      <c r="C223" s="101" t="str">
        <f>IF(ISBLANK('Nomenklatur komplett'!M223),"-",'Nomenklatur komplett'!M223)</f>
        <v>-</v>
      </c>
      <c r="D223" s="51" t="str">
        <f t="shared" si="3"/>
        <v>-</v>
      </c>
    </row>
    <row r="224" spans="1:4" x14ac:dyDescent="0.2">
      <c r="A224" s="25" t="str">
        <f>IF(ISBLANK('Nomenklatur komplett'!K224),"-",'Nomenklatur komplett'!K224)</f>
        <v>-</v>
      </c>
      <c r="B224" s="17" t="str">
        <f>IF(ISBLANK('Nomenklatur komplett'!L224),"-",'Nomenklatur komplett'!L224)</f>
        <v>-</v>
      </c>
      <c r="C224" s="101" t="str">
        <f>IF(ISBLANK('Nomenklatur komplett'!M224),"-",'Nomenklatur komplett'!M224)</f>
        <v>-</v>
      </c>
      <c r="D224" s="51" t="str">
        <f t="shared" si="3"/>
        <v>-</v>
      </c>
    </row>
    <row r="225" spans="1:4" x14ac:dyDescent="0.2">
      <c r="A225" s="25" t="str">
        <f>IF(ISBLANK('Nomenklatur komplett'!K225),"-",'Nomenklatur komplett'!K225)</f>
        <v>-</v>
      </c>
      <c r="B225" s="17" t="str">
        <f>IF(ISBLANK('Nomenklatur komplett'!L225),"-",'Nomenklatur komplett'!L225)</f>
        <v>-</v>
      </c>
      <c r="C225" s="101" t="str">
        <f>IF(ISBLANK('Nomenklatur komplett'!M225),"-",'Nomenklatur komplett'!M225)</f>
        <v>-</v>
      </c>
      <c r="D225" s="51" t="str">
        <f t="shared" si="3"/>
        <v>-</v>
      </c>
    </row>
    <row r="226" spans="1:4" x14ac:dyDescent="0.2">
      <c r="A226" s="25" t="str">
        <f>IF(ISBLANK('Nomenklatur komplett'!K226),"-",'Nomenklatur komplett'!K226)</f>
        <v>-</v>
      </c>
      <c r="B226" s="17" t="str">
        <f>IF(ISBLANK('Nomenklatur komplett'!L226),"-",'Nomenklatur komplett'!L226)</f>
        <v>-</v>
      </c>
      <c r="C226" s="101" t="str">
        <f>IF(ISBLANK('Nomenklatur komplett'!M226),"-",'Nomenklatur komplett'!M226)</f>
        <v>-</v>
      </c>
      <c r="D226" s="51" t="str">
        <f t="shared" si="3"/>
        <v>-</v>
      </c>
    </row>
    <row r="227" spans="1:4" x14ac:dyDescent="0.2">
      <c r="A227" s="25" t="str">
        <f>IF(ISBLANK('Nomenklatur komplett'!K227),"-",'Nomenklatur komplett'!K227)</f>
        <v>-</v>
      </c>
      <c r="B227" s="17" t="str">
        <f>IF(ISBLANK('Nomenklatur komplett'!L227),"-",'Nomenklatur komplett'!L227)</f>
        <v>-</v>
      </c>
      <c r="C227" s="101" t="str">
        <f>IF(ISBLANK('Nomenklatur komplett'!M227),"-",'Nomenklatur komplett'!M227)</f>
        <v>-</v>
      </c>
      <c r="D227" s="51" t="str">
        <f t="shared" si="3"/>
        <v>-</v>
      </c>
    </row>
    <row r="228" spans="1:4" x14ac:dyDescent="0.2">
      <c r="A228" s="25" t="str">
        <f>IF(ISBLANK('Nomenklatur komplett'!K228),"-",'Nomenklatur komplett'!K228)</f>
        <v>-</v>
      </c>
      <c r="B228" s="17" t="str">
        <f>IF(ISBLANK('Nomenklatur komplett'!L228),"-",'Nomenklatur komplett'!L228)</f>
        <v>-</v>
      </c>
      <c r="C228" s="101" t="str">
        <f>IF(ISBLANK('Nomenklatur komplett'!M228),"-",'Nomenklatur komplett'!M228)</f>
        <v>-</v>
      </c>
      <c r="D228" s="51" t="str">
        <f t="shared" si="3"/>
        <v>-</v>
      </c>
    </row>
    <row r="229" spans="1:4" x14ac:dyDescent="0.2">
      <c r="A229" s="25" t="str">
        <f>IF(ISBLANK('Nomenklatur komplett'!K229),"-",'Nomenklatur komplett'!K229)</f>
        <v>-</v>
      </c>
      <c r="B229" s="17" t="str">
        <f>IF(ISBLANK('Nomenklatur komplett'!L229),"-",'Nomenklatur komplett'!L229)</f>
        <v>-</v>
      </c>
      <c r="C229" s="101" t="str">
        <f>IF(ISBLANK('Nomenklatur komplett'!M229),"-",'Nomenklatur komplett'!M229)</f>
        <v>-</v>
      </c>
      <c r="D229" s="51" t="str">
        <f t="shared" si="3"/>
        <v>-</v>
      </c>
    </row>
    <row r="230" spans="1:4" x14ac:dyDescent="0.2">
      <c r="A230" s="25" t="str">
        <f>IF(ISBLANK('Nomenklatur komplett'!K230),"-",'Nomenklatur komplett'!K230)</f>
        <v>-</v>
      </c>
      <c r="B230" s="17" t="str">
        <f>IF(ISBLANK('Nomenklatur komplett'!L230),"-",'Nomenklatur komplett'!L230)</f>
        <v>-</v>
      </c>
      <c r="C230" s="101" t="str">
        <f>IF(ISBLANK('Nomenklatur komplett'!M230),"-",'Nomenklatur komplett'!M230)</f>
        <v>-</v>
      </c>
      <c r="D230" s="51" t="str">
        <f t="shared" si="3"/>
        <v>-</v>
      </c>
    </row>
    <row r="231" spans="1:4" x14ac:dyDescent="0.2">
      <c r="A231" s="25" t="str">
        <f>IF(ISBLANK('Nomenklatur komplett'!K231),"-",'Nomenklatur komplett'!K231)</f>
        <v>-</v>
      </c>
      <c r="B231" s="17" t="str">
        <f>IF(ISBLANK('Nomenklatur komplett'!L231),"-",'Nomenklatur komplett'!L231)</f>
        <v>-</v>
      </c>
      <c r="C231" s="101" t="str">
        <f>IF(ISBLANK('Nomenklatur komplett'!M231),"-",'Nomenklatur komplett'!M231)</f>
        <v>-</v>
      </c>
      <c r="D231" s="51" t="str">
        <f t="shared" si="3"/>
        <v>-</v>
      </c>
    </row>
    <row r="232" spans="1:4" x14ac:dyDescent="0.2">
      <c r="A232" s="25" t="str">
        <f>IF(ISBLANK('Nomenklatur komplett'!K232),"-",'Nomenklatur komplett'!K232)</f>
        <v>-</v>
      </c>
      <c r="B232" s="17" t="str">
        <f>IF(ISBLANK('Nomenklatur komplett'!L232),"-",'Nomenklatur komplett'!L232)</f>
        <v>-</v>
      </c>
      <c r="C232" s="101" t="str">
        <f>IF(ISBLANK('Nomenklatur komplett'!M232),"-",'Nomenklatur komplett'!M232)</f>
        <v>-</v>
      </c>
      <c r="D232" s="51" t="str">
        <f t="shared" si="3"/>
        <v>-</v>
      </c>
    </row>
    <row r="233" spans="1:4" x14ac:dyDescent="0.2">
      <c r="A233" s="25" t="str">
        <f>IF(ISBLANK('Nomenklatur komplett'!K233),"-",'Nomenklatur komplett'!K233)</f>
        <v>-</v>
      </c>
      <c r="B233" s="17" t="str">
        <f>IF(ISBLANK('Nomenklatur komplett'!L233),"-",'Nomenklatur komplett'!L233)</f>
        <v>-</v>
      </c>
      <c r="C233" s="101" t="str">
        <f>IF(ISBLANK('Nomenklatur komplett'!M233),"-",'Nomenklatur komplett'!M233)</f>
        <v>-</v>
      </c>
      <c r="D233" s="51" t="str">
        <f t="shared" si="3"/>
        <v>-</v>
      </c>
    </row>
    <row r="234" spans="1:4" x14ac:dyDescent="0.2">
      <c r="A234" s="25" t="str">
        <f>IF(ISBLANK('Nomenklatur komplett'!K234),"-",'Nomenklatur komplett'!K234)</f>
        <v>-</v>
      </c>
      <c r="B234" s="17" t="str">
        <f>IF(ISBLANK('Nomenklatur komplett'!L234),"-",'Nomenklatur komplett'!L234)</f>
        <v>-</v>
      </c>
      <c r="C234" s="101" t="str">
        <f>IF(ISBLANK('Nomenklatur komplett'!M234),"-",'Nomenklatur komplett'!M234)</f>
        <v>-</v>
      </c>
      <c r="D234" s="51" t="str">
        <f t="shared" si="3"/>
        <v>-</v>
      </c>
    </row>
    <row r="235" spans="1:4" x14ac:dyDescent="0.2">
      <c r="A235" s="25" t="str">
        <f>IF(ISBLANK('Nomenklatur komplett'!K235),"-",'Nomenklatur komplett'!K235)</f>
        <v>-</v>
      </c>
      <c r="B235" s="17" t="str">
        <f>IF(ISBLANK('Nomenklatur komplett'!L235),"-",'Nomenklatur komplett'!L235)</f>
        <v>-</v>
      </c>
      <c r="C235" s="101" t="str">
        <f>IF(ISBLANK('Nomenklatur komplett'!M235),"-",'Nomenklatur komplett'!M235)</f>
        <v>-</v>
      </c>
      <c r="D235" s="51" t="str">
        <f t="shared" si="3"/>
        <v>-</v>
      </c>
    </row>
    <row r="236" spans="1:4" x14ac:dyDescent="0.2">
      <c r="A236" s="25" t="str">
        <f>IF(ISBLANK('Nomenklatur komplett'!K236),"-",'Nomenklatur komplett'!K236)</f>
        <v>-</v>
      </c>
      <c r="B236" s="17" t="str">
        <f>IF(ISBLANK('Nomenklatur komplett'!L236),"-",'Nomenklatur komplett'!L236)</f>
        <v>-</v>
      </c>
      <c r="C236" s="101" t="str">
        <f>IF(ISBLANK('Nomenklatur komplett'!M236),"-",'Nomenklatur komplett'!M236)</f>
        <v>-</v>
      </c>
      <c r="D236" s="51" t="str">
        <f t="shared" si="3"/>
        <v>-</v>
      </c>
    </row>
    <row r="237" spans="1:4" x14ac:dyDescent="0.2">
      <c r="A237" s="25" t="str">
        <f>IF(ISBLANK('Nomenklatur komplett'!K237),"-",'Nomenklatur komplett'!K237)</f>
        <v>-</v>
      </c>
      <c r="B237" s="17" t="str">
        <f>IF(ISBLANK('Nomenklatur komplett'!L237),"-",'Nomenklatur komplett'!L237)</f>
        <v>-</v>
      </c>
      <c r="C237" s="101" t="str">
        <f>IF(ISBLANK('Nomenklatur komplett'!M237),"-",'Nomenklatur komplett'!M237)</f>
        <v>-</v>
      </c>
      <c r="D237" s="51" t="str">
        <f t="shared" si="3"/>
        <v>-</v>
      </c>
    </row>
    <row r="238" spans="1:4" x14ac:dyDescent="0.2">
      <c r="A238" s="25" t="str">
        <f>IF(ISBLANK('Nomenklatur komplett'!K238),"-",'Nomenklatur komplett'!K238)</f>
        <v>-</v>
      </c>
      <c r="B238" s="17" t="str">
        <f>IF(ISBLANK('Nomenklatur komplett'!L238),"-",'Nomenklatur komplett'!L238)</f>
        <v>-</v>
      </c>
      <c r="C238" s="101" t="str">
        <f>IF(ISBLANK('Nomenklatur komplett'!M238),"-",'Nomenklatur komplett'!M238)</f>
        <v>-</v>
      </c>
      <c r="D238" s="51" t="str">
        <f t="shared" si="3"/>
        <v>-</v>
      </c>
    </row>
    <row r="239" spans="1:4" x14ac:dyDescent="0.2">
      <c r="A239" s="25" t="str">
        <f>IF(ISBLANK('Nomenklatur komplett'!K239),"-",'Nomenklatur komplett'!K239)</f>
        <v>-</v>
      </c>
      <c r="B239" s="17" t="str">
        <f>IF(ISBLANK('Nomenklatur komplett'!L239),"-",'Nomenklatur komplett'!L239)</f>
        <v>-</v>
      </c>
      <c r="C239" s="101" t="str">
        <f>IF(ISBLANK('Nomenklatur komplett'!M239),"-",'Nomenklatur komplett'!M239)</f>
        <v>-</v>
      </c>
      <c r="D239" s="51" t="str">
        <f t="shared" si="3"/>
        <v>-</v>
      </c>
    </row>
    <row r="240" spans="1:4" x14ac:dyDescent="0.2">
      <c r="A240" s="25" t="str">
        <f>IF(ISBLANK('Nomenklatur komplett'!K240),"-",'Nomenklatur komplett'!K240)</f>
        <v>-</v>
      </c>
      <c r="B240" s="17" t="str">
        <f>IF(ISBLANK('Nomenklatur komplett'!L240),"-",'Nomenklatur komplett'!L240)</f>
        <v>-</v>
      </c>
      <c r="C240" s="101" t="str">
        <f>IF(ISBLANK('Nomenklatur komplett'!M240),"-",'Nomenklatur komplett'!M240)</f>
        <v>-</v>
      </c>
      <c r="D240" s="51" t="str">
        <f t="shared" si="3"/>
        <v>-</v>
      </c>
    </row>
    <row r="241" spans="1:4" x14ac:dyDescent="0.2">
      <c r="A241" s="25" t="str">
        <f>IF(ISBLANK('Nomenklatur komplett'!K241),"-",'Nomenklatur komplett'!K241)</f>
        <v>-</v>
      </c>
      <c r="B241" s="17" t="str">
        <f>IF(ISBLANK('Nomenklatur komplett'!L241),"-",'Nomenklatur komplett'!L241)</f>
        <v>-</v>
      </c>
      <c r="C241" s="101" t="str">
        <f>IF(ISBLANK('Nomenklatur komplett'!M241),"-",'Nomenklatur komplett'!M241)</f>
        <v>-</v>
      </c>
      <c r="D241" s="51" t="str">
        <f t="shared" si="3"/>
        <v>-</v>
      </c>
    </row>
    <row r="242" spans="1:4" x14ac:dyDescent="0.2">
      <c r="A242" s="25" t="str">
        <f>IF(ISBLANK('Nomenklatur komplett'!K242),"-",'Nomenklatur komplett'!K242)</f>
        <v>-</v>
      </c>
      <c r="B242" s="17" t="str">
        <f>IF(ISBLANK('Nomenklatur komplett'!L242),"-",'Nomenklatur komplett'!L242)</f>
        <v>-</v>
      </c>
      <c r="C242" s="101" t="str">
        <f>IF(ISBLANK('Nomenklatur komplett'!M242),"-",'Nomenklatur komplett'!M242)</f>
        <v>-</v>
      </c>
      <c r="D242" s="51" t="str">
        <f t="shared" si="3"/>
        <v>-</v>
      </c>
    </row>
    <row r="243" spans="1:4" x14ac:dyDescent="0.2">
      <c r="A243" s="25" t="str">
        <f>IF(ISBLANK('Nomenklatur komplett'!K243),"-",'Nomenklatur komplett'!K243)</f>
        <v>-</v>
      </c>
      <c r="B243" s="17" t="str">
        <f>IF(ISBLANK('Nomenklatur komplett'!L243),"-",'Nomenklatur komplett'!L243)</f>
        <v>-</v>
      </c>
      <c r="C243" s="101" t="str">
        <f>IF(ISBLANK('Nomenklatur komplett'!M243),"-",'Nomenklatur komplett'!M243)</f>
        <v>-</v>
      </c>
      <c r="D243" s="51" t="str">
        <f t="shared" si="3"/>
        <v>-</v>
      </c>
    </row>
    <row r="244" spans="1:4" x14ac:dyDescent="0.2">
      <c r="A244" s="25" t="str">
        <f>IF(ISBLANK('Nomenklatur komplett'!K244),"-",'Nomenklatur komplett'!K244)</f>
        <v>-</v>
      </c>
      <c r="B244" s="17" t="str">
        <f>IF(ISBLANK('Nomenklatur komplett'!L244),"-",'Nomenklatur komplett'!L244)</f>
        <v>-</v>
      </c>
      <c r="C244" s="101" t="str">
        <f>IF(ISBLANK('Nomenklatur komplett'!M244),"-",'Nomenklatur komplett'!M244)</f>
        <v>-</v>
      </c>
      <c r="D244" s="51" t="str">
        <f t="shared" si="3"/>
        <v>-</v>
      </c>
    </row>
    <row r="245" spans="1:4" x14ac:dyDescent="0.2">
      <c r="A245" s="25" t="str">
        <f>IF(ISBLANK('Nomenklatur komplett'!K245),"-",'Nomenklatur komplett'!K245)</f>
        <v>-</v>
      </c>
      <c r="B245" s="17" t="str">
        <f>IF(ISBLANK('Nomenklatur komplett'!L245),"-",'Nomenklatur komplett'!L245)</f>
        <v>-</v>
      </c>
      <c r="C245" s="101" t="str">
        <f>IF(ISBLANK('Nomenklatur komplett'!M245),"-",'Nomenklatur komplett'!M245)</f>
        <v>-</v>
      </c>
      <c r="D245" s="51" t="str">
        <f t="shared" si="3"/>
        <v>-</v>
      </c>
    </row>
    <row r="246" spans="1:4" x14ac:dyDescent="0.2">
      <c r="A246" s="25" t="str">
        <f>IF(ISBLANK('Nomenklatur komplett'!K246),"-",'Nomenklatur komplett'!K246)</f>
        <v>-</v>
      </c>
      <c r="B246" s="17" t="str">
        <f>IF(ISBLANK('Nomenklatur komplett'!L246),"-",'Nomenklatur komplett'!L246)</f>
        <v>-</v>
      </c>
      <c r="C246" s="101" t="str">
        <f>IF(ISBLANK('Nomenklatur komplett'!M246),"-",'Nomenklatur komplett'!M246)</f>
        <v>-</v>
      </c>
      <c r="D246" s="51" t="str">
        <f t="shared" si="3"/>
        <v>-</v>
      </c>
    </row>
    <row r="247" spans="1:4" x14ac:dyDescent="0.2">
      <c r="A247" s="25" t="str">
        <f>IF(ISBLANK('Nomenklatur komplett'!K247),"-",'Nomenklatur komplett'!K247)</f>
        <v>-</v>
      </c>
      <c r="B247" s="17" t="str">
        <f>IF(ISBLANK('Nomenklatur komplett'!L247),"-",'Nomenklatur komplett'!L247)</f>
        <v>-</v>
      </c>
      <c r="C247" s="101" t="str">
        <f>IF(ISBLANK('Nomenklatur komplett'!M247),"-",'Nomenklatur komplett'!M247)</f>
        <v>-</v>
      </c>
      <c r="D247" s="51" t="str">
        <f t="shared" si="3"/>
        <v>-</v>
      </c>
    </row>
    <row r="248" spans="1:4" x14ac:dyDescent="0.2">
      <c r="A248" s="25" t="str">
        <f>IF(ISBLANK('Nomenklatur komplett'!K248),"-",'Nomenklatur komplett'!K248)</f>
        <v>-</v>
      </c>
      <c r="B248" s="17" t="str">
        <f>IF(ISBLANK('Nomenklatur komplett'!L248),"-",'Nomenklatur komplett'!L248)</f>
        <v>-</v>
      </c>
      <c r="C248" s="101" t="str">
        <f>IF(ISBLANK('Nomenklatur komplett'!M248),"-",'Nomenklatur komplett'!M248)</f>
        <v>-</v>
      </c>
      <c r="D248" s="51" t="str">
        <f t="shared" si="3"/>
        <v>-</v>
      </c>
    </row>
    <row r="249" spans="1:4" x14ac:dyDescent="0.2">
      <c r="A249" s="25" t="str">
        <f>IF(ISBLANK('Nomenklatur komplett'!K249),"-",'Nomenklatur komplett'!K249)</f>
        <v>-</v>
      </c>
      <c r="B249" s="17" t="str">
        <f>IF(ISBLANK('Nomenklatur komplett'!L249),"-",'Nomenklatur komplett'!L249)</f>
        <v>-</v>
      </c>
      <c r="C249" s="101" t="str">
        <f>IF(ISBLANK('Nomenklatur komplett'!M249),"-",'Nomenklatur komplett'!M249)</f>
        <v>-</v>
      </c>
      <c r="D249" s="51" t="str">
        <f t="shared" si="3"/>
        <v>-</v>
      </c>
    </row>
    <row r="250" spans="1:4" x14ac:dyDescent="0.2">
      <c r="A250" s="25" t="str">
        <f>IF(ISBLANK('Nomenklatur komplett'!K250),"-",'Nomenklatur komplett'!K250)</f>
        <v>-</v>
      </c>
      <c r="B250" s="17" t="str">
        <f>IF(ISBLANK('Nomenklatur komplett'!L250),"-",'Nomenklatur komplett'!L250)</f>
        <v>-</v>
      </c>
      <c r="C250" s="101" t="str">
        <f>IF(ISBLANK('Nomenklatur komplett'!M250),"-",'Nomenklatur komplett'!M250)</f>
        <v>-</v>
      </c>
      <c r="D250" s="51" t="str">
        <f t="shared" si="3"/>
        <v>-</v>
      </c>
    </row>
    <row r="251" spans="1:4" x14ac:dyDescent="0.2">
      <c r="A251" s="25" t="str">
        <f>IF(ISBLANK('Nomenklatur komplett'!K251),"-",'Nomenklatur komplett'!K251)</f>
        <v>-</v>
      </c>
      <c r="B251" s="17" t="str">
        <f>IF(ISBLANK('Nomenklatur komplett'!L251),"-",'Nomenklatur komplett'!L251)</f>
        <v>-</v>
      </c>
      <c r="C251" s="101" t="str">
        <f>IF(ISBLANK('Nomenklatur komplett'!M251),"-",'Nomenklatur komplett'!M251)</f>
        <v>-</v>
      </c>
      <c r="D251" s="51" t="str">
        <f t="shared" si="3"/>
        <v>-</v>
      </c>
    </row>
    <row r="252" spans="1:4" x14ac:dyDescent="0.2">
      <c r="A252" s="25" t="str">
        <f>IF(ISBLANK('Nomenklatur komplett'!K252),"-",'Nomenklatur komplett'!K252)</f>
        <v>-</v>
      </c>
      <c r="B252" s="17" t="str">
        <f>IF(ISBLANK('Nomenklatur komplett'!L252),"-",'Nomenklatur komplett'!L252)</f>
        <v>-</v>
      </c>
      <c r="C252" s="101" t="str">
        <f>IF(ISBLANK('Nomenklatur komplett'!M252),"-",'Nomenklatur komplett'!M252)</f>
        <v>-</v>
      </c>
      <c r="D252" s="51" t="str">
        <f t="shared" si="3"/>
        <v>-</v>
      </c>
    </row>
    <row r="253" spans="1:4" x14ac:dyDescent="0.2">
      <c r="A253" s="25" t="str">
        <f>IF(ISBLANK('Nomenklatur komplett'!K253),"-",'Nomenklatur komplett'!K253)</f>
        <v>-</v>
      </c>
      <c r="B253" s="17" t="str">
        <f>IF(ISBLANK('Nomenklatur komplett'!L253),"-",'Nomenklatur komplett'!L253)</f>
        <v>-</v>
      </c>
      <c r="C253" s="101" t="str">
        <f>IF(ISBLANK('Nomenklatur komplett'!M253),"-",'Nomenklatur komplett'!M253)</f>
        <v>-</v>
      </c>
      <c r="D253" s="51" t="str">
        <f t="shared" si="3"/>
        <v>-</v>
      </c>
    </row>
    <row r="254" spans="1:4" x14ac:dyDescent="0.2">
      <c r="A254" s="25" t="str">
        <f>IF(ISBLANK('Nomenklatur komplett'!K254),"-",'Nomenklatur komplett'!K254)</f>
        <v>-</v>
      </c>
      <c r="B254" s="17" t="str">
        <f>IF(ISBLANK('Nomenklatur komplett'!L254),"-",'Nomenklatur komplett'!L254)</f>
        <v>-</v>
      </c>
      <c r="C254" s="101" t="str">
        <f>IF(ISBLANK('Nomenklatur komplett'!M254),"-",'Nomenklatur komplett'!M254)</f>
        <v>-</v>
      </c>
      <c r="D254" s="51" t="str">
        <f t="shared" si="3"/>
        <v>-</v>
      </c>
    </row>
    <row r="255" spans="1:4" x14ac:dyDescent="0.2">
      <c r="A255" s="25" t="str">
        <f>IF(ISBLANK('Nomenklatur komplett'!K255),"-",'Nomenklatur komplett'!K255)</f>
        <v>-</v>
      </c>
      <c r="B255" s="17" t="str">
        <f>IF(ISBLANK('Nomenklatur komplett'!L255),"-",'Nomenklatur komplett'!L255)</f>
        <v>-</v>
      </c>
      <c r="C255" s="101" t="str">
        <f>IF(ISBLANK('Nomenklatur komplett'!M255),"-",'Nomenklatur komplett'!M255)</f>
        <v>-</v>
      </c>
      <c r="D255" s="51" t="str">
        <f t="shared" si="3"/>
        <v>-</v>
      </c>
    </row>
    <row r="256" spans="1:4" x14ac:dyDescent="0.2">
      <c r="A256" s="25" t="str">
        <f>IF(ISBLANK('Nomenklatur komplett'!K256),"-",'Nomenklatur komplett'!K256)</f>
        <v>-</v>
      </c>
      <c r="B256" s="17" t="str">
        <f>IF(ISBLANK('Nomenklatur komplett'!L256),"-",'Nomenklatur komplett'!L256)</f>
        <v>-</v>
      </c>
      <c r="C256" s="101" t="str">
        <f>IF(ISBLANK('Nomenklatur komplett'!M256),"-",'Nomenklatur komplett'!M256)</f>
        <v>-</v>
      </c>
      <c r="D256" s="51" t="str">
        <f t="shared" si="3"/>
        <v>-</v>
      </c>
    </row>
    <row r="257" spans="1:4" x14ac:dyDescent="0.2">
      <c r="A257" s="25" t="str">
        <f>IF(ISBLANK('Nomenklatur komplett'!K257),"-",'Nomenklatur komplett'!K257)</f>
        <v>-</v>
      </c>
      <c r="B257" s="17" t="str">
        <f>IF(ISBLANK('Nomenklatur komplett'!L257),"-",'Nomenklatur komplett'!L257)</f>
        <v>-</v>
      </c>
      <c r="C257" s="101" t="str">
        <f>IF(ISBLANK('Nomenklatur komplett'!M257),"-",'Nomenklatur komplett'!M257)</f>
        <v>-</v>
      </c>
      <c r="D257" s="51" t="str">
        <f t="shared" si="3"/>
        <v>-</v>
      </c>
    </row>
    <row r="258" spans="1:4" x14ac:dyDescent="0.2">
      <c r="A258" s="25" t="str">
        <f>IF(ISBLANK('Nomenklatur komplett'!K258),"-",'Nomenklatur komplett'!K258)</f>
        <v>-</v>
      </c>
      <c r="B258" s="17" t="str">
        <f>IF(ISBLANK('Nomenklatur komplett'!L258),"-",'Nomenklatur komplett'!L258)</f>
        <v>-</v>
      </c>
      <c r="C258" s="101" t="str">
        <f>IF(ISBLANK('Nomenklatur komplett'!M258),"-",'Nomenklatur komplett'!M258)</f>
        <v>-</v>
      </c>
      <c r="D258" s="51" t="str">
        <f t="shared" si="3"/>
        <v>-</v>
      </c>
    </row>
    <row r="259" spans="1:4" x14ac:dyDescent="0.2">
      <c r="A259" s="25" t="str">
        <f>IF(ISBLANK('Nomenklatur komplett'!K259),"-",'Nomenklatur komplett'!K259)</f>
        <v>-</v>
      </c>
      <c r="B259" s="17" t="str">
        <f>IF(ISBLANK('Nomenklatur komplett'!L259),"-",'Nomenklatur komplett'!L259)</f>
        <v>-</v>
      </c>
      <c r="C259" s="101" t="str">
        <f>IF(ISBLANK('Nomenklatur komplett'!M259),"-",'Nomenklatur komplett'!M259)</f>
        <v>-</v>
      </c>
      <c r="D259" s="51" t="str">
        <f t="shared" si="3"/>
        <v>-</v>
      </c>
    </row>
    <row r="260" spans="1:4" x14ac:dyDescent="0.2">
      <c r="A260" s="25" t="str">
        <f>IF(ISBLANK('Nomenklatur komplett'!K260),"-",'Nomenklatur komplett'!K260)</f>
        <v>-</v>
      </c>
      <c r="B260" s="17" t="str">
        <f>IF(ISBLANK('Nomenklatur komplett'!L260),"-",'Nomenklatur komplett'!L260)</f>
        <v>-</v>
      </c>
      <c r="C260" s="101" t="str">
        <f>IF(ISBLANK('Nomenklatur komplett'!M260),"-",'Nomenklatur komplett'!M260)</f>
        <v>-</v>
      </c>
      <c r="D260" s="51" t="str">
        <f t="shared" si="3"/>
        <v>-</v>
      </c>
    </row>
    <row r="261" spans="1:4" x14ac:dyDescent="0.2">
      <c r="A261" s="25" t="str">
        <f>IF(ISBLANK('Nomenklatur komplett'!K261),"-",'Nomenklatur komplett'!K261)</f>
        <v>-</v>
      </c>
      <c r="B261" s="17" t="str">
        <f>IF(ISBLANK('Nomenklatur komplett'!L261),"-",'Nomenklatur komplett'!L261)</f>
        <v>-</v>
      </c>
      <c r="C261" s="101" t="str">
        <f>IF(ISBLANK('Nomenklatur komplett'!M261),"-",'Nomenklatur komplett'!M261)</f>
        <v>-</v>
      </c>
      <c r="D261" s="51" t="str">
        <f t="shared" ref="D261:D324" si="4">IF(B261="-",B261,C261&amp; " (" &amp;B261&amp;")")</f>
        <v>-</v>
      </c>
    </row>
    <row r="262" spans="1:4" x14ac:dyDescent="0.2">
      <c r="A262" s="25" t="str">
        <f>IF(ISBLANK('Nomenklatur komplett'!K262),"-",'Nomenklatur komplett'!K262)</f>
        <v>-</v>
      </c>
      <c r="B262" s="17" t="str">
        <f>IF(ISBLANK('Nomenklatur komplett'!L262),"-",'Nomenklatur komplett'!L262)</f>
        <v>-</v>
      </c>
      <c r="C262" s="101" t="str">
        <f>IF(ISBLANK('Nomenklatur komplett'!M262),"-",'Nomenklatur komplett'!M262)</f>
        <v>-</v>
      </c>
      <c r="D262" s="51" t="str">
        <f t="shared" si="4"/>
        <v>-</v>
      </c>
    </row>
    <row r="263" spans="1:4" x14ac:dyDescent="0.2">
      <c r="A263" s="25" t="str">
        <f>IF(ISBLANK('Nomenklatur komplett'!K263),"-",'Nomenklatur komplett'!K263)</f>
        <v>-</v>
      </c>
      <c r="B263" s="17" t="str">
        <f>IF(ISBLANK('Nomenklatur komplett'!L263),"-",'Nomenklatur komplett'!L263)</f>
        <v>-</v>
      </c>
      <c r="C263" s="101" t="str">
        <f>IF(ISBLANK('Nomenklatur komplett'!M263),"-",'Nomenklatur komplett'!M263)</f>
        <v>-</v>
      </c>
      <c r="D263" s="51" t="str">
        <f t="shared" si="4"/>
        <v>-</v>
      </c>
    </row>
    <row r="264" spans="1:4" x14ac:dyDescent="0.2">
      <c r="A264" s="25" t="str">
        <f>IF(ISBLANK('Nomenklatur komplett'!K264),"-",'Nomenklatur komplett'!K264)</f>
        <v>-</v>
      </c>
      <c r="B264" s="17" t="str">
        <f>IF(ISBLANK('Nomenklatur komplett'!L264),"-",'Nomenklatur komplett'!L264)</f>
        <v>-</v>
      </c>
      <c r="C264" s="101" t="str">
        <f>IF(ISBLANK('Nomenklatur komplett'!M264),"-",'Nomenklatur komplett'!M264)</f>
        <v>-</v>
      </c>
      <c r="D264" s="51" t="str">
        <f t="shared" si="4"/>
        <v>-</v>
      </c>
    </row>
    <row r="265" spans="1:4" x14ac:dyDescent="0.2">
      <c r="A265" s="25" t="str">
        <f>IF(ISBLANK('Nomenklatur komplett'!K265),"-",'Nomenklatur komplett'!K265)</f>
        <v>-</v>
      </c>
      <c r="B265" s="17" t="str">
        <f>IF(ISBLANK('Nomenklatur komplett'!L265),"-",'Nomenklatur komplett'!L265)</f>
        <v>-</v>
      </c>
      <c r="C265" s="101" t="str">
        <f>IF(ISBLANK('Nomenklatur komplett'!M265),"-",'Nomenklatur komplett'!M265)</f>
        <v>-</v>
      </c>
      <c r="D265" s="51" t="str">
        <f t="shared" si="4"/>
        <v>-</v>
      </c>
    </row>
    <row r="266" spans="1:4" x14ac:dyDescent="0.2">
      <c r="A266" s="25" t="str">
        <f>IF(ISBLANK('Nomenklatur komplett'!K266),"-",'Nomenklatur komplett'!K266)</f>
        <v>-</v>
      </c>
      <c r="B266" s="17" t="str">
        <f>IF(ISBLANK('Nomenklatur komplett'!L266),"-",'Nomenklatur komplett'!L266)</f>
        <v>-</v>
      </c>
      <c r="C266" s="101" t="str">
        <f>IF(ISBLANK('Nomenklatur komplett'!M266),"-",'Nomenklatur komplett'!M266)</f>
        <v>-</v>
      </c>
      <c r="D266" s="51" t="str">
        <f t="shared" si="4"/>
        <v>-</v>
      </c>
    </row>
    <row r="267" spans="1:4" x14ac:dyDescent="0.2">
      <c r="A267" s="25" t="str">
        <f>IF(ISBLANK('Nomenklatur komplett'!K267),"-",'Nomenklatur komplett'!K267)</f>
        <v>-</v>
      </c>
      <c r="B267" s="17" t="str">
        <f>IF(ISBLANK('Nomenklatur komplett'!L267),"-",'Nomenklatur komplett'!L267)</f>
        <v>-</v>
      </c>
      <c r="C267" s="101" t="str">
        <f>IF(ISBLANK('Nomenklatur komplett'!M267),"-",'Nomenklatur komplett'!M267)</f>
        <v>-</v>
      </c>
      <c r="D267" s="51" t="str">
        <f t="shared" si="4"/>
        <v>-</v>
      </c>
    </row>
    <row r="268" spans="1:4" x14ac:dyDescent="0.2">
      <c r="A268" s="25" t="str">
        <f>IF(ISBLANK('Nomenklatur komplett'!K268),"-",'Nomenklatur komplett'!K268)</f>
        <v>-</v>
      </c>
      <c r="B268" s="17" t="str">
        <f>IF(ISBLANK('Nomenklatur komplett'!L268),"-",'Nomenklatur komplett'!L268)</f>
        <v>-</v>
      </c>
      <c r="C268" s="101" t="str">
        <f>IF(ISBLANK('Nomenklatur komplett'!M268),"-",'Nomenklatur komplett'!M268)</f>
        <v>-</v>
      </c>
      <c r="D268" s="51" t="str">
        <f t="shared" si="4"/>
        <v>-</v>
      </c>
    </row>
    <row r="269" spans="1:4" x14ac:dyDescent="0.2">
      <c r="A269" s="25" t="str">
        <f>IF(ISBLANK('Nomenklatur komplett'!K269),"-",'Nomenklatur komplett'!K269)</f>
        <v>-</v>
      </c>
      <c r="B269" s="17" t="str">
        <f>IF(ISBLANK('Nomenklatur komplett'!L269),"-",'Nomenklatur komplett'!L269)</f>
        <v>-</v>
      </c>
      <c r="C269" s="101" t="str">
        <f>IF(ISBLANK('Nomenklatur komplett'!M269),"-",'Nomenklatur komplett'!M269)</f>
        <v>-</v>
      </c>
      <c r="D269" s="51" t="str">
        <f t="shared" si="4"/>
        <v>-</v>
      </c>
    </row>
    <row r="270" spans="1:4" x14ac:dyDescent="0.2">
      <c r="A270" s="25" t="str">
        <f>IF(ISBLANK('Nomenklatur komplett'!K270),"-",'Nomenklatur komplett'!K270)</f>
        <v>-</v>
      </c>
      <c r="B270" s="17" t="str">
        <f>IF(ISBLANK('Nomenklatur komplett'!L270),"-",'Nomenklatur komplett'!L270)</f>
        <v>-</v>
      </c>
      <c r="C270" s="101" t="str">
        <f>IF(ISBLANK('Nomenklatur komplett'!M270),"-",'Nomenklatur komplett'!M270)</f>
        <v>-</v>
      </c>
      <c r="D270" s="51" t="str">
        <f t="shared" si="4"/>
        <v>-</v>
      </c>
    </row>
    <row r="271" spans="1:4" x14ac:dyDescent="0.2">
      <c r="A271" s="25" t="str">
        <f>IF(ISBLANK('Nomenklatur komplett'!K271),"-",'Nomenklatur komplett'!K271)</f>
        <v>-</v>
      </c>
      <c r="B271" s="17" t="str">
        <f>IF(ISBLANK('Nomenklatur komplett'!L271),"-",'Nomenklatur komplett'!L271)</f>
        <v>-</v>
      </c>
      <c r="C271" s="101" t="str">
        <f>IF(ISBLANK('Nomenklatur komplett'!M271),"-",'Nomenklatur komplett'!M271)</f>
        <v>-</v>
      </c>
      <c r="D271" s="51" t="str">
        <f t="shared" si="4"/>
        <v>-</v>
      </c>
    </row>
    <row r="272" spans="1:4" x14ac:dyDescent="0.2">
      <c r="A272" s="25" t="str">
        <f>IF(ISBLANK('Nomenklatur komplett'!K272),"-",'Nomenklatur komplett'!K272)</f>
        <v>-</v>
      </c>
      <c r="B272" s="17" t="str">
        <f>IF(ISBLANK('Nomenklatur komplett'!L272),"-",'Nomenklatur komplett'!L272)</f>
        <v>-</v>
      </c>
      <c r="C272" s="101" t="str">
        <f>IF(ISBLANK('Nomenklatur komplett'!M272),"-",'Nomenklatur komplett'!M272)</f>
        <v>-</v>
      </c>
      <c r="D272" s="51" t="str">
        <f t="shared" si="4"/>
        <v>-</v>
      </c>
    </row>
    <row r="273" spans="1:4" x14ac:dyDescent="0.2">
      <c r="A273" s="25" t="str">
        <f>IF(ISBLANK('Nomenklatur komplett'!K273),"-",'Nomenklatur komplett'!K273)</f>
        <v>-</v>
      </c>
      <c r="B273" s="17" t="str">
        <f>IF(ISBLANK('Nomenklatur komplett'!L273),"-",'Nomenklatur komplett'!L273)</f>
        <v>-</v>
      </c>
      <c r="C273" s="101" t="str">
        <f>IF(ISBLANK('Nomenklatur komplett'!M273),"-",'Nomenklatur komplett'!M273)</f>
        <v>-</v>
      </c>
      <c r="D273" s="51" t="str">
        <f t="shared" si="4"/>
        <v>-</v>
      </c>
    </row>
    <row r="274" spans="1:4" x14ac:dyDescent="0.2">
      <c r="A274" s="25" t="str">
        <f>IF(ISBLANK('Nomenklatur komplett'!K274),"-",'Nomenklatur komplett'!K274)</f>
        <v>-</v>
      </c>
      <c r="B274" s="17" t="str">
        <f>IF(ISBLANK('Nomenklatur komplett'!L274),"-",'Nomenklatur komplett'!L274)</f>
        <v>-</v>
      </c>
      <c r="C274" s="101" t="str">
        <f>IF(ISBLANK('Nomenklatur komplett'!M274),"-",'Nomenklatur komplett'!M274)</f>
        <v>-</v>
      </c>
      <c r="D274" s="51" t="str">
        <f t="shared" si="4"/>
        <v>-</v>
      </c>
    </row>
    <row r="275" spans="1:4" x14ac:dyDescent="0.2">
      <c r="A275" s="25" t="str">
        <f>IF(ISBLANK('Nomenklatur komplett'!K275),"-",'Nomenklatur komplett'!K275)</f>
        <v>-</v>
      </c>
      <c r="B275" s="17" t="str">
        <f>IF(ISBLANK('Nomenklatur komplett'!L275),"-",'Nomenklatur komplett'!L275)</f>
        <v>-</v>
      </c>
      <c r="C275" s="101" t="str">
        <f>IF(ISBLANK('Nomenklatur komplett'!M275),"-",'Nomenklatur komplett'!M275)</f>
        <v>-</v>
      </c>
      <c r="D275" s="51" t="str">
        <f t="shared" si="4"/>
        <v>-</v>
      </c>
    </row>
    <row r="276" spans="1:4" x14ac:dyDescent="0.2">
      <c r="A276" s="25" t="str">
        <f>IF(ISBLANK('Nomenklatur komplett'!K276),"-",'Nomenklatur komplett'!K276)</f>
        <v>-</v>
      </c>
      <c r="B276" s="17" t="str">
        <f>IF(ISBLANK('Nomenklatur komplett'!L276),"-",'Nomenklatur komplett'!L276)</f>
        <v>-</v>
      </c>
      <c r="C276" s="101" t="str">
        <f>IF(ISBLANK('Nomenklatur komplett'!M276),"-",'Nomenklatur komplett'!M276)</f>
        <v>-</v>
      </c>
      <c r="D276" s="51" t="str">
        <f t="shared" si="4"/>
        <v>-</v>
      </c>
    </row>
    <row r="277" spans="1:4" x14ac:dyDescent="0.2">
      <c r="A277" s="25" t="str">
        <f>IF(ISBLANK('Nomenklatur komplett'!K277),"-",'Nomenklatur komplett'!K277)</f>
        <v>-</v>
      </c>
      <c r="B277" s="17" t="str">
        <f>IF(ISBLANK('Nomenklatur komplett'!L277),"-",'Nomenklatur komplett'!L277)</f>
        <v>-</v>
      </c>
      <c r="C277" s="101" t="str">
        <f>IF(ISBLANK('Nomenklatur komplett'!M277),"-",'Nomenklatur komplett'!M277)</f>
        <v>-</v>
      </c>
      <c r="D277" s="51" t="str">
        <f t="shared" si="4"/>
        <v>-</v>
      </c>
    </row>
    <row r="278" spans="1:4" x14ac:dyDescent="0.2">
      <c r="A278" s="25" t="str">
        <f>IF(ISBLANK('Nomenklatur komplett'!K278),"-",'Nomenklatur komplett'!K278)</f>
        <v>-</v>
      </c>
      <c r="B278" s="17" t="str">
        <f>IF(ISBLANK('Nomenklatur komplett'!L278),"-",'Nomenklatur komplett'!L278)</f>
        <v>-</v>
      </c>
      <c r="C278" s="101" t="str">
        <f>IF(ISBLANK('Nomenklatur komplett'!M278),"-",'Nomenklatur komplett'!M278)</f>
        <v>-</v>
      </c>
      <c r="D278" s="51" t="str">
        <f t="shared" si="4"/>
        <v>-</v>
      </c>
    </row>
    <row r="279" spans="1:4" x14ac:dyDescent="0.2">
      <c r="A279" s="25" t="str">
        <f>IF(ISBLANK('Nomenklatur komplett'!K279),"-",'Nomenklatur komplett'!K279)</f>
        <v>-</v>
      </c>
      <c r="B279" s="17" t="str">
        <f>IF(ISBLANK('Nomenklatur komplett'!L279),"-",'Nomenklatur komplett'!L279)</f>
        <v>-</v>
      </c>
      <c r="C279" s="101" t="str">
        <f>IF(ISBLANK('Nomenklatur komplett'!M279),"-",'Nomenklatur komplett'!M279)</f>
        <v>-</v>
      </c>
      <c r="D279" s="51" t="str">
        <f t="shared" si="4"/>
        <v>-</v>
      </c>
    </row>
    <row r="280" spans="1:4" x14ac:dyDescent="0.2">
      <c r="A280" s="25" t="str">
        <f>IF(ISBLANK('Nomenklatur komplett'!K280),"-",'Nomenklatur komplett'!K280)</f>
        <v>-</v>
      </c>
      <c r="B280" s="17" t="str">
        <f>IF(ISBLANK('Nomenklatur komplett'!L280),"-",'Nomenklatur komplett'!L280)</f>
        <v>-</v>
      </c>
      <c r="C280" s="101" t="str">
        <f>IF(ISBLANK('Nomenklatur komplett'!M280),"-",'Nomenklatur komplett'!M280)</f>
        <v>-</v>
      </c>
      <c r="D280" s="51" t="str">
        <f t="shared" si="4"/>
        <v>-</v>
      </c>
    </row>
    <row r="281" spans="1:4" x14ac:dyDescent="0.2">
      <c r="A281" s="25" t="str">
        <f>IF(ISBLANK('Nomenklatur komplett'!K281),"-",'Nomenklatur komplett'!K281)</f>
        <v>-</v>
      </c>
      <c r="B281" s="17" t="str">
        <f>IF(ISBLANK('Nomenklatur komplett'!L281),"-",'Nomenklatur komplett'!L281)</f>
        <v>-</v>
      </c>
      <c r="C281" s="101" t="str">
        <f>IF(ISBLANK('Nomenklatur komplett'!M281),"-",'Nomenklatur komplett'!M281)</f>
        <v>-</v>
      </c>
      <c r="D281" s="51" t="str">
        <f t="shared" si="4"/>
        <v>-</v>
      </c>
    </row>
    <row r="282" spans="1:4" x14ac:dyDescent="0.2">
      <c r="A282" s="25" t="str">
        <f>IF(ISBLANK('Nomenklatur komplett'!K282),"-",'Nomenklatur komplett'!K282)</f>
        <v>-</v>
      </c>
      <c r="B282" s="17" t="str">
        <f>IF(ISBLANK('Nomenklatur komplett'!L282),"-",'Nomenklatur komplett'!L282)</f>
        <v>-</v>
      </c>
      <c r="C282" s="101" t="str">
        <f>IF(ISBLANK('Nomenklatur komplett'!M282),"-",'Nomenklatur komplett'!M282)</f>
        <v>-</v>
      </c>
      <c r="D282" s="51" t="str">
        <f t="shared" si="4"/>
        <v>-</v>
      </c>
    </row>
    <row r="283" spans="1:4" x14ac:dyDescent="0.2">
      <c r="A283" s="25" t="str">
        <f>IF(ISBLANK('Nomenklatur komplett'!K283),"-",'Nomenklatur komplett'!K283)</f>
        <v>-</v>
      </c>
      <c r="B283" s="17" t="str">
        <f>IF(ISBLANK('Nomenklatur komplett'!L283),"-",'Nomenklatur komplett'!L283)</f>
        <v>-</v>
      </c>
      <c r="C283" s="101" t="str">
        <f>IF(ISBLANK('Nomenklatur komplett'!M283),"-",'Nomenklatur komplett'!M283)</f>
        <v>-</v>
      </c>
      <c r="D283" s="51" t="str">
        <f t="shared" si="4"/>
        <v>-</v>
      </c>
    </row>
    <row r="284" spans="1:4" x14ac:dyDescent="0.2">
      <c r="A284" s="25" t="str">
        <f>IF(ISBLANK('Nomenklatur komplett'!K284),"-",'Nomenklatur komplett'!K284)</f>
        <v>-</v>
      </c>
      <c r="B284" s="17" t="str">
        <f>IF(ISBLANK('Nomenklatur komplett'!L284),"-",'Nomenklatur komplett'!L284)</f>
        <v>-</v>
      </c>
      <c r="C284" s="101" t="str">
        <f>IF(ISBLANK('Nomenklatur komplett'!M284),"-",'Nomenklatur komplett'!M284)</f>
        <v>-</v>
      </c>
      <c r="D284" s="51" t="str">
        <f t="shared" si="4"/>
        <v>-</v>
      </c>
    </row>
    <row r="285" spans="1:4" x14ac:dyDescent="0.2">
      <c r="A285" s="25" t="str">
        <f>IF(ISBLANK('Nomenklatur komplett'!K285),"-",'Nomenklatur komplett'!K285)</f>
        <v>-</v>
      </c>
      <c r="B285" s="17" t="str">
        <f>IF(ISBLANK('Nomenklatur komplett'!L285),"-",'Nomenklatur komplett'!L285)</f>
        <v>-</v>
      </c>
      <c r="C285" s="101" t="str">
        <f>IF(ISBLANK('Nomenklatur komplett'!M285),"-",'Nomenklatur komplett'!M285)</f>
        <v>-</v>
      </c>
      <c r="D285" s="51" t="str">
        <f t="shared" si="4"/>
        <v>-</v>
      </c>
    </row>
    <row r="286" spans="1:4" x14ac:dyDescent="0.2">
      <c r="A286" s="25" t="str">
        <f>IF(ISBLANK('Nomenklatur komplett'!K286),"-",'Nomenklatur komplett'!K286)</f>
        <v>-</v>
      </c>
      <c r="B286" s="17" t="str">
        <f>IF(ISBLANK('Nomenklatur komplett'!L286),"-",'Nomenklatur komplett'!L286)</f>
        <v>-</v>
      </c>
      <c r="C286" s="101" t="str">
        <f>IF(ISBLANK('Nomenklatur komplett'!M286),"-",'Nomenklatur komplett'!M286)</f>
        <v>-</v>
      </c>
      <c r="D286" s="51" t="str">
        <f t="shared" si="4"/>
        <v>-</v>
      </c>
    </row>
    <row r="287" spans="1:4" x14ac:dyDescent="0.2">
      <c r="A287" s="25" t="str">
        <f>IF(ISBLANK('Nomenklatur komplett'!K287),"-",'Nomenklatur komplett'!K287)</f>
        <v>-</v>
      </c>
      <c r="B287" s="17" t="str">
        <f>IF(ISBLANK('Nomenklatur komplett'!L287),"-",'Nomenklatur komplett'!L287)</f>
        <v>-</v>
      </c>
      <c r="C287" s="101" t="str">
        <f>IF(ISBLANK('Nomenklatur komplett'!M287),"-",'Nomenklatur komplett'!M287)</f>
        <v>-</v>
      </c>
      <c r="D287" s="51" t="str">
        <f t="shared" si="4"/>
        <v>-</v>
      </c>
    </row>
    <row r="288" spans="1:4" x14ac:dyDescent="0.2">
      <c r="A288" s="25" t="str">
        <f>IF(ISBLANK('Nomenklatur komplett'!K288),"-",'Nomenklatur komplett'!K288)</f>
        <v>-</v>
      </c>
      <c r="B288" s="17" t="str">
        <f>IF(ISBLANK('Nomenklatur komplett'!L288),"-",'Nomenklatur komplett'!L288)</f>
        <v>-</v>
      </c>
      <c r="C288" s="101" t="str">
        <f>IF(ISBLANK('Nomenklatur komplett'!M288),"-",'Nomenklatur komplett'!M288)</f>
        <v>-</v>
      </c>
      <c r="D288" s="51" t="str">
        <f t="shared" si="4"/>
        <v>-</v>
      </c>
    </row>
    <row r="289" spans="1:4" x14ac:dyDescent="0.2">
      <c r="A289" s="25" t="str">
        <f>IF(ISBLANK('Nomenklatur komplett'!K289),"-",'Nomenklatur komplett'!K289)</f>
        <v>-</v>
      </c>
      <c r="B289" s="17" t="str">
        <f>IF(ISBLANK('Nomenklatur komplett'!L289),"-",'Nomenklatur komplett'!L289)</f>
        <v>-</v>
      </c>
      <c r="C289" s="101" t="str">
        <f>IF(ISBLANK('Nomenklatur komplett'!M289),"-",'Nomenklatur komplett'!M289)</f>
        <v>-</v>
      </c>
      <c r="D289" s="51" t="str">
        <f t="shared" si="4"/>
        <v>-</v>
      </c>
    </row>
    <row r="290" spans="1:4" x14ac:dyDescent="0.2">
      <c r="A290" s="25" t="str">
        <f>IF(ISBLANK('Nomenklatur komplett'!K290),"-",'Nomenklatur komplett'!K290)</f>
        <v>-</v>
      </c>
      <c r="B290" s="17" t="str">
        <f>IF(ISBLANK('Nomenklatur komplett'!L290),"-",'Nomenklatur komplett'!L290)</f>
        <v>-</v>
      </c>
      <c r="C290" s="101" t="str">
        <f>IF(ISBLANK('Nomenklatur komplett'!M290),"-",'Nomenklatur komplett'!M290)</f>
        <v>-</v>
      </c>
      <c r="D290" s="51" t="str">
        <f t="shared" si="4"/>
        <v>-</v>
      </c>
    </row>
    <row r="291" spans="1:4" x14ac:dyDescent="0.2">
      <c r="A291" s="25" t="str">
        <f>IF(ISBLANK('Nomenklatur komplett'!K291),"-",'Nomenklatur komplett'!K291)</f>
        <v>-</v>
      </c>
      <c r="B291" s="17" t="str">
        <f>IF(ISBLANK('Nomenklatur komplett'!L291),"-",'Nomenklatur komplett'!L291)</f>
        <v>-</v>
      </c>
      <c r="C291" s="101" t="str">
        <f>IF(ISBLANK('Nomenklatur komplett'!M291),"-",'Nomenklatur komplett'!M291)</f>
        <v>-</v>
      </c>
      <c r="D291" s="51" t="str">
        <f t="shared" si="4"/>
        <v>-</v>
      </c>
    </row>
    <row r="292" spans="1:4" x14ac:dyDescent="0.2">
      <c r="A292" s="25" t="str">
        <f>IF(ISBLANK('Nomenklatur komplett'!K292),"-",'Nomenklatur komplett'!K292)</f>
        <v>-</v>
      </c>
      <c r="B292" s="17" t="str">
        <f>IF(ISBLANK('Nomenklatur komplett'!L292),"-",'Nomenklatur komplett'!L292)</f>
        <v>-</v>
      </c>
      <c r="C292" s="101" t="str">
        <f>IF(ISBLANK('Nomenklatur komplett'!M292),"-",'Nomenklatur komplett'!M292)</f>
        <v>-</v>
      </c>
      <c r="D292" s="51" t="str">
        <f t="shared" si="4"/>
        <v>-</v>
      </c>
    </row>
    <row r="293" spans="1:4" x14ac:dyDescent="0.2">
      <c r="A293" s="25" t="str">
        <f>IF(ISBLANK('Nomenklatur komplett'!K293),"-",'Nomenklatur komplett'!K293)</f>
        <v>-</v>
      </c>
      <c r="B293" s="17" t="str">
        <f>IF(ISBLANK('Nomenklatur komplett'!L293),"-",'Nomenklatur komplett'!L293)</f>
        <v>-</v>
      </c>
      <c r="C293" s="101" t="str">
        <f>IF(ISBLANK('Nomenklatur komplett'!M293),"-",'Nomenklatur komplett'!M293)</f>
        <v>-</v>
      </c>
      <c r="D293" s="51" t="str">
        <f t="shared" si="4"/>
        <v>-</v>
      </c>
    </row>
    <row r="294" spans="1:4" x14ac:dyDescent="0.2">
      <c r="A294" s="25" t="str">
        <f>IF(ISBLANK('Nomenklatur komplett'!K294),"-",'Nomenklatur komplett'!K294)</f>
        <v>-</v>
      </c>
      <c r="B294" s="17" t="str">
        <f>IF(ISBLANK('Nomenklatur komplett'!L294),"-",'Nomenklatur komplett'!L294)</f>
        <v>-</v>
      </c>
      <c r="C294" s="101" t="str">
        <f>IF(ISBLANK('Nomenklatur komplett'!M294),"-",'Nomenklatur komplett'!M294)</f>
        <v>-</v>
      </c>
      <c r="D294" s="51" t="str">
        <f t="shared" si="4"/>
        <v>-</v>
      </c>
    </row>
    <row r="295" spans="1:4" x14ac:dyDescent="0.2">
      <c r="A295" s="25" t="str">
        <f>IF(ISBLANK('Nomenklatur komplett'!K295),"-",'Nomenklatur komplett'!K295)</f>
        <v>-</v>
      </c>
      <c r="B295" s="17" t="str">
        <f>IF(ISBLANK('Nomenklatur komplett'!L295),"-",'Nomenklatur komplett'!L295)</f>
        <v>-</v>
      </c>
      <c r="C295" s="101" t="str">
        <f>IF(ISBLANK('Nomenklatur komplett'!M295),"-",'Nomenklatur komplett'!M295)</f>
        <v>-</v>
      </c>
      <c r="D295" s="51" t="str">
        <f t="shared" si="4"/>
        <v>-</v>
      </c>
    </row>
    <row r="296" spans="1:4" x14ac:dyDescent="0.2">
      <c r="A296" s="25" t="str">
        <f>IF(ISBLANK('Nomenklatur komplett'!K296),"-",'Nomenklatur komplett'!K296)</f>
        <v>-</v>
      </c>
      <c r="B296" s="17" t="str">
        <f>IF(ISBLANK('Nomenklatur komplett'!L296),"-",'Nomenklatur komplett'!L296)</f>
        <v>-</v>
      </c>
      <c r="C296" s="101" t="str">
        <f>IF(ISBLANK('Nomenklatur komplett'!M296),"-",'Nomenklatur komplett'!M296)</f>
        <v>-</v>
      </c>
      <c r="D296" s="51" t="str">
        <f t="shared" si="4"/>
        <v>-</v>
      </c>
    </row>
    <row r="297" spans="1:4" x14ac:dyDescent="0.2">
      <c r="A297" s="25" t="str">
        <f>IF(ISBLANK('Nomenklatur komplett'!K297),"-",'Nomenklatur komplett'!K297)</f>
        <v>-</v>
      </c>
      <c r="B297" s="17" t="str">
        <f>IF(ISBLANK('Nomenklatur komplett'!L297),"-",'Nomenklatur komplett'!L297)</f>
        <v>-</v>
      </c>
      <c r="C297" s="101" t="str">
        <f>IF(ISBLANK('Nomenklatur komplett'!M297),"-",'Nomenklatur komplett'!M297)</f>
        <v>-</v>
      </c>
      <c r="D297" s="51" t="str">
        <f t="shared" si="4"/>
        <v>-</v>
      </c>
    </row>
    <row r="298" spans="1:4" x14ac:dyDescent="0.2">
      <c r="A298" s="25" t="str">
        <f>IF(ISBLANK('Nomenklatur komplett'!K298),"-",'Nomenklatur komplett'!K298)</f>
        <v>-</v>
      </c>
      <c r="B298" s="17" t="str">
        <f>IF(ISBLANK('Nomenklatur komplett'!L298),"-",'Nomenklatur komplett'!L298)</f>
        <v>-</v>
      </c>
      <c r="C298" s="101" t="str">
        <f>IF(ISBLANK('Nomenklatur komplett'!M298),"-",'Nomenklatur komplett'!M298)</f>
        <v>-</v>
      </c>
      <c r="D298" s="51" t="str">
        <f t="shared" si="4"/>
        <v>-</v>
      </c>
    </row>
    <row r="299" spans="1:4" x14ac:dyDescent="0.2">
      <c r="A299" s="25" t="str">
        <f>IF(ISBLANK('Nomenklatur komplett'!K299),"-",'Nomenklatur komplett'!K299)</f>
        <v>-</v>
      </c>
      <c r="B299" s="17" t="str">
        <f>IF(ISBLANK('Nomenklatur komplett'!L299),"-",'Nomenklatur komplett'!L299)</f>
        <v>-</v>
      </c>
      <c r="C299" s="101" t="str">
        <f>IF(ISBLANK('Nomenklatur komplett'!M299),"-",'Nomenklatur komplett'!M299)</f>
        <v>-</v>
      </c>
      <c r="D299" s="51" t="str">
        <f t="shared" si="4"/>
        <v>-</v>
      </c>
    </row>
    <row r="300" spans="1:4" x14ac:dyDescent="0.2">
      <c r="A300" s="25" t="str">
        <f>IF(ISBLANK('Nomenklatur komplett'!K300),"-",'Nomenklatur komplett'!K300)</f>
        <v>-</v>
      </c>
      <c r="B300" s="17" t="str">
        <f>IF(ISBLANK('Nomenklatur komplett'!L300),"-",'Nomenklatur komplett'!L300)</f>
        <v>-</v>
      </c>
      <c r="C300" s="101" t="str">
        <f>IF(ISBLANK('Nomenklatur komplett'!M300),"-",'Nomenklatur komplett'!M300)</f>
        <v>-</v>
      </c>
      <c r="D300" s="51" t="str">
        <f t="shared" si="4"/>
        <v>-</v>
      </c>
    </row>
    <row r="301" spans="1:4" x14ac:dyDescent="0.2">
      <c r="A301" s="25" t="str">
        <f>IF(ISBLANK('Nomenklatur komplett'!K301),"-",'Nomenklatur komplett'!K301)</f>
        <v>-</v>
      </c>
      <c r="B301" s="17" t="str">
        <f>IF(ISBLANK('Nomenklatur komplett'!L301),"-",'Nomenklatur komplett'!L301)</f>
        <v>-</v>
      </c>
      <c r="C301" s="101" t="str">
        <f>IF(ISBLANK('Nomenklatur komplett'!M301),"-",'Nomenklatur komplett'!M301)</f>
        <v>-</v>
      </c>
      <c r="D301" s="51" t="str">
        <f t="shared" si="4"/>
        <v>-</v>
      </c>
    </row>
    <row r="302" spans="1:4" x14ac:dyDescent="0.2">
      <c r="A302" s="25" t="str">
        <f>IF(ISBLANK('Nomenklatur komplett'!K302),"-",'Nomenklatur komplett'!K302)</f>
        <v>-</v>
      </c>
      <c r="B302" s="17" t="str">
        <f>IF(ISBLANK('Nomenklatur komplett'!L302),"-",'Nomenklatur komplett'!L302)</f>
        <v>-</v>
      </c>
      <c r="C302" s="101" t="str">
        <f>IF(ISBLANK('Nomenklatur komplett'!M302),"-",'Nomenklatur komplett'!M302)</f>
        <v>-</v>
      </c>
      <c r="D302" s="51" t="str">
        <f t="shared" si="4"/>
        <v>-</v>
      </c>
    </row>
    <row r="303" spans="1:4" x14ac:dyDescent="0.2">
      <c r="A303" s="25" t="str">
        <f>IF(ISBLANK('Nomenklatur komplett'!K303),"-",'Nomenklatur komplett'!K303)</f>
        <v>-</v>
      </c>
      <c r="B303" s="17" t="str">
        <f>IF(ISBLANK('Nomenklatur komplett'!L303),"-",'Nomenklatur komplett'!L303)</f>
        <v>-</v>
      </c>
      <c r="C303" s="101" t="str">
        <f>IF(ISBLANK('Nomenklatur komplett'!M303),"-",'Nomenklatur komplett'!M303)</f>
        <v>-</v>
      </c>
      <c r="D303" s="51" t="str">
        <f t="shared" si="4"/>
        <v>-</v>
      </c>
    </row>
    <row r="304" spans="1:4" x14ac:dyDescent="0.2">
      <c r="A304" s="25" t="str">
        <f>IF(ISBLANK('Nomenklatur komplett'!K304),"-",'Nomenklatur komplett'!K304)</f>
        <v>-</v>
      </c>
      <c r="B304" s="17" t="str">
        <f>IF(ISBLANK('Nomenklatur komplett'!L304),"-",'Nomenklatur komplett'!L304)</f>
        <v>-</v>
      </c>
      <c r="C304" s="101" t="str">
        <f>IF(ISBLANK('Nomenklatur komplett'!M304),"-",'Nomenklatur komplett'!M304)</f>
        <v>-</v>
      </c>
      <c r="D304" s="51" t="str">
        <f t="shared" si="4"/>
        <v>-</v>
      </c>
    </row>
    <row r="305" spans="1:4" x14ac:dyDescent="0.2">
      <c r="A305" s="25" t="str">
        <f>IF(ISBLANK('Nomenklatur komplett'!K305),"-",'Nomenklatur komplett'!K305)</f>
        <v>-</v>
      </c>
      <c r="B305" s="17" t="str">
        <f>IF(ISBLANK('Nomenklatur komplett'!L305),"-",'Nomenklatur komplett'!L305)</f>
        <v>-</v>
      </c>
      <c r="C305" s="101" t="str">
        <f>IF(ISBLANK('Nomenklatur komplett'!M305),"-",'Nomenklatur komplett'!M305)</f>
        <v>-</v>
      </c>
      <c r="D305" s="51" t="str">
        <f t="shared" si="4"/>
        <v>-</v>
      </c>
    </row>
    <row r="306" spans="1:4" x14ac:dyDescent="0.2">
      <c r="A306" s="25" t="str">
        <f>IF(ISBLANK('Nomenklatur komplett'!K306),"-",'Nomenklatur komplett'!K306)</f>
        <v>-</v>
      </c>
      <c r="B306" s="17" t="str">
        <f>IF(ISBLANK('Nomenklatur komplett'!L306),"-",'Nomenklatur komplett'!L306)</f>
        <v>-</v>
      </c>
      <c r="C306" s="101" t="str">
        <f>IF(ISBLANK('Nomenklatur komplett'!M306),"-",'Nomenklatur komplett'!M306)</f>
        <v>-</v>
      </c>
      <c r="D306" s="51" t="str">
        <f t="shared" si="4"/>
        <v>-</v>
      </c>
    </row>
    <row r="307" spans="1:4" x14ac:dyDescent="0.2">
      <c r="A307" s="25" t="str">
        <f>IF(ISBLANK('Nomenklatur komplett'!K307),"-",'Nomenklatur komplett'!K307)</f>
        <v>-</v>
      </c>
      <c r="B307" s="17" t="str">
        <f>IF(ISBLANK('Nomenklatur komplett'!L307),"-",'Nomenklatur komplett'!L307)</f>
        <v>-</v>
      </c>
      <c r="C307" s="101" t="str">
        <f>IF(ISBLANK('Nomenklatur komplett'!M307),"-",'Nomenklatur komplett'!M307)</f>
        <v>-</v>
      </c>
      <c r="D307" s="51" t="str">
        <f t="shared" si="4"/>
        <v>-</v>
      </c>
    </row>
    <row r="308" spans="1:4" x14ac:dyDescent="0.2">
      <c r="A308" s="25" t="str">
        <f>IF(ISBLANK('Nomenklatur komplett'!K308),"-",'Nomenklatur komplett'!K308)</f>
        <v>-</v>
      </c>
      <c r="B308" s="17" t="str">
        <f>IF(ISBLANK('Nomenklatur komplett'!L308),"-",'Nomenklatur komplett'!L308)</f>
        <v>-</v>
      </c>
      <c r="C308" s="101" t="str">
        <f>IF(ISBLANK('Nomenklatur komplett'!M308),"-",'Nomenklatur komplett'!M308)</f>
        <v>-</v>
      </c>
      <c r="D308" s="51" t="str">
        <f t="shared" si="4"/>
        <v>-</v>
      </c>
    </row>
    <row r="309" spans="1:4" x14ac:dyDescent="0.2">
      <c r="A309" s="25" t="str">
        <f>IF(ISBLANK('Nomenklatur komplett'!K309),"-",'Nomenklatur komplett'!K309)</f>
        <v>-</v>
      </c>
      <c r="B309" s="17" t="str">
        <f>IF(ISBLANK('Nomenklatur komplett'!L309),"-",'Nomenklatur komplett'!L309)</f>
        <v>-</v>
      </c>
      <c r="C309" s="101" t="str">
        <f>IF(ISBLANK('Nomenklatur komplett'!M309),"-",'Nomenklatur komplett'!M309)</f>
        <v>-</v>
      </c>
      <c r="D309" s="51" t="str">
        <f t="shared" si="4"/>
        <v>-</v>
      </c>
    </row>
    <row r="310" spans="1:4" x14ac:dyDescent="0.2">
      <c r="A310" s="25" t="str">
        <f>IF(ISBLANK('Nomenklatur komplett'!K310),"-",'Nomenklatur komplett'!K310)</f>
        <v>-</v>
      </c>
      <c r="B310" s="17" t="str">
        <f>IF(ISBLANK('Nomenklatur komplett'!L310),"-",'Nomenklatur komplett'!L310)</f>
        <v>-</v>
      </c>
      <c r="C310" s="101" t="str">
        <f>IF(ISBLANK('Nomenklatur komplett'!M310),"-",'Nomenklatur komplett'!M310)</f>
        <v>-</v>
      </c>
      <c r="D310" s="51" t="str">
        <f t="shared" si="4"/>
        <v>-</v>
      </c>
    </row>
    <row r="311" spans="1:4" x14ac:dyDescent="0.2">
      <c r="A311" s="25" t="str">
        <f>IF(ISBLANK('Nomenklatur komplett'!K311),"-",'Nomenklatur komplett'!K311)</f>
        <v>-</v>
      </c>
      <c r="B311" s="17" t="str">
        <f>IF(ISBLANK('Nomenklatur komplett'!L311),"-",'Nomenklatur komplett'!L311)</f>
        <v>-</v>
      </c>
      <c r="C311" s="101" t="str">
        <f>IF(ISBLANK('Nomenklatur komplett'!M311),"-",'Nomenklatur komplett'!M311)</f>
        <v>-</v>
      </c>
      <c r="D311" s="51" t="str">
        <f t="shared" si="4"/>
        <v>-</v>
      </c>
    </row>
    <row r="312" spans="1:4" x14ac:dyDescent="0.2">
      <c r="A312" s="25" t="str">
        <f>IF(ISBLANK('Nomenklatur komplett'!K312),"-",'Nomenklatur komplett'!K312)</f>
        <v>-</v>
      </c>
      <c r="B312" s="17" t="str">
        <f>IF(ISBLANK('Nomenklatur komplett'!L312),"-",'Nomenklatur komplett'!L312)</f>
        <v>-</v>
      </c>
      <c r="C312" s="101" t="str">
        <f>IF(ISBLANK('Nomenklatur komplett'!M312),"-",'Nomenklatur komplett'!M312)</f>
        <v>-</v>
      </c>
      <c r="D312" s="51" t="str">
        <f t="shared" si="4"/>
        <v>-</v>
      </c>
    </row>
    <row r="313" spans="1:4" x14ac:dyDescent="0.2">
      <c r="A313" s="25" t="str">
        <f>IF(ISBLANK('Nomenklatur komplett'!K313),"-",'Nomenklatur komplett'!K313)</f>
        <v>-</v>
      </c>
      <c r="B313" s="17" t="str">
        <f>IF(ISBLANK('Nomenklatur komplett'!L313),"-",'Nomenklatur komplett'!L313)</f>
        <v>-</v>
      </c>
      <c r="C313" s="101" t="str">
        <f>IF(ISBLANK('Nomenklatur komplett'!M313),"-",'Nomenklatur komplett'!M313)</f>
        <v>-</v>
      </c>
      <c r="D313" s="51" t="str">
        <f t="shared" si="4"/>
        <v>-</v>
      </c>
    </row>
    <row r="314" spans="1:4" x14ac:dyDescent="0.2">
      <c r="A314" s="25" t="str">
        <f>IF(ISBLANK('Nomenklatur komplett'!K314),"-",'Nomenklatur komplett'!K314)</f>
        <v>-</v>
      </c>
      <c r="B314" s="17" t="str">
        <f>IF(ISBLANK('Nomenklatur komplett'!L314),"-",'Nomenklatur komplett'!L314)</f>
        <v>-</v>
      </c>
      <c r="C314" s="101" t="str">
        <f>IF(ISBLANK('Nomenklatur komplett'!M314),"-",'Nomenklatur komplett'!M314)</f>
        <v>-</v>
      </c>
      <c r="D314" s="51" t="str">
        <f t="shared" si="4"/>
        <v>-</v>
      </c>
    </row>
    <row r="315" spans="1:4" x14ac:dyDescent="0.2">
      <c r="A315" s="25" t="str">
        <f>IF(ISBLANK('Nomenklatur komplett'!K315),"-",'Nomenklatur komplett'!K315)</f>
        <v>-</v>
      </c>
      <c r="B315" s="17" t="str">
        <f>IF(ISBLANK('Nomenklatur komplett'!L315),"-",'Nomenklatur komplett'!L315)</f>
        <v>-</v>
      </c>
      <c r="C315" s="101" t="str">
        <f>IF(ISBLANK('Nomenklatur komplett'!M315),"-",'Nomenklatur komplett'!M315)</f>
        <v>-</v>
      </c>
      <c r="D315" s="51" t="str">
        <f t="shared" si="4"/>
        <v>-</v>
      </c>
    </row>
    <row r="316" spans="1:4" x14ac:dyDescent="0.2">
      <c r="A316" s="25" t="str">
        <f>IF(ISBLANK('Nomenklatur komplett'!K316),"-",'Nomenklatur komplett'!K316)</f>
        <v>-</v>
      </c>
      <c r="B316" s="17" t="str">
        <f>IF(ISBLANK('Nomenklatur komplett'!L316),"-",'Nomenklatur komplett'!L316)</f>
        <v>-</v>
      </c>
      <c r="C316" s="101" t="str">
        <f>IF(ISBLANK('Nomenklatur komplett'!M316),"-",'Nomenklatur komplett'!M316)</f>
        <v>-</v>
      </c>
      <c r="D316" s="51" t="str">
        <f t="shared" si="4"/>
        <v>-</v>
      </c>
    </row>
    <row r="317" spans="1:4" x14ac:dyDescent="0.2">
      <c r="A317" s="25" t="str">
        <f>IF(ISBLANK('Nomenklatur komplett'!K317),"-",'Nomenklatur komplett'!K317)</f>
        <v>-</v>
      </c>
      <c r="B317" s="17" t="str">
        <f>IF(ISBLANK('Nomenklatur komplett'!L317),"-",'Nomenklatur komplett'!L317)</f>
        <v>-</v>
      </c>
      <c r="C317" s="101" t="str">
        <f>IF(ISBLANK('Nomenklatur komplett'!M317),"-",'Nomenklatur komplett'!M317)</f>
        <v>-</v>
      </c>
      <c r="D317" s="51" t="str">
        <f t="shared" si="4"/>
        <v>-</v>
      </c>
    </row>
    <row r="318" spans="1:4" x14ac:dyDescent="0.2">
      <c r="A318" s="25" t="str">
        <f>IF(ISBLANK('Nomenklatur komplett'!K318),"-",'Nomenklatur komplett'!K318)</f>
        <v>-</v>
      </c>
      <c r="B318" s="17" t="str">
        <f>IF(ISBLANK('Nomenklatur komplett'!L318),"-",'Nomenklatur komplett'!L318)</f>
        <v>-</v>
      </c>
      <c r="C318" s="101" t="str">
        <f>IF(ISBLANK('Nomenklatur komplett'!M318),"-",'Nomenklatur komplett'!M318)</f>
        <v>-</v>
      </c>
      <c r="D318" s="51" t="str">
        <f t="shared" si="4"/>
        <v>-</v>
      </c>
    </row>
    <row r="319" spans="1:4" x14ac:dyDescent="0.2">
      <c r="A319" s="25" t="str">
        <f>IF(ISBLANK('Nomenklatur komplett'!K319),"-",'Nomenklatur komplett'!K319)</f>
        <v>-</v>
      </c>
      <c r="B319" s="17" t="str">
        <f>IF(ISBLANK('Nomenklatur komplett'!L319),"-",'Nomenklatur komplett'!L319)</f>
        <v>-</v>
      </c>
      <c r="C319" s="101" t="str">
        <f>IF(ISBLANK('Nomenklatur komplett'!M319),"-",'Nomenklatur komplett'!M319)</f>
        <v>-</v>
      </c>
      <c r="D319" s="51" t="str">
        <f t="shared" si="4"/>
        <v>-</v>
      </c>
    </row>
    <row r="320" spans="1:4" x14ac:dyDescent="0.2">
      <c r="A320" s="25" t="str">
        <f>IF(ISBLANK('Nomenklatur komplett'!K320),"-",'Nomenklatur komplett'!K320)</f>
        <v>-</v>
      </c>
      <c r="B320" s="17" t="str">
        <f>IF(ISBLANK('Nomenklatur komplett'!L320),"-",'Nomenklatur komplett'!L320)</f>
        <v>-</v>
      </c>
      <c r="C320" s="101" t="str">
        <f>IF(ISBLANK('Nomenklatur komplett'!M320),"-",'Nomenklatur komplett'!M320)</f>
        <v>-</v>
      </c>
      <c r="D320" s="51" t="str">
        <f t="shared" si="4"/>
        <v>-</v>
      </c>
    </row>
    <row r="321" spans="1:4" x14ac:dyDescent="0.2">
      <c r="A321" s="25" t="str">
        <f>IF(ISBLANK('Nomenklatur komplett'!K321),"-",'Nomenklatur komplett'!K321)</f>
        <v>-</v>
      </c>
      <c r="B321" s="17" t="str">
        <f>IF(ISBLANK('Nomenklatur komplett'!L321),"-",'Nomenklatur komplett'!L321)</f>
        <v>-</v>
      </c>
      <c r="C321" s="101" t="str">
        <f>IF(ISBLANK('Nomenklatur komplett'!M321),"-",'Nomenklatur komplett'!M321)</f>
        <v>-</v>
      </c>
      <c r="D321" s="51" t="str">
        <f t="shared" si="4"/>
        <v>-</v>
      </c>
    </row>
    <row r="322" spans="1:4" x14ac:dyDescent="0.2">
      <c r="A322" s="25" t="str">
        <f>IF(ISBLANK('Nomenklatur komplett'!K322),"-",'Nomenklatur komplett'!K322)</f>
        <v>-</v>
      </c>
      <c r="B322" s="17" t="str">
        <f>IF(ISBLANK('Nomenklatur komplett'!L322),"-",'Nomenklatur komplett'!L322)</f>
        <v>-</v>
      </c>
      <c r="C322" s="101" t="str">
        <f>IF(ISBLANK('Nomenklatur komplett'!M322),"-",'Nomenklatur komplett'!M322)</f>
        <v>-</v>
      </c>
      <c r="D322" s="51" t="str">
        <f t="shared" si="4"/>
        <v>-</v>
      </c>
    </row>
    <row r="323" spans="1:4" x14ac:dyDescent="0.2">
      <c r="A323" s="25" t="str">
        <f>IF(ISBLANK('Nomenklatur komplett'!K323),"-",'Nomenklatur komplett'!K323)</f>
        <v>-</v>
      </c>
      <c r="B323" s="17" t="str">
        <f>IF(ISBLANK('Nomenklatur komplett'!L323),"-",'Nomenklatur komplett'!L323)</f>
        <v>-</v>
      </c>
      <c r="C323" s="101" t="str">
        <f>IF(ISBLANK('Nomenklatur komplett'!M323),"-",'Nomenklatur komplett'!M323)</f>
        <v>-</v>
      </c>
      <c r="D323" s="51" t="str">
        <f t="shared" si="4"/>
        <v>-</v>
      </c>
    </row>
    <row r="324" spans="1:4" x14ac:dyDescent="0.2">
      <c r="A324" s="25" t="str">
        <f>IF(ISBLANK('Nomenklatur komplett'!K324),"-",'Nomenklatur komplett'!K324)</f>
        <v>-</v>
      </c>
      <c r="B324" s="17" t="str">
        <f>IF(ISBLANK('Nomenklatur komplett'!L324),"-",'Nomenklatur komplett'!L324)</f>
        <v>-</v>
      </c>
      <c r="C324" s="101" t="str">
        <f>IF(ISBLANK('Nomenklatur komplett'!M324),"-",'Nomenklatur komplett'!M324)</f>
        <v>-</v>
      </c>
      <c r="D324" s="51" t="str">
        <f t="shared" si="4"/>
        <v>-</v>
      </c>
    </row>
    <row r="325" spans="1:4" x14ac:dyDescent="0.2">
      <c r="A325" s="25" t="str">
        <f>IF(ISBLANK('Nomenklatur komplett'!K325),"-",'Nomenklatur komplett'!K325)</f>
        <v>-</v>
      </c>
      <c r="B325" s="17" t="str">
        <f>IF(ISBLANK('Nomenklatur komplett'!L325),"-",'Nomenklatur komplett'!L325)</f>
        <v>-</v>
      </c>
      <c r="C325" s="101" t="str">
        <f>IF(ISBLANK('Nomenklatur komplett'!M325),"-",'Nomenklatur komplett'!M325)</f>
        <v>-</v>
      </c>
      <c r="D325" s="51" t="str">
        <f t="shared" ref="D325:D388" si="5">IF(B325="-",B325,C325&amp; " (" &amp;B325&amp;")")</f>
        <v>-</v>
      </c>
    </row>
    <row r="326" spans="1:4" x14ac:dyDescent="0.2">
      <c r="A326" s="25" t="str">
        <f>IF(ISBLANK('Nomenklatur komplett'!K326),"-",'Nomenklatur komplett'!K326)</f>
        <v>-</v>
      </c>
      <c r="B326" s="17" t="str">
        <f>IF(ISBLANK('Nomenklatur komplett'!L326),"-",'Nomenklatur komplett'!L326)</f>
        <v>-</v>
      </c>
      <c r="C326" s="101" t="str">
        <f>IF(ISBLANK('Nomenklatur komplett'!M326),"-",'Nomenklatur komplett'!M326)</f>
        <v>-</v>
      </c>
      <c r="D326" s="51" t="str">
        <f t="shared" si="5"/>
        <v>-</v>
      </c>
    </row>
    <row r="327" spans="1:4" x14ac:dyDescent="0.2">
      <c r="A327" s="25" t="str">
        <f>IF(ISBLANK('Nomenklatur komplett'!K327),"-",'Nomenklatur komplett'!K327)</f>
        <v>-</v>
      </c>
      <c r="B327" s="17" t="str">
        <f>IF(ISBLANK('Nomenklatur komplett'!L327),"-",'Nomenklatur komplett'!L327)</f>
        <v>-</v>
      </c>
      <c r="C327" s="101" t="str">
        <f>IF(ISBLANK('Nomenklatur komplett'!M327),"-",'Nomenklatur komplett'!M327)</f>
        <v>-</v>
      </c>
      <c r="D327" s="51" t="str">
        <f t="shared" si="5"/>
        <v>-</v>
      </c>
    </row>
    <row r="328" spans="1:4" x14ac:dyDescent="0.2">
      <c r="A328" s="25" t="str">
        <f>IF(ISBLANK('Nomenklatur komplett'!K328),"-",'Nomenklatur komplett'!K328)</f>
        <v>-</v>
      </c>
      <c r="B328" s="17" t="str">
        <f>IF(ISBLANK('Nomenklatur komplett'!L328),"-",'Nomenklatur komplett'!L328)</f>
        <v>-</v>
      </c>
      <c r="C328" s="101" t="str">
        <f>IF(ISBLANK('Nomenklatur komplett'!M328),"-",'Nomenklatur komplett'!M328)</f>
        <v>-</v>
      </c>
      <c r="D328" s="51" t="str">
        <f t="shared" si="5"/>
        <v>-</v>
      </c>
    </row>
    <row r="329" spans="1:4" x14ac:dyDescent="0.2">
      <c r="A329" s="25" t="str">
        <f>IF(ISBLANK('Nomenklatur komplett'!K329),"-",'Nomenklatur komplett'!K329)</f>
        <v>-</v>
      </c>
      <c r="B329" s="17" t="str">
        <f>IF(ISBLANK('Nomenklatur komplett'!L329),"-",'Nomenklatur komplett'!L329)</f>
        <v>-</v>
      </c>
      <c r="C329" s="101" t="str">
        <f>IF(ISBLANK('Nomenklatur komplett'!M329),"-",'Nomenklatur komplett'!M329)</f>
        <v>-</v>
      </c>
      <c r="D329" s="51" t="str">
        <f t="shared" si="5"/>
        <v>-</v>
      </c>
    </row>
    <row r="330" spans="1:4" x14ac:dyDescent="0.2">
      <c r="A330" s="25" t="str">
        <f>IF(ISBLANK('Nomenklatur komplett'!K330),"-",'Nomenklatur komplett'!K330)</f>
        <v>-</v>
      </c>
      <c r="B330" s="17" t="str">
        <f>IF(ISBLANK('Nomenklatur komplett'!L330),"-",'Nomenklatur komplett'!L330)</f>
        <v>-</v>
      </c>
      <c r="C330" s="101" t="str">
        <f>IF(ISBLANK('Nomenklatur komplett'!M330),"-",'Nomenklatur komplett'!M330)</f>
        <v>-</v>
      </c>
      <c r="D330" s="51" t="str">
        <f t="shared" si="5"/>
        <v>-</v>
      </c>
    </row>
    <row r="331" spans="1:4" x14ac:dyDescent="0.2">
      <c r="A331" s="25" t="str">
        <f>IF(ISBLANK('Nomenklatur komplett'!K331),"-",'Nomenklatur komplett'!K331)</f>
        <v>-</v>
      </c>
      <c r="B331" s="17" t="str">
        <f>IF(ISBLANK('Nomenklatur komplett'!L331),"-",'Nomenklatur komplett'!L331)</f>
        <v>-</v>
      </c>
      <c r="C331" s="101" t="str">
        <f>IF(ISBLANK('Nomenklatur komplett'!M331),"-",'Nomenklatur komplett'!M331)</f>
        <v>-</v>
      </c>
      <c r="D331" s="51" t="str">
        <f t="shared" si="5"/>
        <v>-</v>
      </c>
    </row>
    <row r="332" spans="1:4" x14ac:dyDescent="0.2">
      <c r="A332" s="25" t="str">
        <f>IF(ISBLANK('Nomenklatur komplett'!K332),"-",'Nomenklatur komplett'!K332)</f>
        <v>-</v>
      </c>
      <c r="B332" s="17" t="str">
        <f>IF(ISBLANK('Nomenklatur komplett'!L332),"-",'Nomenklatur komplett'!L332)</f>
        <v>-</v>
      </c>
      <c r="C332" s="101" t="str">
        <f>IF(ISBLANK('Nomenklatur komplett'!M332),"-",'Nomenklatur komplett'!M332)</f>
        <v>-</v>
      </c>
      <c r="D332" s="51" t="str">
        <f t="shared" si="5"/>
        <v>-</v>
      </c>
    </row>
    <row r="333" spans="1:4" x14ac:dyDescent="0.2">
      <c r="A333" s="25" t="str">
        <f>IF(ISBLANK('Nomenklatur komplett'!K333),"-",'Nomenklatur komplett'!K333)</f>
        <v>-</v>
      </c>
      <c r="B333" s="17" t="str">
        <f>IF(ISBLANK('Nomenklatur komplett'!L333),"-",'Nomenklatur komplett'!L333)</f>
        <v>-</v>
      </c>
      <c r="C333" s="101" t="str">
        <f>IF(ISBLANK('Nomenklatur komplett'!M333),"-",'Nomenklatur komplett'!M333)</f>
        <v>-</v>
      </c>
      <c r="D333" s="51" t="str">
        <f t="shared" si="5"/>
        <v>-</v>
      </c>
    </row>
    <row r="334" spans="1:4" x14ac:dyDescent="0.2">
      <c r="A334" s="25" t="str">
        <f>IF(ISBLANK('Nomenklatur komplett'!K334),"-",'Nomenklatur komplett'!K334)</f>
        <v>-</v>
      </c>
      <c r="B334" s="17" t="str">
        <f>IF(ISBLANK('Nomenklatur komplett'!L334),"-",'Nomenklatur komplett'!L334)</f>
        <v>-</v>
      </c>
      <c r="C334" s="101" t="str">
        <f>IF(ISBLANK('Nomenklatur komplett'!M334),"-",'Nomenklatur komplett'!M334)</f>
        <v>-</v>
      </c>
      <c r="D334" s="51" t="str">
        <f t="shared" si="5"/>
        <v>-</v>
      </c>
    </row>
    <row r="335" spans="1:4" x14ac:dyDescent="0.2">
      <c r="A335" s="25" t="str">
        <f>IF(ISBLANK('Nomenklatur komplett'!K335),"-",'Nomenklatur komplett'!K335)</f>
        <v>-</v>
      </c>
      <c r="B335" s="17" t="str">
        <f>IF(ISBLANK('Nomenklatur komplett'!L335),"-",'Nomenklatur komplett'!L335)</f>
        <v>-</v>
      </c>
      <c r="C335" s="101" t="str">
        <f>IF(ISBLANK('Nomenklatur komplett'!M335),"-",'Nomenklatur komplett'!M335)</f>
        <v>-</v>
      </c>
      <c r="D335" s="51" t="str">
        <f t="shared" si="5"/>
        <v>-</v>
      </c>
    </row>
    <row r="336" spans="1:4" x14ac:dyDescent="0.2">
      <c r="A336" s="25" t="str">
        <f>IF(ISBLANK('Nomenklatur komplett'!K336),"-",'Nomenklatur komplett'!K336)</f>
        <v>-</v>
      </c>
      <c r="B336" s="17" t="str">
        <f>IF(ISBLANK('Nomenklatur komplett'!L336),"-",'Nomenklatur komplett'!L336)</f>
        <v>-</v>
      </c>
      <c r="C336" s="101" t="str">
        <f>IF(ISBLANK('Nomenklatur komplett'!M336),"-",'Nomenklatur komplett'!M336)</f>
        <v>-</v>
      </c>
      <c r="D336" s="51" t="str">
        <f t="shared" si="5"/>
        <v>-</v>
      </c>
    </row>
    <row r="337" spans="1:4" x14ac:dyDescent="0.2">
      <c r="A337" s="25" t="str">
        <f>IF(ISBLANK('Nomenklatur komplett'!K337),"-",'Nomenklatur komplett'!K337)</f>
        <v>-</v>
      </c>
      <c r="B337" s="17" t="str">
        <f>IF(ISBLANK('Nomenklatur komplett'!L337),"-",'Nomenklatur komplett'!L337)</f>
        <v>-</v>
      </c>
      <c r="C337" s="101" t="str">
        <f>IF(ISBLANK('Nomenklatur komplett'!M337),"-",'Nomenklatur komplett'!M337)</f>
        <v>-</v>
      </c>
      <c r="D337" s="51" t="str">
        <f t="shared" si="5"/>
        <v>-</v>
      </c>
    </row>
    <row r="338" spans="1:4" x14ac:dyDescent="0.2">
      <c r="A338" s="25" t="str">
        <f>IF(ISBLANK('Nomenklatur komplett'!K338),"-",'Nomenklatur komplett'!K338)</f>
        <v>-</v>
      </c>
      <c r="B338" s="17" t="str">
        <f>IF(ISBLANK('Nomenklatur komplett'!L338),"-",'Nomenklatur komplett'!L338)</f>
        <v>-</v>
      </c>
      <c r="C338" s="101" t="str">
        <f>IF(ISBLANK('Nomenklatur komplett'!M338),"-",'Nomenklatur komplett'!M338)</f>
        <v>-</v>
      </c>
      <c r="D338" s="51" t="str">
        <f t="shared" si="5"/>
        <v>-</v>
      </c>
    </row>
    <row r="339" spans="1:4" x14ac:dyDescent="0.2">
      <c r="A339" s="25" t="str">
        <f>IF(ISBLANK('Nomenklatur komplett'!K339),"-",'Nomenklatur komplett'!K339)</f>
        <v>-</v>
      </c>
      <c r="B339" s="17" t="str">
        <f>IF(ISBLANK('Nomenklatur komplett'!L339),"-",'Nomenklatur komplett'!L339)</f>
        <v>-</v>
      </c>
      <c r="C339" s="101" t="str">
        <f>IF(ISBLANK('Nomenklatur komplett'!M339),"-",'Nomenklatur komplett'!M339)</f>
        <v>-</v>
      </c>
      <c r="D339" s="51" t="str">
        <f t="shared" si="5"/>
        <v>-</v>
      </c>
    </row>
    <row r="340" spans="1:4" x14ac:dyDescent="0.2">
      <c r="A340" s="25" t="str">
        <f>IF(ISBLANK('Nomenklatur komplett'!K340),"-",'Nomenklatur komplett'!K340)</f>
        <v>-</v>
      </c>
      <c r="B340" s="17" t="str">
        <f>IF(ISBLANK('Nomenklatur komplett'!L340),"-",'Nomenklatur komplett'!L340)</f>
        <v>-</v>
      </c>
      <c r="C340" s="101" t="str">
        <f>IF(ISBLANK('Nomenklatur komplett'!M340),"-",'Nomenklatur komplett'!M340)</f>
        <v>-</v>
      </c>
      <c r="D340" s="51" t="str">
        <f t="shared" si="5"/>
        <v>-</v>
      </c>
    </row>
    <row r="341" spans="1:4" x14ac:dyDescent="0.2">
      <c r="A341" s="25" t="str">
        <f>IF(ISBLANK('Nomenklatur komplett'!K341),"-",'Nomenklatur komplett'!K341)</f>
        <v>-</v>
      </c>
      <c r="B341" s="17" t="str">
        <f>IF(ISBLANK('Nomenklatur komplett'!L341),"-",'Nomenklatur komplett'!L341)</f>
        <v>-</v>
      </c>
      <c r="C341" s="101" t="str">
        <f>IF(ISBLANK('Nomenklatur komplett'!M341),"-",'Nomenklatur komplett'!M341)</f>
        <v>-</v>
      </c>
      <c r="D341" s="51" t="str">
        <f t="shared" si="5"/>
        <v>-</v>
      </c>
    </row>
    <row r="342" spans="1:4" x14ac:dyDescent="0.2">
      <c r="A342" s="25" t="str">
        <f>IF(ISBLANK('Nomenklatur komplett'!K342),"-",'Nomenklatur komplett'!K342)</f>
        <v>-</v>
      </c>
      <c r="B342" s="17" t="str">
        <f>IF(ISBLANK('Nomenklatur komplett'!L342),"-",'Nomenklatur komplett'!L342)</f>
        <v>-</v>
      </c>
      <c r="C342" s="101" t="str">
        <f>IF(ISBLANK('Nomenklatur komplett'!M342),"-",'Nomenklatur komplett'!M342)</f>
        <v>-</v>
      </c>
      <c r="D342" s="51" t="str">
        <f t="shared" si="5"/>
        <v>-</v>
      </c>
    </row>
    <row r="343" spans="1:4" x14ac:dyDescent="0.2">
      <c r="A343" s="25" t="str">
        <f>IF(ISBLANK('Nomenklatur komplett'!K343),"-",'Nomenklatur komplett'!K343)</f>
        <v>-</v>
      </c>
      <c r="B343" s="17" t="str">
        <f>IF(ISBLANK('Nomenklatur komplett'!L343),"-",'Nomenklatur komplett'!L343)</f>
        <v>-</v>
      </c>
      <c r="C343" s="101" t="str">
        <f>IF(ISBLANK('Nomenklatur komplett'!M343),"-",'Nomenklatur komplett'!M343)</f>
        <v>-</v>
      </c>
      <c r="D343" s="51" t="str">
        <f t="shared" si="5"/>
        <v>-</v>
      </c>
    </row>
    <row r="344" spans="1:4" x14ac:dyDescent="0.2">
      <c r="A344" s="25" t="str">
        <f>IF(ISBLANK('Nomenklatur komplett'!K344),"-",'Nomenklatur komplett'!K344)</f>
        <v>-</v>
      </c>
      <c r="B344" s="17" t="str">
        <f>IF(ISBLANK('Nomenklatur komplett'!L344),"-",'Nomenklatur komplett'!L344)</f>
        <v>-</v>
      </c>
      <c r="C344" s="101" t="str">
        <f>IF(ISBLANK('Nomenklatur komplett'!M344),"-",'Nomenklatur komplett'!M344)</f>
        <v>-</v>
      </c>
      <c r="D344" s="51" t="str">
        <f t="shared" si="5"/>
        <v>-</v>
      </c>
    </row>
    <row r="345" spans="1:4" x14ac:dyDescent="0.2">
      <c r="A345" s="25" t="str">
        <f>IF(ISBLANK('Nomenklatur komplett'!K345),"-",'Nomenklatur komplett'!K345)</f>
        <v>-</v>
      </c>
      <c r="B345" s="17" t="str">
        <f>IF(ISBLANK('Nomenklatur komplett'!L345),"-",'Nomenklatur komplett'!L345)</f>
        <v>-</v>
      </c>
      <c r="C345" s="101" t="str">
        <f>IF(ISBLANK('Nomenklatur komplett'!M345),"-",'Nomenklatur komplett'!M345)</f>
        <v>-</v>
      </c>
      <c r="D345" s="51" t="str">
        <f t="shared" si="5"/>
        <v>-</v>
      </c>
    </row>
    <row r="346" spans="1:4" x14ac:dyDescent="0.2">
      <c r="A346" s="25" t="str">
        <f>IF(ISBLANK('Nomenklatur komplett'!K346),"-",'Nomenklatur komplett'!K346)</f>
        <v>-</v>
      </c>
      <c r="B346" s="17" t="str">
        <f>IF(ISBLANK('Nomenklatur komplett'!L346),"-",'Nomenklatur komplett'!L346)</f>
        <v>-</v>
      </c>
      <c r="C346" s="101" t="str">
        <f>IF(ISBLANK('Nomenklatur komplett'!M346),"-",'Nomenklatur komplett'!M346)</f>
        <v>-</v>
      </c>
      <c r="D346" s="51" t="str">
        <f t="shared" si="5"/>
        <v>-</v>
      </c>
    </row>
    <row r="347" spans="1:4" x14ac:dyDescent="0.2">
      <c r="A347" s="25" t="str">
        <f>IF(ISBLANK('Nomenklatur komplett'!K347),"-",'Nomenklatur komplett'!K347)</f>
        <v>-</v>
      </c>
      <c r="B347" s="17" t="str">
        <f>IF(ISBLANK('Nomenklatur komplett'!L347),"-",'Nomenklatur komplett'!L347)</f>
        <v>-</v>
      </c>
      <c r="C347" s="101" t="str">
        <f>IF(ISBLANK('Nomenklatur komplett'!M347),"-",'Nomenklatur komplett'!M347)</f>
        <v>-</v>
      </c>
      <c r="D347" s="51" t="str">
        <f t="shared" si="5"/>
        <v>-</v>
      </c>
    </row>
    <row r="348" spans="1:4" x14ac:dyDescent="0.2">
      <c r="A348" s="25" t="str">
        <f>IF(ISBLANK('Nomenklatur komplett'!K348),"-",'Nomenklatur komplett'!K348)</f>
        <v>-</v>
      </c>
      <c r="B348" s="17" t="str">
        <f>IF(ISBLANK('Nomenklatur komplett'!L348),"-",'Nomenklatur komplett'!L348)</f>
        <v>-</v>
      </c>
      <c r="C348" s="101" t="str">
        <f>IF(ISBLANK('Nomenklatur komplett'!M348),"-",'Nomenklatur komplett'!M348)</f>
        <v>-</v>
      </c>
      <c r="D348" s="51" t="str">
        <f t="shared" si="5"/>
        <v>-</v>
      </c>
    </row>
    <row r="349" spans="1:4" x14ac:dyDescent="0.2">
      <c r="A349" s="25" t="str">
        <f>IF(ISBLANK('Nomenklatur komplett'!K349),"-",'Nomenklatur komplett'!K349)</f>
        <v>-</v>
      </c>
      <c r="B349" s="17" t="str">
        <f>IF(ISBLANK('Nomenklatur komplett'!L349),"-",'Nomenklatur komplett'!L349)</f>
        <v>-</v>
      </c>
      <c r="C349" s="101" t="str">
        <f>IF(ISBLANK('Nomenklatur komplett'!M349),"-",'Nomenklatur komplett'!M349)</f>
        <v>-</v>
      </c>
      <c r="D349" s="51" t="str">
        <f t="shared" si="5"/>
        <v>-</v>
      </c>
    </row>
    <row r="350" spans="1:4" x14ac:dyDescent="0.2">
      <c r="A350" s="25" t="str">
        <f>IF(ISBLANK('Nomenklatur komplett'!K350),"-",'Nomenklatur komplett'!K350)</f>
        <v>-</v>
      </c>
      <c r="B350" s="17" t="str">
        <f>IF(ISBLANK('Nomenklatur komplett'!L350),"-",'Nomenklatur komplett'!L350)</f>
        <v>-</v>
      </c>
      <c r="C350" s="101" t="str">
        <f>IF(ISBLANK('Nomenklatur komplett'!M350),"-",'Nomenklatur komplett'!M350)</f>
        <v>-</v>
      </c>
      <c r="D350" s="51" t="str">
        <f t="shared" si="5"/>
        <v>-</v>
      </c>
    </row>
    <row r="351" spans="1:4" x14ac:dyDescent="0.2">
      <c r="A351" s="25" t="str">
        <f>IF(ISBLANK('Nomenklatur komplett'!K351),"-",'Nomenklatur komplett'!K351)</f>
        <v>-</v>
      </c>
      <c r="B351" s="17" t="str">
        <f>IF(ISBLANK('Nomenklatur komplett'!L351),"-",'Nomenklatur komplett'!L351)</f>
        <v>-</v>
      </c>
      <c r="C351" s="101" t="str">
        <f>IF(ISBLANK('Nomenklatur komplett'!M351),"-",'Nomenklatur komplett'!M351)</f>
        <v>-</v>
      </c>
      <c r="D351" s="51" t="str">
        <f t="shared" si="5"/>
        <v>-</v>
      </c>
    </row>
    <row r="352" spans="1:4" x14ac:dyDescent="0.2">
      <c r="A352" s="25" t="str">
        <f>IF(ISBLANK('Nomenklatur komplett'!K352),"-",'Nomenklatur komplett'!K352)</f>
        <v>-</v>
      </c>
      <c r="B352" s="17" t="str">
        <f>IF(ISBLANK('Nomenklatur komplett'!L352),"-",'Nomenklatur komplett'!L352)</f>
        <v>-</v>
      </c>
      <c r="C352" s="101" t="str">
        <f>IF(ISBLANK('Nomenklatur komplett'!M352),"-",'Nomenklatur komplett'!M352)</f>
        <v>-</v>
      </c>
      <c r="D352" s="51" t="str">
        <f t="shared" si="5"/>
        <v>-</v>
      </c>
    </row>
    <row r="353" spans="1:4" x14ac:dyDescent="0.2">
      <c r="A353" s="25" t="str">
        <f>IF(ISBLANK('Nomenklatur komplett'!K353),"-",'Nomenklatur komplett'!K353)</f>
        <v>-</v>
      </c>
      <c r="B353" s="17" t="str">
        <f>IF(ISBLANK('Nomenklatur komplett'!L353),"-",'Nomenklatur komplett'!L353)</f>
        <v>-</v>
      </c>
      <c r="C353" s="101" t="str">
        <f>IF(ISBLANK('Nomenklatur komplett'!M353),"-",'Nomenklatur komplett'!M353)</f>
        <v>-</v>
      </c>
      <c r="D353" s="51" t="str">
        <f t="shared" si="5"/>
        <v>-</v>
      </c>
    </row>
    <row r="354" spans="1:4" x14ac:dyDescent="0.2">
      <c r="A354" s="25" t="str">
        <f>IF(ISBLANK('Nomenklatur komplett'!K354),"-",'Nomenklatur komplett'!K354)</f>
        <v>-</v>
      </c>
      <c r="B354" s="17" t="str">
        <f>IF(ISBLANK('Nomenklatur komplett'!L354),"-",'Nomenklatur komplett'!L354)</f>
        <v>-</v>
      </c>
      <c r="C354" s="101" t="str">
        <f>IF(ISBLANK('Nomenklatur komplett'!M354),"-",'Nomenklatur komplett'!M354)</f>
        <v>-</v>
      </c>
      <c r="D354" s="51" t="str">
        <f t="shared" si="5"/>
        <v>-</v>
      </c>
    </row>
    <row r="355" spans="1:4" x14ac:dyDescent="0.2">
      <c r="A355" s="25" t="str">
        <f>IF(ISBLANK('Nomenklatur komplett'!K355),"-",'Nomenklatur komplett'!K355)</f>
        <v>-</v>
      </c>
      <c r="B355" s="17" t="str">
        <f>IF(ISBLANK('Nomenklatur komplett'!L355),"-",'Nomenklatur komplett'!L355)</f>
        <v>-</v>
      </c>
      <c r="C355" s="101" t="str">
        <f>IF(ISBLANK('Nomenklatur komplett'!M355),"-",'Nomenklatur komplett'!M355)</f>
        <v>-</v>
      </c>
      <c r="D355" s="51" t="str">
        <f t="shared" si="5"/>
        <v>-</v>
      </c>
    </row>
    <row r="356" spans="1:4" x14ac:dyDescent="0.2">
      <c r="A356" s="25" t="str">
        <f>IF(ISBLANK('Nomenklatur komplett'!K356),"-",'Nomenklatur komplett'!K356)</f>
        <v>-</v>
      </c>
      <c r="B356" s="17" t="str">
        <f>IF(ISBLANK('Nomenklatur komplett'!L356),"-",'Nomenklatur komplett'!L356)</f>
        <v>-</v>
      </c>
      <c r="C356" s="101" t="str">
        <f>IF(ISBLANK('Nomenklatur komplett'!M356),"-",'Nomenklatur komplett'!M356)</f>
        <v>-</v>
      </c>
      <c r="D356" s="51" t="str">
        <f t="shared" si="5"/>
        <v>-</v>
      </c>
    </row>
    <row r="357" spans="1:4" x14ac:dyDescent="0.2">
      <c r="A357" s="25" t="str">
        <f>IF(ISBLANK('Nomenklatur komplett'!K357),"-",'Nomenklatur komplett'!K357)</f>
        <v>-</v>
      </c>
      <c r="B357" s="17" t="str">
        <f>IF(ISBLANK('Nomenklatur komplett'!L357),"-",'Nomenklatur komplett'!L357)</f>
        <v>-</v>
      </c>
      <c r="C357" s="101" t="str">
        <f>IF(ISBLANK('Nomenklatur komplett'!M357),"-",'Nomenklatur komplett'!M357)</f>
        <v>-</v>
      </c>
      <c r="D357" s="51" t="str">
        <f t="shared" si="5"/>
        <v>-</v>
      </c>
    </row>
    <row r="358" spans="1:4" x14ac:dyDescent="0.2">
      <c r="A358" s="25" t="str">
        <f>IF(ISBLANK('Nomenklatur komplett'!K358),"-",'Nomenklatur komplett'!K358)</f>
        <v>-</v>
      </c>
      <c r="B358" s="17" t="str">
        <f>IF(ISBLANK('Nomenklatur komplett'!L358),"-",'Nomenklatur komplett'!L358)</f>
        <v>-</v>
      </c>
      <c r="C358" s="101" t="str">
        <f>IF(ISBLANK('Nomenklatur komplett'!M358),"-",'Nomenklatur komplett'!M358)</f>
        <v>-</v>
      </c>
      <c r="D358" s="51" t="str">
        <f t="shared" si="5"/>
        <v>-</v>
      </c>
    </row>
    <row r="359" spans="1:4" x14ac:dyDescent="0.2">
      <c r="A359" s="25" t="str">
        <f>IF(ISBLANK('Nomenklatur komplett'!K359),"-",'Nomenklatur komplett'!K359)</f>
        <v>-</v>
      </c>
      <c r="B359" s="17" t="str">
        <f>IF(ISBLANK('Nomenklatur komplett'!L359),"-",'Nomenklatur komplett'!L359)</f>
        <v>-</v>
      </c>
      <c r="C359" s="101" t="str">
        <f>IF(ISBLANK('Nomenklatur komplett'!M359),"-",'Nomenklatur komplett'!M359)</f>
        <v>-</v>
      </c>
      <c r="D359" s="51" t="str">
        <f t="shared" si="5"/>
        <v>-</v>
      </c>
    </row>
    <row r="360" spans="1:4" x14ac:dyDescent="0.2">
      <c r="A360" s="25" t="str">
        <f>IF(ISBLANK('Nomenklatur komplett'!K360),"-",'Nomenklatur komplett'!K360)</f>
        <v>-</v>
      </c>
      <c r="B360" s="17" t="str">
        <f>IF(ISBLANK('Nomenklatur komplett'!L360),"-",'Nomenklatur komplett'!L360)</f>
        <v>-</v>
      </c>
      <c r="C360" s="101" t="str">
        <f>IF(ISBLANK('Nomenklatur komplett'!M360),"-",'Nomenklatur komplett'!M360)</f>
        <v>-</v>
      </c>
      <c r="D360" s="51" t="str">
        <f t="shared" si="5"/>
        <v>-</v>
      </c>
    </row>
    <row r="361" spans="1:4" x14ac:dyDescent="0.2">
      <c r="A361" s="25" t="str">
        <f>IF(ISBLANK('Nomenklatur komplett'!K361),"-",'Nomenklatur komplett'!K361)</f>
        <v>-</v>
      </c>
      <c r="B361" s="17" t="str">
        <f>IF(ISBLANK('Nomenklatur komplett'!L361),"-",'Nomenklatur komplett'!L361)</f>
        <v>-</v>
      </c>
      <c r="C361" s="101" t="str">
        <f>IF(ISBLANK('Nomenklatur komplett'!M361),"-",'Nomenklatur komplett'!M361)</f>
        <v>-</v>
      </c>
      <c r="D361" s="51" t="str">
        <f t="shared" si="5"/>
        <v>-</v>
      </c>
    </row>
    <row r="362" spans="1:4" x14ac:dyDescent="0.2">
      <c r="A362" s="25" t="str">
        <f>IF(ISBLANK('Nomenklatur komplett'!K362),"-",'Nomenklatur komplett'!K362)</f>
        <v>-</v>
      </c>
      <c r="B362" s="17" t="str">
        <f>IF(ISBLANK('Nomenklatur komplett'!L362),"-",'Nomenklatur komplett'!L362)</f>
        <v>-</v>
      </c>
      <c r="C362" s="101" t="str">
        <f>IF(ISBLANK('Nomenklatur komplett'!M362),"-",'Nomenklatur komplett'!M362)</f>
        <v>-</v>
      </c>
      <c r="D362" s="51" t="str">
        <f t="shared" si="5"/>
        <v>-</v>
      </c>
    </row>
    <row r="363" spans="1:4" x14ac:dyDescent="0.2">
      <c r="A363" s="25" t="str">
        <f>IF(ISBLANK('Nomenklatur komplett'!K363),"-",'Nomenklatur komplett'!K363)</f>
        <v>-</v>
      </c>
      <c r="B363" s="17" t="str">
        <f>IF(ISBLANK('Nomenklatur komplett'!L363),"-",'Nomenklatur komplett'!L363)</f>
        <v>-</v>
      </c>
      <c r="C363" s="101" t="str">
        <f>IF(ISBLANK('Nomenklatur komplett'!M363),"-",'Nomenklatur komplett'!M363)</f>
        <v>-</v>
      </c>
      <c r="D363" s="51" t="str">
        <f t="shared" si="5"/>
        <v>-</v>
      </c>
    </row>
    <row r="364" spans="1:4" x14ac:dyDescent="0.2">
      <c r="A364" s="25" t="str">
        <f>IF(ISBLANK('Nomenklatur komplett'!K364),"-",'Nomenklatur komplett'!K364)</f>
        <v>-</v>
      </c>
      <c r="B364" s="17" t="str">
        <f>IF(ISBLANK('Nomenklatur komplett'!L364),"-",'Nomenklatur komplett'!L364)</f>
        <v>-</v>
      </c>
      <c r="C364" s="101" t="str">
        <f>IF(ISBLANK('Nomenklatur komplett'!M364),"-",'Nomenklatur komplett'!M364)</f>
        <v>-</v>
      </c>
      <c r="D364" s="51" t="str">
        <f t="shared" si="5"/>
        <v>-</v>
      </c>
    </row>
    <row r="365" spans="1:4" x14ac:dyDescent="0.2">
      <c r="A365" s="25" t="str">
        <f>IF(ISBLANK('Nomenklatur komplett'!K365),"-",'Nomenklatur komplett'!K365)</f>
        <v>-</v>
      </c>
      <c r="B365" s="17" t="str">
        <f>IF(ISBLANK('Nomenklatur komplett'!L365),"-",'Nomenklatur komplett'!L365)</f>
        <v>-</v>
      </c>
      <c r="C365" s="101" t="str">
        <f>IF(ISBLANK('Nomenklatur komplett'!M365),"-",'Nomenklatur komplett'!M365)</f>
        <v>-</v>
      </c>
      <c r="D365" s="51" t="str">
        <f t="shared" si="5"/>
        <v>-</v>
      </c>
    </row>
    <row r="366" spans="1:4" x14ac:dyDescent="0.2">
      <c r="A366" s="25" t="str">
        <f>IF(ISBLANK('Nomenklatur komplett'!K366),"-",'Nomenklatur komplett'!K366)</f>
        <v>-</v>
      </c>
      <c r="B366" s="17" t="str">
        <f>IF(ISBLANK('Nomenklatur komplett'!L366),"-",'Nomenklatur komplett'!L366)</f>
        <v>-</v>
      </c>
      <c r="C366" s="101" t="str">
        <f>IF(ISBLANK('Nomenklatur komplett'!M366),"-",'Nomenklatur komplett'!M366)</f>
        <v>-</v>
      </c>
      <c r="D366" s="51" t="str">
        <f t="shared" si="5"/>
        <v>-</v>
      </c>
    </row>
    <row r="367" spans="1:4" x14ac:dyDescent="0.2">
      <c r="A367" s="25" t="str">
        <f>IF(ISBLANK('Nomenklatur komplett'!K367),"-",'Nomenklatur komplett'!K367)</f>
        <v>-</v>
      </c>
      <c r="B367" s="17" t="str">
        <f>IF(ISBLANK('Nomenklatur komplett'!L367),"-",'Nomenklatur komplett'!L367)</f>
        <v>-</v>
      </c>
      <c r="C367" s="101" t="str">
        <f>IF(ISBLANK('Nomenklatur komplett'!M367),"-",'Nomenklatur komplett'!M367)</f>
        <v>-</v>
      </c>
      <c r="D367" s="51" t="str">
        <f t="shared" si="5"/>
        <v>-</v>
      </c>
    </row>
    <row r="368" spans="1:4" x14ac:dyDescent="0.2">
      <c r="A368" s="25" t="str">
        <f>IF(ISBLANK('Nomenklatur komplett'!K368),"-",'Nomenklatur komplett'!K368)</f>
        <v>-</v>
      </c>
      <c r="B368" s="17" t="str">
        <f>IF(ISBLANK('Nomenklatur komplett'!L368),"-",'Nomenklatur komplett'!L368)</f>
        <v>-</v>
      </c>
      <c r="C368" s="101" t="str">
        <f>IF(ISBLANK('Nomenklatur komplett'!M368),"-",'Nomenklatur komplett'!M368)</f>
        <v>-</v>
      </c>
      <c r="D368" s="51" t="str">
        <f t="shared" si="5"/>
        <v>-</v>
      </c>
    </row>
    <row r="369" spans="1:4" x14ac:dyDescent="0.2">
      <c r="A369" s="25" t="str">
        <f>IF(ISBLANK('Nomenklatur komplett'!K369),"-",'Nomenklatur komplett'!K369)</f>
        <v>-</v>
      </c>
      <c r="B369" s="17" t="str">
        <f>IF(ISBLANK('Nomenklatur komplett'!L369),"-",'Nomenklatur komplett'!L369)</f>
        <v>-</v>
      </c>
      <c r="C369" s="101" t="str">
        <f>IF(ISBLANK('Nomenklatur komplett'!M369),"-",'Nomenklatur komplett'!M369)</f>
        <v>-</v>
      </c>
      <c r="D369" s="51" t="str">
        <f t="shared" si="5"/>
        <v>-</v>
      </c>
    </row>
    <row r="370" spans="1:4" x14ac:dyDescent="0.2">
      <c r="A370" s="25" t="str">
        <f>IF(ISBLANK('Nomenklatur komplett'!K370),"-",'Nomenklatur komplett'!K370)</f>
        <v>-</v>
      </c>
      <c r="B370" s="17" t="str">
        <f>IF(ISBLANK('Nomenklatur komplett'!L370),"-",'Nomenklatur komplett'!L370)</f>
        <v>-</v>
      </c>
      <c r="C370" s="101" t="str">
        <f>IF(ISBLANK('Nomenklatur komplett'!M370),"-",'Nomenklatur komplett'!M370)</f>
        <v>-</v>
      </c>
      <c r="D370" s="51" t="str">
        <f t="shared" si="5"/>
        <v>-</v>
      </c>
    </row>
    <row r="371" spans="1:4" x14ac:dyDescent="0.2">
      <c r="A371" s="25" t="str">
        <f>IF(ISBLANK('Nomenklatur komplett'!K371),"-",'Nomenklatur komplett'!K371)</f>
        <v>-</v>
      </c>
      <c r="B371" s="17" t="str">
        <f>IF(ISBLANK('Nomenklatur komplett'!L371),"-",'Nomenklatur komplett'!L371)</f>
        <v>-</v>
      </c>
      <c r="C371" s="101" t="str">
        <f>IF(ISBLANK('Nomenklatur komplett'!M371),"-",'Nomenklatur komplett'!M371)</f>
        <v>-</v>
      </c>
      <c r="D371" s="51" t="str">
        <f t="shared" si="5"/>
        <v>-</v>
      </c>
    </row>
    <row r="372" spans="1:4" x14ac:dyDescent="0.2">
      <c r="A372" s="25" t="str">
        <f>IF(ISBLANK('Nomenklatur komplett'!K372),"-",'Nomenklatur komplett'!K372)</f>
        <v>-</v>
      </c>
      <c r="B372" s="17" t="str">
        <f>IF(ISBLANK('Nomenklatur komplett'!L372),"-",'Nomenklatur komplett'!L372)</f>
        <v>-</v>
      </c>
      <c r="C372" s="101" t="str">
        <f>IF(ISBLANK('Nomenklatur komplett'!M372),"-",'Nomenklatur komplett'!M372)</f>
        <v>-</v>
      </c>
      <c r="D372" s="51" t="str">
        <f t="shared" si="5"/>
        <v>-</v>
      </c>
    </row>
    <row r="373" spans="1:4" x14ac:dyDescent="0.2">
      <c r="A373" s="25" t="str">
        <f>IF(ISBLANK('Nomenklatur komplett'!K373),"-",'Nomenklatur komplett'!K373)</f>
        <v>-</v>
      </c>
      <c r="B373" s="17" t="str">
        <f>IF(ISBLANK('Nomenklatur komplett'!L373),"-",'Nomenklatur komplett'!L373)</f>
        <v>-</v>
      </c>
      <c r="C373" s="101" t="str">
        <f>IF(ISBLANK('Nomenklatur komplett'!M373),"-",'Nomenklatur komplett'!M373)</f>
        <v>-</v>
      </c>
      <c r="D373" s="51" t="str">
        <f t="shared" si="5"/>
        <v>-</v>
      </c>
    </row>
    <row r="374" spans="1:4" x14ac:dyDescent="0.2">
      <c r="A374" s="25" t="str">
        <f>IF(ISBLANK('Nomenklatur komplett'!K374),"-",'Nomenklatur komplett'!K374)</f>
        <v>-</v>
      </c>
      <c r="B374" s="17" t="str">
        <f>IF(ISBLANK('Nomenklatur komplett'!L374),"-",'Nomenklatur komplett'!L374)</f>
        <v>-</v>
      </c>
      <c r="C374" s="101" t="str">
        <f>IF(ISBLANK('Nomenklatur komplett'!M374),"-",'Nomenklatur komplett'!M374)</f>
        <v>-</v>
      </c>
      <c r="D374" s="51" t="str">
        <f t="shared" si="5"/>
        <v>-</v>
      </c>
    </row>
    <row r="375" spans="1:4" x14ac:dyDescent="0.2">
      <c r="A375" s="25" t="str">
        <f>IF(ISBLANK('Nomenklatur komplett'!K375),"-",'Nomenklatur komplett'!K375)</f>
        <v>-</v>
      </c>
      <c r="B375" s="17" t="str">
        <f>IF(ISBLANK('Nomenklatur komplett'!L375),"-",'Nomenklatur komplett'!L375)</f>
        <v>-</v>
      </c>
      <c r="C375" s="101" t="str">
        <f>IF(ISBLANK('Nomenklatur komplett'!M375),"-",'Nomenklatur komplett'!M375)</f>
        <v>-</v>
      </c>
      <c r="D375" s="51" t="str">
        <f t="shared" si="5"/>
        <v>-</v>
      </c>
    </row>
    <row r="376" spans="1:4" x14ac:dyDescent="0.2">
      <c r="A376" s="25" t="str">
        <f>IF(ISBLANK('Nomenklatur komplett'!K376),"-",'Nomenklatur komplett'!K376)</f>
        <v>-</v>
      </c>
      <c r="B376" s="17" t="str">
        <f>IF(ISBLANK('Nomenklatur komplett'!L376),"-",'Nomenklatur komplett'!L376)</f>
        <v>-</v>
      </c>
      <c r="C376" s="101" t="str">
        <f>IF(ISBLANK('Nomenklatur komplett'!M376),"-",'Nomenklatur komplett'!M376)</f>
        <v>-</v>
      </c>
      <c r="D376" s="51" t="str">
        <f t="shared" si="5"/>
        <v>-</v>
      </c>
    </row>
    <row r="377" spans="1:4" x14ac:dyDescent="0.2">
      <c r="A377" s="25" t="str">
        <f>IF(ISBLANK('Nomenklatur komplett'!K377),"-",'Nomenklatur komplett'!K377)</f>
        <v>-</v>
      </c>
      <c r="B377" s="17" t="str">
        <f>IF(ISBLANK('Nomenklatur komplett'!L377),"-",'Nomenklatur komplett'!L377)</f>
        <v>-</v>
      </c>
      <c r="C377" s="101" t="str">
        <f>IF(ISBLANK('Nomenklatur komplett'!M377),"-",'Nomenklatur komplett'!M377)</f>
        <v>-</v>
      </c>
      <c r="D377" s="51" t="str">
        <f t="shared" si="5"/>
        <v>-</v>
      </c>
    </row>
    <row r="378" spans="1:4" x14ac:dyDescent="0.2">
      <c r="A378" s="25" t="str">
        <f>IF(ISBLANK('Nomenklatur komplett'!K378),"-",'Nomenklatur komplett'!K378)</f>
        <v>-</v>
      </c>
      <c r="B378" s="17" t="str">
        <f>IF(ISBLANK('Nomenklatur komplett'!L378),"-",'Nomenklatur komplett'!L378)</f>
        <v>-</v>
      </c>
      <c r="C378" s="101" t="str">
        <f>IF(ISBLANK('Nomenklatur komplett'!M378),"-",'Nomenklatur komplett'!M378)</f>
        <v>-</v>
      </c>
      <c r="D378" s="51" t="str">
        <f t="shared" si="5"/>
        <v>-</v>
      </c>
    </row>
    <row r="379" spans="1:4" x14ac:dyDescent="0.2">
      <c r="A379" s="25" t="str">
        <f>IF(ISBLANK('Nomenklatur komplett'!K379),"-",'Nomenklatur komplett'!K379)</f>
        <v>-</v>
      </c>
      <c r="B379" s="17" t="str">
        <f>IF(ISBLANK('Nomenklatur komplett'!L379),"-",'Nomenklatur komplett'!L379)</f>
        <v>-</v>
      </c>
      <c r="C379" s="101" t="str">
        <f>IF(ISBLANK('Nomenklatur komplett'!M379),"-",'Nomenklatur komplett'!M379)</f>
        <v>-</v>
      </c>
      <c r="D379" s="51" t="str">
        <f t="shared" si="5"/>
        <v>-</v>
      </c>
    </row>
    <row r="380" spans="1:4" x14ac:dyDescent="0.2">
      <c r="A380" s="25" t="str">
        <f>IF(ISBLANK('Nomenklatur komplett'!K380),"-",'Nomenklatur komplett'!K380)</f>
        <v>-</v>
      </c>
      <c r="B380" s="17" t="str">
        <f>IF(ISBLANK('Nomenklatur komplett'!L380),"-",'Nomenklatur komplett'!L380)</f>
        <v>-</v>
      </c>
      <c r="C380" s="101" t="str">
        <f>IF(ISBLANK('Nomenklatur komplett'!M380),"-",'Nomenklatur komplett'!M380)</f>
        <v>-</v>
      </c>
      <c r="D380" s="51" t="str">
        <f t="shared" si="5"/>
        <v>-</v>
      </c>
    </row>
    <row r="381" spans="1:4" x14ac:dyDescent="0.2">
      <c r="A381" s="25" t="str">
        <f>IF(ISBLANK('Nomenklatur komplett'!K381),"-",'Nomenklatur komplett'!K381)</f>
        <v>-</v>
      </c>
      <c r="B381" s="17" t="str">
        <f>IF(ISBLANK('Nomenklatur komplett'!L381),"-",'Nomenklatur komplett'!L381)</f>
        <v>-</v>
      </c>
      <c r="C381" s="101" t="str">
        <f>IF(ISBLANK('Nomenklatur komplett'!M381),"-",'Nomenklatur komplett'!M381)</f>
        <v>-</v>
      </c>
      <c r="D381" s="51" t="str">
        <f t="shared" si="5"/>
        <v>-</v>
      </c>
    </row>
    <row r="382" spans="1:4" x14ac:dyDescent="0.2">
      <c r="A382" s="25" t="str">
        <f>IF(ISBLANK('Nomenklatur komplett'!K382),"-",'Nomenklatur komplett'!K382)</f>
        <v>-</v>
      </c>
      <c r="B382" s="17" t="str">
        <f>IF(ISBLANK('Nomenklatur komplett'!L382),"-",'Nomenklatur komplett'!L382)</f>
        <v>-</v>
      </c>
      <c r="C382" s="101" t="str">
        <f>IF(ISBLANK('Nomenklatur komplett'!M382),"-",'Nomenklatur komplett'!M382)</f>
        <v>-</v>
      </c>
      <c r="D382" s="51" t="str">
        <f t="shared" si="5"/>
        <v>-</v>
      </c>
    </row>
    <row r="383" spans="1:4" x14ac:dyDescent="0.2">
      <c r="A383" s="25" t="str">
        <f>IF(ISBLANK('Nomenklatur komplett'!K383),"-",'Nomenklatur komplett'!K383)</f>
        <v>-</v>
      </c>
      <c r="B383" s="17" t="str">
        <f>IF(ISBLANK('Nomenklatur komplett'!L383),"-",'Nomenklatur komplett'!L383)</f>
        <v>-</v>
      </c>
      <c r="C383" s="101" t="str">
        <f>IF(ISBLANK('Nomenklatur komplett'!M383),"-",'Nomenklatur komplett'!M383)</f>
        <v>-</v>
      </c>
      <c r="D383" s="51" t="str">
        <f t="shared" si="5"/>
        <v>-</v>
      </c>
    </row>
    <row r="384" spans="1:4" x14ac:dyDescent="0.2">
      <c r="A384" s="25" t="str">
        <f>IF(ISBLANK('Nomenklatur komplett'!K384),"-",'Nomenklatur komplett'!K384)</f>
        <v>-</v>
      </c>
      <c r="B384" s="17" t="str">
        <f>IF(ISBLANK('Nomenklatur komplett'!L384),"-",'Nomenklatur komplett'!L384)</f>
        <v>-</v>
      </c>
      <c r="C384" s="101" t="str">
        <f>IF(ISBLANK('Nomenklatur komplett'!M384),"-",'Nomenklatur komplett'!M384)</f>
        <v>-</v>
      </c>
      <c r="D384" s="51" t="str">
        <f t="shared" si="5"/>
        <v>-</v>
      </c>
    </row>
    <row r="385" spans="1:4" x14ac:dyDescent="0.2">
      <c r="A385" s="25" t="str">
        <f>IF(ISBLANK('Nomenklatur komplett'!K385),"-",'Nomenklatur komplett'!K385)</f>
        <v>-</v>
      </c>
      <c r="B385" s="17" t="str">
        <f>IF(ISBLANK('Nomenklatur komplett'!L385),"-",'Nomenklatur komplett'!L385)</f>
        <v>-</v>
      </c>
      <c r="C385" s="101" t="str">
        <f>IF(ISBLANK('Nomenklatur komplett'!M385),"-",'Nomenklatur komplett'!M385)</f>
        <v>-</v>
      </c>
      <c r="D385" s="51" t="str">
        <f t="shared" si="5"/>
        <v>-</v>
      </c>
    </row>
    <row r="386" spans="1:4" x14ac:dyDescent="0.2">
      <c r="A386" s="25" t="str">
        <f>IF(ISBLANK('Nomenklatur komplett'!K386),"-",'Nomenklatur komplett'!K386)</f>
        <v>-</v>
      </c>
      <c r="B386" s="17" t="str">
        <f>IF(ISBLANK('Nomenklatur komplett'!L386),"-",'Nomenklatur komplett'!L386)</f>
        <v>-</v>
      </c>
      <c r="C386" s="101" t="str">
        <f>IF(ISBLANK('Nomenklatur komplett'!M386),"-",'Nomenklatur komplett'!M386)</f>
        <v>-</v>
      </c>
      <c r="D386" s="51" t="str">
        <f t="shared" si="5"/>
        <v>-</v>
      </c>
    </row>
    <row r="387" spans="1:4" x14ac:dyDescent="0.2">
      <c r="A387" s="25" t="str">
        <f>IF(ISBLANK('Nomenklatur komplett'!K387),"-",'Nomenklatur komplett'!K387)</f>
        <v>-</v>
      </c>
      <c r="B387" s="17" t="str">
        <f>IF(ISBLANK('Nomenklatur komplett'!L387),"-",'Nomenklatur komplett'!L387)</f>
        <v>-</v>
      </c>
      <c r="C387" s="101" t="str">
        <f>IF(ISBLANK('Nomenklatur komplett'!M387),"-",'Nomenklatur komplett'!M387)</f>
        <v>-</v>
      </c>
      <c r="D387" s="51" t="str">
        <f t="shared" si="5"/>
        <v>-</v>
      </c>
    </row>
    <row r="388" spans="1:4" x14ac:dyDescent="0.2">
      <c r="A388" s="25" t="str">
        <f>IF(ISBLANK('Nomenklatur komplett'!K388),"-",'Nomenklatur komplett'!K388)</f>
        <v>-</v>
      </c>
      <c r="B388" s="17" t="str">
        <f>IF(ISBLANK('Nomenklatur komplett'!L388),"-",'Nomenklatur komplett'!L388)</f>
        <v>-</v>
      </c>
      <c r="C388" s="101" t="str">
        <f>IF(ISBLANK('Nomenklatur komplett'!M388),"-",'Nomenklatur komplett'!M388)</f>
        <v>-</v>
      </c>
      <c r="D388" s="51" t="str">
        <f t="shared" si="5"/>
        <v>-</v>
      </c>
    </row>
    <row r="389" spans="1:4" x14ac:dyDescent="0.2">
      <c r="A389" s="25" t="str">
        <f>IF(ISBLANK('Nomenklatur komplett'!K389),"-",'Nomenklatur komplett'!K389)</f>
        <v>-</v>
      </c>
      <c r="B389" s="17" t="str">
        <f>IF(ISBLANK('Nomenklatur komplett'!L389),"-",'Nomenklatur komplett'!L389)</f>
        <v>-</v>
      </c>
      <c r="C389" s="101" t="str">
        <f>IF(ISBLANK('Nomenklatur komplett'!M389),"-",'Nomenklatur komplett'!M389)</f>
        <v>-</v>
      </c>
      <c r="D389" s="51" t="str">
        <f t="shared" ref="D389:D452" si="6">IF(B389="-",B389,C389&amp; " (" &amp;B389&amp;")")</f>
        <v>-</v>
      </c>
    </row>
    <row r="390" spans="1:4" x14ac:dyDescent="0.2">
      <c r="A390" s="25" t="str">
        <f>IF(ISBLANK('Nomenklatur komplett'!K390),"-",'Nomenklatur komplett'!K390)</f>
        <v>-</v>
      </c>
      <c r="B390" s="17" t="str">
        <f>IF(ISBLANK('Nomenklatur komplett'!L390),"-",'Nomenklatur komplett'!L390)</f>
        <v>-</v>
      </c>
      <c r="C390" s="101" t="str">
        <f>IF(ISBLANK('Nomenklatur komplett'!M390),"-",'Nomenklatur komplett'!M390)</f>
        <v>-</v>
      </c>
      <c r="D390" s="51" t="str">
        <f t="shared" si="6"/>
        <v>-</v>
      </c>
    </row>
    <row r="391" spans="1:4" x14ac:dyDescent="0.2">
      <c r="A391" s="25" t="str">
        <f>IF(ISBLANK('Nomenklatur komplett'!K391),"-",'Nomenklatur komplett'!K391)</f>
        <v>-</v>
      </c>
      <c r="B391" s="17" t="str">
        <f>IF(ISBLANK('Nomenklatur komplett'!L391),"-",'Nomenklatur komplett'!L391)</f>
        <v>-</v>
      </c>
      <c r="C391" s="101" t="str">
        <f>IF(ISBLANK('Nomenklatur komplett'!M391),"-",'Nomenklatur komplett'!M391)</f>
        <v>-</v>
      </c>
      <c r="D391" s="51" t="str">
        <f t="shared" si="6"/>
        <v>-</v>
      </c>
    </row>
    <row r="392" spans="1:4" x14ac:dyDescent="0.2">
      <c r="A392" s="25" t="str">
        <f>IF(ISBLANK('Nomenklatur komplett'!K392),"-",'Nomenklatur komplett'!K392)</f>
        <v>-</v>
      </c>
      <c r="B392" s="17" t="str">
        <f>IF(ISBLANK('Nomenklatur komplett'!L392),"-",'Nomenklatur komplett'!L392)</f>
        <v>-</v>
      </c>
      <c r="C392" s="101" t="str">
        <f>IF(ISBLANK('Nomenklatur komplett'!M392),"-",'Nomenklatur komplett'!M392)</f>
        <v>-</v>
      </c>
      <c r="D392" s="51" t="str">
        <f t="shared" si="6"/>
        <v>-</v>
      </c>
    </row>
    <row r="393" spans="1:4" x14ac:dyDescent="0.2">
      <c r="A393" s="25" t="str">
        <f>IF(ISBLANK('Nomenklatur komplett'!K393),"-",'Nomenklatur komplett'!K393)</f>
        <v>-</v>
      </c>
      <c r="B393" s="17" t="str">
        <f>IF(ISBLANK('Nomenklatur komplett'!L393),"-",'Nomenklatur komplett'!L393)</f>
        <v>-</v>
      </c>
      <c r="C393" s="101" t="str">
        <f>IF(ISBLANK('Nomenklatur komplett'!M393),"-",'Nomenklatur komplett'!M393)</f>
        <v>-</v>
      </c>
      <c r="D393" s="51" t="str">
        <f t="shared" si="6"/>
        <v>-</v>
      </c>
    </row>
    <row r="394" spans="1:4" x14ac:dyDescent="0.2">
      <c r="A394" s="25" t="str">
        <f>IF(ISBLANK('Nomenklatur komplett'!K394),"-",'Nomenklatur komplett'!K394)</f>
        <v>-</v>
      </c>
      <c r="B394" s="17" t="str">
        <f>IF(ISBLANK('Nomenklatur komplett'!L394),"-",'Nomenklatur komplett'!L394)</f>
        <v>-</v>
      </c>
      <c r="C394" s="101" t="str">
        <f>IF(ISBLANK('Nomenklatur komplett'!M394),"-",'Nomenklatur komplett'!M394)</f>
        <v>-</v>
      </c>
      <c r="D394" s="51" t="str">
        <f t="shared" si="6"/>
        <v>-</v>
      </c>
    </row>
    <row r="395" spans="1:4" x14ac:dyDescent="0.2">
      <c r="A395" s="25" t="str">
        <f>IF(ISBLANK('Nomenklatur komplett'!K395),"-",'Nomenklatur komplett'!K395)</f>
        <v>-</v>
      </c>
      <c r="B395" s="17" t="str">
        <f>IF(ISBLANK('Nomenklatur komplett'!L395),"-",'Nomenklatur komplett'!L395)</f>
        <v>-</v>
      </c>
      <c r="C395" s="101" t="str">
        <f>IF(ISBLANK('Nomenklatur komplett'!M395),"-",'Nomenklatur komplett'!M395)</f>
        <v>-</v>
      </c>
      <c r="D395" s="51" t="str">
        <f t="shared" si="6"/>
        <v>-</v>
      </c>
    </row>
    <row r="396" spans="1:4" x14ac:dyDescent="0.2">
      <c r="A396" s="25" t="str">
        <f>IF(ISBLANK('Nomenklatur komplett'!K396),"-",'Nomenklatur komplett'!K396)</f>
        <v>-</v>
      </c>
      <c r="B396" s="17" t="str">
        <f>IF(ISBLANK('Nomenklatur komplett'!L396),"-",'Nomenklatur komplett'!L396)</f>
        <v>-</v>
      </c>
      <c r="C396" s="101" t="str">
        <f>IF(ISBLANK('Nomenklatur komplett'!M396),"-",'Nomenklatur komplett'!M396)</f>
        <v>-</v>
      </c>
      <c r="D396" s="51" t="str">
        <f t="shared" si="6"/>
        <v>-</v>
      </c>
    </row>
    <row r="397" spans="1:4" x14ac:dyDescent="0.2">
      <c r="A397" s="25" t="str">
        <f>IF(ISBLANK('Nomenklatur komplett'!K397),"-",'Nomenklatur komplett'!K397)</f>
        <v>-</v>
      </c>
      <c r="B397" s="17" t="str">
        <f>IF(ISBLANK('Nomenklatur komplett'!L397),"-",'Nomenklatur komplett'!L397)</f>
        <v>-</v>
      </c>
      <c r="C397" s="101" t="str">
        <f>IF(ISBLANK('Nomenklatur komplett'!M397),"-",'Nomenklatur komplett'!M397)</f>
        <v>-</v>
      </c>
      <c r="D397" s="51" t="str">
        <f t="shared" si="6"/>
        <v>-</v>
      </c>
    </row>
    <row r="398" spans="1:4" x14ac:dyDescent="0.2">
      <c r="A398" s="25" t="str">
        <f>IF(ISBLANK('Nomenklatur komplett'!K398),"-",'Nomenklatur komplett'!K398)</f>
        <v>-</v>
      </c>
      <c r="B398" s="17" t="str">
        <f>IF(ISBLANK('Nomenklatur komplett'!L398),"-",'Nomenklatur komplett'!L398)</f>
        <v>-</v>
      </c>
      <c r="C398" s="101" t="str">
        <f>IF(ISBLANK('Nomenklatur komplett'!M398),"-",'Nomenklatur komplett'!M398)</f>
        <v>-</v>
      </c>
      <c r="D398" s="51" t="str">
        <f t="shared" si="6"/>
        <v>-</v>
      </c>
    </row>
    <row r="399" spans="1:4" x14ac:dyDescent="0.2">
      <c r="A399" s="25" t="str">
        <f>IF(ISBLANK('Nomenklatur komplett'!K399),"-",'Nomenklatur komplett'!K399)</f>
        <v>-</v>
      </c>
      <c r="B399" s="17" t="str">
        <f>IF(ISBLANK('Nomenklatur komplett'!L399),"-",'Nomenklatur komplett'!L399)</f>
        <v>-</v>
      </c>
      <c r="C399" s="101" t="str">
        <f>IF(ISBLANK('Nomenklatur komplett'!M399),"-",'Nomenklatur komplett'!M399)</f>
        <v>-</v>
      </c>
      <c r="D399" s="51" t="str">
        <f t="shared" si="6"/>
        <v>-</v>
      </c>
    </row>
    <row r="400" spans="1:4" x14ac:dyDescent="0.2">
      <c r="A400" s="25" t="str">
        <f>IF(ISBLANK('Nomenklatur komplett'!K400),"-",'Nomenklatur komplett'!K400)</f>
        <v>-</v>
      </c>
      <c r="B400" s="17" t="str">
        <f>IF(ISBLANK('Nomenklatur komplett'!L400),"-",'Nomenklatur komplett'!L400)</f>
        <v>-</v>
      </c>
      <c r="C400" s="101" t="str">
        <f>IF(ISBLANK('Nomenklatur komplett'!M400),"-",'Nomenklatur komplett'!M400)</f>
        <v>-</v>
      </c>
      <c r="D400" s="51" t="str">
        <f t="shared" si="6"/>
        <v>-</v>
      </c>
    </row>
    <row r="401" spans="1:4" x14ac:dyDescent="0.2">
      <c r="A401" s="25" t="str">
        <f>IF(ISBLANK('Nomenklatur komplett'!K401),"-",'Nomenklatur komplett'!K401)</f>
        <v>-</v>
      </c>
      <c r="B401" s="17" t="str">
        <f>IF(ISBLANK('Nomenklatur komplett'!L401),"-",'Nomenklatur komplett'!L401)</f>
        <v>-</v>
      </c>
      <c r="C401" s="101" t="str">
        <f>IF(ISBLANK('Nomenklatur komplett'!M401),"-",'Nomenklatur komplett'!M401)</f>
        <v>-</v>
      </c>
      <c r="D401" s="51" t="str">
        <f t="shared" si="6"/>
        <v>-</v>
      </c>
    </row>
    <row r="402" spans="1:4" x14ac:dyDescent="0.2">
      <c r="A402" s="25" t="str">
        <f>IF(ISBLANK('Nomenklatur komplett'!K402),"-",'Nomenklatur komplett'!K402)</f>
        <v>-</v>
      </c>
      <c r="B402" s="17" t="str">
        <f>IF(ISBLANK('Nomenklatur komplett'!L402),"-",'Nomenklatur komplett'!L402)</f>
        <v>-</v>
      </c>
      <c r="C402" s="101" t="str">
        <f>IF(ISBLANK('Nomenklatur komplett'!M402),"-",'Nomenklatur komplett'!M402)</f>
        <v>-</v>
      </c>
      <c r="D402" s="51" t="str">
        <f t="shared" si="6"/>
        <v>-</v>
      </c>
    </row>
    <row r="403" spans="1:4" x14ac:dyDescent="0.2">
      <c r="A403" s="25" t="str">
        <f>IF(ISBLANK('Nomenklatur komplett'!K403),"-",'Nomenklatur komplett'!K403)</f>
        <v>-</v>
      </c>
      <c r="B403" s="17" t="str">
        <f>IF(ISBLANK('Nomenklatur komplett'!L403),"-",'Nomenklatur komplett'!L403)</f>
        <v>-</v>
      </c>
      <c r="C403" s="101" t="str">
        <f>IF(ISBLANK('Nomenklatur komplett'!M403),"-",'Nomenklatur komplett'!M403)</f>
        <v>-</v>
      </c>
      <c r="D403" s="51" t="str">
        <f t="shared" si="6"/>
        <v>-</v>
      </c>
    </row>
    <row r="404" spans="1:4" x14ac:dyDescent="0.2">
      <c r="A404" s="25" t="str">
        <f>IF(ISBLANK('Nomenklatur komplett'!K404),"-",'Nomenklatur komplett'!K404)</f>
        <v>-</v>
      </c>
      <c r="B404" s="17" t="str">
        <f>IF(ISBLANK('Nomenklatur komplett'!L404),"-",'Nomenklatur komplett'!L404)</f>
        <v>-</v>
      </c>
      <c r="C404" s="101" t="str">
        <f>IF(ISBLANK('Nomenklatur komplett'!M404),"-",'Nomenklatur komplett'!M404)</f>
        <v>-</v>
      </c>
      <c r="D404" s="51" t="str">
        <f t="shared" si="6"/>
        <v>-</v>
      </c>
    </row>
    <row r="405" spans="1:4" x14ac:dyDescent="0.2">
      <c r="A405" s="25" t="str">
        <f>IF(ISBLANK('Nomenklatur komplett'!K405),"-",'Nomenklatur komplett'!K405)</f>
        <v>-</v>
      </c>
      <c r="B405" s="17" t="str">
        <f>IF(ISBLANK('Nomenklatur komplett'!L405),"-",'Nomenklatur komplett'!L405)</f>
        <v>-</v>
      </c>
      <c r="C405" s="101" t="str">
        <f>IF(ISBLANK('Nomenklatur komplett'!M405),"-",'Nomenklatur komplett'!M405)</f>
        <v>-</v>
      </c>
      <c r="D405" s="51" t="str">
        <f t="shared" si="6"/>
        <v>-</v>
      </c>
    </row>
    <row r="406" spans="1:4" x14ac:dyDescent="0.2">
      <c r="A406" s="25" t="str">
        <f>IF(ISBLANK('Nomenklatur komplett'!K406),"-",'Nomenklatur komplett'!K406)</f>
        <v>-</v>
      </c>
      <c r="B406" s="17" t="str">
        <f>IF(ISBLANK('Nomenklatur komplett'!L406),"-",'Nomenklatur komplett'!L406)</f>
        <v>-</v>
      </c>
      <c r="C406" s="101" t="str">
        <f>IF(ISBLANK('Nomenklatur komplett'!M406),"-",'Nomenklatur komplett'!M406)</f>
        <v>-</v>
      </c>
      <c r="D406" s="51" t="str">
        <f t="shared" si="6"/>
        <v>-</v>
      </c>
    </row>
    <row r="407" spans="1:4" x14ac:dyDescent="0.2">
      <c r="A407" s="25" t="str">
        <f>IF(ISBLANK('Nomenklatur komplett'!K407),"-",'Nomenklatur komplett'!K407)</f>
        <v>-</v>
      </c>
      <c r="B407" s="17" t="str">
        <f>IF(ISBLANK('Nomenklatur komplett'!L407),"-",'Nomenklatur komplett'!L407)</f>
        <v>-</v>
      </c>
      <c r="C407" s="101" t="str">
        <f>IF(ISBLANK('Nomenklatur komplett'!M407),"-",'Nomenklatur komplett'!M407)</f>
        <v>-</v>
      </c>
      <c r="D407" s="51" t="str">
        <f t="shared" si="6"/>
        <v>-</v>
      </c>
    </row>
    <row r="408" spans="1:4" x14ac:dyDescent="0.2">
      <c r="A408" s="25" t="str">
        <f>IF(ISBLANK('Nomenklatur komplett'!K408),"-",'Nomenklatur komplett'!K408)</f>
        <v>-</v>
      </c>
      <c r="B408" s="17" t="str">
        <f>IF(ISBLANK('Nomenklatur komplett'!L408),"-",'Nomenklatur komplett'!L408)</f>
        <v>-</v>
      </c>
      <c r="C408" s="101" t="str">
        <f>IF(ISBLANK('Nomenklatur komplett'!M408),"-",'Nomenklatur komplett'!M408)</f>
        <v>-</v>
      </c>
      <c r="D408" s="51" t="str">
        <f t="shared" si="6"/>
        <v>-</v>
      </c>
    </row>
    <row r="409" spans="1:4" x14ac:dyDescent="0.2">
      <c r="A409" s="25" t="str">
        <f>IF(ISBLANK('Nomenklatur komplett'!K409),"-",'Nomenklatur komplett'!K409)</f>
        <v>-</v>
      </c>
      <c r="B409" s="17" t="str">
        <f>IF(ISBLANK('Nomenklatur komplett'!L409),"-",'Nomenklatur komplett'!L409)</f>
        <v>-</v>
      </c>
      <c r="C409" s="101" t="str">
        <f>IF(ISBLANK('Nomenklatur komplett'!M409),"-",'Nomenklatur komplett'!M409)</f>
        <v>-</v>
      </c>
      <c r="D409" s="51" t="str">
        <f t="shared" si="6"/>
        <v>-</v>
      </c>
    </row>
    <row r="410" spans="1:4" x14ac:dyDescent="0.2">
      <c r="A410" s="25" t="str">
        <f>IF(ISBLANK('Nomenklatur komplett'!K410),"-",'Nomenklatur komplett'!K410)</f>
        <v>-</v>
      </c>
      <c r="B410" s="17" t="str">
        <f>IF(ISBLANK('Nomenklatur komplett'!L410),"-",'Nomenklatur komplett'!L410)</f>
        <v>-</v>
      </c>
      <c r="C410" s="101" t="str">
        <f>IF(ISBLANK('Nomenklatur komplett'!M410),"-",'Nomenklatur komplett'!M410)</f>
        <v>-</v>
      </c>
      <c r="D410" s="51" t="str">
        <f t="shared" si="6"/>
        <v>-</v>
      </c>
    </row>
    <row r="411" spans="1:4" x14ac:dyDescent="0.2">
      <c r="A411" s="25" t="str">
        <f>IF(ISBLANK('Nomenklatur komplett'!K411),"-",'Nomenklatur komplett'!K411)</f>
        <v>-</v>
      </c>
      <c r="B411" s="17" t="str">
        <f>IF(ISBLANK('Nomenklatur komplett'!L411),"-",'Nomenklatur komplett'!L411)</f>
        <v>-</v>
      </c>
      <c r="C411" s="101" t="str">
        <f>IF(ISBLANK('Nomenklatur komplett'!M411),"-",'Nomenklatur komplett'!M411)</f>
        <v>-</v>
      </c>
      <c r="D411" s="51" t="str">
        <f t="shared" si="6"/>
        <v>-</v>
      </c>
    </row>
    <row r="412" spans="1:4" x14ac:dyDescent="0.2">
      <c r="A412" s="25" t="str">
        <f>IF(ISBLANK('Nomenklatur komplett'!K412),"-",'Nomenklatur komplett'!K412)</f>
        <v>-</v>
      </c>
      <c r="B412" s="17" t="str">
        <f>IF(ISBLANK('Nomenklatur komplett'!L412),"-",'Nomenklatur komplett'!L412)</f>
        <v>-</v>
      </c>
      <c r="C412" s="101" t="str">
        <f>IF(ISBLANK('Nomenklatur komplett'!M412),"-",'Nomenklatur komplett'!M412)</f>
        <v>-</v>
      </c>
      <c r="D412" s="51" t="str">
        <f t="shared" si="6"/>
        <v>-</v>
      </c>
    </row>
    <row r="413" spans="1:4" x14ac:dyDescent="0.2">
      <c r="A413" s="25" t="str">
        <f>IF(ISBLANK('Nomenklatur komplett'!K413),"-",'Nomenklatur komplett'!K413)</f>
        <v>-</v>
      </c>
      <c r="B413" s="17" t="str">
        <f>IF(ISBLANK('Nomenklatur komplett'!L413),"-",'Nomenklatur komplett'!L413)</f>
        <v>-</v>
      </c>
      <c r="C413" s="101" t="str">
        <f>IF(ISBLANK('Nomenklatur komplett'!M413),"-",'Nomenklatur komplett'!M413)</f>
        <v>-</v>
      </c>
      <c r="D413" s="51" t="str">
        <f t="shared" si="6"/>
        <v>-</v>
      </c>
    </row>
    <row r="414" spans="1:4" x14ac:dyDescent="0.2">
      <c r="A414" s="25" t="str">
        <f>IF(ISBLANK('Nomenklatur komplett'!K414),"-",'Nomenklatur komplett'!K414)</f>
        <v>-</v>
      </c>
      <c r="B414" s="17" t="str">
        <f>IF(ISBLANK('Nomenklatur komplett'!L414),"-",'Nomenklatur komplett'!L414)</f>
        <v>-</v>
      </c>
      <c r="C414" s="101" t="str">
        <f>IF(ISBLANK('Nomenklatur komplett'!M414),"-",'Nomenklatur komplett'!M414)</f>
        <v>-</v>
      </c>
      <c r="D414" s="51" t="str">
        <f t="shared" si="6"/>
        <v>-</v>
      </c>
    </row>
    <row r="415" spans="1:4" x14ac:dyDescent="0.2">
      <c r="A415" s="25" t="str">
        <f>IF(ISBLANK('Nomenklatur komplett'!K415),"-",'Nomenklatur komplett'!K415)</f>
        <v>-</v>
      </c>
      <c r="B415" s="17" t="str">
        <f>IF(ISBLANK('Nomenklatur komplett'!L415),"-",'Nomenklatur komplett'!L415)</f>
        <v>-</v>
      </c>
      <c r="C415" s="101" t="str">
        <f>IF(ISBLANK('Nomenklatur komplett'!M415),"-",'Nomenklatur komplett'!M415)</f>
        <v>-</v>
      </c>
      <c r="D415" s="51" t="str">
        <f t="shared" si="6"/>
        <v>-</v>
      </c>
    </row>
    <row r="416" spans="1:4" x14ac:dyDescent="0.2">
      <c r="A416" s="25" t="str">
        <f>IF(ISBLANK('Nomenklatur komplett'!K416),"-",'Nomenklatur komplett'!K416)</f>
        <v>-</v>
      </c>
      <c r="B416" s="17" t="str">
        <f>IF(ISBLANK('Nomenklatur komplett'!L416),"-",'Nomenklatur komplett'!L416)</f>
        <v>-</v>
      </c>
      <c r="C416" s="101" t="str">
        <f>IF(ISBLANK('Nomenklatur komplett'!M416),"-",'Nomenklatur komplett'!M416)</f>
        <v>-</v>
      </c>
      <c r="D416" s="51" t="str">
        <f t="shared" si="6"/>
        <v>-</v>
      </c>
    </row>
    <row r="417" spans="1:4" x14ac:dyDescent="0.2">
      <c r="A417" s="25" t="str">
        <f>IF(ISBLANK('Nomenklatur komplett'!K417),"-",'Nomenklatur komplett'!K417)</f>
        <v>-</v>
      </c>
      <c r="B417" s="17" t="str">
        <f>IF(ISBLANK('Nomenklatur komplett'!L417),"-",'Nomenklatur komplett'!L417)</f>
        <v>-</v>
      </c>
      <c r="C417" s="101" t="str">
        <f>IF(ISBLANK('Nomenklatur komplett'!M417),"-",'Nomenklatur komplett'!M417)</f>
        <v>-</v>
      </c>
      <c r="D417" s="51" t="str">
        <f t="shared" si="6"/>
        <v>-</v>
      </c>
    </row>
    <row r="418" spans="1:4" x14ac:dyDescent="0.2">
      <c r="A418" s="25" t="str">
        <f>IF(ISBLANK('Nomenklatur komplett'!K418),"-",'Nomenklatur komplett'!K418)</f>
        <v>-</v>
      </c>
      <c r="B418" s="17" t="str">
        <f>IF(ISBLANK('Nomenklatur komplett'!L418),"-",'Nomenklatur komplett'!L418)</f>
        <v>-</v>
      </c>
      <c r="C418" s="101" t="str">
        <f>IF(ISBLANK('Nomenklatur komplett'!M418),"-",'Nomenklatur komplett'!M418)</f>
        <v>-</v>
      </c>
      <c r="D418" s="51" t="str">
        <f t="shared" si="6"/>
        <v>-</v>
      </c>
    </row>
    <row r="419" spans="1:4" x14ac:dyDescent="0.2">
      <c r="A419" s="25" t="str">
        <f>IF(ISBLANK('Nomenklatur komplett'!K419),"-",'Nomenklatur komplett'!K419)</f>
        <v>-</v>
      </c>
      <c r="B419" s="17" t="str">
        <f>IF(ISBLANK('Nomenklatur komplett'!L419),"-",'Nomenklatur komplett'!L419)</f>
        <v>-</v>
      </c>
      <c r="C419" s="101" t="str">
        <f>IF(ISBLANK('Nomenklatur komplett'!M419),"-",'Nomenklatur komplett'!M419)</f>
        <v>-</v>
      </c>
      <c r="D419" s="51" t="str">
        <f t="shared" si="6"/>
        <v>-</v>
      </c>
    </row>
    <row r="420" spans="1:4" x14ac:dyDescent="0.2">
      <c r="A420" s="25" t="str">
        <f>IF(ISBLANK('Nomenklatur komplett'!K420),"-",'Nomenklatur komplett'!K420)</f>
        <v>-</v>
      </c>
      <c r="B420" s="17" t="str">
        <f>IF(ISBLANK('Nomenklatur komplett'!L420),"-",'Nomenklatur komplett'!L420)</f>
        <v>-</v>
      </c>
      <c r="C420" s="101" t="str">
        <f>IF(ISBLANK('Nomenklatur komplett'!M420),"-",'Nomenklatur komplett'!M420)</f>
        <v>-</v>
      </c>
      <c r="D420" s="51" t="str">
        <f t="shared" si="6"/>
        <v>-</v>
      </c>
    </row>
    <row r="421" spans="1:4" x14ac:dyDescent="0.2">
      <c r="A421" s="25" t="str">
        <f>IF(ISBLANK('Nomenklatur komplett'!K421),"-",'Nomenklatur komplett'!K421)</f>
        <v>-</v>
      </c>
      <c r="B421" s="17" t="str">
        <f>IF(ISBLANK('Nomenklatur komplett'!L421),"-",'Nomenklatur komplett'!L421)</f>
        <v>-</v>
      </c>
      <c r="C421" s="101" t="str">
        <f>IF(ISBLANK('Nomenklatur komplett'!M421),"-",'Nomenklatur komplett'!M421)</f>
        <v>-</v>
      </c>
      <c r="D421" s="51" t="str">
        <f t="shared" si="6"/>
        <v>-</v>
      </c>
    </row>
    <row r="422" spans="1:4" x14ac:dyDescent="0.2">
      <c r="A422" s="25" t="str">
        <f>IF(ISBLANK('Nomenklatur komplett'!K422),"-",'Nomenklatur komplett'!K422)</f>
        <v>-</v>
      </c>
      <c r="B422" s="17" t="str">
        <f>IF(ISBLANK('Nomenklatur komplett'!L422),"-",'Nomenklatur komplett'!L422)</f>
        <v>-</v>
      </c>
      <c r="C422" s="101" t="str">
        <f>IF(ISBLANK('Nomenklatur komplett'!M422),"-",'Nomenklatur komplett'!M422)</f>
        <v>-</v>
      </c>
      <c r="D422" s="51" t="str">
        <f t="shared" si="6"/>
        <v>-</v>
      </c>
    </row>
    <row r="423" spans="1:4" x14ac:dyDescent="0.2">
      <c r="A423" s="25" t="str">
        <f>IF(ISBLANK('Nomenklatur komplett'!K423),"-",'Nomenklatur komplett'!K423)</f>
        <v>-</v>
      </c>
      <c r="B423" s="17" t="str">
        <f>IF(ISBLANK('Nomenklatur komplett'!L423),"-",'Nomenklatur komplett'!L423)</f>
        <v>-</v>
      </c>
      <c r="C423" s="101" t="str">
        <f>IF(ISBLANK('Nomenklatur komplett'!M423),"-",'Nomenklatur komplett'!M423)</f>
        <v>-</v>
      </c>
      <c r="D423" s="51" t="str">
        <f t="shared" si="6"/>
        <v>-</v>
      </c>
    </row>
    <row r="424" spans="1:4" x14ac:dyDescent="0.2">
      <c r="A424" s="25" t="str">
        <f>IF(ISBLANK('Nomenklatur komplett'!K424),"-",'Nomenklatur komplett'!K424)</f>
        <v>-</v>
      </c>
      <c r="B424" s="17" t="str">
        <f>IF(ISBLANK('Nomenklatur komplett'!L424),"-",'Nomenklatur komplett'!L424)</f>
        <v>-</v>
      </c>
      <c r="C424" s="101" t="str">
        <f>IF(ISBLANK('Nomenklatur komplett'!M424),"-",'Nomenklatur komplett'!M424)</f>
        <v>-</v>
      </c>
      <c r="D424" s="51" t="str">
        <f t="shared" si="6"/>
        <v>-</v>
      </c>
    </row>
    <row r="425" spans="1:4" x14ac:dyDescent="0.2">
      <c r="A425" s="25" t="str">
        <f>IF(ISBLANK('Nomenklatur komplett'!K425),"-",'Nomenklatur komplett'!K425)</f>
        <v>-</v>
      </c>
      <c r="B425" s="17" t="str">
        <f>IF(ISBLANK('Nomenklatur komplett'!L425),"-",'Nomenklatur komplett'!L425)</f>
        <v>-</v>
      </c>
      <c r="C425" s="101" t="str">
        <f>IF(ISBLANK('Nomenklatur komplett'!M425),"-",'Nomenklatur komplett'!M425)</f>
        <v>-</v>
      </c>
      <c r="D425" s="51" t="str">
        <f t="shared" si="6"/>
        <v>-</v>
      </c>
    </row>
    <row r="426" spans="1:4" x14ac:dyDescent="0.2">
      <c r="A426" s="25" t="str">
        <f>IF(ISBLANK('Nomenklatur komplett'!K426),"-",'Nomenklatur komplett'!K426)</f>
        <v>-</v>
      </c>
      <c r="B426" s="17" t="str">
        <f>IF(ISBLANK('Nomenklatur komplett'!L426),"-",'Nomenklatur komplett'!L426)</f>
        <v>-</v>
      </c>
      <c r="C426" s="101" t="str">
        <f>IF(ISBLANK('Nomenklatur komplett'!M426),"-",'Nomenklatur komplett'!M426)</f>
        <v>-</v>
      </c>
      <c r="D426" s="51" t="str">
        <f t="shared" si="6"/>
        <v>-</v>
      </c>
    </row>
    <row r="427" spans="1:4" x14ac:dyDescent="0.2">
      <c r="A427" s="25" t="str">
        <f>IF(ISBLANK('Nomenklatur komplett'!K427),"-",'Nomenklatur komplett'!K427)</f>
        <v>-</v>
      </c>
      <c r="B427" s="17" t="str">
        <f>IF(ISBLANK('Nomenklatur komplett'!L427),"-",'Nomenklatur komplett'!L427)</f>
        <v>-</v>
      </c>
      <c r="C427" s="101" t="str">
        <f>IF(ISBLANK('Nomenklatur komplett'!M427),"-",'Nomenklatur komplett'!M427)</f>
        <v>-</v>
      </c>
      <c r="D427" s="51" t="str">
        <f t="shared" si="6"/>
        <v>-</v>
      </c>
    </row>
    <row r="428" spans="1:4" x14ac:dyDescent="0.2">
      <c r="A428" s="25" t="str">
        <f>IF(ISBLANK('Nomenklatur komplett'!K428),"-",'Nomenklatur komplett'!K428)</f>
        <v>-</v>
      </c>
      <c r="B428" s="17" t="str">
        <f>IF(ISBLANK('Nomenklatur komplett'!L428),"-",'Nomenklatur komplett'!L428)</f>
        <v>-</v>
      </c>
      <c r="C428" s="101" t="str">
        <f>IF(ISBLANK('Nomenklatur komplett'!M428),"-",'Nomenklatur komplett'!M428)</f>
        <v>-</v>
      </c>
      <c r="D428" s="51" t="str">
        <f t="shared" si="6"/>
        <v>-</v>
      </c>
    </row>
    <row r="429" spans="1:4" x14ac:dyDescent="0.2">
      <c r="A429" s="25" t="str">
        <f>IF(ISBLANK('Nomenklatur komplett'!K429),"-",'Nomenklatur komplett'!K429)</f>
        <v>-</v>
      </c>
      <c r="B429" s="17" t="str">
        <f>IF(ISBLANK('Nomenklatur komplett'!L429),"-",'Nomenklatur komplett'!L429)</f>
        <v>-</v>
      </c>
      <c r="C429" s="101" t="str">
        <f>IF(ISBLANK('Nomenklatur komplett'!M429),"-",'Nomenklatur komplett'!M429)</f>
        <v>-</v>
      </c>
      <c r="D429" s="51" t="str">
        <f t="shared" si="6"/>
        <v>-</v>
      </c>
    </row>
    <row r="430" spans="1:4" x14ac:dyDescent="0.2">
      <c r="A430" s="25" t="str">
        <f>IF(ISBLANK('Nomenklatur komplett'!K430),"-",'Nomenklatur komplett'!K430)</f>
        <v>-</v>
      </c>
      <c r="B430" s="17" t="str">
        <f>IF(ISBLANK('Nomenklatur komplett'!L430),"-",'Nomenklatur komplett'!L430)</f>
        <v>-</v>
      </c>
      <c r="C430" s="101" t="str">
        <f>IF(ISBLANK('Nomenklatur komplett'!M430),"-",'Nomenklatur komplett'!M430)</f>
        <v>-</v>
      </c>
      <c r="D430" s="51" t="str">
        <f t="shared" si="6"/>
        <v>-</v>
      </c>
    </row>
    <row r="431" spans="1:4" x14ac:dyDescent="0.2">
      <c r="A431" s="25" t="str">
        <f>IF(ISBLANK('Nomenklatur komplett'!K431),"-",'Nomenklatur komplett'!K431)</f>
        <v>-</v>
      </c>
      <c r="B431" s="17" t="str">
        <f>IF(ISBLANK('Nomenklatur komplett'!L431),"-",'Nomenklatur komplett'!L431)</f>
        <v>-</v>
      </c>
      <c r="C431" s="101" t="str">
        <f>IF(ISBLANK('Nomenklatur komplett'!M431),"-",'Nomenklatur komplett'!M431)</f>
        <v>-</v>
      </c>
      <c r="D431" s="51" t="str">
        <f t="shared" si="6"/>
        <v>-</v>
      </c>
    </row>
    <row r="432" spans="1:4" x14ac:dyDescent="0.2">
      <c r="A432" s="25" t="str">
        <f>IF(ISBLANK('Nomenklatur komplett'!K432),"-",'Nomenklatur komplett'!K432)</f>
        <v>-</v>
      </c>
      <c r="B432" s="17" t="str">
        <f>IF(ISBLANK('Nomenklatur komplett'!L432),"-",'Nomenklatur komplett'!L432)</f>
        <v>-</v>
      </c>
      <c r="C432" s="101" t="str">
        <f>IF(ISBLANK('Nomenklatur komplett'!M432),"-",'Nomenklatur komplett'!M432)</f>
        <v>-</v>
      </c>
      <c r="D432" s="51" t="str">
        <f t="shared" si="6"/>
        <v>-</v>
      </c>
    </row>
    <row r="433" spans="1:4" x14ac:dyDescent="0.2">
      <c r="A433" s="25" t="str">
        <f>IF(ISBLANK('Nomenklatur komplett'!K433),"-",'Nomenklatur komplett'!K433)</f>
        <v>-</v>
      </c>
      <c r="B433" s="17" t="str">
        <f>IF(ISBLANK('Nomenklatur komplett'!L433),"-",'Nomenklatur komplett'!L433)</f>
        <v>-</v>
      </c>
      <c r="C433" s="101" t="str">
        <f>IF(ISBLANK('Nomenklatur komplett'!M433),"-",'Nomenklatur komplett'!M433)</f>
        <v>-</v>
      </c>
      <c r="D433" s="51" t="str">
        <f t="shared" si="6"/>
        <v>-</v>
      </c>
    </row>
    <row r="434" spans="1:4" x14ac:dyDescent="0.2">
      <c r="A434" s="25" t="str">
        <f>IF(ISBLANK('Nomenklatur komplett'!K434),"-",'Nomenklatur komplett'!K434)</f>
        <v>-</v>
      </c>
      <c r="B434" s="17" t="str">
        <f>IF(ISBLANK('Nomenklatur komplett'!L434),"-",'Nomenklatur komplett'!L434)</f>
        <v>-</v>
      </c>
      <c r="C434" s="101" t="str">
        <f>IF(ISBLANK('Nomenklatur komplett'!M434),"-",'Nomenklatur komplett'!M434)</f>
        <v>-</v>
      </c>
      <c r="D434" s="51" t="str">
        <f t="shared" si="6"/>
        <v>-</v>
      </c>
    </row>
    <row r="435" spans="1:4" x14ac:dyDescent="0.2">
      <c r="A435" s="25" t="str">
        <f>IF(ISBLANK('Nomenklatur komplett'!K435),"-",'Nomenklatur komplett'!K435)</f>
        <v>-</v>
      </c>
      <c r="B435" s="17" t="str">
        <f>IF(ISBLANK('Nomenklatur komplett'!L435),"-",'Nomenklatur komplett'!L435)</f>
        <v>-</v>
      </c>
      <c r="C435" s="101" t="str">
        <f>IF(ISBLANK('Nomenklatur komplett'!M435),"-",'Nomenklatur komplett'!M435)</f>
        <v>-</v>
      </c>
      <c r="D435" s="51" t="str">
        <f t="shared" si="6"/>
        <v>-</v>
      </c>
    </row>
    <row r="436" spans="1:4" x14ac:dyDescent="0.2">
      <c r="A436" s="25" t="str">
        <f>IF(ISBLANK('Nomenklatur komplett'!K436),"-",'Nomenklatur komplett'!K436)</f>
        <v>-</v>
      </c>
      <c r="B436" s="17" t="str">
        <f>IF(ISBLANK('Nomenklatur komplett'!L436),"-",'Nomenklatur komplett'!L436)</f>
        <v>-</v>
      </c>
      <c r="C436" s="101" t="str">
        <f>IF(ISBLANK('Nomenklatur komplett'!M436),"-",'Nomenklatur komplett'!M436)</f>
        <v>-</v>
      </c>
      <c r="D436" s="51" t="str">
        <f t="shared" si="6"/>
        <v>-</v>
      </c>
    </row>
    <row r="437" spans="1:4" x14ac:dyDescent="0.2">
      <c r="A437" s="25" t="str">
        <f>IF(ISBLANK('Nomenklatur komplett'!K437),"-",'Nomenklatur komplett'!K437)</f>
        <v>-</v>
      </c>
      <c r="B437" s="17" t="str">
        <f>IF(ISBLANK('Nomenklatur komplett'!L437),"-",'Nomenklatur komplett'!L437)</f>
        <v>-</v>
      </c>
      <c r="C437" s="101" t="str">
        <f>IF(ISBLANK('Nomenklatur komplett'!M437),"-",'Nomenklatur komplett'!M437)</f>
        <v>-</v>
      </c>
      <c r="D437" s="51" t="str">
        <f t="shared" si="6"/>
        <v>-</v>
      </c>
    </row>
    <row r="438" spans="1:4" x14ac:dyDescent="0.2">
      <c r="A438" s="25" t="str">
        <f>IF(ISBLANK('Nomenklatur komplett'!K438),"-",'Nomenklatur komplett'!K438)</f>
        <v>-</v>
      </c>
      <c r="B438" s="17" t="str">
        <f>IF(ISBLANK('Nomenklatur komplett'!L438),"-",'Nomenklatur komplett'!L438)</f>
        <v>-</v>
      </c>
      <c r="C438" s="101" t="str">
        <f>IF(ISBLANK('Nomenklatur komplett'!M438),"-",'Nomenklatur komplett'!M438)</f>
        <v>-</v>
      </c>
      <c r="D438" s="51" t="str">
        <f t="shared" si="6"/>
        <v>-</v>
      </c>
    </row>
    <row r="439" spans="1:4" x14ac:dyDescent="0.2">
      <c r="A439" s="25" t="str">
        <f>IF(ISBLANK('Nomenklatur komplett'!K439),"-",'Nomenklatur komplett'!K439)</f>
        <v>-</v>
      </c>
      <c r="B439" s="17" t="str">
        <f>IF(ISBLANK('Nomenklatur komplett'!L439),"-",'Nomenklatur komplett'!L439)</f>
        <v>-</v>
      </c>
      <c r="C439" s="101" t="str">
        <f>IF(ISBLANK('Nomenklatur komplett'!M439),"-",'Nomenklatur komplett'!M439)</f>
        <v>-</v>
      </c>
      <c r="D439" s="51" t="str">
        <f t="shared" si="6"/>
        <v>-</v>
      </c>
    </row>
    <row r="440" spans="1:4" x14ac:dyDescent="0.2">
      <c r="A440" s="25" t="str">
        <f>IF(ISBLANK('Nomenklatur komplett'!K440),"-",'Nomenklatur komplett'!K440)</f>
        <v>-</v>
      </c>
      <c r="B440" s="17" t="str">
        <f>IF(ISBLANK('Nomenklatur komplett'!L440),"-",'Nomenklatur komplett'!L440)</f>
        <v>-</v>
      </c>
      <c r="C440" s="101" t="str">
        <f>IF(ISBLANK('Nomenklatur komplett'!M440),"-",'Nomenklatur komplett'!M440)</f>
        <v>-</v>
      </c>
      <c r="D440" s="51" t="str">
        <f t="shared" si="6"/>
        <v>-</v>
      </c>
    </row>
    <row r="441" spans="1:4" x14ac:dyDescent="0.2">
      <c r="A441" s="25" t="str">
        <f>IF(ISBLANK('Nomenklatur komplett'!K441),"-",'Nomenklatur komplett'!K441)</f>
        <v>-</v>
      </c>
      <c r="B441" s="17" t="str">
        <f>IF(ISBLANK('Nomenklatur komplett'!L441),"-",'Nomenklatur komplett'!L441)</f>
        <v>-</v>
      </c>
      <c r="C441" s="101" t="str">
        <f>IF(ISBLANK('Nomenklatur komplett'!M441),"-",'Nomenklatur komplett'!M441)</f>
        <v>-</v>
      </c>
      <c r="D441" s="51" t="str">
        <f t="shared" si="6"/>
        <v>-</v>
      </c>
    </row>
    <row r="442" spans="1:4" x14ac:dyDescent="0.2">
      <c r="A442" s="25" t="str">
        <f>IF(ISBLANK('Nomenklatur komplett'!K442),"-",'Nomenklatur komplett'!K442)</f>
        <v>-</v>
      </c>
      <c r="B442" s="17" t="str">
        <f>IF(ISBLANK('Nomenklatur komplett'!L442),"-",'Nomenklatur komplett'!L442)</f>
        <v>-</v>
      </c>
      <c r="C442" s="101" t="str">
        <f>IF(ISBLANK('Nomenklatur komplett'!M442),"-",'Nomenklatur komplett'!M442)</f>
        <v>-</v>
      </c>
      <c r="D442" s="51" t="str">
        <f t="shared" si="6"/>
        <v>-</v>
      </c>
    </row>
    <row r="443" spans="1:4" x14ac:dyDescent="0.2">
      <c r="A443" s="25" t="str">
        <f>IF(ISBLANK('Nomenklatur komplett'!K443),"-",'Nomenklatur komplett'!K443)</f>
        <v>-</v>
      </c>
      <c r="B443" s="17" t="str">
        <f>IF(ISBLANK('Nomenklatur komplett'!L443),"-",'Nomenklatur komplett'!L443)</f>
        <v>-</v>
      </c>
      <c r="C443" s="101" t="str">
        <f>IF(ISBLANK('Nomenklatur komplett'!M443),"-",'Nomenklatur komplett'!M443)</f>
        <v>-</v>
      </c>
      <c r="D443" s="51" t="str">
        <f t="shared" si="6"/>
        <v>-</v>
      </c>
    </row>
    <row r="444" spans="1:4" x14ac:dyDescent="0.2">
      <c r="A444" s="25" t="str">
        <f>IF(ISBLANK('Nomenklatur komplett'!K444),"-",'Nomenklatur komplett'!K444)</f>
        <v>-</v>
      </c>
      <c r="B444" s="17" t="str">
        <f>IF(ISBLANK('Nomenklatur komplett'!L444),"-",'Nomenklatur komplett'!L444)</f>
        <v>-</v>
      </c>
      <c r="C444" s="101" t="str">
        <f>IF(ISBLANK('Nomenklatur komplett'!M444),"-",'Nomenklatur komplett'!M444)</f>
        <v>-</v>
      </c>
      <c r="D444" s="51" t="str">
        <f t="shared" si="6"/>
        <v>-</v>
      </c>
    </row>
    <row r="445" spans="1:4" x14ac:dyDescent="0.2">
      <c r="A445" s="25" t="str">
        <f>IF(ISBLANK('Nomenklatur komplett'!K445),"-",'Nomenklatur komplett'!K445)</f>
        <v>-</v>
      </c>
      <c r="B445" s="17" t="str">
        <f>IF(ISBLANK('Nomenklatur komplett'!L445),"-",'Nomenklatur komplett'!L445)</f>
        <v>-</v>
      </c>
      <c r="C445" s="101" t="str">
        <f>IF(ISBLANK('Nomenklatur komplett'!M445),"-",'Nomenklatur komplett'!M445)</f>
        <v>-</v>
      </c>
      <c r="D445" s="51" t="str">
        <f t="shared" si="6"/>
        <v>-</v>
      </c>
    </row>
    <row r="446" spans="1:4" x14ac:dyDescent="0.2">
      <c r="A446" s="25" t="str">
        <f>IF(ISBLANK('Nomenklatur komplett'!K446),"-",'Nomenklatur komplett'!K446)</f>
        <v>-</v>
      </c>
      <c r="B446" s="17" t="str">
        <f>IF(ISBLANK('Nomenklatur komplett'!L446),"-",'Nomenklatur komplett'!L446)</f>
        <v>-</v>
      </c>
      <c r="C446" s="101" t="str">
        <f>IF(ISBLANK('Nomenklatur komplett'!M446),"-",'Nomenklatur komplett'!M446)</f>
        <v>-</v>
      </c>
      <c r="D446" s="51" t="str">
        <f t="shared" si="6"/>
        <v>-</v>
      </c>
    </row>
    <row r="447" spans="1:4" x14ac:dyDescent="0.2">
      <c r="A447" s="25" t="str">
        <f>IF(ISBLANK('Nomenklatur komplett'!K447),"-",'Nomenklatur komplett'!K447)</f>
        <v>-</v>
      </c>
      <c r="B447" s="17" t="str">
        <f>IF(ISBLANK('Nomenklatur komplett'!L447),"-",'Nomenklatur komplett'!L447)</f>
        <v>-</v>
      </c>
      <c r="C447" s="101" t="str">
        <f>IF(ISBLANK('Nomenklatur komplett'!M447),"-",'Nomenklatur komplett'!M447)</f>
        <v>-</v>
      </c>
      <c r="D447" s="51" t="str">
        <f t="shared" si="6"/>
        <v>-</v>
      </c>
    </row>
    <row r="448" spans="1:4" x14ac:dyDescent="0.2">
      <c r="A448" s="25" t="str">
        <f>IF(ISBLANK('Nomenklatur komplett'!K448),"-",'Nomenklatur komplett'!K448)</f>
        <v>-</v>
      </c>
      <c r="B448" s="17" t="str">
        <f>IF(ISBLANK('Nomenklatur komplett'!L448),"-",'Nomenklatur komplett'!L448)</f>
        <v>-</v>
      </c>
      <c r="C448" s="101" t="str">
        <f>IF(ISBLANK('Nomenklatur komplett'!M448),"-",'Nomenklatur komplett'!M448)</f>
        <v>-</v>
      </c>
      <c r="D448" s="51" t="str">
        <f t="shared" si="6"/>
        <v>-</v>
      </c>
    </row>
    <row r="449" spans="1:4" x14ac:dyDescent="0.2">
      <c r="A449" s="25" t="str">
        <f>IF(ISBLANK('Nomenklatur komplett'!K449),"-",'Nomenklatur komplett'!K449)</f>
        <v>-</v>
      </c>
      <c r="B449" s="17" t="str">
        <f>IF(ISBLANK('Nomenklatur komplett'!L449),"-",'Nomenklatur komplett'!L449)</f>
        <v>-</v>
      </c>
      <c r="C449" s="101" t="str">
        <f>IF(ISBLANK('Nomenklatur komplett'!M449),"-",'Nomenklatur komplett'!M449)</f>
        <v>-</v>
      </c>
      <c r="D449" s="51" t="str">
        <f t="shared" si="6"/>
        <v>-</v>
      </c>
    </row>
    <row r="450" spans="1:4" x14ac:dyDescent="0.2">
      <c r="A450" s="25" t="str">
        <f>IF(ISBLANK('Nomenklatur komplett'!K450),"-",'Nomenklatur komplett'!K450)</f>
        <v>-</v>
      </c>
      <c r="B450" s="17" t="str">
        <f>IF(ISBLANK('Nomenklatur komplett'!L450),"-",'Nomenklatur komplett'!L450)</f>
        <v>-</v>
      </c>
      <c r="C450" s="101" t="str">
        <f>IF(ISBLANK('Nomenklatur komplett'!M450),"-",'Nomenklatur komplett'!M450)</f>
        <v>-</v>
      </c>
      <c r="D450" s="51" t="str">
        <f t="shared" si="6"/>
        <v>-</v>
      </c>
    </row>
    <row r="451" spans="1:4" x14ac:dyDescent="0.2">
      <c r="A451" s="25" t="str">
        <f>IF(ISBLANK('Nomenklatur komplett'!K451),"-",'Nomenklatur komplett'!K451)</f>
        <v>-</v>
      </c>
      <c r="B451" s="17" t="str">
        <f>IF(ISBLANK('Nomenklatur komplett'!L451),"-",'Nomenklatur komplett'!L451)</f>
        <v>-</v>
      </c>
      <c r="C451" s="101" t="str">
        <f>IF(ISBLANK('Nomenklatur komplett'!M451),"-",'Nomenklatur komplett'!M451)</f>
        <v>-</v>
      </c>
      <c r="D451" s="51" t="str">
        <f t="shared" si="6"/>
        <v>-</v>
      </c>
    </row>
    <row r="452" spans="1:4" x14ac:dyDescent="0.2">
      <c r="A452" s="25" t="str">
        <f>IF(ISBLANK('Nomenklatur komplett'!K452),"-",'Nomenklatur komplett'!K452)</f>
        <v>-</v>
      </c>
      <c r="B452" s="17" t="str">
        <f>IF(ISBLANK('Nomenklatur komplett'!L452),"-",'Nomenklatur komplett'!L452)</f>
        <v>-</v>
      </c>
      <c r="C452" s="101" t="str">
        <f>IF(ISBLANK('Nomenklatur komplett'!M452),"-",'Nomenklatur komplett'!M452)</f>
        <v>-</v>
      </c>
      <c r="D452" s="51" t="str">
        <f t="shared" si="6"/>
        <v>-</v>
      </c>
    </row>
    <row r="453" spans="1:4" x14ac:dyDescent="0.2">
      <c r="A453" s="25" t="str">
        <f>IF(ISBLANK('Nomenklatur komplett'!K453),"-",'Nomenklatur komplett'!K453)</f>
        <v>-</v>
      </c>
      <c r="B453" s="17" t="str">
        <f>IF(ISBLANK('Nomenklatur komplett'!L453),"-",'Nomenklatur komplett'!L453)</f>
        <v>-</v>
      </c>
      <c r="C453" s="101" t="str">
        <f>IF(ISBLANK('Nomenklatur komplett'!M453),"-",'Nomenklatur komplett'!M453)</f>
        <v>-</v>
      </c>
      <c r="D453" s="51" t="str">
        <f t="shared" ref="D453:D516" si="7">IF(B453="-",B453,C453&amp; " (" &amp;B453&amp;")")</f>
        <v>-</v>
      </c>
    </row>
    <row r="454" spans="1:4" x14ac:dyDescent="0.2">
      <c r="A454" s="25" t="str">
        <f>IF(ISBLANK('Nomenklatur komplett'!K454),"-",'Nomenklatur komplett'!K454)</f>
        <v>-</v>
      </c>
      <c r="B454" s="17" t="str">
        <f>IF(ISBLANK('Nomenklatur komplett'!L454),"-",'Nomenklatur komplett'!L454)</f>
        <v>-</v>
      </c>
      <c r="C454" s="101" t="str">
        <f>IF(ISBLANK('Nomenklatur komplett'!M454),"-",'Nomenklatur komplett'!M454)</f>
        <v>-</v>
      </c>
      <c r="D454" s="51" t="str">
        <f t="shared" si="7"/>
        <v>-</v>
      </c>
    </row>
    <row r="455" spans="1:4" x14ac:dyDescent="0.2">
      <c r="A455" s="25" t="str">
        <f>IF(ISBLANK('Nomenklatur komplett'!K455),"-",'Nomenklatur komplett'!K455)</f>
        <v>-</v>
      </c>
      <c r="B455" s="17" t="str">
        <f>IF(ISBLANK('Nomenklatur komplett'!L455),"-",'Nomenklatur komplett'!L455)</f>
        <v>-</v>
      </c>
      <c r="C455" s="101" t="str">
        <f>IF(ISBLANK('Nomenklatur komplett'!M455),"-",'Nomenklatur komplett'!M455)</f>
        <v>-</v>
      </c>
      <c r="D455" s="51" t="str">
        <f t="shared" si="7"/>
        <v>-</v>
      </c>
    </row>
    <row r="456" spans="1:4" x14ac:dyDescent="0.2">
      <c r="A456" s="25" t="str">
        <f>IF(ISBLANK('Nomenklatur komplett'!K456),"-",'Nomenklatur komplett'!K456)</f>
        <v>-</v>
      </c>
      <c r="B456" s="17" t="str">
        <f>IF(ISBLANK('Nomenklatur komplett'!L456),"-",'Nomenklatur komplett'!L456)</f>
        <v>-</v>
      </c>
      <c r="C456" s="101" t="str">
        <f>IF(ISBLANK('Nomenklatur komplett'!M456),"-",'Nomenklatur komplett'!M456)</f>
        <v>-</v>
      </c>
      <c r="D456" s="51" t="str">
        <f t="shared" si="7"/>
        <v>-</v>
      </c>
    </row>
    <row r="457" spans="1:4" x14ac:dyDescent="0.2">
      <c r="A457" s="25" t="str">
        <f>IF(ISBLANK('Nomenklatur komplett'!K457),"-",'Nomenklatur komplett'!K457)</f>
        <v>-</v>
      </c>
      <c r="B457" s="17" t="str">
        <f>IF(ISBLANK('Nomenklatur komplett'!L457),"-",'Nomenklatur komplett'!L457)</f>
        <v>-</v>
      </c>
      <c r="C457" s="101" t="str">
        <f>IF(ISBLANK('Nomenklatur komplett'!M457),"-",'Nomenklatur komplett'!M457)</f>
        <v>-</v>
      </c>
      <c r="D457" s="51" t="str">
        <f t="shared" si="7"/>
        <v>-</v>
      </c>
    </row>
    <row r="458" spans="1:4" x14ac:dyDescent="0.2">
      <c r="A458" s="25" t="str">
        <f>IF(ISBLANK('Nomenklatur komplett'!K458),"-",'Nomenklatur komplett'!K458)</f>
        <v>-</v>
      </c>
      <c r="B458" s="17" t="str">
        <f>IF(ISBLANK('Nomenklatur komplett'!L458),"-",'Nomenklatur komplett'!L458)</f>
        <v>-</v>
      </c>
      <c r="C458" s="101" t="str">
        <f>IF(ISBLANK('Nomenklatur komplett'!M458),"-",'Nomenklatur komplett'!M458)</f>
        <v>-</v>
      </c>
      <c r="D458" s="51" t="str">
        <f t="shared" si="7"/>
        <v>-</v>
      </c>
    </row>
    <row r="459" spans="1:4" x14ac:dyDescent="0.2">
      <c r="A459" s="25" t="str">
        <f>IF(ISBLANK('Nomenklatur komplett'!K459),"-",'Nomenklatur komplett'!K459)</f>
        <v>-</v>
      </c>
      <c r="B459" s="17" t="str">
        <f>IF(ISBLANK('Nomenklatur komplett'!L459),"-",'Nomenklatur komplett'!L459)</f>
        <v>-</v>
      </c>
      <c r="C459" s="101" t="str">
        <f>IF(ISBLANK('Nomenklatur komplett'!M459),"-",'Nomenklatur komplett'!M459)</f>
        <v>-</v>
      </c>
      <c r="D459" s="51" t="str">
        <f t="shared" si="7"/>
        <v>-</v>
      </c>
    </row>
    <row r="460" spans="1:4" x14ac:dyDescent="0.2">
      <c r="A460" s="25" t="str">
        <f>IF(ISBLANK('Nomenklatur komplett'!K460),"-",'Nomenklatur komplett'!K460)</f>
        <v>-</v>
      </c>
      <c r="B460" s="17" t="str">
        <f>IF(ISBLANK('Nomenklatur komplett'!L460),"-",'Nomenklatur komplett'!L460)</f>
        <v>-</v>
      </c>
      <c r="C460" s="101" t="str">
        <f>IF(ISBLANK('Nomenklatur komplett'!M460),"-",'Nomenklatur komplett'!M460)</f>
        <v>-</v>
      </c>
      <c r="D460" s="51" t="str">
        <f t="shared" si="7"/>
        <v>-</v>
      </c>
    </row>
    <row r="461" spans="1:4" x14ac:dyDescent="0.2">
      <c r="A461" s="25" t="str">
        <f>IF(ISBLANK('Nomenklatur komplett'!K461),"-",'Nomenklatur komplett'!K461)</f>
        <v>-</v>
      </c>
      <c r="B461" s="17" t="str">
        <f>IF(ISBLANK('Nomenklatur komplett'!L461),"-",'Nomenklatur komplett'!L461)</f>
        <v>-</v>
      </c>
      <c r="C461" s="101" t="str">
        <f>IF(ISBLANK('Nomenklatur komplett'!M461),"-",'Nomenklatur komplett'!M461)</f>
        <v>-</v>
      </c>
      <c r="D461" s="51" t="str">
        <f t="shared" si="7"/>
        <v>-</v>
      </c>
    </row>
    <row r="462" spans="1:4" x14ac:dyDescent="0.2">
      <c r="A462" s="25" t="str">
        <f>IF(ISBLANK('Nomenklatur komplett'!K462),"-",'Nomenklatur komplett'!K462)</f>
        <v>-</v>
      </c>
      <c r="B462" s="17" t="str">
        <f>IF(ISBLANK('Nomenklatur komplett'!L462),"-",'Nomenklatur komplett'!L462)</f>
        <v>-</v>
      </c>
      <c r="C462" s="101" t="str">
        <f>IF(ISBLANK('Nomenklatur komplett'!M462),"-",'Nomenklatur komplett'!M462)</f>
        <v>-</v>
      </c>
      <c r="D462" s="51" t="str">
        <f t="shared" si="7"/>
        <v>-</v>
      </c>
    </row>
    <row r="463" spans="1:4" x14ac:dyDescent="0.2">
      <c r="A463" s="25" t="str">
        <f>IF(ISBLANK('Nomenklatur komplett'!K463),"-",'Nomenklatur komplett'!K463)</f>
        <v>-</v>
      </c>
      <c r="B463" s="17" t="str">
        <f>IF(ISBLANK('Nomenklatur komplett'!L463),"-",'Nomenklatur komplett'!L463)</f>
        <v>-</v>
      </c>
      <c r="C463" s="101" t="str">
        <f>IF(ISBLANK('Nomenklatur komplett'!M463),"-",'Nomenklatur komplett'!M463)</f>
        <v>-</v>
      </c>
      <c r="D463" s="51" t="str">
        <f t="shared" si="7"/>
        <v>-</v>
      </c>
    </row>
    <row r="464" spans="1:4" x14ac:dyDescent="0.2">
      <c r="A464" s="25" t="str">
        <f>IF(ISBLANK('Nomenklatur komplett'!K464),"-",'Nomenklatur komplett'!K464)</f>
        <v>-</v>
      </c>
      <c r="B464" s="17" t="str">
        <f>IF(ISBLANK('Nomenklatur komplett'!L464),"-",'Nomenklatur komplett'!L464)</f>
        <v>-</v>
      </c>
      <c r="C464" s="101" t="str">
        <f>IF(ISBLANK('Nomenklatur komplett'!M464),"-",'Nomenklatur komplett'!M464)</f>
        <v>-</v>
      </c>
      <c r="D464" s="51" t="str">
        <f t="shared" si="7"/>
        <v>-</v>
      </c>
    </row>
    <row r="465" spans="1:4" x14ac:dyDescent="0.2">
      <c r="A465" s="25" t="str">
        <f>IF(ISBLANK('Nomenklatur komplett'!K465),"-",'Nomenklatur komplett'!K465)</f>
        <v>-</v>
      </c>
      <c r="B465" s="17" t="str">
        <f>IF(ISBLANK('Nomenklatur komplett'!L465),"-",'Nomenklatur komplett'!L465)</f>
        <v>-</v>
      </c>
      <c r="C465" s="101" t="str">
        <f>IF(ISBLANK('Nomenklatur komplett'!M465),"-",'Nomenklatur komplett'!M465)</f>
        <v>-</v>
      </c>
      <c r="D465" s="51" t="str">
        <f t="shared" si="7"/>
        <v>-</v>
      </c>
    </row>
    <row r="466" spans="1:4" x14ac:dyDescent="0.2">
      <c r="A466" s="25" t="str">
        <f>IF(ISBLANK('Nomenklatur komplett'!K466),"-",'Nomenklatur komplett'!K466)</f>
        <v>-</v>
      </c>
      <c r="B466" s="17" t="str">
        <f>IF(ISBLANK('Nomenklatur komplett'!L466),"-",'Nomenklatur komplett'!L466)</f>
        <v>-</v>
      </c>
      <c r="C466" s="101" t="str">
        <f>IF(ISBLANK('Nomenklatur komplett'!M466),"-",'Nomenklatur komplett'!M466)</f>
        <v>-</v>
      </c>
      <c r="D466" s="51" t="str">
        <f t="shared" si="7"/>
        <v>-</v>
      </c>
    </row>
    <row r="467" spans="1:4" x14ac:dyDescent="0.2">
      <c r="A467" s="25" t="str">
        <f>IF(ISBLANK('Nomenklatur komplett'!K467),"-",'Nomenklatur komplett'!K467)</f>
        <v>-</v>
      </c>
      <c r="B467" s="17" t="str">
        <f>IF(ISBLANK('Nomenklatur komplett'!L467),"-",'Nomenklatur komplett'!L467)</f>
        <v>-</v>
      </c>
      <c r="C467" s="101" t="str">
        <f>IF(ISBLANK('Nomenklatur komplett'!M467),"-",'Nomenklatur komplett'!M467)</f>
        <v>-</v>
      </c>
      <c r="D467" s="51" t="str">
        <f t="shared" si="7"/>
        <v>-</v>
      </c>
    </row>
    <row r="468" spans="1:4" x14ac:dyDescent="0.2">
      <c r="A468" s="25" t="str">
        <f>IF(ISBLANK('Nomenklatur komplett'!K468),"-",'Nomenklatur komplett'!K468)</f>
        <v>-</v>
      </c>
      <c r="B468" s="17" t="str">
        <f>IF(ISBLANK('Nomenklatur komplett'!L468),"-",'Nomenklatur komplett'!L468)</f>
        <v>-</v>
      </c>
      <c r="C468" s="101" t="str">
        <f>IF(ISBLANK('Nomenklatur komplett'!M468),"-",'Nomenklatur komplett'!M468)</f>
        <v>-</v>
      </c>
      <c r="D468" s="51" t="str">
        <f t="shared" si="7"/>
        <v>-</v>
      </c>
    </row>
    <row r="469" spans="1:4" x14ac:dyDescent="0.2">
      <c r="A469" s="25" t="str">
        <f>IF(ISBLANK('Nomenklatur komplett'!K469),"-",'Nomenklatur komplett'!K469)</f>
        <v>-</v>
      </c>
      <c r="B469" s="17" t="str">
        <f>IF(ISBLANK('Nomenklatur komplett'!L469),"-",'Nomenklatur komplett'!L469)</f>
        <v>-</v>
      </c>
      <c r="C469" s="101" t="str">
        <f>IF(ISBLANK('Nomenklatur komplett'!M469),"-",'Nomenklatur komplett'!M469)</f>
        <v>-</v>
      </c>
      <c r="D469" s="51" t="str">
        <f t="shared" si="7"/>
        <v>-</v>
      </c>
    </row>
    <row r="470" spans="1:4" x14ac:dyDescent="0.2">
      <c r="A470" s="25" t="str">
        <f>IF(ISBLANK('Nomenklatur komplett'!K470),"-",'Nomenklatur komplett'!K470)</f>
        <v>-</v>
      </c>
      <c r="B470" s="17" t="str">
        <f>IF(ISBLANK('Nomenklatur komplett'!L470),"-",'Nomenklatur komplett'!L470)</f>
        <v>-</v>
      </c>
      <c r="C470" s="101" t="str">
        <f>IF(ISBLANK('Nomenklatur komplett'!M470),"-",'Nomenklatur komplett'!M470)</f>
        <v>-</v>
      </c>
      <c r="D470" s="51" t="str">
        <f t="shared" si="7"/>
        <v>-</v>
      </c>
    </row>
    <row r="471" spans="1:4" x14ac:dyDescent="0.2">
      <c r="A471" s="25" t="str">
        <f>IF(ISBLANK('Nomenklatur komplett'!K471),"-",'Nomenklatur komplett'!K471)</f>
        <v>-</v>
      </c>
      <c r="B471" s="17" t="str">
        <f>IF(ISBLANK('Nomenklatur komplett'!L471),"-",'Nomenklatur komplett'!L471)</f>
        <v>-</v>
      </c>
      <c r="C471" s="101" t="str">
        <f>IF(ISBLANK('Nomenklatur komplett'!M471),"-",'Nomenklatur komplett'!M471)</f>
        <v>-</v>
      </c>
      <c r="D471" s="51" t="str">
        <f t="shared" si="7"/>
        <v>-</v>
      </c>
    </row>
    <row r="472" spans="1:4" x14ac:dyDescent="0.2">
      <c r="A472" s="25" t="str">
        <f>IF(ISBLANK('Nomenklatur komplett'!K472),"-",'Nomenklatur komplett'!K472)</f>
        <v>-</v>
      </c>
      <c r="B472" s="17" t="str">
        <f>IF(ISBLANK('Nomenklatur komplett'!L472),"-",'Nomenklatur komplett'!L472)</f>
        <v>-</v>
      </c>
      <c r="C472" s="101" t="str">
        <f>IF(ISBLANK('Nomenklatur komplett'!M472),"-",'Nomenklatur komplett'!M472)</f>
        <v>-</v>
      </c>
      <c r="D472" s="51" t="str">
        <f t="shared" si="7"/>
        <v>-</v>
      </c>
    </row>
    <row r="473" spans="1:4" x14ac:dyDescent="0.2">
      <c r="A473" s="25" t="str">
        <f>IF(ISBLANK('Nomenklatur komplett'!K473),"-",'Nomenklatur komplett'!K473)</f>
        <v>-</v>
      </c>
      <c r="B473" s="17" t="str">
        <f>IF(ISBLANK('Nomenklatur komplett'!L473),"-",'Nomenklatur komplett'!L473)</f>
        <v>-</v>
      </c>
      <c r="C473" s="101" t="str">
        <f>IF(ISBLANK('Nomenklatur komplett'!M473),"-",'Nomenklatur komplett'!M473)</f>
        <v>-</v>
      </c>
      <c r="D473" s="51" t="str">
        <f t="shared" si="7"/>
        <v>-</v>
      </c>
    </row>
    <row r="474" spans="1:4" x14ac:dyDescent="0.2">
      <c r="A474" s="25" t="str">
        <f>IF(ISBLANK('Nomenklatur komplett'!K474),"-",'Nomenklatur komplett'!K474)</f>
        <v>-</v>
      </c>
      <c r="B474" s="17" t="str">
        <f>IF(ISBLANK('Nomenklatur komplett'!L474),"-",'Nomenklatur komplett'!L474)</f>
        <v>-</v>
      </c>
      <c r="C474" s="101" t="str">
        <f>IF(ISBLANK('Nomenklatur komplett'!M474),"-",'Nomenklatur komplett'!M474)</f>
        <v>-</v>
      </c>
      <c r="D474" s="51" t="str">
        <f t="shared" si="7"/>
        <v>-</v>
      </c>
    </row>
    <row r="475" spans="1:4" x14ac:dyDescent="0.2">
      <c r="A475" s="25" t="str">
        <f>IF(ISBLANK('Nomenklatur komplett'!K475),"-",'Nomenklatur komplett'!K475)</f>
        <v>-</v>
      </c>
      <c r="B475" s="17" t="str">
        <f>IF(ISBLANK('Nomenklatur komplett'!L475),"-",'Nomenklatur komplett'!L475)</f>
        <v>-</v>
      </c>
      <c r="C475" s="101" t="str">
        <f>IF(ISBLANK('Nomenklatur komplett'!M475),"-",'Nomenklatur komplett'!M475)</f>
        <v>-</v>
      </c>
      <c r="D475" s="51" t="str">
        <f t="shared" si="7"/>
        <v>-</v>
      </c>
    </row>
    <row r="476" spans="1:4" x14ac:dyDescent="0.2">
      <c r="A476" s="25" t="str">
        <f>IF(ISBLANK('Nomenklatur komplett'!K476),"-",'Nomenklatur komplett'!K476)</f>
        <v>-</v>
      </c>
      <c r="B476" s="17" t="str">
        <f>IF(ISBLANK('Nomenklatur komplett'!L476),"-",'Nomenklatur komplett'!L476)</f>
        <v>-</v>
      </c>
      <c r="C476" s="101" t="str">
        <f>IF(ISBLANK('Nomenklatur komplett'!M476),"-",'Nomenklatur komplett'!M476)</f>
        <v>-</v>
      </c>
      <c r="D476" s="51" t="str">
        <f t="shared" si="7"/>
        <v>-</v>
      </c>
    </row>
    <row r="477" spans="1:4" x14ac:dyDescent="0.2">
      <c r="A477" s="25" t="str">
        <f>IF(ISBLANK('Nomenklatur komplett'!K477),"-",'Nomenklatur komplett'!K477)</f>
        <v>-</v>
      </c>
      <c r="B477" s="17" t="str">
        <f>IF(ISBLANK('Nomenklatur komplett'!L477),"-",'Nomenklatur komplett'!L477)</f>
        <v>-</v>
      </c>
      <c r="C477" s="101" t="str">
        <f>IF(ISBLANK('Nomenklatur komplett'!M477),"-",'Nomenklatur komplett'!M477)</f>
        <v>-</v>
      </c>
      <c r="D477" s="51" t="str">
        <f t="shared" si="7"/>
        <v>-</v>
      </c>
    </row>
    <row r="478" spans="1:4" x14ac:dyDescent="0.2">
      <c r="A478" s="25" t="str">
        <f>IF(ISBLANK('Nomenklatur komplett'!K478),"-",'Nomenklatur komplett'!K478)</f>
        <v>-</v>
      </c>
      <c r="B478" s="17" t="str">
        <f>IF(ISBLANK('Nomenklatur komplett'!L478),"-",'Nomenklatur komplett'!L478)</f>
        <v>-</v>
      </c>
      <c r="C478" s="101" t="str">
        <f>IF(ISBLANK('Nomenklatur komplett'!M478),"-",'Nomenklatur komplett'!M478)</f>
        <v>-</v>
      </c>
      <c r="D478" s="51" t="str">
        <f t="shared" si="7"/>
        <v>-</v>
      </c>
    </row>
    <row r="479" spans="1:4" x14ac:dyDescent="0.2">
      <c r="A479" s="25" t="str">
        <f>IF(ISBLANK('Nomenklatur komplett'!K479),"-",'Nomenklatur komplett'!K479)</f>
        <v>-</v>
      </c>
      <c r="B479" s="17" t="str">
        <f>IF(ISBLANK('Nomenklatur komplett'!L479),"-",'Nomenklatur komplett'!L479)</f>
        <v>-</v>
      </c>
      <c r="C479" s="101" t="str">
        <f>IF(ISBLANK('Nomenklatur komplett'!M479),"-",'Nomenklatur komplett'!M479)</f>
        <v>-</v>
      </c>
      <c r="D479" s="51" t="str">
        <f t="shared" si="7"/>
        <v>-</v>
      </c>
    </row>
    <row r="480" spans="1:4" x14ac:dyDescent="0.2">
      <c r="A480" s="25" t="str">
        <f>IF(ISBLANK('Nomenklatur komplett'!K480),"-",'Nomenklatur komplett'!K480)</f>
        <v>-</v>
      </c>
      <c r="B480" s="17" t="str">
        <f>IF(ISBLANK('Nomenklatur komplett'!L480),"-",'Nomenklatur komplett'!L480)</f>
        <v>-</v>
      </c>
      <c r="C480" s="101" t="str">
        <f>IF(ISBLANK('Nomenklatur komplett'!M480),"-",'Nomenklatur komplett'!M480)</f>
        <v>-</v>
      </c>
      <c r="D480" s="51" t="str">
        <f t="shared" si="7"/>
        <v>-</v>
      </c>
    </row>
    <row r="481" spans="1:4" x14ac:dyDescent="0.2">
      <c r="A481" s="25" t="str">
        <f>IF(ISBLANK('Nomenklatur komplett'!K481),"-",'Nomenklatur komplett'!K481)</f>
        <v>-</v>
      </c>
      <c r="B481" s="17" t="str">
        <f>IF(ISBLANK('Nomenklatur komplett'!L481),"-",'Nomenklatur komplett'!L481)</f>
        <v>-</v>
      </c>
      <c r="C481" s="101" t="str">
        <f>IF(ISBLANK('Nomenklatur komplett'!M481),"-",'Nomenklatur komplett'!M481)</f>
        <v>-</v>
      </c>
      <c r="D481" s="51" t="str">
        <f t="shared" si="7"/>
        <v>-</v>
      </c>
    </row>
    <row r="482" spans="1:4" x14ac:dyDescent="0.2">
      <c r="A482" s="25" t="str">
        <f>IF(ISBLANK('Nomenklatur komplett'!K482),"-",'Nomenklatur komplett'!K482)</f>
        <v>-</v>
      </c>
      <c r="B482" s="17" t="str">
        <f>IF(ISBLANK('Nomenklatur komplett'!L482),"-",'Nomenklatur komplett'!L482)</f>
        <v>-</v>
      </c>
      <c r="C482" s="101" t="str">
        <f>IF(ISBLANK('Nomenklatur komplett'!M482),"-",'Nomenklatur komplett'!M482)</f>
        <v>-</v>
      </c>
      <c r="D482" s="51" t="str">
        <f t="shared" si="7"/>
        <v>-</v>
      </c>
    </row>
    <row r="483" spans="1:4" x14ac:dyDescent="0.2">
      <c r="A483" s="25" t="str">
        <f>IF(ISBLANK('Nomenklatur komplett'!K483),"-",'Nomenklatur komplett'!K483)</f>
        <v>-</v>
      </c>
      <c r="B483" s="17" t="str">
        <f>IF(ISBLANK('Nomenklatur komplett'!L483),"-",'Nomenklatur komplett'!L483)</f>
        <v>-</v>
      </c>
      <c r="C483" s="101" t="str">
        <f>IF(ISBLANK('Nomenklatur komplett'!M483),"-",'Nomenklatur komplett'!M483)</f>
        <v>-</v>
      </c>
      <c r="D483" s="51" t="str">
        <f t="shared" si="7"/>
        <v>-</v>
      </c>
    </row>
    <row r="484" spans="1:4" x14ac:dyDescent="0.2">
      <c r="A484" s="25" t="str">
        <f>IF(ISBLANK('Nomenklatur komplett'!K484),"-",'Nomenklatur komplett'!K484)</f>
        <v>-</v>
      </c>
      <c r="B484" s="17" t="str">
        <f>IF(ISBLANK('Nomenklatur komplett'!L484),"-",'Nomenklatur komplett'!L484)</f>
        <v>-</v>
      </c>
      <c r="C484" s="101" t="str">
        <f>IF(ISBLANK('Nomenklatur komplett'!M484),"-",'Nomenklatur komplett'!M484)</f>
        <v>-</v>
      </c>
      <c r="D484" s="51" t="str">
        <f t="shared" si="7"/>
        <v>-</v>
      </c>
    </row>
    <row r="485" spans="1:4" x14ac:dyDescent="0.2">
      <c r="A485" s="25" t="str">
        <f>IF(ISBLANK('Nomenklatur komplett'!K485),"-",'Nomenklatur komplett'!K485)</f>
        <v>-</v>
      </c>
      <c r="B485" s="17" t="str">
        <f>IF(ISBLANK('Nomenklatur komplett'!L485),"-",'Nomenklatur komplett'!L485)</f>
        <v>-</v>
      </c>
      <c r="C485" s="101" t="str">
        <f>IF(ISBLANK('Nomenklatur komplett'!M485),"-",'Nomenklatur komplett'!M485)</f>
        <v>-</v>
      </c>
      <c r="D485" s="51" t="str">
        <f t="shared" si="7"/>
        <v>-</v>
      </c>
    </row>
    <row r="486" spans="1:4" x14ac:dyDescent="0.2">
      <c r="A486" s="25" t="str">
        <f>IF(ISBLANK('Nomenklatur komplett'!K486),"-",'Nomenklatur komplett'!K486)</f>
        <v>-</v>
      </c>
      <c r="B486" s="17" t="str">
        <f>IF(ISBLANK('Nomenklatur komplett'!L486),"-",'Nomenklatur komplett'!L486)</f>
        <v>-</v>
      </c>
      <c r="C486" s="101" t="str">
        <f>IF(ISBLANK('Nomenklatur komplett'!M486),"-",'Nomenklatur komplett'!M486)</f>
        <v>-</v>
      </c>
      <c r="D486" s="51" t="str">
        <f t="shared" si="7"/>
        <v>-</v>
      </c>
    </row>
    <row r="487" spans="1:4" x14ac:dyDescent="0.2">
      <c r="A487" s="25" t="str">
        <f>IF(ISBLANK('Nomenklatur komplett'!K487),"-",'Nomenklatur komplett'!K487)</f>
        <v>-</v>
      </c>
      <c r="B487" s="17" t="str">
        <f>IF(ISBLANK('Nomenklatur komplett'!L487),"-",'Nomenklatur komplett'!L487)</f>
        <v>-</v>
      </c>
      <c r="C487" s="101" t="str">
        <f>IF(ISBLANK('Nomenklatur komplett'!M487),"-",'Nomenklatur komplett'!M487)</f>
        <v>-</v>
      </c>
      <c r="D487" s="51" t="str">
        <f t="shared" si="7"/>
        <v>-</v>
      </c>
    </row>
    <row r="488" spans="1:4" x14ac:dyDescent="0.2">
      <c r="A488" s="25" t="str">
        <f>IF(ISBLANK('Nomenklatur komplett'!K488),"-",'Nomenklatur komplett'!K488)</f>
        <v>-</v>
      </c>
      <c r="B488" s="17" t="str">
        <f>IF(ISBLANK('Nomenklatur komplett'!L488),"-",'Nomenklatur komplett'!L488)</f>
        <v>-</v>
      </c>
      <c r="C488" s="101" t="str">
        <f>IF(ISBLANK('Nomenklatur komplett'!M488),"-",'Nomenklatur komplett'!M488)</f>
        <v>-</v>
      </c>
      <c r="D488" s="51" t="str">
        <f t="shared" si="7"/>
        <v>-</v>
      </c>
    </row>
    <row r="489" spans="1:4" x14ac:dyDescent="0.2">
      <c r="A489" s="25" t="str">
        <f>IF(ISBLANK('Nomenklatur komplett'!K489),"-",'Nomenklatur komplett'!K489)</f>
        <v>-</v>
      </c>
      <c r="B489" s="17" t="str">
        <f>IF(ISBLANK('Nomenklatur komplett'!L489),"-",'Nomenklatur komplett'!L489)</f>
        <v>-</v>
      </c>
      <c r="C489" s="101" t="str">
        <f>IF(ISBLANK('Nomenklatur komplett'!M489),"-",'Nomenklatur komplett'!M489)</f>
        <v>-</v>
      </c>
      <c r="D489" s="51" t="str">
        <f t="shared" si="7"/>
        <v>-</v>
      </c>
    </row>
    <row r="490" spans="1:4" x14ac:dyDescent="0.2">
      <c r="A490" s="25" t="str">
        <f>IF(ISBLANK('Nomenklatur komplett'!K490),"-",'Nomenklatur komplett'!K490)</f>
        <v>-</v>
      </c>
      <c r="B490" s="17" t="str">
        <f>IF(ISBLANK('Nomenklatur komplett'!L490),"-",'Nomenklatur komplett'!L490)</f>
        <v>-</v>
      </c>
      <c r="C490" s="101" t="str">
        <f>IF(ISBLANK('Nomenklatur komplett'!M490),"-",'Nomenklatur komplett'!M490)</f>
        <v>-</v>
      </c>
      <c r="D490" s="51" t="str">
        <f t="shared" si="7"/>
        <v>-</v>
      </c>
    </row>
    <row r="491" spans="1:4" x14ac:dyDescent="0.2">
      <c r="A491" s="25" t="str">
        <f>IF(ISBLANK('Nomenklatur komplett'!K491),"-",'Nomenklatur komplett'!K491)</f>
        <v>-</v>
      </c>
      <c r="B491" s="17" t="str">
        <f>IF(ISBLANK('Nomenklatur komplett'!L491),"-",'Nomenklatur komplett'!L491)</f>
        <v>-</v>
      </c>
      <c r="C491" s="101" t="str">
        <f>IF(ISBLANK('Nomenklatur komplett'!M491),"-",'Nomenklatur komplett'!M491)</f>
        <v>-</v>
      </c>
      <c r="D491" s="51" t="str">
        <f t="shared" si="7"/>
        <v>-</v>
      </c>
    </row>
    <row r="492" spans="1:4" x14ac:dyDescent="0.2">
      <c r="A492" s="25" t="str">
        <f>IF(ISBLANK('Nomenklatur komplett'!K492),"-",'Nomenklatur komplett'!K492)</f>
        <v>-</v>
      </c>
      <c r="B492" s="17" t="str">
        <f>IF(ISBLANK('Nomenklatur komplett'!L492),"-",'Nomenklatur komplett'!L492)</f>
        <v>-</v>
      </c>
      <c r="C492" s="101" t="str">
        <f>IF(ISBLANK('Nomenklatur komplett'!M492),"-",'Nomenklatur komplett'!M492)</f>
        <v>-</v>
      </c>
      <c r="D492" s="51" t="str">
        <f t="shared" si="7"/>
        <v>-</v>
      </c>
    </row>
    <row r="493" spans="1:4" x14ac:dyDescent="0.2">
      <c r="A493" s="25" t="str">
        <f>IF(ISBLANK('Nomenklatur komplett'!K493),"-",'Nomenklatur komplett'!K493)</f>
        <v>-</v>
      </c>
      <c r="B493" s="17" t="str">
        <f>IF(ISBLANK('Nomenklatur komplett'!L493),"-",'Nomenklatur komplett'!L493)</f>
        <v>-</v>
      </c>
      <c r="C493" s="101" t="str">
        <f>IF(ISBLANK('Nomenklatur komplett'!M493),"-",'Nomenklatur komplett'!M493)</f>
        <v>-</v>
      </c>
      <c r="D493" s="51" t="str">
        <f t="shared" si="7"/>
        <v>-</v>
      </c>
    </row>
    <row r="494" spans="1:4" x14ac:dyDescent="0.2">
      <c r="A494" s="25" t="str">
        <f>IF(ISBLANK('Nomenklatur komplett'!K494),"-",'Nomenklatur komplett'!K494)</f>
        <v>-</v>
      </c>
      <c r="B494" s="17" t="str">
        <f>IF(ISBLANK('Nomenklatur komplett'!L494),"-",'Nomenklatur komplett'!L494)</f>
        <v>-</v>
      </c>
      <c r="C494" s="101" t="str">
        <f>IF(ISBLANK('Nomenklatur komplett'!M494),"-",'Nomenklatur komplett'!M494)</f>
        <v>-</v>
      </c>
      <c r="D494" s="51" t="str">
        <f t="shared" si="7"/>
        <v>-</v>
      </c>
    </row>
    <row r="495" spans="1:4" x14ac:dyDescent="0.2">
      <c r="A495" s="25" t="str">
        <f>IF(ISBLANK('Nomenklatur komplett'!K495),"-",'Nomenklatur komplett'!K495)</f>
        <v>-</v>
      </c>
      <c r="B495" s="17" t="str">
        <f>IF(ISBLANK('Nomenklatur komplett'!L495),"-",'Nomenklatur komplett'!L495)</f>
        <v>-</v>
      </c>
      <c r="C495" s="101" t="str">
        <f>IF(ISBLANK('Nomenklatur komplett'!M495),"-",'Nomenklatur komplett'!M495)</f>
        <v>-</v>
      </c>
      <c r="D495" s="51" t="str">
        <f t="shared" si="7"/>
        <v>-</v>
      </c>
    </row>
    <row r="496" spans="1:4" x14ac:dyDescent="0.2">
      <c r="A496" s="25" t="str">
        <f>IF(ISBLANK('Nomenklatur komplett'!K496),"-",'Nomenklatur komplett'!K496)</f>
        <v>-</v>
      </c>
      <c r="B496" s="17" t="str">
        <f>IF(ISBLANK('Nomenklatur komplett'!L496),"-",'Nomenklatur komplett'!L496)</f>
        <v>-</v>
      </c>
      <c r="C496" s="101" t="str">
        <f>IF(ISBLANK('Nomenklatur komplett'!M496),"-",'Nomenklatur komplett'!M496)</f>
        <v>-</v>
      </c>
      <c r="D496" s="51" t="str">
        <f t="shared" si="7"/>
        <v>-</v>
      </c>
    </row>
    <row r="497" spans="1:4" x14ac:dyDescent="0.2">
      <c r="A497" s="25" t="str">
        <f>IF(ISBLANK('Nomenklatur komplett'!K497),"-",'Nomenklatur komplett'!K497)</f>
        <v>-</v>
      </c>
      <c r="B497" s="17" t="str">
        <f>IF(ISBLANK('Nomenklatur komplett'!L497),"-",'Nomenklatur komplett'!L497)</f>
        <v>-</v>
      </c>
      <c r="C497" s="101" t="str">
        <f>IF(ISBLANK('Nomenklatur komplett'!M497),"-",'Nomenklatur komplett'!M497)</f>
        <v>-</v>
      </c>
      <c r="D497" s="51" t="str">
        <f t="shared" si="7"/>
        <v>-</v>
      </c>
    </row>
    <row r="498" spans="1:4" x14ac:dyDescent="0.2">
      <c r="A498" s="25" t="str">
        <f>IF(ISBLANK('Nomenklatur komplett'!K498),"-",'Nomenklatur komplett'!K498)</f>
        <v>-</v>
      </c>
      <c r="B498" s="17" t="str">
        <f>IF(ISBLANK('Nomenklatur komplett'!L498),"-",'Nomenklatur komplett'!L498)</f>
        <v>-</v>
      </c>
      <c r="C498" s="101" t="str">
        <f>IF(ISBLANK('Nomenklatur komplett'!M498),"-",'Nomenklatur komplett'!M498)</f>
        <v>-</v>
      </c>
      <c r="D498" s="51" t="str">
        <f t="shared" si="7"/>
        <v>-</v>
      </c>
    </row>
    <row r="499" spans="1:4" x14ac:dyDescent="0.2">
      <c r="A499" s="25" t="str">
        <f>IF(ISBLANK('Nomenklatur komplett'!K499),"-",'Nomenklatur komplett'!K499)</f>
        <v>-</v>
      </c>
      <c r="B499" s="17" t="str">
        <f>IF(ISBLANK('Nomenklatur komplett'!L499),"-",'Nomenklatur komplett'!L499)</f>
        <v>-</v>
      </c>
      <c r="C499" s="101" t="str">
        <f>IF(ISBLANK('Nomenklatur komplett'!M499),"-",'Nomenklatur komplett'!M499)</f>
        <v>-</v>
      </c>
      <c r="D499" s="51" t="str">
        <f t="shared" si="7"/>
        <v>-</v>
      </c>
    </row>
    <row r="500" spans="1:4" x14ac:dyDescent="0.2">
      <c r="A500" s="25" t="str">
        <f>IF(ISBLANK('Nomenklatur komplett'!K500),"-",'Nomenklatur komplett'!K500)</f>
        <v>-</v>
      </c>
      <c r="B500" s="17" t="str">
        <f>IF(ISBLANK('Nomenklatur komplett'!L500),"-",'Nomenklatur komplett'!L500)</f>
        <v>-</v>
      </c>
      <c r="C500" s="101" t="str">
        <f>IF(ISBLANK('Nomenklatur komplett'!M500),"-",'Nomenklatur komplett'!M500)</f>
        <v>-</v>
      </c>
      <c r="D500" s="51" t="str">
        <f t="shared" si="7"/>
        <v>-</v>
      </c>
    </row>
    <row r="501" spans="1:4" x14ac:dyDescent="0.2">
      <c r="A501" s="25" t="str">
        <f>IF(ISBLANK('Nomenklatur komplett'!K501),"-",'Nomenklatur komplett'!K501)</f>
        <v>-</v>
      </c>
      <c r="B501" s="17" t="str">
        <f>IF(ISBLANK('Nomenklatur komplett'!L501),"-",'Nomenklatur komplett'!L501)</f>
        <v>-</v>
      </c>
      <c r="C501" s="101" t="str">
        <f>IF(ISBLANK('Nomenklatur komplett'!M501),"-",'Nomenklatur komplett'!M501)</f>
        <v>-</v>
      </c>
      <c r="D501" s="51" t="str">
        <f t="shared" si="7"/>
        <v>-</v>
      </c>
    </row>
    <row r="502" spans="1:4" x14ac:dyDescent="0.2">
      <c r="A502" s="25" t="str">
        <f>IF(ISBLANK('Nomenklatur komplett'!K502),"-",'Nomenklatur komplett'!K502)</f>
        <v>-</v>
      </c>
      <c r="B502" s="17" t="str">
        <f>IF(ISBLANK('Nomenklatur komplett'!L502),"-",'Nomenklatur komplett'!L502)</f>
        <v>-</v>
      </c>
      <c r="C502" s="101" t="str">
        <f>IF(ISBLANK('Nomenklatur komplett'!M502),"-",'Nomenklatur komplett'!M502)</f>
        <v>-</v>
      </c>
      <c r="D502" s="51" t="str">
        <f t="shared" si="7"/>
        <v>-</v>
      </c>
    </row>
    <row r="503" spans="1:4" x14ac:dyDescent="0.2">
      <c r="A503" s="25" t="str">
        <f>IF(ISBLANK('Nomenklatur komplett'!K503),"-",'Nomenklatur komplett'!K503)</f>
        <v>-</v>
      </c>
      <c r="B503" s="17" t="str">
        <f>IF(ISBLANK('Nomenklatur komplett'!L503),"-",'Nomenklatur komplett'!L503)</f>
        <v>-</v>
      </c>
      <c r="C503" s="101" t="str">
        <f>IF(ISBLANK('Nomenklatur komplett'!M503),"-",'Nomenklatur komplett'!M503)</f>
        <v>-</v>
      </c>
      <c r="D503" s="51" t="str">
        <f t="shared" si="7"/>
        <v>-</v>
      </c>
    </row>
    <row r="504" spans="1:4" x14ac:dyDescent="0.2">
      <c r="A504" s="25" t="str">
        <f>IF(ISBLANK('Nomenklatur komplett'!K504),"-",'Nomenklatur komplett'!K504)</f>
        <v>-</v>
      </c>
      <c r="B504" s="17" t="str">
        <f>IF(ISBLANK('Nomenklatur komplett'!L504),"-",'Nomenklatur komplett'!L504)</f>
        <v>-</v>
      </c>
      <c r="C504" s="101" t="str">
        <f>IF(ISBLANK('Nomenklatur komplett'!M504),"-",'Nomenklatur komplett'!M504)</f>
        <v>-</v>
      </c>
      <c r="D504" s="51" t="str">
        <f t="shared" si="7"/>
        <v>-</v>
      </c>
    </row>
    <row r="505" spans="1:4" x14ac:dyDescent="0.2">
      <c r="A505" s="25" t="str">
        <f>IF(ISBLANK('Nomenklatur komplett'!K505),"-",'Nomenklatur komplett'!K505)</f>
        <v>-</v>
      </c>
      <c r="B505" s="17" t="str">
        <f>IF(ISBLANK('Nomenklatur komplett'!L505),"-",'Nomenklatur komplett'!L505)</f>
        <v>-</v>
      </c>
      <c r="C505" s="101" t="str">
        <f>IF(ISBLANK('Nomenklatur komplett'!M505),"-",'Nomenklatur komplett'!M505)</f>
        <v>-</v>
      </c>
      <c r="D505" s="51" t="str">
        <f t="shared" si="7"/>
        <v>-</v>
      </c>
    </row>
    <row r="506" spans="1:4" x14ac:dyDescent="0.2">
      <c r="A506" s="25" t="str">
        <f>IF(ISBLANK('Nomenklatur komplett'!K506),"-",'Nomenklatur komplett'!K506)</f>
        <v>-</v>
      </c>
      <c r="B506" s="17" t="str">
        <f>IF(ISBLANK('Nomenklatur komplett'!L506),"-",'Nomenklatur komplett'!L506)</f>
        <v>-</v>
      </c>
      <c r="C506" s="101" t="str">
        <f>IF(ISBLANK('Nomenklatur komplett'!M506),"-",'Nomenklatur komplett'!M506)</f>
        <v>-</v>
      </c>
      <c r="D506" s="51" t="str">
        <f t="shared" si="7"/>
        <v>-</v>
      </c>
    </row>
    <row r="507" spans="1:4" x14ac:dyDescent="0.2">
      <c r="A507" s="25" t="str">
        <f>IF(ISBLANK('Nomenklatur komplett'!K507),"-",'Nomenklatur komplett'!K507)</f>
        <v>-</v>
      </c>
      <c r="B507" s="17" t="str">
        <f>IF(ISBLANK('Nomenklatur komplett'!L507),"-",'Nomenklatur komplett'!L507)</f>
        <v>-</v>
      </c>
      <c r="C507" s="101" t="str">
        <f>IF(ISBLANK('Nomenklatur komplett'!M507),"-",'Nomenklatur komplett'!M507)</f>
        <v>-</v>
      </c>
      <c r="D507" s="51" t="str">
        <f t="shared" si="7"/>
        <v>-</v>
      </c>
    </row>
    <row r="508" spans="1:4" x14ac:dyDescent="0.2">
      <c r="A508" s="25" t="str">
        <f>IF(ISBLANK('Nomenklatur komplett'!K508),"-",'Nomenklatur komplett'!K508)</f>
        <v>-</v>
      </c>
      <c r="B508" s="17" t="str">
        <f>IF(ISBLANK('Nomenklatur komplett'!L508),"-",'Nomenklatur komplett'!L508)</f>
        <v>-</v>
      </c>
      <c r="C508" s="101" t="str">
        <f>IF(ISBLANK('Nomenklatur komplett'!M508),"-",'Nomenklatur komplett'!M508)</f>
        <v>-</v>
      </c>
      <c r="D508" s="51" t="str">
        <f t="shared" si="7"/>
        <v>-</v>
      </c>
    </row>
    <row r="509" spans="1:4" x14ac:dyDescent="0.2">
      <c r="A509" s="25" t="str">
        <f>IF(ISBLANK('Nomenklatur komplett'!K509),"-",'Nomenklatur komplett'!K509)</f>
        <v>-</v>
      </c>
      <c r="B509" s="17" t="str">
        <f>IF(ISBLANK('Nomenklatur komplett'!L509),"-",'Nomenklatur komplett'!L509)</f>
        <v>-</v>
      </c>
      <c r="C509" s="101" t="str">
        <f>IF(ISBLANK('Nomenklatur komplett'!M509),"-",'Nomenklatur komplett'!M509)</f>
        <v>-</v>
      </c>
      <c r="D509" s="51" t="str">
        <f t="shared" si="7"/>
        <v>-</v>
      </c>
    </row>
    <row r="510" spans="1:4" x14ac:dyDescent="0.2">
      <c r="A510" s="25" t="str">
        <f>IF(ISBLANK('Nomenklatur komplett'!K510),"-",'Nomenklatur komplett'!K510)</f>
        <v>-</v>
      </c>
      <c r="B510" s="17" t="str">
        <f>IF(ISBLANK('Nomenklatur komplett'!L510),"-",'Nomenklatur komplett'!L510)</f>
        <v>-</v>
      </c>
      <c r="C510" s="101" t="str">
        <f>IF(ISBLANK('Nomenklatur komplett'!M510),"-",'Nomenklatur komplett'!M510)</f>
        <v>-</v>
      </c>
      <c r="D510" s="51" t="str">
        <f t="shared" si="7"/>
        <v>-</v>
      </c>
    </row>
    <row r="511" spans="1:4" x14ac:dyDescent="0.2">
      <c r="A511" s="25" t="str">
        <f>IF(ISBLANK('Nomenklatur komplett'!K511),"-",'Nomenklatur komplett'!K511)</f>
        <v>-</v>
      </c>
      <c r="B511" s="17" t="str">
        <f>IF(ISBLANK('Nomenklatur komplett'!L511),"-",'Nomenklatur komplett'!L511)</f>
        <v>-</v>
      </c>
      <c r="C511" s="101" t="str">
        <f>IF(ISBLANK('Nomenklatur komplett'!M511),"-",'Nomenklatur komplett'!M511)</f>
        <v>-</v>
      </c>
      <c r="D511" s="51" t="str">
        <f t="shared" si="7"/>
        <v>-</v>
      </c>
    </row>
    <row r="512" spans="1:4" x14ac:dyDescent="0.2">
      <c r="A512" s="25" t="str">
        <f>IF(ISBLANK('Nomenklatur komplett'!K512),"-",'Nomenklatur komplett'!K512)</f>
        <v>-</v>
      </c>
      <c r="B512" s="17" t="str">
        <f>IF(ISBLANK('Nomenklatur komplett'!L512),"-",'Nomenklatur komplett'!L512)</f>
        <v>-</v>
      </c>
      <c r="C512" s="101" t="str">
        <f>IF(ISBLANK('Nomenklatur komplett'!M512),"-",'Nomenklatur komplett'!M512)</f>
        <v>-</v>
      </c>
      <c r="D512" s="51" t="str">
        <f t="shared" si="7"/>
        <v>-</v>
      </c>
    </row>
    <row r="513" spans="1:4" x14ac:dyDescent="0.2">
      <c r="A513" s="25" t="str">
        <f>IF(ISBLANK('Nomenklatur komplett'!K513),"-",'Nomenklatur komplett'!K513)</f>
        <v>-</v>
      </c>
      <c r="B513" s="17" t="str">
        <f>IF(ISBLANK('Nomenklatur komplett'!L513),"-",'Nomenklatur komplett'!L513)</f>
        <v>-</v>
      </c>
      <c r="C513" s="101" t="str">
        <f>IF(ISBLANK('Nomenklatur komplett'!M513),"-",'Nomenklatur komplett'!M513)</f>
        <v>-</v>
      </c>
      <c r="D513" s="51" t="str">
        <f t="shared" si="7"/>
        <v>-</v>
      </c>
    </row>
    <row r="514" spans="1:4" x14ac:dyDescent="0.2">
      <c r="A514" s="25" t="str">
        <f>IF(ISBLANK('Nomenklatur komplett'!K514),"-",'Nomenklatur komplett'!K514)</f>
        <v>-</v>
      </c>
      <c r="B514" s="17" t="str">
        <f>IF(ISBLANK('Nomenklatur komplett'!L514),"-",'Nomenklatur komplett'!L514)</f>
        <v>-</v>
      </c>
      <c r="C514" s="101" t="str">
        <f>IF(ISBLANK('Nomenklatur komplett'!M514),"-",'Nomenklatur komplett'!M514)</f>
        <v>-</v>
      </c>
      <c r="D514" s="51" t="str">
        <f t="shared" si="7"/>
        <v>-</v>
      </c>
    </row>
    <row r="515" spans="1:4" x14ac:dyDescent="0.2">
      <c r="A515" s="25" t="str">
        <f>IF(ISBLANK('Nomenklatur komplett'!K515),"-",'Nomenklatur komplett'!K515)</f>
        <v>-</v>
      </c>
      <c r="B515" s="17" t="str">
        <f>IF(ISBLANK('Nomenklatur komplett'!L515),"-",'Nomenklatur komplett'!L515)</f>
        <v>-</v>
      </c>
      <c r="C515" s="101" t="str">
        <f>IF(ISBLANK('Nomenklatur komplett'!M515),"-",'Nomenklatur komplett'!M515)</f>
        <v>-</v>
      </c>
      <c r="D515" s="51" t="str">
        <f t="shared" si="7"/>
        <v>-</v>
      </c>
    </row>
    <row r="516" spans="1:4" x14ac:dyDescent="0.2">
      <c r="A516" s="25" t="str">
        <f>IF(ISBLANK('Nomenklatur komplett'!K516),"-",'Nomenklatur komplett'!K516)</f>
        <v>-</v>
      </c>
      <c r="B516" s="17" t="str">
        <f>IF(ISBLANK('Nomenklatur komplett'!L516),"-",'Nomenklatur komplett'!L516)</f>
        <v>-</v>
      </c>
      <c r="C516" s="101" t="str">
        <f>IF(ISBLANK('Nomenklatur komplett'!M516),"-",'Nomenklatur komplett'!M516)</f>
        <v>-</v>
      </c>
      <c r="D516" s="51" t="str">
        <f t="shared" si="7"/>
        <v>-</v>
      </c>
    </row>
    <row r="517" spans="1:4" x14ac:dyDescent="0.2">
      <c r="A517" s="25" t="str">
        <f>IF(ISBLANK('Nomenklatur komplett'!K517),"-",'Nomenklatur komplett'!K517)</f>
        <v>-</v>
      </c>
      <c r="B517" s="17" t="str">
        <f>IF(ISBLANK('Nomenklatur komplett'!L517),"-",'Nomenklatur komplett'!L517)</f>
        <v>-</v>
      </c>
      <c r="C517" s="101" t="str">
        <f>IF(ISBLANK('Nomenklatur komplett'!M517),"-",'Nomenklatur komplett'!M517)</f>
        <v>-</v>
      </c>
      <c r="D517" s="51" t="str">
        <f t="shared" ref="D517:D580" si="8">IF(B517="-",B517,C517&amp; " (" &amp;B517&amp;")")</f>
        <v>-</v>
      </c>
    </row>
    <row r="518" spans="1:4" x14ac:dyDescent="0.2">
      <c r="A518" s="25" t="str">
        <f>IF(ISBLANK('Nomenklatur komplett'!K518),"-",'Nomenklatur komplett'!K518)</f>
        <v>-</v>
      </c>
      <c r="B518" s="17" t="str">
        <f>IF(ISBLANK('Nomenklatur komplett'!L518),"-",'Nomenklatur komplett'!L518)</f>
        <v>-</v>
      </c>
      <c r="C518" s="101" t="str">
        <f>IF(ISBLANK('Nomenklatur komplett'!M518),"-",'Nomenklatur komplett'!M518)</f>
        <v>-</v>
      </c>
      <c r="D518" s="51" t="str">
        <f t="shared" si="8"/>
        <v>-</v>
      </c>
    </row>
    <row r="519" spans="1:4" x14ac:dyDescent="0.2">
      <c r="A519" s="25" t="str">
        <f>IF(ISBLANK('Nomenklatur komplett'!K519),"-",'Nomenklatur komplett'!K519)</f>
        <v>-</v>
      </c>
      <c r="B519" s="17" t="str">
        <f>IF(ISBLANK('Nomenklatur komplett'!L519),"-",'Nomenklatur komplett'!L519)</f>
        <v>-</v>
      </c>
      <c r="C519" s="101" t="str">
        <f>IF(ISBLANK('Nomenklatur komplett'!M519),"-",'Nomenklatur komplett'!M519)</f>
        <v>-</v>
      </c>
      <c r="D519" s="51" t="str">
        <f t="shared" si="8"/>
        <v>-</v>
      </c>
    </row>
    <row r="520" spans="1:4" x14ac:dyDescent="0.2">
      <c r="A520" s="25" t="str">
        <f>IF(ISBLANK('Nomenklatur komplett'!K520),"-",'Nomenklatur komplett'!K520)</f>
        <v>-</v>
      </c>
      <c r="B520" s="17" t="str">
        <f>IF(ISBLANK('Nomenklatur komplett'!L520),"-",'Nomenklatur komplett'!L520)</f>
        <v>-</v>
      </c>
      <c r="C520" s="101" t="str">
        <f>IF(ISBLANK('Nomenklatur komplett'!M520),"-",'Nomenklatur komplett'!M520)</f>
        <v>-</v>
      </c>
      <c r="D520" s="51" t="str">
        <f t="shared" si="8"/>
        <v>-</v>
      </c>
    </row>
    <row r="521" spans="1:4" x14ac:dyDescent="0.2">
      <c r="A521" s="25" t="str">
        <f>IF(ISBLANK('Nomenklatur komplett'!K521),"-",'Nomenklatur komplett'!K521)</f>
        <v>-</v>
      </c>
      <c r="B521" s="17" t="str">
        <f>IF(ISBLANK('Nomenklatur komplett'!L521),"-",'Nomenklatur komplett'!L521)</f>
        <v>-</v>
      </c>
      <c r="C521" s="101" t="str">
        <f>IF(ISBLANK('Nomenklatur komplett'!M521),"-",'Nomenklatur komplett'!M521)</f>
        <v>-</v>
      </c>
      <c r="D521" s="51" t="str">
        <f t="shared" si="8"/>
        <v>-</v>
      </c>
    </row>
    <row r="522" spans="1:4" x14ac:dyDescent="0.2">
      <c r="A522" s="25" t="str">
        <f>IF(ISBLANK('Nomenklatur komplett'!K522),"-",'Nomenklatur komplett'!K522)</f>
        <v>-</v>
      </c>
      <c r="B522" s="17" t="str">
        <f>IF(ISBLANK('Nomenklatur komplett'!L522),"-",'Nomenklatur komplett'!L522)</f>
        <v>-</v>
      </c>
      <c r="C522" s="101" t="str">
        <f>IF(ISBLANK('Nomenklatur komplett'!M522),"-",'Nomenklatur komplett'!M522)</f>
        <v>-</v>
      </c>
      <c r="D522" s="51" t="str">
        <f t="shared" si="8"/>
        <v>-</v>
      </c>
    </row>
    <row r="523" spans="1:4" x14ac:dyDescent="0.2">
      <c r="A523" s="25" t="str">
        <f>IF(ISBLANK('Nomenklatur komplett'!K523),"-",'Nomenklatur komplett'!K523)</f>
        <v>-</v>
      </c>
      <c r="B523" s="17" t="str">
        <f>IF(ISBLANK('Nomenklatur komplett'!L523),"-",'Nomenklatur komplett'!L523)</f>
        <v>-</v>
      </c>
      <c r="C523" s="101" t="str">
        <f>IF(ISBLANK('Nomenklatur komplett'!M523),"-",'Nomenklatur komplett'!M523)</f>
        <v>-</v>
      </c>
      <c r="D523" s="51" t="str">
        <f t="shared" si="8"/>
        <v>-</v>
      </c>
    </row>
    <row r="524" spans="1:4" x14ac:dyDescent="0.2">
      <c r="A524" s="25" t="str">
        <f>IF(ISBLANK('Nomenklatur komplett'!K524),"-",'Nomenklatur komplett'!K524)</f>
        <v>-</v>
      </c>
      <c r="B524" s="17" t="str">
        <f>IF(ISBLANK('Nomenklatur komplett'!L524),"-",'Nomenklatur komplett'!L524)</f>
        <v>-</v>
      </c>
      <c r="C524" s="101" t="str">
        <f>IF(ISBLANK('Nomenklatur komplett'!M524),"-",'Nomenklatur komplett'!M524)</f>
        <v>-</v>
      </c>
      <c r="D524" s="51" t="str">
        <f t="shared" si="8"/>
        <v>-</v>
      </c>
    </row>
    <row r="525" spans="1:4" x14ac:dyDescent="0.2">
      <c r="A525" s="25" t="str">
        <f>IF(ISBLANK('Nomenklatur komplett'!K525),"-",'Nomenklatur komplett'!K525)</f>
        <v>-</v>
      </c>
      <c r="B525" s="17" t="str">
        <f>IF(ISBLANK('Nomenklatur komplett'!L525),"-",'Nomenklatur komplett'!L525)</f>
        <v>-</v>
      </c>
      <c r="C525" s="101" t="str">
        <f>IF(ISBLANK('Nomenklatur komplett'!M525),"-",'Nomenklatur komplett'!M525)</f>
        <v>-</v>
      </c>
      <c r="D525" s="51" t="str">
        <f t="shared" si="8"/>
        <v>-</v>
      </c>
    </row>
    <row r="526" spans="1:4" x14ac:dyDescent="0.2">
      <c r="A526" s="25" t="str">
        <f>IF(ISBLANK('Nomenklatur komplett'!K526),"-",'Nomenklatur komplett'!K526)</f>
        <v>-</v>
      </c>
      <c r="B526" s="17" t="str">
        <f>IF(ISBLANK('Nomenklatur komplett'!L526),"-",'Nomenklatur komplett'!L526)</f>
        <v>-</v>
      </c>
      <c r="C526" s="101" t="str">
        <f>IF(ISBLANK('Nomenklatur komplett'!M526),"-",'Nomenklatur komplett'!M526)</f>
        <v>-</v>
      </c>
      <c r="D526" s="51" t="str">
        <f t="shared" si="8"/>
        <v>-</v>
      </c>
    </row>
    <row r="527" spans="1:4" x14ac:dyDescent="0.2">
      <c r="A527" s="25" t="str">
        <f>IF(ISBLANK('Nomenklatur komplett'!K527),"-",'Nomenklatur komplett'!K527)</f>
        <v>-</v>
      </c>
      <c r="B527" s="17" t="str">
        <f>IF(ISBLANK('Nomenklatur komplett'!L527),"-",'Nomenklatur komplett'!L527)</f>
        <v>-</v>
      </c>
      <c r="C527" s="101" t="str">
        <f>IF(ISBLANK('Nomenklatur komplett'!M527),"-",'Nomenklatur komplett'!M527)</f>
        <v>-</v>
      </c>
      <c r="D527" s="51" t="str">
        <f t="shared" si="8"/>
        <v>-</v>
      </c>
    </row>
    <row r="528" spans="1:4" x14ac:dyDescent="0.2">
      <c r="A528" s="25" t="str">
        <f>IF(ISBLANK('Nomenklatur komplett'!K528),"-",'Nomenklatur komplett'!K528)</f>
        <v>-</v>
      </c>
      <c r="B528" s="17" t="str">
        <f>IF(ISBLANK('Nomenklatur komplett'!L528),"-",'Nomenklatur komplett'!L528)</f>
        <v>-</v>
      </c>
      <c r="C528" s="101" t="str">
        <f>IF(ISBLANK('Nomenklatur komplett'!M528),"-",'Nomenklatur komplett'!M528)</f>
        <v>-</v>
      </c>
      <c r="D528" s="51" t="str">
        <f t="shared" si="8"/>
        <v>-</v>
      </c>
    </row>
    <row r="529" spans="1:4" x14ac:dyDescent="0.2">
      <c r="A529" s="25" t="str">
        <f>IF(ISBLANK('Nomenklatur komplett'!K529),"-",'Nomenklatur komplett'!K529)</f>
        <v>-</v>
      </c>
      <c r="B529" s="17" t="str">
        <f>IF(ISBLANK('Nomenklatur komplett'!L529),"-",'Nomenklatur komplett'!L529)</f>
        <v>-</v>
      </c>
      <c r="C529" s="101" t="str">
        <f>IF(ISBLANK('Nomenklatur komplett'!M529),"-",'Nomenklatur komplett'!M529)</f>
        <v>-</v>
      </c>
      <c r="D529" s="51" t="str">
        <f t="shared" si="8"/>
        <v>-</v>
      </c>
    </row>
    <row r="530" spans="1:4" x14ac:dyDescent="0.2">
      <c r="A530" s="25" t="str">
        <f>IF(ISBLANK('Nomenklatur komplett'!K530),"-",'Nomenklatur komplett'!K530)</f>
        <v>-</v>
      </c>
      <c r="B530" s="17" t="str">
        <f>IF(ISBLANK('Nomenklatur komplett'!L530),"-",'Nomenklatur komplett'!L530)</f>
        <v>-</v>
      </c>
      <c r="C530" s="101" t="str">
        <f>IF(ISBLANK('Nomenklatur komplett'!M530),"-",'Nomenklatur komplett'!M530)</f>
        <v>-</v>
      </c>
      <c r="D530" s="51" t="str">
        <f t="shared" si="8"/>
        <v>-</v>
      </c>
    </row>
    <row r="531" spans="1:4" x14ac:dyDescent="0.2">
      <c r="A531" s="25" t="str">
        <f>IF(ISBLANK('Nomenklatur komplett'!K531),"-",'Nomenklatur komplett'!K531)</f>
        <v>-</v>
      </c>
      <c r="B531" s="17" t="str">
        <f>IF(ISBLANK('Nomenklatur komplett'!L531),"-",'Nomenklatur komplett'!L531)</f>
        <v>-</v>
      </c>
      <c r="C531" s="101" t="str">
        <f>IF(ISBLANK('Nomenklatur komplett'!M531),"-",'Nomenklatur komplett'!M531)</f>
        <v>-</v>
      </c>
      <c r="D531" s="51" t="str">
        <f t="shared" si="8"/>
        <v>-</v>
      </c>
    </row>
    <row r="532" spans="1:4" x14ac:dyDescent="0.2">
      <c r="A532" s="25" t="str">
        <f>IF(ISBLANK('Nomenklatur komplett'!K532),"-",'Nomenklatur komplett'!K532)</f>
        <v>-</v>
      </c>
      <c r="B532" s="17" t="str">
        <f>IF(ISBLANK('Nomenklatur komplett'!L532),"-",'Nomenklatur komplett'!L532)</f>
        <v>-</v>
      </c>
      <c r="C532" s="101" t="str">
        <f>IF(ISBLANK('Nomenklatur komplett'!M532),"-",'Nomenklatur komplett'!M532)</f>
        <v>-</v>
      </c>
      <c r="D532" s="51" t="str">
        <f t="shared" si="8"/>
        <v>-</v>
      </c>
    </row>
    <row r="533" spans="1:4" x14ac:dyDescent="0.2">
      <c r="A533" s="25" t="str">
        <f>IF(ISBLANK('Nomenklatur komplett'!K533),"-",'Nomenklatur komplett'!K533)</f>
        <v>-</v>
      </c>
      <c r="B533" s="17" t="str">
        <f>IF(ISBLANK('Nomenklatur komplett'!L533),"-",'Nomenklatur komplett'!L533)</f>
        <v>-</v>
      </c>
      <c r="C533" s="101" t="str">
        <f>IF(ISBLANK('Nomenklatur komplett'!M533),"-",'Nomenklatur komplett'!M533)</f>
        <v>-</v>
      </c>
      <c r="D533" s="51" t="str">
        <f t="shared" si="8"/>
        <v>-</v>
      </c>
    </row>
    <row r="534" spans="1:4" x14ac:dyDescent="0.2">
      <c r="A534" s="25" t="str">
        <f>IF(ISBLANK('Nomenklatur komplett'!K534),"-",'Nomenklatur komplett'!K534)</f>
        <v>-</v>
      </c>
      <c r="B534" s="17" t="str">
        <f>IF(ISBLANK('Nomenklatur komplett'!L534),"-",'Nomenklatur komplett'!L534)</f>
        <v>-</v>
      </c>
      <c r="C534" s="101" t="str">
        <f>IF(ISBLANK('Nomenklatur komplett'!M534),"-",'Nomenklatur komplett'!M534)</f>
        <v>-</v>
      </c>
      <c r="D534" s="51" t="str">
        <f t="shared" si="8"/>
        <v>-</v>
      </c>
    </row>
    <row r="535" spans="1:4" x14ac:dyDescent="0.2">
      <c r="A535" s="25" t="str">
        <f>IF(ISBLANK('Nomenklatur komplett'!K535),"-",'Nomenklatur komplett'!K535)</f>
        <v>-</v>
      </c>
      <c r="B535" s="17" t="str">
        <f>IF(ISBLANK('Nomenklatur komplett'!L535),"-",'Nomenklatur komplett'!L535)</f>
        <v>-</v>
      </c>
      <c r="C535" s="101" t="str">
        <f>IF(ISBLANK('Nomenklatur komplett'!M535),"-",'Nomenklatur komplett'!M535)</f>
        <v>-</v>
      </c>
      <c r="D535" s="51" t="str">
        <f t="shared" si="8"/>
        <v>-</v>
      </c>
    </row>
    <row r="536" spans="1:4" x14ac:dyDescent="0.2">
      <c r="A536" s="25" t="str">
        <f>IF(ISBLANK('Nomenklatur komplett'!K536),"-",'Nomenklatur komplett'!K536)</f>
        <v>-</v>
      </c>
      <c r="B536" s="17" t="str">
        <f>IF(ISBLANK('Nomenklatur komplett'!L536),"-",'Nomenklatur komplett'!L536)</f>
        <v>-</v>
      </c>
      <c r="C536" s="101" t="str">
        <f>IF(ISBLANK('Nomenklatur komplett'!M536),"-",'Nomenklatur komplett'!M536)</f>
        <v>-</v>
      </c>
      <c r="D536" s="51" t="str">
        <f t="shared" si="8"/>
        <v>-</v>
      </c>
    </row>
    <row r="537" spans="1:4" x14ac:dyDescent="0.2">
      <c r="A537" s="25" t="str">
        <f>IF(ISBLANK('Nomenklatur komplett'!K537),"-",'Nomenklatur komplett'!K537)</f>
        <v>-</v>
      </c>
      <c r="B537" s="17" t="str">
        <f>IF(ISBLANK('Nomenklatur komplett'!L537),"-",'Nomenklatur komplett'!L537)</f>
        <v>-</v>
      </c>
      <c r="C537" s="101" t="str">
        <f>IF(ISBLANK('Nomenklatur komplett'!M537),"-",'Nomenklatur komplett'!M537)</f>
        <v>-</v>
      </c>
      <c r="D537" s="51" t="str">
        <f t="shared" si="8"/>
        <v>-</v>
      </c>
    </row>
    <row r="538" spans="1:4" x14ac:dyDescent="0.2">
      <c r="A538" s="25" t="str">
        <f>IF(ISBLANK('Nomenklatur komplett'!K538),"-",'Nomenklatur komplett'!K538)</f>
        <v>-</v>
      </c>
      <c r="B538" s="17" t="str">
        <f>IF(ISBLANK('Nomenklatur komplett'!L538),"-",'Nomenklatur komplett'!L538)</f>
        <v>-</v>
      </c>
      <c r="C538" s="101" t="str">
        <f>IF(ISBLANK('Nomenklatur komplett'!M538),"-",'Nomenklatur komplett'!M538)</f>
        <v>-</v>
      </c>
      <c r="D538" s="51" t="str">
        <f t="shared" si="8"/>
        <v>-</v>
      </c>
    </row>
    <row r="539" spans="1:4" x14ac:dyDescent="0.2">
      <c r="A539" s="25" t="str">
        <f>IF(ISBLANK('Nomenklatur komplett'!K539),"-",'Nomenklatur komplett'!K539)</f>
        <v>-</v>
      </c>
      <c r="B539" s="17" t="str">
        <f>IF(ISBLANK('Nomenklatur komplett'!L539),"-",'Nomenklatur komplett'!L539)</f>
        <v>-</v>
      </c>
      <c r="C539" s="101" t="str">
        <f>IF(ISBLANK('Nomenklatur komplett'!M539),"-",'Nomenklatur komplett'!M539)</f>
        <v>-</v>
      </c>
      <c r="D539" s="51" t="str">
        <f t="shared" si="8"/>
        <v>-</v>
      </c>
    </row>
    <row r="540" spans="1:4" x14ac:dyDescent="0.2">
      <c r="A540" s="25" t="str">
        <f>IF(ISBLANK('Nomenklatur komplett'!K540),"-",'Nomenklatur komplett'!K540)</f>
        <v>-</v>
      </c>
      <c r="B540" s="17" t="str">
        <f>IF(ISBLANK('Nomenklatur komplett'!L540),"-",'Nomenklatur komplett'!L540)</f>
        <v>-</v>
      </c>
      <c r="C540" s="101" t="str">
        <f>IF(ISBLANK('Nomenklatur komplett'!M540),"-",'Nomenklatur komplett'!M540)</f>
        <v>-</v>
      </c>
      <c r="D540" s="51" t="str">
        <f t="shared" si="8"/>
        <v>-</v>
      </c>
    </row>
    <row r="541" spans="1:4" x14ac:dyDescent="0.2">
      <c r="A541" s="25" t="str">
        <f>IF(ISBLANK('Nomenklatur komplett'!K541),"-",'Nomenklatur komplett'!K541)</f>
        <v>-</v>
      </c>
      <c r="B541" s="17" t="str">
        <f>IF(ISBLANK('Nomenklatur komplett'!L541),"-",'Nomenklatur komplett'!L541)</f>
        <v>-</v>
      </c>
      <c r="C541" s="101" t="str">
        <f>IF(ISBLANK('Nomenklatur komplett'!M541),"-",'Nomenklatur komplett'!M541)</f>
        <v>-</v>
      </c>
      <c r="D541" s="51" t="str">
        <f t="shared" si="8"/>
        <v>-</v>
      </c>
    </row>
    <row r="542" spans="1:4" x14ac:dyDescent="0.2">
      <c r="A542" s="25" t="str">
        <f>IF(ISBLANK('Nomenklatur komplett'!K542),"-",'Nomenklatur komplett'!K542)</f>
        <v>-</v>
      </c>
      <c r="B542" s="17" t="str">
        <f>IF(ISBLANK('Nomenklatur komplett'!L542),"-",'Nomenklatur komplett'!L542)</f>
        <v>-</v>
      </c>
      <c r="C542" s="101" t="str">
        <f>IF(ISBLANK('Nomenklatur komplett'!M542),"-",'Nomenklatur komplett'!M542)</f>
        <v>-</v>
      </c>
      <c r="D542" s="51" t="str">
        <f t="shared" si="8"/>
        <v>-</v>
      </c>
    </row>
    <row r="543" spans="1:4" x14ac:dyDescent="0.2">
      <c r="A543" s="25" t="str">
        <f>IF(ISBLANK('Nomenklatur komplett'!K543),"-",'Nomenklatur komplett'!K543)</f>
        <v>-</v>
      </c>
      <c r="B543" s="17" t="str">
        <f>IF(ISBLANK('Nomenklatur komplett'!L543),"-",'Nomenklatur komplett'!L543)</f>
        <v>-</v>
      </c>
      <c r="C543" s="101" t="str">
        <f>IF(ISBLANK('Nomenklatur komplett'!M543),"-",'Nomenklatur komplett'!M543)</f>
        <v>-</v>
      </c>
      <c r="D543" s="51" t="str">
        <f t="shared" si="8"/>
        <v>-</v>
      </c>
    </row>
    <row r="544" spans="1:4" x14ac:dyDescent="0.2">
      <c r="A544" s="25" t="str">
        <f>IF(ISBLANK('Nomenklatur komplett'!K544),"-",'Nomenklatur komplett'!K544)</f>
        <v>-</v>
      </c>
      <c r="B544" s="17" t="str">
        <f>IF(ISBLANK('Nomenklatur komplett'!L544),"-",'Nomenklatur komplett'!L544)</f>
        <v>-</v>
      </c>
      <c r="C544" s="101" t="str">
        <f>IF(ISBLANK('Nomenklatur komplett'!M544),"-",'Nomenklatur komplett'!M544)</f>
        <v>-</v>
      </c>
      <c r="D544" s="51" t="str">
        <f t="shared" si="8"/>
        <v>-</v>
      </c>
    </row>
    <row r="545" spans="1:4" x14ac:dyDescent="0.2">
      <c r="A545" s="25" t="str">
        <f>IF(ISBLANK('Nomenklatur komplett'!K545),"-",'Nomenklatur komplett'!K545)</f>
        <v>-</v>
      </c>
      <c r="B545" s="17" t="str">
        <f>IF(ISBLANK('Nomenklatur komplett'!L545),"-",'Nomenklatur komplett'!L545)</f>
        <v>-</v>
      </c>
      <c r="C545" s="101" t="str">
        <f>IF(ISBLANK('Nomenklatur komplett'!M545),"-",'Nomenklatur komplett'!M545)</f>
        <v>-</v>
      </c>
      <c r="D545" s="51" t="str">
        <f t="shared" si="8"/>
        <v>-</v>
      </c>
    </row>
    <row r="546" spans="1:4" x14ac:dyDescent="0.2">
      <c r="A546" s="25" t="str">
        <f>IF(ISBLANK('Nomenklatur komplett'!K546),"-",'Nomenklatur komplett'!K546)</f>
        <v>-</v>
      </c>
      <c r="B546" s="17" t="str">
        <f>IF(ISBLANK('Nomenklatur komplett'!L546),"-",'Nomenklatur komplett'!L546)</f>
        <v>-</v>
      </c>
      <c r="C546" s="101" t="str">
        <f>IF(ISBLANK('Nomenklatur komplett'!M546),"-",'Nomenklatur komplett'!M546)</f>
        <v>-</v>
      </c>
      <c r="D546" s="51" t="str">
        <f t="shared" si="8"/>
        <v>-</v>
      </c>
    </row>
    <row r="547" spans="1:4" x14ac:dyDescent="0.2">
      <c r="A547" s="25" t="str">
        <f>IF(ISBLANK('Nomenklatur komplett'!K547),"-",'Nomenklatur komplett'!K547)</f>
        <v>-</v>
      </c>
      <c r="B547" s="17" t="str">
        <f>IF(ISBLANK('Nomenklatur komplett'!L547),"-",'Nomenklatur komplett'!L547)</f>
        <v>-</v>
      </c>
      <c r="C547" s="101" t="str">
        <f>IF(ISBLANK('Nomenklatur komplett'!M547),"-",'Nomenklatur komplett'!M547)</f>
        <v>-</v>
      </c>
      <c r="D547" s="51" t="str">
        <f t="shared" si="8"/>
        <v>-</v>
      </c>
    </row>
    <row r="548" spans="1:4" x14ac:dyDescent="0.2">
      <c r="A548" s="25" t="str">
        <f>IF(ISBLANK('Nomenklatur komplett'!K548),"-",'Nomenklatur komplett'!K548)</f>
        <v>-</v>
      </c>
      <c r="B548" s="17" t="str">
        <f>IF(ISBLANK('Nomenklatur komplett'!L548),"-",'Nomenklatur komplett'!L548)</f>
        <v>-</v>
      </c>
      <c r="C548" s="101" t="str">
        <f>IF(ISBLANK('Nomenklatur komplett'!M548),"-",'Nomenklatur komplett'!M548)</f>
        <v>-</v>
      </c>
      <c r="D548" s="51" t="str">
        <f t="shared" si="8"/>
        <v>-</v>
      </c>
    </row>
    <row r="549" spans="1:4" x14ac:dyDescent="0.2">
      <c r="A549" s="25" t="str">
        <f>IF(ISBLANK('Nomenklatur komplett'!K549),"-",'Nomenklatur komplett'!K549)</f>
        <v>-</v>
      </c>
      <c r="B549" s="17" t="str">
        <f>IF(ISBLANK('Nomenklatur komplett'!L549),"-",'Nomenklatur komplett'!L549)</f>
        <v>-</v>
      </c>
      <c r="C549" s="101" t="str">
        <f>IF(ISBLANK('Nomenklatur komplett'!M549),"-",'Nomenklatur komplett'!M549)</f>
        <v>-</v>
      </c>
      <c r="D549" s="51" t="str">
        <f t="shared" si="8"/>
        <v>-</v>
      </c>
    </row>
    <row r="550" spans="1:4" x14ac:dyDescent="0.2">
      <c r="A550" s="25" t="str">
        <f>IF(ISBLANK('Nomenklatur komplett'!K550),"-",'Nomenklatur komplett'!K550)</f>
        <v>-</v>
      </c>
      <c r="B550" s="17" t="str">
        <f>IF(ISBLANK('Nomenklatur komplett'!L550),"-",'Nomenklatur komplett'!L550)</f>
        <v>-</v>
      </c>
      <c r="C550" s="101" t="str">
        <f>IF(ISBLANK('Nomenklatur komplett'!M550),"-",'Nomenklatur komplett'!M550)</f>
        <v>-</v>
      </c>
      <c r="D550" s="51" t="str">
        <f t="shared" si="8"/>
        <v>-</v>
      </c>
    </row>
    <row r="551" spans="1:4" x14ac:dyDescent="0.2">
      <c r="A551" s="25" t="str">
        <f>IF(ISBLANK('Nomenklatur komplett'!K551),"-",'Nomenklatur komplett'!K551)</f>
        <v>-</v>
      </c>
      <c r="B551" s="17" t="str">
        <f>IF(ISBLANK('Nomenklatur komplett'!L551),"-",'Nomenklatur komplett'!L551)</f>
        <v>-</v>
      </c>
      <c r="C551" s="101" t="str">
        <f>IF(ISBLANK('Nomenklatur komplett'!M551),"-",'Nomenklatur komplett'!M551)</f>
        <v>-</v>
      </c>
      <c r="D551" s="51" t="str">
        <f t="shared" si="8"/>
        <v>-</v>
      </c>
    </row>
    <row r="552" spans="1:4" x14ac:dyDescent="0.2">
      <c r="A552" s="25" t="str">
        <f>IF(ISBLANK('Nomenklatur komplett'!K552),"-",'Nomenklatur komplett'!K552)</f>
        <v>-</v>
      </c>
      <c r="B552" s="17" t="str">
        <f>IF(ISBLANK('Nomenklatur komplett'!L552),"-",'Nomenklatur komplett'!L552)</f>
        <v>-</v>
      </c>
      <c r="C552" s="101" t="str">
        <f>IF(ISBLANK('Nomenklatur komplett'!M552),"-",'Nomenklatur komplett'!M552)</f>
        <v>-</v>
      </c>
      <c r="D552" s="51" t="str">
        <f t="shared" si="8"/>
        <v>-</v>
      </c>
    </row>
    <row r="553" spans="1:4" x14ac:dyDescent="0.2">
      <c r="A553" s="25" t="str">
        <f>IF(ISBLANK('Nomenklatur komplett'!K553),"-",'Nomenklatur komplett'!K553)</f>
        <v>-</v>
      </c>
      <c r="B553" s="17" t="str">
        <f>IF(ISBLANK('Nomenklatur komplett'!L553),"-",'Nomenklatur komplett'!L553)</f>
        <v>-</v>
      </c>
      <c r="C553" s="101" t="str">
        <f>IF(ISBLANK('Nomenklatur komplett'!M553),"-",'Nomenklatur komplett'!M553)</f>
        <v>-</v>
      </c>
      <c r="D553" s="51" t="str">
        <f t="shared" si="8"/>
        <v>-</v>
      </c>
    </row>
    <row r="554" spans="1:4" x14ac:dyDescent="0.2">
      <c r="A554" s="25" t="str">
        <f>IF(ISBLANK('Nomenklatur komplett'!K554),"-",'Nomenklatur komplett'!K554)</f>
        <v>-</v>
      </c>
      <c r="B554" s="17" t="str">
        <f>IF(ISBLANK('Nomenklatur komplett'!L554),"-",'Nomenklatur komplett'!L554)</f>
        <v>-</v>
      </c>
      <c r="C554" s="101" t="str">
        <f>IF(ISBLANK('Nomenklatur komplett'!M554),"-",'Nomenklatur komplett'!M554)</f>
        <v>-</v>
      </c>
      <c r="D554" s="51" t="str">
        <f t="shared" si="8"/>
        <v>-</v>
      </c>
    </row>
    <row r="555" spans="1:4" x14ac:dyDescent="0.2">
      <c r="A555" s="25" t="str">
        <f>IF(ISBLANK('Nomenklatur komplett'!K555),"-",'Nomenklatur komplett'!K555)</f>
        <v>-</v>
      </c>
      <c r="B555" s="17" t="str">
        <f>IF(ISBLANK('Nomenklatur komplett'!L555),"-",'Nomenklatur komplett'!L555)</f>
        <v>-</v>
      </c>
      <c r="C555" s="101" t="str">
        <f>IF(ISBLANK('Nomenklatur komplett'!M555),"-",'Nomenklatur komplett'!M555)</f>
        <v>-</v>
      </c>
      <c r="D555" s="51" t="str">
        <f t="shared" si="8"/>
        <v>-</v>
      </c>
    </row>
    <row r="556" spans="1:4" x14ac:dyDescent="0.2">
      <c r="A556" s="25" t="str">
        <f>IF(ISBLANK('Nomenklatur komplett'!K556),"-",'Nomenklatur komplett'!K556)</f>
        <v>-</v>
      </c>
      <c r="B556" s="17" t="str">
        <f>IF(ISBLANK('Nomenklatur komplett'!L556),"-",'Nomenklatur komplett'!L556)</f>
        <v>-</v>
      </c>
      <c r="C556" s="101" t="str">
        <f>IF(ISBLANK('Nomenklatur komplett'!M556),"-",'Nomenklatur komplett'!M556)</f>
        <v>-</v>
      </c>
      <c r="D556" s="51" t="str">
        <f t="shared" si="8"/>
        <v>-</v>
      </c>
    </row>
    <row r="557" spans="1:4" x14ac:dyDescent="0.2">
      <c r="A557" s="25" t="str">
        <f>IF(ISBLANK('Nomenklatur komplett'!K557),"-",'Nomenklatur komplett'!K557)</f>
        <v>-</v>
      </c>
      <c r="B557" s="17" t="str">
        <f>IF(ISBLANK('Nomenklatur komplett'!L557),"-",'Nomenklatur komplett'!L557)</f>
        <v>-</v>
      </c>
      <c r="C557" s="101" t="str">
        <f>IF(ISBLANK('Nomenklatur komplett'!M557),"-",'Nomenklatur komplett'!M557)</f>
        <v>-</v>
      </c>
      <c r="D557" s="51" t="str">
        <f t="shared" si="8"/>
        <v>-</v>
      </c>
    </row>
    <row r="558" spans="1:4" x14ac:dyDescent="0.2">
      <c r="A558" s="25" t="str">
        <f>IF(ISBLANK('Nomenklatur komplett'!K558),"-",'Nomenklatur komplett'!K558)</f>
        <v>-</v>
      </c>
      <c r="B558" s="17" t="str">
        <f>IF(ISBLANK('Nomenklatur komplett'!L558),"-",'Nomenklatur komplett'!L558)</f>
        <v>-</v>
      </c>
      <c r="C558" s="101" t="str">
        <f>IF(ISBLANK('Nomenklatur komplett'!M558),"-",'Nomenklatur komplett'!M558)</f>
        <v>-</v>
      </c>
      <c r="D558" s="51" t="str">
        <f t="shared" si="8"/>
        <v>-</v>
      </c>
    </row>
    <row r="559" spans="1:4" x14ac:dyDescent="0.2">
      <c r="A559" s="25" t="str">
        <f>IF(ISBLANK('Nomenklatur komplett'!K559),"-",'Nomenklatur komplett'!K559)</f>
        <v>-</v>
      </c>
      <c r="B559" s="17" t="str">
        <f>IF(ISBLANK('Nomenklatur komplett'!L559),"-",'Nomenklatur komplett'!L559)</f>
        <v>-</v>
      </c>
      <c r="C559" s="101" t="str">
        <f>IF(ISBLANK('Nomenklatur komplett'!M559),"-",'Nomenklatur komplett'!M559)</f>
        <v>-</v>
      </c>
      <c r="D559" s="51" t="str">
        <f t="shared" si="8"/>
        <v>-</v>
      </c>
    </row>
    <row r="560" spans="1:4" x14ac:dyDescent="0.2">
      <c r="A560" s="25" t="str">
        <f>IF(ISBLANK('Nomenklatur komplett'!K560),"-",'Nomenklatur komplett'!K560)</f>
        <v>-</v>
      </c>
      <c r="B560" s="17" t="str">
        <f>IF(ISBLANK('Nomenklatur komplett'!L560),"-",'Nomenklatur komplett'!L560)</f>
        <v>-</v>
      </c>
      <c r="C560" s="101" t="str">
        <f>IF(ISBLANK('Nomenklatur komplett'!M560),"-",'Nomenklatur komplett'!M560)</f>
        <v>-</v>
      </c>
      <c r="D560" s="51" t="str">
        <f t="shared" si="8"/>
        <v>-</v>
      </c>
    </row>
    <row r="561" spans="1:4" x14ac:dyDescent="0.2">
      <c r="A561" s="25" t="str">
        <f>IF(ISBLANK('Nomenklatur komplett'!K561),"-",'Nomenklatur komplett'!K561)</f>
        <v>-</v>
      </c>
      <c r="B561" s="17" t="str">
        <f>IF(ISBLANK('Nomenklatur komplett'!L561),"-",'Nomenklatur komplett'!L561)</f>
        <v>-</v>
      </c>
      <c r="C561" s="101" t="str">
        <f>IF(ISBLANK('Nomenklatur komplett'!M561),"-",'Nomenklatur komplett'!M561)</f>
        <v>-</v>
      </c>
      <c r="D561" s="51" t="str">
        <f t="shared" si="8"/>
        <v>-</v>
      </c>
    </row>
    <row r="562" spans="1:4" x14ac:dyDescent="0.2">
      <c r="A562" s="25" t="str">
        <f>IF(ISBLANK('Nomenklatur komplett'!K562),"-",'Nomenklatur komplett'!K562)</f>
        <v>-</v>
      </c>
      <c r="B562" s="17" t="str">
        <f>IF(ISBLANK('Nomenklatur komplett'!L562),"-",'Nomenklatur komplett'!L562)</f>
        <v>-</v>
      </c>
      <c r="C562" s="101" t="str">
        <f>IF(ISBLANK('Nomenklatur komplett'!M562),"-",'Nomenklatur komplett'!M562)</f>
        <v>-</v>
      </c>
      <c r="D562" s="51" t="str">
        <f t="shared" si="8"/>
        <v>-</v>
      </c>
    </row>
    <row r="563" spans="1:4" x14ac:dyDescent="0.2">
      <c r="A563" s="25" t="str">
        <f>IF(ISBLANK('Nomenklatur komplett'!K563),"-",'Nomenklatur komplett'!K563)</f>
        <v>-</v>
      </c>
      <c r="B563" s="17" t="str">
        <f>IF(ISBLANK('Nomenklatur komplett'!L563),"-",'Nomenklatur komplett'!L563)</f>
        <v>-</v>
      </c>
      <c r="C563" s="101" t="str">
        <f>IF(ISBLANK('Nomenklatur komplett'!M563),"-",'Nomenklatur komplett'!M563)</f>
        <v>-</v>
      </c>
      <c r="D563" s="51" t="str">
        <f t="shared" si="8"/>
        <v>-</v>
      </c>
    </row>
    <row r="564" spans="1:4" x14ac:dyDescent="0.2">
      <c r="A564" s="25" t="str">
        <f>IF(ISBLANK('Nomenklatur komplett'!K564),"-",'Nomenklatur komplett'!K564)</f>
        <v>-</v>
      </c>
      <c r="B564" s="17" t="str">
        <f>IF(ISBLANK('Nomenklatur komplett'!L564),"-",'Nomenklatur komplett'!L564)</f>
        <v>-</v>
      </c>
      <c r="C564" s="101" t="str">
        <f>IF(ISBLANK('Nomenklatur komplett'!M564),"-",'Nomenklatur komplett'!M564)</f>
        <v>-</v>
      </c>
      <c r="D564" s="51" t="str">
        <f t="shared" si="8"/>
        <v>-</v>
      </c>
    </row>
    <row r="565" spans="1:4" x14ac:dyDescent="0.2">
      <c r="A565" s="25" t="str">
        <f>IF(ISBLANK('Nomenklatur komplett'!K565),"-",'Nomenklatur komplett'!K565)</f>
        <v>-</v>
      </c>
      <c r="B565" s="17" t="str">
        <f>IF(ISBLANK('Nomenklatur komplett'!L565),"-",'Nomenklatur komplett'!L565)</f>
        <v>-</v>
      </c>
      <c r="C565" s="101" t="str">
        <f>IF(ISBLANK('Nomenklatur komplett'!M565),"-",'Nomenklatur komplett'!M565)</f>
        <v>-</v>
      </c>
      <c r="D565" s="51" t="str">
        <f t="shared" si="8"/>
        <v>-</v>
      </c>
    </row>
    <row r="566" spans="1:4" x14ac:dyDescent="0.2">
      <c r="A566" s="25" t="str">
        <f>IF(ISBLANK('Nomenklatur komplett'!K566),"-",'Nomenklatur komplett'!K566)</f>
        <v>-</v>
      </c>
      <c r="B566" s="17" t="str">
        <f>IF(ISBLANK('Nomenklatur komplett'!L566),"-",'Nomenklatur komplett'!L566)</f>
        <v>-</v>
      </c>
      <c r="C566" s="101" t="str">
        <f>IF(ISBLANK('Nomenklatur komplett'!M566),"-",'Nomenklatur komplett'!M566)</f>
        <v>-</v>
      </c>
      <c r="D566" s="51" t="str">
        <f t="shared" si="8"/>
        <v>-</v>
      </c>
    </row>
    <row r="567" spans="1:4" x14ac:dyDescent="0.2">
      <c r="A567" s="25" t="str">
        <f>IF(ISBLANK('Nomenklatur komplett'!K567),"-",'Nomenklatur komplett'!K567)</f>
        <v>-</v>
      </c>
      <c r="B567" s="17" t="str">
        <f>IF(ISBLANK('Nomenklatur komplett'!L567),"-",'Nomenklatur komplett'!L567)</f>
        <v>-</v>
      </c>
      <c r="C567" s="101" t="str">
        <f>IF(ISBLANK('Nomenklatur komplett'!M567),"-",'Nomenklatur komplett'!M567)</f>
        <v>-</v>
      </c>
      <c r="D567" s="51" t="str">
        <f t="shared" si="8"/>
        <v>-</v>
      </c>
    </row>
    <row r="568" spans="1:4" x14ac:dyDescent="0.2">
      <c r="A568" s="25" t="str">
        <f>IF(ISBLANK('Nomenklatur komplett'!K568),"-",'Nomenklatur komplett'!K568)</f>
        <v>-</v>
      </c>
      <c r="B568" s="17" t="str">
        <f>IF(ISBLANK('Nomenklatur komplett'!L568),"-",'Nomenklatur komplett'!L568)</f>
        <v>-</v>
      </c>
      <c r="C568" s="101" t="str">
        <f>IF(ISBLANK('Nomenklatur komplett'!M568),"-",'Nomenklatur komplett'!M568)</f>
        <v>-</v>
      </c>
      <c r="D568" s="51" t="str">
        <f t="shared" si="8"/>
        <v>-</v>
      </c>
    </row>
    <row r="569" spans="1:4" x14ac:dyDescent="0.2">
      <c r="A569" s="25" t="str">
        <f>IF(ISBLANK('Nomenklatur komplett'!K569),"-",'Nomenklatur komplett'!K569)</f>
        <v>-</v>
      </c>
      <c r="B569" s="17" t="str">
        <f>IF(ISBLANK('Nomenklatur komplett'!L569),"-",'Nomenklatur komplett'!L569)</f>
        <v>-</v>
      </c>
      <c r="C569" s="101" t="str">
        <f>IF(ISBLANK('Nomenklatur komplett'!M569),"-",'Nomenklatur komplett'!M569)</f>
        <v>-</v>
      </c>
      <c r="D569" s="51" t="str">
        <f t="shared" si="8"/>
        <v>-</v>
      </c>
    </row>
    <row r="570" spans="1:4" x14ac:dyDescent="0.2">
      <c r="A570" s="25" t="str">
        <f>IF(ISBLANK('Nomenklatur komplett'!K570),"-",'Nomenklatur komplett'!K570)</f>
        <v>-</v>
      </c>
      <c r="B570" s="17" t="str">
        <f>IF(ISBLANK('Nomenklatur komplett'!L570),"-",'Nomenklatur komplett'!L570)</f>
        <v>-</v>
      </c>
      <c r="C570" s="101" t="str">
        <f>IF(ISBLANK('Nomenklatur komplett'!M570),"-",'Nomenklatur komplett'!M570)</f>
        <v>-</v>
      </c>
      <c r="D570" s="51" t="str">
        <f t="shared" si="8"/>
        <v>-</v>
      </c>
    </row>
    <row r="571" spans="1:4" x14ac:dyDescent="0.2">
      <c r="A571" s="25" t="str">
        <f>IF(ISBLANK('Nomenklatur komplett'!K571),"-",'Nomenklatur komplett'!K571)</f>
        <v>-</v>
      </c>
      <c r="B571" s="17" t="str">
        <f>IF(ISBLANK('Nomenklatur komplett'!L571),"-",'Nomenklatur komplett'!L571)</f>
        <v>-</v>
      </c>
      <c r="C571" s="101" t="str">
        <f>IF(ISBLANK('Nomenklatur komplett'!M571),"-",'Nomenklatur komplett'!M571)</f>
        <v>-</v>
      </c>
      <c r="D571" s="51" t="str">
        <f t="shared" si="8"/>
        <v>-</v>
      </c>
    </row>
    <row r="572" spans="1:4" x14ac:dyDescent="0.2">
      <c r="A572" s="25" t="str">
        <f>IF(ISBLANK('Nomenklatur komplett'!K572),"-",'Nomenklatur komplett'!K572)</f>
        <v>-</v>
      </c>
      <c r="B572" s="17" t="str">
        <f>IF(ISBLANK('Nomenklatur komplett'!L572),"-",'Nomenklatur komplett'!L572)</f>
        <v>-</v>
      </c>
      <c r="C572" s="101" t="str">
        <f>IF(ISBLANK('Nomenklatur komplett'!M572),"-",'Nomenklatur komplett'!M572)</f>
        <v>-</v>
      </c>
      <c r="D572" s="51" t="str">
        <f t="shared" si="8"/>
        <v>-</v>
      </c>
    </row>
    <row r="573" spans="1:4" x14ac:dyDescent="0.2">
      <c r="A573" s="25" t="str">
        <f>IF(ISBLANK('Nomenklatur komplett'!K573),"-",'Nomenklatur komplett'!K573)</f>
        <v>-</v>
      </c>
      <c r="B573" s="17" t="str">
        <f>IF(ISBLANK('Nomenklatur komplett'!L573),"-",'Nomenklatur komplett'!L573)</f>
        <v>-</v>
      </c>
      <c r="C573" s="101" t="str">
        <f>IF(ISBLANK('Nomenklatur komplett'!M573),"-",'Nomenklatur komplett'!M573)</f>
        <v>-</v>
      </c>
      <c r="D573" s="51" t="str">
        <f t="shared" si="8"/>
        <v>-</v>
      </c>
    </row>
    <row r="574" spans="1:4" x14ac:dyDescent="0.2">
      <c r="A574" s="25" t="str">
        <f>IF(ISBLANK('Nomenklatur komplett'!K574),"-",'Nomenklatur komplett'!K574)</f>
        <v>-</v>
      </c>
      <c r="B574" s="17" t="str">
        <f>IF(ISBLANK('Nomenklatur komplett'!L574),"-",'Nomenklatur komplett'!L574)</f>
        <v>-</v>
      </c>
      <c r="C574" s="101" t="str">
        <f>IF(ISBLANK('Nomenklatur komplett'!M574),"-",'Nomenklatur komplett'!M574)</f>
        <v>-</v>
      </c>
      <c r="D574" s="51" t="str">
        <f t="shared" si="8"/>
        <v>-</v>
      </c>
    </row>
    <row r="575" spans="1:4" x14ac:dyDescent="0.2">
      <c r="A575" s="25" t="str">
        <f>IF(ISBLANK('Nomenklatur komplett'!K575),"-",'Nomenklatur komplett'!K575)</f>
        <v>-</v>
      </c>
      <c r="B575" s="17" t="str">
        <f>IF(ISBLANK('Nomenklatur komplett'!L575),"-",'Nomenklatur komplett'!L575)</f>
        <v>-</v>
      </c>
      <c r="C575" s="101" t="str">
        <f>IF(ISBLANK('Nomenklatur komplett'!M575),"-",'Nomenklatur komplett'!M575)</f>
        <v>-</v>
      </c>
      <c r="D575" s="51" t="str">
        <f t="shared" si="8"/>
        <v>-</v>
      </c>
    </row>
    <row r="576" spans="1:4" x14ac:dyDescent="0.2">
      <c r="A576" s="25" t="str">
        <f>IF(ISBLANK('Nomenklatur komplett'!K576),"-",'Nomenklatur komplett'!K576)</f>
        <v>-</v>
      </c>
      <c r="B576" s="17" t="str">
        <f>IF(ISBLANK('Nomenklatur komplett'!L576),"-",'Nomenklatur komplett'!L576)</f>
        <v>-</v>
      </c>
      <c r="C576" s="101" t="str">
        <f>IF(ISBLANK('Nomenklatur komplett'!M576),"-",'Nomenklatur komplett'!M576)</f>
        <v>-</v>
      </c>
      <c r="D576" s="51" t="str">
        <f t="shared" si="8"/>
        <v>-</v>
      </c>
    </row>
    <row r="577" spans="1:4" x14ac:dyDescent="0.2">
      <c r="A577" s="25" t="str">
        <f>IF(ISBLANK('Nomenklatur komplett'!K577),"-",'Nomenklatur komplett'!K577)</f>
        <v>-</v>
      </c>
      <c r="B577" s="17" t="str">
        <f>IF(ISBLANK('Nomenklatur komplett'!L577),"-",'Nomenklatur komplett'!L577)</f>
        <v>-</v>
      </c>
      <c r="C577" s="101" t="str">
        <f>IF(ISBLANK('Nomenklatur komplett'!M577),"-",'Nomenklatur komplett'!M577)</f>
        <v>-</v>
      </c>
      <c r="D577" s="51" t="str">
        <f t="shared" si="8"/>
        <v>-</v>
      </c>
    </row>
    <row r="578" spans="1:4" x14ac:dyDescent="0.2">
      <c r="A578" s="25" t="str">
        <f>IF(ISBLANK('Nomenklatur komplett'!K578),"-",'Nomenklatur komplett'!K578)</f>
        <v>-</v>
      </c>
      <c r="B578" s="17" t="str">
        <f>IF(ISBLANK('Nomenklatur komplett'!L578),"-",'Nomenklatur komplett'!L578)</f>
        <v>-</v>
      </c>
      <c r="C578" s="101" t="str">
        <f>IF(ISBLANK('Nomenklatur komplett'!M578),"-",'Nomenklatur komplett'!M578)</f>
        <v>-</v>
      </c>
      <c r="D578" s="51" t="str">
        <f t="shared" si="8"/>
        <v>-</v>
      </c>
    </row>
    <row r="579" spans="1:4" x14ac:dyDescent="0.2">
      <c r="A579" s="25" t="str">
        <f>IF(ISBLANK('Nomenklatur komplett'!K579),"-",'Nomenklatur komplett'!K579)</f>
        <v>-</v>
      </c>
      <c r="B579" s="17" t="str">
        <f>IF(ISBLANK('Nomenklatur komplett'!L579),"-",'Nomenklatur komplett'!L579)</f>
        <v>-</v>
      </c>
      <c r="C579" s="101" t="str">
        <f>IF(ISBLANK('Nomenklatur komplett'!M579),"-",'Nomenklatur komplett'!M579)</f>
        <v>-</v>
      </c>
      <c r="D579" s="51" t="str">
        <f t="shared" si="8"/>
        <v>-</v>
      </c>
    </row>
    <row r="580" spans="1:4" x14ac:dyDescent="0.2">
      <c r="A580" s="25" t="str">
        <f>IF(ISBLANK('Nomenklatur komplett'!K580),"-",'Nomenklatur komplett'!K580)</f>
        <v>-</v>
      </c>
      <c r="B580" s="17" t="str">
        <f>IF(ISBLANK('Nomenklatur komplett'!L580),"-",'Nomenklatur komplett'!L580)</f>
        <v>-</v>
      </c>
      <c r="C580" s="101" t="str">
        <f>IF(ISBLANK('Nomenklatur komplett'!M580),"-",'Nomenklatur komplett'!M580)</f>
        <v>-</v>
      </c>
      <c r="D580" s="51" t="str">
        <f t="shared" si="8"/>
        <v>-</v>
      </c>
    </row>
    <row r="581" spans="1:4" x14ac:dyDescent="0.2">
      <c r="A581" s="25" t="str">
        <f>IF(ISBLANK('Nomenklatur komplett'!K581),"-",'Nomenklatur komplett'!K581)</f>
        <v>-</v>
      </c>
      <c r="B581" s="17" t="str">
        <f>IF(ISBLANK('Nomenklatur komplett'!L581),"-",'Nomenklatur komplett'!L581)</f>
        <v>-</v>
      </c>
      <c r="C581" s="101" t="str">
        <f>IF(ISBLANK('Nomenklatur komplett'!M581),"-",'Nomenklatur komplett'!M581)</f>
        <v>-</v>
      </c>
      <c r="D581" s="51" t="str">
        <f t="shared" ref="D581:D644" si="9">IF(B581="-",B581,C581&amp; " (" &amp;B581&amp;")")</f>
        <v>-</v>
      </c>
    </row>
    <row r="582" spans="1:4" x14ac:dyDescent="0.2">
      <c r="A582" s="25" t="str">
        <f>IF(ISBLANK('Nomenklatur komplett'!K582),"-",'Nomenklatur komplett'!K582)</f>
        <v>-</v>
      </c>
      <c r="B582" s="17" t="str">
        <f>IF(ISBLANK('Nomenklatur komplett'!L582),"-",'Nomenklatur komplett'!L582)</f>
        <v>-</v>
      </c>
      <c r="C582" s="101" t="str">
        <f>IF(ISBLANK('Nomenklatur komplett'!M582),"-",'Nomenklatur komplett'!M582)</f>
        <v>-</v>
      </c>
      <c r="D582" s="51" t="str">
        <f t="shared" si="9"/>
        <v>-</v>
      </c>
    </row>
    <row r="583" spans="1:4" x14ac:dyDescent="0.2">
      <c r="A583" s="25" t="str">
        <f>IF(ISBLANK('Nomenklatur komplett'!K583),"-",'Nomenklatur komplett'!K583)</f>
        <v>-</v>
      </c>
      <c r="B583" s="17" t="str">
        <f>IF(ISBLANK('Nomenklatur komplett'!L583),"-",'Nomenklatur komplett'!L583)</f>
        <v>-</v>
      </c>
      <c r="C583" s="101" t="str">
        <f>IF(ISBLANK('Nomenklatur komplett'!M583),"-",'Nomenklatur komplett'!M583)</f>
        <v>-</v>
      </c>
      <c r="D583" s="51" t="str">
        <f t="shared" si="9"/>
        <v>-</v>
      </c>
    </row>
    <row r="584" spans="1:4" x14ac:dyDescent="0.2">
      <c r="A584" s="25" t="str">
        <f>IF(ISBLANK('Nomenklatur komplett'!K584),"-",'Nomenklatur komplett'!K584)</f>
        <v>-</v>
      </c>
      <c r="B584" s="17" t="str">
        <f>IF(ISBLANK('Nomenklatur komplett'!L584),"-",'Nomenklatur komplett'!L584)</f>
        <v>-</v>
      </c>
      <c r="C584" s="101" t="str">
        <f>IF(ISBLANK('Nomenklatur komplett'!M584),"-",'Nomenklatur komplett'!M584)</f>
        <v>-</v>
      </c>
      <c r="D584" s="51" t="str">
        <f t="shared" si="9"/>
        <v>-</v>
      </c>
    </row>
    <row r="585" spans="1:4" x14ac:dyDescent="0.2">
      <c r="A585" s="25" t="str">
        <f>IF(ISBLANK('Nomenklatur komplett'!K585),"-",'Nomenklatur komplett'!K585)</f>
        <v>-</v>
      </c>
      <c r="B585" s="17" t="str">
        <f>IF(ISBLANK('Nomenklatur komplett'!L585),"-",'Nomenklatur komplett'!L585)</f>
        <v>-</v>
      </c>
      <c r="C585" s="101" t="str">
        <f>IF(ISBLANK('Nomenklatur komplett'!M585),"-",'Nomenklatur komplett'!M585)</f>
        <v>-</v>
      </c>
      <c r="D585" s="51" t="str">
        <f t="shared" si="9"/>
        <v>-</v>
      </c>
    </row>
    <row r="586" spans="1:4" x14ac:dyDescent="0.2">
      <c r="A586" s="25" t="str">
        <f>IF(ISBLANK('Nomenklatur komplett'!K586),"-",'Nomenklatur komplett'!K586)</f>
        <v>-</v>
      </c>
      <c r="B586" s="17" t="str">
        <f>IF(ISBLANK('Nomenklatur komplett'!L586),"-",'Nomenklatur komplett'!L586)</f>
        <v>-</v>
      </c>
      <c r="C586" s="101" t="str">
        <f>IF(ISBLANK('Nomenklatur komplett'!M586),"-",'Nomenklatur komplett'!M586)</f>
        <v>-</v>
      </c>
      <c r="D586" s="51" t="str">
        <f t="shared" si="9"/>
        <v>-</v>
      </c>
    </row>
    <row r="587" spans="1:4" x14ac:dyDescent="0.2">
      <c r="A587" s="25" t="str">
        <f>IF(ISBLANK('Nomenklatur komplett'!K587),"-",'Nomenklatur komplett'!K587)</f>
        <v>-</v>
      </c>
      <c r="B587" s="17" t="str">
        <f>IF(ISBLANK('Nomenklatur komplett'!L587),"-",'Nomenklatur komplett'!L587)</f>
        <v>-</v>
      </c>
      <c r="C587" s="101" t="str">
        <f>IF(ISBLANK('Nomenklatur komplett'!M587),"-",'Nomenklatur komplett'!M587)</f>
        <v>-</v>
      </c>
      <c r="D587" s="51" t="str">
        <f t="shared" si="9"/>
        <v>-</v>
      </c>
    </row>
    <row r="588" spans="1:4" x14ac:dyDescent="0.2">
      <c r="A588" s="25" t="str">
        <f>IF(ISBLANK('Nomenklatur komplett'!K588),"-",'Nomenklatur komplett'!K588)</f>
        <v>-</v>
      </c>
      <c r="B588" s="17" t="str">
        <f>IF(ISBLANK('Nomenklatur komplett'!L588),"-",'Nomenklatur komplett'!L588)</f>
        <v>-</v>
      </c>
      <c r="C588" s="101" t="str">
        <f>IF(ISBLANK('Nomenklatur komplett'!M588),"-",'Nomenklatur komplett'!M588)</f>
        <v>-</v>
      </c>
      <c r="D588" s="51" t="str">
        <f t="shared" si="9"/>
        <v>-</v>
      </c>
    </row>
    <row r="589" spans="1:4" x14ac:dyDescent="0.2">
      <c r="A589" s="25" t="str">
        <f>IF(ISBLANK('Nomenklatur komplett'!K589),"-",'Nomenklatur komplett'!K589)</f>
        <v>-</v>
      </c>
      <c r="B589" s="17" t="str">
        <f>IF(ISBLANK('Nomenklatur komplett'!L589),"-",'Nomenklatur komplett'!L589)</f>
        <v>-</v>
      </c>
      <c r="C589" s="101" t="str">
        <f>IF(ISBLANK('Nomenklatur komplett'!M589),"-",'Nomenklatur komplett'!M589)</f>
        <v>-</v>
      </c>
      <c r="D589" s="51" t="str">
        <f t="shared" si="9"/>
        <v>-</v>
      </c>
    </row>
    <row r="590" spans="1:4" x14ac:dyDescent="0.2">
      <c r="A590" s="25" t="str">
        <f>IF(ISBLANK('Nomenklatur komplett'!K590),"-",'Nomenklatur komplett'!K590)</f>
        <v>-</v>
      </c>
      <c r="B590" s="17" t="str">
        <f>IF(ISBLANK('Nomenklatur komplett'!L590),"-",'Nomenklatur komplett'!L590)</f>
        <v>-</v>
      </c>
      <c r="C590" s="101" t="str">
        <f>IF(ISBLANK('Nomenklatur komplett'!M590),"-",'Nomenklatur komplett'!M590)</f>
        <v>-</v>
      </c>
      <c r="D590" s="51" t="str">
        <f t="shared" si="9"/>
        <v>-</v>
      </c>
    </row>
    <row r="591" spans="1:4" x14ac:dyDescent="0.2">
      <c r="A591" s="25" t="str">
        <f>IF(ISBLANK('Nomenklatur komplett'!K591),"-",'Nomenklatur komplett'!K591)</f>
        <v>-</v>
      </c>
      <c r="B591" s="17" t="str">
        <f>IF(ISBLANK('Nomenklatur komplett'!L591),"-",'Nomenklatur komplett'!L591)</f>
        <v>-</v>
      </c>
      <c r="C591" s="101" t="str">
        <f>IF(ISBLANK('Nomenklatur komplett'!M591),"-",'Nomenklatur komplett'!M591)</f>
        <v>-</v>
      </c>
      <c r="D591" s="51" t="str">
        <f t="shared" si="9"/>
        <v>-</v>
      </c>
    </row>
    <row r="592" spans="1:4" x14ac:dyDescent="0.2">
      <c r="A592" s="25" t="str">
        <f>IF(ISBLANK('Nomenklatur komplett'!K592),"-",'Nomenklatur komplett'!K592)</f>
        <v>-</v>
      </c>
      <c r="B592" s="17" t="str">
        <f>IF(ISBLANK('Nomenklatur komplett'!L592),"-",'Nomenklatur komplett'!L592)</f>
        <v>-</v>
      </c>
      <c r="C592" s="101" t="str">
        <f>IF(ISBLANK('Nomenklatur komplett'!M592),"-",'Nomenklatur komplett'!M592)</f>
        <v>-</v>
      </c>
      <c r="D592" s="51" t="str">
        <f t="shared" si="9"/>
        <v>-</v>
      </c>
    </row>
    <row r="593" spans="1:4" x14ac:dyDescent="0.2">
      <c r="A593" s="25" t="str">
        <f>IF(ISBLANK('Nomenklatur komplett'!K593),"-",'Nomenklatur komplett'!K593)</f>
        <v>-</v>
      </c>
      <c r="B593" s="17" t="str">
        <f>IF(ISBLANK('Nomenklatur komplett'!L593),"-",'Nomenklatur komplett'!L593)</f>
        <v>-</v>
      </c>
      <c r="C593" s="101" t="str">
        <f>IF(ISBLANK('Nomenklatur komplett'!M593),"-",'Nomenklatur komplett'!M593)</f>
        <v>-</v>
      </c>
      <c r="D593" s="51" t="str">
        <f t="shared" si="9"/>
        <v>-</v>
      </c>
    </row>
    <row r="594" spans="1:4" x14ac:dyDescent="0.2">
      <c r="A594" s="25" t="str">
        <f>IF(ISBLANK('Nomenklatur komplett'!K594),"-",'Nomenklatur komplett'!K594)</f>
        <v>-</v>
      </c>
      <c r="B594" s="17" t="str">
        <f>IF(ISBLANK('Nomenklatur komplett'!L594),"-",'Nomenklatur komplett'!L594)</f>
        <v>-</v>
      </c>
      <c r="C594" s="101" t="str">
        <f>IF(ISBLANK('Nomenklatur komplett'!M594),"-",'Nomenklatur komplett'!M594)</f>
        <v>-</v>
      </c>
      <c r="D594" s="51" t="str">
        <f t="shared" si="9"/>
        <v>-</v>
      </c>
    </row>
    <row r="595" spans="1:4" x14ac:dyDescent="0.2">
      <c r="A595" s="25" t="str">
        <f>IF(ISBLANK('Nomenklatur komplett'!K595),"-",'Nomenklatur komplett'!K595)</f>
        <v>-</v>
      </c>
      <c r="B595" s="17" t="str">
        <f>IF(ISBLANK('Nomenklatur komplett'!L595),"-",'Nomenklatur komplett'!L595)</f>
        <v>-</v>
      </c>
      <c r="C595" s="101" t="str">
        <f>IF(ISBLANK('Nomenklatur komplett'!M595),"-",'Nomenklatur komplett'!M595)</f>
        <v>-</v>
      </c>
      <c r="D595" s="51" t="str">
        <f t="shared" si="9"/>
        <v>-</v>
      </c>
    </row>
    <row r="596" spans="1:4" x14ac:dyDescent="0.2">
      <c r="A596" s="25" t="str">
        <f>IF(ISBLANK('Nomenklatur komplett'!K596),"-",'Nomenklatur komplett'!K596)</f>
        <v>-</v>
      </c>
      <c r="B596" s="17" t="str">
        <f>IF(ISBLANK('Nomenklatur komplett'!L596),"-",'Nomenklatur komplett'!L596)</f>
        <v>-</v>
      </c>
      <c r="C596" s="101" t="str">
        <f>IF(ISBLANK('Nomenklatur komplett'!M596),"-",'Nomenklatur komplett'!M596)</f>
        <v>-</v>
      </c>
      <c r="D596" s="51" t="str">
        <f t="shared" si="9"/>
        <v>-</v>
      </c>
    </row>
    <row r="597" spans="1:4" x14ac:dyDescent="0.2">
      <c r="A597" s="25" t="str">
        <f>IF(ISBLANK('Nomenklatur komplett'!K597),"-",'Nomenklatur komplett'!K597)</f>
        <v>-</v>
      </c>
      <c r="B597" s="17" t="str">
        <f>IF(ISBLANK('Nomenklatur komplett'!L597),"-",'Nomenklatur komplett'!L597)</f>
        <v>-</v>
      </c>
      <c r="C597" s="101" t="str">
        <f>IF(ISBLANK('Nomenklatur komplett'!M597),"-",'Nomenklatur komplett'!M597)</f>
        <v>-</v>
      </c>
      <c r="D597" s="51" t="str">
        <f t="shared" si="9"/>
        <v>-</v>
      </c>
    </row>
    <row r="598" spans="1:4" x14ac:dyDescent="0.2">
      <c r="A598" s="25" t="str">
        <f>IF(ISBLANK('Nomenklatur komplett'!K598),"-",'Nomenklatur komplett'!K598)</f>
        <v>-</v>
      </c>
      <c r="B598" s="17" t="str">
        <f>IF(ISBLANK('Nomenklatur komplett'!L598),"-",'Nomenklatur komplett'!L598)</f>
        <v>-</v>
      </c>
      <c r="C598" s="101" t="str">
        <f>IF(ISBLANK('Nomenklatur komplett'!M598),"-",'Nomenklatur komplett'!M598)</f>
        <v>-</v>
      </c>
      <c r="D598" s="51" t="str">
        <f t="shared" si="9"/>
        <v>-</v>
      </c>
    </row>
    <row r="599" spans="1:4" x14ac:dyDescent="0.2">
      <c r="A599" s="25" t="str">
        <f>IF(ISBLANK('Nomenklatur komplett'!K599),"-",'Nomenklatur komplett'!K599)</f>
        <v>-</v>
      </c>
      <c r="B599" s="17" t="str">
        <f>IF(ISBLANK('Nomenklatur komplett'!L599),"-",'Nomenklatur komplett'!L599)</f>
        <v>-</v>
      </c>
      <c r="C599" s="101" t="str">
        <f>IF(ISBLANK('Nomenklatur komplett'!M599),"-",'Nomenklatur komplett'!M599)</f>
        <v>-</v>
      </c>
      <c r="D599" s="51" t="str">
        <f t="shared" si="9"/>
        <v>-</v>
      </c>
    </row>
    <row r="600" spans="1:4" x14ac:dyDescent="0.2">
      <c r="A600" s="25" t="str">
        <f>IF(ISBLANK('Nomenklatur komplett'!K600),"-",'Nomenklatur komplett'!K600)</f>
        <v>-</v>
      </c>
      <c r="B600" s="17" t="str">
        <f>IF(ISBLANK('Nomenklatur komplett'!L600),"-",'Nomenklatur komplett'!L600)</f>
        <v>-</v>
      </c>
      <c r="C600" s="101" t="str">
        <f>IF(ISBLANK('Nomenklatur komplett'!M600),"-",'Nomenklatur komplett'!M600)</f>
        <v>-</v>
      </c>
      <c r="D600" s="51" t="str">
        <f t="shared" si="9"/>
        <v>-</v>
      </c>
    </row>
    <row r="601" spans="1:4" x14ac:dyDescent="0.2">
      <c r="A601" s="25" t="str">
        <f>IF(ISBLANK('Nomenklatur komplett'!K601),"-",'Nomenklatur komplett'!K601)</f>
        <v>-</v>
      </c>
      <c r="B601" s="17" t="str">
        <f>IF(ISBLANK('Nomenklatur komplett'!L601),"-",'Nomenklatur komplett'!L601)</f>
        <v>-</v>
      </c>
      <c r="C601" s="101" t="str">
        <f>IF(ISBLANK('Nomenklatur komplett'!M601),"-",'Nomenklatur komplett'!M601)</f>
        <v>-</v>
      </c>
      <c r="D601" s="51" t="str">
        <f t="shared" si="9"/>
        <v>-</v>
      </c>
    </row>
    <row r="602" spans="1:4" x14ac:dyDescent="0.2">
      <c r="A602" s="25" t="str">
        <f>IF(ISBLANK('Nomenklatur komplett'!K602),"-",'Nomenklatur komplett'!K602)</f>
        <v>-</v>
      </c>
      <c r="B602" s="17" t="str">
        <f>IF(ISBLANK('Nomenklatur komplett'!L602),"-",'Nomenklatur komplett'!L602)</f>
        <v>-</v>
      </c>
      <c r="C602" s="101" t="str">
        <f>IF(ISBLANK('Nomenklatur komplett'!M602),"-",'Nomenklatur komplett'!M602)</f>
        <v>-</v>
      </c>
      <c r="D602" s="51" t="str">
        <f t="shared" si="9"/>
        <v>-</v>
      </c>
    </row>
    <row r="603" spans="1:4" x14ac:dyDescent="0.2">
      <c r="A603" s="25" t="str">
        <f>IF(ISBLANK('Nomenklatur komplett'!K603),"-",'Nomenklatur komplett'!K603)</f>
        <v>-</v>
      </c>
      <c r="B603" s="17" t="str">
        <f>IF(ISBLANK('Nomenklatur komplett'!L603),"-",'Nomenklatur komplett'!L603)</f>
        <v>-</v>
      </c>
      <c r="C603" s="101" t="str">
        <f>IF(ISBLANK('Nomenklatur komplett'!M603),"-",'Nomenklatur komplett'!M603)</f>
        <v>-</v>
      </c>
      <c r="D603" s="51" t="str">
        <f t="shared" si="9"/>
        <v>-</v>
      </c>
    </row>
    <row r="604" spans="1:4" x14ac:dyDescent="0.2">
      <c r="A604" s="25" t="str">
        <f>IF(ISBLANK('Nomenklatur komplett'!K604),"-",'Nomenklatur komplett'!K604)</f>
        <v>-</v>
      </c>
      <c r="B604" s="17" t="str">
        <f>IF(ISBLANK('Nomenklatur komplett'!L604),"-",'Nomenklatur komplett'!L604)</f>
        <v>-</v>
      </c>
      <c r="C604" s="101" t="str">
        <f>IF(ISBLANK('Nomenklatur komplett'!M604),"-",'Nomenklatur komplett'!M604)</f>
        <v>-</v>
      </c>
      <c r="D604" s="51" t="str">
        <f t="shared" si="9"/>
        <v>-</v>
      </c>
    </row>
    <row r="605" spans="1:4" x14ac:dyDescent="0.2">
      <c r="A605" s="25" t="str">
        <f>IF(ISBLANK('Nomenklatur komplett'!K605),"-",'Nomenklatur komplett'!K605)</f>
        <v>-</v>
      </c>
      <c r="B605" s="17" t="str">
        <f>IF(ISBLANK('Nomenklatur komplett'!L605),"-",'Nomenklatur komplett'!L605)</f>
        <v>-</v>
      </c>
      <c r="C605" s="101" t="str">
        <f>IF(ISBLANK('Nomenklatur komplett'!M605),"-",'Nomenklatur komplett'!M605)</f>
        <v>-</v>
      </c>
      <c r="D605" s="51" t="str">
        <f t="shared" si="9"/>
        <v>-</v>
      </c>
    </row>
    <row r="606" spans="1:4" x14ac:dyDescent="0.2">
      <c r="A606" s="25" t="str">
        <f>IF(ISBLANK('Nomenklatur komplett'!K606),"-",'Nomenklatur komplett'!K606)</f>
        <v>-</v>
      </c>
      <c r="B606" s="17" t="str">
        <f>IF(ISBLANK('Nomenklatur komplett'!L606),"-",'Nomenklatur komplett'!L606)</f>
        <v>-</v>
      </c>
      <c r="C606" s="101" t="str">
        <f>IF(ISBLANK('Nomenklatur komplett'!M606),"-",'Nomenklatur komplett'!M606)</f>
        <v>-</v>
      </c>
      <c r="D606" s="51" t="str">
        <f t="shared" si="9"/>
        <v>-</v>
      </c>
    </row>
    <row r="607" spans="1:4" x14ac:dyDescent="0.2">
      <c r="A607" s="25" t="str">
        <f>IF(ISBLANK('Nomenklatur komplett'!K607),"-",'Nomenklatur komplett'!K607)</f>
        <v>-</v>
      </c>
      <c r="B607" s="17" t="str">
        <f>IF(ISBLANK('Nomenklatur komplett'!L607),"-",'Nomenklatur komplett'!L607)</f>
        <v>-</v>
      </c>
      <c r="C607" s="101" t="str">
        <f>IF(ISBLANK('Nomenklatur komplett'!M607),"-",'Nomenklatur komplett'!M607)</f>
        <v>-</v>
      </c>
      <c r="D607" s="51" t="str">
        <f t="shared" si="9"/>
        <v>-</v>
      </c>
    </row>
    <row r="608" spans="1:4" x14ac:dyDescent="0.2">
      <c r="A608" s="25" t="str">
        <f>IF(ISBLANK('Nomenklatur komplett'!K608),"-",'Nomenklatur komplett'!K608)</f>
        <v>-</v>
      </c>
      <c r="B608" s="17" t="str">
        <f>IF(ISBLANK('Nomenklatur komplett'!L608),"-",'Nomenklatur komplett'!L608)</f>
        <v>-</v>
      </c>
      <c r="C608" s="101" t="str">
        <f>IF(ISBLANK('Nomenklatur komplett'!M608),"-",'Nomenklatur komplett'!M608)</f>
        <v>-</v>
      </c>
      <c r="D608" s="51" t="str">
        <f t="shared" si="9"/>
        <v>-</v>
      </c>
    </row>
    <row r="609" spans="1:4" x14ac:dyDescent="0.2">
      <c r="A609" s="25" t="str">
        <f>IF(ISBLANK('Nomenklatur komplett'!K609),"-",'Nomenklatur komplett'!K609)</f>
        <v>-</v>
      </c>
      <c r="B609" s="17" t="str">
        <f>IF(ISBLANK('Nomenklatur komplett'!L609),"-",'Nomenklatur komplett'!L609)</f>
        <v>-</v>
      </c>
      <c r="C609" s="101" t="str">
        <f>IF(ISBLANK('Nomenklatur komplett'!M609),"-",'Nomenklatur komplett'!M609)</f>
        <v>-</v>
      </c>
      <c r="D609" s="51" t="str">
        <f t="shared" si="9"/>
        <v>-</v>
      </c>
    </row>
    <row r="610" spans="1:4" x14ac:dyDescent="0.2">
      <c r="A610" s="25" t="str">
        <f>IF(ISBLANK('Nomenklatur komplett'!K610),"-",'Nomenklatur komplett'!K610)</f>
        <v>-</v>
      </c>
      <c r="B610" s="17" t="str">
        <f>IF(ISBLANK('Nomenklatur komplett'!L610),"-",'Nomenklatur komplett'!L610)</f>
        <v>-</v>
      </c>
      <c r="C610" s="101" t="str">
        <f>IF(ISBLANK('Nomenklatur komplett'!M610),"-",'Nomenklatur komplett'!M610)</f>
        <v>-</v>
      </c>
      <c r="D610" s="51" t="str">
        <f t="shared" si="9"/>
        <v>-</v>
      </c>
    </row>
    <row r="611" spans="1:4" x14ac:dyDescent="0.2">
      <c r="A611" s="25" t="str">
        <f>IF(ISBLANK('Nomenklatur komplett'!K611),"-",'Nomenklatur komplett'!K611)</f>
        <v>-</v>
      </c>
      <c r="B611" s="17" t="str">
        <f>IF(ISBLANK('Nomenklatur komplett'!L611),"-",'Nomenklatur komplett'!L611)</f>
        <v>-</v>
      </c>
      <c r="C611" s="101" t="str">
        <f>IF(ISBLANK('Nomenklatur komplett'!M611),"-",'Nomenklatur komplett'!M611)</f>
        <v>-</v>
      </c>
      <c r="D611" s="51" t="str">
        <f t="shared" si="9"/>
        <v>-</v>
      </c>
    </row>
    <row r="612" spans="1:4" x14ac:dyDescent="0.2">
      <c r="A612" s="25" t="str">
        <f>IF(ISBLANK('Nomenklatur komplett'!K612),"-",'Nomenklatur komplett'!K612)</f>
        <v>-</v>
      </c>
      <c r="B612" s="17" t="str">
        <f>IF(ISBLANK('Nomenklatur komplett'!L612),"-",'Nomenklatur komplett'!L612)</f>
        <v>-</v>
      </c>
      <c r="C612" s="101" t="str">
        <f>IF(ISBLANK('Nomenklatur komplett'!M612),"-",'Nomenklatur komplett'!M612)</f>
        <v>-</v>
      </c>
      <c r="D612" s="51" t="str">
        <f t="shared" si="9"/>
        <v>-</v>
      </c>
    </row>
    <row r="613" spans="1:4" x14ac:dyDescent="0.2">
      <c r="A613" s="25" t="str">
        <f>IF(ISBLANK('Nomenklatur komplett'!K613),"-",'Nomenklatur komplett'!K613)</f>
        <v>-</v>
      </c>
      <c r="B613" s="17" t="str">
        <f>IF(ISBLANK('Nomenklatur komplett'!L613),"-",'Nomenklatur komplett'!L613)</f>
        <v>-</v>
      </c>
      <c r="C613" s="101" t="str">
        <f>IF(ISBLANK('Nomenklatur komplett'!M613),"-",'Nomenklatur komplett'!M613)</f>
        <v>-</v>
      </c>
      <c r="D613" s="51" t="str">
        <f t="shared" si="9"/>
        <v>-</v>
      </c>
    </row>
    <row r="614" spans="1:4" x14ac:dyDescent="0.2">
      <c r="A614" s="25" t="str">
        <f>IF(ISBLANK('Nomenklatur komplett'!K614),"-",'Nomenklatur komplett'!K614)</f>
        <v>-</v>
      </c>
      <c r="B614" s="17" t="str">
        <f>IF(ISBLANK('Nomenklatur komplett'!L614),"-",'Nomenklatur komplett'!L614)</f>
        <v>-</v>
      </c>
      <c r="C614" s="101" t="str">
        <f>IF(ISBLANK('Nomenklatur komplett'!M614),"-",'Nomenklatur komplett'!M614)</f>
        <v>-</v>
      </c>
      <c r="D614" s="51" t="str">
        <f t="shared" si="9"/>
        <v>-</v>
      </c>
    </row>
    <row r="615" spans="1:4" x14ac:dyDescent="0.2">
      <c r="A615" s="25" t="str">
        <f>IF(ISBLANK('Nomenklatur komplett'!K615),"-",'Nomenklatur komplett'!K615)</f>
        <v>-</v>
      </c>
      <c r="B615" s="17" t="str">
        <f>IF(ISBLANK('Nomenklatur komplett'!L615),"-",'Nomenklatur komplett'!L615)</f>
        <v>-</v>
      </c>
      <c r="C615" s="101" t="str">
        <f>IF(ISBLANK('Nomenklatur komplett'!M615),"-",'Nomenklatur komplett'!M615)</f>
        <v>-</v>
      </c>
      <c r="D615" s="51" t="str">
        <f t="shared" si="9"/>
        <v>-</v>
      </c>
    </row>
    <row r="616" spans="1:4" x14ac:dyDescent="0.2">
      <c r="A616" s="25" t="str">
        <f>IF(ISBLANK('Nomenklatur komplett'!K616),"-",'Nomenklatur komplett'!K616)</f>
        <v>-</v>
      </c>
      <c r="B616" s="17" t="str">
        <f>IF(ISBLANK('Nomenklatur komplett'!L616),"-",'Nomenklatur komplett'!L616)</f>
        <v>-</v>
      </c>
      <c r="C616" s="101" t="str">
        <f>IF(ISBLANK('Nomenklatur komplett'!M616),"-",'Nomenklatur komplett'!M616)</f>
        <v>-</v>
      </c>
      <c r="D616" s="51" t="str">
        <f t="shared" si="9"/>
        <v>-</v>
      </c>
    </row>
    <row r="617" spans="1:4" x14ac:dyDescent="0.2">
      <c r="A617" s="25" t="str">
        <f>IF(ISBLANK('Nomenklatur komplett'!K617),"-",'Nomenklatur komplett'!K617)</f>
        <v>-</v>
      </c>
      <c r="B617" s="17" t="str">
        <f>IF(ISBLANK('Nomenklatur komplett'!L617),"-",'Nomenklatur komplett'!L617)</f>
        <v>-</v>
      </c>
      <c r="C617" s="101" t="str">
        <f>IF(ISBLANK('Nomenklatur komplett'!M617),"-",'Nomenklatur komplett'!M617)</f>
        <v>-</v>
      </c>
      <c r="D617" s="51" t="str">
        <f t="shared" si="9"/>
        <v>-</v>
      </c>
    </row>
    <row r="618" spans="1:4" x14ac:dyDescent="0.2">
      <c r="A618" s="25" t="str">
        <f>IF(ISBLANK('Nomenklatur komplett'!K618),"-",'Nomenklatur komplett'!K618)</f>
        <v>-</v>
      </c>
      <c r="B618" s="17" t="str">
        <f>IF(ISBLANK('Nomenklatur komplett'!L618),"-",'Nomenklatur komplett'!L618)</f>
        <v>-</v>
      </c>
      <c r="C618" s="101" t="str">
        <f>IF(ISBLANK('Nomenklatur komplett'!M618),"-",'Nomenklatur komplett'!M618)</f>
        <v>-</v>
      </c>
      <c r="D618" s="51" t="str">
        <f t="shared" si="9"/>
        <v>-</v>
      </c>
    </row>
    <row r="619" spans="1:4" x14ac:dyDescent="0.2">
      <c r="A619" s="25" t="str">
        <f>IF(ISBLANK('Nomenklatur komplett'!K619),"-",'Nomenklatur komplett'!K619)</f>
        <v>-</v>
      </c>
      <c r="B619" s="17" t="str">
        <f>IF(ISBLANK('Nomenklatur komplett'!L619),"-",'Nomenklatur komplett'!L619)</f>
        <v>-</v>
      </c>
      <c r="C619" s="101" t="str">
        <f>IF(ISBLANK('Nomenklatur komplett'!M619),"-",'Nomenklatur komplett'!M619)</f>
        <v>-</v>
      </c>
      <c r="D619" s="51" t="str">
        <f t="shared" si="9"/>
        <v>-</v>
      </c>
    </row>
    <row r="620" spans="1:4" x14ac:dyDescent="0.2">
      <c r="A620" s="25" t="str">
        <f>IF(ISBLANK('Nomenklatur komplett'!K620),"-",'Nomenklatur komplett'!K620)</f>
        <v>-</v>
      </c>
      <c r="B620" s="17" t="str">
        <f>IF(ISBLANK('Nomenklatur komplett'!L620),"-",'Nomenklatur komplett'!L620)</f>
        <v>-</v>
      </c>
      <c r="C620" s="101" t="str">
        <f>IF(ISBLANK('Nomenklatur komplett'!M620),"-",'Nomenklatur komplett'!M620)</f>
        <v>-</v>
      </c>
      <c r="D620" s="51" t="str">
        <f t="shared" si="9"/>
        <v>-</v>
      </c>
    </row>
    <row r="621" spans="1:4" x14ac:dyDescent="0.2">
      <c r="A621" s="25" t="str">
        <f>IF(ISBLANK('Nomenklatur komplett'!K621),"-",'Nomenklatur komplett'!K621)</f>
        <v>-</v>
      </c>
      <c r="B621" s="17" t="str">
        <f>IF(ISBLANK('Nomenklatur komplett'!L621),"-",'Nomenklatur komplett'!L621)</f>
        <v>-</v>
      </c>
      <c r="C621" s="101" t="str">
        <f>IF(ISBLANK('Nomenklatur komplett'!M621),"-",'Nomenklatur komplett'!M621)</f>
        <v>-</v>
      </c>
      <c r="D621" s="51" t="str">
        <f t="shared" si="9"/>
        <v>-</v>
      </c>
    </row>
    <row r="622" spans="1:4" x14ac:dyDescent="0.2">
      <c r="A622" s="25" t="str">
        <f>IF(ISBLANK('Nomenklatur komplett'!K622),"-",'Nomenklatur komplett'!K622)</f>
        <v>-</v>
      </c>
      <c r="B622" s="17" t="str">
        <f>IF(ISBLANK('Nomenklatur komplett'!L622),"-",'Nomenklatur komplett'!L622)</f>
        <v>-</v>
      </c>
      <c r="C622" s="101" t="str">
        <f>IF(ISBLANK('Nomenklatur komplett'!M622),"-",'Nomenklatur komplett'!M622)</f>
        <v>-</v>
      </c>
      <c r="D622" s="51" t="str">
        <f t="shared" si="9"/>
        <v>-</v>
      </c>
    </row>
    <row r="623" spans="1:4" x14ac:dyDescent="0.2">
      <c r="A623" s="25" t="str">
        <f>IF(ISBLANK('Nomenklatur komplett'!K623),"-",'Nomenklatur komplett'!K623)</f>
        <v>-</v>
      </c>
      <c r="B623" s="17" t="str">
        <f>IF(ISBLANK('Nomenklatur komplett'!L623),"-",'Nomenklatur komplett'!L623)</f>
        <v>-</v>
      </c>
      <c r="C623" s="101" t="str">
        <f>IF(ISBLANK('Nomenklatur komplett'!M623),"-",'Nomenklatur komplett'!M623)</f>
        <v>-</v>
      </c>
      <c r="D623" s="51" t="str">
        <f t="shared" si="9"/>
        <v>-</v>
      </c>
    </row>
    <row r="624" spans="1:4" x14ac:dyDescent="0.2">
      <c r="A624" s="25" t="str">
        <f>IF(ISBLANK('Nomenklatur komplett'!K624),"-",'Nomenklatur komplett'!K624)</f>
        <v>-</v>
      </c>
      <c r="B624" s="17" t="str">
        <f>IF(ISBLANK('Nomenklatur komplett'!L624),"-",'Nomenklatur komplett'!L624)</f>
        <v>-</v>
      </c>
      <c r="C624" s="101" t="str">
        <f>IF(ISBLANK('Nomenklatur komplett'!M624),"-",'Nomenklatur komplett'!M624)</f>
        <v>-</v>
      </c>
      <c r="D624" s="51" t="str">
        <f t="shared" si="9"/>
        <v>-</v>
      </c>
    </row>
    <row r="625" spans="1:4" x14ac:dyDescent="0.2">
      <c r="A625" s="25" t="str">
        <f>IF(ISBLANK('Nomenklatur komplett'!K625),"-",'Nomenklatur komplett'!K625)</f>
        <v>-</v>
      </c>
      <c r="B625" s="17" t="str">
        <f>IF(ISBLANK('Nomenklatur komplett'!L625),"-",'Nomenklatur komplett'!L625)</f>
        <v>-</v>
      </c>
      <c r="C625" s="101" t="str">
        <f>IF(ISBLANK('Nomenklatur komplett'!M625),"-",'Nomenklatur komplett'!M625)</f>
        <v>-</v>
      </c>
      <c r="D625" s="51" t="str">
        <f t="shared" si="9"/>
        <v>-</v>
      </c>
    </row>
    <row r="626" spans="1:4" x14ac:dyDescent="0.2">
      <c r="A626" s="25" t="str">
        <f>IF(ISBLANK('Nomenklatur komplett'!K626),"-",'Nomenklatur komplett'!K626)</f>
        <v>-</v>
      </c>
      <c r="B626" s="17" t="str">
        <f>IF(ISBLANK('Nomenklatur komplett'!L626),"-",'Nomenklatur komplett'!L626)</f>
        <v>-</v>
      </c>
      <c r="C626" s="101" t="str">
        <f>IF(ISBLANK('Nomenklatur komplett'!M626),"-",'Nomenklatur komplett'!M626)</f>
        <v>-</v>
      </c>
      <c r="D626" s="51" t="str">
        <f t="shared" si="9"/>
        <v>-</v>
      </c>
    </row>
    <row r="627" spans="1:4" x14ac:dyDescent="0.2">
      <c r="A627" s="25" t="str">
        <f>IF(ISBLANK('Nomenklatur komplett'!K627),"-",'Nomenklatur komplett'!K627)</f>
        <v>-</v>
      </c>
      <c r="B627" s="17" t="str">
        <f>IF(ISBLANK('Nomenklatur komplett'!L627),"-",'Nomenklatur komplett'!L627)</f>
        <v>-</v>
      </c>
      <c r="C627" s="101" t="str">
        <f>IF(ISBLANK('Nomenklatur komplett'!M627),"-",'Nomenklatur komplett'!M627)</f>
        <v>-</v>
      </c>
      <c r="D627" s="51" t="str">
        <f t="shared" si="9"/>
        <v>-</v>
      </c>
    </row>
    <row r="628" spans="1:4" x14ac:dyDescent="0.2">
      <c r="A628" s="25" t="str">
        <f>IF(ISBLANK('Nomenklatur komplett'!K628),"-",'Nomenklatur komplett'!K628)</f>
        <v>-</v>
      </c>
      <c r="B628" s="17" t="str">
        <f>IF(ISBLANK('Nomenklatur komplett'!L628),"-",'Nomenklatur komplett'!L628)</f>
        <v>-</v>
      </c>
      <c r="C628" s="101" t="str">
        <f>IF(ISBLANK('Nomenklatur komplett'!M628),"-",'Nomenklatur komplett'!M628)</f>
        <v>-</v>
      </c>
      <c r="D628" s="51" t="str">
        <f t="shared" si="9"/>
        <v>-</v>
      </c>
    </row>
    <row r="629" spans="1:4" x14ac:dyDescent="0.2">
      <c r="A629" s="25" t="str">
        <f>IF(ISBLANK('Nomenklatur komplett'!K629),"-",'Nomenklatur komplett'!K629)</f>
        <v>-</v>
      </c>
      <c r="B629" s="17" t="str">
        <f>IF(ISBLANK('Nomenklatur komplett'!L629),"-",'Nomenklatur komplett'!L629)</f>
        <v>-</v>
      </c>
      <c r="C629" s="101" t="str">
        <f>IF(ISBLANK('Nomenklatur komplett'!M629),"-",'Nomenklatur komplett'!M629)</f>
        <v>-</v>
      </c>
      <c r="D629" s="51" t="str">
        <f t="shared" si="9"/>
        <v>-</v>
      </c>
    </row>
    <row r="630" spans="1:4" x14ac:dyDescent="0.2">
      <c r="A630" s="25" t="str">
        <f>IF(ISBLANK('Nomenklatur komplett'!K630),"-",'Nomenklatur komplett'!K630)</f>
        <v>-</v>
      </c>
      <c r="B630" s="17" t="str">
        <f>IF(ISBLANK('Nomenklatur komplett'!L630),"-",'Nomenklatur komplett'!L630)</f>
        <v>-</v>
      </c>
      <c r="C630" s="101" t="str">
        <f>IF(ISBLANK('Nomenklatur komplett'!M630),"-",'Nomenklatur komplett'!M630)</f>
        <v>-</v>
      </c>
      <c r="D630" s="51" t="str">
        <f t="shared" si="9"/>
        <v>-</v>
      </c>
    </row>
    <row r="631" spans="1:4" x14ac:dyDescent="0.2">
      <c r="A631" s="25" t="str">
        <f>IF(ISBLANK('Nomenklatur komplett'!K631),"-",'Nomenklatur komplett'!K631)</f>
        <v>-</v>
      </c>
      <c r="B631" s="17" t="str">
        <f>IF(ISBLANK('Nomenklatur komplett'!L631),"-",'Nomenklatur komplett'!L631)</f>
        <v>-</v>
      </c>
      <c r="C631" s="101" t="str">
        <f>IF(ISBLANK('Nomenklatur komplett'!M631),"-",'Nomenklatur komplett'!M631)</f>
        <v>-</v>
      </c>
      <c r="D631" s="51" t="str">
        <f t="shared" si="9"/>
        <v>-</v>
      </c>
    </row>
    <row r="632" spans="1:4" x14ac:dyDescent="0.2">
      <c r="A632" s="25" t="str">
        <f>IF(ISBLANK('Nomenklatur komplett'!K632),"-",'Nomenklatur komplett'!K632)</f>
        <v>-</v>
      </c>
      <c r="B632" s="17" t="str">
        <f>IF(ISBLANK('Nomenklatur komplett'!L632),"-",'Nomenklatur komplett'!L632)</f>
        <v>-</v>
      </c>
      <c r="C632" s="101" t="str">
        <f>IF(ISBLANK('Nomenklatur komplett'!M632),"-",'Nomenklatur komplett'!M632)</f>
        <v>-</v>
      </c>
      <c r="D632" s="51" t="str">
        <f t="shared" si="9"/>
        <v>-</v>
      </c>
    </row>
    <row r="633" spans="1:4" x14ac:dyDescent="0.2">
      <c r="A633" s="25" t="str">
        <f>IF(ISBLANK('Nomenklatur komplett'!K633),"-",'Nomenklatur komplett'!K633)</f>
        <v>-</v>
      </c>
      <c r="B633" s="17" t="str">
        <f>IF(ISBLANK('Nomenklatur komplett'!L633),"-",'Nomenklatur komplett'!L633)</f>
        <v>-</v>
      </c>
      <c r="C633" s="101" t="str">
        <f>IF(ISBLANK('Nomenklatur komplett'!M633),"-",'Nomenklatur komplett'!M633)</f>
        <v>-</v>
      </c>
      <c r="D633" s="51" t="str">
        <f t="shared" si="9"/>
        <v>-</v>
      </c>
    </row>
    <row r="634" spans="1:4" x14ac:dyDescent="0.2">
      <c r="A634" s="25" t="str">
        <f>IF(ISBLANK('Nomenklatur komplett'!K634),"-",'Nomenklatur komplett'!K634)</f>
        <v>-</v>
      </c>
      <c r="B634" s="17" t="str">
        <f>IF(ISBLANK('Nomenklatur komplett'!L634),"-",'Nomenklatur komplett'!L634)</f>
        <v>-</v>
      </c>
      <c r="C634" s="101" t="str">
        <f>IF(ISBLANK('Nomenklatur komplett'!M634),"-",'Nomenklatur komplett'!M634)</f>
        <v>-</v>
      </c>
      <c r="D634" s="51" t="str">
        <f t="shared" si="9"/>
        <v>-</v>
      </c>
    </row>
    <row r="635" spans="1:4" x14ac:dyDescent="0.2">
      <c r="A635" s="25" t="str">
        <f>IF(ISBLANK('Nomenklatur komplett'!K635),"-",'Nomenklatur komplett'!K635)</f>
        <v>-</v>
      </c>
      <c r="B635" s="17" t="str">
        <f>IF(ISBLANK('Nomenklatur komplett'!L635),"-",'Nomenklatur komplett'!L635)</f>
        <v>-</v>
      </c>
      <c r="C635" s="101" t="str">
        <f>IF(ISBLANK('Nomenklatur komplett'!M635),"-",'Nomenklatur komplett'!M635)</f>
        <v>-</v>
      </c>
      <c r="D635" s="51" t="str">
        <f t="shared" si="9"/>
        <v>-</v>
      </c>
    </row>
    <row r="636" spans="1:4" x14ac:dyDescent="0.2">
      <c r="A636" s="25" t="str">
        <f>IF(ISBLANK('Nomenklatur komplett'!K636),"-",'Nomenklatur komplett'!K636)</f>
        <v>-</v>
      </c>
      <c r="B636" s="17" t="str">
        <f>IF(ISBLANK('Nomenklatur komplett'!L636),"-",'Nomenklatur komplett'!L636)</f>
        <v>-</v>
      </c>
      <c r="C636" s="101" t="str">
        <f>IF(ISBLANK('Nomenklatur komplett'!M636),"-",'Nomenklatur komplett'!M636)</f>
        <v>-</v>
      </c>
      <c r="D636" s="51" t="str">
        <f t="shared" si="9"/>
        <v>-</v>
      </c>
    </row>
    <row r="637" spans="1:4" x14ac:dyDescent="0.2">
      <c r="A637" s="25" t="str">
        <f>IF(ISBLANK('Nomenklatur komplett'!K637),"-",'Nomenklatur komplett'!K637)</f>
        <v>-</v>
      </c>
      <c r="B637" s="17" t="str">
        <f>IF(ISBLANK('Nomenklatur komplett'!L637),"-",'Nomenklatur komplett'!L637)</f>
        <v>-</v>
      </c>
      <c r="C637" s="101" t="str">
        <f>IF(ISBLANK('Nomenklatur komplett'!M637),"-",'Nomenklatur komplett'!M637)</f>
        <v>-</v>
      </c>
      <c r="D637" s="51" t="str">
        <f t="shared" si="9"/>
        <v>-</v>
      </c>
    </row>
    <row r="638" spans="1:4" x14ac:dyDescent="0.2">
      <c r="A638" s="25" t="str">
        <f>IF(ISBLANK('Nomenklatur komplett'!K638),"-",'Nomenklatur komplett'!K638)</f>
        <v>-</v>
      </c>
      <c r="B638" s="17" t="str">
        <f>IF(ISBLANK('Nomenklatur komplett'!L638),"-",'Nomenklatur komplett'!L638)</f>
        <v>-</v>
      </c>
      <c r="C638" s="101" t="str">
        <f>IF(ISBLANK('Nomenklatur komplett'!M638),"-",'Nomenklatur komplett'!M638)</f>
        <v>-</v>
      </c>
      <c r="D638" s="51" t="str">
        <f t="shared" si="9"/>
        <v>-</v>
      </c>
    </row>
    <row r="639" spans="1:4" x14ac:dyDescent="0.2">
      <c r="A639" s="25" t="str">
        <f>IF(ISBLANK('Nomenklatur komplett'!K639),"-",'Nomenklatur komplett'!K639)</f>
        <v>-</v>
      </c>
      <c r="B639" s="17" t="str">
        <f>IF(ISBLANK('Nomenklatur komplett'!L639),"-",'Nomenklatur komplett'!L639)</f>
        <v>-</v>
      </c>
      <c r="C639" s="101" t="str">
        <f>IF(ISBLANK('Nomenklatur komplett'!M639),"-",'Nomenklatur komplett'!M639)</f>
        <v>-</v>
      </c>
      <c r="D639" s="51" t="str">
        <f t="shared" si="9"/>
        <v>-</v>
      </c>
    </row>
    <row r="640" spans="1:4" x14ac:dyDescent="0.2">
      <c r="A640" s="25" t="str">
        <f>IF(ISBLANK('Nomenklatur komplett'!K640),"-",'Nomenklatur komplett'!K640)</f>
        <v>-</v>
      </c>
      <c r="B640" s="17" t="str">
        <f>IF(ISBLANK('Nomenklatur komplett'!L640),"-",'Nomenklatur komplett'!L640)</f>
        <v>-</v>
      </c>
      <c r="C640" s="101" t="str">
        <f>IF(ISBLANK('Nomenklatur komplett'!M640),"-",'Nomenklatur komplett'!M640)</f>
        <v>-</v>
      </c>
      <c r="D640" s="51" t="str">
        <f t="shared" si="9"/>
        <v>-</v>
      </c>
    </row>
    <row r="641" spans="1:4" x14ac:dyDescent="0.2">
      <c r="A641" s="25" t="str">
        <f>IF(ISBLANK('Nomenklatur komplett'!K641),"-",'Nomenklatur komplett'!K641)</f>
        <v>-</v>
      </c>
      <c r="B641" s="17" t="str">
        <f>IF(ISBLANK('Nomenklatur komplett'!L641),"-",'Nomenklatur komplett'!L641)</f>
        <v>-</v>
      </c>
      <c r="C641" s="101" t="str">
        <f>IF(ISBLANK('Nomenklatur komplett'!M641),"-",'Nomenklatur komplett'!M641)</f>
        <v>-</v>
      </c>
      <c r="D641" s="51" t="str">
        <f t="shared" si="9"/>
        <v>-</v>
      </c>
    </row>
    <row r="642" spans="1:4" x14ac:dyDescent="0.2">
      <c r="A642" s="25" t="str">
        <f>IF(ISBLANK('Nomenklatur komplett'!K642),"-",'Nomenklatur komplett'!K642)</f>
        <v>-</v>
      </c>
      <c r="B642" s="17" t="str">
        <f>IF(ISBLANK('Nomenklatur komplett'!L642),"-",'Nomenklatur komplett'!L642)</f>
        <v>-</v>
      </c>
      <c r="C642" s="101" t="str">
        <f>IF(ISBLANK('Nomenklatur komplett'!M642),"-",'Nomenklatur komplett'!M642)</f>
        <v>-</v>
      </c>
      <c r="D642" s="51" t="str">
        <f t="shared" si="9"/>
        <v>-</v>
      </c>
    </row>
    <row r="643" spans="1:4" x14ac:dyDescent="0.2">
      <c r="A643" s="25" t="str">
        <f>IF(ISBLANK('Nomenklatur komplett'!K643),"-",'Nomenklatur komplett'!K643)</f>
        <v>-</v>
      </c>
      <c r="B643" s="17" t="str">
        <f>IF(ISBLANK('Nomenklatur komplett'!L643),"-",'Nomenklatur komplett'!L643)</f>
        <v>-</v>
      </c>
      <c r="C643" s="101" t="str">
        <f>IF(ISBLANK('Nomenklatur komplett'!M643),"-",'Nomenklatur komplett'!M643)</f>
        <v>-</v>
      </c>
      <c r="D643" s="51" t="str">
        <f t="shared" si="9"/>
        <v>-</v>
      </c>
    </row>
    <row r="644" spans="1:4" x14ac:dyDescent="0.2">
      <c r="A644" s="25" t="str">
        <f>IF(ISBLANK('Nomenklatur komplett'!K644),"-",'Nomenklatur komplett'!K644)</f>
        <v>-</v>
      </c>
      <c r="B644" s="17" t="str">
        <f>IF(ISBLANK('Nomenklatur komplett'!L644),"-",'Nomenklatur komplett'!L644)</f>
        <v>-</v>
      </c>
      <c r="C644" s="101" t="str">
        <f>IF(ISBLANK('Nomenklatur komplett'!M644),"-",'Nomenklatur komplett'!M644)</f>
        <v>-</v>
      </c>
      <c r="D644" s="51" t="str">
        <f t="shared" si="9"/>
        <v>-</v>
      </c>
    </row>
    <row r="645" spans="1:4" x14ac:dyDescent="0.2">
      <c r="A645" s="25" t="str">
        <f>IF(ISBLANK('Nomenklatur komplett'!K645),"-",'Nomenklatur komplett'!K645)</f>
        <v>-</v>
      </c>
      <c r="B645" s="17" t="str">
        <f>IF(ISBLANK('Nomenklatur komplett'!L645),"-",'Nomenklatur komplett'!L645)</f>
        <v>-</v>
      </c>
      <c r="C645" s="101" t="str">
        <f>IF(ISBLANK('Nomenklatur komplett'!M645),"-",'Nomenklatur komplett'!M645)</f>
        <v>-</v>
      </c>
      <c r="D645" s="51" t="str">
        <f t="shared" ref="D645:D708" si="10">IF(B645="-",B645,C645&amp; " (" &amp;B645&amp;")")</f>
        <v>-</v>
      </c>
    </row>
    <row r="646" spans="1:4" x14ac:dyDescent="0.2">
      <c r="A646" s="25" t="str">
        <f>IF(ISBLANK('Nomenklatur komplett'!K646),"-",'Nomenklatur komplett'!K646)</f>
        <v>-</v>
      </c>
      <c r="B646" s="17" t="str">
        <f>IF(ISBLANK('Nomenklatur komplett'!L646),"-",'Nomenklatur komplett'!L646)</f>
        <v>-</v>
      </c>
      <c r="C646" s="101" t="str">
        <f>IF(ISBLANK('Nomenklatur komplett'!M646),"-",'Nomenklatur komplett'!M646)</f>
        <v>-</v>
      </c>
      <c r="D646" s="51" t="str">
        <f t="shared" si="10"/>
        <v>-</v>
      </c>
    </row>
    <row r="647" spans="1:4" x14ac:dyDescent="0.2">
      <c r="A647" s="25" t="str">
        <f>IF(ISBLANK('Nomenklatur komplett'!K647),"-",'Nomenklatur komplett'!K647)</f>
        <v>-</v>
      </c>
      <c r="B647" s="17" t="str">
        <f>IF(ISBLANK('Nomenklatur komplett'!L647),"-",'Nomenklatur komplett'!L647)</f>
        <v>-</v>
      </c>
      <c r="C647" s="101" t="str">
        <f>IF(ISBLANK('Nomenklatur komplett'!M647),"-",'Nomenklatur komplett'!M647)</f>
        <v>-</v>
      </c>
      <c r="D647" s="51" t="str">
        <f t="shared" si="10"/>
        <v>-</v>
      </c>
    </row>
    <row r="648" spans="1:4" x14ac:dyDescent="0.2">
      <c r="A648" s="25" t="str">
        <f>IF(ISBLANK('Nomenklatur komplett'!K648),"-",'Nomenklatur komplett'!K648)</f>
        <v>-</v>
      </c>
      <c r="B648" s="17" t="str">
        <f>IF(ISBLANK('Nomenklatur komplett'!L648),"-",'Nomenklatur komplett'!L648)</f>
        <v>-</v>
      </c>
      <c r="C648" s="101" t="str">
        <f>IF(ISBLANK('Nomenklatur komplett'!M648),"-",'Nomenklatur komplett'!M648)</f>
        <v>-</v>
      </c>
      <c r="D648" s="51" t="str">
        <f t="shared" si="10"/>
        <v>-</v>
      </c>
    </row>
    <row r="649" spans="1:4" x14ac:dyDescent="0.2">
      <c r="A649" s="25" t="str">
        <f>IF(ISBLANK('Nomenklatur komplett'!K649),"-",'Nomenklatur komplett'!K649)</f>
        <v>-</v>
      </c>
      <c r="B649" s="17" t="str">
        <f>IF(ISBLANK('Nomenklatur komplett'!L649),"-",'Nomenklatur komplett'!L649)</f>
        <v>-</v>
      </c>
      <c r="C649" s="101" t="str">
        <f>IF(ISBLANK('Nomenklatur komplett'!M649),"-",'Nomenklatur komplett'!M649)</f>
        <v>-</v>
      </c>
      <c r="D649" s="51" t="str">
        <f t="shared" si="10"/>
        <v>-</v>
      </c>
    </row>
    <row r="650" spans="1:4" x14ac:dyDescent="0.2">
      <c r="A650" s="25" t="str">
        <f>IF(ISBLANK('Nomenklatur komplett'!K650),"-",'Nomenklatur komplett'!K650)</f>
        <v>-</v>
      </c>
      <c r="B650" s="17" t="str">
        <f>IF(ISBLANK('Nomenklatur komplett'!L650),"-",'Nomenklatur komplett'!L650)</f>
        <v>-</v>
      </c>
      <c r="C650" s="101" t="str">
        <f>IF(ISBLANK('Nomenklatur komplett'!M650),"-",'Nomenklatur komplett'!M650)</f>
        <v>-</v>
      </c>
      <c r="D650" s="51" t="str">
        <f t="shared" si="10"/>
        <v>-</v>
      </c>
    </row>
    <row r="651" spans="1:4" x14ac:dyDescent="0.2">
      <c r="A651" s="25" t="str">
        <f>IF(ISBLANK('Nomenklatur komplett'!K651),"-",'Nomenklatur komplett'!K651)</f>
        <v>-</v>
      </c>
      <c r="B651" s="17" t="str">
        <f>IF(ISBLANK('Nomenklatur komplett'!L651),"-",'Nomenklatur komplett'!L651)</f>
        <v>-</v>
      </c>
      <c r="C651" s="101" t="str">
        <f>IF(ISBLANK('Nomenklatur komplett'!M651),"-",'Nomenklatur komplett'!M651)</f>
        <v>-</v>
      </c>
      <c r="D651" s="51" t="str">
        <f t="shared" si="10"/>
        <v>-</v>
      </c>
    </row>
    <row r="652" spans="1:4" x14ac:dyDescent="0.2">
      <c r="A652" s="25" t="str">
        <f>IF(ISBLANK('Nomenklatur komplett'!K652),"-",'Nomenklatur komplett'!K652)</f>
        <v>-</v>
      </c>
      <c r="B652" s="17" t="str">
        <f>IF(ISBLANK('Nomenklatur komplett'!L652),"-",'Nomenklatur komplett'!L652)</f>
        <v>-</v>
      </c>
      <c r="C652" s="101" t="str">
        <f>IF(ISBLANK('Nomenklatur komplett'!M652),"-",'Nomenklatur komplett'!M652)</f>
        <v>-</v>
      </c>
      <c r="D652" s="51" t="str">
        <f t="shared" si="10"/>
        <v>-</v>
      </c>
    </row>
    <row r="653" spans="1:4" x14ac:dyDescent="0.2">
      <c r="A653" s="25" t="str">
        <f>IF(ISBLANK('Nomenklatur komplett'!K653),"-",'Nomenklatur komplett'!K653)</f>
        <v>-</v>
      </c>
      <c r="B653" s="17" t="str">
        <f>IF(ISBLANK('Nomenklatur komplett'!L653),"-",'Nomenklatur komplett'!L653)</f>
        <v>-</v>
      </c>
      <c r="C653" s="101" t="str">
        <f>IF(ISBLANK('Nomenklatur komplett'!M653),"-",'Nomenklatur komplett'!M653)</f>
        <v>-</v>
      </c>
      <c r="D653" s="51" t="str">
        <f t="shared" si="10"/>
        <v>-</v>
      </c>
    </row>
    <row r="654" spans="1:4" x14ac:dyDescent="0.2">
      <c r="A654" s="25" t="str">
        <f>IF(ISBLANK('Nomenklatur komplett'!K654),"-",'Nomenklatur komplett'!K654)</f>
        <v>-</v>
      </c>
      <c r="B654" s="17" t="str">
        <f>IF(ISBLANK('Nomenklatur komplett'!L654),"-",'Nomenklatur komplett'!L654)</f>
        <v>-</v>
      </c>
      <c r="C654" s="101" t="str">
        <f>IF(ISBLANK('Nomenklatur komplett'!M654),"-",'Nomenklatur komplett'!M654)</f>
        <v>-</v>
      </c>
      <c r="D654" s="51" t="str">
        <f t="shared" si="10"/>
        <v>-</v>
      </c>
    </row>
    <row r="655" spans="1:4" x14ac:dyDescent="0.2">
      <c r="A655" s="25" t="str">
        <f>IF(ISBLANK('Nomenklatur komplett'!K655),"-",'Nomenklatur komplett'!K655)</f>
        <v>-</v>
      </c>
      <c r="B655" s="17" t="str">
        <f>IF(ISBLANK('Nomenklatur komplett'!L655),"-",'Nomenklatur komplett'!L655)</f>
        <v>-</v>
      </c>
      <c r="C655" s="101" t="str">
        <f>IF(ISBLANK('Nomenklatur komplett'!M655),"-",'Nomenklatur komplett'!M655)</f>
        <v>-</v>
      </c>
      <c r="D655" s="51" t="str">
        <f t="shared" si="10"/>
        <v>-</v>
      </c>
    </row>
    <row r="656" spans="1:4" x14ac:dyDescent="0.2">
      <c r="A656" s="25" t="str">
        <f>IF(ISBLANK('Nomenklatur komplett'!K656),"-",'Nomenklatur komplett'!K656)</f>
        <v>-</v>
      </c>
      <c r="B656" s="17" t="str">
        <f>IF(ISBLANK('Nomenklatur komplett'!L656),"-",'Nomenklatur komplett'!L656)</f>
        <v>-</v>
      </c>
      <c r="C656" s="101" t="str">
        <f>IF(ISBLANK('Nomenklatur komplett'!M656),"-",'Nomenklatur komplett'!M656)</f>
        <v>-</v>
      </c>
      <c r="D656" s="51" t="str">
        <f t="shared" si="10"/>
        <v>-</v>
      </c>
    </row>
    <row r="657" spans="1:4" x14ac:dyDescent="0.2">
      <c r="A657" s="25" t="str">
        <f>IF(ISBLANK('Nomenklatur komplett'!K657),"-",'Nomenklatur komplett'!K657)</f>
        <v>-</v>
      </c>
      <c r="B657" s="17" t="str">
        <f>IF(ISBLANK('Nomenklatur komplett'!L657),"-",'Nomenklatur komplett'!L657)</f>
        <v>-</v>
      </c>
      <c r="C657" s="101" t="str">
        <f>IF(ISBLANK('Nomenklatur komplett'!M657),"-",'Nomenklatur komplett'!M657)</f>
        <v>-</v>
      </c>
      <c r="D657" s="51" t="str">
        <f t="shared" si="10"/>
        <v>-</v>
      </c>
    </row>
    <row r="658" spans="1:4" x14ac:dyDescent="0.2">
      <c r="A658" s="25" t="str">
        <f>IF(ISBLANK('Nomenklatur komplett'!K658),"-",'Nomenklatur komplett'!K658)</f>
        <v>-</v>
      </c>
      <c r="B658" s="17" t="str">
        <f>IF(ISBLANK('Nomenklatur komplett'!L658),"-",'Nomenklatur komplett'!L658)</f>
        <v>-</v>
      </c>
      <c r="C658" s="101" t="str">
        <f>IF(ISBLANK('Nomenklatur komplett'!M658),"-",'Nomenklatur komplett'!M658)</f>
        <v>-</v>
      </c>
      <c r="D658" s="51" t="str">
        <f t="shared" si="10"/>
        <v>-</v>
      </c>
    </row>
    <row r="659" spans="1:4" x14ac:dyDescent="0.2">
      <c r="A659" s="25" t="str">
        <f>IF(ISBLANK('Nomenklatur komplett'!K659),"-",'Nomenklatur komplett'!K659)</f>
        <v>-</v>
      </c>
      <c r="B659" s="17" t="str">
        <f>IF(ISBLANK('Nomenklatur komplett'!L659),"-",'Nomenklatur komplett'!L659)</f>
        <v>-</v>
      </c>
      <c r="C659" s="101" t="str">
        <f>IF(ISBLANK('Nomenklatur komplett'!M659),"-",'Nomenklatur komplett'!M659)</f>
        <v>-</v>
      </c>
      <c r="D659" s="51" t="str">
        <f t="shared" si="10"/>
        <v>-</v>
      </c>
    </row>
    <row r="660" spans="1:4" x14ac:dyDescent="0.2">
      <c r="A660" s="25" t="str">
        <f>IF(ISBLANK('Nomenklatur komplett'!K660),"-",'Nomenklatur komplett'!K660)</f>
        <v>-</v>
      </c>
      <c r="B660" s="17" t="str">
        <f>IF(ISBLANK('Nomenklatur komplett'!L660),"-",'Nomenklatur komplett'!L660)</f>
        <v>-</v>
      </c>
      <c r="C660" s="101" t="str">
        <f>IF(ISBLANK('Nomenklatur komplett'!M660),"-",'Nomenklatur komplett'!M660)</f>
        <v>-</v>
      </c>
      <c r="D660" s="51" t="str">
        <f t="shared" si="10"/>
        <v>-</v>
      </c>
    </row>
    <row r="661" spans="1:4" x14ac:dyDescent="0.2">
      <c r="A661" s="25" t="str">
        <f>IF(ISBLANK('Nomenklatur komplett'!K661),"-",'Nomenklatur komplett'!K661)</f>
        <v>-</v>
      </c>
      <c r="B661" s="17" t="str">
        <f>IF(ISBLANK('Nomenklatur komplett'!L661),"-",'Nomenklatur komplett'!L661)</f>
        <v>-</v>
      </c>
      <c r="C661" s="101" t="str">
        <f>IF(ISBLANK('Nomenklatur komplett'!M661),"-",'Nomenklatur komplett'!M661)</f>
        <v>-</v>
      </c>
      <c r="D661" s="51" t="str">
        <f t="shared" si="10"/>
        <v>-</v>
      </c>
    </row>
    <row r="662" spans="1:4" x14ac:dyDescent="0.2">
      <c r="A662" s="25" t="str">
        <f>IF(ISBLANK('Nomenklatur komplett'!K662),"-",'Nomenklatur komplett'!K662)</f>
        <v>-</v>
      </c>
      <c r="B662" s="17" t="str">
        <f>IF(ISBLANK('Nomenklatur komplett'!L662),"-",'Nomenklatur komplett'!L662)</f>
        <v>-</v>
      </c>
      <c r="C662" s="101" t="str">
        <f>IF(ISBLANK('Nomenklatur komplett'!M662),"-",'Nomenklatur komplett'!M662)</f>
        <v>-</v>
      </c>
      <c r="D662" s="51" t="str">
        <f t="shared" si="10"/>
        <v>-</v>
      </c>
    </row>
    <row r="663" spans="1:4" x14ac:dyDescent="0.2">
      <c r="A663" s="25" t="str">
        <f>IF(ISBLANK('Nomenklatur komplett'!K663),"-",'Nomenklatur komplett'!K663)</f>
        <v>-</v>
      </c>
      <c r="B663" s="17" t="str">
        <f>IF(ISBLANK('Nomenklatur komplett'!L663),"-",'Nomenklatur komplett'!L663)</f>
        <v>-</v>
      </c>
      <c r="C663" s="101" t="str">
        <f>IF(ISBLANK('Nomenklatur komplett'!M663),"-",'Nomenklatur komplett'!M663)</f>
        <v>-</v>
      </c>
      <c r="D663" s="51" t="str">
        <f t="shared" si="10"/>
        <v>-</v>
      </c>
    </row>
    <row r="664" spans="1:4" x14ac:dyDescent="0.2">
      <c r="A664" s="25" t="str">
        <f>IF(ISBLANK('Nomenklatur komplett'!K664),"-",'Nomenklatur komplett'!K664)</f>
        <v>-</v>
      </c>
      <c r="B664" s="17" t="str">
        <f>IF(ISBLANK('Nomenklatur komplett'!L664),"-",'Nomenklatur komplett'!L664)</f>
        <v>-</v>
      </c>
      <c r="C664" s="101" t="str">
        <f>IF(ISBLANK('Nomenklatur komplett'!M664),"-",'Nomenklatur komplett'!M664)</f>
        <v>-</v>
      </c>
      <c r="D664" s="51" t="str">
        <f t="shared" si="10"/>
        <v>-</v>
      </c>
    </row>
    <row r="665" spans="1:4" x14ac:dyDescent="0.2">
      <c r="A665" s="25" t="str">
        <f>IF(ISBLANK('Nomenklatur komplett'!K665),"-",'Nomenklatur komplett'!K665)</f>
        <v>-</v>
      </c>
      <c r="B665" s="17" t="str">
        <f>IF(ISBLANK('Nomenklatur komplett'!L665),"-",'Nomenklatur komplett'!L665)</f>
        <v>-</v>
      </c>
      <c r="C665" s="101" t="str">
        <f>IF(ISBLANK('Nomenklatur komplett'!M665),"-",'Nomenklatur komplett'!M665)</f>
        <v>-</v>
      </c>
      <c r="D665" s="51" t="str">
        <f t="shared" si="10"/>
        <v>-</v>
      </c>
    </row>
    <row r="666" spans="1:4" x14ac:dyDescent="0.2">
      <c r="A666" s="25" t="str">
        <f>IF(ISBLANK('Nomenklatur komplett'!K666),"-",'Nomenklatur komplett'!K666)</f>
        <v>-</v>
      </c>
      <c r="B666" s="17" t="str">
        <f>IF(ISBLANK('Nomenklatur komplett'!L666),"-",'Nomenklatur komplett'!L666)</f>
        <v>-</v>
      </c>
      <c r="C666" s="101" t="str">
        <f>IF(ISBLANK('Nomenklatur komplett'!M666),"-",'Nomenklatur komplett'!M666)</f>
        <v>-</v>
      </c>
      <c r="D666" s="51" t="str">
        <f t="shared" si="10"/>
        <v>-</v>
      </c>
    </row>
    <row r="667" spans="1:4" x14ac:dyDescent="0.2">
      <c r="A667" s="25" t="str">
        <f>IF(ISBLANK('Nomenklatur komplett'!K667),"-",'Nomenklatur komplett'!K667)</f>
        <v>-</v>
      </c>
      <c r="B667" s="17" t="str">
        <f>IF(ISBLANK('Nomenklatur komplett'!L667),"-",'Nomenklatur komplett'!L667)</f>
        <v>-</v>
      </c>
      <c r="C667" s="101" t="str">
        <f>IF(ISBLANK('Nomenklatur komplett'!M667),"-",'Nomenklatur komplett'!M667)</f>
        <v>-</v>
      </c>
      <c r="D667" s="51" t="str">
        <f t="shared" si="10"/>
        <v>-</v>
      </c>
    </row>
    <row r="668" spans="1:4" x14ac:dyDescent="0.2">
      <c r="A668" s="25" t="str">
        <f>IF(ISBLANK('Nomenklatur komplett'!K668),"-",'Nomenklatur komplett'!K668)</f>
        <v>-</v>
      </c>
      <c r="B668" s="17" t="str">
        <f>IF(ISBLANK('Nomenklatur komplett'!L668),"-",'Nomenklatur komplett'!L668)</f>
        <v>-</v>
      </c>
      <c r="C668" s="101" t="str">
        <f>IF(ISBLANK('Nomenklatur komplett'!M668),"-",'Nomenklatur komplett'!M668)</f>
        <v>-</v>
      </c>
      <c r="D668" s="51" t="str">
        <f t="shared" si="10"/>
        <v>-</v>
      </c>
    </row>
    <row r="669" spans="1:4" x14ac:dyDescent="0.2">
      <c r="A669" s="25" t="str">
        <f>IF(ISBLANK('Nomenklatur komplett'!K669),"-",'Nomenklatur komplett'!K669)</f>
        <v>-</v>
      </c>
      <c r="B669" s="17" t="str">
        <f>IF(ISBLANK('Nomenklatur komplett'!L669),"-",'Nomenklatur komplett'!L669)</f>
        <v>-</v>
      </c>
      <c r="C669" s="101" t="str">
        <f>IF(ISBLANK('Nomenklatur komplett'!M669),"-",'Nomenklatur komplett'!M669)</f>
        <v>-</v>
      </c>
      <c r="D669" s="51" t="str">
        <f t="shared" si="10"/>
        <v>-</v>
      </c>
    </row>
    <row r="670" spans="1:4" x14ac:dyDescent="0.2">
      <c r="A670" s="25" t="str">
        <f>IF(ISBLANK('Nomenklatur komplett'!K670),"-",'Nomenklatur komplett'!K670)</f>
        <v>-</v>
      </c>
      <c r="B670" s="17" t="str">
        <f>IF(ISBLANK('Nomenklatur komplett'!L670),"-",'Nomenklatur komplett'!L670)</f>
        <v>-</v>
      </c>
      <c r="C670" s="101" t="str">
        <f>IF(ISBLANK('Nomenklatur komplett'!M670),"-",'Nomenklatur komplett'!M670)</f>
        <v>-</v>
      </c>
      <c r="D670" s="51" t="str">
        <f t="shared" si="10"/>
        <v>-</v>
      </c>
    </row>
    <row r="671" spans="1:4" x14ac:dyDescent="0.2">
      <c r="A671" s="25" t="str">
        <f>IF(ISBLANK('Nomenklatur komplett'!K671),"-",'Nomenklatur komplett'!K671)</f>
        <v>-</v>
      </c>
      <c r="B671" s="17" t="str">
        <f>IF(ISBLANK('Nomenklatur komplett'!L671),"-",'Nomenklatur komplett'!L671)</f>
        <v>-</v>
      </c>
      <c r="C671" s="101" t="str">
        <f>IF(ISBLANK('Nomenklatur komplett'!M671),"-",'Nomenklatur komplett'!M671)</f>
        <v>-</v>
      </c>
      <c r="D671" s="51" t="str">
        <f t="shared" si="10"/>
        <v>-</v>
      </c>
    </row>
    <row r="672" spans="1:4" x14ac:dyDescent="0.2">
      <c r="A672" s="25" t="str">
        <f>IF(ISBLANK('Nomenklatur komplett'!K672),"-",'Nomenklatur komplett'!K672)</f>
        <v>-</v>
      </c>
      <c r="B672" s="17" t="str">
        <f>IF(ISBLANK('Nomenklatur komplett'!L672),"-",'Nomenklatur komplett'!L672)</f>
        <v>-</v>
      </c>
      <c r="C672" s="101" t="str">
        <f>IF(ISBLANK('Nomenklatur komplett'!M672),"-",'Nomenklatur komplett'!M672)</f>
        <v>-</v>
      </c>
      <c r="D672" s="51" t="str">
        <f t="shared" si="10"/>
        <v>-</v>
      </c>
    </row>
    <row r="673" spans="1:4" x14ac:dyDescent="0.2">
      <c r="A673" s="25" t="str">
        <f>IF(ISBLANK('Nomenklatur komplett'!K673),"-",'Nomenklatur komplett'!K673)</f>
        <v>-</v>
      </c>
      <c r="B673" s="17" t="str">
        <f>IF(ISBLANK('Nomenklatur komplett'!L673),"-",'Nomenklatur komplett'!L673)</f>
        <v>-</v>
      </c>
      <c r="C673" s="101" t="str">
        <f>IF(ISBLANK('Nomenklatur komplett'!M673),"-",'Nomenklatur komplett'!M673)</f>
        <v>-</v>
      </c>
      <c r="D673" s="51" t="str">
        <f t="shared" si="10"/>
        <v>-</v>
      </c>
    </row>
    <row r="674" spans="1:4" x14ac:dyDescent="0.2">
      <c r="A674" s="25" t="str">
        <f>IF(ISBLANK('Nomenklatur komplett'!K674),"-",'Nomenklatur komplett'!K674)</f>
        <v>-</v>
      </c>
      <c r="B674" s="17" t="str">
        <f>IF(ISBLANK('Nomenklatur komplett'!L674),"-",'Nomenklatur komplett'!L674)</f>
        <v>-</v>
      </c>
      <c r="C674" s="101" t="str">
        <f>IF(ISBLANK('Nomenklatur komplett'!M674),"-",'Nomenklatur komplett'!M674)</f>
        <v>-</v>
      </c>
      <c r="D674" s="51" t="str">
        <f t="shared" si="10"/>
        <v>-</v>
      </c>
    </row>
    <row r="675" spans="1:4" x14ac:dyDescent="0.2">
      <c r="A675" s="25" t="str">
        <f>IF(ISBLANK('Nomenklatur komplett'!K675),"-",'Nomenklatur komplett'!K675)</f>
        <v>-</v>
      </c>
      <c r="B675" s="17" t="str">
        <f>IF(ISBLANK('Nomenklatur komplett'!L675),"-",'Nomenklatur komplett'!L675)</f>
        <v>-</v>
      </c>
      <c r="C675" s="101" t="str">
        <f>IF(ISBLANK('Nomenklatur komplett'!M675),"-",'Nomenklatur komplett'!M675)</f>
        <v>-</v>
      </c>
      <c r="D675" s="51" t="str">
        <f t="shared" si="10"/>
        <v>-</v>
      </c>
    </row>
    <row r="676" spans="1:4" x14ac:dyDescent="0.2">
      <c r="A676" s="25" t="str">
        <f>IF(ISBLANK('Nomenklatur komplett'!K676),"-",'Nomenklatur komplett'!K676)</f>
        <v>-</v>
      </c>
      <c r="B676" s="17" t="str">
        <f>IF(ISBLANK('Nomenklatur komplett'!L676),"-",'Nomenklatur komplett'!L676)</f>
        <v>-</v>
      </c>
      <c r="C676" s="101" t="str">
        <f>IF(ISBLANK('Nomenklatur komplett'!M676),"-",'Nomenklatur komplett'!M676)</f>
        <v>-</v>
      </c>
      <c r="D676" s="51" t="str">
        <f t="shared" si="10"/>
        <v>-</v>
      </c>
    </row>
    <row r="677" spans="1:4" x14ac:dyDescent="0.2">
      <c r="A677" s="25" t="str">
        <f>IF(ISBLANK('Nomenklatur komplett'!K677),"-",'Nomenklatur komplett'!K677)</f>
        <v>-</v>
      </c>
      <c r="B677" s="17" t="str">
        <f>IF(ISBLANK('Nomenklatur komplett'!L677),"-",'Nomenklatur komplett'!L677)</f>
        <v>-</v>
      </c>
      <c r="C677" s="101" t="str">
        <f>IF(ISBLANK('Nomenklatur komplett'!M677),"-",'Nomenklatur komplett'!M677)</f>
        <v>-</v>
      </c>
      <c r="D677" s="51" t="str">
        <f t="shared" si="10"/>
        <v>-</v>
      </c>
    </row>
    <row r="678" spans="1:4" x14ac:dyDescent="0.2">
      <c r="A678" s="25" t="str">
        <f>IF(ISBLANK('Nomenklatur komplett'!K678),"-",'Nomenklatur komplett'!K678)</f>
        <v>-</v>
      </c>
      <c r="B678" s="17" t="str">
        <f>IF(ISBLANK('Nomenklatur komplett'!L678),"-",'Nomenklatur komplett'!L678)</f>
        <v>-</v>
      </c>
      <c r="C678" s="101" t="str">
        <f>IF(ISBLANK('Nomenklatur komplett'!M678),"-",'Nomenklatur komplett'!M678)</f>
        <v>-</v>
      </c>
      <c r="D678" s="51" t="str">
        <f t="shared" si="10"/>
        <v>-</v>
      </c>
    </row>
    <row r="679" spans="1:4" x14ac:dyDescent="0.2">
      <c r="A679" s="25" t="str">
        <f>IF(ISBLANK('Nomenklatur komplett'!K679),"-",'Nomenklatur komplett'!K679)</f>
        <v>-</v>
      </c>
      <c r="B679" s="17" t="str">
        <f>IF(ISBLANK('Nomenklatur komplett'!L679),"-",'Nomenklatur komplett'!L679)</f>
        <v>-</v>
      </c>
      <c r="C679" s="101" t="str">
        <f>IF(ISBLANK('Nomenklatur komplett'!M679),"-",'Nomenklatur komplett'!M679)</f>
        <v>-</v>
      </c>
      <c r="D679" s="51" t="str">
        <f t="shared" si="10"/>
        <v>-</v>
      </c>
    </row>
    <row r="680" spans="1:4" x14ac:dyDescent="0.2">
      <c r="A680" s="25" t="str">
        <f>IF(ISBLANK('Nomenklatur komplett'!K680),"-",'Nomenklatur komplett'!K680)</f>
        <v>-</v>
      </c>
      <c r="B680" s="17" t="str">
        <f>IF(ISBLANK('Nomenklatur komplett'!L680),"-",'Nomenklatur komplett'!L680)</f>
        <v>-</v>
      </c>
      <c r="C680" s="101" t="str">
        <f>IF(ISBLANK('Nomenklatur komplett'!M680),"-",'Nomenklatur komplett'!M680)</f>
        <v>-</v>
      </c>
      <c r="D680" s="51" t="str">
        <f t="shared" si="10"/>
        <v>-</v>
      </c>
    </row>
    <row r="681" spans="1:4" x14ac:dyDescent="0.2">
      <c r="A681" s="25" t="str">
        <f>IF(ISBLANK('Nomenklatur komplett'!K681),"-",'Nomenklatur komplett'!K681)</f>
        <v>-</v>
      </c>
      <c r="B681" s="17" t="str">
        <f>IF(ISBLANK('Nomenklatur komplett'!L681),"-",'Nomenklatur komplett'!L681)</f>
        <v>-</v>
      </c>
      <c r="C681" s="101" t="str">
        <f>IF(ISBLANK('Nomenklatur komplett'!M681),"-",'Nomenklatur komplett'!M681)</f>
        <v>-</v>
      </c>
      <c r="D681" s="51" t="str">
        <f t="shared" si="10"/>
        <v>-</v>
      </c>
    </row>
    <row r="682" spans="1:4" x14ac:dyDescent="0.2">
      <c r="A682" s="25" t="str">
        <f>IF(ISBLANK('Nomenklatur komplett'!K682),"-",'Nomenklatur komplett'!K682)</f>
        <v>-</v>
      </c>
      <c r="B682" s="17" t="str">
        <f>IF(ISBLANK('Nomenklatur komplett'!L682),"-",'Nomenklatur komplett'!L682)</f>
        <v>-</v>
      </c>
      <c r="C682" s="101" t="str">
        <f>IF(ISBLANK('Nomenklatur komplett'!M682),"-",'Nomenklatur komplett'!M682)</f>
        <v>-</v>
      </c>
      <c r="D682" s="51" t="str">
        <f t="shared" si="10"/>
        <v>-</v>
      </c>
    </row>
    <row r="683" spans="1:4" x14ac:dyDescent="0.2">
      <c r="A683" s="25" t="str">
        <f>IF(ISBLANK('Nomenklatur komplett'!K683),"-",'Nomenklatur komplett'!K683)</f>
        <v>-</v>
      </c>
      <c r="B683" s="17" t="str">
        <f>IF(ISBLANK('Nomenklatur komplett'!L683),"-",'Nomenklatur komplett'!L683)</f>
        <v>-</v>
      </c>
      <c r="C683" s="101" t="str">
        <f>IF(ISBLANK('Nomenklatur komplett'!M683),"-",'Nomenklatur komplett'!M683)</f>
        <v>-</v>
      </c>
      <c r="D683" s="51" t="str">
        <f t="shared" si="10"/>
        <v>-</v>
      </c>
    </row>
    <row r="684" spans="1:4" x14ac:dyDescent="0.2">
      <c r="A684" s="25" t="str">
        <f>IF(ISBLANK('Nomenklatur komplett'!K684),"-",'Nomenklatur komplett'!K684)</f>
        <v>-</v>
      </c>
      <c r="B684" s="17" t="str">
        <f>IF(ISBLANK('Nomenklatur komplett'!L684),"-",'Nomenklatur komplett'!L684)</f>
        <v>-</v>
      </c>
      <c r="C684" s="101" t="str">
        <f>IF(ISBLANK('Nomenklatur komplett'!M684),"-",'Nomenklatur komplett'!M684)</f>
        <v>-</v>
      </c>
      <c r="D684" s="51" t="str">
        <f t="shared" si="10"/>
        <v>-</v>
      </c>
    </row>
    <row r="685" spans="1:4" x14ac:dyDescent="0.2">
      <c r="A685" s="25" t="str">
        <f>IF(ISBLANK('Nomenklatur komplett'!K685),"-",'Nomenklatur komplett'!K685)</f>
        <v>-</v>
      </c>
      <c r="B685" s="17" t="str">
        <f>IF(ISBLANK('Nomenklatur komplett'!L685),"-",'Nomenklatur komplett'!L685)</f>
        <v>-</v>
      </c>
      <c r="C685" s="101" t="str">
        <f>IF(ISBLANK('Nomenklatur komplett'!M685),"-",'Nomenklatur komplett'!M685)</f>
        <v>-</v>
      </c>
      <c r="D685" s="51" t="str">
        <f t="shared" si="10"/>
        <v>-</v>
      </c>
    </row>
    <row r="686" spans="1:4" x14ac:dyDescent="0.2">
      <c r="A686" s="25" t="str">
        <f>IF(ISBLANK('Nomenklatur komplett'!K686),"-",'Nomenklatur komplett'!K686)</f>
        <v>-</v>
      </c>
      <c r="B686" s="17" t="str">
        <f>IF(ISBLANK('Nomenklatur komplett'!L686),"-",'Nomenklatur komplett'!L686)</f>
        <v>-</v>
      </c>
      <c r="C686" s="101" t="str">
        <f>IF(ISBLANK('Nomenklatur komplett'!M686),"-",'Nomenklatur komplett'!M686)</f>
        <v>-</v>
      </c>
      <c r="D686" s="51" t="str">
        <f t="shared" si="10"/>
        <v>-</v>
      </c>
    </row>
    <row r="687" spans="1:4" x14ac:dyDescent="0.2">
      <c r="A687" s="25" t="str">
        <f>IF(ISBLANK('Nomenklatur komplett'!K687),"-",'Nomenklatur komplett'!K687)</f>
        <v>-</v>
      </c>
      <c r="B687" s="17" t="str">
        <f>IF(ISBLANK('Nomenklatur komplett'!L687),"-",'Nomenklatur komplett'!L687)</f>
        <v>-</v>
      </c>
      <c r="C687" s="101" t="str">
        <f>IF(ISBLANK('Nomenklatur komplett'!M687),"-",'Nomenklatur komplett'!M687)</f>
        <v>-</v>
      </c>
      <c r="D687" s="51" t="str">
        <f t="shared" si="10"/>
        <v>-</v>
      </c>
    </row>
    <row r="688" spans="1:4" x14ac:dyDescent="0.2">
      <c r="A688" s="25" t="str">
        <f>IF(ISBLANK('Nomenklatur komplett'!K688),"-",'Nomenklatur komplett'!K688)</f>
        <v>-</v>
      </c>
      <c r="B688" s="17" t="str">
        <f>IF(ISBLANK('Nomenklatur komplett'!L688),"-",'Nomenklatur komplett'!L688)</f>
        <v>-</v>
      </c>
      <c r="C688" s="101" t="str">
        <f>IF(ISBLANK('Nomenklatur komplett'!M688),"-",'Nomenklatur komplett'!M688)</f>
        <v>-</v>
      </c>
      <c r="D688" s="51" t="str">
        <f t="shared" si="10"/>
        <v>-</v>
      </c>
    </row>
    <row r="689" spans="1:4" x14ac:dyDescent="0.2">
      <c r="A689" s="25" t="str">
        <f>IF(ISBLANK('Nomenklatur komplett'!K689),"-",'Nomenklatur komplett'!K689)</f>
        <v>-</v>
      </c>
      <c r="B689" s="17" t="str">
        <f>IF(ISBLANK('Nomenklatur komplett'!L689),"-",'Nomenklatur komplett'!L689)</f>
        <v>-</v>
      </c>
      <c r="C689" s="101" t="str">
        <f>IF(ISBLANK('Nomenklatur komplett'!M689),"-",'Nomenklatur komplett'!M689)</f>
        <v>-</v>
      </c>
      <c r="D689" s="51" t="str">
        <f t="shared" si="10"/>
        <v>-</v>
      </c>
    </row>
    <row r="690" spans="1:4" x14ac:dyDescent="0.2">
      <c r="A690" s="25" t="str">
        <f>IF(ISBLANK('Nomenklatur komplett'!K690),"-",'Nomenklatur komplett'!K690)</f>
        <v>-</v>
      </c>
      <c r="B690" s="17" t="str">
        <f>IF(ISBLANK('Nomenklatur komplett'!L690),"-",'Nomenklatur komplett'!L690)</f>
        <v>-</v>
      </c>
      <c r="C690" s="101" t="str">
        <f>IF(ISBLANK('Nomenklatur komplett'!M690),"-",'Nomenklatur komplett'!M690)</f>
        <v>-</v>
      </c>
      <c r="D690" s="51" t="str">
        <f t="shared" si="10"/>
        <v>-</v>
      </c>
    </row>
    <row r="691" spans="1:4" x14ac:dyDescent="0.2">
      <c r="A691" s="25" t="str">
        <f>IF(ISBLANK('Nomenklatur komplett'!K691),"-",'Nomenklatur komplett'!K691)</f>
        <v>-</v>
      </c>
      <c r="B691" s="17" t="str">
        <f>IF(ISBLANK('Nomenklatur komplett'!L691),"-",'Nomenklatur komplett'!L691)</f>
        <v>-</v>
      </c>
      <c r="C691" s="101" t="str">
        <f>IF(ISBLANK('Nomenklatur komplett'!M691),"-",'Nomenklatur komplett'!M691)</f>
        <v>-</v>
      </c>
      <c r="D691" s="51" t="str">
        <f t="shared" si="10"/>
        <v>-</v>
      </c>
    </row>
    <row r="692" spans="1:4" x14ac:dyDescent="0.2">
      <c r="A692" s="25" t="str">
        <f>IF(ISBLANK('Nomenklatur komplett'!K692),"-",'Nomenklatur komplett'!K692)</f>
        <v>-</v>
      </c>
      <c r="B692" s="17" t="str">
        <f>IF(ISBLANK('Nomenklatur komplett'!L692),"-",'Nomenklatur komplett'!L692)</f>
        <v>-</v>
      </c>
      <c r="C692" s="101" t="str">
        <f>IF(ISBLANK('Nomenklatur komplett'!M692),"-",'Nomenklatur komplett'!M692)</f>
        <v>-</v>
      </c>
      <c r="D692" s="51" t="str">
        <f t="shared" si="10"/>
        <v>-</v>
      </c>
    </row>
    <row r="693" spans="1:4" x14ac:dyDescent="0.2">
      <c r="A693" s="25" t="str">
        <f>IF(ISBLANK('Nomenklatur komplett'!K693),"-",'Nomenklatur komplett'!K693)</f>
        <v>-</v>
      </c>
      <c r="B693" s="17" t="str">
        <f>IF(ISBLANK('Nomenklatur komplett'!L693),"-",'Nomenklatur komplett'!L693)</f>
        <v>-</v>
      </c>
      <c r="C693" s="101" t="str">
        <f>IF(ISBLANK('Nomenklatur komplett'!M693),"-",'Nomenklatur komplett'!M693)</f>
        <v>-</v>
      </c>
      <c r="D693" s="51" t="str">
        <f t="shared" si="10"/>
        <v>-</v>
      </c>
    </row>
    <row r="694" spans="1:4" x14ac:dyDescent="0.2">
      <c r="A694" s="25" t="str">
        <f>IF(ISBLANK('Nomenklatur komplett'!K694),"-",'Nomenklatur komplett'!K694)</f>
        <v>-</v>
      </c>
      <c r="B694" s="17" t="str">
        <f>IF(ISBLANK('Nomenklatur komplett'!L694),"-",'Nomenklatur komplett'!L694)</f>
        <v>-</v>
      </c>
      <c r="C694" s="101" t="str">
        <f>IF(ISBLANK('Nomenklatur komplett'!M694),"-",'Nomenklatur komplett'!M694)</f>
        <v>-</v>
      </c>
      <c r="D694" s="51" t="str">
        <f t="shared" si="10"/>
        <v>-</v>
      </c>
    </row>
    <row r="695" spans="1:4" x14ac:dyDescent="0.2">
      <c r="A695" s="25" t="str">
        <f>IF(ISBLANK('Nomenklatur komplett'!K695),"-",'Nomenklatur komplett'!K695)</f>
        <v>-</v>
      </c>
      <c r="B695" s="17" t="str">
        <f>IF(ISBLANK('Nomenklatur komplett'!L695),"-",'Nomenklatur komplett'!L695)</f>
        <v>-</v>
      </c>
      <c r="C695" s="101" t="str">
        <f>IF(ISBLANK('Nomenklatur komplett'!M695),"-",'Nomenklatur komplett'!M695)</f>
        <v>-</v>
      </c>
      <c r="D695" s="51" t="str">
        <f t="shared" si="10"/>
        <v>-</v>
      </c>
    </row>
    <row r="696" spans="1:4" x14ac:dyDescent="0.2">
      <c r="A696" s="25" t="str">
        <f>IF(ISBLANK('Nomenklatur komplett'!K696),"-",'Nomenklatur komplett'!K696)</f>
        <v>-</v>
      </c>
      <c r="B696" s="17" t="str">
        <f>IF(ISBLANK('Nomenklatur komplett'!L696),"-",'Nomenklatur komplett'!L696)</f>
        <v>-</v>
      </c>
      <c r="C696" s="101" t="str">
        <f>IF(ISBLANK('Nomenklatur komplett'!M696),"-",'Nomenklatur komplett'!M696)</f>
        <v>-</v>
      </c>
      <c r="D696" s="51" t="str">
        <f t="shared" si="10"/>
        <v>-</v>
      </c>
    </row>
    <row r="697" spans="1:4" x14ac:dyDescent="0.2">
      <c r="A697" s="25" t="str">
        <f>IF(ISBLANK('Nomenklatur komplett'!K697),"-",'Nomenklatur komplett'!K697)</f>
        <v>-</v>
      </c>
      <c r="B697" s="17" t="str">
        <f>IF(ISBLANK('Nomenklatur komplett'!L697),"-",'Nomenklatur komplett'!L697)</f>
        <v>-</v>
      </c>
      <c r="C697" s="101" t="str">
        <f>IF(ISBLANK('Nomenklatur komplett'!M697),"-",'Nomenklatur komplett'!M697)</f>
        <v>-</v>
      </c>
      <c r="D697" s="51" t="str">
        <f t="shared" si="10"/>
        <v>-</v>
      </c>
    </row>
    <row r="698" spans="1:4" x14ac:dyDescent="0.2">
      <c r="A698" s="25" t="str">
        <f>IF(ISBLANK('Nomenklatur komplett'!K698),"-",'Nomenklatur komplett'!K698)</f>
        <v>-</v>
      </c>
      <c r="B698" s="17" t="str">
        <f>IF(ISBLANK('Nomenklatur komplett'!L698),"-",'Nomenklatur komplett'!L698)</f>
        <v>-</v>
      </c>
      <c r="C698" s="101" t="str">
        <f>IF(ISBLANK('Nomenklatur komplett'!M698),"-",'Nomenklatur komplett'!M698)</f>
        <v>-</v>
      </c>
      <c r="D698" s="51" t="str">
        <f t="shared" si="10"/>
        <v>-</v>
      </c>
    </row>
    <row r="699" spans="1:4" x14ac:dyDescent="0.2">
      <c r="A699" s="25" t="str">
        <f>IF(ISBLANK('Nomenklatur komplett'!K699),"-",'Nomenklatur komplett'!K699)</f>
        <v>-</v>
      </c>
      <c r="B699" s="17" t="str">
        <f>IF(ISBLANK('Nomenklatur komplett'!L699),"-",'Nomenklatur komplett'!L699)</f>
        <v>-</v>
      </c>
      <c r="C699" s="101" t="str">
        <f>IF(ISBLANK('Nomenklatur komplett'!M699),"-",'Nomenklatur komplett'!M699)</f>
        <v>-</v>
      </c>
      <c r="D699" s="51" t="str">
        <f t="shared" si="10"/>
        <v>-</v>
      </c>
    </row>
    <row r="700" spans="1:4" x14ac:dyDescent="0.2">
      <c r="A700" s="25" t="str">
        <f>IF(ISBLANK('Nomenklatur komplett'!K700),"-",'Nomenklatur komplett'!K700)</f>
        <v>-</v>
      </c>
      <c r="B700" s="17" t="str">
        <f>IF(ISBLANK('Nomenklatur komplett'!L700),"-",'Nomenklatur komplett'!L700)</f>
        <v>-</v>
      </c>
      <c r="C700" s="101" t="str">
        <f>IF(ISBLANK('Nomenklatur komplett'!M700),"-",'Nomenklatur komplett'!M700)</f>
        <v>-</v>
      </c>
      <c r="D700" s="51" t="str">
        <f t="shared" si="10"/>
        <v>-</v>
      </c>
    </row>
    <row r="701" spans="1:4" x14ac:dyDescent="0.2">
      <c r="A701" s="25" t="str">
        <f>IF(ISBLANK('Nomenklatur komplett'!K701),"-",'Nomenklatur komplett'!K701)</f>
        <v>-</v>
      </c>
      <c r="B701" s="17" t="str">
        <f>IF(ISBLANK('Nomenklatur komplett'!L701),"-",'Nomenklatur komplett'!L701)</f>
        <v>-</v>
      </c>
      <c r="C701" s="101" t="str">
        <f>IF(ISBLANK('Nomenklatur komplett'!M701),"-",'Nomenklatur komplett'!M701)</f>
        <v>-</v>
      </c>
      <c r="D701" s="51" t="str">
        <f t="shared" si="10"/>
        <v>-</v>
      </c>
    </row>
    <row r="702" spans="1:4" x14ac:dyDescent="0.2">
      <c r="A702" s="25" t="str">
        <f>IF(ISBLANK('Nomenklatur komplett'!K702),"-",'Nomenklatur komplett'!K702)</f>
        <v>-</v>
      </c>
      <c r="B702" s="17" t="str">
        <f>IF(ISBLANK('Nomenklatur komplett'!L702),"-",'Nomenklatur komplett'!L702)</f>
        <v>-</v>
      </c>
      <c r="C702" s="101" t="str">
        <f>IF(ISBLANK('Nomenklatur komplett'!M702),"-",'Nomenklatur komplett'!M702)</f>
        <v>-</v>
      </c>
      <c r="D702" s="51" t="str">
        <f t="shared" si="10"/>
        <v>-</v>
      </c>
    </row>
    <row r="703" spans="1:4" x14ac:dyDescent="0.2">
      <c r="A703" s="25" t="str">
        <f>IF(ISBLANK('Nomenklatur komplett'!K703),"-",'Nomenklatur komplett'!K703)</f>
        <v>-</v>
      </c>
      <c r="B703" s="17" t="str">
        <f>IF(ISBLANK('Nomenklatur komplett'!L703),"-",'Nomenklatur komplett'!L703)</f>
        <v>-</v>
      </c>
      <c r="C703" s="101" t="str">
        <f>IF(ISBLANK('Nomenklatur komplett'!M703),"-",'Nomenklatur komplett'!M703)</f>
        <v>-</v>
      </c>
      <c r="D703" s="51" t="str">
        <f t="shared" si="10"/>
        <v>-</v>
      </c>
    </row>
    <row r="704" spans="1:4" x14ac:dyDescent="0.2">
      <c r="A704" s="25" t="str">
        <f>IF(ISBLANK('Nomenklatur komplett'!K704),"-",'Nomenklatur komplett'!K704)</f>
        <v>-</v>
      </c>
      <c r="B704" s="17" t="str">
        <f>IF(ISBLANK('Nomenklatur komplett'!L704),"-",'Nomenklatur komplett'!L704)</f>
        <v>-</v>
      </c>
      <c r="C704" s="101" t="str">
        <f>IF(ISBLANK('Nomenklatur komplett'!M704),"-",'Nomenklatur komplett'!M704)</f>
        <v>-</v>
      </c>
      <c r="D704" s="51" t="str">
        <f t="shared" si="10"/>
        <v>-</v>
      </c>
    </row>
    <row r="705" spans="1:4" x14ac:dyDescent="0.2">
      <c r="A705" s="25" t="str">
        <f>IF(ISBLANK('Nomenklatur komplett'!K705),"-",'Nomenklatur komplett'!K705)</f>
        <v>-</v>
      </c>
      <c r="B705" s="17" t="str">
        <f>IF(ISBLANK('Nomenklatur komplett'!L705),"-",'Nomenklatur komplett'!L705)</f>
        <v>-</v>
      </c>
      <c r="C705" s="101" t="str">
        <f>IF(ISBLANK('Nomenklatur komplett'!M705),"-",'Nomenklatur komplett'!M705)</f>
        <v>-</v>
      </c>
      <c r="D705" s="51" t="str">
        <f t="shared" si="10"/>
        <v>-</v>
      </c>
    </row>
    <row r="706" spans="1:4" x14ac:dyDescent="0.2">
      <c r="A706" s="25" t="str">
        <f>IF(ISBLANK('Nomenklatur komplett'!K706),"-",'Nomenklatur komplett'!K706)</f>
        <v>-</v>
      </c>
      <c r="B706" s="17" t="str">
        <f>IF(ISBLANK('Nomenklatur komplett'!L706),"-",'Nomenklatur komplett'!L706)</f>
        <v>-</v>
      </c>
      <c r="C706" s="101" t="str">
        <f>IF(ISBLANK('Nomenklatur komplett'!M706),"-",'Nomenklatur komplett'!M706)</f>
        <v>-</v>
      </c>
      <c r="D706" s="51" t="str">
        <f t="shared" si="10"/>
        <v>-</v>
      </c>
    </row>
    <row r="707" spans="1:4" x14ac:dyDescent="0.2">
      <c r="A707" s="25" t="str">
        <f>IF(ISBLANK('Nomenklatur komplett'!K707),"-",'Nomenklatur komplett'!K707)</f>
        <v>-</v>
      </c>
      <c r="B707" s="17" t="str">
        <f>IF(ISBLANK('Nomenklatur komplett'!L707),"-",'Nomenklatur komplett'!L707)</f>
        <v>-</v>
      </c>
      <c r="C707" s="101" t="str">
        <f>IF(ISBLANK('Nomenklatur komplett'!M707),"-",'Nomenklatur komplett'!M707)</f>
        <v>-</v>
      </c>
      <c r="D707" s="51" t="str">
        <f t="shared" si="10"/>
        <v>-</v>
      </c>
    </row>
    <row r="708" spans="1:4" x14ac:dyDescent="0.2">
      <c r="A708" s="25" t="str">
        <f>IF(ISBLANK('Nomenklatur komplett'!K708),"-",'Nomenklatur komplett'!K708)</f>
        <v>-</v>
      </c>
      <c r="B708" s="17" t="str">
        <f>IF(ISBLANK('Nomenklatur komplett'!L708),"-",'Nomenklatur komplett'!L708)</f>
        <v>-</v>
      </c>
      <c r="C708" s="101" t="str">
        <f>IF(ISBLANK('Nomenklatur komplett'!M708),"-",'Nomenklatur komplett'!M708)</f>
        <v>-</v>
      </c>
      <c r="D708" s="51" t="str">
        <f t="shared" si="10"/>
        <v>-</v>
      </c>
    </row>
    <row r="709" spans="1:4" x14ac:dyDescent="0.2">
      <c r="A709" s="25" t="str">
        <f>IF(ISBLANK('Nomenklatur komplett'!K709),"-",'Nomenklatur komplett'!K709)</f>
        <v>-</v>
      </c>
      <c r="B709" s="17" t="str">
        <f>IF(ISBLANK('Nomenklatur komplett'!L709),"-",'Nomenklatur komplett'!L709)</f>
        <v>-</v>
      </c>
      <c r="C709" s="101" t="str">
        <f>IF(ISBLANK('Nomenklatur komplett'!M709),"-",'Nomenklatur komplett'!M709)</f>
        <v>-</v>
      </c>
      <c r="D709" s="51" t="str">
        <f t="shared" ref="D709:D772" si="11">IF(B709="-",B709,C709&amp; " (" &amp;B709&amp;")")</f>
        <v>-</v>
      </c>
    </row>
    <row r="710" spans="1:4" x14ac:dyDescent="0.2">
      <c r="A710" s="25" t="str">
        <f>IF(ISBLANK('Nomenklatur komplett'!K710),"-",'Nomenklatur komplett'!K710)</f>
        <v>-</v>
      </c>
      <c r="B710" s="17" t="str">
        <f>IF(ISBLANK('Nomenklatur komplett'!L710),"-",'Nomenklatur komplett'!L710)</f>
        <v>-</v>
      </c>
      <c r="C710" s="101" t="str">
        <f>IF(ISBLANK('Nomenklatur komplett'!M710),"-",'Nomenklatur komplett'!M710)</f>
        <v>-</v>
      </c>
      <c r="D710" s="51" t="str">
        <f t="shared" si="11"/>
        <v>-</v>
      </c>
    </row>
    <row r="711" spans="1:4" x14ac:dyDescent="0.2">
      <c r="A711" s="25" t="str">
        <f>IF(ISBLANK('Nomenklatur komplett'!K711),"-",'Nomenklatur komplett'!K711)</f>
        <v>-</v>
      </c>
      <c r="B711" s="17" t="str">
        <f>IF(ISBLANK('Nomenklatur komplett'!L711),"-",'Nomenklatur komplett'!L711)</f>
        <v>-</v>
      </c>
      <c r="C711" s="101" t="str">
        <f>IF(ISBLANK('Nomenklatur komplett'!M711),"-",'Nomenklatur komplett'!M711)</f>
        <v>-</v>
      </c>
      <c r="D711" s="51" t="str">
        <f t="shared" si="11"/>
        <v>-</v>
      </c>
    </row>
    <row r="712" spans="1:4" x14ac:dyDescent="0.2">
      <c r="A712" s="25" t="str">
        <f>IF(ISBLANK('Nomenklatur komplett'!K712),"-",'Nomenklatur komplett'!K712)</f>
        <v>-</v>
      </c>
      <c r="B712" s="17" t="str">
        <f>IF(ISBLANK('Nomenklatur komplett'!L712),"-",'Nomenklatur komplett'!L712)</f>
        <v>-</v>
      </c>
      <c r="C712" s="101" t="str">
        <f>IF(ISBLANK('Nomenklatur komplett'!M712),"-",'Nomenklatur komplett'!M712)</f>
        <v>-</v>
      </c>
      <c r="D712" s="51" t="str">
        <f t="shared" si="11"/>
        <v>-</v>
      </c>
    </row>
    <row r="713" spans="1:4" x14ac:dyDescent="0.2">
      <c r="A713" s="25" t="str">
        <f>IF(ISBLANK('Nomenklatur komplett'!K713),"-",'Nomenklatur komplett'!K713)</f>
        <v>-</v>
      </c>
      <c r="B713" s="17" t="str">
        <f>IF(ISBLANK('Nomenklatur komplett'!L713),"-",'Nomenklatur komplett'!L713)</f>
        <v>-</v>
      </c>
      <c r="C713" s="101" t="str">
        <f>IF(ISBLANK('Nomenklatur komplett'!M713),"-",'Nomenklatur komplett'!M713)</f>
        <v>-</v>
      </c>
      <c r="D713" s="51" t="str">
        <f t="shared" si="11"/>
        <v>-</v>
      </c>
    </row>
    <row r="714" spans="1:4" x14ac:dyDescent="0.2">
      <c r="A714" s="25" t="str">
        <f>IF(ISBLANK('Nomenklatur komplett'!K714),"-",'Nomenklatur komplett'!K714)</f>
        <v>-</v>
      </c>
      <c r="B714" s="17" t="str">
        <f>IF(ISBLANK('Nomenklatur komplett'!L714),"-",'Nomenklatur komplett'!L714)</f>
        <v>-</v>
      </c>
      <c r="C714" s="101" t="str">
        <f>IF(ISBLANK('Nomenklatur komplett'!M714),"-",'Nomenklatur komplett'!M714)</f>
        <v>-</v>
      </c>
      <c r="D714" s="51" t="str">
        <f t="shared" si="11"/>
        <v>-</v>
      </c>
    </row>
    <row r="715" spans="1:4" x14ac:dyDescent="0.2">
      <c r="A715" s="25" t="str">
        <f>IF(ISBLANK('Nomenklatur komplett'!K715),"-",'Nomenklatur komplett'!K715)</f>
        <v>-</v>
      </c>
      <c r="B715" s="17" t="str">
        <f>IF(ISBLANK('Nomenklatur komplett'!L715),"-",'Nomenklatur komplett'!L715)</f>
        <v>-</v>
      </c>
      <c r="C715" s="101" t="str">
        <f>IF(ISBLANK('Nomenklatur komplett'!M715),"-",'Nomenklatur komplett'!M715)</f>
        <v>-</v>
      </c>
      <c r="D715" s="51" t="str">
        <f t="shared" si="11"/>
        <v>-</v>
      </c>
    </row>
    <row r="716" spans="1:4" x14ac:dyDescent="0.2">
      <c r="A716" s="25" t="str">
        <f>IF(ISBLANK('Nomenklatur komplett'!K716),"-",'Nomenklatur komplett'!K716)</f>
        <v>-</v>
      </c>
      <c r="B716" s="17" t="str">
        <f>IF(ISBLANK('Nomenklatur komplett'!L716),"-",'Nomenklatur komplett'!L716)</f>
        <v>-</v>
      </c>
      <c r="C716" s="101" t="str">
        <f>IF(ISBLANK('Nomenklatur komplett'!M716),"-",'Nomenklatur komplett'!M716)</f>
        <v>-</v>
      </c>
      <c r="D716" s="51" t="str">
        <f t="shared" si="11"/>
        <v>-</v>
      </c>
    </row>
    <row r="717" spans="1:4" x14ac:dyDescent="0.2">
      <c r="A717" s="25" t="str">
        <f>IF(ISBLANK('Nomenklatur komplett'!K717),"-",'Nomenklatur komplett'!K717)</f>
        <v>-</v>
      </c>
      <c r="B717" s="17" t="str">
        <f>IF(ISBLANK('Nomenklatur komplett'!L717),"-",'Nomenklatur komplett'!L717)</f>
        <v>-</v>
      </c>
      <c r="C717" s="101" t="str">
        <f>IF(ISBLANK('Nomenklatur komplett'!M717),"-",'Nomenklatur komplett'!M717)</f>
        <v>-</v>
      </c>
      <c r="D717" s="51" t="str">
        <f t="shared" si="11"/>
        <v>-</v>
      </c>
    </row>
    <row r="718" spans="1:4" x14ac:dyDescent="0.2">
      <c r="A718" s="25" t="str">
        <f>IF(ISBLANK('Nomenklatur komplett'!K718),"-",'Nomenklatur komplett'!K718)</f>
        <v>-</v>
      </c>
      <c r="B718" s="17" t="str">
        <f>IF(ISBLANK('Nomenklatur komplett'!L718),"-",'Nomenklatur komplett'!L718)</f>
        <v>-</v>
      </c>
      <c r="C718" s="101" t="str">
        <f>IF(ISBLANK('Nomenklatur komplett'!M718),"-",'Nomenklatur komplett'!M718)</f>
        <v>-</v>
      </c>
      <c r="D718" s="51" t="str">
        <f t="shared" si="11"/>
        <v>-</v>
      </c>
    </row>
    <row r="719" spans="1:4" x14ac:dyDescent="0.2">
      <c r="A719" s="25" t="str">
        <f>IF(ISBLANK('Nomenklatur komplett'!K719),"-",'Nomenklatur komplett'!K719)</f>
        <v>-</v>
      </c>
      <c r="B719" s="17" t="str">
        <f>IF(ISBLANK('Nomenklatur komplett'!L719),"-",'Nomenklatur komplett'!L719)</f>
        <v>-</v>
      </c>
      <c r="C719" s="101" t="str">
        <f>IF(ISBLANK('Nomenklatur komplett'!M719),"-",'Nomenklatur komplett'!M719)</f>
        <v>-</v>
      </c>
      <c r="D719" s="51" t="str">
        <f t="shared" si="11"/>
        <v>-</v>
      </c>
    </row>
    <row r="720" spans="1:4" x14ac:dyDescent="0.2">
      <c r="A720" s="25" t="str">
        <f>IF(ISBLANK('Nomenklatur komplett'!K720),"-",'Nomenklatur komplett'!K720)</f>
        <v>-</v>
      </c>
      <c r="B720" s="17" t="str">
        <f>IF(ISBLANK('Nomenklatur komplett'!L720),"-",'Nomenklatur komplett'!L720)</f>
        <v>-</v>
      </c>
      <c r="C720" s="101" t="str">
        <f>IF(ISBLANK('Nomenklatur komplett'!M720),"-",'Nomenklatur komplett'!M720)</f>
        <v>-</v>
      </c>
      <c r="D720" s="51" t="str">
        <f t="shared" si="11"/>
        <v>-</v>
      </c>
    </row>
    <row r="721" spans="1:4" x14ac:dyDescent="0.2">
      <c r="A721" s="25" t="str">
        <f>IF(ISBLANK('Nomenklatur komplett'!K721),"-",'Nomenklatur komplett'!K721)</f>
        <v>-</v>
      </c>
      <c r="B721" s="17" t="str">
        <f>IF(ISBLANK('Nomenklatur komplett'!L721),"-",'Nomenklatur komplett'!L721)</f>
        <v>-</v>
      </c>
      <c r="C721" s="101" t="str">
        <f>IF(ISBLANK('Nomenklatur komplett'!M721),"-",'Nomenklatur komplett'!M721)</f>
        <v>-</v>
      </c>
      <c r="D721" s="51" t="str">
        <f t="shared" si="11"/>
        <v>-</v>
      </c>
    </row>
    <row r="722" spans="1:4" x14ac:dyDescent="0.2">
      <c r="A722" s="25" t="str">
        <f>IF(ISBLANK('Nomenklatur komplett'!K722),"-",'Nomenklatur komplett'!K722)</f>
        <v>-</v>
      </c>
      <c r="B722" s="17" t="str">
        <f>IF(ISBLANK('Nomenklatur komplett'!L722),"-",'Nomenklatur komplett'!L722)</f>
        <v>-</v>
      </c>
      <c r="C722" s="101" t="str">
        <f>IF(ISBLANK('Nomenklatur komplett'!M722),"-",'Nomenklatur komplett'!M722)</f>
        <v>-</v>
      </c>
      <c r="D722" s="51" t="str">
        <f t="shared" si="11"/>
        <v>-</v>
      </c>
    </row>
    <row r="723" spans="1:4" x14ac:dyDescent="0.2">
      <c r="A723" s="25" t="str">
        <f>IF(ISBLANK('Nomenklatur komplett'!K723),"-",'Nomenklatur komplett'!K723)</f>
        <v>-</v>
      </c>
      <c r="B723" s="17" t="str">
        <f>IF(ISBLANK('Nomenklatur komplett'!L723),"-",'Nomenklatur komplett'!L723)</f>
        <v>-</v>
      </c>
      <c r="C723" s="101" t="str">
        <f>IF(ISBLANK('Nomenklatur komplett'!M723),"-",'Nomenklatur komplett'!M723)</f>
        <v>-</v>
      </c>
      <c r="D723" s="51" t="str">
        <f t="shared" si="11"/>
        <v>-</v>
      </c>
    </row>
    <row r="724" spans="1:4" x14ac:dyDescent="0.2">
      <c r="A724" s="25" t="str">
        <f>IF(ISBLANK('Nomenklatur komplett'!K724),"-",'Nomenklatur komplett'!K724)</f>
        <v>-</v>
      </c>
      <c r="B724" s="17" t="str">
        <f>IF(ISBLANK('Nomenklatur komplett'!L724),"-",'Nomenklatur komplett'!L724)</f>
        <v>-</v>
      </c>
      <c r="C724" s="101" t="str">
        <f>IF(ISBLANK('Nomenklatur komplett'!M724),"-",'Nomenklatur komplett'!M724)</f>
        <v>-</v>
      </c>
      <c r="D724" s="51" t="str">
        <f t="shared" si="11"/>
        <v>-</v>
      </c>
    </row>
    <row r="725" spans="1:4" x14ac:dyDescent="0.2">
      <c r="A725" s="25" t="str">
        <f>IF(ISBLANK('Nomenklatur komplett'!K725),"-",'Nomenklatur komplett'!K725)</f>
        <v>-</v>
      </c>
      <c r="B725" s="17" t="str">
        <f>IF(ISBLANK('Nomenklatur komplett'!L725),"-",'Nomenklatur komplett'!L725)</f>
        <v>-</v>
      </c>
      <c r="C725" s="101" t="str">
        <f>IF(ISBLANK('Nomenklatur komplett'!M725),"-",'Nomenklatur komplett'!M725)</f>
        <v>-</v>
      </c>
      <c r="D725" s="51" t="str">
        <f t="shared" si="11"/>
        <v>-</v>
      </c>
    </row>
    <row r="726" spans="1:4" x14ac:dyDescent="0.2">
      <c r="A726" s="25" t="str">
        <f>IF(ISBLANK('Nomenklatur komplett'!K726),"-",'Nomenklatur komplett'!K726)</f>
        <v>-</v>
      </c>
      <c r="B726" s="17" t="str">
        <f>IF(ISBLANK('Nomenklatur komplett'!L726),"-",'Nomenklatur komplett'!L726)</f>
        <v>-</v>
      </c>
      <c r="C726" s="101" t="str">
        <f>IF(ISBLANK('Nomenklatur komplett'!M726),"-",'Nomenklatur komplett'!M726)</f>
        <v>-</v>
      </c>
      <c r="D726" s="51" t="str">
        <f t="shared" si="11"/>
        <v>-</v>
      </c>
    </row>
    <row r="727" spans="1:4" x14ac:dyDescent="0.2">
      <c r="A727" s="25" t="str">
        <f>IF(ISBLANK('Nomenklatur komplett'!K727),"-",'Nomenklatur komplett'!K727)</f>
        <v>-</v>
      </c>
      <c r="B727" s="17" t="str">
        <f>IF(ISBLANK('Nomenklatur komplett'!L727),"-",'Nomenklatur komplett'!L727)</f>
        <v>-</v>
      </c>
      <c r="C727" s="101" t="str">
        <f>IF(ISBLANK('Nomenklatur komplett'!M727),"-",'Nomenklatur komplett'!M727)</f>
        <v>-</v>
      </c>
      <c r="D727" s="51" t="str">
        <f t="shared" si="11"/>
        <v>-</v>
      </c>
    </row>
    <row r="728" spans="1:4" x14ac:dyDescent="0.2">
      <c r="A728" s="25" t="str">
        <f>IF(ISBLANK('Nomenklatur komplett'!K728),"-",'Nomenklatur komplett'!K728)</f>
        <v>-</v>
      </c>
      <c r="B728" s="17" t="str">
        <f>IF(ISBLANK('Nomenklatur komplett'!L728),"-",'Nomenklatur komplett'!L728)</f>
        <v>-</v>
      </c>
      <c r="C728" s="101" t="str">
        <f>IF(ISBLANK('Nomenklatur komplett'!M728),"-",'Nomenklatur komplett'!M728)</f>
        <v>-</v>
      </c>
      <c r="D728" s="51" t="str">
        <f t="shared" si="11"/>
        <v>-</v>
      </c>
    </row>
    <row r="729" spans="1:4" x14ac:dyDescent="0.2">
      <c r="A729" s="25" t="str">
        <f>IF(ISBLANK('Nomenklatur komplett'!K729),"-",'Nomenklatur komplett'!K729)</f>
        <v>-</v>
      </c>
      <c r="B729" s="17" t="str">
        <f>IF(ISBLANK('Nomenklatur komplett'!L729),"-",'Nomenklatur komplett'!L729)</f>
        <v>-</v>
      </c>
      <c r="C729" s="101" t="str">
        <f>IF(ISBLANK('Nomenklatur komplett'!M729),"-",'Nomenklatur komplett'!M729)</f>
        <v>-</v>
      </c>
      <c r="D729" s="51" t="str">
        <f t="shared" si="11"/>
        <v>-</v>
      </c>
    </row>
    <row r="730" spans="1:4" x14ac:dyDescent="0.2">
      <c r="A730" s="25" t="str">
        <f>IF(ISBLANK('Nomenklatur komplett'!K730),"-",'Nomenklatur komplett'!K730)</f>
        <v>-</v>
      </c>
      <c r="B730" s="17" t="str">
        <f>IF(ISBLANK('Nomenklatur komplett'!L730),"-",'Nomenklatur komplett'!L730)</f>
        <v>-</v>
      </c>
      <c r="C730" s="101" t="str">
        <f>IF(ISBLANK('Nomenklatur komplett'!M730),"-",'Nomenklatur komplett'!M730)</f>
        <v>-</v>
      </c>
      <c r="D730" s="51" t="str">
        <f t="shared" si="11"/>
        <v>-</v>
      </c>
    </row>
    <row r="731" spans="1:4" x14ac:dyDescent="0.2">
      <c r="A731" s="25" t="str">
        <f>IF(ISBLANK('Nomenklatur komplett'!K731),"-",'Nomenklatur komplett'!K731)</f>
        <v>-</v>
      </c>
      <c r="B731" s="17" t="str">
        <f>IF(ISBLANK('Nomenklatur komplett'!L731),"-",'Nomenklatur komplett'!L731)</f>
        <v>-</v>
      </c>
      <c r="C731" s="101" t="str">
        <f>IF(ISBLANK('Nomenklatur komplett'!M731),"-",'Nomenklatur komplett'!M731)</f>
        <v>-</v>
      </c>
      <c r="D731" s="51" t="str">
        <f t="shared" si="11"/>
        <v>-</v>
      </c>
    </row>
    <row r="732" spans="1:4" x14ac:dyDescent="0.2">
      <c r="A732" s="25" t="str">
        <f>IF(ISBLANK('Nomenklatur komplett'!K732),"-",'Nomenklatur komplett'!K732)</f>
        <v>-</v>
      </c>
      <c r="B732" s="17" t="str">
        <f>IF(ISBLANK('Nomenklatur komplett'!L732),"-",'Nomenklatur komplett'!L732)</f>
        <v>-</v>
      </c>
      <c r="C732" s="101" t="str">
        <f>IF(ISBLANK('Nomenklatur komplett'!M732),"-",'Nomenklatur komplett'!M732)</f>
        <v>-</v>
      </c>
      <c r="D732" s="51" t="str">
        <f t="shared" si="11"/>
        <v>-</v>
      </c>
    </row>
    <row r="733" spans="1:4" x14ac:dyDescent="0.2">
      <c r="A733" s="25" t="str">
        <f>IF(ISBLANK('Nomenklatur komplett'!K733),"-",'Nomenklatur komplett'!K733)</f>
        <v>-</v>
      </c>
      <c r="B733" s="17" t="str">
        <f>IF(ISBLANK('Nomenklatur komplett'!L733),"-",'Nomenklatur komplett'!L733)</f>
        <v>-</v>
      </c>
      <c r="C733" s="101" t="str">
        <f>IF(ISBLANK('Nomenklatur komplett'!M733),"-",'Nomenklatur komplett'!M733)</f>
        <v>-</v>
      </c>
      <c r="D733" s="51" t="str">
        <f t="shared" si="11"/>
        <v>-</v>
      </c>
    </row>
    <row r="734" spans="1:4" x14ac:dyDescent="0.2">
      <c r="A734" s="25" t="str">
        <f>IF(ISBLANK('Nomenklatur komplett'!K734),"-",'Nomenklatur komplett'!K734)</f>
        <v>-</v>
      </c>
      <c r="B734" s="17" t="str">
        <f>IF(ISBLANK('Nomenklatur komplett'!L734),"-",'Nomenklatur komplett'!L734)</f>
        <v>-</v>
      </c>
      <c r="C734" s="101" t="str">
        <f>IF(ISBLANK('Nomenklatur komplett'!M734),"-",'Nomenklatur komplett'!M734)</f>
        <v>-</v>
      </c>
      <c r="D734" s="51" t="str">
        <f t="shared" si="11"/>
        <v>-</v>
      </c>
    </row>
    <row r="735" spans="1:4" x14ac:dyDescent="0.2">
      <c r="A735" s="25" t="str">
        <f>IF(ISBLANK('Nomenklatur komplett'!K735),"-",'Nomenklatur komplett'!K735)</f>
        <v>-</v>
      </c>
      <c r="B735" s="17" t="str">
        <f>IF(ISBLANK('Nomenklatur komplett'!L735),"-",'Nomenklatur komplett'!L735)</f>
        <v>-</v>
      </c>
      <c r="C735" s="101" t="str">
        <f>IF(ISBLANK('Nomenklatur komplett'!M735),"-",'Nomenklatur komplett'!M735)</f>
        <v>-</v>
      </c>
      <c r="D735" s="51" t="str">
        <f t="shared" si="11"/>
        <v>-</v>
      </c>
    </row>
    <row r="736" spans="1:4" x14ac:dyDescent="0.2">
      <c r="A736" s="25" t="str">
        <f>IF(ISBLANK('Nomenklatur komplett'!K736),"-",'Nomenklatur komplett'!K736)</f>
        <v>-</v>
      </c>
      <c r="B736" s="17" t="str">
        <f>IF(ISBLANK('Nomenklatur komplett'!L736),"-",'Nomenklatur komplett'!L736)</f>
        <v>-</v>
      </c>
      <c r="C736" s="101" t="str">
        <f>IF(ISBLANK('Nomenklatur komplett'!M736),"-",'Nomenklatur komplett'!M736)</f>
        <v>-</v>
      </c>
      <c r="D736" s="51" t="str">
        <f t="shared" si="11"/>
        <v>-</v>
      </c>
    </row>
    <row r="737" spans="1:4" x14ac:dyDescent="0.2">
      <c r="A737" s="25" t="str">
        <f>IF(ISBLANK('Nomenklatur komplett'!K737),"-",'Nomenklatur komplett'!K737)</f>
        <v>-</v>
      </c>
      <c r="B737" s="17" t="str">
        <f>IF(ISBLANK('Nomenklatur komplett'!L737),"-",'Nomenklatur komplett'!L737)</f>
        <v>-</v>
      </c>
      <c r="C737" s="101" t="str">
        <f>IF(ISBLANK('Nomenklatur komplett'!M737),"-",'Nomenklatur komplett'!M737)</f>
        <v>-</v>
      </c>
      <c r="D737" s="51" t="str">
        <f t="shared" si="11"/>
        <v>-</v>
      </c>
    </row>
    <row r="738" spans="1:4" x14ac:dyDescent="0.2">
      <c r="A738" s="25" t="str">
        <f>IF(ISBLANK('Nomenklatur komplett'!K738),"-",'Nomenklatur komplett'!K738)</f>
        <v>-</v>
      </c>
      <c r="B738" s="17" t="str">
        <f>IF(ISBLANK('Nomenklatur komplett'!L738),"-",'Nomenklatur komplett'!L738)</f>
        <v>-</v>
      </c>
      <c r="C738" s="101" t="str">
        <f>IF(ISBLANK('Nomenklatur komplett'!M738),"-",'Nomenklatur komplett'!M738)</f>
        <v>-</v>
      </c>
      <c r="D738" s="51" t="str">
        <f t="shared" si="11"/>
        <v>-</v>
      </c>
    </row>
    <row r="739" spans="1:4" x14ac:dyDescent="0.2">
      <c r="A739" s="25" t="str">
        <f>IF(ISBLANK('Nomenklatur komplett'!K739),"-",'Nomenklatur komplett'!K739)</f>
        <v>-</v>
      </c>
      <c r="B739" s="17" t="str">
        <f>IF(ISBLANK('Nomenklatur komplett'!L739),"-",'Nomenklatur komplett'!L739)</f>
        <v>-</v>
      </c>
      <c r="C739" s="101" t="str">
        <f>IF(ISBLANK('Nomenklatur komplett'!M739),"-",'Nomenklatur komplett'!M739)</f>
        <v>-</v>
      </c>
      <c r="D739" s="51" t="str">
        <f t="shared" si="11"/>
        <v>-</v>
      </c>
    </row>
    <row r="740" spans="1:4" x14ac:dyDescent="0.2">
      <c r="A740" s="25" t="str">
        <f>IF(ISBLANK('Nomenklatur komplett'!K740),"-",'Nomenklatur komplett'!K740)</f>
        <v>-</v>
      </c>
      <c r="B740" s="17" t="str">
        <f>IF(ISBLANK('Nomenklatur komplett'!L740),"-",'Nomenklatur komplett'!L740)</f>
        <v>-</v>
      </c>
      <c r="C740" s="101" t="str">
        <f>IF(ISBLANK('Nomenklatur komplett'!M740),"-",'Nomenklatur komplett'!M740)</f>
        <v>-</v>
      </c>
      <c r="D740" s="51" t="str">
        <f t="shared" si="11"/>
        <v>-</v>
      </c>
    </row>
    <row r="741" spans="1:4" x14ac:dyDescent="0.2">
      <c r="A741" s="25" t="str">
        <f>IF(ISBLANK('Nomenklatur komplett'!K741),"-",'Nomenklatur komplett'!K741)</f>
        <v>-</v>
      </c>
      <c r="B741" s="17" t="str">
        <f>IF(ISBLANK('Nomenklatur komplett'!L741),"-",'Nomenklatur komplett'!L741)</f>
        <v>-</v>
      </c>
      <c r="C741" s="101" t="str">
        <f>IF(ISBLANK('Nomenklatur komplett'!M741),"-",'Nomenklatur komplett'!M741)</f>
        <v>-</v>
      </c>
      <c r="D741" s="51" t="str">
        <f t="shared" si="11"/>
        <v>-</v>
      </c>
    </row>
    <row r="742" spans="1:4" x14ac:dyDescent="0.2">
      <c r="A742" s="25" t="str">
        <f>IF(ISBLANK('Nomenklatur komplett'!K742),"-",'Nomenklatur komplett'!K742)</f>
        <v>-</v>
      </c>
      <c r="B742" s="17" t="str">
        <f>IF(ISBLANK('Nomenklatur komplett'!L742),"-",'Nomenklatur komplett'!L742)</f>
        <v>-</v>
      </c>
      <c r="C742" s="101" t="str">
        <f>IF(ISBLANK('Nomenklatur komplett'!M742),"-",'Nomenklatur komplett'!M742)</f>
        <v>-</v>
      </c>
      <c r="D742" s="51" t="str">
        <f t="shared" si="11"/>
        <v>-</v>
      </c>
    </row>
    <row r="743" spans="1:4" x14ac:dyDescent="0.2">
      <c r="A743" s="25" t="str">
        <f>IF(ISBLANK('Nomenklatur komplett'!K743),"-",'Nomenklatur komplett'!K743)</f>
        <v>-</v>
      </c>
      <c r="B743" s="17" t="str">
        <f>IF(ISBLANK('Nomenklatur komplett'!L743),"-",'Nomenklatur komplett'!L743)</f>
        <v>-</v>
      </c>
      <c r="C743" s="101" t="str">
        <f>IF(ISBLANK('Nomenklatur komplett'!M743),"-",'Nomenklatur komplett'!M743)</f>
        <v>-</v>
      </c>
      <c r="D743" s="51" t="str">
        <f t="shared" si="11"/>
        <v>-</v>
      </c>
    </row>
    <row r="744" spans="1:4" x14ac:dyDescent="0.2">
      <c r="A744" s="25" t="str">
        <f>IF(ISBLANK('Nomenklatur komplett'!K744),"-",'Nomenklatur komplett'!K744)</f>
        <v>-</v>
      </c>
      <c r="B744" s="17" t="str">
        <f>IF(ISBLANK('Nomenklatur komplett'!L744),"-",'Nomenklatur komplett'!L744)</f>
        <v>-</v>
      </c>
      <c r="C744" s="101" t="str">
        <f>IF(ISBLANK('Nomenklatur komplett'!M744),"-",'Nomenklatur komplett'!M744)</f>
        <v>-</v>
      </c>
      <c r="D744" s="51" t="str">
        <f t="shared" si="11"/>
        <v>-</v>
      </c>
    </row>
    <row r="745" spans="1:4" x14ac:dyDescent="0.2">
      <c r="A745" s="25" t="str">
        <f>IF(ISBLANK('Nomenklatur komplett'!K745),"-",'Nomenklatur komplett'!K745)</f>
        <v>-</v>
      </c>
      <c r="B745" s="17" t="str">
        <f>IF(ISBLANK('Nomenklatur komplett'!L745),"-",'Nomenklatur komplett'!L745)</f>
        <v>-</v>
      </c>
      <c r="C745" s="101" t="str">
        <f>IF(ISBLANK('Nomenklatur komplett'!M745),"-",'Nomenklatur komplett'!M745)</f>
        <v>-</v>
      </c>
      <c r="D745" s="51" t="str">
        <f t="shared" si="11"/>
        <v>-</v>
      </c>
    </row>
    <row r="746" spans="1:4" x14ac:dyDescent="0.2">
      <c r="A746" s="25" t="str">
        <f>IF(ISBLANK('Nomenklatur komplett'!K746),"-",'Nomenklatur komplett'!K746)</f>
        <v>-</v>
      </c>
      <c r="B746" s="17" t="str">
        <f>IF(ISBLANK('Nomenklatur komplett'!L746),"-",'Nomenklatur komplett'!L746)</f>
        <v>-</v>
      </c>
      <c r="C746" s="101" t="str">
        <f>IF(ISBLANK('Nomenklatur komplett'!M746),"-",'Nomenklatur komplett'!M746)</f>
        <v>-</v>
      </c>
      <c r="D746" s="51" t="str">
        <f t="shared" si="11"/>
        <v>-</v>
      </c>
    </row>
    <row r="747" spans="1:4" x14ac:dyDescent="0.2">
      <c r="A747" s="25" t="str">
        <f>IF(ISBLANK('Nomenklatur komplett'!K747),"-",'Nomenklatur komplett'!K747)</f>
        <v>-</v>
      </c>
      <c r="B747" s="17" t="str">
        <f>IF(ISBLANK('Nomenklatur komplett'!L747),"-",'Nomenklatur komplett'!L747)</f>
        <v>-</v>
      </c>
      <c r="C747" s="101" t="str">
        <f>IF(ISBLANK('Nomenklatur komplett'!M747),"-",'Nomenklatur komplett'!M747)</f>
        <v>-</v>
      </c>
      <c r="D747" s="51" t="str">
        <f t="shared" si="11"/>
        <v>-</v>
      </c>
    </row>
    <row r="748" spans="1:4" x14ac:dyDescent="0.2">
      <c r="A748" s="25" t="str">
        <f>IF(ISBLANK('Nomenklatur komplett'!K748),"-",'Nomenklatur komplett'!K748)</f>
        <v>-</v>
      </c>
      <c r="B748" s="17" t="str">
        <f>IF(ISBLANK('Nomenklatur komplett'!L748),"-",'Nomenklatur komplett'!L748)</f>
        <v>-</v>
      </c>
      <c r="C748" s="101" t="str">
        <f>IF(ISBLANK('Nomenklatur komplett'!M748),"-",'Nomenklatur komplett'!M748)</f>
        <v>-</v>
      </c>
      <c r="D748" s="51" t="str">
        <f t="shared" si="11"/>
        <v>-</v>
      </c>
    </row>
    <row r="749" spans="1:4" x14ac:dyDescent="0.2">
      <c r="A749" s="25" t="str">
        <f>IF(ISBLANK('Nomenklatur komplett'!K749),"-",'Nomenklatur komplett'!K749)</f>
        <v>-</v>
      </c>
      <c r="B749" s="17" t="str">
        <f>IF(ISBLANK('Nomenklatur komplett'!L749),"-",'Nomenklatur komplett'!L749)</f>
        <v>-</v>
      </c>
      <c r="C749" s="101" t="str">
        <f>IF(ISBLANK('Nomenklatur komplett'!M749),"-",'Nomenklatur komplett'!M749)</f>
        <v>-</v>
      </c>
      <c r="D749" s="51" t="str">
        <f t="shared" si="11"/>
        <v>-</v>
      </c>
    </row>
    <row r="750" spans="1:4" x14ac:dyDescent="0.2">
      <c r="A750" s="25" t="str">
        <f>IF(ISBLANK('Nomenklatur komplett'!K750),"-",'Nomenklatur komplett'!K750)</f>
        <v>-</v>
      </c>
      <c r="B750" s="17" t="str">
        <f>IF(ISBLANK('Nomenklatur komplett'!L750),"-",'Nomenklatur komplett'!L750)</f>
        <v>-</v>
      </c>
      <c r="C750" s="101" t="str">
        <f>IF(ISBLANK('Nomenklatur komplett'!M750),"-",'Nomenklatur komplett'!M750)</f>
        <v>-</v>
      </c>
      <c r="D750" s="51" t="str">
        <f t="shared" si="11"/>
        <v>-</v>
      </c>
    </row>
    <row r="751" spans="1:4" x14ac:dyDescent="0.2">
      <c r="A751" s="25" t="str">
        <f>IF(ISBLANK('Nomenklatur komplett'!K751),"-",'Nomenklatur komplett'!K751)</f>
        <v>-</v>
      </c>
      <c r="B751" s="17" t="str">
        <f>IF(ISBLANK('Nomenklatur komplett'!L751),"-",'Nomenklatur komplett'!L751)</f>
        <v>-</v>
      </c>
      <c r="C751" s="101" t="str">
        <f>IF(ISBLANK('Nomenklatur komplett'!M751),"-",'Nomenklatur komplett'!M751)</f>
        <v>-</v>
      </c>
      <c r="D751" s="51" t="str">
        <f t="shared" si="11"/>
        <v>-</v>
      </c>
    </row>
    <row r="752" spans="1:4" x14ac:dyDescent="0.2">
      <c r="A752" s="25" t="str">
        <f>IF(ISBLANK('Nomenklatur komplett'!K752),"-",'Nomenklatur komplett'!K752)</f>
        <v>-</v>
      </c>
      <c r="B752" s="17" t="str">
        <f>IF(ISBLANK('Nomenklatur komplett'!L752),"-",'Nomenklatur komplett'!L752)</f>
        <v>-</v>
      </c>
      <c r="C752" s="101" t="str">
        <f>IF(ISBLANK('Nomenklatur komplett'!M752),"-",'Nomenklatur komplett'!M752)</f>
        <v>-</v>
      </c>
      <c r="D752" s="51" t="str">
        <f t="shared" si="11"/>
        <v>-</v>
      </c>
    </row>
    <row r="753" spans="1:4" x14ac:dyDescent="0.2">
      <c r="A753" s="25" t="str">
        <f>IF(ISBLANK('Nomenklatur komplett'!K753),"-",'Nomenklatur komplett'!K753)</f>
        <v>-</v>
      </c>
      <c r="B753" s="17" t="str">
        <f>IF(ISBLANK('Nomenklatur komplett'!L753),"-",'Nomenklatur komplett'!L753)</f>
        <v>-</v>
      </c>
      <c r="C753" s="101" t="str">
        <f>IF(ISBLANK('Nomenklatur komplett'!M753),"-",'Nomenklatur komplett'!M753)</f>
        <v>-</v>
      </c>
      <c r="D753" s="51" t="str">
        <f t="shared" si="11"/>
        <v>-</v>
      </c>
    </row>
    <row r="754" spans="1:4" x14ac:dyDescent="0.2">
      <c r="A754" s="25" t="str">
        <f>IF(ISBLANK('Nomenklatur komplett'!K754),"-",'Nomenklatur komplett'!K754)</f>
        <v>-</v>
      </c>
      <c r="B754" s="17" t="str">
        <f>IF(ISBLANK('Nomenklatur komplett'!L754),"-",'Nomenklatur komplett'!L754)</f>
        <v>-</v>
      </c>
      <c r="C754" s="101" t="str">
        <f>IF(ISBLANK('Nomenklatur komplett'!M754),"-",'Nomenklatur komplett'!M754)</f>
        <v>-</v>
      </c>
      <c r="D754" s="51" t="str">
        <f t="shared" si="11"/>
        <v>-</v>
      </c>
    </row>
    <row r="755" spans="1:4" x14ac:dyDescent="0.2">
      <c r="A755" s="25" t="str">
        <f>IF(ISBLANK('Nomenklatur komplett'!K755),"-",'Nomenklatur komplett'!K755)</f>
        <v>-</v>
      </c>
      <c r="B755" s="17" t="str">
        <f>IF(ISBLANK('Nomenklatur komplett'!L755),"-",'Nomenklatur komplett'!L755)</f>
        <v>-</v>
      </c>
      <c r="C755" s="101" t="str">
        <f>IF(ISBLANK('Nomenklatur komplett'!M755),"-",'Nomenklatur komplett'!M755)</f>
        <v>-</v>
      </c>
      <c r="D755" s="51" t="str">
        <f t="shared" si="11"/>
        <v>-</v>
      </c>
    </row>
    <row r="756" spans="1:4" x14ac:dyDescent="0.2">
      <c r="A756" s="25" t="str">
        <f>IF(ISBLANK('Nomenklatur komplett'!K756),"-",'Nomenklatur komplett'!K756)</f>
        <v>-</v>
      </c>
      <c r="B756" s="17" t="str">
        <f>IF(ISBLANK('Nomenklatur komplett'!L756),"-",'Nomenklatur komplett'!L756)</f>
        <v>-</v>
      </c>
      <c r="C756" s="101" t="str">
        <f>IF(ISBLANK('Nomenklatur komplett'!M756),"-",'Nomenklatur komplett'!M756)</f>
        <v>-</v>
      </c>
      <c r="D756" s="51" t="str">
        <f t="shared" si="11"/>
        <v>-</v>
      </c>
    </row>
    <row r="757" spans="1:4" x14ac:dyDescent="0.2">
      <c r="A757" s="25" t="str">
        <f>IF(ISBLANK('Nomenklatur komplett'!K757),"-",'Nomenklatur komplett'!K757)</f>
        <v>-</v>
      </c>
      <c r="B757" s="17" t="str">
        <f>IF(ISBLANK('Nomenklatur komplett'!L757),"-",'Nomenklatur komplett'!L757)</f>
        <v>-</v>
      </c>
      <c r="C757" s="101" t="str">
        <f>IF(ISBLANK('Nomenklatur komplett'!M757),"-",'Nomenklatur komplett'!M757)</f>
        <v>-</v>
      </c>
      <c r="D757" s="51" t="str">
        <f t="shared" si="11"/>
        <v>-</v>
      </c>
    </row>
    <row r="758" spans="1:4" x14ac:dyDescent="0.2">
      <c r="A758" s="25" t="str">
        <f>IF(ISBLANK('Nomenklatur komplett'!K758),"-",'Nomenklatur komplett'!K758)</f>
        <v>-</v>
      </c>
      <c r="B758" s="17" t="str">
        <f>IF(ISBLANK('Nomenklatur komplett'!L758),"-",'Nomenklatur komplett'!L758)</f>
        <v>-</v>
      </c>
      <c r="C758" s="101" t="str">
        <f>IF(ISBLANK('Nomenklatur komplett'!M758),"-",'Nomenklatur komplett'!M758)</f>
        <v>-</v>
      </c>
      <c r="D758" s="51" t="str">
        <f t="shared" si="11"/>
        <v>-</v>
      </c>
    </row>
    <row r="759" spans="1:4" x14ac:dyDescent="0.2">
      <c r="A759" s="25" t="str">
        <f>IF(ISBLANK('Nomenklatur komplett'!K759),"-",'Nomenklatur komplett'!K759)</f>
        <v>-</v>
      </c>
      <c r="B759" s="17" t="str">
        <f>IF(ISBLANK('Nomenklatur komplett'!L759),"-",'Nomenklatur komplett'!L759)</f>
        <v>-</v>
      </c>
      <c r="C759" s="101" t="str">
        <f>IF(ISBLANK('Nomenklatur komplett'!M759),"-",'Nomenklatur komplett'!M759)</f>
        <v>-</v>
      </c>
      <c r="D759" s="51" t="str">
        <f t="shared" si="11"/>
        <v>-</v>
      </c>
    </row>
    <row r="760" spans="1:4" x14ac:dyDescent="0.2">
      <c r="A760" s="25" t="str">
        <f>IF(ISBLANK('Nomenklatur komplett'!K760),"-",'Nomenklatur komplett'!K760)</f>
        <v>-</v>
      </c>
      <c r="B760" s="17" t="str">
        <f>IF(ISBLANK('Nomenklatur komplett'!L760),"-",'Nomenklatur komplett'!L760)</f>
        <v>-</v>
      </c>
      <c r="C760" s="101" t="str">
        <f>IF(ISBLANK('Nomenklatur komplett'!M760),"-",'Nomenklatur komplett'!M760)</f>
        <v>-</v>
      </c>
      <c r="D760" s="51" t="str">
        <f t="shared" si="11"/>
        <v>-</v>
      </c>
    </row>
    <row r="761" spans="1:4" x14ac:dyDescent="0.2">
      <c r="A761" s="25" t="str">
        <f>IF(ISBLANK('Nomenklatur komplett'!K761),"-",'Nomenklatur komplett'!K761)</f>
        <v>-</v>
      </c>
      <c r="B761" s="17" t="str">
        <f>IF(ISBLANK('Nomenklatur komplett'!L761),"-",'Nomenklatur komplett'!L761)</f>
        <v>-</v>
      </c>
      <c r="C761" s="101" t="str">
        <f>IF(ISBLANK('Nomenklatur komplett'!M761),"-",'Nomenklatur komplett'!M761)</f>
        <v>-</v>
      </c>
      <c r="D761" s="51" t="str">
        <f t="shared" si="11"/>
        <v>-</v>
      </c>
    </row>
    <row r="762" spans="1:4" x14ac:dyDescent="0.2">
      <c r="A762" s="25" t="str">
        <f>IF(ISBLANK('Nomenklatur komplett'!K762),"-",'Nomenklatur komplett'!K762)</f>
        <v>-</v>
      </c>
      <c r="B762" s="17" t="str">
        <f>IF(ISBLANK('Nomenklatur komplett'!L762),"-",'Nomenklatur komplett'!L762)</f>
        <v>-</v>
      </c>
      <c r="C762" s="101" t="str">
        <f>IF(ISBLANK('Nomenklatur komplett'!M762),"-",'Nomenklatur komplett'!M762)</f>
        <v>-</v>
      </c>
      <c r="D762" s="51" t="str">
        <f t="shared" si="11"/>
        <v>-</v>
      </c>
    </row>
    <row r="763" spans="1:4" x14ac:dyDescent="0.2">
      <c r="A763" s="25" t="str">
        <f>IF(ISBLANK('Nomenklatur komplett'!K763),"-",'Nomenklatur komplett'!K763)</f>
        <v>-</v>
      </c>
      <c r="B763" s="17" t="str">
        <f>IF(ISBLANK('Nomenklatur komplett'!L763),"-",'Nomenklatur komplett'!L763)</f>
        <v>-</v>
      </c>
      <c r="C763" s="101" t="str">
        <f>IF(ISBLANK('Nomenklatur komplett'!M763),"-",'Nomenklatur komplett'!M763)</f>
        <v>-</v>
      </c>
      <c r="D763" s="51" t="str">
        <f t="shared" si="11"/>
        <v>-</v>
      </c>
    </row>
    <row r="764" spans="1:4" x14ac:dyDescent="0.2">
      <c r="A764" s="25" t="str">
        <f>IF(ISBLANK('Nomenklatur komplett'!K764),"-",'Nomenklatur komplett'!K764)</f>
        <v>-</v>
      </c>
      <c r="B764" s="17" t="str">
        <f>IF(ISBLANK('Nomenklatur komplett'!L764),"-",'Nomenklatur komplett'!L764)</f>
        <v>-</v>
      </c>
      <c r="C764" s="101" t="str">
        <f>IF(ISBLANK('Nomenklatur komplett'!M764),"-",'Nomenklatur komplett'!M764)</f>
        <v>-</v>
      </c>
      <c r="D764" s="51" t="str">
        <f t="shared" si="11"/>
        <v>-</v>
      </c>
    </row>
    <row r="765" spans="1:4" x14ac:dyDescent="0.2">
      <c r="A765" s="25" t="str">
        <f>IF(ISBLANK('Nomenklatur komplett'!K765),"-",'Nomenklatur komplett'!K765)</f>
        <v>-</v>
      </c>
      <c r="B765" s="17" t="str">
        <f>IF(ISBLANK('Nomenklatur komplett'!L765),"-",'Nomenklatur komplett'!L765)</f>
        <v>-</v>
      </c>
      <c r="C765" s="101" t="str">
        <f>IF(ISBLANK('Nomenklatur komplett'!M765),"-",'Nomenklatur komplett'!M765)</f>
        <v>-</v>
      </c>
      <c r="D765" s="51" t="str">
        <f t="shared" si="11"/>
        <v>-</v>
      </c>
    </row>
    <row r="766" spans="1:4" x14ac:dyDescent="0.2">
      <c r="A766" s="25" t="str">
        <f>IF(ISBLANK('Nomenklatur komplett'!K766),"-",'Nomenklatur komplett'!K766)</f>
        <v>-</v>
      </c>
      <c r="B766" s="17" t="str">
        <f>IF(ISBLANK('Nomenklatur komplett'!L766),"-",'Nomenklatur komplett'!L766)</f>
        <v>-</v>
      </c>
      <c r="C766" s="101" t="str">
        <f>IF(ISBLANK('Nomenklatur komplett'!M766),"-",'Nomenklatur komplett'!M766)</f>
        <v>-</v>
      </c>
      <c r="D766" s="51" t="str">
        <f t="shared" si="11"/>
        <v>-</v>
      </c>
    </row>
    <row r="767" spans="1:4" x14ac:dyDescent="0.2">
      <c r="A767" s="25" t="str">
        <f>IF(ISBLANK('Nomenklatur komplett'!K767),"-",'Nomenklatur komplett'!K767)</f>
        <v>-</v>
      </c>
      <c r="B767" s="17" t="str">
        <f>IF(ISBLANK('Nomenklatur komplett'!L767),"-",'Nomenklatur komplett'!L767)</f>
        <v>-</v>
      </c>
      <c r="C767" s="101" t="str">
        <f>IF(ISBLANK('Nomenklatur komplett'!M767),"-",'Nomenklatur komplett'!M767)</f>
        <v>-</v>
      </c>
      <c r="D767" s="51" t="str">
        <f t="shared" si="11"/>
        <v>-</v>
      </c>
    </row>
    <row r="768" spans="1:4" x14ac:dyDescent="0.2">
      <c r="A768" s="25" t="str">
        <f>IF(ISBLANK('Nomenklatur komplett'!K768),"-",'Nomenklatur komplett'!K768)</f>
        <v>-</v>
      </c>
      <c r="B768" s="17" t="str">
        <f>IF(ISBLANK('Nomenklatur komplett'!L768),"-",'Nomenklatur komplett'!L768)</f>
        <v>-</v>
      </c>
      <c r="C768" s="101" t="str">
        <f>IF(ISBLANK('Nomenklatur komplett'!M768),"-",'Nomenklatur komplett'!M768)</f>
        <v>-</v>
      </c>
      <c r="D768" s="51" t="str">
        <f t="shared" si="11"/>
        <v>-</v>
      </c>
    </row>
    <row r="769" spans="1:4" x14ac:dyDescent="0.2">
      <c r="A769" s="25" t="str">
        <f>IF(ISBLANK('Nomenklatur komplett'!K769),"-",'Nomenklatur komplett'!K769)</f>
        <v>-</v>
      </c>
      <c r="B769" s="17" t="str">
        <f>IF(ISBLANK('Nomenklatur komplett'!L769),"-",'Nomenklatur komplett'!L769)</f>
        <v>-</v>
      </c>
      <c r="C769" s="101" t="str">
        <f>IF(ISBLANK('Nomenklatur komplett'!M769),"-",'Nomenklatur komplett'!M769)</f>
        <v>-</v>
      </c>
      <c r="D769" s="51" t="str">
        <f t="shared" si="11"/>
        <v>-</v>
      </c>
    </row>
    <row r="770" spans="1:4" x14ac:dyDescent="0.2">
      <c r="A770" s="25" t="str">
        <f>IF(ISBLANK('Nomenklatur komplett'!K770),"-",'Nomenklatur komplett'!K770)</f>
        <v>-</v>
      </c>
      <c r="B770" s="17" t="str">
        <f>IF(ISBLANK('Nomenklatur komplett'!L770),"-",'Nomenklatur komplett'!L770)</f>
        <v>-</v>
      </c>
      <c r="C770" s="101" t="str">
        <f>IF(ISBLANK('Nomenklatur komplett'!M770),"-",'Nomenklatur komplett'!M770)</f>
        <v>-</v>
      </c>
      <c r="D770" s="51" t="str">
        <f t="shared" si="11"/>
        <v>-</v>
      </c>
    </row>
    <row r="771" spans="1:4" x14ac:dyDescent="0.2">
      <c r="A771" s="25" t="str">
        <f>IF(ISBLANK('Nomenklatur komplett'!K771),"-",'Nomenklatur komplett'!K771)</f>
        <v>-</v>
      </c>
      <c r="B771" s="17" t="str">
        <f>IF(ISBLANK('Nomenklatur komplett'!L771),"-",'Nomenklatur komplett'!L771)</f>
        <v>-</v>
      </c>
      <c r="C771" s="101" t="str">
        <f>IF(ISBLANK('Nomenklatur komplett'!M771),"-",'Nomenklatur komplett'!M771)</f>
        <v>-</v>
      </c>
      <c r="D771" s="51" t="str">
        <f t="shared" si="11"/>
        <v>-</v>
      </c>
    </row>
    <row r="772" spans="1:4" x14ac:dyDescent="0.2">
      <c r="A772" s="25" t="str">
        <f>IF(ISBLANK('Nomenklatur komplett'!K772),"-",'Nomenklatur komplett'!K772)</f>
        <v>-</v>
      </c>
      <c r="B772" s="17" t="str">
        <f>IF(ISBLANK('Nomenklatur komplett'!L772),"-",'Nomenklatur komplett'!L772)</f>
        <v>-</v>
      </c>
      <c r="C772" s="101" t="str">
        <f>IF(ISBLANK('Nomenklatur komplett'!M772),"-",'Nomenklatur komplett'!M772)</f>
        <v>-</v>
      </c>
      <c r="D772" s="51" t="str">
        <f t="shared" si="11"/>
        <v>-</v>
      </c>
    </row>
    <row r="773" spans="1:4" x14ac:dyDescent="0.2">
      <c r="A773" s="25" t="str">
        <f>IF(ISBLANK('Nomenklatur komplett'!K773),"-",'Nomenklatur komplett'!K773)</f>
        <v>-</v>
      </c>
      <c r="B773" s="17" t="str">
        <f>IF(ISBLANK('Nomenklatur komplett'!L773),"-",'Nomenklatur komplett'!L773)</f>
        <v>-</v>
      </c>
      <c r="C773" s="101" t="str">
        <f>IF(ISBLANK('Nomenklatur komplett'!M773),"-",'Nomenklatur komplett'!M773)</f>
        <v>-</v>
      </c>
      <c r="D773" s="51" t="str">
        <f t="shared" ref="D773:D836" si="12">IF(B773="-",B773,C773&amp; " (" &amp;B773&amp;")")</f>
        <v>-</v>
      </c>
    </row>
    <row r="774" spans="1:4" x14ac:dyDescent="0.2">
      <c r="A774" s="25" t="str">
        <f>IF(ISBLANK('Nomenklatur komplett'!K774),"-",'Nomenklatur komplett'!K774)</f>
        <v>-</v>
      </c>
      <c r="B774" s="17" t="str">
        <f>IF(ISBLANK('Nomenklatur komplett'!L774),"-",'Nomenklatur komplett'!L774)</f>
        <v>-</v>
      </c>
      <c r="C774" s="101" t="str">
        <f>IF(ISBLANK('Nomenklatur komplett'!M774),"-",'Nomenklatur komplett'!M774)</f>
        <v>-</v>
      </c>
      <c r="D774" s="51" t="str">
        <f t="shared" si="12"/>
        <v>-</v>
      </c>
    </row>
    <row r="775" spans="1:4" x14ac:dyDescent="0.2">
      <c r="A775" s="25" t="str">
        <f>IF(ISBLANK('Nomenklatur komplett'!K775),"-",'Nomenklatur komplett'!K775)</f>
        <v>-</v>
      </c>
      <c r="B775" s="17" t="str">
        <f>IF(ISBLANK('Nomenklatur komplett'!L775),"-",'Nomenklatur komplett'!L775)</f>
        <v>-</v>
      </c>
      <c r="C775" s="101" t="str">
        <f>IF(ISBLANK('Nomenklatur komplett'!M775),"-",'Nomenklatur komplett'!M775)</f>
        <v>-</v>
      </c>
      <c r="D775" s="51" t="str">
        <f t="shared" si="12"/>
        <v>-</v>
      </c>
    </row>
    <row r="776" spans="1:4" x14ac:dyDescent="0.2">
      <c r="A776" s="25" t="str">
        <f>IF(ISBLANK('Nomenklatur komplett'!K776),"-",'Nomenklatur komplett'!K776)</f>
        <v>-</v>
      </c>
      <c r="B776" s="17" t="str">
        <f>IF(ISBLANK('Nomenklatur komplett'!L776),"-",'Nomenklatur komplett'!L776)</f>
        <v>-</v>
      </c>
      <c r="C776" s="101" t="str">
        <f>IF(ISBLANK('Nomenklatur komplett'!M776),"-",'Nomenklatur komplett'!M776)</f>
        <v>-</v>
      </c>
      <c r="D776" s="51" t="str">
        <f t="shared" si="12"/>
        <v>-</v>
      </c>
    </row>
    <row r="777" spans="1:4" x14ac:dyDescent="0.2">
      <c r="A777" s="25" t="str">
        <f>IF(ISBLANK('Nomenklatur komplett'!K777),"-",'Nomenklatur komplett'!K777)</f>
        <v>-</v>
      </c>
      <c r="B777" s="17" t="str">
        <f>IF(ISBLANK('Nomenklatur komplett'!L777),"-",'Nomenklatur komplett'!L777)</f>
        <v>-</v>
      </c>
      <c r="C777" s="101" t="str">
        <f>IF(ISBLANK('Nomenklatur komplett'!M777),"-",'Nomenklatur komplett'!M777)</f>
        <v>-</v>
      </c>
      <c r="D777" s="51" t="str">
        <f t="shared" si="12"/>
        <v>-</v>
      </c>
    </row>
    <row r="778" spans="1:4" x14ac:dyDescent="0.2">
      <c r="A778" s="25" t="str">
        <f>IF(ISBLANK('Nomenklatur komplett'!K778),"-",'Nomenklatur komplett'!K778)</f>
        <v>-</v>
      </c>
      <c r="B778" s="17" t="str">
        <f>IF(ISBLANK('Nomenklatur komplett'!L778),"-",'Nomenklatur komplett'!L778)</f>
        <v>-</v>
      </c>
      <c r="C778" s="101" t="str">
        <f>IF(ISBLANK('Nomenklatur komplett'!M778),"-",'Nomenklatur komplett'!M778)</f>
        <v>-</v>
      </c>
      <c r="D778" s="51" t="str">
        <f t="shared" si="12"/>
        <v>-</v>
      </c>
    </row>
    <row r="779" spans="1:4" x14ac:dyDescent="0.2">
      <c r="A779" s="25" t="str">
        <f>IF(ISBLANK('Nomenklatur komplett'!K779),"-",'Nomenklatur komplett'!K779)</f>
        <v>-</v>
      </c>
      <c r="B779" s="17" t="str">
        <f>IF(ISBLANK('Nomenklatur komplett'!L779),"-",'Nomenklatur komplett'!L779)</f>
        <v>-</v>
      </c>
      <c r="C779" s="101" t="str">
        <f>IF(ISBLANK('Nomenklatur komplett'!M779),"-",'Nomenklatur komplett'!M779)</f>
        <v>-</v>
      </c>
      <c r="D779" s="51" t="str">
        <f t="shared" si="12"/>
        <v>-</v>
      </c>
    </row>
    <row r="780" spans="1:4" x14ac:dyDescent="0.2">
      <c r="A780" s="25" t="str">
        <f>IF(ISBLANK('Nomenklatur komplett'!K780),"-",'Nomenklatur komplett'!K780)</f>
        <v>-</v>
      </c>
      <c r="B780" s="17" t="str">
        <f>IF(ISBLANK('Nomenklatur komplett'!L780),"-",'Nomenklatur komplett'!L780)</f>
        <v>-</v>
      </c>
      <c r="C780" s="101" t="str">
        <f>IF(ISBLANK('Nomenklatur komplett'!M780),"-",'Nomenklatur komplett'!M780)</f>
        <v>-</v>
      </c>
      <c r="D780" s="51" t="str">
        <f t="shared" si="12"/>
        <v>-</v>
      </c>
    </row>
    <row r="781" spans="1:4" x14ac:dyDescent="0.2">
      <c r="A781" s="25" t="str">
        <f>IF(ISBLANK('Nomenklatur komplett'!K781),"-",'Nomenklatur komplett'!K781)</f>
        <v>-</v>
      </c>
      <c r="B781" s="17" t="str">
        <f>IF(ISBLANK('Nomenklatur komplett'!L781),"-",'Nomenklatur komplett'!L781)</f>
        <v>-</v>
      </c>
      <c r="C781" s="101" t="str">
        <f>IF(ISBLANK('Nomenklatur komplett'!M781),"-",'Nomenklatur komplett'!M781)</f>
        <v>-</v>
      </c>
      <c r="D781" s="51" t="str">
        <f t="shared" si="12"/>
        <v>-</v>
      </c>
    </row>
    <row r="782" spans="1:4" x14ac:dyDescent="0.2">
      <c r="A782" s="25" t="str">
        <f>IF(ISBLANK('Nomenklatur komplett'!K782),"-",'Nomenklatur komplett'!K782)</f>
        <v>-</v>
      </c>
      <c r="B782" s="17" t="str">
        <f>IF(ISBLANK('Nomenklatur komplett'!L782),"-",'Nomenklatur komplett'!L782)</f>
        <v>-</v>
      </c>
      <c r="C782" s="101" t="str">
        <f>IF(ISBLANK('Nomenklatur komplett'!M782),"-",'Nomenklatur komplett'!M782)</f>
        <v>-</v>
      </c>
      <c r="D782" s="51" t="str">
        <f t="shared" si="12"/>
        <v>-</v>
      </c>
    </row>
    <row r="783" spans="1:4" x14ac:dyDescent="0.2">
      <c r="A783" s="25" t="str">
        <f>IF(ISBLANK('Nomenklatur komplett'!K783),"-",'Nomenklatur komplett'!K783)</f>
        <v>-</v>
      </c>
      <c r="B783" s="17" t="str">
        <f>IF(ISBLANK('Nomenklatur komplett'!L783),"-",'Nomenklatur komplett'!L783)</f>
        <v>-</v>
      </c>
      <c r="C783" s="101" t="str">
        <f>IF(ISBLANK('Nomenklatur komplett'!M783),"-",'Nomenklatur komplett'!M783)</f>
        <v>-</v>
      </c>
      <c r="D783" s="51" t="str">
        <f t="shared" si="12"/>
        <v>-</v>
      </c>
    </row>
    <row r="784" spans="1:4" x14ac:dyDescent="0.2">
      <c r="A784" s="25" t="str">
        <f>IF(ISBLANK('Nomenklatur komplett'!K784),"-",'Nomenklatur komplett'!K784)</f>
        <v>-</v>
      </c>
      <c r="B784" s="17" t="str">
        <f>IF(ISBLANK('Nomenklatur komplett'!L784),"-",'Nomenklatur komplett'!L784)</f>
        <v>-</v>
      </c>
      <c r="C784" s="101" t="str">
        <f>IF(ISBLANK('Nomenklatur komplett'!M784),"-",'Nomenklatur komplett'!M784)</f>
        <v>-</v>
      </c>
      <c r="D784" s="51" t="str">
        <f t="shared" si="12"/>
        <v>-</v>
      </c>
    </row>
    <row r="785" spans="1:4" x14ac:dyDescent="0.2">
      <c r="A785" s="25" t="str">
        <f>IF(ISBLANK('Nomenklatur komplett'!K785),"-",'Nomenklatur komplett'!K785)</f>
        <v>-</v>
      </c>
      <c r="B785" s="17" t="str">
        <f>IF(ISBLANK('Nomenklatur komplett'!L785),"-",'Nomenklatur komplett'!L785)</f>
        <v>-</v>
      </c>
      <c r="C785" s="101" t="str">
        <f>IF(ISBLANK('Nomenklatur komplett'!M785),"-",'Nomenklatur komplett'!M785)</f>
        <v>-</v>
      </c>
      <c r="D785" s="51" t="str">
        <f t="shared" si="12"/>
        <v>-</v>
      </c>
    </row>
    <row r="786" spans="1:4" x14ac:dyDescent="0.2">
      <c r="A786" s="25" t="str">
        <f>IF(ISBLANK('Nomenklatur komplett'!K786),"-",'Nomenklatur komplett'!K786)</f>
        <v>-</v>
      </c>
      <c r="B786" s="17" t="str">
        <f>IF(ISBLANK('Nomenklatur komplett'!L786),"-",'Nomenklatur komplett'!L786)</f>
        <v>-</v>
      </c>
      <c r="C786" s="101" t="str">
        <f>IF(ISBLANK('Nomenklatur komplett'!M786),"-",'Nomenklatur komplett'!M786)</f>
        <v>-</v>
      </c>
      <c r="D786" s="51" t="str">
        <f t="shared" si="12"/>
        <v>-</v>
      </c>
    </row>
    <row r="787" spans="1:4" x14ac:dyDescent="0.2">
      <c r="A787" s="25" t="str">
        <f>IF(ISBLANK('Nomenklatur komplett'!K787),"-",'Nomenklatur komplett'!K787)</f>
        <v>-</v>
      </c>
      <c r="B787" s="17" t="str">
        <f>IF(ISBLANK('Nomenklatur komplett'!L787),"-",'Nomenklatur komplett'!L787)</f>
        <v>-</v>
      </c>
      <c r="C787" s="101" t="str">
        <f>IF(ISBLANK('Nomenklatur komplett'!M787),"-",'Nomenklatur komplett'!M787)</f>
        <v>-</v>
      </c>
      <c r="D787" s="51" t="str">
        <f t="shared" si="12"/>
        <v>-</v>
      </c>
    </row>
    <row r="788" spans="1:4" x14ac:dyDescent="0.2">
      <c r="A788" s="25" t="str">
        <f>IF(ISBLANK('Nomenklatur komplett'!K788),"-",'Nomenklatur komplett'!K788)</f>
        <v>-</v>
      </c>
      <c r="B788" s="17" t="str">
        <f>IF(ISBLANK('Nomenklatur komplett'!L788),"-",'Nomenklatur komplett'!L788)</f>
        <v>-</v>
      </c>
      <c r="C788" s="101" t="str">
        <f>IF(ISBLANK('Nomenklatur komplett'!M788),"-",'Nomenklatur komplett'!M788)</f>
        <v>-</v>
      </c>
      <c r="D788" s="51" t="str">
        <f t="shared" si="12"/>
        <v>-</v>
      </c>
    </row>
    <row r="789" spans="1:4" x14ac:dyDescent="0.2">
      <c r="A789" s="25" t="str">
        <f>IF(ISBLANK('Nomenklatur komplett'!K789),"-",'Nomenklatur komplett'!K789)</f>
        <v>-</v>
      </c>
      <c r="B789" s="17" t="str">
        <f>IF(ISBLANK('Nomenklatur komplett'!L789),"-",'Nomenklatur komplett'!L789)</f>
        <v>-</v>
      </c>
      <c r="C789" s="101" t="str">
        <f>IF(ISBLANK('Nomenklatur komplett'!M789),"-",'Nomenklatur komplett'!M789)</f>
        <v>-</v>
      </c>
      <c r="D789" s="51" t="str">
        <f t="shared" si="12"/>
        <v>-</v>
      </c>
    </row>
    <row r="790" spans="1:4" x14ac:dyDescent="0.2">
      <c r="A790" s="25" t="str">
        <f>IF(ISBLANK('Nomenklatur komplett'!K790),"-",'Nomenklatur komplett'!K790)</f>
        <v>-</v>
      </c>
      <c r="B790" s="17" t="str">
        <f>IF(ISBLANK('Nomenklatur komplett'!L790),"-",'Nomenklatur komplett'!L790)</f>
        <v>-</v>
      </c>
      <c r="C790" s="101" t="str">
        <f>IF(ISBLANK('Nomenklatur komplett'!M790),"-",'Nomenklatur komplett'!M790)</f>
        <v>-</v>
      </c>
      <c r="D790" s="51" t="str">
        <f t="shared" si="12"/>
        <v>-</v>
      </c>
    </row>
    <row r="791" spans="1:4" x14ac:dyDescent="0.2">
      <c r="A791" s="25" t="str">
        <f>IF(ISBLANK('Nomenklatur komplett'!K791),"-",'Nomenklatur komplett'!K791)</f>
        <v>-</v>
      </c>
      <c r="B791" s="17" t="str">
        <f>IF(ISBLANK('Nomenklatur komplett'!L791),"-",'Nomenklatur komplett'!L791)</f>
        <v>-</v>
      </c>
      <c r="C791" s="101" t="str">
        <f>IF(ISBLANK('Nomenklatur komplett'!M791),"-",'Nomenklatur komplett'!M791)</f>
        <v>-</v>
      </c>
      <c r="D791" s="51" t="str">
        <f t="shared" si="12"/>
        <v>-</v>
      </c>
    </row>
    <row r="792" spans="1:4" x14ac:dyDescent="0.2">
      <c r="A792" s="25" t="str">
        <f>IF(ISBLANK('Nomenklatur komplett'!K792),"-",'Nomenklatur komplett'!K792)</f>
        <v>-</v>
      </c>
      <c r="B792" s="17" t="str">
        <f>IF(ISBLANK('Nomenklatur komplett'!L792),"-",'Nomenklatur komplett'!L792)</f>
        <v>-</v>
      </c>
      <c r="C792" s="101" t="str">
        <f>IF(ISBLANK('Nomenklatur komplett'!M792),"-",'Nomenklatur komplett'!M792)</f>
        <v>-</v>
      </c>
      <c r="D792" s="51" t="str">
        <f t="shared" si="12"/>
        <v>-</v>
      </c>
    </row>
    <row r="793" spans="1:4" x14ac:dyDescent="0.2">
      <c r="A793" s="25" t="str">
        <f>IF(ISBLANK('Nomenklatur komplett'!K793),"-",'Nomenklatur komplett'!K793)</f>
        <v>-</v>
      </c>
      <c r="B793" s="17" t="str">
        <f>IF(ISBLANK('Nomenklatur komplett'!L793),"-",'Nomenklatur komplett'!L793)</f>
        <v>-</v>
      </c>
      <c r="C793" s="101" t="str">
        <f>IF(ISBLANK('Nomenklatur komplett'!M793),"-",'Nomenklatur komplett'!M793)</f>
        <v>-</v>
      </c>
      <c r="D793" s="51" t="str">
        <f t="shared" si="12"/>
        <v>-</v>
      </c>
    </row>
    <row r="794" spans="1:4" x14ac:dyDescent="0.2">
      <c r="A794" s="25" t="str">
        <f>IF(ISBLANK('Nomenklatur komplett'!K794),"-",'Nomenklatur komplett'!K794)</f>
        <v>-</v>
      </c>
      <c r="B794" s="17" t="str">
        <f>IF(ISBLANK('Nomenklatur komplett'!L794),"-",'Nomenklatur komplett'!L794)</f>
        <v>-</v>
      </c>
      <c r="C794" s="101" t="str">
        <f>IF(ISBLANK('Nomenklatur komplett'!M794),"-",'Nomenklatur komplett'!M794)</f>
        <v>-</v>
      </c>
      <c r="D794" s="51" t="str">
        <f t="shared" si="12"/>
        <v>-</v>
      </c>
    </row>
    <row r="795" spans="1:4" x14ac:dyDescent="0.2">
      <c r="A795" s="25" t="str">
        <f>IF(ISBLANK('Nomenklatur komplett'!K795),"-",'Nomenklatur komplett'!K795)</f>
        <v>-</v>
      </c>
      <c r="B795" s="17" t="str">
        <f>IF(ISBLANK('Nomenklatur komplett'!L795),"-",'Nomenklatur komplett'!L795)</f>
        <v>-</v>
      </c>
      <c r="C795" s="101" t="str">
        <f>IF(ISBLANK('Nomenklatur komplett'!M795),"-",'Nomenklatur komplett'!M795)</f>
        <v>-</v>
      </c>
      <c r="D795" s="51" t="str">
        <f t="shared" si="12"/>
        <v>-</v>
      </c>
    </row>
    <row r="796" spans="1:4" x14ac:dyDescent="0.2">
      <c r="A796" s="25" t="str">
        <f>IF(ISBLANK('Nomenklatur komplett'!K796),"-",'Nomenklatur komplett'!K796)</f>
        <v>-</v>
      </c>
      <c r="B796" s="17" t="str">
        <f>IF(ISBLANK('Nomenklatur komplett'!L796),"-",'Nomenklatur komplett'!L796)</f>
        <v>-</v>
      </c>
      <c r="C796" s="101" t="str">
        <f>IF(ISBLANK('Nomenklatur komplett'!M796),"-",'Nomenklatur komplett'!M796)</f>
        <v>-</v>
      </c>
      <c r="D796" s="51" t="str">
        <f t="shared" si="12"/>
        <v>-</v>
      </c>
    </row>
    <row r="797" spans="1:4" x14ac:dyDescent="0.2">
      <c r="A797" s="25" t="str">
        <f>IF(ISBLANK('Nomenklatur komplett'!K797),"-",'Nomenklatur komplett'!K797)</f>
        <v>-</v>
      </c>
      <c r="B797" s="17" t="str">
        <f>IF(ISBLANK('Nomenklatur komplett'!L797),"-",'Nomenklatur komplett'!L797)</f>
        <v>-</v>
      </c>
      <c r="C797" s="101" t="str">
        <f>IF(ISBLANK('Nomenklatur komplett'!M797),"-",'Nomenklatur komplett'!M797)</f>
        <v>-</v>
      </c>
      <c r="D797" s="51" t="str">
        <f t="shared" si="12"/>
        <v>-</v>
      </c>
    </row>
    <row r="798" spans="1:4" x14ac:dyDescent="0.2">
      <c r="A798" s="25" t="str">
        <f>IF(ISBLANK('Nomenklatur komplett'!K798),"-",'Nomenklatur komplett'!K798)</f>
        <v>-</v>
      </c>
      <c r="B798" s="17" t="str">
        <f>IF(ISBLANK('Nomenklatur komplett'!L798),"-",'Nomenklatur komplett'!L798)</f>
        <v>-</v>
      </c>
      <c r="C798" s="101" t="str">
        <f>IF(ISBLANK('Nomenklatur komplett'!M798),"-",'Nomenklatur komplett'!M798)</f>
        <v>-</v>
      </c>
      <c r="D798" s="51" t="str">
        <f t="shared" si="12"/>
        <v>-</v>
      </c>
    </row>
    <row r="799" spans="1:4" x14ac:dyDescent="0.2">
      <c r="A799" s="25" t="str">
        <f>IF(ISBLANK('Nomenklatur komplett'!K799),"-",'Nomenklatur komplett'!K799)</f>
        <v>-</v>
      </c>
      <c r="B799" s="17" t="str">
        <f>IF(ISBLANK('Nomenklatur komplett'!L799),"-",'Nomenklatur komplett'!L799)</f>
        <v>-</v>
      </c>
      <c r="C799" s="101" t="str">
        <f>IF(ISBLANK('Nomenklatur komplett'!M799),"-",'Nomenklatur komplett'!M799)</f>
        <v>-</v>
      </c>
      <c r="D799" s="51" t="str">
        <f t="shared" si="12"/>
        <v>-</v>
      </c>
    </row>
    <row r="800" spans="1:4" x14ac:dyDescent="0.2">
      <c r="A800" s="25" t="str">
        <f>IF(ISBLANK('Nomenklatur komplett'!K800),"-",'Nomenklatur komplett'!K800)</f>
        <v>-</v>
      </c>
      <c r="B800" s="17" t="str">
        <f>IF(ISBLANK('Nomenklatur komplett'!L800),"-",'Nomenklatur komplett'!L800)</f>
        <v>-</v>
      </c>
      <c r="C800" s="101" t="str">
        <f>IF(ISBLANK('Nomenklatur komplett'!M800),"-",'Nomenklatur komplett'!M800)</f>
        <v>-</v>
      </c>
      <c r="D800" s="51" t="str">
        <f t="shared" si="12"/>
        <v>-</v>
      </c>
    </row>
    <row r="801" spans="1:4" x14ac:dyDescent="0.2">
      <c r="A801" s="25" t="str">
        <f>IF(ISBLANK('Nomenklatur komplett'!K801),"-",'Nomenklatur komplett'!K801)</f>
        <v>-</v>
      </c>
      <c r="B801" s="17" t="str">
        <f>IF(ISBLANK('Nomenklatur komplett'!L801),"-",'Nomenklatur komplett'!L801)</f>
        <v>-</v>
      </c>
      <c r="C801" s="101" t="str">
        <f>IF(ISBLANK('Nomenklatur komplett'!M801),"-",'Nomenklatur komplett'!M801)</f>
        <v>-</v>
      </c>
      <c r="D801" s="51" t="str">
        <f t="shared" si="12"/>
        <v>-</v>
      </c>
    </row>
    <row r="802" spans="1:4" x14ac:dyDescent="0.2">
      <c r="A802" s="25" t="str">
        <f>IF(ISBLANK('Nomenklatur komplett'!K802),"-",'Nomenklatur komplett'!K802)</f>
        <v>-</v>
      </c>
      <c r="B802" s="17" t="str">
        <f>IF(ISBLANK('Nomenklatur komplett'!L802),"-",'Nomenklatur komplett'!L802)</f>
        <v>-</v>
      </c>
      <c r="C802" s="101" t="str">
        <f>IF(ISBLANK('Nomenklatur komplett'!M802),"-",'Nomenklatur komplett'!M802)</f>
        <v>-</v>
      </c>
      <c r="D802" s="51" t="str">
        <f t="shared" si="12"/>
        <v>-</v>
      </c>
    </row>
    <row r="803" spans="1:4" x14ac:dyDescent="0.2">
      <c r="A803" s="25" t="str">
        <f>IF(ISBLANK('Nomenklatur komplett'!K803),"-",'Nomenklatur komplett'!K803)</f>
        <v>-</v>
      </c>
      <c r="B803" s="17" t="str">
        <f>IF(ISBLANK('Nomenklatur komplett'!L803),"-",'Nomenklatur komplett'!L803)</f>
        <v>-</v>
      </c>
      <c r="C803" s="101" t="str">
        <f>IF(ISBLANK('Nomenklatur komplett'!M803),"-",'Nomenklatur komplett'!M803)</f>
        <v>-</v>
      </c>
      <c r="D803" s="51" t="str">
        <f t="shared" si="12"/>
        <v>-</v>
      </c>
    </row>
    <row r="804" spans="1:4" x14ac:dyDescent="0.2">
      <c r="A804" s="25" t="str">
        <f>IF(ISBLANK('Nomenklatur komplett'!K804),"-",'Nomenklatur komplett'!K804)</f>
        <v>-</v>
      </c>
      <c r="B804" s="17" t="str">
        <f>IF(ISBLANK('Nomenklatur komplett'!L804),"-",'Nomenklatur komplett'!L804)</f>
        <v>-</v>
      </c>
      <c r="C804" s="101" t="str">
        <f>IF(ISBLANK('Nomenklatur komplett'!M804),"-",'Nomenklatur komplett'!M804)</f>
        <v>-</v>
      </c>
      <c r="D804" s="51" t="str">
        <f t="shared" si="12"/>
        <v>-</v>
      </c>
    </row>
    <row r="805" spans="1:4" x14ac:dyDescent="0.2">
      <c r="A805" s="25" t="str">
        <f>IF(ISBLANK('Nomenklatur komplett'!K805),"-",'Nomenklatur komplett'!K805)</f>
        <v>-</v>
      </c>
      <c r="B805" s="17" t="str">
        <f>IF(ISBLANK('Nomenklatur komplett'!L805),"-",'Nomenklatur komplett'!L805)</f>
        <v>-</v>
      </c>
      <c r="C805" s="101" t="str">
        <f>IF(ISBLANK('Nomenklatur komplett'!M805),"-",'Nomenklatur komplett'!M805)</f>
        <v>-</v>
      </c>
      <c r="D805" s="51" t="str">
        <f t="shared" si="12"/>
        <v>-</v>
      </c>
    </row>
    <row r="806" spans="1:4" x14ac:dyDescent="0.2">
      <c r="A806" s="25" t="str">
        <f>IF(ISBLANK('Nomenklatur komplett'!K806),"-",'Nomenklatur komplett'!K806)</f>
        <v>-</v>
      </c>
      <c r="B806" s="17" t="str">
        <f>IF(ISBLANK('Nomenklatur komplett'!L806),"-",'Nomenklatur komplett'!L806)</f>
        <v>-</v>
      </c>
      <c r="C806" s="101" t="str">
        <f>IF(ISBLANK('Nomenklatur komplett'!M806),"-",'Nomenklatur komplett'!M806)</f>
        <v>-</v>
      </c>
      <c r="D806" s="51" t="str">
        <f t="shared" si="12"/>
        <v>-</v>
      </c>
    </row>
    <row r="807" spans="1:4" x14ac:dyDescent="0.2">
      <c r="A807" s="25" t="str">
        <f>IF(ISBLANK('Nomenklatur komplett'!K807),"-",'Nomenklatur komplett'!K807)</f>
        <v>-</v>
      </c>
      <c r="B807" s="17" t="str">
        <f>IF(ISBLANK('Nomenklatur komplett'!L807),"-",'Nomenklatur komplett'!L807)</f>
        <v>-</v>
      </c>
      <c r="C807" s="101" t="str">
        <f>IF(ISBLANK('Nomenklatur komplett'!M807),"-",'Nomenklatur komplett'!M807)</f>
        <v>-</v>
      </c>
      <c r="D807" s="51" t="str">
        <f t="shared" si="12"/>
        <v>-</v>
      </c>
    </row>
    <row r="808" spans="1:4" x14ac:dyDescent="0.2">
      <c r="A808" s="25" t="str">
        <f>IF(ISBLANK('Nomenklatur komplett'!K808),"-",'Nomenklatur komplett'!K808)</f>
        <v>-</v>
      </c>
      <c r="B808" s="17" t="str">
        <f>IF(ISBLANK('Nomenklatur komplett'!L808),"-",'Nomenklatur komplett'!L808)</f>
        <v>-</v>
      </c>
      <c r="C808" s="101" t="str">
        <f>IF(ISBLANK('Nomenklatur komplett'!M808),"-",'Nomenklatur komplett'!M808)</f>
        <v>-</v>
      </c>
      <c r="D808" s="51" t="str">
        <f t="shared" si="12"/>
        <v>-</v>
      </c>
    </row>
    <row r="809" spans="1:4" x14ac:dyDescent="0.2">
      <c r="A809" s="25" t="str">
        <f>IF(ISBLANK('Nomenklatur komplett'!K809),"-",'Nomenklatur komplett'!K809)</f>
        <v>-</v>
      </c>
      <c r="B809" s="17" t="str">
        <f>IF(ISBLANK('Nomenklatur komplett'!L809),"-",'Nomenklatur komplett'!L809)</f>
        <v>-</v>
      </c>
      <c r="C809" s="101" t="str">
        <f>IF(ISBLANK('Nomenklatur komplett'!M809),"-",'Nomenklatur komplett'!M809)</f>
        <v>-</v>
      </c>
      <c r="D809" s="51" t="str">
        <f t="shared" si="12"/>
        <v>-</v>
      </c>
    </row>
    <row r="810" spans="1:4" x14ac:dyDescent="0.2">
      <c r="A810" s="25" t="str">
        <f>IF(ISBLANK('Nomenklatur komplett'!K810),"-",'Nomenklatur komplett'!K810)</f>
        <v>-</v>
      </c>
      <c r="B810" s="17" t="str">
        <f>IF(ISBLANK('Nomenklatur komplett'!L810),"-",'Nomenklatur komplett'!L810)</f>
        <v>-</v>
      </c>
      <c r="C810" s="101" t="str">
        <f>IF(ISBLANK('Nomenklatur komplett'!M810),"-",'Nomenklatur komplett'!M810)</f>
        <v>-</v>
      </c>
      <c r="D810" s="51" t="str">
        <f t="shared" si="12"/>
        <v>-</v>
      </c>
    </row>
    <row r="811" spans="1:4" x14ac:dyDescent="0.2">
      <c r="A811" s="25" t="str">
        <f>IF(ISBLANK('Nomenklatur komplett'!K811),"-",'Nomenklatur komplett'!K811)</f>
        <v>-</v>
      </c>
      <c r="B811" s="17" t="str">
        <f>IF(ISBLANK('Nomenklatur komplett'!L811),"-",'Nomenklatur komplett'!L811)</f>
        <v>-</v>
      </c>
      <c r="C811" s="101" t="str">
        <f>IF(ISBLANK('Nomenklatur komplett'!M811),"-",'Nomenklatur komplett'!M811)</f>
        <v>-</v>
      </c>
      <c r="D811" s="51" t="str">
        <f t="shared" si="12"/>
        <v>-</v>
      </c>
    </row>
    <row r="812" spans="1:4" x14ac:dyDescent="0.2">
      <c r="A812" s="25" t="str">
        <f>IF(ISBLANK('Nomenklatur komplett'!K812),"-",'Nomenklatur komplett'!K812)</f>
        <v>-</v>
      </c>
      <c r="B812" s="17" t="str">
        <f>IF(ISBLANK('Nomenklatur komplett'!L812),"-",'Nomenklatur komplett'!L812)</f>
        <v>-</v>
      </c>
      <c r="C812" s="101" t="str">
        <f>IF(ISBLANK('Nomenklatur komplett'!M812),"-",'Nomenklatur komplett'!M812)</f>
        <v>-</v>
      </c>
      <c r="D812" s="51" t="str">
        <f t="shared" si="12"/>
        <v>-</v>
      </c>
    </row>
    <row r="813" spans="1:4" x14ac:dyDescent="0.2">
      <c r="A813" s="25" t="str">
        <f>IF(ISBLANK('Nomenklatur komplett'!K813),"-",'Nomenklatur komplett'!K813)</f>
        <v>-</v>
      </c>
      <c r="B813" s="17" t="str">
        <f>IF(ISBLANK('Nomenklatur komplett'!L813),"-",'Nomenklatur komplett'!L813)</f>
        <v>-</v>
      </c>
      <c r="C813" s="101" t="str">
        <f>IF(ISBLANK('Nomenklatur komplett'!M813),"-",'Nomenklatur komplett'!M813)</f>
        <v>-</v>
      </c>
      <c r="D813" s="51" t="str">
        <f t="shared" si="12"/>
        <v>-</v>
      </c>
    </row>
    <row r="814" spans="1:4" x14ac:dyDescent="0.2">
      <c r="A814" s="25" t="str">
        <f>IF(ISBLANK('Nomenklatur komplett'!K814),"-",'Nomenklatur komplett'!K814)</f>
        <v>-</v>
      </c>
      <c r="B814" s="17" t="str">
        <f>IF(ISBLANK('Nomenklatur komplett'!L814),"-",'Nomenklatur komplett'!L814)</f>
        <v>-</v>
      </c>
      <c r="C814" s="101" t="str">
        <f>IF(ISBLANK('Nomenklatur komplett'!M814),"-",'Nomenklatur komplett'!M814)</f>
        <v>-</v>
      </c>
      <c r="D814" s="51" t="str">
        <f t="shared" si="12"/>
        <v>-</v>
      </c>
    </row>
    <row r="815" spans="1:4" x14ac:dyDescent="0.2">
      <c r="A815" s="25" t="str">
        <f>IF(ISBLANK('Nomenklatur komplett'!K815),"-",'Nomenklatur komplett'!K815)</f>
        <v>-</v>
      </c>
      <c r="B815" s="17" t="str">
        <f>IF(ISBLANK('Nomenklatur komplett'!L815),"-",'Nomenklatur komplett'!L815)</f>
        <v>-</v>
      </c>
      <c r="C815" s="101" t="str">
        <f>IF(ISBLANK('Nomenklatur komplett'!M815),"-",'Nomenklatur komplett'!M815)</f>
        <v>-</v>
      </c>
      <c r="D815" s="51" t="str">
        <f t="shared" si="12"/>
        <v>-</v>
      </c>
    </row>
    <row r="816" spans="1:4" x14ac:dyDescent="0.2">
      <c r="A816" s="25" t="str">
        <f>IF(ISBLANK('Nomenklatur komplett'!K816),"-",'Nomenklatur komplett'!K816)</f>
        <v>-</v>
      </c>
      <c r="B816" s="17" t="str">
        <f>IF(ISBLANK('Nomenklatur komplett'!L816),"-",'Nomenklatur komplett'!L816)</f>
        <v>-</v>
      </c>
      <c r="C816" s="101" t="str">
        <f>IF(ISBLANK('Nomenklatur komplett'!M816),"-",'Nomenklatur komplett'!M816)</f>
        <v>-</v>
      </c>
      <c r="D816" s="51" t="str">
        <f t="shared" si="12"/>
        <v>-</v>
      </c>
    </row>
    <row r="817" spans="1:4" x14ac:dyDescent="0.2">
      <c r="A817" s="25" t="str">
        <f>IF(ISBLANK('Nomenklatur komplett'!K817),"-",'Nomenklatur komplett'!K817)</f>
        <v>-</v>
      </c>
      <c r="B817" s="17" t="str">
        <f>IF(ISBLANK('Nomenklatur komplett'!L817),"-",'Nomenklatur komplett'!L817)</f>
        <v>-</v>
      </c>
      <c r="C817" s="101" t="str">
        <f>IF(ISBLANK('Nomenklatur komplett'!M817),"-",'Nomenklatur komplett'!M817)</f>
        <v>-</v>
      </c>
      <c r="D817" s="51" t="str">
        <f t="shared" si="12"/>
        <v>-</v>
      </c>
    </row>
    <row r="818" spans="1:4" x14ac:dyDescent="0.2">
      <c r="A818" s="25" t="str">
        <f>IF(ISBLANK('Nomenklatur komplett'!K818),"-",'Nomenklatur komplett'!K818)</f>
        <v>-</v>
      </c>
      <c r="B818" s="17" t="str">
        <f>IF(ISBLANK('Nomenklatur komplett'!L818),"-",'Nomenklatur komplett'!L818)</f>
        <v>-</v>
      </c>
      <c r="C818" s="101" t="str">
        <f>IF(ISBLANK('Nomenklatur komplett'!M818),"-",'Nomenklatur komplett'!M818)</f>
        <v>-</v>
      </c>
      <c r="D818" s="51" t="str">
        <f t="shared" si="12"/>
        <v>-</v>
      </c>
    </row>
    <row r="819" spans="1:4" x14ac:dyDescent="0.2">
      <c r="A819" s="25" t="str">
        <f>IF(ISBLANK('Nomenklatur komplett'!K819),"-",'Nomenklatur komplett'!K819)</f>
        <v>-</v>
      </c>
      <c r="B819" s="17" t="str">
        <f>IF(ISBLANK('Nomenklatur komplett'!L819),"-",'Nomenklatur komplett'!L819)</f>
        <v>-</v>
      </c>
      <c r="C819" s="101" t="str">
        <f>IF(ISBLANK('Nomenklatur komplett'!M819),"-",'Nomenklatur komplett'!M819)</f>
        <v>-</v>
      </c>
      <c r="D819" s="51" t="str">
        <f t="shared" si="12"/>
        <v>-</v>
      </c>
    </row>
    <row r="820" spans="1:4" x14ac:dyDescent="0.2">
      <c r="A820" s="25" t="str">
        <f>IF(ISBLANK('Nomenklatur komplett'!K820),"-",'Nomenklatur komplett'!K820)</f>
        <v>-</v>
      </c>
      <c r="B820" s="17" t="str">
        <f>IF(ISBLANK('Nomenklatur komplett'!L820),"-",'Nomenklatur komplett'!L820)</f>
        <v>-</v>
      </c>
      <c r="C820" s="101" t="str">
        <f>IF(ISBLANK('Nomenklatur komplett'!M820),"-",'Nomenklatur komplett'!M820)</f>
        <v>-</v>
      </c>
      <c r="D820" s="51" t="str">
        <f t="shared" si="12"/>
        <v>-</v>
      </c>
    </row>
    <row r="821" spans="1:4" x14ac:dyDescent="0.2">
      <c r="A821" s="25" t="str">
        <f>IF(ISBLANK('Nomenklatur komplett'!K821),"-",'Nomenklatur komplett'!K821)</f>
        <v>-</v>
      </c>
      <c r="B821" s="17" t="str">
        <f>IF(ISBLANK('Nomenklatur komplett'!L821),"-",'Nomenklatur komplett'!L821)</f>
        <v>-</v>
      </c>
      <c r="C821" s="101" t="str">
        <f>IF(ISBLANK('Nomenklatur komplett'!M821),"-",'Nomenklatur komplett'!M821)</f>
        <v>-</v>
      </c>
      <c r="D821" s="51" t="str">
        <f t="shared" si="12"/>
        <v>-</v>
      </c>
    </row>
    <row r="822" spans="1:4" x14ac:dyDescent="0.2">
      <c r="A822" s="25" t="str">
        <f>IF(ISBLANK('Nomenklatur komplett'!K822),"-",'Nomenklatur komplett'!K822)</f>
        <v>-</v>
      </c>
      <c r="B822" s="17" t="str">
        <f>IF(ISBLANK('Nomenklatur komplett'!L822),"-",'Nomenklatur komplett'!L822)</f>
        <v>-</v>
      </c>
      <c r="C822" s="101" t="str">
        <f>IF(ISBLANK('Nomenklatur komplett'!M822),"-",'Nomenklatur komplett'!M822)</f>
        <v>-</v>
      </c>
      <c r="D822" s="51" t="str">
        <f t="shared" si="12"/>
        <v>-</v>
      </c>
    </row>
    <row r="823" spans="1:4" x14ac:dyDescent="0.2">
      <c r="A823" s="25" t="str">
        <f>IF(ISBLANK('Nomenklatur komplett'!K823),"-",'Nomenklatur komplett'!K823)</f>
        <v>-</v>
      </c>
      <c r="B823" s="17" t="str">
        <f>IF(ISBLANK('Nomenklatur komplett'!L823),"-",'Nomenklatur komplett'!L823)</f>
        <v>-</v>
      </c>
      <c r="C823" s="101" t="str">
        <f>IF(ISBLANK('Nomenklatur komplett'!M823),"-",'Nomenklatur komplett'!M823)</f>
        <v>-</v>
      </c>
      <c r="D823" s="51" t="str">
        <f t="shared" si="12"/>
        <v>-</v>
      </c>
    </row>
    <row r="824" spans="1:4" x14ac:dyDescent="0.2">
      <c r="A824" s="25" t="str">
        <f>IF(ISBLANK('Nomenklatur komplett'!K824),"-",'Nomenklatur komplett'!K824)</f>
        <v>-</v>
      </c>
      <c r="B824" s="17" t="str">
        <f>IF(ISBLANK('Nomenklatur komplett'!L824),"-",'Nomenklatur komplett'!L824)</f>
        <v>-</v>
      </c>
      <c r="C824" s="101" t="str">
        <f>IF(ISBLANK('Nomenklatur komplett'!M824),"-",'Nomenklatur komplett'!M824)</f>
        <v>-</v>
      </c>
      <c r="D824" s="51" t="str">
        <f t="shared" si="12"/>
        <v>-</v>
      </c>
    </row>
    <row r="825" spans="1:4" x14ac:dyDescent="0.2">
      <c r="A825" s="25" t="str">
        <f>IF(ISBLANK('Nomenklatur komplett'!K825),"-",'Nomenklatur komplett'!K825)</f>
        <v>-</v>
      </c>
      <c r="B825" s="17" t="str">
        <f>IF(ISBLANK('Nomenklatur komplett'!L825),"-",'Nomenklatur komplett'!L825)</f>
        <v>-</v>
      </c>
      <c r="C825" s="101" t="str">
        <f>IF(ISBLANK('Nomenklatur komplett'!M825),"-",'Nomenklatur komplett'!M825)</f>
        <v>-</v>
      </c>
      <c r="D825" s="51" t="str">
        <f t="shared" si="12"/>
        <v>-</v>
      </c>
    </row>
    <row r="826" spans="1:4" x14ac:dyDescent="0.2">
      <c r="A826" s="25" t="str">
        <f>IF(ISBLANK('Nomenklatur komplett'!K826),"-",'Nomenklatur komplett'!K826)</f>
        <v>-</v>
      </c>
      <c r="B826" s="17" t="str">
        <f>IF(ISBLANK('Nomenklatur komplett'!L826),"-",'Nomenklatur komplett'!L826)</f>
        <v>-</v>
      </c>
      <c r="C826" s="101" t="str">
        <f>IF(ISBLANK('Nomenklatur komplett'!M826),"-",'Nomenklatur komplett'!M826)</f>
        <v>-</v>
      </c>
      <c r="D826" s="51" t="str">
        <f t="shared" si="12"/>
        <v>-</v>
      </c>
    </row>
    <row r="827" spans="1:4" x14ac:dyDescent="0.2">
      <c r="A827" s="25" t="str">
        <f>IF(ISBLANK('Nomenklatur komplett'!K827),"-",'Nomenklatur komplett'!K827)</f>
        <v>-</v>
      </c>
      <c r="B827" s="17" t="str">
        <f>IF(ISBLANK('Nomenklatur komplett'!L827),"-",'Nomenklatur komplett'!L827)</f>
        <v>-</v>
      </c>
      <c r="C827" s="101" t="str">
        <f>IF(ISBLANK('Nomenklatur komplett'!M827),"-",'Nomenklatur komplett'!M827)</f>
        <v>-</v>
      </c>
      <c r="D827" s="51" t="str">
        <f t="shared" si="12"/>
        <v>-</v>
      </c>
    </row>
    <row r="828" spans="1:4" x14ac:dyDescent="0.2">
      <c r="A828" s="25" t="str">
        <f>IF(ISBLANK('Nomenklatur komplett'!K828),"-",'Nomenklatur komplett'!K828)</f>
        <v>-</v>
      </c>
      <c r="B828" s="17" t="str">
        <f>IF(ISBLANK('Nomenklatur komplett'!L828),"-",'Nomenklatur komplett'!L828)</f>
        <v>-</v>
      </c>
      <c r="C828" s="101" t="str">
        <f>IF(ISBLANK('Nomenklatur komplett'!M828),"-",'Nomenklatur komplett'!M828)</f>
        <v>-</v>
      </c>
      <c r="D828" s="51" t="str">
        <f t="shared" si="12"/>
        <v>-</v>
      </c>
    </row>
    <row r="829" spans="1:4" x14ac:dyDescent="0.2">
      <c r="A829" s="25" t="str">
        <f>IF(ISBLANK('Nomenklatur komplett'!K829),"-",'Nomenklatur komplett'!K829)</f>
        <v>-</v>
      </c>
      <c r="B829" s="17" t="str">
        <f>IF(ISBLANK('Nomenklatur komplett'!L829),"-",'Nomenklatur komplett'!L829)</f>
        <v>-</v>
      </c>
      <c r="C829" s="101" t="str">
        <f>IF(ISBLANK('Nomenklatur komplett'!M829),"-",'Nomenklatur komplett'!M829)</f>
        <v>-</v>
      </c>
      <c r="D829" s="51" t="str">
        <f t="shared" si="12"/>
        <v>-</v>
      </c>
    </row>
    <row r="830" spans="1:4" x14ac:dyDescent="0.2">
      <c r="A830" s="25" t="str">
        <f>IF(ISBLANK('Nomenklatur komplett'!K830),"-",'Nomenklatur komplett'!K830)</f>
        <v>-</v>
      </c>
      <c r="B830" s="17" t="str">
        <f>IF(ISBLANK('Nomenklatur komplett'!L830),"-",'Nomenklatur komplett'!L830)</f>
        <v>-</v>
      </c>
      <c r="C830" s="101" t="str">
        <f>IF(ISBLANK('Nomenklatur komplett'!M830),"-",'Nomenklatur komplett'!M830)</f>
        <v>-</v>
      </c>
      <c r="D830" s="51" t="str">
        <f t="shared" si="12"/>
        <v>-</v>
      </c>
    </row>
    <row r="831" spans="1:4" x14ac:dyDescent="0.2">
      <c r="A831" s="25" t="str">
        <f>IF(ISBLANK('Nomenklatur komplett'!K831),"-",'Nomenklatur komplett'!K831)</f>
        <v>-</v>
      </c>
      <c r="B831" s="17" t="str">
        <f>IF(ISBLANK('Nomenklatur komplett'!L831),"-",'Nomenklatur komplett'!L831)</f>
        <v>-</v>
      </c>
      <c r="C831" s="101" t="str">
        <f>IF(ISBLANK('Nomenklatur komplett'!M831),"-",'Nomenklatur komplett'!M831)</f>
        <v>-</v>
      </c>
      <c r="D831" s="51" t="str">
        <f t="shared" si="12"/>
        <v>-</v>
      </c>
    </row>
    <row r="832" spans="1:4" x14ac:dyDescent="0.2">
      <c r="A832" s="25" t="str">
        <f>IF(ISBLANK('Nomenklatur komplett'!K832),"-",'Nomenklatur komplett'!K832)</f>
        <v>-</v>
      </c>
      <c r="B832" s="17" t="str">
        <f>IF(ISBLANK('Nomenklatur komplett'!L832),"-",'Nomenklatur komplett'!L832)</f>
        <v>-</v>
      </c>
      <c r="C832" s="101" t="str">
        <f>IF(ISBLANK('Nomenklatur komplett'!M832),"-",'Nomenklatur komplett'!M832)</f>
        <v>-</v>
      </c>
      <c r="D832" s="51" t="str">
        <f t="shared" si="12"/>
        <v>-</v>
      </c>
    </row>
    <row r="833" spans="1:4" x14ac:dyDescent="0.2">
      <c r="A833" s="25" t="str">
        <f>IF(ISBLANK('Nomenklatur komplett'!K833),"-",'Nomenklatur komplett'!K833)</f>
        <v>-</v>
      </c>
      <c r="B833" s="17" t="str">
        <f>IF(ISBLANK('Nomenklatur komplett'!L833),"-",'Nomenklatur komplett'!L833)</f>
        <v>-</v>
      </c>
      <c r="C833" s="101" t="str">
        <f>IF(ISBLANK('Nomenklatur komplett'!M833),"-",'Nomenklatur komplett'!M833)</f>
        <v>-</v>
      </c>
      <c r="D833" s="51" t="str">
        <f t="shared" si="12"/>
        <v>-</v>
      </c>
    </row>
    <row r="834" spans="1:4" x14ac:dyDescent="0.2">
      <c r="A834" s="25" t="str">
        <f>IF(ISBLANK('Nomenklatur komplett'!K834),"-",'Nomenklatur komplett'!K834)</f>
        <v>-</v>
      </c>
      <c r="B834" s="17" t="str">
        <f>IF(ISBLANK('Nomenklatur komplett'!L834),"-",'Nomenklatur komplett'!L834)</f>
        <v>-</v>
      </c>
      <c r="C834" s="101" t="str">
        <f>IF(ISBLANK('Nomenklatur komplett'!M834),"-",'Nomenklatur komplett'!M834)</f>
        <v>-</v>
      </c>
      <c r="D834" s="51" t="str">
        <f t="shared" si="12"/>
        <v>-</v>
      </c>
    </row>
    <row r="835" spans="1:4" x14ac:dyDescent="0.2">
      <c r="A835" s="25" t="str">
        <f>IF(ISBLANK('Nomenklatur komplett'!K835),"-",'Nomenklatur komplett'!K835)</f>
        <v>-</v>
      </c>
      <c r="B835" s="17" t="str">
        <f>IF(ISBLANK('Nomenklatur komplett'!L835),"-",'Nomenklatur komplett'!L835)</f>
        <v>-</v>
      </c>
      <c r="C835" s="101" t="str">
        <f>IF(ISBLANK('Nomenklatur komplett'!M835),"-",'Nomenklatur komplett'!M835)</f>
        <v>-</v>
      </c>
      <c r="D835" s="51" t="str">
        <f t="shared" si="12"/>
        <v>-</v>
      </c>
    </row>
    <row r="836" spans="1:4" x14ac:dyDescent="0.2">
      <c r="A836" s="25" t="str">
        <f>IF(ISBLANK('Nomenklatur komplett'!K836),"-",'Nomenklatur komplett'!K836)</f>
        <v>-</v>
      </c>
      <c r="B836" s="17" t="str">
        <f>IF(ISBLANK('Nomenklatur komplett'!L836),"-",'Nomenklatur komplett'!L836)</f>
        <v>-</v>
      </c>
      <c r="C836" s="101" t="str">
        <f>IF(ISBLANK('Nomenklatur komplett'!M836),"-",'Nomenklatur komplett'!M836)</f>
        <v>-</v>
      </c>
      <c r="D836" s="51" t="str">
        <f t="shared" si="12"/>
        <v>-</v>
      </c>
    </row>
    <row r="837" spans="1:4" x14ac:dyDescent="0.2">
      <c r="A837" s="25" t="str">
        <f>IF(ISBLANK('Nomenklatur komplett'!K837),"-",'Nomenklatur komplett'!K837)</f>
        <v>-</v>
      </c>
      <c r="B837" s="17" t="str">
        <f>IF(ISBLANK('Nomenklatur komplett'!L837),"-",'Nomenklatur komplett'!L837)</f>
        <v>-</v>
      </c>
      <c r="C837" s="101" t="str">
        <f>IF(ISBLANK('Nomenklatur komplett'!M837),"-",'Nomenklatur komplett'!M837)</f>
        <v>-</v>
      </c>
      <c r="D837" s="51" t="str">
        <f t="shared" ref="D837:D900" si="13">IF(B837="-",B837,C837&amp; " (" &amp;B837&amp;")")</f>
        <v>-</v>
      </c>
    </row>
    <row r="838" spans="1:4" x14ac:dyDescent="0.2">
      <c r="A838" s="25" t="str">
        <f>IF(ISBLANK('Nomenklatur komplett'!K838),"-",'Nomenklatur komplett'!K838)</f>
        <v>-</v>
      </c>
      <c r="B838" s="17" t="str">
        <f>IF(ISBLANK('Nomenklatur komplett'!L838),"-",'Nomenklatur komplett'!L838)</f>
        <v>-</v>
      </c>
      <c r="C838" s="101" t="str">
        <f>IF(ISBLANK('Nomenklatur komplett'!M838),"-",'Nomenklatur komplett'!M838)</f>
        <v>-</v>
      </c>
      <c r="D838" s="51" t="str">
        <f t="shared" si="13"/>
        <v>-</v>
      </c>
    </row>
    <row r="839" spans="1:4" x14ac:dyDescent="0.2">
      <c r="A839" s="25" t="str">
        <f>IF(ISBLANK('Nomenklatur komplett'!K839),"-",'Nomenklatur komplett'!K839)</f>
        <v>-</v>
      </c>
      <c r="B839" s="17" t="str">
        <f>IF(ISBLANK('Nomenklatur komplett'!L839),"-",'Nomenklatur komplett'!L839)</f>
        <v>-</v>
      </c>
      <c r="C839" s="101" t="str">
        <f>IF(ISBLANK('Nomenklatur komplett'!M839),"-",'Nomenklatur komplett'!M839)</f>
        <v>-</v>
      </c>
      <c r="D839" s="51" t="str">
        <f t="shared" si="13"/>
        <v>-</v>
      </c>
    </row>
    <row r="840" spans="1:4" x14ac:dyDescent="0.2">
      <c r="A840" s="25" t="str">
        <f>IF(ISBLANK('Nomenklatur komplett'!K840),"-",'Nomenklatur komplett'!K840)</f>
        <v>-</v>
      </c>
      <c r="B840" s="17" t="str">
        <f>IF(ISBLANK('Nomenklatur komplett'!L840),"-",'Nomenklatur komplett'!L840)</f>
        <v>-</v>
      </c>
      <c r="C840" s="101" t="str">
        <f>IF(ISBLANK('Nomenklatur komplett'!M840),"-",'Nomenklatur komplett'!M840)</f>
        <v>-</v>
      </c>
      <c r="D840" s="51" t="str">
        <f t="shared" si="13"/>
        <v>-</v>
      </c>
    </row>
    <row r="841" spans="1:4" x14ac:dyDescent="0.2">
      <c r="A841" s="25" t="str">
        <f>IF(ISBLANK('Nomenklatur komplett'!K841),"-",'Nomenklatur komplett'!K841)</f>
        <v>-</v>
      </c>
      <c r="B841" s="17" t="str">
        <f>IF(ISBLANK('Nomenklatur komplett'!L841),"-",'Nomenklatur komplett'!L841)</f>
        <v>-</v>
      </c>
      <c r="C841" s="101" t="str">
        <f>IF(ISBLANK('Nomenklatur komplett'!M841),"-",'Nomenklatur komplett'!M841)</f>
        <v>-</v>
      </c>
      <c r="D841" s="51" t="str">
        <f t="shared" si="13"/>
        <v>-</v>
      </c>
    </row>
    <row r="842" spans="1:4" x14ac:dyDescent="0.2">
      <c r="A842" s="25" t="str">
        <f>IF(ISBLANK('Nomenklatur komplett'!K842),"-",'Nomenklatur komplett'!K842)</f>
        <v>-</v>
      </c>
      <c r="B842" s="17" t="str">
        <f>IF(ISBLANK('Nomenklatur komplett'!L842),"-",'Nomenklatur komplett'!L842)</f>
        <v>-</v>
      </c>
      <c r="C842" s="101" t="str">
        <f>IF(ISBLANK('Nomenklatur komplett'!M842),"-",'Nomenklatur komplett'!M842)</f>
        <v>-</v>
      </c>
      <c r="D842" s="51" t="str">
        <f t="shared" si="13"/>
        <v>-</v>
      </c>
    </row>
    <row r="843" spans="1:4" x14ac:dyDescent="0.2">
      <c r="A843" s="25" t="str">
        <f>IF(ISBLANK('Nomenklatur komplett'!K843),"-",'Nomenklatur komplett'!K843)</f>
        <v>-</v>
      </c>
      <c r="B843" s="17" t="str">
        <f>IF(ISBLANK('Nomenklatur komplett'!L843),"-",'Nomenklatur komplett'!L843)</f>
        <v>-</v>
      </c>
      <c r="C843" s="101" t="str">
        <f>IF(ISBLANK('Nomenklatur komplett'!M843),"-",'Nomenklatur komplett'!M843)</f>
        <v>-</v>
      </c>
      <c r="D843" s="51" t="str">
        <f t="shared" si="13"/>
        <v>-</v>
      </c>
    </row>
    <row r="844" spans="1:4" x14ac:dyDescent="0.2">
      <c r="A844" s="25" t="str">
        <f>IF(ISBLANK('Nomenklatur komplett'!K844),"-",'Nomenklatur komplett'!K844)</f>
        <v>-</v>
      </c>
      <c r="B844" s="17" t="str">
        <f>IF(ISBLANK('Nomenklatur komplett'!L844),"-",'Nomenklatur komplett'!L844)</f>
        <v>-</v>
      </c>
      <c r="C844" s="101" t="str">
        <f>IF(ISBLANK('Nomenklatur komplett'!M844),"-",'Nomenklatur komplett'!M844)</f>
        <v>-</v>
      </c>
      <c r="D844" s="51" t="str">
        <f t="shared" si="13"/>
        <v>-</v>
      </c>
    </row>
    <row r="845" spans="1:4" x14ac:dyDescent="0.2">
      <c r="A845" s="25" t="str">
        <f>IF(ISBLANK('Nomenklatur komplett'!K845),"-",'Nomenklatur komplett'!K845)</f>
        <v>-</v>
      </c>
      <c r="B845" s="17" t="str">
        <f>IF(ISBLANK('Nomenklatur komplett'!L845),"-",'Nomenklatur komplett'!L845)</f>
        <v>-</v>
      </c>
      <c r="C845" s="101" t="str">
        <f>IF(ISBLANK('Nomenklatur komplett'!M845),"-",'Nomenklatur komplett'!M845)</f>
        <v>-</v>
      </c>
      <c r="D845" s="51" t="str">
        <f t="shared" si="13"/>
        <v>-</v>
      </c>
    </row>
    <row r="846" spans="1:4" x14ac:dyDescent="0.2">
      <c r="A846" s="25" t="str">
        <f>IF(ISBLANK('Nomenklatur komplett'!K846),"-",'Nomenklatur komplett'!K846)</f>
        <v>-</v>
      </c>
      <c r="B846" s="17" t="str">
        <f>IF(ISBLANK('Nomenklatur komplett'!L846),"-",'Nomenklatur komplett'!L846)</f>
        <v>-</v>
      </c>
      <c r="C846" s="101" t="str">
        <f>IF(ISBLANK('Nomenklatur komplett'!M846),"-",'Nomenklatur komplett'!M846)</f>
        <v>-</v>
      </c>
      <c r="D846" s="51" t="str">
        <f t="shared" si="13"/>
        <v>-</v>
      </c>
    </row>
    <row r="847" spans="1:4" x14ac:dyDescent="0.2">
      <c r="A847" s="25" t="str">
        <f>IF(ISBLANK('Nomenklatur komplett'!K847),"-",'Nomenklatur komplett'!K847)</f>
        <v>-</v>
      </c>
      <c r="B847" s="17" t="str">
        <f>IF(ISBLANK('Nomenklatur komplett'!L847),"-",'Nomenklatur komplett'!L847)</f>
        <v>-</v>
      </c>
      <c r="C847" s="101" t="str">
        <f>IF(ISBLANK('Nomenklatur komplett'!M847),"-",'Nomenklatur komplett'!M847)</f>
        <v>-</v>
      </c>
      <c r="D847" s="51" t="str">
        <f t="shared" si="13"/>
        <v>-</v>
      </c>
    </row>
    <row r="848" spans="1:4" x14ac:dyDescent="0.2">
      <c r="A848" s="25" t="str">
        <f>IF(ISBLANK('Nomenklatur komplett'!K848),"-",'Nomenklatur komplett'!K848)</f>
        <v>-</v>
      </c>
      <c r="B848" s="17" t="str">
        <f>IF(ISBLANK('Nomenklatur komplett'!L848),"-",'Nomenklatur komplett'!L848)</f>
        <v>-</v>
      </c>
      <c r="C848" s="101" t="str">
        <f>IF(ISBLANK('Nomenklatur komplett'!M848),"-",'Nomenklatur komplett'!M848)</f>
        <v>-</v>
      </c>
      <c r="D848" s="51" t="str">
        <f t="shared" si="13"/>
        <v>-</v>
      </c>
    </row>
    <row r="849" spans="1:4" x14ac:dyDescent="0.2">
      <c r="A849" s="25" t="str">
        <f>IF(ISBLANK('Nomenklatur komplett'!K849),"-",'Nomenklatur komplett'!K849)</f>
        <v>-</v>
      </c>
      <c r="B849" s="17" t="str">
        <f>IF(ISBLANK('Nomenklatur komplett'!L849),"-",'Nomenklatur komplett'!L849)</f>
        <v>-</v>
      </c>
      <c r="C849" s="101" t="str">
        <f>IF(ISBLANK('Nomenklatur komplett'!M849),"-",'Nomenklatur komplett'!M849)</f>
        <v>-</v>
      </c>
      <c r="D849" s="51" t="str">
        <f t="shared" si="13"/>
        <v>-</v>
      </c>
    </row>
    <row r="850" spans="1:4" x14ac:dyDescent="0.2">
      <c r="A850" s="25" t="str">
        <f>IF(ISBLANK('Nomenklatur komplett'!K850),"-",'Nomenklatur komplett'!K850)</f>
        <v>-</v>
      </c>
      <c r="B850" s="17" t="str">
        <f>IF(ISBLANK('Nomenklatur komplett'!L850),"-",'Nomenklatur komplett'!L850)</f>
        <v>-</v>
      </c>
      <c r="C850" s="101" t="str">
        <f>IF(ISBLANK('Nomenklatur komplett'!M850),"-",'Nomenklatur komplett'!M850)</f>
        <v>-</v>
      </c>
      <c r="D850" s="51" t="str">
        <f t="shared" si="13"/>
        <v>-</v>
      </c>
    </row>
    <row r="851" spans="1:4" x14ac:dyDescent="0.2">
      <c r="A851" s="25" t="str">
        <f>IF(ISBLANK('Nomenklatur komplett'!K851),"-",'Nomenklatur komplett'!K851)</f>
        <v>-</v>
      </c>
      <c r="B851" s="17" t="str">
        <f>IF(ISBLANK('Nomenklatur komplett'!L851),"-",'Nomenklatur komplett'!L851)</f>
        <v>-</v>
      </c>
      <c r="C851" s="101" t="str">
        <f>IF(ISBLANK('Nomenklatur komplett'!M851),"-",'Nomenklatur komplett'!M851)</f>
        <v>-</v>
      </c>
      <c r="D851" s="51" t="str">
        <f t="shared" si="13"/>
        <v>-</v>
      </c>
    </row>
    <row r="852" spans="1:4" x14ac:dyDescent="0.2">
      <c r="A852" s="25" t="str">
        <f>IF(ISBLANK('Nomenklatur komplett'!K852),"-",'Nomenklatur komplett'!K852)</f>
        <v>-</v>
      </c>
      <c r="B852" s="17" t="str">
        <f>IF(ISBLANK('Nomenklatur komplett'!L852),"-",'Nomenklatur komplett'!L852)</f>
        <v>-</v>
      </c>
      <c r="C852" s="101" t="str">
        <f>IF(ISBLANK('Nomenklatur komplett'!M852),"-",'Nomenklatur komplett'!M852)</f>
        <v>-</v>
      </c>
      <c r="D852" s="51" t="str">
        <f t="shared" si="13"/>
        <v>-</v>
      </c>
    </row>
    <row r="853" spans="1:4" x14ac:dyDescent="0.2">
      <c r="A853" s="25" t="str">
        <f>IF(ISBLANK('Nomenklatur komplett'!K853),"-",'Nomenklatur komplett'!K853)</f>
        <v>-</v>
      </c>
      <c r="B853" s="17" t="str">
        <f>IF(ISBLANK('Nomenklatur komplett'!L853),"-",'Nomenklatur komplett'!L853)</f>
        <v>-</v>
      </c>
      <c r="C853" s="101" t="str">
        <f>IF(ISBLANK('Nomenklatur komplett'!M853),"-",'Nomenklatur komplett'!M853)</f>
        <v>-</v>
      </c>
      <c r="D853" s="51" t="str">
        <f t="shared" si="13"/>
        <v>-</v>
      </c>
    </row>
    <row r="854" spans="1:4" x14ac:dyDescent="0.2">
      <c r="A854" s="25" t="str">
        <f>IF(ISBLANK('Nomenklatur komplett'!K854),"-",'Nomenklatur komplett'!K854)</f>
        <v>-</v>
      </c>
      <c r="B854" s="17" t="str">
        <f>IF(ISBLANK('Nomenklatur komplett'!L854),"-",'Nomenklatur komplett'!L854)</f>
        <v>-</v>
      </c>
      <c r="C854" s="101" t="str">
        <f>IF(ISBLANK('Nomenklatur komplett'!M854),"-",'Nomenklatur komplett'!M854)</f>
        <v>-</v>
      </c>
      <c r="D854" s="51" t="str">
        <f t="shared" si="13"/>
        <v>-</v>
      </c>
    </row>
    <row r="855" spans="1:4" x14ac:dyDescent="0.2">
      <c r="A855" s="25" t="str">
        <f>IF(ISBLANK('Nomenklatur komplett'!K855),"-",'Nomenklatur komplett'!K855)</f>
        <v>-</v>
      </c>
      <c r="B855" s="17" t="str">
        <f>IF(ISBLANK('Nomenklatur komplett'!L855),"-",'Nomenklatur komplett'!L855)</f>
        <v>-</v>
      </c>
      <c r="C855" s="101" t="str">
        <f>IF(ISBLANK('Nomenklatur komplett'!M855),"-",'Nomenklatur komplett'!M855)</f>
        <v>-</v>
      </c>
      <c r="D855" s="51" t="str">
        <f t="shared" si="13"/>
        <v>-</v>
      </c>
    </row>
    <row r="856" spans="1:4" x14ac:dyDescent="0.2">
      <c r="A856" s="25" t="str">
        <f>IF(ISBLANK('Nomenklatur komplett'!K856),"-",'Nomenklatur komplett'!K856)</f>
        <v>-</v>
      </c>
      <c r="B856" s="17" t="str">
        <f>IF(ISBLANK('Nomenklatur komplett'!L856),"-",'Nomenklatur komplett'!L856)</f>
        <v>-</v>
      </c>
      <c r="C856" s="101" t="str">
        <f>IF(ISBLANK('Nomenklatur komplett'!M856),"-",'Nomenklatur komplett'!M856)</f>
        <v>-</v>
      </c>
      <c r="D856" s="51" t="str">
        <f t="shared" si="13"/>
        <v>-</v>
      </c>
    </row>
    <row r="857" spans="1:4" x14ac:dyDescent="0.2">
      <c r="A857" s="25" t="str">
        <f>IF(ISBLANK('Nomenklatur komplett'!K857),"-",'Nomenklatur komplett'!K857)</f>
        <v>-</v>
      </c>
      <c r="B857" s="17" t="str">
        <f>IF(ISBLANK('Nomenklatur komplett'!L857),"-",'Nomenklatur komplett'!L857)</f>
        <v>-</v>
      </c>
      <c r="C857" s="101" t="str">
        <f>IF(ISBLANK('Nomenklatur komplett'!M857),"-",'Nomenklatur komplett'!M857)</f>
        <v>-</v>
      </c>
      <c r="D857" s="51" t="str">
        <f t="shared" si="13"/>
        <v>-</v>
      </c>
    </row>
    <row r="858" spans="1:4" x14ac:dyDescent="0.2">
      <c r="A858" s="25" t="str">
        <f>IF(ISBLANK('Nomenklatur komplett'!K858),"-",'Nomenklatur komplett'!K858)</f>
        <v>-</v>
      </c>
      <c r="B858" s="17" t="str">
        <f>IF(ISBLANK('Nomenklatur komplett'!L858),"-",'Nomenklatur komplett'!L858)</f>
        <v>-</v>
      </c>
      <c r="C858" s="101" t="str">
        <f>IF(ISBLANK('Nomenklatur komplett'!M858),"-",'Nomenklatur komplett'!M858)</f>
        <v>-</v>
      </c>
      <c r="D858" s="51" t="str">
        <f t="shared" si="13"/>
        <v>-</v>
      </c>
    </row>
    <row r="859" spans="1:4" x14ac:dyDescent="0.2">
      <c r="A859" s="25" t="str">
        <f>IF(ISBLANK('Nomenklatur komplett'!K859),"-",'Nomenklatur komplett'!K859)</f>
        <v>-</v>
      </c>
      <c r="B859" s="17" t="str">
        <f>IF(ISBLANK('Nomenklatur komplett'!L859),"-",'Nomenklatur komplett'!L859)</f>
        <v>-</v>
      </c>
      <c r="C859" s="101" t="str">
        <f>IF(ISBLANK('Nomenklatur komplett'!M859),"-",'Nomenklatur komplett'!M859)</f>
        <v>-</v>
      </c>
      <c r="D859" s="51" t="str">
        <f t="shared" si="13"/>
        <v>-</v>
      </c>
    </row>
    <row r="860" spans="1:4" x14ac:dyDescent="0.2">
      <c r="A860" s="25" t="str">
        <f>IF(ISBLANK('Nomenklatur komplett'!K860),"-",'Nomenklatur komplett'!K860)</f>
        <v>-</v>
      </c>
      <c r="B860" s="17" t="str">
        <f>IF(ISBLANK('Nomenklatur komplett'!L860),"-",'Nomenklatur komplett'!L860)</f>
        <v>-</v>
      </c>
      <c r="C860" s="101" t="str">
        <f>IF(ISBLANK('Nomenklatur komplett'!M860),"-",'Nomenklatur komplett'!M860)</f>
        <v>-</v>
      </c>
      <c r="D860" s="51" t="str">
        <f t="shared" si="13"/>
        <v>-</v>
      </c>
    </row>
    <row r="861" spans="1:4" x14ac:dyDescent="0.2">
      <c r="A861" s="25" t="str">
        <f>IF(ISBLANK('Nomenklatur komplett'!K861),"-",'Nomenklatur komplett'!K861)</f>
        <v>-</v>
      </c>
      <c r="B861" s="17" t="str">
        <f>IF(ISBLANK('Nomenklatur komplett'!L861),"-",'Nomenklatur komplett'!L861)</f>
        <v>-</v>
      </c>
      <c r="C861" s="101" t="str">
        <f>IF(ISBLANK('Nomenklatur komplett'!M861),"-",'Nomenklatur komplett'!M861)</f>
        <v>-</v>
      </c>
      <c r="D861" s="51" t="str">
        <f t="shared" si="13"/>
        <v>-</v>
      </c>
    </row>
    <row r="862" spans="1:4" x14ac:dyDescent="0.2">
      <c r="A862" s="25" t="str">
        <f>IF(ISBLANK('Nomenklatur komplett'!K862),"-",'Nomenklatur komplett'!K862)</f>
        <v>-</v>
      </c>
      <c r="B862" s="17" t="str">
        <f>IF(ISBLANK('Nomenklatur komplett'!L862),"-",'Nomenklatur komplett'!L862)</f>
        <v>-</v>
      </c>
      <c r="C862" s="101" t="str">
        <f>IF(ISBLANK('Nomenklatur komplett'!M862),"-",'Nomenklatur komplett'!M862)</f>
        <v>-</v>
      </c>
      <c r="D862" s="51" t="str">
        <f t="shared" si="13"/>
        <v>-</v>
      </c>
    </row>
    <row r="863" spans="1:4" x14ac:dyDescent="0.2">
      <c r="A863" s="25" t="str">
        <f>IF(ISBLANK('Nomenklatur komplett'!K863),"-",'Nomenklatur komplett'!K863)</f>
        <v>-</v>
      </c>
      <c r="B863" s="17" t="str">
        <f>IF(ISBLANK('Nomenklatur komplett'!L863),"-",'Nomenklatur komplett'!L863)</f>
        <v>-</v>
      </c>
      <c r="C863" s="101" t="str">
        <f>IF(ISBLANK('Nomenklatur komplett'!M863),"-",'Nomenklatur komplett'!M863)</f>
        <v>-</v>
      </c>
      <c r="D863" s="51" t="str">
        <f t="shared" si="13"/>
        <v>-</v>
      </c>
    </row>
    <row r="864" spans="1:4" x14ac:dyDescent="0.2">
      <c r="A864" s="25" t="str">
        <f>IF(ISBLANK('Nomenklatur komplett'!K864),"-",'Nomenklatur komplett'!K864)</f>
        <v>-</v>
      </c>
      <c r="B864" s="17" t="str">
        <f>IF(ISBLANK('Nomenklatur komplett'!L864),"-",'Nomenklatur komplett'!L864)</f>
        <v>-</v>
      </c>
      <c r="C864" s="101" t="str">
        <f>IF(ISBLANK('Nomenklatur komplett'!M864),"-",'Nomenklatur komplett'!M864)</f>
        <v>-</v>
      </c>
      <c r="D864" s="51" t="str">
        <f t="shared" si="13"/>
        <v>-</v>
      </c>
    </row>
    <row r="865" spans="1:4" x14ac:dyDescent="0.2">
      <c r="A865" s="25" t="str">
        <f>IF(ISBLANK('Nomenklatur komplett'!K865),"-",'Nomenklatur komplett'!K865)</f>
        <v>-</v>
      </c>
      <c r="B865" s="17" t="str">
        <f>IF(ISBLANK('Nomenklatur komplett'!L865),"-",'Nomenklatur komplett'!L865)</f>
        <v>-</v>
      </c>
      <c r="C865" s="101" t="str">
        <f>IF(ISBLANK('Nomenklatur komplett'!M865),"-",'Nomenklatur komplett'!M865)</f>
        <v>-</v>
      </c>
      <c r="D865" s="51" t="str">
        <f t="shared" si="13"/>
        <v>-</v>
      </c>
    </row>
    <row r="866" spans="1:4" x14ac:dyDescent="0.2">
      <c r="A866" s="25" t="str">
        <f>IF(ISBLANK('Nomenklatur komplett'!K866),"-",'Nomenklatur komplett'!K866)</f>
        <v>-</v>
      </c>
      <c r="B866" s="17" t="str">
        <f>IF(ISBLANK('Nomenklatur komplett'!L866),"-",'Nomenklatur komplett'!L866)</f>
        <v>-</v>
      </c>
      <c r="C866" s="101" t="str">
        <f>IF(ISBLANK('Nomenklatur komplett'!M866),"-",'Nomenklatur komplett'!M866)</f>
        <v>-</v>
      </c>
      <c r="D866" s="51" t="str">
        <f t="shared" si="13"/>
        <v>-</v>
      </c>
    </row>
    <row r="867" spans="1:4" x14ac:dyDescent="0.2">
      <c r="A867" s="25" t="str">
        <f>IF(ISBLANK('Nomenklatur komplett'!K867),"-",'Nomenklatur komplett'!K867)</f>
        <v>-</v>
      </c>
      <c r="B867" s="17" t="str">
        <f>IF(ISBLANK('Nomenklatur komplett'!L867),"-",'Nomenklatur komplett'!L867)</f>
        <v>-</v>
      </c>
      <c r="C867" s="101" t="str">
        <f>IF(ISBLANK('Nomenklatur komplett'!M867),"-",'Nomenklatur komplett'!M867)</f>
        <v>-</v>
      </c>
      <c r="D867" s="51" t="str">
        <f t="shared" si="13"/>
        <v>-</v>
      </c>
    </row>
    <row r="868" spans="1:4" x14ac:dyDescent="0.2">
      <c r="A868" s="25" t="str">
        <f>IF(ISBLANK('Nomenklatur komplett'!K868),"-",'Nomenklatur komplett'!K868)</f>
        <v>-</v>
      </c>
      <c r="B868" s="17" t="str">
        <f>IF(ISBLANK('Nomenklatur komplett'!L868),"-",'Nomenklatur komplett'!L868)</f>
        <v>-</v>
      </c>
      <c r="C868" s="101" t="str">
        <f>IF(ISBLANK('Nomenklatur komplett'!M868),"-",'Nomenklatur komplett'!M868)</f>
        <v>-</v>
      </c>
      <c r="D868" s="51" t="str">
        <f t="shared" si="13"/>
        <v>-</v>
      </c>
    </row>
    <row r="869" spans="1:4" x14ac:dyDescent="0.2">
      <c r="A869" s="25" t="str">
        <f>IF(ISBLANK('Nomenklatur komplett'!K869),"-",'Nomenklatur komplett'!K869)</f>
        <v>-</v>
      </c>
      <c r="B869" s="17" t="str">
        <f>IF(ISBLANK('Nomenklatur komplett'!L869),"-",'Nomenklatur komplett'!L869)</f>
        <v>-</v>
      </c>
      <c r="C869" s="101" t="str">
        <f>IF(ISBLANK('Nomenklatur komplett'!M869),"-",'Nomenklatur komplett'!M869)</f>
        <v>-</v>
      </c>
      <c r="D869" s="51" t="str">
        <f t="shared" si="13"/>
        <v>-</v>
      </c>
    </row>
    <row r="870" spans="1:4" x14ac:dyDescent="0.2">
      <c r="A870" s="25" t="str">
        <f>IF(ISBLANK('Nomenklatur komplett'!K870),"-",'Nomenklatur komplett'!K870)</f>
        <v>-</v>
      </c>
      <c r="B870" s="17" t="str">
        <f>IF(ISBLANK('Nomenklatur komplett'!L870),"-",'Nomenklatur komplett'!L870)</f>
        <v>-</v>
      </c>
      <c r="C870" s="101" t="str">
        <f>IF(ISBLANK('Nomenklatur komplett'!M870),"-",'Nomenklatur komplett'!M870)</f>
        <v>-</v>
      </c>
      <c r="D870" s="51" t="str">
        <f t="shared" si="13"/>
        <v>-</v>
      </c>
    </row>
    <row r="871" spans="1:4" x14ac:dyDescent="0.2">
      <c r="A871" s="25" t="str">
        <f>IF(ISBLANK('Nomenklatur komplett'!K871),"-",'Nomenklatur komplett'!K871)</f>
        <v>-</v>
      </c>
      <c r="B871" s="17" t="str">
        <f>IF(ISBLANK('Nomenklatur komplett'!L871),"-",'Nomenklatur komplett'!L871)</f>
        <v>-</v>
      </c>
      <c r="C871" s="101" t="str">
        <f>IF(ISBLANK('Nomenklatur komplett'!M871),"-",'Nomenklatur komplett'!M871)</f>
        <v>-</v>
      </c>
      <c r="D871" s="51" t="str">
        <f t="shared" si="13"/>
        <v>-</v>
      </c>
    </row>
    <row r="872" spans="1:4" x14ac:dyDescent="0.2">
      <c r="A872" s="25" t="str">
        <f>IF(ISBLANK('Nomenklatur komplett'!K872),"-",'Nomenklatur komplett'!K872)</f>
        <v>-</v>
      </c>
      <c r="B872" s="17" t="str">
        <f>IF(ISBLANK('Nomenklatur komplett'!L872),"-",'Nomenklatur komplett'!L872)</f>
        <v>-</v>
      </c>
      <c r="C872" s="101" t="str">
        <f>IF(ISBLANK('Nomenklatur komplett'!M872),"-",'Nomenklatur komplett'!M872)</f>
        <v>-</v>
      </c>
      <c r="D872" s="51" t="str">
        <f t="shared" si="13"/>
        <v>-</v>
      </c>
    </row>
    <row r="873" spans="1:4" x14ac:dyDescent="0.2">
      <c r="A873" s="25" t="str">
        <f>IF(ISBLANK('Nomenklatur komplett'!K873),"-",'Nomenklatur komplett'!K873)</f>
        <v>-</v>
      </c>
      <c r="B873" s="17" t="str">
        <f>IF(ISBLANK('Nomenklatur komplett'!L873),"-",'Nomenklatur komplett'!L873)</f>
        <v>-</v>
      </c>
      <c r="C873" s="101" t="str">
        <f>IF(ISBLANK('Nomenklatur komplett'!M873),"-",'Nomenklatur komplett'!M873)</f>
        <v>-</v>
      </c>
      <c r="D873" s="51" t="str">
        <f t="shared" si="13"/>
        <v>-</v>
      </c>
    </row>
    <row r="874" spans="1:4" x14ac:dyDescent="0.2">
      <c r="A874" s="25" t="str">
        <f>IF(ISBLANK('Nomenklatur komplett'!K874),"-",'Nomenklatur komplett'!K874)</f>
        <v>-</v>
      </c>
      <c r="B874" s="17" t="str">
        <f>IF(ISBLANK('Nomenklatur komplett'!L874),"-",'Nomenklatur komplett'!L874)</f>
        <v>-</v>
      </c>
      <c r="C874" s="101" t="str">
        <f>IF(ISBLANK('Nomenklatur komplett'!M874),"-",'Nomenklatur komplett'!M874)</f>
        <v>-</v>
      </c>
      <c r="D874" s="51" t="str">
        <f t="shared" si="13"/>
        <v>-</v>
      </c>
    </row>
    <row r="875" spans="1:4" x14ac:dyDescent="0.2">
      <c r="A875" s="25" t="str">
        <f>IF(ISBLANK('Nomenklatur komplett'!K875),"-",'Nomenklatur komplett'!K875)</f>
        <v>-</v>
      </c>
      <c r="B875" s="17" t="str">
        <f>IF(ISBLANK('Nomenklatur komplett'!L875),"-",'Nomenklatur komplett'!L875)</f>
        <v>-</v>
      </c>
      <c r="C875" s="101" t="str">
        <f>IF(ISBLANK('Nomenklatur komplett'!M875),"-",'Nomenklatur komplett'!M875)</f>
        <v>-</v>
      </c>
      <c r="D875" s="51" t="str">
        <f t="shared" si="13"/>
        <v>-</v>
      </c>
    </row>
    <row r="876" spans="1:4" x14ac:dyDescent="0.2">
      <c r="A876" s="25" t="str">
        <f>IF(ISBLANK('Nomenklatur komplett'!K876),"-",'Nomenklatur komplett'!K876)</f>
        <v>-</v>
      </c>
      <c r="B876" s="17" t="str">
        <f>IF(ISBLANK('Nomenklatur komplett'!L876),"-",'Nomenklatur komplett'!L876)</f>
        <v>-</v>
      </c>
      <c r="C876" s="101" t="str">
        <f>IF(ISBLANK('Nomenklatur komplett'!M876),"-",'Nomenklatur komplett'!M876)</f>
        <v>-</v>
      </c>
      <c r="D876" s="51" t="str">
        <f t="shared" si="13"/>
        <v>-</v>
      </c>
    </row>
    <row r="877" spans="1:4" x14ac:dyDescent="0.2">
      <c r="A877" s="25" t="str">
        <f>IF(ISBLANK('Nomenklatur komplett'!K877),"-",'Nomenklatur komplett'!K877)</f>
        <v>-</v>
      </c>
      <c r="B877" s="17" t="str">
        <f>IF(ISBLANK('Nomenklatur komplett'!L877),"-",'Nomenklatur komplett'!L877)</f>
        <v>-</v>
      </c>
      <c r="C877" s="101" t="str">
        <f>IF(ISBLANK('Nomenklatur komplett'!M877),"-",'Nomenklatur komplett'!M877)</f>
        <v>-</v>
      </c>
      <c r="D877" s="51" t="str">
        <f t="shared" si="13"/>
        <v>-</v>
      </c>
    </row>
    <row r="878" spans="1:4" x14ac:dyDescent="0.2">
      <c r="A878" s="25" t="str">
        <f>IF(ISBLANK('Nomenklatur komplett'!K878),"-",'Nomenklatur komplett'!K878)</f>
        <v>-</v>
      </c>
      <c r="B878" s="17" t="str">
        <f>IF(ISBLANK('Nomenklatur komplett'!L878),"-",'Nomenklatur komplett'!L878)</f>
        <v>-</v>
      </c>
      <c r="C878" s="101" t="str">
        <f>IF(ISBLANK('Nomenklatur komplett'!M878),"-",'Nomenklatur komplett'!M878)</f>
        <v>-</v>
      </c>
      <c r="D878" s="51" t="str">
        <f t="shared" si="13"/>
        <v>-</v>
      </c>
    </row>
    <row r="879" spans="1:4" x14ac:dyDescent="0.2">
      <c r="A879" s="25" t="str">
        <f>IF(ISBLANK('Nomenklatur komplett'!K879),"-",'Nomenklatur komplett'!K879)</f>
        <v>-</v>
      </c>
      <c r="B879" s="17" t="str">
        <f>IF(ISBLANK('Nomenklatur komplett'!L879),"-",'Nomenklatur komplett'!L879)</f>
        <v>-</v>
      </c>
      <c r="C879" s="101" t="str">
        <f>IF(ISBLANK('Nomenklatur komplett'!M879),"-",'Nomenklatur komplett'!M879)</f>
        <v>-</v>
      </c>
      <c r="D879" s="51" t="str">
        <f t="shared" si="13"/>
        <v>-</v>
      </c>
    </row>
    <row r="880" spans="1:4" x14ac:dyDescent="0.2">
      <c r="A880" s="25" t="str">
        <f>IF(ISBLANK('Nomenklatur komplett'!K880),"-",'Nomenklatur komplett'!K880)</f>
        <v>-</v>
      </c>
      <c r="B880" s="17" t="str">
        <f>IF(ISBLANK('Nomenklatur komplett'!L880),"-",'Nomenklatur komplett'!L880)</f>
        <v>-</v>
      </c>
      <c r="C880" s="101" t="str">
        <f>IF(ISBLANK('Nomenklatur komplett'!M880),"-",'Nomenklatur komplett'!M880)</f>
        <v>-</v>
      </c>
      <c r="D880" s="51" t="str">
        <f t="shared" si="13"/>
        <v>-</v>
      </c>
    </row>
    <row r="881" spans="1:4" x14ac:dyDescent="0.2">
      <c r="A881" s="25" t="str">
        <f>IF(ISBLANK('Nomenklatur komplett'!K881),"-",'Nomenklatur komplett'!K881)</f>
        <v>-</v>
      </c>
      <c r="B881" s="17" t="str">
        <f>IF(ISBLANK('Nomenklatur komplett'!L881),"-",'Nomenklatur komplett'!L881)</f>
        <v>-</v>
      </c>
      <c r="C881" s="101" t="str">
        <f>IF(ISBLANK('Nomenklatur komplett'!M881),"-",'Nomenklatur komplett'!M881)</f>
        <v>-</v>
      </c>
      <c r="D881" s="51" t="str">
        <f t="shared" si="13"/>
        <v>-</v>
      </c>
    </row>
    <row r="882" spans="1:4" x14ac:dyDescent="0.2">
      <c r="A882" s="25" t="str">
        <f>IF(ISBLANK('Nomenklatur komplett'!K882),"-",'Nomenklatur komplett'!K882)</f>
        <v>-</v>
      </c>
      <c r="B882" s="17" t="str">
        <f>IF(ISBLANK('Nomenklatur komplett'!L882),"-",'Nomenklatur komplett'!L882)</f>
        <v>-</v>
      </c>
      <c r="C882" s="101" t="str">
        <f>IF(ISBLANK('Nomenklatur komplett'!M882),"-",'Nomenklatur komplett'!M882)</f>
        <v>-</v>
      </c>
      <c r="D882" s="51" t="str">
        <f t="shared" si="13"/>
        <v>-</v>
      </c>
    </row>
    <row r="883" spans="1:4" x14ac:dyDescent="0.2">
      <c r="A883" s="25" t="str">
        <f>IF(ISBLANK('Nomenklatur komplett'!K883),"-",'Nomenklatur komplett'!K883)</f>
        <v>-</v>
      </c>
      <c r="B883" s="17" t="str">
        <f>IF(ISBLANK('Nomenklatur komplett'!L883),"-",'Nomenklatur komplett'!L883)</f>
        <v>-</v>
      </c>
      <c r="C883" s="101" t="str">
        <f>IF(ISBLANK('Nomenklatur komplett'!M883),"-",'Nomenklatur komplett'!M883)</f>
        <v>-</v>
      </c>
      <c r="D883" s="51" t="str">
        <f t="shared" si="13"/>
        <v>-</v>
      </c>
    </row>
    <row r="884" spans="1:4" x14ac:dyDescent="0.2">
      <c r="A884" s="25" t="str">
        <f>IF(ISBLANK('Nomenklatur komplett'!K884),"-",'Nomenklatur komplett'!K884)</f>
        <v>-</v>
      </c>
      <c r="B884" s="17" t="str">
        <f>IF(ISBLANK('Nomenklatur komplett'!L884),"-",'Nomenklatur komplett'!L884)</f>
        <v>-</v>
      </c>
      <c r="C884" s="101" t="str">
        <f>IF(ISBLANK('Nomenklatur komplett'!M884),"-",'Nomenklatur komplett'!M884)</f>
        <v>-</v>
      </c>
      <c r="D884" s="51" t="str">
        <f t="shared" si="13"/>
        <v>-</v>
      </c>
    </row>
    <row r="885" spans="1:4" x14ac:dyDescent="0.2">
      <c r="A885" s="25" t="str">
        <f>IF(ISBLANK('Nomenklatur komplett'!K885),"-",'Nomenklatur komplett'!K885)</f>
        <v>-</v>
      </c>
      <c r="B885" s="17" t="str">
        <f>IF(ISBLANK('Nomenklatur komplett'!L885),"-",'Nomenklatur komplett'!L885)</f>
        <v>-</v>
      </c>
      <c r="C885" s="101" t="str">
        <f>IF(ISBLANK('Nomenklatur komplett'!M885),"-",'Nomenklatur komplett'!M885)</f>
        <v>-</v>
      </c>
      <c r="D885" s="51" t="str">
        <f t="shared" si="13"/>
        <v>-</v>
      </c>
    </row>
    <row r="886" spans="1:4" x14ac:dyDescent="0.2">
      <c r="A886" s="25" t="str">
        <f>IF(ISBLANK('Nomenklatur komplett'!K886),"-",'Nomenklatur komplett'!K886)</f>
        <v>-</v>
      </c>
      <c r="B886" s="17" t="str">
        <f>IF(ISBLANK('Nomenklatur komplett'!L886),"-",'Nomenklatur komplett'!L886)</f>
        <v>-</v>
      </c>
      <c r="C886" s="101" t="str">
        <f>IF(ISBLANK('Nomenklatur komplett'!M886),"-",'Nomenklatur komplett'!M886)</f>
        <v>-</v>
      </c>
      <c r="D886" s="51" t="str">
        <f t="shared" si="13"/>
        <v>-</v>
      </c>
    </row>
    <row r="887" spans="1:4" x14ac:dyDescent="0.2">
      <c r="A887" s="25" t="str">
        <f>IF(ISBLANK('Nomenklatur komplett'!K887),"-",'Nomenklatur komplett'!K887)</f>
        <v>-</v>
      </c>
      <c r="B887" s="17" t="str">
        <f>IF(ISBLANK('Nomenklatur komplett'!L887),"-",'Nomenklatur komplett'!L887)</f>
        <v>-</v>
      </c>
      <c r="C887" s="101" t="str">
        <f>IF(ISBLANK('Nomenklatur komplett'!M887),"-",'Nomenklatur komplett'!M887)</f>
        <v>-</v>
      </c>
      <c r="D887" s="51" t="str">
        <f t="shared" si="13"/>
        <v>-</v>
      </c>
    </row>
    <row r="888" spans="1:4" x14ac:dyDescent="0.2">
      <c r="A888" s="25" t="str">
        <f>IF(ISBLANK('Nomenklatur komplett'!K888),"-",'Nomenklatur komplett'!K888)</f>
        <v>-</v>
      </c>
      <c r="B888" s="17" t="str">
        <f>IF(ISBLANK('Nomenklatur komplett'!L888),"-",'Nomenklatur komplett'!L888)</f>
        <v>-</v>
      </c>
      <c r="C888" s="101" t="str">
        <f>IF(ISBLANK('Nomenklatur komplett'!M888),"-",'Nomenklatur komplett'!M888)</f>
        <v>-</v>
      </c>
      <c r="D888" s="51" t="str">
        <f t="shared" si="13"/>
        <v>-</v>
      </c>
    </row>
    <row r="889" spans="1:4" x14ac:dyDescent="0.2">
      <c r="A889" s="25" t="str">
        <f>IF(ISBLANK('Nomenklatur komplett'!K889),"-",'Nomenklatur komplett'!K889)</f>
        <v>-</v>
      </c>
      <c r="B889" s="17" t="str">
        <f>IF(ISBLANK('Nomenklatur komplett'!L889),"-",'Nomenklatur komplett'!L889)</f>
        <v>-</v>
      </c>
      <c r="C889" s="101" t="str">
        <f>IF(ISBLANK('Nomenklatur komplett'!M889),"-",'Nomenklatur komplett'!M889)</f>
        <v>-</v>
      </c>
      <c r="D889" s="51" t="str">
        <f t="shared" si="13"/>
        <v>-</v>
      </c>
    </row>
    <row r="890" spans="1:4" x14ac:dyDescent="0.2">
      <c r="A890" s="25" t="str">
        <f>IF(ISBLANK('Nomenklatur komplett'!K890),"-",'Nomenklatur komplett'!K890)</f>
        <v>-</v>
      </c>
      <c r="B890" s="17" t="str">
        <f>IF(ISBLANK('Nomenklatur komplett'!L890),"-",'Nomenklatur komplett'!L890)</f>
        <v>-</v>
      </c>
      <c r="C890" s="101" t="str">
        <f>IF(ISBLANK('Nomenklatur komplett'!M890),"-",'Nomenklatur komplett'!M890)</f>
        <v>-</v>
      </c>
      <c r="D890" s="51" t="str">
        <f t="shared" si="13"/>
        <v>-</v>
      </c>
    </row>
    <row r="891" spans="1:4" x14ac:dyDescent="0.2">
      <c r="A891" s="25" t="str">
        <f>IF(ISBLANK('Nomenklatur komplett'!K891),"-",'Nomenklatur komplett'!K891)</f>
        <v>-</v>
      </c>
      <c r="B891" s="17" t="str">
        <f>IF(ISBLANK('Nomenklatur komplett'!L891),"-",'Nomenklatur komplett'!L891)</f>
        <v>-</v>
      </c>
      <c r="C891" s="101" t="str">
        <f>IF(ISBLANK('Nomenklatur komplett'!M891),"-",'Nomenklatur komplett'!M891)</f>
        <v>-</v>
      </c>
      <c r="D891" s="51" t="str">
        <f t="shared" si="13"/>
        <v>-</v>
      </c>
    </row>
    <row r="892" spans="1:4" x14ac:dyDescent="0.2">
      <c r="A892" s="25" t="str">
        <f>IF(ISBLANK('Nomenklatur komplett'!K892),"-",'Nomenklatur komplett'!K892)</f>
        <v>-</v>
      </c>
      <c r="B892" s="17" t="str">
        <f>IF(ISBLANK('Nomenklatur komplett'!L892),"-",'Nomenklatur komplett'!L892)</f>
        <v>-</v>
      </c>
      <c r="C892" s="101" t="str">
        <f>IF(ISBLANK('Nomenklatur komplett'!M892),"-",'Nomenklatur komplett'!M892)</f>
        <v>-</v>
      </c>
      <c r="D892" s="51" t="str">
        <f t="shared" si="13"/>
        <v>-</v>
      </c>
    </row>
    <row r="893" spans="1:4" x14ac:dyDescent="0.2">
      <c r="A893" s="25" t="str">
        <f>IF(ISBLANK('Nomenklatur komplett'!K893),"-",'Nomenklatur komplett'!K893)</f>
        <v>-</v>
      </c>
      <c r="B893" s="17" t="str">
        <f>IF(ISBLANK('Nomenklatur komplett'!L893),"-",'Nomenklatur komplett'!L893)</f>
        <v>-</v>
      </c>
      <c r="C893" s="101" t="str">
        <f>IF(ISBLANK('Nomenklatur komplett'!M893),"-",'Nomenklatur komplett'!M893)</f>
        <v>-</v>
      </c>
      <c r="D893" s="51" t="str">
        <f t="shared" si="13"/>
        <v>-</v>
      </c>
    </row>
    <row r="894" spans="1:4" x14ac:dyDescent="0.2">
      <c r="A894" s="25" t="str">
        <f>IF(ISBLANK('Nomenklatur komplett'!K894),"-",'Nomenklatur komplett'!K894)</f>
        <v>-</v>
      </c>
      <c r="B894" s="17" t="str">
        <f>IF(ISBLANK('Nomenklatur komplett'!L894),"-",'Nomenklatur komplett'!L894)</f>
        <v>-</v>
      </c>
      <c r="C894" s="101" t="str">
        <f>IF(ISBLANK('Nomenklatur komplett'!M894),"-",'Nomenklatur komplett'!M894)</f>
        <v>-</v>
      </c>
      <c r="D894" s="51" t="str">
        <f t="shared" si="13"/>
        <v>-</v>
      </c>
    </row>
    <row r="895" spans="1:4" x14ac:dyDescent="0.2">
      <c r="A895" s="25" t="str">
        <f>IF(ISBLANK('Nomenklatur komplett'!K895),"-",'Nomenklatur komplett'!K895)</f>
        <v>-</v>
      </c>
      <c r="B895" s="17" t="str">
        <f>IF(ISBLANK('Nomenklatur komplett'!L895),"-",'Nomenklatur komplett'!L895)</f>
        <v>-</v>
      </c>
      <c r="C895" s="101" t="str">
        <f>IF(ISBLANK('Nomenklatur komplett'!M895),"-",'Nomenklatur komplett'!M895)</f>
        <v>-</v>
      </c>
      <c r="D895" s="51" t="str">
        <f t="shared" si="13"/>
        <v>-</v>
      </c>
    </row>
    <row r="896" spans="1:4" x14ac:dyDescent="0.2">
      <c r="A896" s="25" t="str">
        <f>IF(ISBLANK('Nomenklatur komplett'!K896),"-",'Nomenklatur komplett'!K896)</f>
        <v>-</v>
      </c>
      <c r="B896" s="17" t="str">
        <f>IF(ISBLANK('Nomenklatur komplett'!L896),"-",'Nomenklatur komplett'!L896)</f>
        <v>-</v>
      </c>
      <c r="C896" s="101" t="str">
        <f>IF(ISBLANK('Nomenklatur komplett'!M896),"-",'Nomenklatur komplett'!M896)</f>
        <v>-</v>
      </c>
      <c r="D896" s="51" t="str">
        <f t="shared" si="13"/>
        <v>-</v>
      </c>
    </row>
    <row r="897" spans="1:4" x14ac:dyDescent="0.2">
      <c r="A897" s="25" t="str">
        <f>IF(ISBLANK('Nomenklatur komplett'!K897),"-",'Nomenklatur komplett'!K897)</f>
        <v>-</v>
      </c>
      <c r="B897" s="17" t="str">
        <f>IF(ISBLANK('Nomenklatur komplett'!L897),"-",'Nomenklatur komplett'!L897)</f>
        <v>-</v>
      </c>
      <c r="C897" s="101" t="str">
        <f>IF(ISBLANK('Nomenklatur komplett'!M897),"-",'Nomenklatur komplett'!M897)</f>
        <v>-</v>
      </c>
      <c r="D897" s="51" t="str">
        <f t="shared" si="13"/>
        <v>-</v>
      </c>
    </row>
    <row r="898" spans="1:4" x14ac:dyDescent="0.2">
      <c r="A898" s="25" t="str">
        <f>IF(ISBLANK('Nomenklatur komplett'!K898),"-",'Nomenklatur komplett'!K898)</f>
        <v>-</v>
      </c>
      <c r="B898" s="17" t="str">
        <f>IF(ISBLANK('Nomenklatur komplett'!L898),"-",'Nomenklatur komplett'!L898)</f>
        <v>-</v>
      </c>
      <c r="C898" s="101" t="str">
        <f>IF(ISBLANK('Nomenklatur komplett'!M898),"-",'Nomenklatur komplett'!M898)</f>
        <v>-</v>
      </c>
      <c r="D898" s="51" t="str">
        <f t="shared" si="13"/>
        <v>-</v>
      </c>
    </row>
    <row r="899" spans="1:4" x14ac:dyDescent="0.2">
      <c r="A899" s="25" t="str">
        <f>IF(ISBLANK('Nomenklatur komplett'!K899),"-",'Nomenklatur komplett'!K899)</f>
        <v>-</v>
      </c>
      <c r="B899" s="17" t="str">
        <f>IF(ISBLANK('Nomenklatur komplett'!L899),"-",'Nomenklatur komplett'!L899)</f>
        <v>-</v>
      </c>
      <c r="C899" s="101" t="str">
        <f>IF(ISBLANK('Nomenklatur komplett'!M899),"-",'Nomenklatur komplett'!M899)</f>
        <v>-</v>
      </c>
      <c r="D899" s="51" t="str">
        <f t="shared" si="13"/>
        <v>-</v>
      </c>
    </row>
    <row r="900" spans="1:4" x14ac:dyDescent="0.2">
      <c r="A900" s="25" t="str">
        <f>IF(ISBLANK('Nomenklatur komplett'!K900),"-",'Nomenklatur komplett'!K900)</f>
        <v>-</v>
      </c>
      <c r="B900" s="17" t="str">
        <f>IF(ISBLANK('Nomenklatur komplett'!L900),"-",'Nomenklatur komplett'!L900)</f>
        <v>-</v>
      </c>
      <c r="C900" s="101" t="str">
        <f>IF(ISBLANK('Nomenklatur komplett'!M900),"-",'Nomenklatur komplett'!M900)</f>
        <v>-</v>
      </c>
      <c r="D900" s="51" t="str">
        <f t="shared" si="13"/>
        <v>-</v>
      </c>
    </row>
    <row r="901" spans="1:4" x14ac:dyDescent="0.2">
      <c r="A901" s="25" t="str">
        <f>IF(ISBLANK('Nomenklatur komplett'!K901),"-",'Nomenklatur komplett'!K901)</f>
        <v>-</v>
      </c>
      <c r="B901" s="17" t="str">
        <f>IF(ISBLANK('Nomenklatur komplett'!L901),"-",'Nomenklatur komplett'!L901)</f>
        <v>-</v>
      </c>
      <c r="C901" s="101" t="str">
        <f>IF(ISBLANK('Nomenklatur komplett'!M901),"-",'Nomenklatur komplett'!M901)</f>
        <v>-</v>
      </c>
      <c r="D901" s="51" t="str">
        <f t="shared" ref="D901:D964" si="14">IF(B901="-",B901,C901&amp; " (" &amp;B901&amp;")")</f>
        <v>-</v>
      </c>
    </row>
    <row r="902" spans="1:4" x14ac:dyDescent="0.2">
      <c r="A902" s="25" t="str">
        <f>IF(ISBLANK('Nomenklatur komplett'!K902),"-",'Nomenklatur komplett'!K902)</f>
        <v>-</v>
      </c>
      <c r="B902" s="17" t="str">
        <f>IF(ISBLANK('Nomenklatur komplett'!L902),"-",'Nomenklatur komplett'!L902)</f>
        <v>-</v>
      </c>
      <c r="C902" s="101" t="str">
        <f>IF(ISBLANK('Nomenklatur komplett'!M902),"-",'Nomenklatur komplett'!M902)</f>
        <v>-</v>
      </c>
      <c r="D902" s="51" t="str">
        <f t="shared" si="14"/>
        <v>-</v>
      </c>
    </row>
    <row r="903" spans="1:4" x14ac:dyDescent="0.2">
      <c r="A903" s="25" t="str">
        <f>IF(ISBLANK('Nomenklatur komplett'!K903),"-",'Nomenklatur komplett'!K903)</f>
        <v>-</v>
      </c>
      <c r="B903" s="17" t="str">
        <f>IF(ISBLANK('Nomenklatur komplett'!L903),"-",'Nomenklatur komplett'!L903)</f>
        <v>-</v>
      </c>
      <c r="C903" s="101" t="str">
        <f>IF(ISBLANK('Nomenklatur komplett'!M903),"-",'Nomenklatur komplett'!M903)</f>
        <v>-</v>
      </c>
      <c r="D903" s="51" t="str">
        <f t="shared" si="14"/>
        <v>-</v>
      </c>
    </row>
    <row r="904" spans="1:4" x14ac:dyDescent="0.2">
      <c r="A904" s="25" t="str">
        <f>IF(ISBLANK('Nomenklatur komplett'!K904),"-",'Nomenklatur komplett'!K904)</f>
        <v>-</v>
      </c>
      <c r="B904" s="17" t="str">
        <f>IF(ISBLANK('Nomenklatur komplett'!L904),"-",'Nomenklatur komplett'!L904)</f>
        <v>-</v>
      </c>
      <c r="C904" s="101" t="str">
        <f>IF(ISBLANK('Nomenklatur komplett'!M904),"-",'Nomenklatur komplett'!M904)</f>
        <v>-</v>
      </c>
      <c r="D904" s="51" t="str">
        <f t="shared" si="14"/>
        <v>-</v>
      </c>
    </row>
    <row r="905" spans="1:4" x14ac:dyDescent="0.2">
      <c r="A905" s="25" t="str">
        <f>IF(ISBLANK('Nomenklatur komplett'!K905),"-",'Nomenklatur komplett'!K905)</f>
        <v>-</v>
      </c>
      <c r="B905" s="17" t="str">
        <f>IF(ISBLANK('Nomenklatur komplett'!L905),"-",'Nomenklatur komplett'!L905)</f>
        <v>-</v>
      </c>
      <c r="C905" s="101" t="str">
        <f>IF(ISBLANK('Nomenklatur komplett'!M905),"-",'Nomenklatur komplett'!M905)</f>
        <v>-</v>
      </c>
      <c r="D905" s="51" t="str">
        <f t="shared" si="14"/>
        <v>-</v>
      </c>
    </row>
    <row r="906" spans="1:4" x14ac:dyDescent="0.2">
      <c r="A906" s="25" t="str">
        <f>IF(ISBLANK('Nomenklatur komplett'!K906),"-",'Nomenklatur komplett'!K906)</f>
        <v>-</v>
      </c>
      <c r="B906" s="17" t="str">
        <f>IF(ISBLANK('Nomenklatur komplett'!L906),"-",'Nomenklatur komplett'!L906)</f>
        <v>-</v>
      </c>
      <c r="C906" s="101" t="str">
        <f>IF(ISBLANK('Nomenklatur komplett'!M906),"-",'Nomenklatur komplett'!M906)</f>
        <v>-</v>
      </c>
      <c r="D906" s="51" t="str">
        <f t="shared" si="14"/>
        <v>-</v>
      </c>
    </row>
    <row r="907" spans="1:4" x14ac:dyDescent="0.2">
      <c r="A907" s="25" t="str">
        <f>IF(ISBLANK('Nomenklatur komplett'!K907),"-",'Nomenklatur komplett'!K907)</f>
        <v>-</v>
      </c>
      <c r="B907" s="17" t="str">
        <f>IF(ISBLANK('Nomenklatur komplett'!L907),"-",'Nomenklatur komplett'!L907)</f>
        <v>-</v>
      </c>
      <c r="C907" s="101" t="str">
        <f>IF(ISBLANK('Nomenklatur komplett'!M907),"-",'Nomenklatur komplett'!M907)</f>
        <v>-</v>
      </c>
      <c r="D907" s="51" t="str">
        <f t="shared" si="14"/>
        <v>-</v>
      </c>
    </row>
    <row r="908" spans="1:4" x14ac:dyDescent="0.2">
      <c r="A908" s="25" t="str">
        <f>IF(ISBLANK('Nomenklatur komplett'!K908),"-",'Nomenklatur komplett'!K908)</f>
        <v>-</v>
      </c>
      <c r="B908" s="17" t="str">
        <f>IF(ISBLANK('Nomenklatur komplett'!L908),"-",'Nomenklatur komplett'!L908)</f>
        <v>-</v>
      </c>
      <c r="C908" s="101" t="str">
        <f>IF(ISBLANK('Nomenklatur komplett'!M908),"-",'Nomenklatur komplett'!M908)</f>
        <v>-</v>
      </c>
      <c r="D908" s="51" t="str">
        <f t="shared" si="14"/>
        <v>-</v>
      </c>
    </row>
    <row r="909" spans="1:4" x14ac:dyDescent="0.2">
      <c r="A909" s="25" t="str">
        <f>IF(ISBLANK('Nomenklatur komplett'!K909),"-",'Nomenklatur komplett'!K909)</f>
        <v>-</v>
      </c>
      <c r="B909" s="17" t="str">
        <f>IF(ISBLANK('Nomenklatur komplett'!L909),"-",'Nomenklatur komplett'!L909)</f>
        <v>-</v>
      </c>
      <c r="C909" s="101" t="str">
        <f>IF(ISBLANK('Nomenklatur komplett'!M909),"-",'Nomenklatur komplett'!M909)</f>
        <v>-</v>
      </c>
      <c r="D909" s="51" t="str">
        <f t="shared" si="14"/>
        <v>-</v>
      </c>
    </row>
    <row r="910" spans="1:4" x14ac:dyDescent="0.2">
      <c r="A910" s="25" t="str">
        <f>IF(ISBLANK('Nomenklatur komplett'!K910),"-",'Nomenklatur komplett'!K910)</f>
        <v>-</v>
      </c>
      <c r="B910" s="17" t="str">
        <f>IF(ISBLANK('Nomenklatur komplett'!L910),"-",'Nomenklatur komplett'!L910)</f>
        <v>-</v>
      </c>
      <c r="C910" s="101" t="str">
        <f>IF(ISBLANK('Nomenklatur komplett'!M910),"-",'Nomenklatur komplett'!M910)</f>
        <v>-</v>
      </c>
      <c r="D910" s="51" t="str">
        <f t="shared" si="14"/>
        <v>-</v>
      </c>
    </row>
    <row r="911" spans="1:4" x14ac:dyDescent="0.2">
      <c r="A911" s="25" t="str">
        <f>IF(ISBLANK('Nomenklatur komplett'!K911),"-",'Nomenklatur komplett'!K911)</f>
        <v>-</v>
      </c>
      <c r="B911" s="17" t="str">
        <f>IF(ISBLANK('Nomenklatur komplett'!L911),"-",'Nomenklatur komplett'!L911)</f>
        <v>-</v>
      </c>
      <c r="C911" s="101" t="str">
        <f>IF(ISBLANK('Nomenklatur komplett'!M911),"-",'Nomenklatur komplett'!M911)</f>
        <v>-</v>
      </c>
      <c r="D911" s="51" t="str">
        <f t="shared" si="14"/>
        <v>-</v>
      </c>
    </row>
    <row r="912" spans="1:4" x14ac:dyDescent="0.2">
      <c r="A912" s="25" t="str">
        <f>IF(ISBLANK('Nomenklatur komplett'!K912),"-",'Nomenklatur komplett'!K912)</f>
        <v>-</v>
      </c>
      <c r="B912" s="17" t="str">
        <f>IF(ISBLANK('Nomenklatur komplett'!L912),"-",'Nomenklatur komplett'!L912)</f>
        <v>-</v>
      </c>
      <c r="C912" s="101" t="str">
        <f>IF(ISBLANK('Nomenklatur komplett'!M912),"-",'Nomenklatur komplett'!M912)</f>
        <v>-</v>
      </c>
      <c r="D912" s="51" t="str">
        <f t="shared" si="14"/>
        <v>-</v>
      </c>
    </row>
    <row r="913" spans="1:4" x14ac:dyDescent="0.2">
      <c r="A913" s="25" t="str">
        <f>IF(ISBLANK('Nomenklatur komplett'!K913),"-",'Nomenklatur komplett'!K913)</f>
        <v>-</v>
      </c>
      <c r="B913" s="17" t="str">
        <f>IF(ISBLANK('Nomenklatur komplett'!L913),"-",'Nomenklatur komplett'!L913)</f>
        <v>-</v>
      </c>
      <c r="C913" s="101" t="str">
        <f>IF(ISBLANK('Nomenklatur komplett'!M913),"-",'Nomenklatur komplett'!M913)</f>
        <v>-</v>
      </c>
      <c r="D913" s="51" t="str">
        <f t="shared" si="14"/>
        <v>-</v>
      </c>
    </row>
    <row r="914" spans="1:4" x14ac:dyDescent="0.2">
      <c r="A914" s="25" t="str">
        <f>IF(ISBLANK('Nomenklatur komplett'!K914),"-",'Nomenklatur komplett'!K914)</f>
        <v>-</v>
      </c>
      <c r="B914" s="17" t="str">
        <f>IF(ISBLANK('Nomenklatur komplett'!L914),"-",'Nomenklatur komplett'!L914)</f>
        <v>-</v>
      </c>
      <c r="C914" s="101" t="str">
        <f>IF(ISBLANK('Nomenklatur komplett'!M914),"-",'Nomenklatur komplett'!M914)</f>
        <v>-</v>
      </c>
      <c r="D914" s="51" t="str">
        <f t="shared" si="14"/>
        <v>-</v>
      </c>
    </row>
    <row r="915" spans="1:4" x14ac:dyDescent="0.2">
      <c r="A915" s="25" t="str">
        <f>IF(ISBLANK('Nomenklatur komplett'!K915),"-",'Nomenklatur komplett'!K915)</f>
        <v>-</v>
      </c>
      <c r="B915" s="17" t="str">
        <f>IF(ISBLANK('Nomenklatur komplett'!L915),"-",'Nomenklatur komplett'!L915)</f>
        <v>-</v>
      </c>
      <c r="C915" s="101" t="str">
        <f>IF(ISBLANK('Nomenklatur komplett'!M915),"-",'Nomenklatur komplett'!M915)</f>
        <v>-</v>
      </c>
      <c r="D915" s="51" t="str">
        <f t="shared" si="14"/>
        <v>-</v>
      </c>
    </row>
    <row r="916" spans="1:4" x14ac:dyDescent="0.2">
      <c r="A916" s="25" t="str">
        <f>IF(ISBLANK('Nomenklatur komplett'!K916),"-",'Nomenklatur komplett'!K916)</f>
        <v>-</v>
      </c>
      <c r="B916" s="17" t="str">
        <f>IF(ISBLANK('Nomenklatur komplett'!L916),"-",'Nomenklatur komplett'!L916)</f>
        <v>-</v>
      </c>
      <c r="C916" s="101" t="str">
        <f>IF(ISBLANK('Nomenklatur komplett'!M916),"-",'Nomenklatur komplett'!M916)</f>
        <v>-</v>
      </c>
      <c r="D916" s="51" t="str">
        <f t="shared" si="14"/>
        <v>-</v>
      </c>
    </row>
    <row r="917" spans="1:4" x14ac:dyDescent="0.2">
      <c r="A917" s="25" t="str">
        <f>IF(ISBLANK('Nomenklatur komplett'!K917),"-",'Nomenklatur komplett'!K917)</f>
        <v>-</v>
      </c>
      <c r="B917" s="17" t="str">
        <f>IF(ISBLANK('Nomenklatur komplett'!L917),"-",'Nomenklatur komplett'!L917)</f>
        <v>-</v>
      </c>
      <c r="C917" s="101" t="str">
        <f>IF(ISBLANK('Nomenklatur komplett'!M917),"-",'Nomenklatur komplett'!M917)</f>
        <v>-</v>
      </c>
      <c r="D917" s="51" t="str">
        <f t="shared" si="14"/>
        <v>-</v>
      </c>
    </row>
    <row r="918" spans="1:4" x14ac:dyDescent="0.2">
      <c r="A918" s="25" t="str">
        <f>IF(ISBLANK('Nomenklatur komplett'!K918),"-",'Nomenklatur komplett'!K918)</f>
        <v>-</v>
      </c>
      <c r="B918" s="17" t="str">
        <f>IF(ISBLANK('Nomenklatur komplett'!L918),"-",'Nomenklatur komplett'!L918)</f>
        <v>-</v>
      </c>
      <c r="C918" s="101" t="str">
        <f>IF(ISBLANK('Nomenklatur komplett'!M918),"-",'Nomenklatur komplett'!M918)</f>
        <v>-</v>
      </c>
      <c r="D918" s="51" t="str">
        <f t="shared" si="14"/>
        <v>-</v>
      </c>
    </row>
    <row r="919" spans="1:4" x14ac:dyDescent="0.2">
      <c r="A919" s="25" t="str">
        <f>IF(ISBLANK('Nomenklatur komplett'!K919),"-",'Nomenklatur komplett'!K919)</f>
        <v>-</v>
      </c>
      <c r="B919" s="17" t="str">
        <f>IF(ISBLANK('Nomenklatur komplett'!L919),"-",'Nomenklatur komplett'!L919)</f>
        <v>-</v>
      </c>
      <c r="C919" s="101" t="str">
        <f>IF(ISBLANK('Nomenklatur komplett'!M919),"-",'Nomenklatur komplett'!M919)</f>
        <v>-</v>
      </c>
      <c r="D919" s="51" t="str">
        <f t="shared" si="14"/>
        <v>-</v>
      </c>
    </row>
    <row r="920" spans="1:4" x14ac:dyDescent="0.2">
      <c r="A920" s="25" t="str">
        <f>IF(ISBLANK('Nomenklatur komplett'!K920),"-",'Nomenklatur komplett'!K920)</f>
        <v>-</v>
      </c>
      <c r="B920" s="17" t="str">
        <f>IF(ISBLANK('Nomenklatur komplett'!L920),"-",'Nomenklatur komplett'!L920)</f>
        <v>-</v>
      </c>
      <c r="C920" s="101" t="str">
        <f>IF(ISBLANK('Nomenklatur komplett'!M920),"-",'Nomenklatur komplett'!M920)</f>
        <v>-</v>
      </c>
      <c r="D920" s="51" t="str">
        <f t="shared" si="14"/>
        <v>-</v>
      </c>
    </row>
    <row r="921" spans="1:4" x14ac:dyDescent="0.2">
      <c r="A921" s="25" t="str">
        <f>IF(ISBLANK('Nomenklatur komplett'!K921),"-",'Nomenklatur komplett'!K921)</f>
        <v>-</v>
      </c>
      <c r="B921" s="17" t="str">
        <f>IF(ISBLANK('Nomenklatur komplett'!L921),"-",'Nomenklatur komplett'!L921)</f>
        <v>-</v>
      </c>
      <c r="C921" s="101" t="str">
        <f>IF(ISBLANK('Nomenklatur komplett'!M921),"-",'Nomenklatur komplett'!M921)</f>
        <v>-</v>
      </c>
      <c r="D921" s="51" t="str">
        <f t="shared" si="14"/>
        <v>-</v>
      </c>
    </row>
    <row r="922" spans="1:4" x14ac:dyDescent="0.2">
      <c r="A922" s="25" t="str">
        <f>IF(ISBLANK('Nomenklatur komplett'!K922),"-",'Nomenklatur komplett'!K922)</f>
        <v>-</v>
      </c>
      <c r="B922" s="17" t="str">
        <f>IF(ISBLANK('Nomenklatur komplett'!L922),"-",'Nomenklatur komplett'!L922)</f>
        <v>-</v>
      </c>
      <c r="C922" s="101" t="str">
        <f>IF(ISBLANK('Nomenklatur komplett'!M922),"-",'Nomenklatur komplett'!M922)</f>
        <v>-</v>
      </c>
      <c r="D922" s="51" t="str">
        <f t="shared" si="14"/>
        <v>-</v>
      </c>
    </row>
    <row r="923" spans="1:4" x14ac:dyDescent="0.2">
      <c r="A923" s="25" t="str">
        <f>IF(ISBLANK('Nomenklatur komplett'!K923),"-",'Nomenklatur komplett'!K923)</f>
        <v>-</v>
      </c>
      <c r="B923" s="17" t="str">
        <f>IF(ISBLANK('Nomenklatur komplett'!L923),"-",'Nomenklatur komplett'!L923)</f>
        <v>-</v>
      </c>
      <c r="C923" s="101" t="str">
        <f>IF(ISBLANK('Nomenklatur komplett'!M923),"-",'Nomenklatur komplett'!M923)</f>
        <v>-</v>
      </c>
      <c r="D923" s="51" t="str">
        <f t="shared" si="14"/>
        <v>-</v>
      </c>
    </row>
    <row r="924" spans="1:4" x14ac:dyDescent="0.2">
      <c r="A924" s="25" t="str">
        <f>IF(ISBLANK('Nomenklatur komplett'!K924),"-",'Nomenklatur komplett'!K924)</f>
        <v>-</v>
      </c>
      <c r="B924" s="17" t="str">
        <f>IF(ISBLANK('Nomenklatur komplett'!L924),"-",'Nomenklatur komplett'!L924)</f>
        <v>-</v>
      </c>
      <c r="C924" s="101" t="str">
        <f>IF(ISBLANK('Nomenklatur komplett'!M924),"-",'Nomenklatur komplett'!M924)</f>
        <v>-</v>
      </c>
      <c r="D924" s="51" t="str">
        <f t="shared" si="14"/>
        <v>-</v>
      </c>
    </row>
    <row r="925" spans="1:4" x14ac:dyDescent="0.2">
      <c r="A925" s="25" t="str">
        <f>IF(ISBLANK('Nomenklatur komplett'!K925),"-",'Nomenklatur komplett'!K925)</f>
        <v>-</v>
      </c>
      <c r="B925" s="17" t="str">
        <f>IF(ISBLANK('Nomenklatur komplett'!L925),"-",'Nomenklatur komplett'!L925)</f>
        <v>-</v>
      </c>
      <c r="C925" s="101" t="str">
        <f>IF(ISBLANK('Nomenklatur komplett'!M925),"-",'Nomenklatur komplett'!M925)</f>
        <v>-</v>
      </c>
      <c r="D925" s="51" t="str">
        <f t="shared" si="14"/>
        <v>-</v>
      </c>
    </row>
    <row r="926" spans="1:4" x14ac:dyDescent="0.2">
      <c r="A926" s="25" t="str">
        <f>IF(ISBLANK('Nomenklatur komplett'!K926),"-",'Nomenklatur komplett'!K926)</f>
        <v>-</v>
      </c>
      <c r="B926" s="17" t="str">
        <f>IF(ISBLANK('Nomenklatur komplett'!L926),"-",'Nomenklatur komplett'!L926)</f>
        <v>-</v>
      </c>
      <c r="C926" s="101" t="str">
        <f>IF(ISBLANK('Nomenklatur komplett'!M926),"-",'Nomenklatur komplett'!M926)</f>
        <v>-</v>
      </c>
      <c r="D926" s="51" t="str">
        <f t="shared" si="14"/>
        <v>-</v>
      </c>
    </row>
    <row r="927" spans="1:4" x14ac:dyDescent="0.2">
      <c r="A927" s="25" t="str">
        <f>IF(ISBLANK('Nomenklatur komplett'!K927),"-",'Nomenklatur komplett'!K927)</f>
        <v>-</v>
      </c>
      <c r="B927" s="17" t="str">
        <f>IF(ISBLANK('Nomenklatur komplett'!L927),"-",'Nomenklatur komplett'!L927)</f>
        <v>-</v>
      </c>
      <c r="C927" s="101" t="str">
        <f>IF(ISBLANK('Nomenklatur komplett'!M927),"-",'Nomenklatur komplett'!M927)</f>
        <v>-</v>
      </c>
      <c r="D927" s="51" t="str">
        <f t="shared" si="14"/>
        <v>-</v>
      </c>
    </row>
    <row r="928" spans="1:4" x14ac:dyDescent="0.2">
      <c r="A928" s="25" t="str">
        <f>IF(ISBLANK('Nomenklatur komplett'!K928),"-",'Nomenklatur komplett'!K928)</f>
        <v>-</v>
      </c>
      <c r="B928" s="17" t="str">
        <f>IF(ISBLANK('Nomenklatur komplett'!L928),"-",'Nomenklatur komplett'!L928)</f>
        <v>-</v>
      </c>
      <c r="C928" s="101" t="str">
        <f>IF(ISBLANK('Nomenklatur komplett'!M928),"-",'Nomenklatur komplett'!M928)</f>
        <v>-</v>
      </c>
      <c r="D928" s="51" t="str">
        <f t="shared" si="14"/>
        <v>-</v>
      </c>
    </row>
    <row r="929" spans="1:4" x14ac:dyDescent="0.2">
      <c r="A929" s="25" t="str">
        <f>IF(ISBLANK('Nomenklatur komplett'!K929),"-",'Nomenklatur komplett'!K929)</f>
        <v>-</v>
      </c>
      <c r="B929" s="17" t="str">
        <f>IF(ISBLANK('Nomenklatur komplett'!L929),"-",'Nomenklatur komplett'!L929)</f>
        <v>-</v>
      </c>
      <c r="C929" s="101" t="str">
        <f>IF(ISBLANK('Nomenklatur komplett'!M929),"-",'Nomenklatur komplett'!M929)</f>
        <v>-</v>
      </c>
      <c r="D929" s="51" t="str">
        <f t="shared" si="14"/>
        <v>-</v>
      </c>
    </row>
    <row r="930" spans="1:4" x14ac:dyDescent="0.2">
      <c r="A930" s="25" t="str">
        <f>IF(ISBLANK('Nomenklatur komplett'!K930),"-",'Nomenklatur komplett'!K930)</f>
        <v>-</v>
      </c>
      <c r="B930" s="17" t="str">
        <f>IF(ISBLANK('Nomenklatur komplett'!L930),"-",'Nomenklatur komplett'!L930)</f>
        <v>-</v>
      </c>
      <c r="C930" s="101" t="str">
        <f>IF(ISBLANK('Nomenklatur komplett'!M930),"-",'Nomenklatur komplett'!M930)</f>
        <v>-</v>
      </c>
      <c r="D930" s="51" t="str">
        <f t="shared" si="14"/>
        <v>-</v>
      </c>
    </row>
    <row r="931" spans="1:4" x14ac:dyDescent="0.2">
      <c r="A931" s="25" t="str">
        <f>IF(ISBLANK('Nomenklatur komplett'!K931),"-",'Nomenklatur komplett'!K931)</f>
        <v>-</v>
      </c>
      <c r="B931" s="17" t="str">
        <f>IF(ISBLANK('Nomenklatur komplett'!L931),"-",'Nomenklatur komplett'!L931)</f>
        <v>-</v>
      </c>
      <c r="C931" s="101" t="str">
        <f>IF(ISBLANK('Nomenklatur komplett'!M931),"-",'Nomenklatur komplett'!M931)</f>
        <v>-</v>
      </c>
      <c r="D931" s="51" t="str">
        <f t="shared" si="14"/>
        <v>-</v>
      </c>
    </row>
    <row r="932" spans="1:4" x14ac:dyDescent="0.2">
      <c r="A932" s="25" t="str">
        <f>IF(ISBLANK('Nomenklatur komplett'!K932),"-",'Nomenklatur komplett'!K932)</f>
        <v>-</v>
      </c>
      <c r="B932" s="17" t="str">
        <f>IF(ISBLANK('Nomenklatur komplett'!L932),"-",'Nomenklatur komplett'!L932)</f>
        <v>-</v>
      </c>
      <c r="C932" s="101" t="str">
        <f>IF(ISBLANK('Nomenklatur komplett'!M932),"-",'Nomenklatur komplett'!M932)</f>
        <v>-</v>
      </c>
      <c r="D932" s="51" t="str">
        <f t="shared" si="14"/>
        <v>-</v>
      </c>
    </row>
    <row r="933" spans="1:4" x14ac:dyDescent="0.2">
      <c r="A933" s="25" t="str">
        <f>IF(ISBLANK('Nomenklatur komplett'!K933),"-",'Nomenklatur komplett'!K933)</f>
        <v>-</v>
      </c>
      <c r="B933" s="17" t="str">
        <f>IF(ISBLANK('Nomenklatur komplett'!L933),"-",'Nomenklatur komplett'!L933)</f>
        <v>-</v>
      </c>
      <c r="C933" s="101" t="str">
        <f>IF(ISBLANK('Nomenklatur komplett'!M933),"-",'Nomenklatur komplett'!M933)</f>
        <v>-</v>
      </c>
      <c r="D933" s="51" t="str">
        <f t="shared" si="14"/>
        <v>-</v>
      </c>
    </row>
    <row r="934" spans="1:4" x14ac:dyDescent="0.2">
      <c r="A934" s="25" t="str">
        <f>IF(ISBLANK('Nomenklatur komplett'!K934),"-",'Nomenklatur komplett'!K934)</f>
        <v>-</v>
      </c>
      <c r="B934" s="17" t="str">
        <f>IF(ISBLANK('Nomenklatur komplett'!L934),"-",'Nomenklatur komplett'!L934)</f>
        <v>-</v>
      </c>
      <c r="C934" s="101" t="str">
        <f>IF(ISBLANK('Nomenklatur komplett'!M934),"-",'Nomenklatur komplett'!M934)</f>
        <v>-</v>
      </c>
      <c r="D934" s="51" t="str">
        <f t="shared" si="14"/>
        <v>-</v>
      </c>
    </row>
    <row r="935" spans="1:4" x14ac:dyDescent="0.2">
      <c r="A935" s="25" t="str">
        <f>IF(ISBLANK('Nomenklatur komplett'!K935),"-",'Nomenklatur komplett'!K935)</f>
        <v>-</v>
      </c>
      <c r="B935" s="17" t="str">
        <f>IF(ISBLANK('Nomenklatur komplett'!L935),"-",'Nomenklatur komplett'!L935)</f>
        <v>-</v>
      </c>
      <c r="C935" s="101" t="str">
        <f>IF(ISBLANK('Nomenklatur komplett'!M935),"-",'Nomenklatur komplett'!M935)</f>
        <v>-</v>
      </c>
      <c r="D935" s="51" t="str">
        <f t="shared" si="14"/>
        <v>-</v>
      </c>
    </row>
    <row r="936" spans="1:4" x14ac:dyDescent="0.2">
      <c r="A936" s="25" t="str">
        <f>IF(ISBLANK('Nomenklatur komplett'!K936),"-",'Nomenklatur komplett'!K936)</f>
        <v>-</v>
      </c>
      <c r="B936" s="17" t="str">
        <f>IF(ISBLANK('Nomenklatur komplett'!L936),"-",'Nomenklatur komplett'!L936)</f>
        <v>-</v>
      </c>
      <c r="C936" s="101" t="str">
        <f>IF(ISBLANK('Nomenklatur komplett'!M936),"-",'Nomenklatur komplett'!M936)</f>
        <v>-</v>
      </c>
      <c r="D936" s="51" t="str">
        <f t="shared" si="14"/>
        <v>-</v>
      </c>
    </row>
    <row r="937" spans="1:4" x14ac:dyDescent="0.2">
      <c r="A937" s="25" t="str">
        <f>IF(ISBLANK('Nomenklatur komplett'!K937),"-",'Nomenklatur komplett'!K937)</f>
        <v>-</v>
      </c>
      <c r="B937" s="17" t="str">
        <f>IF(ISBLANK('Nomenklatur komplett'!L937),"-",'Nomenklatur komplett'!L937)</f>
        <v>-</v>
      </c>
      <c r="C937" s="101" t="str">
        <f>IF(ISBLANK('Nomenklatur komplett'!M937),"-",'Nomenklatur komplett'!M937)</f>
        <v>-</v>
      </c>
      <c r="D937" s="51" t="str">
        <f t="shared" si="14"/>
        <v>-</v>
      </c>
    </row>
    <row r="938" spans="1:4" x14ac:dyDescent="0.2">
      <c r="A938" s="25" t="str">
        <f>IF(ISBLANK('Nomenklatur komplett'!K938),"-",'Nomenklatur komplett'!K938)</f>
        <v>-</v>
      </c>
      <c r="B938" s="17" t="str">
        <f>IF(ISBLANK('Nomenklatur komplett'!L938),"-",'Nomenklatur komplett'!L938)</f>
        <v>-</v>
      </c>
      <c r="C938" s="101" t="str">
        <f>IF(ISBLANK('Nomenklatur komplett'!M938),"-",'Nomenklatur komplett'!M938)</f>
        <v>-</v>
      </c>
      <c r="D938" s="51" t="str">
        <f t="shared" si="14"/>
        <v>-</v>
      </c>
    </row>
    <row r="939" spans="1:4" x14ac:dyDescent="0.2">
      <c r="A939" s="25" t="str">
        <f>IF(ISBLANK('Nomenklatur komplett'!K939),"-",'Nomenklatur komplett'!K939)</f>
        <v>-</v>
      </c>
      <c r="B939" s="17" t="str">
        <f>IF(ISBLANK('Nomenklatur komplett'!L939),"-",'Nomenklatur komplett'!L939)</f>
        <v>-</v>
      </c>
      <c r="C939" s="101" t="str">
        <f>IF(ISBLANK('Nomenklatur komplett'!M939),"-",'Nomenklatur komplett'!M939)</f>
        <v>-</v>
      </c>
      <c r="D939" s="51" t="str">
        <f t="shared" si="14"/>
        <v>-</v>
      </c>
    </row>
    <row r="940" spans="1:4" x14ac:dyDescent="0.2">
      <c r="A940" s="25" t="str">
        <f>IF(ISBLANK('Nomenklatur komplett'!K940),"-",'Nomenklatur komplett'!K940)</f>
        <v>-</v>
      </c>
      <c r="B940" s="17" t="str">
        <f>IF(ISBLANK('Nomenklatur komplett'!L940),"-",'Nomenklatur komplett'!L940)</f>
        <v>-</v>
      </c>
      <c r="C940" s="101" t="str">
        <f>IF(ISBLANK('Nomenklatur komplett'!M940),"-",'Nomenklatur komplett'!M940)</f>
        <v>-</v>
      </c>
      <c r="D940" s="51" t="str">
        <f t="shared" si="14"/>
        <v>-</v>
      </c>
    </row>
    <row r="941" spans="1:4" x14ac:dyDescent="0.2">
      <c r="A941" s="25" t="str">
        <f>IF(ISBLANK('Nomenklatur komplett'!K941),"-",'Nomenklatur komplett'!K941)</f>
        <v>-</v>
      </c>
      <c r="B941" s="17" t="str">
        <f>IF(ISBLANK('Nomenklatur komplett'!L941),"-",'Nomenklatur komplett'!L941)</f>
        <v>-</v>
      </c>
      <c r="C941" s="101" t="str">
        <f>IF(ISBLANK('Nomenklatur komplett'!M941),"-",'Nomenklatur komplett'!M941)</f>
        <v>-</v>
      </c>
      <c r="D941" s="51" t="str">
        <f t="shared" si="14"/>
        <v>-</v>
      </c>
    </row>
    <row r="942" spans="1:4" x14ac:dyDescent="0.2">
      <c r="A942" s="25" t="str">
        <f>IF(ISBLANK('Nomenklatur komplett'!K942),"-",'Nomenklatur komplett'!K942)</f>
        <v>-</v>
      </c>
      <c r="B942" s="17" t="str">
        <f>IF(ISBLANK('Nomenklatur komplett'!L942),"-",'Nomenklatur komplett'!L942)</f>
        <v>-</v>
      </c>
      <c r="C942" s="101" t="str">
        <f>IF(ISBLANK('Nomenklatur komplett'!M942),"-",'Nomenklatur komplett'!M942)</f>
        <v>-</v>
      </c>
      <c r="D942" s="51" t="str">
        <f t="shared" si="14"/>
        <v>-</v>
      </c>
    </row>
    <row r="943" spans="1:4" x14ac:dyDescent="0.2">
      <c r="A943" s="25" t="str">
        <f>IF(ISBLANK('Nomenklatur komplett'!K943),"-",'Nomenklatur komplett'!K943)</f>
        <v>-</v>
      </c>
      <c r="B943" s="17" t="str">
        <f>IF(ISBLANK('Nomenklatur komplett'!L943),"-",'Nomenklatur komplett'!L943)</f>
        <v>-</v>
      </c>
      <c r="C943" s="101" t="str">
        <f>IF(ISBLANK('Nomenklatur komplett'!M943),"-",'Nomenklatur komplett'!M943)</f>
        <v>-</v>
      </c>
      <c r="D943" s="51" t="str">
        <f t="shared" si="14"/>
        <v>-</v>
      </c>
    </row>
    <row r="944" spans="1:4" x14ac:dyDescent="0.2">
      <c r="A944" s="25" t="str">
        <f>IF(ISBLANK('Nomenklatur komplett'!K944),"-",'Nomenklatur komplett'!K944)</f>
        <v>-</v>
      </c>
      <c r="B944" s="17" t="str">
        <f>IF(ISBLANK('Nomenklatur komplett'!L944),"-",'Nomenklatur komplett'!L944)</f>
        <v>-</v>
      </c>
      <c r="C944" s="101" t="str">
        <f>IF(ISBLANK('Nomenklatur komplett'!M944),"-",'Nomenklatur komplett'!M944)</f>
        <v>-</v>
      </c>
      <c r="D944" s="51" t="str">
        <f t="shared" si="14"/>
        <v>-</v>
      </c>
    </row>
    <row r="945" spans="1:4" x14ac:dyDescent="0.2">
      <c r="A945" s="25" t="str">
        <f>IF(ISBLANK('Nomenklatur komplett'!K945),"-",'Nomenklatur komplett'!K945)</f>
        <v>-</v>
      </c>
      <c r="B945" s="17" t="str">
        <f>IF(ISBLANK('Nomenklatur komplett'!L945),"-",'Nomenklatur komplett'!L945)</f>
        <v>-</v>
      </c>
      <c r="C945" s="101" t="str">
        <f>IF(ISBLANK('Nomenklatur komplett'!M945),"-",'Nomenklatur komplett'!M945)</f>
        <v>-</v>
      </c>
      <c r="D945" s="51" t="str">
        <f t="shared" si="14"/>
        <v>-</v>
      </c>
    </row>
    <row r="946" spans="1:4" x14ac:dyDescent="0.2">
      <c r="A946" s="25" t="str">
        <f>IF(ISBLANK('Nomenklatur komplett'!K946),"-",'Nomenklatur komplett'!K946)</f>
        <v>-</v>
      </c>
      <c r="B946" s="17" t="str">
        <f>IF(ISBLANK('Nomenklatur komplett'!L946),"-",'Nomenklatur komplett'!L946)</f>
        <v>-</v>
      </c>
      <c r="C946" s="101" t="str">
        <f>IF(ISBLANK('Nomenklatur komplett'!M946),"-",'Nomenklatur komplett'!M946)</f>
        <v>-</v>
      </c>
      <c r="D946" s="51" t="str">
        <f t="shared" si="14"/>
        <v>-</v>
      </c>
    </row>
    <row r="947" spans="1:4" x14ac:dyDescent="0.2">
      <c r="A947" s="25" t="str">
        <f>IF(ISBLANK('Nomenklatur komplett'!K947),"-",'Nomenklatur komplett'!K947)</f>
        <v>-</v>
      </c>
      <c r="B947" s="17" t="str">
        <f>IF(ISBLANK('Nomenklatur komplett'!L947),"-",'Nomenklatur komplett'!L947)</f>
        <v>-</v>
      </c>
      <c r="C947" s="101" t="str">
        <f>IF(ISBLANK('Nomenklatur komplett'!M947),"-",'Nomenklatur komplett'!M947)</f>
        <v>-</v>
      </c>
      <c r="D947" s="51" t="str">
        <f t="shared" si="14"/>
        <v>-</v>
      </c>
    </row>
    <row r="948" spans="1:4" x14ac:dyDescent="0.2">
      <c r="A948" s="25" t="str">
        <f>IF(ISBLANK('Nomenklatur komplett'!K948),"-",'Nomenklatur komplett'!K948)</f>
        <v>-</v>
      </c>
      <c r="B948" s="17" t="str">
        <f>IF(ISBLANK('Nomenklatur komplett'!L948),"-",'Nomenklatur komplett'!L948)</f>
        <v>-</v>
      </c>
      <c r="C948" s="101" t="str">
        <f>IF(ISBLANK('Nomenklatur komplett'!M948),"-",'Nomenklatur komplett'!M948)</f>
        <v>-</v>
      </c>
      <c r="D948" s="51" t="str">
        <f t="shared" si="14"/>
        <v>-</v>
      </c>
    </row>
    <row r="949" spans="1:4" x14ac:dyDescent="0.2">
      <c r="A949" s="25" t="str">
        <f>IF(ISBLANK('Nomenklatur komplett'!K949),"-",'Nomenklatur komplett'!K949)</f>
        <v>-</v>
      </c>
      <c r="B949" s="17" t="str">
        <f>IF(ISBLANK('Nomenklatur komplett'!L949),"-",'Nomenklatur komplett'!L949)</f>
        <v>-</v>
      </c>
      <c r="C949" s="101" t="str">
        <f>IF(ISBLANK('Nomenklatur komplett'!M949),"-",'Nomenklatur komplett'!M949)</f>
        <v>-</v>
      </c>
      <c r="D949" s="51" t="str">
        <f t="shared" si="14"/>
        <v>-</v>
      </c>
    </row>
    <row r="950" spans="1:4" x14ac:dyDescent="0.2">
      <c r="A950" s="25" t="str">
        <f>IF(ISBLANK('Nomenklatur komplett'!K950),"-",'Nomenklatur komplett'!K950)</f>
        <v>-</v>
      </c>
      <c r="B950" s="17" t="str">
        <f>IF(ISBLANK('Nomenklatur komplett'!L950),"-",'Nomenklatur komplett'!L950)</f>
        <v>-</v>
      </c>
      <c r="C950" s="101" t="str">
        <f>IF(ISBLANK('Nomenklatur komplett'!M950),"-",'Nomenklatur komplett'!M950)</f>
        <v>-</v>
      </c>
      <c r="D950" s="51" t="str">
        <f t="shared" si="14"/>
        <v>-</v>
      </c>
    </row>
    <row r="951" spans="1:4" x14ac:dyDescent="0.2">
      <c r="A951" s="102" t="str">
        <f>IF(ISBLANK(InstZus!A4),"-",InstZus!A4)</f>
        <v>-</v>
      </c>
      <c r="B951" s="103" t="str">
        <f>IF(ISBLANK(InstZus!B4),"-",InstZus!B4)</f>
        <v>-</v>
      </c>
      <c r="C951" s="102" t="str">
        <f>IF(ISBLANK(InstZus!C4),"-",InstZus!C4)</f>
        <v>-</v>
      </c>
      <c r="D951" s="126" t="str">
        <f t="shared" si="14"/>
        <v>-</v>
      </c>
    </row>
    <row r="952" spans="1:4" x14ac:dyDescent="0.2">
      <c r="A952" s="102" t="str">
        <f>IF(ISBLANK(InstZus!A5),"-",InstZus!A5)</f>
        <v>-</v>
      </c>
      <c r="B952" s="103" t="str">
        <f>IF(ISBLANK(InstZus!B5),"-",InstZus!B5)</f>
        <v>-</v>
      </c>
      <c r="C952" s="102" t="str">
        <f>IF(ISBLANK(InstZus!C5),"-",InstZus!C5)</f>
        <v>-</v>
      </c>
      <c r="D952" s="126" t="str">
        <f t="shared" si="14"/>
        <v>-</v>
      </c>
    </row>
    <row r="953" spans="1:4" x14ac:dyDescent="0.2">
      <c r="A953" s="102" t="str">
        <f>IF(ISBLANK(InstZus!A6),"-",InstZus!A6)</f>
        <v>-</v>
      </c>
      <c r="B953" s="103" t="str">
        <f>IF(ISBLANK(InstZus!B6),"-",InstZus!B6)</f>
        <v>-</v>
      </c>
      <c r="C953" s="102" t="str">
        <f>IF(ISBLANK(InstZus!C6),"-",InstZus!C6)</f>
        <v>-</v>
      </c>
      <c r="D953" s="126" t="str">
        <f t="shared" si="14"/>
        <v>-</v>
      </c>
    </row>
    <row r="954" spans="1:4" x14ac:dyDescent="0.2">
      <c r="A954" s="102" t="str">
        <f>IF(ISBLANK(InstZus!A7),"-",InstZus!A7)</f>
        <v>-</v>
      </c>
      <c r="B954" s="103" t="str">
        <f>IF(ISBLANK(InstZus!B7),"-",InstZus!B7)</f>
        <v>-</v>
      </c>
      <c r="C954" s="102" t="str">
        <f>IF(ISBLANK(InstZus!C7),"-",InstZus!C7)</f>
        <v>-</v>
      </c>
      <c r="D954" s="126" t="str">
        <f t="shared" si="14"/>
        <v>-</v>
      </c>
    </row>
    <row r="955" spans="1:4" x14ac:dyDescent="0.2">
      <c r="A955" s="102" t="str">
        <f>IF(ISBLANK(InstZus!A8),"-",InstZus!A8)</f>
        <v>-</v>
      </c>
      <c r="B955" s="103" t="str">
        <f>IF(ISBLANK(InstZus!B8),"-",InstZus!B8)</f>
        <v>-</v>
      </c>
      <c r="C955" s="102" t="str">
        <f>IF(ISBLANK(InstZus!C8),"-",InstZus!C8)</f>
        <v>-</v>
      </c>
      <c r="D955" s="126" t="str">
        <f t="shared" si="14"/>
        <v>-</v>
      </c>
    </row>
    <row r="956" spans="1:4" x14ac:dyDescent="0.2">
      <c r="A956" s="102" t="str">
        <f>IF(ISBLANK(InstZus!A9),"-",InstZus!A9)</f>
        <v>-</v>
      </c>
      <c r="B956" s="103" t="str">
        <f>IF(ISBLANK(InstZus!B9),"-",InstZus!B9)</f>
        <v>-</v>
      </c>
      <c r="C956" s="102" t="str">
        <f>IF(ISBLANK(InstZus!C9),"-",InstZus!C9)</f>
        <v>-</v>
      </c>
      <c r="D956" s="126" t="str">
        <f t="shared" si="14"/>
        <v>-</v>
      </c>
    </row>
    <row r="957" spans="1:4" x14ac:dyDescent="0.2">
      <c r="A957" s="102" t="str">
        <f>IF(ISBLANK(InstZus!A10),"-",InstZus!A10)</f>
        <v>-</v>
      </c>
      <c r="B957" s="103" t="str">
        <f>IF(ISBLANK(InstZus!B10),"-",InstZus!B10)</f>
        <v>-</v>
      </c>
      <c r="C957" s="102" t="str">
        <f>IF(ISBLANK(InstZus!C10),"-",InstZus!C10)</f>
        <v>-</v>
      </c>
      <c r="D957" s="126" t="str">
        <f t="shared" si="14"/>
        <v>-</v>
      </c>
    </row>
    <row r="958" spans="1:4" x14ac:dyDescent="0.2">
      <c r="A958" s="102" t="str">
        <f>IF(ISBLANK(InstZus!A11),"-",InstZus!A11)</f>
        <v>-</v>
      </c>
      <c r="B958" s="103" t="str">
        <f>IF(ISBLANK(InstZus!B11),"-",InstZus!B11)</f>
        <v>-</v>
      </c>
      <c r="C958" s="102" t="str">
        <f>IF(ISBLANK(InstZus!C11),"-",InstZus!C11)</f>
        <v>-</v>
      </c>
      <c r="D958" s="126" t="str">
        <f t="shared" si="14"/>
        <v>-</v>
      </c>
    </row>
    <row r="959" spans="1:4" x14ac:dyDescent="0.2">
      <c r="A959" s="102" t="str">
        <f>IF(ISBLANK(InstZus!A12),"-",InstZus!A12)</f>
        <v>-</v>
      </c>
      <c r="B959" s="103" t="str">
        <f>IF(ISBLANK(InstZus!B12),"-",InstZus!B12)</f>
        <v>-</v>
      </c>
      <c r="C959" s="102" t="str">
        <f>IF(ISBLANK(InstZus!C12),"-",InstZus!C12)</f>
        <v>-</v>
      </c>
      <c r="D959" s="126" t="str">
        <f t="shared" si="14"/>
        <v>-</v>
      </c>
    </row>
    <row r="960" spans="1:4" x14ac:dyDescent="0.2">
      <c r="A960" s="102" t="str">
        <f>IF(ISBLANK(InstZus!A13),"-",InstZus!A13)</f>
        <v>-</v>
      </c>
      <c r="B960" s="103" t="str">
        <f>IF(ISBLANK(InstZus!B13),"-",InstZus!B13)</f>
        <v>-</v>
      </c>
      <c r="C960" s="102" t="str">
        <f>IF(ISBLANK(InstZus!C13),"-",InstZus!C13)</f>
        <v>-</v>
      </c>
      <c r="D960" s="126" t="str">
        <f t="shared" si="14"/>
        <v>-</v>
      </c>
    </row>
    <row r="961" spans="1:4" x14ac:dyDescent="0.2">
      <c r="A961" s="102" t="str">
        <f>IF(ISBLANK(InstZus!A14),"-",InstZus!A14)</f>
        <v>-</v>
      </c>
      <c r="B961" s="103" t="str">
        <f>IF(ISBLANK(InstZus!B14),"-",InstZus!B14)</f>
        <v>-</v>
      </c>
      <c r="C961" s="102" t="str">
        <f>IF(ISBLANK(InstZus!C14),"-",InstZus!C14)</f>
        <v>-</v>
      </c>
      <c r="D961" s="126" t="str">
        <f t="shared" si="14"/>
        <v>-</v>
      </c>
    </row>
    <row r="962" spans="1:4" x14ac:dyDescent="0.2">
      <c r="A962" s="102" t="str">
        <f>IF(ISBLANK(InstZus!A15),"-",InstZus!A15)</f>
        <v>-</v>
      </c>
      <c r="B962" s="103" t="str">
        <f>IF(ISBLANK(InstZus!B15),"-",InstZus!B15)</f>
        <v>-</v>
      </c>
      <c r="C962" s="102" t="str">
        <f>IF(ISBLANK(InstZus!C15),"-",InstZus!C15)</f>
        <v>-</v>
      </c>
      <c r="D962" s="126" t="str">
        <f t="shared" si="14"/>
        <v>-</v>
      </c>
    </row>
    <row r="963" spans="1:4" x14ac:dyDescent="0.2">
      <c r="A963" s="102" t="str">
        <f>IF(ISBLANK(InstZus!A16),"-",InstZus!A16)</f>
        <v>-</v>
      </c>
      <c r="B963" s="103" t="str">
        <f>IF(ISBLANK(InstZus!B16),"-",InstZus!B16)</f>
        <v>-</v>
      </c>
      <c r="C963" s="102" t="str">
        <f>IF(ISBLANK(InstZus!C16),"-",InstZus!C16)</f>
        <v>-</v>
      </c>
      <c r="D963" s="126" t="str">
        <f t="shared" si="14"/>
        <v>-</v>
      </c>
    </row>
    <row r="964" spans="1:4" x14ac:dyDescent="0.2">
      <c r="A964" s="102" t="str">
        <f>IF(ISBLANK(InstZus!A17),"-",InstZus!A17)</f>
        <v>-</v>
      </c>
      <c r="B964" s="103" t="str">
        <f>IF(ISBLANK(InstZus!B17),"-",InstZus!B17)</f>
        <v>-</v>
      </c>
      <c r="C964" s="102" t="str">
        <f>IF(ISBLANK(InstZus!C17),"-",InstZus!C17)</f>
        <v>-</v>
      </c>
      <c r="D964" s="126" t="str">
        <f t="shared" si="14"/>
        <v>-</v>
      </c>
    </row>
    <row r="965" spans="1:4" x14ac:dyDescent="0.2">
      <c r="A965" s="102" t="str">
        <f>IF(ISBLANK(InstZus!A18),"-",InstZus!A18)</f>
        <v>-</v>
      </c>
      <c r="B965" s="103" t="str">
        <f>IF(ISBLANK(InstZus!B18),"-",InstZus!B18)</f>
        <v>-</v>
      </c>
      <c r="C965" s="102" t="str">
        <f>IF(ISBLANK(InstZus!C18),"-",InstZus!C18)</f>
        <v>-</v>
      </c>
      <c r="D965" s="126" t="str">
        <f t="shared" ref="D965:D970" si="15">IF(B965="-",B965,C965&amp; " (" &amp;B965&amp;")")</f>
        <v>-</v>
      </c>
    </row>
    <row r="966" spans="1:4" x14ac:dyDescent="0.2">
      <c r="A966" s="102" t="str">
        <f>IF(ISBLANK(InstZus!A19),"-",InstZus!A19)</f>
        <v>-</v>
      </c>
      <c r="B966" s="103" t="str">
        <f>IF(ISBLANK(InstZus!B19),"-",InstZus!B19)</f>
        <v>-</v>
      </c>
      <c r="C966" s="102" t="str">
        <f>IF(ISBLANK(InstZus!C19),"-",InstZus!C19)</f>
        <v>-</v>
      </c>
      <c r="D966" s="126" t="str">
        <f t="shared" si="15"/>
        <v>-</v>
      </c>
    </row>
    <row r="967" spans="1:4" x14ac:dyDescent="0.2">
      <c r="A967" s="102" t="str">
        <f>IF(ISBLANK(InstZus!A20),"-",InstZus!A20)</f>
        <v>-</v>
      </c>
      <c r="B967" s="103" t="str">
        <f>IF(ISBLANK(InstZus!B20),"-",InstZus!B20)</f>
        <v>-</v>
      </c>
      <c r="C967" s="102" t="str">
        <f>IF(ISBLANK(InstZus!C20),"-",InstZus!C20)</f>
        <v>-</v>
      </c>
      <c r="D967" s="126" t="str">
        <f t="shared" si="15"/>
        <v>-</v>
      </c>
    </row>
    <row r="968" spans="1:4" x14ac:dyDescent="0.2">
      <c r="A968" s="102" t="str">
        <f>IF(ISBLANK(InstZus!A21),"-",InstZus!A21)</f>
        <v>-</v>
      </c>
      <c r="B968" s="103" t="str">
        <f>IF(ISBLANK(InstZus!B21),"-",InstZus!B21)</f>
        <v>-</v>
      </c>
      <c r="C968" s="102" t="str">
        <f>IF(ISBLANK(InstZus!C21),"-",InstZus!C21)</f>
        <v>-</v>
      </c>
      <c r="D968" s="126" t="str">
        <f t="shared" si="15"/>
        <v>-</v>
      </c>
    </row>
    <row r="969" spans="1:4" x14ac:dyDescent="0.2">
      <c r="A969" s="102" t="str">
        <f>IF(ISBLANK(InstZus!A22),"-",InstZus!A22)</f>
        <v>-</v>
      </c>
      <c r="B969" s="103" t="str">
        <f>IF(ISBLANK(InstZus!B22),"-",InstZus!B22)</f>
        <v>-</v>
      </c>
      <c r="C969" s="102" t="str">
        <f>IF(ISBLANK(InstZus!C22),"-",InstZus!C22)</f>
        <v>-</v>
      </c>
      <c r="D969" s="126" t="str">
        <f t="shared" si="15"/>
        <v>-</v>
      </c>
    </row>
    <row r="970" spans="1:4" x14ac:dyDescent="0.2">
      <c r="A970" s="102" t="str">
        <f>IF(ISBLANK(InstZus!A23),"-",InstZus!A23)</f>
        <v>-</v>
      </c>
      <c r="B970" s="103" t="str">
        <f>IF(ISBLANK(InstZus!B23),"-",InstZus!B23)</f>
        <v>-</v>
      </c>
      <c r="C970" s="102" t="str">
        <f>IF(ISBLANK(InstZus!C23),"-",InstZus!C23)</f>
        <v>-</v>
      </c>
      <c r="D970" s="126" t="str">
        <f t="shared" si="15"/>
        <v>-</v>
      </c>
    </row>
  </sheetData>
  <sheetProtection sheet="1" objects="1" scenarios="1"/>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1"/>
  </sheetPr>
  <dimension ref="A1:D24"/>
  <sheetViews>
    <sheetView showGridLines="0" showRowColHeaders="0" workbookViewId="0">
      <selection activeCell="A4" sqref="A4"/>
    </sheetView>
  </sheetViews>
  <sheetFormatPr baseColWidth="10" defaultRowHeight="12.75" x14ac:dyDescent="0.2"/>
  <cols>
    <col min="1" max="2" width="14.28515625" style="51" customWidth="1"/>
    <col min="3" max="3" width="67.7109375" style="51" customWidth="1"/>
    <col min="4" max="16384" width="11.42578125" style="51"/>
  </cols>
  <sheetData>
    <row r="1" spans="1:4" x14ac:dyDescent="0.2">
      <c r="A1" s="73" t="s">
        <v>401</v>
      </c>
      <c r="B1" s="73"/>
      <c r="C1" s="74"/>
      <c r="D1" s="75"/>
    </row>
    <row r="2" spans="1:4" ht="13.5" thickBot="1" x14ac:dyDescent="0.25">
      <c r="A2" s="74"/>
      <c r="B2" s="74"/>
      <c r="C2" s="76"/>
      <c r="D2" s="73"/>
    </row>
    <row r="3" spans="1:4" x14ac:dyDescent="0.2">
      <c r="A3" s="77" t="s">
        <v>399</v>
      </c>
      <c r="B3" s="78" t="s">
        <v>2215</v>
      </c>
      <c r="C3" s="79" t="s">
        <v>402</v>
      </c>
      <c r="D3" s="73"/>
    </row>
    <row r="4" spans="1:4" x14ac:dyDescent="0.2">
      <c r="A4" s="80"/>
      <c r="B4" s="81"/>
      <c r="C4" s="82"/>
      <c r="D4" s="83"/>
    </row>
    <row r="5" spans="1:4" x14ac:dyDescent="0.2">
      <c r="A5" s="84"/>
      <c r="B5" s="85"/>
      <c r="C5" s="86"/>
      <c r="D5" s="83"/>
    </row>
    <row r="6" spans="1:4" x14ac:dyDescent="0.2">
      <c r="A6" s="84"/>
      <c r="B6" s="85"/>
      <c r="C6" s="86"/>
      <c r="D6" s="83"/>
    </row>
    <row r="7" spans="1:4" x14ac:dyDescent="0.2">
      <c r="A7" s="84"/>
      <c r="B7" s="85"/>
      <c r="C7" s="86"/>
      <c r="D7" s="83"/>
    </row>
    <row r="8" spans="1:4" x14ac:dyDescent="0.2">
      <c r="A8" s="84"/>
      <c r="B8" s="85"/>
      <c r="C8" s="86"/>
      <c r="D8" s="83"/>
    </row>
    <row r="9" spans="1:4" x14ac:dyDescent="0.2">
      <c r="A9" s="84"/>
      <c r="B9" s="85"/>
      <c r="C9" s="86"/>
      <c r="D9" s="83"/>
    </row>
    <row r="10" spans="1:4" x14ac:dyDescent="0.2">
      <c r="A10" s="84"/>
      <c r="B10" s="85"/>
      <c r="C10" s="86"/>
      <c r="D10" s="83"/>
    </row>
    <row r="11" spans="1:4" x14ac:dyDescent="0.2">
      <c r="A11" s="84"/>
      <c r="B11" s="85"/>
      <c r="C11" s="86"/>
      <c r="D11" s="83"/>
    </row>
    <row r="12" spans="1:4" x14ac:dyDescent="0.2">
      <c r="A12" s="84"/>
      <c r="B12" s="85"/>
      <c r="C12" s="86"/>
      <c r="D12" s="83"/>
    </row>
    <row r="13" spans="1:4" x14ac:dyDescent="0.2">
      <c r="A13" s="84"/>
      <c r="B13" s="85"/>
      <c r="C13" s="86"/>
      <c r="D13" s="83"/>
    </row>
    <row r="14" spans="1:4" x14ac:dyDescent="0.2">
      <c r="A14" s="84"/>
      <c r="B14" s="85"/>
      <c r="C14" s="86"/>
      <c r="D14" s="83"/>
    </row>
    <row r="15" spans="1:4" x14ac:dyDescent="0.2">
      <c r="A15" s="84"/>
      <c r="B15" s="85"/>
      <c r="C15" s="86"/>
      <c r="D15" s="83"/>
    </row>
    <row r="16" spans="1:4" x14ac:dyDescent="0.2">
      <c r="A16" s="84"/>
      <c r="B16" s="85"/>
      <c r="C16" s="86"/>
      <c r="D16" s="83"/>
    </row>
    <row r="17" spans="1:4" x14ac:dyDescent="0.2">
      <c r="A17" s="84"/>
      <c r="B17" s="85"/>
      <c r="C17" s="86"/>
      <c r="D17" s="83"/>
    </row>
    <row r="18" spans="1:4" x14ac:dyDescent="0.2">
      <c r="A18" s="84"/>
      <c r="B18" s="85"/>
      <c r="C18" s="86"/>
      <c r="D18" s="83"/>
    </row>
    <row r="19" spans="1:4" x14ac:dyDescent="0.2">
      <c r="A19" s="84"/>
      <c r="B19" s="85"/>
      <c r="C19" s="86"/>
      <c r="D19" s="83"/>
    </row>
    <row r="20" spans="1:4" x14ac:dyDescent="0.2">
      <c r="A20" s="84"/>
      <c r="B20" s="85"/>
      <c r="C20" s="86"/>
      <c r="D20" s="83"/>
    </row>
    <row r="21" spans="1:4" x14ac:dyDescent="0.2">
      <c r="A21" s="84"/>
      <c r="B21" s="85"/>
      <c r="C21" s="86"/>
      <c r="D21" s="83"/>
    </row>
    <row r="22" spans="1:4" x14ac:dyDescent="0.2">
      <c r="A22" s="84"/>
      <c r="B22" s="85"/>
      <c r="C22" s="86"/>
      <c r="D22" s="83"/>
    </row>
    <row r="23" spans="1:4" ht="13.5" thickBot="1" x14ac:dyDescent="0.25">
      <c r="A23" s="87"/>
      <c r="B23" s="88"/>
      <c r="C23" s="89"/>
      <c r="D23" s="83"/>
    </row>
    <row r="24" spans="1:4" x14ac:dyDescent="0.2">
      <c r="A24" s="83"/>
      <c r="B24" s="83"/>
      <c r="C24" s="83"/>
      <c r="D24" s="83"/>
    </row>
  </sheetData>
  <sheetProtection sheet="1" objects="1" scenarios="1"/>
  <phoneticPr fontId="2" type="noConversion"/>
  <dataValidations count="3">
    <dataValidation allowBlank="1" showInputMessage="1" showErrorMessage="1" prompt="Type de code, p. ex. CH.BUR ou CT.FR" sqref="A3" xr:uid="{00000000-0002-0000-0A00-000000000000}"/>
    <dataValidation allowBlank="1" showInputMessage="1" showErrorMessage="1" prompt="Code de l'institution" sqref="B3" xr:uid="{00000000-0002-0000-0A00-000001000000}"/>
    <dataValidation allowBlank="1" showInputMessage="1" showErrorMessage="1" prompt="Nom de l'institution" sqref="C3" xr:uid="{00000000-0002-0000-0A00-000002000000}"/>
  </dataValidations>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2"/>
  </sheetPr>
  <dimension ref="A1:I1803"/>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0" style="52" customWidth="1"/>
    <col min="2" max="2" width="85.85546875" style="51" customWidth="1"/>
    <col min="3" max="3" width="11.42578125" style="51"/>
    <col min="4" max="5" width="11.42578125" style="198"/>
    <col min="6" max="7" width="11.42578125" style="51"/>
    <col min="8" max="8" width="0" style="52" hidden="1" customWidth="1"/>
    <col min="9" max="9" width="73.42578125" style="51" hidden="1" customWidth="1"/>
    <col min="10" max="16384" width="11.42578125" style="51"/>
  </cols>
  <sheetData>
    <row r="1" spans="1:9" x14ac:dyDescent="0.2">
      <c r="A1" s="21" t="s">
        <v>415</v>
      </c>
      <c r="B1" s="13"/>
      <c r="H1" s="73" t="s">
        <v>2552</v>
      </c>
      <c r="I1" s="188"/>
    </row>
    <row r="2" spans="1:9" x14ac:dyDescent="0.2">
      <c r="A2" s="22"/>
      <c r="B2" s="13"/>
      <c r="H2" s="189"/>
      <c r="I2" s="188"/>
    </row>
    <row r="3" spans="1:9" ht="13.5" thickBot="1" x14ac:dyDescent="0.25">
      <c r="A3" s="170" t="s">
        <v>2215</v>
      </c>
      <c r="B3" s="171" t="s">
        <v>403</v>
      </c>
      <c r="C3" s="172" t="s">
        <v>404</v>
      </c>
      <c r="D3" s="173" t="s">
        <v>405</v>
      </c>
      <c r="H3" s="170" t="s">
        <v>2215</v>
      </c>
      <c r="I3" s="190" t="s">
        <v>3354</v>
      </c>
    </row>
    <row r="4" spans="1:9" x14ac:dyDescent="0.2">
      <c r="A4" s="174">
        <f>IF(ISBLANK('Nomenklatur komplett'!P4),"-",'Nomenklatur komplett'!P4)</f>
        <v>0</v>
      </c>
      <c r="B4" s="182" t="str">
        <f>IF(ISBLANK('Nomenklatur komplett'!Q4),"-",'Nomenklatur komplett'!Q4)</f>
        <v>### SEK II Allgemein ###</v>
      </c>
      <c r="C4" s="176">
        <f>IF(ISBLANK('Nomenklatur komplett'!R4),"-",'Nomenklatur komplett'!R4)</f>
        <v>0</v>
      </c>
      <c r="D4" s="177">
        <f>IF(ISBLANK('Nomenklatur komplett'!S4),"-",'Nomenklatur komplett'!S4)</f>
        <v>0</v>
      </c>
      <c r="H4" s="174">
        <f>IF(ISBLANK('Nomenklatur komplett'!N4),"-",'Nomenklatur komplett'!N4)</f>
        <v>0</v>
      </c>
      <c r="I4" s="191" t="str">
        <f>IF(ISBLANK('Nomenklatur komplett'!O4),"-",'Nomenklatur komplett'!O4)</f>
        <v>### SEK II Allgemein ###</v>
      </c>
    </row>
    <row r="5" spans="1:9" x14ac:dyDescent="0.2">
      <c r="A5" s="174">
        <f>IF(ISBLANK('Nomenklatur komplett'!P5),"-",'Nomenklatur komplett'!P5)</f>
        <v>10374000</v>
      </c>
      <c r="B5" s="175" t="str">
        <f>IF(ISBLANK('Nomenklatur komplett'!Q5),"-",'Nomenklatur komplett'!Q5)</f>
        <v>Ausländisches Programm: Sekundarstufe II - andere allgemeinbildende Ausbildungen</v>
      </c>
      <c r="C5" s="176">
        <f>IF(ISBLANK('Nomenklatur komplett'!R5),"-",'Nomenklatur komplett'!R5)</f>
        <v>15</v>
      </c>
      <c r="D5" s="177">
        <f>IF(ISBLANK('Nomenklatur komplett'!S5),"-",'Nomenklatur komplett'!S5)</f>
        <v>65</v>
      </c>
      <c r="H5" s="174">
        <f>IF(ISBLANK('Nomenklatur komplett'!N5),"-",'Nomenklatur komplett'!N5)</f>
        <v>10374000</v>
      </c>
      <c r="I5" s="191" t="str">
        <f>IF(ISBLANK('Nomenklatur komplett'!O5),"-",'Nomenklatur komplett'!O5)</f>
        <v>Ausländisches Programm: Sekundarstufe II - andere allgemeinbildende Ausbildungen</v>
      </c>
    </row>
    <row r="6" spans="1:9" x14ac:dyDescent="0.2">
      <c r="A6" s="174">
        <f>IF(ISBLANK('Nomenklatur komplett'!P6),"-",'Nomenklatur komplett'!P6)</f>
        <v>10343100</v>
      </c>
      <c r="B6" s="175" t="str">
        <f>IF(ISBLANK('Nomenklatur komplett'!Q6),"-",'Nomenklatur komplett'!Q6)</f>
        <v>BM1 Gestaltung und Kunst</v>
      </c>
      <c r="C6" s="176">
        <f>IF(ISBLANK('Nomenklatur komplett'!R6),"-",'Nomenklatur komplett'!R6)</f>
        <v>15</v>
      </c>
      <c r="D6" s="177">
        <f>IF(ISBLANK('Nomenklatur komplett'!S6),"-",'Nomenklatur komplett'!S6)</f>
        <v>65</v>
      </c>
      <c r="H6" s="174">
        <f>IF(ISBLANK('Nomenklatur komplett'!N6),"-",'Nomenklatur komplett'!N6)</f>
        <v>10343100</v>
      </c>
      <c r="I6" s="191" t="str">
        <f>IF(ISBLANK('Nomenklatur komplett'!O6),"-",'Nomenklatur komplett'!O6)</f>
        <v>BM1 Gestaltung und Kunst</v>
      </c>
    </row>
    <row r="7" spans="1:9" x14ac:dyDescent="0.2">
      <c r="A7" s="174">
        <f>IF(ISBLANK('Nomenklatur komplett'!P7),"-",'Nomenklatur komplett'!P7)</f>
        <v>10346101</v>
      </c>
      <c r="B7" s="175" t="str">
        <f>IF(ISBLANK('Nomenklatur komplett'!Q7),"-",'Nomenklatur komplett'!Q7)</f>
        <v>BM1 Gesundheit und Soziales - Variante Naturwissenschaften</v>
      </c>
      <c r="C7" s="176">
        <f>IF(ISBLANK('Nomenklatur komplett'!R7),"-",'Nomenklatur komplett'!R7)</f>
        <v>15</v>
      </c>
      <c r="D7" s="177">
        <f>IF(ISBLANK('Nomenklatur komplett'!S7),"-",'Nomenklatur komplett'!S7)</f>
        <v>65</v>
      </c>
      <c r="H7" s="174">
        <f>IF(ISBLANK('Nomenklatur komplett'!N7),"-",'Nomenklatur komplett'!N7)</f>
        <v>10346101</v>
      </c>
      <c r="I7" s="191" t="str">
        <f>IF(ISBLANK('Nomenklatur komplett'!O7),"-",'Nomenklatur komplett'!O7)</f>
        <v>BM1 Gesundheit und Soziales - Variante Naturwissenschaften</v>
      </c>
    </row>
    <row r="8" spans="1:9" x14ac:dyDescent="0.2">
      <c r="A8" s="174">
        <f>IF(ISBLANK('Nomenklatur komplett'!P8),"-",'Nomenklatur komplett'!P8)</f>
        <v>10346102</v>
      </c>
      <c r="B8" s="175" t="str">
        <f>IF(ISBLANK('Nomenklatur komplett'!Q8),"-",'Nomenklatur komplett'!Q8)</f>
        <v>BM1 Gesundheit und Soziales - Variante Wirtschaft und Recht</v>
      </c>
      <c r="C8" s="176">
        <f>IF(ISBLANK('Nomenklatur komplett'!R8),"-",'Nomenklatur komplett'!R8)</f>
        <v>15</v>
      </c>
      <c r="D8" s="177">
        <f>IF(ISBLANK('Nomenklatur komplett'!S8),"-",'Nomenklatur komplett'!S8)</f>
        <v>65</v>
      </c>
      <c r="H8" s="174">
        <f>IF(ISBLANK('Nomenklatur komplett'!N8),"-",'Nomenklatur komplett'!N8)</f>
        <v>10346102</v>
      </c>
      <c r="I8" s="191" t="str">
        <f>IF(ISBLANK('Nomenklatur komplett'!O8),"-",'Nomenklatur komplett'!O8)</f>
        <v>BM1 Gesundheit und Soziales - Variante Wirtschaft und Recht</v>
      </c>
    </row>
    <row r="9" spans="1:9" x14ac:dyDescent="0.2">
      <c r="A9" s="174">
        <f>IF(ISBLANK('Nomenklatur komplett'!P9),"-",'Nomenklatur komplett'!P9)</f>
        <v>10345100</v>
      </c>
      <c r="B9" s="175" t="str">
        <f>IF(ISBLANK('Nomenklatur komplett'!Q9),"-",'Nomenklatur komplett'!Q9)</f>
        <v>BM1 Natur, Landschaft und Lebensmittel</v>
      </c>
      <c r="C9" s="176">
        <f>IF(ISBLANK('Nomenklatur komplett'!R9),"-",'Nomenklatur komplett'!R9)</f>
        <v>15</v>
      </c>
      <c r="D9" s="177">
        <f>IF(ISBLANK('Nomenklatur komplett'!S9),"-",'Nomenklatur komplett'!S9)</f>
        <v>65</v>
      </c>
      <c r="H9" s="174">
        <f>IF(ISBLANK('Nomenklatur komplett'!N9),"-",'Nomenklatur komplett'!N9)</f>
        <v>10345100</v>
      </c>
      <c r="I9" s="191" t="str">
        <f>IF(ISBLANK('Nomenklatur komplett'!O9),"-",'Nomenklatur komplett'!O9)</f>
        <v>BM1 Natur, Landschaft und Lebensmittel</v>
      </c>
    </row>
    <row r="10" spans="1:9" x14ac:dyDescent="0.2">
      <c r="A10" s="174">
        <f>IF(ISBLANK('Nomenklatur komplett'!P10),"-",'Nomenklatur komplett'!P10)</f>
        <v>10341101</v>
      </c>
      <c r="B10" s="175" t="str">
        <f>IF(ISBLANK('Nomenklatur komplett'!Q10),"-",'Nomenklatur komplett'!Q10)</f>
        <v>BM1 Technik, Architektur, Life Sciences - Variante Chemie und Biologie</v>
      </c>
      <c r="C10" s="176">
        <f>IF(ISBLANK('Nomenklatur komplett'!R10),"-",'Nomenklatur komplett'!R10)</f>
        <v>15</v>
      </c>
      <c r="D10" s="177">
        <f>IF(ISBLANK('Nomenklatur komplett'!S10),"-",'Nomenklatur komplett'!S10)</f>
        <v>65</v>
      </c>
      <c r="H10" s="174">
        <f>IF(ISBLANK('Nomenklatur komplett'!N10),"-",'Nomenklatur komplett'!N10)</f>
        <v>10341101</v>
      </c>
      <c r="I10" s="191" t="str">
        <f>IF(ISBLANK('Nomenklatur komplett'!O10),"-",'Nomenklatur komplett'!O10)</f>
        <v>BM1 Technik, Architektur, Life Sciences - Variante Chemie und Biologie</v>
      </c>
    </row>
    <row r="11" spans="1:9" x14ac:dyDescent="0.2">
      <c r="A11" s="174">
        <f>IF(ISBLANK('Nomenklatur komplett'!P11),"-",'Nomenklatur komplett'!P11)</f>
        <v>10341100</v>
      </c>
      <c r="B11" s="175" t="str">
        <f>IF(ISBLANK('Nomenklatur komplett'!Q11),"-",'Nomenklatur komplett'!Q11)</f>
        <v>BM1 Technik, Architektur, Life Sciences - ohne Variante</v>
      </c>
      <c r="C11" s="176">
        <f>IF(ISBLANK('Nomenklatur komplett'!R11),"-",'Nomenklatur komplett'!R11)</f>
        <v>15</v>
      </c>
      <c r="D11" s="177">
        <f>IF(ISBLANK('Nomenklatur komplett'!S11),"-",'Nomenklatur komplett'!S11)</f>
        <v>65</v>
      </c>
      <c r="H11" s="174">
        <f>IF(ISBLANK('Nomenklatur komplett'!N11),"-",'Nomenklatur komplett'!N11)</f>
        <v>10341100</v>
      </c>
      <c r="I11" s="191" t="str">
        <f>IF(ISBLANK('Nomenklatur komplett'!O11),"-",'Nomenklatur komplett'!O11)</f>
        <v>BM1 Technik, Architektur, Life Sciences - ohne Variante</v>
      </c>
    </row>
    <row r="12" spans="1:9" x14ac:dyDescent="0.2">
      <c r="A12" s="174">
        <f>IF(ISBLANK('Nomenklatur komplett'!P12),"-",'Nomenklatur komplett'!P12)</f>
        <v>10342102</v>
      </c>
      <c r="B12" s="175" t="str">
        <f>IF(ISBLANK('Nomenklatur komplett'!Q12),"-",'Nomenklatur komplett'!Q12)</f>
        <v>BM1 Wirtschaft und Dienstleistungen - Typ Dienstleistungen</v>
      </c>
      <c r="C12" s="176">
        <f>IF(ISBLANK('Nomenklatur komplett'!R12),"-",'Nomenklatur komplett'!R12)</f>
        <v>15</v>
      </c>
      <c r="D12" s="177">
        <f>IF(ISBLANK('Nomenklatur komplett'!S12),"-",'Nomenklatur komplett'!S12)</f>
        <v>65</v>
      </c>
      <c r="H12" s="174">
        <f>IF(ISBLANK('Nomenklatur komplett'!N12),"-",'Nomenklatur komplett'!N12)</f>
        <v>10342102</v>
      </c>
      <c r="I12" s="191" t="str">
        <f>IF(ISBLANK('Nomenklatur komplett'!O12),"-",'Nomenklatur komplett'!O12)</f>
        <v>BM1 Wirtschaft und Dienstleistungen - Typ Dienstleistungen</v>
      </c>
    </row>
    <row r="13" spans="1:9" x14ac:dyDescent="0.2">
      <c r="A13" s="174">
        <f>IF(ISBLANK('Nomenklatur komplett'!P13),"-",'Nomenklatur komplett'!P13)</f>
        <v>10342101</v>
      </c>
      <c r="B13" s="175" t="str">
        <f>IF(ISBLANK('Nomenklatur komplett'!Q13),"-",'Nomenklatur komplett'!Q13)</f>
        <v>BM1 Wirtschaft und Dienstleistungen - Typ Wirtschaft</v>
      </c>
      <c r="C13" s="176">
        <f>IF(ISBLANK('Nomenklatur komplett'!R13),"-",'Nomenklatur komplett'!R13)</f>
        <v>15</v>
      </c>
      <c r="D13" s="177">
        <f>IF(ISBLANK('Nomenklatur komplett'!S13),"-",'Nomenklatur komplett'!S13)</f>
        <v>65</v>
      </c>
      <c r="H13" s="174">
        <f>IF(ISBLANK('Nomenklatur komplett'!N13),"-",'Nomenklatur komplett'!N13)</f>
        <v>10342101</v>
      </c>
      <c r="I13" s="191" t="str">
        <f>IF(ISBLANK('Nomenklatur komplett'!O13),"-",'Nomenklatur komplett'!O13)</f>
        <v>BM1 Wirtschaft und Dienstleistungen - Typ Wirtschaft</v>
      </c>
    </row>
    <row r="14" spans="1:9" x14ac:dyDescent="0.2">
      <c r="A14" s="174">
        <f>IF(ISBLANK('Nomenklatur komplett'!P14),"-",'Nomenklatur komplett'!P14)</f>
        <v>10353100</v>
      </c>
      <c r="B14" s="175" t="str">
        <f>IF(ISBLANK('Nomenklatur komplett'!Q14),"-",'Nomenklatur komplett'!Q14)</f>
        <v>BM2 Gestaltung und Kunst</v>
      </c>
      <c r="C14" s="176">
        <f>IF(ISBLANK('Nomenklatur komplett'!R14),"-",'Nomenklatur komplett'!R14)</f>
        <v>17</v>
      </c>
      <c r="D14" s="177">
        <f>IF(ISBLANK('Nomenklatur komplett'!S14),"-",'Nomenklatur komplett'!S14)</f>
        <v>65</v>
      </c>
      <c r="H14" s="174">
        <f>IF(ISBLANK('Nomenklatur komplett'!N14),"-",'Nomenklatur komplett'!N14)</f>
        <v>10353100</v>
      </c>
      <c r="I14" s="191" t="str">
        <f>IF(ISBLANK('Nomenklatur komplett'!O14),"-",'Nomenklatur komplett'!O14)</f>
        <v>BM2 Gestaltung und Kunst</v>
      </c>
    </row>
    <row r="15" spans="1:9" x14ac:dyDescent="0.2">
      <c r="A15" s="174">
        <f>IF(ISBLANK('Nomenklatur komplett'!P15),"-",'Nomenklatur komplett'!P15)</f>
        <v>10356101</v>
      </c>
      <c r="B15" s="175" t="str">
        <f>IF(ISBLANK('Nomenklatur komplett'!Q15),"-",'Nomenklatur komplett'!Q15)</f>
        <v>BM2 Gesundheit und Soziales - Variante Naturwissenschaften</v>
      </c>
      <c r="C15" s="176">
        <f>IF(ISBLANK('Nomenklatur komplett'!R15),"-",'Nomenklatur komplett'!R15)</f>
        <v>17</v>
      </c>
      <c r="D15" s="177">
        <f>IF(ISBLANK('Nomenklatur komplett'!S15),"-",'Nomenklatur komplett'!S15)</f>
        <v>65</v>
      </c>
      <c r="H15" s="174">
        <f>IF(ISBLANK('Nomenklatur komplett'!N15),"-",'Nomenklatur komplett'!N15)</f>
        <v>10356101</v>
      </c>
      <c r="I15" s="191" t="str">
        <f>IF(ISBLANK('Nomenklatur komplett'!O15),"-",'Nomenklatur komplett'!O15)</f>
        <v>BM2 Gesundheit und Soziales - Variante Naturwissenschaften</v>
      </c>
    </row>
    <row r="16" spans="1:9" x14ac:dyDescent="0.2">
      <c r="A16" s="174">
        <f>IF(ISBLANK('Nomenklatur komplett'!P16),"-",'Nomenklatur komplett'!P16)</f>
        <v>10356102</v>
      </c>
      <c r="B16" s="175" t="str">
        <f>IF(ISBLANK('Nomenklatur komplett'!Q16),"-",'Nomenklatur komplett'!Q16)</f>
        <v>BM2 Gesundheit und Soziales - Variante Wirtschaft und Recht</v>
      </c>
      <c r="C16" s="176">
        <f>IF(ISBLANK('Nomenklatur komplett'!R16),"-",'Nomenklatur komplett'!R16)</f>
        <v>17</v>
      </c>
      <c r="D16" s="177">
        <f>IF(ISBLANK('Nomenklatur komplett'!S16),"-",'Nomenklatur komplett'!S16)</f>
        <v>65</v>
      </c>
      <c r="H16" s="174">
        <f>IF(ISBLANK('Nomenklatur komplett'!N16),"-",'Nomenklatur komplett'!N16)</f>
        <v>10356102</v>
      </c>
      <c r="I16" s="191" t="str">
        <f>IF(ISBLANK('Nomenklatur komplett'!O16),"-",'Nomenklatur komplett'!O16)</f>
        <v>BM2 Gesundheit und Soziales - Variante Wirtschaft und Recht</v>
      </c>
    </row>
    <row r="17" spans="1:9" x14ac:dyDescent="0.2">
      <c r="A17" s="174">
        <f>IF(ISBLANK('Nomenklatur komplett'!P17),"-",'Nomenklatur komplett'!P17)</f>
        <v>10355100</v>
      </c>
      <c r="B17" s="175" t="str">
        <f>IF(ISBLANK('Nomenklatur komplett'!Q17),"-",'Nomenklatur komplett'!Q17)</f>
        <v>BM2 Natur, Landschaft und Lebensmittel</v>
      </c>
      <c r="C17" s="176">
        <f>IF(ISBLANK('Nomenklatur komplett'!R17),"-",'Nomenklatur komplett'!R17)</f>
        <v>17</v>
      </c>
      <c r="D17" s="177">
        <f>IF(ISBLANK('Nomenklatur komplett'!S17),"-",'Nomenklatur komplett'!S17)</f>
        <v>65</v>
      </c>
      <c r="H17" s="174">
        <f>IF(ISBLANK('Nomenklatur komplett'!N17),"-",'Nomenklatur komplett'!N17)</f>
        <v>10355100</v>
      </c>
      <c r="I17" s="191" t="str">
        <f>IF(ISBLANK('Nomenklatur komplett'!O17),"-",'Nomenklatur komplett'!O17)</f>
        <v>BM2 Natur, Landschaft und Lebensmittel</v>
      </c>
    </row>
    <row r="18" spans="1:9" x14ac:dyDescent="0.2">
      <c r="A18" s="174">
        <f>IF(ISBLANK('Nomenklatur komplett'!P18),"-",'Nomenklatur komplett'!P18)</f>
        <v>10351101</v>
      </c>
      <c r="B18" s="175" t="str">
        <f>IF(ISBLANK('Nomenklatur komplett'!Q18),"-",'Nomenklatur komplett'!Q18)</f>
        <v>BM2 Technik, Architektur, Life Sciences - Variante Chemie und Biologie</v>
      </c>
      <c r="C18" s="176">
        <f>IF(ISBLANK('Nomenklatur komplett'!R18),"-",'Nomenklatur komplett'!R18)</f>
        <v>17</v>
      </c>
      <c r="D18" s="177">
        <f>IF(ISBLANK('Nomenklatur komplett'!S18),"-",'Nomenklatur komplett'!S18)</f>
        <v>65</v>
      </c>
      <c r="H18" s="174">
        <f>IF(ISBLANK('Nomenklatur komplett'!N18),"-",'Nomenklatur komplett'!N18)</f>
        <v>10351101</v>
      </c>
      <c r="I18" s="191" t="str">
        <f>IF(ISBLANK('Nomenklatur komplett'!O18),"-",'Nomenklatur komplett'!O18)</f>
        <v>BM2 Technik, Architektur, Life Sciences - Variante Chemie und Biologie</v>
      </c>
    </row>
    <row r="19" spans="1:9" x14ac:dyDescent="0.2">
      <c r="A19" s="174">
        <f>IF(ISBLANK('Nomenklatur komplett'!P19),"-",'Nomenklatur komplett'!P19)</f>
        <v>10351100</v>
      </c>
      <c r="B19" s="175" t="str">
        <f>IF(ISBLANK('Nomenklatur komplett'!Q19),"-",'Nomenklatur komplett'!Q19)</f>
        <v>BM2 Technik, Architektur, Life Sciences - ohne Variante</v>
      </c>
      <c r="C19" s="176">
        <f>IF(ISBLANK('Nomenklatur komplett'!R19),"-",'Nomenklatur komplett'!R19)</f>
        <v>17</v>
      </c>
      <c r="D19" s="177">
        <f>IF(ISBLANK('Nomenklatur komplett'!S19),"-",'Nomenklatur komplett'!S19)</f>
        <v>65</v>
      </c>
      <c r="H19" s="174">
        <f>IF(ISBLANK('Nomenklatur komplett'!N19),"-",'Nomenklatur komplett'!N19)</f>
        <v>10351100</v>
      </c>
      <c r="I19" s="191" t="str">
        <f>IF(ISBLANK('Nomenklatur komplett'!O19),"-",'Nomenklatur komplett'!O19)</f>
        <v>BM2 Technik, Architektur, Life Sciences - ohne Variante</v>
      </c>
    </row>
    <row r="20" spans="1:9" x14ac:dyDescent="0.2">
      <c r="A20" s="174">
        <f>IF(ISBLANK('Nomenklatur komplett'!P20),"-",'Nomenklatur komplett'!P20)</f>
        <v>10352102</v>
      </c>
      <c r="B20" s="175" t="str">
        <f>IF(ISBLANK('Nomenklatur komplett'!Q20),"-",'Nomenklatur komplett'!Q20)</f>
        <v>BM2 Wirtschaft und Dienstleistungen - Typ Dienstleistungen</v>
      </c>
      <c r="C20" s="176">
        <f>IF(ISBLANK('Nomenklatur komplett'!R20),"-",'Nomenklatur komplett'!R20)</f>
        <v>17</v>
      </c>
      <c r="D20" s="177">
        <f>IF(ISBLANK('Nomenklatur komplett'!S20),"-",'Nomenklatur komplett'!S20)</f>
        <v>65</v>
      </c>
      <c r="H20" s="174">
        <f>IF(ISBLANK('Nomenklatur komplett'!N20),"-",'Nomenklatur komplett'!N20)</f>
        <v>10352102</v>
      </c>
      <c r="I20" s="191" t="str">
        <f>IF(ISBLANK('Nomenklatur komplett'!O20),"-",'Nomenklatur komplett'!O20)</f>
        <v>BM2 Wirtschaft und Dienstleistungen - Typ Dienstleistungen</v>
      </c>
    </row>
    <row r="21" spans="1:9" x14ac:dyDescent="0.2">
      <c r="A21" s="174">
        <f>IF(ISBLANK('Nomenklatur komplett'!P21),"-",'Nomenklatur komplett'!P21)</f>
        <v>10352101</v>
      </c>
      <c r="B21" s="175" t="str">
        <f>IF(ISBLANK('Nomenklatur komplett'!Q21),"-",'Nomenklatur komplett'!Q21)</f>
        <v>BM2 Wirtschaft und Dienstleistungen - Typ Wirtschaft</v>
      </c>
      <c r="C21" s="176">
        <f>IF(ISBLANK('Nomenklatur komplett'!R21),"-",'Nomenklatur komplett'!R21)</f>
        <v>17</v>
      </c>
      <c r="D21" s="177">
        <f>IF(ISBLANK('Nomenklatur komplett'!S21),"-",'Nomenklatur komplett'!S21)</f>
        <v>65</v>
      </c>
      <c r="H21" s="174">
        <f>IF(ISBLANK('Nomenklatur komplett'!N21),"-",'Nomenklatur komplett'!N21)</f>
        <v>10352101</v>
      </c>
      <c r="I21" s="191" t="str">
        <f>IF(ISBLANK('Nomenklatur komplett'!O21),"-",'Nomenklatur komplett'!O21)</f>
        <v>BM2 Wirtschaft und Dienstleistungen - Typ Wirtschaft</v>
      </c>
    </row>
    <row r="22" spans="1:9" x14ac:dyDescent="0.2">
      <c r="A22" s="174">
        <f>IF(ISBLANK('Nomenklatur komplett'!P22),"-",'Nomenklatur komplett'!P22)</f>
        <v>10373000</v>
      </c>
      <c r="B22" s="175" t="str">
        <f>IF(ISBLANK('Nomenklatur komplett'!Q22),"-",'Nomenklatur komplett'!Q22)</f>
        <v>Baccalauréat français</v>
      </c>
      <c r="C22" s="176">
        <f>IF(ISBLANK('Nomenklatur komplett'!R22),"-",'Nomenklatur komplett'!R22)</f>
        <v>15</v>
      </c>
      <c r="D22" s="177">
        <f>IF(ISBLANK('Nomenklatur komplett'!S22),"-",'Nomenklatur komplett'!S22)</f>
        <v>65</v>
      </c>
      <c r="H22" s="174">
        <f>IF(ISBLANK('Nomenklatur komplett'!N22),"-",'Nomenklatur komplett'!N22)</f>
        <v>10373000</v>
      </c>
      <c r="I22" s="191" t="str">
        <f>IF(ISBLANK('Nomenklatur komplett'!O22),"-",'Nomenklatur komplett'!O22)</f>
        <v>Baccalauréat français</v>
      </c>
    </row>
    <row r="23" spans="1:9" x14ac:dyDescent="0.2">
      <c r="A23" s="174">
        <f>IF(ISBLANK('Nomenklatur komplett'!P23),"-",'Nomenklatur komplett'!P23)</f>
        <v>10337000</v>
      </c>
      <c r="B23" s="175" t="str">
        <f>IF(ISBLANK('Nomenklatur komplett'!Q23),"-",'Nomenklatur komplett'!Q23)</f>
        <v>FMA Angewandte Psychologie</v>
      </c>
      <c r="C23" s="176">
        <f>IF(ISBLANK('Nomenklatur komplett'!R23),"-",'Nomenklatur komplett'!R23)</f>
        <v>18</v>
      </c>
      <c r="D23" s="177">
        <f>IF(ISBLANK('Nomenklatur komplett'!S23),"-",'Nomenklatur komplett'!S23)</f>
        <v>65</v>
      </c>
      <c r="H23" s="174">
        <f>IF(ISBLANK('Nomenklatur komplett'!N23),"-",'Nomenklatur komplett'!N23)</f>
        <v>10337000</v>
      </c>
      <c r="I23" s="191" t="str">
        <f>IF(ISBLANK('Nomenklatur komplett'!O23),"-",'Nomenklatur komplett'!O23)</f>
        <v>FMA Angewandte Psychologie</v>
      </c>
    </row>
    <row r="24" spans="1:9" x14ac:dyDescent="0.2">
      <c r="A24" s="174">
        <f>IF(ISBLANK('Nomenklatur komplett'!P24),"-",'Nomenklatur komplett'!P24)</f>
        <v>10335000</v>
      </c>
      <c r="B24" s="175" t="str">
        <f>IF(ISBLANK('Nomenklatur komplett'!Q24),"-",'Nomenklatur komplett'!Q24)</f>
        <v>FMA Gestaltung und Kunst</v>
      </c>
      <c r="C24" s="176">
        <f>IF(ISBLANK('Nomenklatur komplett'!R24),"-",'Nomenklatur komplett'!R24)</f>
        <v>18</v>
      </c>
      <c r="D24" s="177">
        <f>IF(ISBLANK('Nomenklatur komplett'!S24),"-",'Nomenklatur komplett'!S24)</f>
        <v>65</v>
      </c>
      <c r="H24" s="174">
        <f>IF(ISBLANK('Nomenklatur komplett'!N24),"-",'Nomenklatur komplett'!N24)</f>
        <v>10335000</v>
      </c>
      <c r="I24" s="191" t="str">
        <f>IF(ISBLANK('Nomenklatur komplett'!O24),"-",'Nomenklatur komplett'!O24)</f>
        <v>FMA Gestaltung und Kunst</v>
      </c>
    </row>
    <row r="25" spans="1:9" x14ac:dyDescent="0.2">
      <c r="A25" s="174">
        <f>IF(ISBLANK('Nomenklatur komplett'!P25),"-",'Nomenklatur komplett'!P25)</f>
        <v>10331000</v>
      </c>
      <c r="B25" s="175" t="str">
        <f>IF(ISBLANK('Nomenklatur komplett'!Q25),"-",'Nomenklatur komplett'!Q25)</f>
        <v>FMA Gesundheit</v>
      </c>
      <c r="C25" s="176">
        <f>IF(ISBLANK('Nomenklatur komplett'!R25),"-",'Nomenklatur komplett'!R25)</f>
        <v>18</v>
      </c>
      <c r="D25" s="177">
        <f>IF(ISBLANK('Nomenklatur komplett'!S25),"-",'Nomenklatur komplett'!S25)</f>
        <v>65</v>
      </c>
      <c r="H25" s="174">
        <f>IF(ISBLANK('Nomenklatur komplett'!N25),"-",'Nomenklatur komplett'!N25)</f>
        <v>10331000</v>
      </c>
      <c r="I25" s="191" t="str">
        <f>IF(ISBLANK('Nomenklatur komplett'!O25),"-",'Nomenklatur komplett'!O25)</f>
        <v>FMA Gesundheit</v>
      </c>
    </row>
    <row r="26" spans="1:9" x14ac:dyDescent="0.2">
      <c r="A26" s="174">
        <f>IF(ISBLANK('Nomenklatur komplett'!P26),"-",'Nomenklatur komplett'!P26)</f>
        <v>10331100</v>
      </c>
      <c r="B26" s="175" t="str">
        <f>IF(ISBLANK('Nomenklatur komplett'!Q26),"-",'Nomenklatur komplett'!Q26)</f>
        <v>FMA Gesundheit/Naturwissenschaften</v>
      </c>
      <c r="C26" s="176">
        <f>IF(ISBLANK('Nomenklatur komplett'!R26),"-",'Nomenklatur komplett'!R26)</f>
        <v>18</v>
      </c>
      <c r="D26" s="177">
        <f>IF(ISBLANK('Nomenklatur komplett'!S26),"-",'Nomenklatur komplett'!S26)</f>
        <v>65</v>
      </c>
      <c r="H26" s="174">
        <f>IF(ISBLANK('Nomenklatur komplett'!N26),"-",'Nomenklatur komplett'!N26)</f>
        <v>10331100</v>
      </c>
      <c r="I26" s="191" t="str">
        <f>IF(ISBLANK('Nomenklatur komplett'!O26),"-",'Nomenklatur komplett'!O26)</f>
        <v>FMA Gesundheit/Naturwissenschaften</v>
      </c>
    </row>
    <row r="27" spans="1:9" x14ac:dyDescent="0.2">
      <c r="A27" s="174">
        <f>IF(ISBLANK('Nomenklatur komplett'!P27),"-",'Nomenklatur komplett'!P27)</f>
        <v>10334000</v>
      </c>
      <c r="B27" s="175" t="str">
        <f>IF(ISBLANK('Nomenklatur komplett'!Q27),"-",'Nomenklatur komplett'!Q27)</f>
        <v>FMA Kommunikation und Information</v>
      </c>
      <c r="C27" s="176">
        <f>IF(ISBLANK('Nomenklatur komplett'!R27),"-",'Nomenklatur komplett'!R27)</f>
        <v>18</v>
      </c>
      <c r="D27" s="177">
        <f>IF(ISBLANK('Nomenklatur komplett'!S27),"-",'Nomenklatur komplett'!S27)</f>
        <v>65</v>
      </c>
      <c r="H27" s="174">
        <f>IF(ISBLANK('Nomenklatur komplett'!N27),"-",'Nomenklatur komplett'!N27)</f>
        <v>10334000</v>
      </c>
      <c r="I27" s="191" t="str">
        <f>IF(ISBLANK('Nomenklatur komplett'!O27),"-",'Nomenklatur komplett'!O27)</f>
        <v>FMA Kommunikation und Information</v>
      </c>
    </row>
    <row r="28" spans="1:9" x14ac:dyDescent="0.2">
      <c r="A28" s="174">
        <f>IF(ISBLANK('Nomenklatur komplett'!P28),"-",'Nomenklatur komplett'!P28)</f>
        <v>10336000</v>
      </c>
      <c r="B28" s="175" t="str">
        <f>IF(ISBLANK('Nomenklatur komplett'!Q28),"-",'Nomenklatur komplett'!Q28)</f>
        <v>FMA Musik und Theater</v>
      </c>
      <c r="C28" s="176">
        <f>IF(ISBLANK('Nomenklatur komplett'!R28),"-",'Nomenklatur komplett'!R28)</f>
        <v>18</v>
      </c>
      <c r="D28" s="177">
        <f>IF(ISBLANK('Nomenklatur komplett'!S28),"-",'Nomenklatur komplett'!S28)</f>
        <v>65</v>
      </c>
      <c r="H28" s="174">
        <f>IF(ISBLANK('Nomenklatur komplett'!N28),"-",'Nomenklatur komplett'!N28)</f>
        <v>10336000</v>
      </c>
      <c r="I28" s="191" t="str">
        <f>IF(ISBLANK('Nomenklatur komplett'!O28),"-",'Nomenklatur komplett'!O28)</f>
        <v>FMA Musik und Theater</v>
      </c>
    </row>
    <row r="29" spans="1:9" x14ac:dyDescent="0.2">
      <c r="A29" s="174">
        <f>IF(ISBLANK('Nomenklatur komplett'!P29),"-",'Nomenklatur komplett'!P29)</f>
        <v>10338000</v>
      </c>
      <c r="B29" s="175" t="str">
        <f>IF(ISBLANK('Nomenklatur komplett'!Q29),"-",'Nomenklatur komplett'!Q29)</f>
        <v>FMA Naturwissenschaften</v>
      </c>
      <c r="C29" s="176">
        <f>IF(ISBLANK('Nomenklatur komplett'!R29),"-",'Nomenklatur komplett'!R29)</f>
        <v>18</v>
      </c>
      <c r="D29" s="177">
        <f>IF(ISBLANK('Nomenklatur komplett'!S29),"-",'Nomenklatur komplett'!S29)</f>
        <v>65</v>
      </c>
      <c r="H29" s="174">
        <f>IF(ISBLANK('Nomenklatur komplett'!N29),"-",'Nomenklatur komplett'!N29)</f>
        <v>10338000</v>
      </c>
      <c r="I29" s="191" t="str">
        <f>IF(ISBLANK('Nomenklatur komplett'!O29),"-",'Nomenklatur komplett'!O29)</f>
        <v>FMA Naturwissenschaften</v>
      </c>
    </row>
    <row r="30" spans="1:9" x14ac:dyDescent="0.2">
      <c r="A30" s="174">
        <f>IF(ISBLANK('Nomenklatur komplett'!P30),"-",'Nomenklatur komplett'!P30)</f>
        <v>10333000</v>
      </c>
      <c r="B30" s="175" t="str">
        <f>IF(ISBLANK('Nomenklatur komplett'!Q30),"-",'Nomenklatur komplett'!Q30)</f>
        <v>FMA Pädagogik</v>
      </c>
      <c r="C30" s="176">
        <f>IF(ISBLANK('Nomenklatur komplett'!R30),"-",'Nomenklatur komplett'!R30)</f>
        <v>18</v>
      </c>
      <c r="D30" s="177">
        <f>IF(ISBLANK('Nomenklatur komplett'!S30),"-",'Nomenklatur komplett'!S30)</f>
        <v>65</v>
      </c>
      <c r="H30" s="174">
        <f>IF(ISBLANK('Nomenklatur komplett'!N30),"-",'Nomenklatur komplett'!N30)</f>
        <v>10333000</v>
      </c>
      <c r="I30" s="191" t="str">
        <f>IF(ISBLANK('Nomenklatur komplett'!O30),"-",'Nomenklatur komplett'!O30)</f>
        <v>FMA Pädagogik</v>
      </c>
    </row>
    <row r="31" spans="1:9" x14ac:dyDescent="0.2">
      <c r="A31" s="174">
        <f>IF(ISBLANK('Nomenklatur komplett'!P31),"-",'Nomenklatur komplett'!P31)</f>
        <v>10333100</v>
      </c>
      <c r="B31" s="175" t="str">
        <f>IF(ISBLANK('Nomenklatur komplett'!Q31),"-",'Nomenklatur komplett'!Q31)</f>
        <v>FMA Pädagogik/Kommunikation</v>
      </c>
      <c r="C31" s="176">
        <f>IF(ISBLANK('Nomenklatur komplett'!R31),"-",'Nomenklatur komplett'!R31)</f>
        <v>18</v>
      </c>
      <c r="D31" s="177">
        <f>IF(ISBLANK('Nomenklatur komplett'!S31),"-",'Nomenklatur komplett'!S31)</f>
        <v>65</v>
      </c>
      <c r="H31" s="174">
        <f>IF(ISBLANK('Nomenklatur komplett'!N31),"-",'Nomenklatur komplett'!N31)</f>
        <v>10333100</v>
      </c>
      <c r="I31" s="191" t="str">
        <f>IF(ISBLANK('Nomenklatur komplett'!O31),"-",'Nomenklatur komplett'!O31)</f>
        <v>FMA Pädagogik/Kommunikation</v>
      </c>
    </row>
    <row r="32" spans="1:9" x14ac:dyDescent="0.2">
      <c r="A32" s="174">
        <f>IF(ISBLANK('Nomenklatur komplett'!P32),"-",'Nomenklatur komplett'!P32)</f>
        <v>10332000</v>
      </c>
      <c r="B32" s="175" t="str">
        <f>IF(ISBLANK('Nomenklatur komplett'!Q32),"-",'Nomenklatur komplett'!Q32)</f>
        <v>FMA Soziale Arbeit</v>
      </c>
      <c r="C32" s="176">
        <f>IF(ISBLANK('Nomenklatur komplett'!R32),"-",'Nomenklatur komplett'!R32)</f>
        <v>18</v>
      </c>
      <c r="D32" s="177">
        <f>IF(ISBLANK('Nomenklatur komplett'!S32),"-",'Nomenklatur komplett'!S32)</f>
        <v>65</v>
      </c>
      <c r="H32" s="174">
        <f>IF(ISBLANK('Nomenklatur komplett'!N32),"-",'Nomenklatur komplett'!N32)</f>
        <v>10332000</v>
      </c>
      <c r="I32" s="191" t="str">
        <f>IF(ISBLANK('Nomenklatur komplett'!O32),"-",'Nomenklatur komplett'!O32)</f>
        <v>FMA Soziale Arbeit</v>
      </c>
    </row>
    <row r="33" spans="1:9" x14ac:dyDescent="0.2">
      <c r="A33" s="174">
        <f>IF(ISBLANK('Nomenklatur komplett'!P33),"-",'Nomenklatur komplett'!P33)</f>
        <v>10332100</v>
      </c>
      <c r="B33" s="175" t="str">
        <f>IF(ISBLANK('Nomenklatur komplett'!Q33),"-",'Nomenklatur komplett'!Q33)</f>
        <v>FMA Soziale Arbeit/Gesundheit</v>
      </c>
      <c r="C33" s="176">
        <f>IF(ISBLANK('Nomenklatur komplett'!R33),"-",'Nomenklatur komplett'!R33)</f>
        <v>18</v>
      </c>
      <c r="D33" s="177">
        <f>IF(ISBLANK('Nomenklatur komplett'!S33),"-",'Nomenklatur komplett'!S33)</f>
        <v>65</v>
      </c>
      <c r="H33" s="174">
        <f>IF(ISBLANK('Nomenklatur komplett'!N33),"-",'Nomenklatur komplett'!N33)</f>
        <v>10332100</v>
      </c>
      <c r="I33" s="191" t="str">
        <f>IF(ISBLANK('Nomenklatur komplett'!O33),"-",'Nomenklatur komplett'!O33)</f>
        <v>FMA Soziale Arbeit/Gesundheit</v>
      </c>
    </row>
    <row r="34" spans="1:9" x14ac:dyDescent="0.2">
      <c r="A34" s="174">
        <f>IF(ISBLANK('Nomenklatur komplett'!P34),"-",'Nomenklatur komplett'!P34)</f>
        <v>10332200</v>
      </c>
      <c r="B34" s="175" t="str">
        <f>IF(ISBLANK('Nomenklatur komplett'!Q34),"-",'Nomenklatur komplett'!Q34)</f>
        <v>FMA Soziale Arbeit/Pädagogik</v>
      </c>
      <c r="C34" s="176">
        <f>IF(ISBLANK('Nomenklatur komplett'!R34),"-",'Nomenklatur komplett'!R34)</f>
        <v>18</v>
      </c>
      <c r="D34" s="177">
        <f>IF(ISBLANK('Nomenklatur komplett'!S34),"-",'Nomenklatur komplett'!S34)</f>
        <v>65</v>
      </c>
      <c r="H34" s="174">
        <f>IF(ISBLANK('Nomenklatur komplett'!N34),"-",'Nomenklatur komplett'!N34)</f>
        <v>10332200</v>
      </c>
      <c r="I34" s="191" t="str">
        <f>IF(ISBLANK('Nomenklatur komplett'!O34),"-",'Nomenklatur komplett'!O34)</f>
        <v>FMA Soziale Arbeit/Pädagogik</v>
      </c>
    </row>
    <row r="35" spans="1:9" x14ac:dyDescent="0.2">
      <c r="A35" s="174">
        <f>IF(ISBLANK('Nomenklatur komplett'!P35),"-",'Nomenklatur komplett'!P35)</f>
        <v>10336500</v>
      </c>
      <c r="B35" s="175" t="str">
        <f>IF(ISBLANK('Nomenklatur komplett'!Q35),"-",'Nomenklatur komplett'!Q35)</f>
        <v>FMA Sport</v>
      </c>
      <c r="C35" s="176">
        <f>IF(ISBLANK('Nomenklatur komplett'!R35),"-",'Nomenklatur komplett'!R35)</f>
        <v>18</v>
      </c>
      <c r="D35" s="177">
        <f>IF(ISBLANK('Nomenklatur komplett'!S35),"-",'Nomenklatur komplett'!S35)</f>
        <v>65</v>
      </c>
      <c r="H35" s="174">
        <f>IF(ISBLANK('Nomenklatur komplett'!N35),"-",'Nomenklatur komplett'!N35)</f>
        <v>10336500</v>
      </c>
      <c r="I35" s="191" t="str">
        <f>IF(ISBLANK('Nomenklatur komplett'!O35),"-",'Nomenklatur komplett'!O35)</f>
        <v>FMA Sport</v>
      </c>
    </row>
    <row r="36" spans="1:9" x14ac:dyDescent="0.2">
      <c r="A36" s="174">
        <f>IF(ISBLANK('Nomenklatur komplett'!P36),"-",'Nomenklatur komplett'!P36)</f>
        <v>10328000</v>
      </c>
      <c r="B36" s="175" t="str">
        <f>IF(ISBLANK('Nomenklatur komplett'!Q36),"-",'Nomenklatur komplett'!Q36)</f>
        <v>FMS Angewandte Psychologie</v>
      </c>
      <c r="C36" s="176">
        <f>IF(ISBLANK('Nomenklatur komplett'!R36),"-",'Nomenklatur komplett'!R36)</f>
        <v>15</v>
      </c>
      <c r="D36" s="177">
        <f>IF(ISBLANK('Nomenklatur komplett'!S36),"-",'Nomenklatur komplett'!S36)</f>
        <v>65</v>
      </c>
      <c r="H36" s="174">
        <f>IF(ISBLANK('Nomenklatur komplett'!N36),"-",'Nomenklatur komplett'!N36)</f>
        <v>10328000</v>
      </c>
      <c r="I36" s="191" t="str">
        <f>IF(ISBLANK('Nomenklatur komplett'!O36),"-",'Nomenklatur komplett'!O36)</f>
        <v>FMS Angewandte Psychologie</v>
      </c>
    </row>
    <row r="37" spans="1:9" x14ac:dyDescent="0.2">
      <c r="A37" s="174">
        <f>IF(ISBLANK('Nomenklatur komplett'!P37),"-",'Nomenklatur komplett'!P37)</f>
        <v>10326000</v>
      </c>
      <c r="B37" s="175" t="str">
        <f>IF(ISBLANK('Nomenklatur komplett'!Q37),"-",'Nomenklatur komplett'!Q37)</f>
        <v>FMS Gestaltung und Kunst</v>
      </c>
      <c r="C37" s="176">
        <f>IF(ISBLANK('Nomenklatur komplett'!R37),"-",'Nomenklatur komplett'!R37)</f>
        <v>15</v>
      </c>
      <c r="D37" s="177">
        <f>IF(ISBLANK('Nomenklatur komplett'!S37),"-",'Nomenklatur komplett'!S37)</f>
        <v>65</v>
      </c>
      <c r="H37" s="174">
        <f>IF(ISBLANK('Nomenklatur komplett'!N37),"-",'Nomenklatur komplett'!N37)</f>
        <v>10326000</v>
      </c>
      <c r="I37" s="191" t="str">
        <f>IF(ISBLANK('Nomenklatur komplett'!O37),"-",'Nomenklatur komplett'!O37)</f>
        <v>FMS Gestaltung und Kunst</v>
      </c>
    </row>
    <row r="38" spans="1:9" x14ac:dyDescent="0.2">
      <c r="A38" s="174">
        <f>IF(ISBLANK('Nomenklatur komplett'!P38),"-",'Nomenklatur komplett'!P38)</f>
        <v>10322000</v>
      </c>
      <c r="B38" s="175" t="str">
        <f>IF(ISBLANK('Nomenklatur komplett'!Q38),"-",'Nomenklatur komplett'!Q38)</f>
        <v>FMS Gesundheit</v>
      </c>
      <c r="C38" s="176">
        <f>IF(ISBLANK('Nomenklatur komplett'!R38),"-",'Nomenklatur komplett'!R38)</f>
        <v>15</v>
      </c>
      <c r="D38" s="177">
        <f>IF(ISBLANK('Nomenklatur komplett'!S38),"-",'Nomenklatur komplett'!S38)</f>
        <v>65</v>
      </c>
      <c r="H38" s="174">
        <f>IF(ISBLANK('Nomenklatur komplett'!N38),"-",'Nomenklatur komplett'!N38)</f>
        <v>10322000</v>
      </c>
      <c r="I38" s="191" t="str">
        <f>IF(ISBLANK('Nomenklatur komplett'!O38),"-",'Nomenklatur komplett'!O38)</f>
        <v>FMS Gesundheit</v>
      </c>
    </row>
    <row r="39" spans="1:9" x14ac:dyDescent="0.2">
      <c r="A39" s="174">
        <f>IF(ISBLANK('Nomenklatur komplett'!P39),"-",'Nomenklatur komplett'!P39)</f>
        <v>10322100</v>
      </c>
      <c r="B39" s="175" t="str">
        <f>IF(ISBLANK('Nomenklatur komplett'!Q39),"-",'Nomenklatur komplett'!Q39)</f>
        <v>FMS Gesundheit/Naturwissenschaften</v>
      </c>
      <c r="C39" s="176">
        <f>IF(ISBLANK('Nomenklatur komplett'!R39),"-",'Nomenklatur komplett'!R39)</f>
        <v>15</v>
      </c>
      <c r="D39" s="177">
        <f>IF(ISBLANK('Nomenklatur komplett'!S39),"-",'Nomenklatur komplett'!S39)</f>
        <v>65</v>
      </c>
      <c r="H39" s="174">
        <f>IF(ISBLANK('Nomenklatur komplett'!N39),"-",'Nomenklatur komplett'!N39)</f>
        <v>10322100</v>
      </c>
      <c r="I39" s="191" t="str">
        <f>IF(ISBLANK('Nomenklatur komplett'!O39),"-",'Nomenklatur komplett'!O39)</f>
        <v>FMS Gesundheit/Naturwissenschaften</v>
      </c>
    </row>
    <row r="40" spans="1:9" x14ac:dyDescent="0.2">
      <c r="A40" s="174">
        <f>IF(ISBLANK('Nomenklatur komplett'!P40),"-",'Nomenklatur komplett'!P40)</f>
        <v>10322200</v>
      </c>
      <c r="B40" s="175" t="str">
        <f>IF(ISBLANK('Nomenklatur komplett'!Q40),"-",'Nomenklatur komplett'!Q40)</f>
        <v>FMS Gesundheit/Pädagogik</v>
      </c>
      <c r="C40" s="176">
        <f>IF(ISBLANK('Nomenklatur komplett'!R40),"-",'Nomenklatur komplett'!R40)</f>
        <v>15</v>
      </c>
      <c r="D40" s="177">
        <f>IF(ISBLANK('Nomenklatur komplett'!S40),"-",'Nomenklatur komplett'!S40)</f>
        <v>65</v>
      </c>
      <c r="H40" s="174">
        <f>IF(ISBLANK('Nomenklatur komplett'!N40),"-",'Nomenklatur komplett'!N40)</f>
        <v>10322200</v>
      </c>
      <c r="I40" s="191" t="str">
        <f>IF(ISBLANK('Nomenklatur komplett'!O40),"-",'Nomenklatur komplett'!O40)</f>
        <v>FMS Gesundheit/Pädagogik</v>
      </c>
    </row>
    <row r="41" spans="1:9" x14ac:dyDescent="0.2">
      <c r="A41" s="174">
        <f>IF(ISBLANK('Nomenklatur komplett'!P41),"-",'Nomenklatur komplett'!P41)</f>
        <v>10325000</v>
      </c>
      <c r="B41" s="175" t="str">
        <f>IF(ISBLANK('Nomenklatur komplett'!Q41),"-",'Nomenklatur komplett'!Q41)</f>
        <v>FMS Kommunikation und Information</v>
      </c>
      <c r="C41" s="176">
        <f>IF(ISBLANK('Nomenklatur komplett'!R41),"-",'Nomenklatur komplett'!R41)</f>
        <v>15</v>
      </c>
      <c r="D41" s="177">
        <f>IF(ISBLANK('Nomenklatur komplett'!S41),"-",'Nomenklatur komplett'!S41)</f>
        <v>65</v>
      </c>
      <c r="H41" s="174">
        <f>IF(ISBLANK('Nomenklatur komplett'!N41),"-",'Nomenklatur komplett'!N41)</f>
        <v>10325000</v>
      </c>
      <c r="I41" s="191" t="str">
        <f>IF(ISBLANK('Nomenklatur komplett'!O41),"-",'Nomenklatur komplett'!O41)</f>
        <v>FMS Kommunikation und Information</v>
      </c>
    </row>
    <row r="42" spans="1:9" x14ac:dyDescent="0.2">
      <c r="A42" s="174">
        <f>IF(ISBLANK('Nomenklatur komplett'!P42),"-",'Nomenklatur komplett'!P42)</f>
        <v>10327000</v>
      </c>
      <c r="B42" s="175" t="str">
        <f>IF(ISBLANK('Nomenklatur komplett'!Q42),"-",'Nomenklatur komplett'!Q42)</f>
        <v>FMS Musik und Theater</v>
      </c>
      <c r="C42" s="176">
        <f>IF(ISBLANK('Nomenklatur komplett'!R42),"-",'Nomenklatur komplett'!R42)</f>
        <v>15</v>
      </c>
      <c r="D42" s="177">
        <f>IF(ISBLANK('Nomenklatur komplett'!S42),"-",'Nomenklatur komplett'!S42)</f>
        <v>65</v>
      </c>
      <c r="H42" s="174">
        <f>IF(ISBLANK('Nomenklatur komplett'!N42),"-",'Nomenklatur komplett'!N42)</f>
        <v>10327000</v>
      </c>
      <c r="I42" s="191" t="str">
        <f>IF(ISBLANK('Nomenklatur komplett'!O42),"-",'Nomenklatur komplett'!O42)</f>
        <v>FMS Musik und Theater</v>
      </c>
    </row>
    <row r="43" spans="1:9" x14ac:dyDescent="0.2">
      <c r="A43" s="174">
        <f>IF(ISBLANK('Nomenklatur komplett'!P43),"-",'Nomenklatur komplett'!P43)</f>
        <v>10323500</v>
      </c>
      <c r="B43" s="175" t="str">
        <f>IF(ISBLANK('Nomenklatur komplett'!Q43),"-",'Nomenklatur komplett'!Q43)</f>
        <v>FMS Naturwissenschaften</v>
      </c>
      <c r="C43" s="176">
        <f>IF(ISBLANK('Nomenklatur komplett'!R43),"-",'Nomenklatur komplett'!R43)</f>
        <v>15</v>
      </c>
      <c r="D43" s="177">
        <f>IF(ISBLANK('Nomenklatur komplett'!S43),"-",'Nomenklatur komplett'!S43)</f>
        <v>65</v>
      </c>
      <c r="H43" s="174">
        <f>IF(ISBLANK('Nomenklatur komplett'!N43),"-",'Nomenklatur komplett'!N43)</f>
        <v>10323500</v>
      </c>
      <c r="I43" s="191" t="str">
        <f>IF(ISBLANK('Nomenklatur komplett'!O43),"-",'Nomenklatur komplett'!O43)</f>
        <v>FMS Naturwissenschaften</v>
      </c>
    </row>
    <row r="44" spans="1:9" x14ac:dyDescent="0.2">
      <c r="A44" s="174">
        <f>IF(ISBLANK('Nomenklatur komplett'!P44),"-",'Nomenklatur komplett'!P44)</f>
        <v>10324000</v>
      </c>
      <c r="B44" s="175" t="str">
        <f>IF(ISBLANK('Nomenklatur komplett'!Q44),"-",'Nomenklatur komplett'!Q44)</f>
        <v>FMS Pädagogik</v>
      </c>
      <c r="C44" s="176">
        <f>IF(ISBLANK('Nomenklatur komplett'!R44),"-",'Nomenklatur komplett'!R44)</f>
        <v>15</v>
      </c>
      <c r="D44" s="177">
        <f>IF(ISBLANK('Nomenklatur komplett'!S44),"-",'Nomenklatur komplett'!S44)</f>
        <v>65</v>
      </c>
      <c r="H44" s="174">
        <f>IF(ISBLANK('Nomenklatur komplett'!N44),"-",'Nomenklatur komplett'!N44)</f>
        <v>10324000</v>
      </c>
      <c r="I44" s="191" t="str">
        <f>IF(ISBLANK('Nomenklatur komplett'!O44),"-",'Nomenklatur komplett'!O44)</f>
        <v>FMS Pädagogik</v>
      </c>
    </row>
    <row r="45" spans="1:9" x14ac:dyDescent="0.2">
      <c r="A45" s="174">
        <f>IF(ISBLANK('Nomenklatur komplett'!P45),"-",'Nomenklatur komplett'!P45)</f>
        <v>10323000</v>
      </c>
      <c r="B45" s="175" t="str">
        <f>IF(ISBLANK('Nomenklatur komplett'!Q45),"-",'Nomenklatur komplett'!Q45)</f>
        <v>FMS Soziale Arbeit</v>
      </c>
      <c r="C45" s="176">
        <f>IF(ISBLANK('Nomenklatur komplett'!R45),"-",'Nomenklatur komplett'!R45)</f>
        <v>15</v>
      </c>
      <c r="D45" s="177">
        <f>IF(ISBLANK('Nomenklatur komplett'!S45),"-",'Nomenklatur komplett'!S45)</f>
        <v>65</v>
      </c>
      <c r="H45" s="174">
        <f>IF(ISBLANK('Nomenklatur komplett'!N45),"-",'Nomenklatur komplett'!N45)</f>
        <v>10323000</v>
      </c>
      <c r="I45" s="191" t="str">
        <f>IF(ISBLANK('Nomenklatur komplett'!O45),"-",'Nomenklatur komplett'!O45)</f>
        <v>FMS Soziale Arbeit</v>
      </c>
    </row>
    <row r="46" spans="1:9" x14ac:dyDescent="0.2">
      <c r="A46" s="174">
        <f>IF(ISBLANK('Nomenklatur komplett'!P46),"-",'Nomenklatur komplett'!P46)</f>
        <v>10323100</v>
      </c>
      <c r="B46" s="175" t="str">
        <f>IF(ISBLANK('Nomenklatur komplett'!Q46),"-",'Nomenklatur komplett'!Q46)</f>
        <v>FMS Soziale Arbeit/Gesundheit</v>
      </c>
      <c r="C46" s="176">
        <f>IF(ISBLANK('Nomenklatur komplett'!R46),"-",'Nomenklatur komplett'!R46)</f>
        <v>15</v>
      </c>
      <c r="D46" s="177">
        <f>IF(ISBLANK('Nomenklatur komplett'!S46),"-",'Nomenklatur komplett'!S46)</f>
        <v>65</v>
      </c>
      <c r="H46" s="174">
        <f>IF(ISBLANK('Nomenklatur komplett'!N46),"-",'Nomenklatur komplett'!N46)</f>
        <v>10323100</v>
      </c>
      <c r="I46" s="191" t="str">
        <f>IF(ISBLANK('Nomenklatur komplett'!O46),"-",'Nomenklatur komplett'!O46)</f>
        <v>FMS Soziale Arbeit/Gesundheit</v>
      </c>
    </row>
    <row r="47" spans="1:9" x14ac:dyDescent="0.2">
      <c r="A47" s="174">
        <f>IF(ISBLANK('Nomenklatur komplett'!P47),"-",'Nomenklatur komplett'!P47)</f>
        <v>10323300</v>
      </c>
      <c r="B47" s="175" t="str">
        <f>IF(ISBLANK('Nomenklatur komplett'!Q47),"-",'Nomenklatur komplett'!Q47)</f>
        <v>FMS Soziale Arbeit/Information und Kommunikation</v>
      </c>
      <c r="C47" s="176">
        <f>IF(ISBLANK('Nomenklatur komplett'!R47),"-",'Nomenklatur komplett'!R47)</f>
        <v>15</v>
      </c>
      <c r="D47" s="177">
        <f>IF(ISBLANK('Nomenklatur komplett'!S47),"-",'Nomenklatur komplett'!S47)</f>
        <v>65</v>
      </c>
      <c r="H47" s="174">
        <f>IF(ISBLANK('Nomenklatur komplett'!N47),"-",'Nomenklatur komplett'!N47)</f>
        <v>10323300</v>
      </c>
      <c r="I47" s="191" t="str">
        <f>IF(ISBLANK('Nomenklatur komplett'!O47),"-",'Nomenklatur komplett'!O47)</f>
        <v>FMS Soziale Arbeit/Information und Kommunikation</v>
      </c>
    </row>
    <row r="48" spans="1:9" x14ac:dyDescent="0.2">
      <c r="A48" s="174">
        <f>IF(ISBLANK('Nomenklatur komplett'!P48),"-",'Nomenklatur komplett'!P48)</f>
        <v>10323200</v>
      </c>
      <c r="B48" s="175" t="str">
        <f>IF(ISBLANK('Nomenklatur komplett'!Q48),"-",'Nomenklatur komplett'!Q48)</f>
        <v>FMS Soziale Arbeit/Pädagogik</v>
      </c>
      <c r="C48" s="176">
        <f>IF(ISBLANK('Nomenklatur komplett'!R48),"-",'Nomenklatur komplett'!R48)</f>
        <v>15</v>
      </c>
      <c r="D48" s="177">
        <f>IF(ISBLANK('Nomenklatur komplett'!S48),"-",'Nomenklatur komplett'!S48)</f>
        <v>65</v>
      </c>
      <c r="H48" s="174">
        <f>IF(ISBLANK('Nomenklatur komplett'!N48),"-",'Nomenklatur komplett'!N48)</f>
        <v>10323200</v>
      </c>
      <c r="I48" s="191" t="str">
        <f>IF(ISBLANK('Nomenklatur komplett'!O48),"-",'Nomenklatur komplett'!O48)</f>
        <v>FMS Soziale Arbeit/Pädagogik</v>
      </c>
    </row>
    <row r="49" spans="1:9" x14ac:dyDescent="0.2">
      <c r="A49" s="174">
        <f>IF(ISBLANK('Nomenklatur komplett'!P49),"-",'Nomenklatur komplett'!P49)</f>
        <v>10327500</v>
      </c>
      <c r="B49" s="175" t="str">
        <f>IF(ISBLANK('Nomenklatur komplett'!Q49),"-",'Nomenklatur komplett'!Q49)</f>
        <v>FMS Sport</v>
      </c>
      <c r="C49" s="176">
        <f>IF(ISBLANK('Nomenklatur komplett'!R49),"-",'Nomenklatur komplett'!R49)</f>
        <v>15</v>
      </c>
      <c r="D49" s="177">
        <f>IF(ISBLANK('Nomenklatur komplett'!S49),"-",'Nomenklatur komplett'!S49)</f>
        <v>65</v>
      </c>
      <c r="H49" s="174">
        <f>IF(ISBLANK('Nomenklatur komplett'!N49),"-",'Nomenklatur komplett'!N49)</f>
        <v>10327500</v>
      </c>
      <c r="I49" s="191" t="str">
        <f>IF(ISBLANK('Nomenklatur komplett'!O49),"-",'Nomenklatur komplett'!O49)</f>
        <v>FMS Sport</v>
      </c>
    </row>
    <row r="50" spans="1:9" x14ac:dyDescent="0.2">
      <c r="A50" s="174">
        <f>IF(ISBLANK('Nomenklatur komplett'!P50),"-",'Nomenklatur komplett'!P50)</f>
        <v>10321500</v>
      </c>
      <c r="B50" s="175" t="str">
        <f>IF(ISBLANK('Nomenklatur komplett'!Q50),"-",'Nomenklatur komplett'!Q50)</f>
        <v>FMS Wirtschaft</v>
      </c>
      <c r="C50" s="176">
        <f>IF(ISBLANK('Nomenklatur komplett'!R50),"-",'Nomenklatur komplett'!R50)</f>
        <v>15</v>
      </c>
      <c r="D50" s="177">
        <f>IF(ISBLANK('Nomenklatur komplett'!S50),"-",'Nomenklatur komplett'!S50)</f>
        <v>65</v>
      </c>
      <c r="H50" s="174">
        <f>IF(ISBLANK('Nomenklatur komplett'!N50),"-",'Nomenklatur komplett'!N50)</f>
        <v>10321500</v>
      </c>
      <c r="I50" s="191" t="str">
        <f>IF(ISBLANK('Nomenklatur komplett'!O50),"-",'Nomenklatur komplett'!O50)</f>
        <v>FMS Wirtschaft</v>
      </c>
    </row>
    <row r="51" spans="1:9" x14ac:dyDescent="0.2">
      <c r="A51" s="174">
        <f>IF(ISBLANK('Nomenklatur komplett'!P51),"-",'Nomenklatur komplett'!P51)</f>
        <v>10319900</v>
      </c>
      <c r="B51" s="175" t="str">
        <f>IF(ISBLANK('Nomenklatur komplett'!Q51),"-",'Nomenklatur komplett'!Q51)</f>
        <v>Gymnasiale Maturität - eidg. nicht anerkannt</v>
      </c>
      <c r="C51" s="176">
        <f>IF(ISBLANK('Nomenklatur komplett'!R51),"-",'Nomenklatur komplett'!R51)</f>
        <v>14</v>
      </c>
      <c r="D51" s="177">
        <f>IF(ISBLANK('Nomenklatur komplett'!S51),"-",'Nomenklatur komplett'!S51)</f>
        <v>65</v>
      </c>
      <c r="H51" s="174">
        <f>IF(ISBLANK('Nomenklatur komplett'!N51),"-",'Nomenklatur komplett'!N51)</f>
        <v>10319900</v>
      </c>
      <c r="I51" s="191" t="str">
        <f>IF(ISBLANK('Nomenklatur komplett'!O51),"-",'Nomenklatur komplett'!O51)</f>
        <v>Gymnasiale Maturität - eidg. nicht anerkannt</v>
      </c>
    </row>
    <row r="52" spans="1:9" x14ac:dyDescent="0.2">
      <c r="A52" s="174">
        <f>IF(ISBLANK('Nomenklatur komplett'!P52),"-",'Nomenklatur komplett'!P52)</f>
        <v>10371000</v>
      </c>
      <c r="B52" s="175" t="str">
        <f>IF(ISBLANK('Nomenklatur komplett'!Q52),"-",'Nomenklatur komplett'!Q52)</f>
        <v>International Baccalaureate</v>
      </c>
      <c r="C52" s="176">
        <f>IF(ISBLANK('Nomenklatur komplett'!R52),"-",'Nomenklatur komplett'!R52)</f>
        <v>14</v>
      </c>
      <c r="D52" s="177">
        <f>IF(ISBLANK('Nomenklatur komplett'!S52),"-",'Nomenklatur komplett'!S52)</f>
        <v>65</v>
      </c>
      <c r="H52" s="174">
        <f>IF(ISBLANK('Nomenklatur komplett'!N52),"-",'Nomenklatur komplett'!N52)</f>
        <v>10371000</v>
      </c>
      <c r="I52" s="191" t="str">
        <f>IF(ISBLANK('Nomenklatur komplett'!O52),"-",'Nomenklatur komplett'!O52)</f>
        <v>International Baccalaureate</v>
      </c>
    </row>
    <row r="53" spans="1:9" x14ac:dyDescent="0.2">
      <c r="A53" s="174">
        <f>IF(ISBLANK('Nomenklatur komplett'!P53),"-",'Nomenklatur komplett'!P53)</f>
        <v>10311000</v>
      </c>
      <c r="B53" s="175" t="str">
        <f>IF(ISBLANK('Nomenklatur komplett'!Q53),"-",'Nomenklatur komplett'!Q53)</f>
        <v>MAR Alte Sprachen</v>
      </c>
      <c r="C53" s="176">
        <f>IF(ISBLANK('Nomenklatur komplett'!R53),"-",'Nomenklatur komplett'!R53)</f>
        <v>14</v>
      </c>
      <c r="D53" s="177">
        <f>IF(ISBLANK('Nomenklatur komplett'!S53),"-",'Nomenklatur komplett'!S53)</f>
        <v>65</v>
      </c>
      <c r="H53" s="174">
        <f>IF(ISBLANK('Nomenklatur komplett'!N53),"-",'Nomenklatur komplett'!N53)</f>
        <v>10311000</v>
      </c>
      <c r="I53" s="191" t="str">
        <f>IF(ISBLANK('Nomenklatur komplett'!O53),"-",'Nomenklatur komplett'!O53)</f>
        <v>MAR Alte Sprachen</v>
      </c>
    </row>
    <row r="54" spans="1:9" x14ac:dyDescent="0.2">
      <c r="A54" s="174">
        <f>IF(ISBLANK('Nomenklatur komplett'!P54),"-",'Nomenklatur komplett'!P54)</f>
        <v>10317000</v>
      </c>
      <c r="B54" s="175" t="str">
        <f>IF(ISBLANK('Nomenklatur komplett'!Q54),"-",'Nomenklatur komplett'!Q54)</f>
        <v>MAR Bildnerisches Gestalten</v>
      </c>
      <c r="C54" s="176">
        <f>IF(ISBLANK('Nomenklatur komplett'!R54),"-",'Nomenklatur komplett'!R54)</f>
        <v>14</v>
      </c>
      <c r="D54" s="177">
        <f>IF(ISBLANK('Nomenklatur komplett'!S54),"-",'Nomenklatur komplett'!S54)</f>
        <v>65</v>
      </c>
      <c r="H54" s="174">
        <f>IF(ISBLANK('Nomenklatur komplett'!N54),"-",'Nomenklatur komplett'!N54)</f>
        <v>10317000</v>
      </c>
      <c r="I54" s="191" t="str">
        <f>IF(ISBLANK('Nomenklatur komplett'!O54),"-",'Nomenklatur komplett'!O54)</f>
        <v>MAR Bildnerisches Gestalten</v>
      </c>
    </row>
    <row r="55" spans="1:9" x14ac:dyDescent="0.2">
      <c r="A55" s="174">
        <f>IF(ISBLANK('Nomenklatur komplett'!P55),"-",'Nomenklatur komplett'!P55)</f>
        <v>10314000</v>
      </c>
      <c r="B55" s="175" t="str">
        <f>IF(ISBLANK('Nomenklatur komplett'!Q55),"-",'Nomenklatur komplett'!Q55)</f>
        <v>MAR Biologie und Chemie</v>
      </c>
      <c r="C55" s="176">
        <f>IF(ISBLANK('Nomenklatur komplett'!R55),"-",'Nomenklatur komplett'!R55)</f>
        <v>14</v>
      </c>
      <c r="D55" s="177">
        <f>IF(ISBLANK('Nomenklatur komplett'!S55),"-",'Nomenklatur komplett'!S55)</f>
        <v>65</v>
      </c>
      <c r="H55" s="174">
        <f>IF(ISBLANK('Nomenklatur komplett'!N55),"-",'Nomenklatur komplett'!N55)</f>
        <v>10314000</v>
      </c>
      <c r="I55" s="191" t="str">
        <f>IF(ISBLANK('Nomenklatur komplett'!O55),"-",'Nomenklatur komplett'!O55)</f>
        <v>MAR Biologie und Chemie</v>
      </c>
    </row>
    <row r="56" spans="1:9" x14ac:dyDescent="0.2">
      <c r="A56" s="174">
        <f>IF(ISBLANK('Nomenklatur komplett'!P56),"-",'Nomenklatur komplett'!P56)</f>
        <v>10312000</v>
      </c>
      <c r="B56" s="175" t="str">
        <f>IF(ISBLANK('Nomenklatur komplett'!Q56),"-",'Nomenklatur komplett'!Q56)</f>
        <v>MAR Eine moderne Sprache</v>
      </c>
      <c r="C56" s="176">
        <f>IF(ISBLANK('Nomenklatur komplett'!R56),"-",'Nomenklatur komplett'!R56)</f>
        <v>14</v>
      </c>
      <c r="D56" s="177">
        <f>IF(ISBLANK('Nomenklatur komplett'!S56),"-",'Nomenklatur komplett'!S56)</f>
        <v>65</v>
      </c>
      <c r="H56" s="174">
        <f>IF(ISBLANK('Nomenklatur komplett'!N56),"-",'Nomenklatur komplett'!N56)</f>
        <v>10312000</v>
      </c>
      <c r="I56" s="191" t="str">
        <f>IF(ISBLANK('Nomenklatur komplett'!O56),"-",'Nomenklatur komplett'!O56)</f>
        <v>MAR Eine moderne Sprache</v>
      </c>
    </row>
    <row r="57" spans="1:9" x14ac:dyDescent="0.2">
      <c r="A57" s="174">
        <f>IF(ISBLANK('Nomenklatur komplett'!P57),"-",'Nomenklatur komplett'!P57)</f>
        <v>10318000</v>
      </c>
      <c r="B57" s="175" t="str">
        <f>IF(ISBLANK('Nomenklatur komplett'!Q57),"-",'Nomenklatur komplett'!Q57)</f>
        <v>MAR Musik</v>
      </c>
      <c r="C57" s="176">
        <f>IF(ISBLANK('Nomenklatur komplett'!R57),"-",'Nomenklatur komplett'!R57)</f>
        <v>14</v>
      </c>
      <c r="D57" s="177">
        <f>IF(ISBLANK('Nomenklatur komplett'!S57),"-",'Nomenklatur komplett'!S57)</f>
        <v>65</v>
      </c>
      <c r="H57" s="174">
        <f>IF(ISBLANK('Nomenklatur komplett'!N57),"-",'Nomenklatur komplett'!N57)</f>
        <v>10318000</v>
      </c>
      <c r="I57" s="191" t="str">
        <f>IF(ISBLANK('Nomenklatur komplett'!O57),"-",'Nomenklatur komplett'!O57)</f>
        <v>MAR Musik</v>
      </c>
    </row>
    <row r="58" spans="1:9" x14ac:dyDescent="0.2">
      <c r="A58" s="174">
        <f>IF(ISBLANK('Nomenklatur komplett'!P58),"-",'Nomenklatur komplett'!P58)</f>
        <v>10316000</v>
      </c>
      <c r="B58" s="175" t="str">
        <f>IF(ISBLANK('Nomenklatur komplett'!Q58),"-",'Nomenklatur komplett'!Q58)</f>
        <v>MAR Philosophie, Pädagogik, Psychologie</v>
      </c>
      <c r="C58" s="176">
        <f>IF(ISBLANK('Nomenklatur komplett'!R58),"-",'Nomenklatur komplett'!R58)</f>
        <v>14</v>
      </c>
      <c r="D58" s="177">
        <f>IF(ISBLANK('Nomenklatur komplett'!S58),"-",'Nomenklatur komplett'!S58)</f>
        <v>65</v>
      </c>
      <c r="H58" s="174">
        <f>IF(ISBLANK('Nomenklatur komplett'!N58),"-",'Nomenklatur komplett'!N58)</f>
        <v>10316000</v>
      </c>
      <c r="I58" s="191" t="str">
        <f>IF(ISBLANK('Nomenklatur komplett'!O58),"-",'Nomenklatur komplett'!O58)</f>
        <v>MAR Philosophie, Pädagogik, Psychologie</v>
      </c>
    </row>
    <row r="59" spans="1:9" x14ac:dyDescent="0.2">
      <c r="A59" s="174">
        <f>IF(ISBLANK('Nomenklatur komplett'!P59),"-",'Nomenklatur komplett'!P59)</f>
        <v>10313000</v>
      </c>
      <c r="B59" s="175" t="str">
        <f>IF(ISBLANK('Nomenklatur komplett'!Q59),"-",'Nomenklatur komplett'!Q59)</f>
        <v>MAR Physik und Anwendungen der Mathematik</v>
      </c>
      <c r="C59" s="176">
        <f>IF(ISBLANK('Nomenklatur komplett'!R59),"-",'Nomenklatur komplett'!R59)</f>
        <v>14</v>
      </c>
      <c r="D59" s="177">
        <f>IF(ISBLANK('Nomenklatur komplett'!S59),"-",'Nomenklatur komplett'!S59)</f>
        <v>65</v>
      </c>
      <c r="H59" s="174">
        <f>IF(ISBLANK('Nomenklatur komplett'!N59),"-",'Nomenklatur komplett'!N59)</f>
        <v>10313000</v>
      </c>
      <c r="I59" s="191" t="str">
        <f>IF(ISBLANK('Nomenklatur komplett'!O59),"-",'Nomenklatur komplett'!O59)</f>
        <v>MAR Physik und Anwendungen der Mathematik</v>
      </c>
    </row>
    <row r="60" spans="1:9" x14ac:dyDescent="0.2">
      <c r="A60" s="174">
        <f>IF(ISBLANK('Nomenklatur komplett'!P60),"-",'Nomenklatur komplett'!P60)</f>
        <v>10315000</v>
      </c>
      <c r="B60" s="175" t="str">
        <f>IF(ISBLANK('Nomenklatur komplett'!Q60),"-",'Nomenklatur komplett'!Q60)</f>
        <v>MAR Wirtschaft und Recht</v>
      </c>
      <c r="C60" s="176">
        <f>IF(ISBLANK('Nomenklatur komplett'!R60),"-",'Nomenklatur komplett'!R60)</f>
        <v>14</v>
      </c>
      <c r="D60" s="177">
        <f>IF(ISBLANK('Nomenklatur komplett'!S60),"-",'Nomenklatur komplett'!S60)</f>
        <v>65</v>
      </c>
      <c r="H60" s="174">
        <f>IF(ISBLANK('Nomenklatur komplett'!N60),"-",'Nomenklatur komplett'!N60)</f>
        <v>10315000</v>
      </c>
      <c r="I60" s="191" t="str">
        <f>IF(ISBLANK('Nomenklatur komplett'!O60),"-",'Nomenklatur komplett'!O60)</f>
        <v>MAR Wirtschaft und Recht</v>
      </c>
    </row>
    <row r="61" spans="1:9" x14ac:dyDescent="0.2">
      <c r="A61" s="174">
        <f>IF(ISBLANK('Nomenklatur komplett'!P61),"-",'Nomenklatur komplett'!P61)</f>
        <v>10364000</v>
      </c>
      <c r="B61" s="175" t="str">
        <f>IF(ISBLANK('Nomenklatur komplett'!Q61),"-",'Nomenklatur komplett'!Q61)</f>
        <v>Passerelle Berufsmaturität - UH</v>
      </c>
      <c r="C61" s="176">
        <f>IF(ISBLANK('Nomenklatur komplett'!R61),"-",'Nomenklatur komplett'!R61)</f>
        <v>15</v>
      </c>
      <c r="D61" s="177">
        <f>IF(ISBLANK('Nomenklatur komplett'!S61),"-",'Nomenklatur komplett'!S61)</f>
        <v>65</v>
      </c>
      <c r="H61" s="174">
        <f>IF(ISBLANK('Nomenklatur komplett'!N61),"-",'Nomenklatur komplett'!N61)</f>
        <v>10364000</v>
      </c>
      <c r="I61" s="191" t="str">
        <f>IF(ISBLANK('Nomenklatur komplett'!O61),"-",'Nomenklatur komplett'!O61)</f>
        <v>Passerelle Berufsmaturität - UH</v>
      </c>
    </row>
    <row r="62" spans="1:9" x14ac:dyDescent="0.2">
      <c r="A62" s="174">
        <f>IF(ISBLANK('Nomenklatur komplett'!P62),"-",'Nomenklatur komplett'!P62)</f>
        <v>10364100</v>
      </c>
      <c r="B62" s="175" t="str">
        <f>IF(ISBLANK('Nomenklatur komplett'!Q62),"-",'Nomenklatur komplett'!Q62)</f>
        <v>Passerelle Fachmaturität - UH</v>
      </c>
      <c r="C62" s="176">
        <f>IF(ISBLANK('Nomenklatur komplett'!R62),"-",'Nomenklatur komplett'!R62)</f>
        <v>15</v>
      </c>
      <c r="D62" s="177">
        <f>IF(ISBLANK('Nomenklatur komplett'!S62),"-",'Nomenklatur komplett'!S62)</f>
        <v>65</v>
      </c>
      <c r="H62" s="174">
        <f>IF(ISBLANK('Nomenklatur komplett'!N62),"-",'Nomenklatur komplett'!N62)</f>
        <v>10364100</v>
      </c>
      <c r="I62" s="191" t="str">
        <f>IF(ISBLANK('Nomenklatur komplett'!O62),"-",'Nomenklatur komplett'!O62)</f>
        <v>Passerelle Fachmaturität - UH</v>
      </c>
    </row>
    <row r="63" spans="1:9" x14ac:dyDescent="0.2">
      <c r="A63" s="174">
        <f>IF(ISBLANK('Nomenklatur komplett'!P63),"-",'Nomenklatur komplett'!P63)</f>
        <v>0</v>
      </c>
      <c r="B63" s="175" t="str">
        <f>IF(ISBLANK('Nomenklatur komplett'!Q63),"-",'Nomenklatur komplett'!Q63)</f>
        <v>### BERUFSBILDUNG (SEK II) ###</v>
      </c>
      <c r="C63" s="176">
        <f>IF(ISBLANK('Nomenklatur komplett'!R63),"-",'Nomenklatur komplett'!R63)</f>
        <v>0</v>
      </c>
      <c r="D63" s="177">
        <f>IF(ISBLANK('Nomenklatur komplett'!S63),"-",'Nomenklatur komplett'!S63)</f>
        <v>0</v>
      </c>
      <c r="H63" s="174">
        <f>IF(ISBLANK('Nomenklatur komplett'!N63),"-",'Nomenklatur komplett'!N63)</f>
        <v>0</v>
      </c>
      <c r="I63" s="191" t="str">
        <f>IF(ISBLANK('Nomenklatur komplett'!O63),"-",'Nomenklatur komplett'!O63)</f>
        <v>### BERUFSBILDUNG (SEK II) ###</v>
      </c>
    </row>
    <row r="64" spans="1:9" x14ac:dyDescent="0.2">
      <c r="A64" s="174">
        <f>IF(ISBLANK('Nomenklatur komplett'!P64),"-",'Nomenklatur komplett'!P64)</f>
        <v>44050000</v>
      </c>
      <c r="B64" s="175" t="str">
        <f>IF(ISBLANK('Nomenklatur komplett'!Q64),"-",'Nomenklatur komplett'!Q64)</f>
        <v>Coiffeur/-euse (Fachschule)</v>
      </c>
      <c r="C64" s="176">
        <f>IF(ISBLANK('Nomenklatur komplett'!R64),"-",'Nomenklatur komplett'!R64)</f>
        <v>14</v>
      </c>
      <c r="D64" s="177">
        <f>IF(ISBLANK('Nomenklatur komplett'!S64),"-",'Nomenklatur komplett'!S64)</f>
        <v>65</v>
      </c>
      <c r="H64" s="174">
        <f>IF(ISBLANK('Nomenklatur komplett'!N64),"-",'Nomenklatur komplett'!N64)</f>
        <v>44050000</v>
      </c>
      <c r="I64" s="191" t="str">
        <f>IF(ISBLANK('Nomenklatur komplett'!O64),"-",'Nomenklatur komplett'!O64)</f>
        <v>Coiffeur/-euse (Fachschule)</v>
      </c>
    </row>
    <row r="65" spans="1:9" x14ac:dyDescent="0.2">
      <c r="A65" s="174">
        <f>IF(ISBLANK('Nomenklatur komplett'!P65),"-",'Nomenklatur komplett'!P65)</f>
        <v>0</v>
      </c>
      <c r="B65" s="175" t="str">
        <f>IF(ISBLANK('Nomenklatur komplett'!Q65),"-",'Nomenklatur komplett'!Q65)</f>
        <v>### BERUFSBILDUNG (TERT) ###</v>
      </c>
      <c r="C65" s="176">
        <f>IF(ISBLANK('Nomenklatur komplett'!R65),"-",'Nomenklatur komplett'!R65)</f>
        <v>0</v>
      </c>
      <c r="D65" s="177">
        <f>IF(ISBLANK('Nomenklatur komplett'!S65),"-",'Nomenklatur komplett'!S65)</f>
        <v>0</v>
      </c>
      <c r="H65" s="174">
        <f>IF(ISBLANK('Nomenklatur komplett'!N65),"-",'Nomenklatur komplett'!N65)</f>
        <v>0</v>
      </c>
      <c r="I65" s="191" t="str">
        <f>IF(ISBLANK('Nomenklatur komplett'!O65),"-",'Nomenklatur komplett'!O65)</f>
        <v>### BERUFSBILDUNG (TERT) ###</v>
      </c>
    </row>
    <row r="66" spans="1:9" x14ac:dyDescent="0.2">
      <c r="A66" s="174">
        <f>IF(ISBLANK('Nomenklatur komplett'!P66),"-",'Nomenklatur komplett'!P66)</f>
        <v>55042000</v>
      </c>
      <c r="B66" s="175" t="str">
        <f>IF(ISBLANK('Nomenklatur komplett'!Q66),"-",'Nomenklatur komplett'!Q66)</f>
        <v>Agro-Technik HF (MiVo 2017)</v>
      </c>
      <c r="C66" s="176">
        <f>IF(ISBLANK('Nomenklatur komplett'!R66),"-",'Nomenklatur komplett'!R66)</f>
        <v>18</v>
      </c>
      <c r="D66" s="177">
        <f>IF(ISBLANK('Nomenklatur komplett'!S66),"-",'Nomenklatur komplett'!S66)</f>
        <v>65</v>
      </c>
      <c r="H66" s="174">
        <f>IF(ISBLANK('Nomenklatur komplett'!N66),"-",'Nomenklatur komplett'!N66)</f>
        <v>55042000</v>
      </c>
      <c r="I66" s="191" t="str">
        <f>IF(ISBLANK('Nomenklatur komplett'!O66),"-",'Nomenklatur komplett'!O66)</f>
        <v>Agro-Technik HF (MiVo 2017)</v>
      </c>
    </row>
    <row r="67" spans="1:9" x14ac:dyDescent="0.2">
      <c r="A67" s="174">
        <f>IF(ISBLANK('Nomenklatur komplett'!P67),"-",'Nomenklatur komplett'!P67)</f>
        <v>73012000</v>
      </c>
      <c r="B67" s="175" t="str">
        <f>IF(ISBLANK('Nomenklatur komplett'!Q67),"-",'Nomenklatur komplett'!Q67)</f>
        <v>Agro-Wirtschaft HF (MiVo 2017)</v>
      </c>
      <c r="C67" s="176">
        <f>IF(ISBLANK('Nomenklatur komplett'!R67),"-",'Nomenklatur komplett'!R67)</f>
        <v>18</v>
      </c>
      <c r="D67" s="177">
        <f>IF(ISBLANK('Nomenklatur komplett'!S67),"-",'Nomenklatur komplett'!S67)</f>
        <v>65</v>
      </c>
      <c r="H67" s="174">
        <f>IF(ISBLANK('Nomenklatur komplett'!N67),"-",'Nomenklatur komplett'!N67)</f>
        <v>73012000</v>
      </c>
      <c r="I67" s="191" t="str">
        <f>IF(ISBLANK('Nomenklatur komplett'!O67),"-",'Nomenklatur komplett'!O67)</f>
        <v>Agro-Wirtschaft HF (MiVo 2017)</v>
      </c>
    </row>
    <row r="68" spans="1:9" x14ac:dyDescent="0.2">
      <c r="A68" s="174">
        <f>IF(ISBLANK('Nomenklatur komplett'!P68),"-",'Nomenklatur komplett'!P68)</f>
        <v>55040000</v>
      </c>
      <c r="B68" s="175" t="str">
        <f>IF(ISBLANK('Nomenklatur komplett'!Q68),"-",'Nomenklatur komplett'!Q68)</f>
        <v>Agrotechnik HF (MiVo 2005)</v>
      </c>
      <c r="C68" s="176">
        <f>IF(ISBLANK('Nomenklatur komplett'!R68),"-",'Nomenklatur komplett'!R68)</f>
        <v>18</v>
      </c>
      <c r="D68" s="177">
        <f>IF(ISBLANK('Nomenklatur komplett'!S68),"-",'Nomenklatur komplett'!S68)</f>
        <v>65</v>
      </c>
      <c r="H68" s="174">
        <f>IF(ISBLANK('Nomenklatur komplett'!N68),"-",'Nomenklatur komplett'!N68)</f>
        <v>55040000</v>
      </c>
      <c r="I68" s="191" t="str">
        <f>IF(ISBLANK('Nomenklatur komplett'!O68),"-",'Nomenklatur komplett'!O68)</f>
        <v>Agrotechnik HF (MiVo 2005)</v>
      </c>
    </row>
    <row r="69" spans="1:9" x14ac:dyDescent="0.2">
      <c r="A69" s="174">
        <f>IF(ISBLANK('Nomenklatur komplett'!P69),"-",'Nomenklatur komplett'!P69)</f>
        <v>73010000</v>
      </c>
      <c r="B69" s="175" t="str">
        <f>IF(ISBLANK('Nomenklatur komplett'!Q69),"-",'Nomenklatur komplett'!Q69)</f>
        <v>Agrowirtschaft (Agrokaufmann/-frau) HF (MiVo 2005)</v>
      </c>
      <c r="C69" s="176">
        <f>IF(ISBLANK('Nomenklatur komplett'!R69),"-",'Nomenklatur komplett'!R69)</f>
        <v>19</v>
      </c>
      <c r="D69" s="177">
        <f>IF(ISBLANK('Nomenklatur komplett'!S69),"-",'Nomenklatur komplett'!S69)</f>
        <v>65</v>
      </c>
      <c r="H69" s="174">
        <f>IF(ISBLANK('Nomenklatur komplett'!N69),"-",'Nomenklatur komplett'!N69)</f>
        <v>73010000</v>
      </c>
      <c r="I69" s="191" t="str">
        <f>IF(ISBLANK('Nomenklatur komplett'!O69),"-",'Nomenklatur komplett'!O69)</f>
        <v>Agrowirtschaft (Agrokaufmann/-frau) HF (MiVo 2005)</v>
      </c>
    </row>
    <row r="70" spans="1:9" x14ac:dyDescent="0.2">
      <c r="A70" s="174">
        <f>IF(ISBLANK('Nomenklatur komplett'!P70),"-",'Nomenklatur komplett'!P70)</f>
        <v>84060000</v>
      </c>
      <c r="B70" s="175" t="str">
        <f>IF(ISBLANK('Nomenklatur komplett'!Q70),"-",'Nomenklatur komplett'!Q70)</f>
        <v>Aktivierung HF (MiVo 2005)</v>
      </c>
      <c r="C70" s="176">
        <f>IF(ISBLANK('Nomenklatur komplett'!R70),"-",'Nomenklatur komplett'!R70)</f>
        <v>19</v>
      </c>
      <c r="D70" s="177">
        <f>IF(ISBLANK('Nomenklatur komplett'!S70),"-",'Nomenklatur komplett'!S70)</f>
        <v>65</v>
      </c>
      <c r="H70" s="174">
        <f>IF(ISBLANK('Nomenklatur komplett'!N70),"-",'Nomenklatur komplett'!N70)</f>
        <v>84060000</v>
      </c>
      <c r="I70" s="191" t="str">
        <f>IF(ISBLANK('Nomenklatur komplett'!O70),"-",'Nomenklatur komplett'!O70)</f>
        <v>Aktivierung HF (MiVo 2005)</v>
      </c>
    </row>
    <row r="71" spans="1:9" x14ac:dyDescent="0.2">
      <c r="A71" s="174">
        <f>IF(ISBLANK('Nomenklatur komplett'!P71),"-",'Nomenklatur komplett'!P71)</f>
        <v>84458000</v>
      </c>
      <c r="B71" s="175" t="str">
        <f>IF(ISBLANK('Nomenklatur komplett'!Q71),"-",'Nomenklatur komplett'!Q71)</f>
        <v>Akupunkteur/in (Tertiär - nicht reglementiert)</v>
      </c>
      <c r="C71" s="176">
        <f>IF(ISBLANK('Nomenklatur komplett'!R71),"-",'Nomenklatur komplett'!R71)</f>
        <v>18</v>
      </c>
      <c r="D71" s="177">
        <f>IF(ISBLANK('Nomenklatur komplett'!S71),"-",'Nomenklatur komplett'!S71)</f>
        <v>65</v>
      </c>
      <c r="H71" s="174">
        <f>IF(ISBLANK('Nomenklatur komplett'!N71),"-",'Nomenklatur komplett'!N71)</f>
        <v>84458000</v>
      </c>
      <c r="I71" s="191" t="str">
        <f>IF(ISBLANK('Nomenklatur komplett'!O71),"-",'Nomenklatur komplett'!O71)</f>
        <v>Akupunkteur/in (Tertiär - nicht reglementiert)</v>
      </c>
    </row>
    <row r="72" spans="1:9" x14ac:dyDescent="0.2">
      <c r="A72" s="174">
        <f>IF(ISBLANK('Nomenklatur komplett'!P72),"-",'Nomenklatur komplett'!P72)</f>
        <v>84459000</v>
      </c>
      <c r="B72" s="175" t="str">
        <f>IF(ISBLANK('Nomenklatur komplett'!Q72),"-",'Nomenklatur komplett'!Q72)</f>
        <v>Akupunkteur/in/Herbalist/in (Tertiär - nicht reglementiert)</v>
      </c>
      <c r="C72" s="176">
        <f>IF(ISBLANK('Nomenklatur komplett'!R72),"-",'Nomenklatur komplett'!R72)</f>
        <v>18</v>
      </c>
      <c r="D72" s="177">
        <f>IF(ISBLANK('Nomenklatur komplett'!S72),"-",'Nomenklatur komplett'!S72)</f>
        <v>65</v>
      </c>
      <c r="H72" s="174">
        <f>IF(ISBLANK('Nomenklatur komplett'!N72),"-",'Nomenklatur komplett'!N72)</f>
        <v>84459000</v>
      </c>
      <c r="I72" s="191" t="str">
        <f>IF(ISBLANK('Nomenklatur komplett'!O72),"-",'Nomenklatur komplett'!O72)</f>
        <v>Akupunkteur/in/Herbalist/in (Tertiär - nicht reglementiert)</v>
      </c>
    </row>
    <row r="73" spans="1:9" x14ac:dyDescent="0.2">
      <c r="A73" s="174">
        <f>IF(ISBLANK('Nomenklatur komplett'!P73),"-",'Nomenklatur komplett'!P73)</f>
        <v>84131000</v>
      </c>
      <c r="B73" s="175" t="str">
        <f>IF(ISBLANK('Nomenklatur komplett'!Q73),"-",'Nomenklatur komplett'!Q73)</f>
        <v>Arbeitsagoge/-agogin (Tertiär - nicht reglementiert)</v>
      </c>
      <c r="C73" s="176">
        <f>IF(ISBLANK('Nomenklatur komplett'!R73),"-",'Nomenklatur komplett'!R73)</f>
        <v>18</v>
      </c>
      <c r="D73" s="177">
        <f>IF(ISBLANK('Nomenklatur komplett'!S73),"-",'Nomenklatur komplett'!S73)</f>
        <v>65</v>
      </c>
      <c r="H73" s="174">
        <f>IF(ISBLANK('Nomenklatur komplett'!N73),"-",'Nomenklatur komplett'!N73)</f>
        <v>84131000</v>
      </c>
      <c r="I73" s="191" t="str">
        <f>IF(ISBLANK('Nomenklatur komplett'!O73),"-",'Nomenklatur komplett'!O73)</f>
        <v>Arbeitsagoge/-agogin (Tertiär - nicht reglementiert)</v>
      </c>
    </row>
    <row r="74" spans="1:9" x14ac:dyDescent="0.2">
      <c r="A74" s="174">
        <f>IF(ISBLANK('Nomenklatur komplett'!P74),"-",'Nomenklatur komplett'!P74)</f>
        <v>84070000</v>
      </c>
      <c r="B74" s="175" t="str">
        <f>IF(ISBLANK('Nomenklatur komplett'!Q74),"-",'Nomenklatur komplett'!Q74)</f>
        <v>Atem- und Bewegungstherapeut/in (Tertiär - nicht reglementiert)</v>
      </c>
      <c r="C74" s="176">
        <f>IF(ISBLANK('Nomenklatur komplett'!R74),"-",'Nomenklatur komplett'!R74)</f>
        <v>18</v>
      </c>
      <c r="D74" s="177">
        <f>IF(ISBLANK('Nomenklatur komplett'!S74),"-",'Nomenklatur komplett'!S74)</f>
        <v>65</v>
      </c>
      <c r="H74" s="174">
        <f>IF(ISBLANK('Nomenklatur komplett'!N74),"-",'Nomenklatur komplett'!N74)</f>
        <v>84070000</v>
      </c>
      <c r="I74" s="191" t="str">
        <f>IF(ISBLANK('Nomenklatur komplett'!O74),"-",'Nomenklatur komplett'!O74)</f>
        <v>Atem- und Bewegungstherapeut/in (Tertiär - nicht reglementiert)</v>
      </c>
    </row>
    <row r="75" spans="1:9" x14ac:dyDescent="0.2">
      <c r="A75" s="174">
        <f>IF(ISBLANK('Nomenklatur komplett'!P75),"-",'Nomenklatur komplett'!P75)</f>
        <v>71070000</v>
      </c>
      <c r="B75" s="175" t="str">
        <f>IF(ISBLANK('Nomenklatur komplett'!Q75),"-",'Nomenklatur komplett'!Q75)</f>
        <v>Audio Engineer SAE (Tertiär - nicht reglementiert)</v>
      </c>
      <c r="C75" s="176">
        <f>IF(ISBLANK('Nomenklatur komplett'!R75),"-",'Nomenklatur komplett'!R75)</f>
        <v>18</v>
      </c>
      <c r="D75" s="177">
        <f>IF(ISBLANK('Nomenklatur komplett'!S75),"-",'Nomenklatur komplett'!S75)</f>
        <v>65</v>
      </c>
      <c r="H75" s="174">
        <f>IF(ISBLANK('Nomenklatur komplett'!N75),"-",'Nomenklatur komplett'!N75)</f>
        <v>71070000</v>
      </c>
      <c r="I75" s="191" t="str">
        <f>IF(ISBLANK('Nomenklatur komplett'!O75),"-",'Nomenklatur komplett'!O75)</f>
        <v>Audio Engineer SAE (Tertiär - nicht reglementiert)</v>
      </c>
    </row>
    <row r="76" spans="1:9" x14ac:dyDescent="0.2">
      <c r="A76" s="174">
        <f>IF(ISBLANK('Nomenklatur komplett'!P76),"-",'Nomenklatur komplett'!P76)</f>
        <v>84380000</v>
      </c>
      <c r="B76" s="175" t="str">
        <f>IF(ISBLANK('Nomenklatur komplett'!Q76),"-",'Nomenklatur komplett'!Q76)</f>
        <v>Audioagoge/-agogin (Tertiär - nicht reglementiert)</v>
      </c>
      <c r="C76" s="176">
        <f>IF(ISBLANK('Nomenklatur komplett'!R76),"-",'Nomenklatur komplett'!R76)</f>
        <v>18</v>
      </c>
      <c r="D76" s="177">
        <f>IF(ISBLANK('Nomenklatur komplett'!S76),"-",'Nomenklatur komplett'!S76)</f>
        <v>65</v>
      </c>
      <c r="H76" s="174">
        <f>IF(ISBLANK('Nomenklatur komplett'!N76),"-",'Nomenklatur komplett'!N76)</f>
        <v>84380000</v>
      </c>
      <c r="I76" s="191" t="str">
        <f>IF(ISBLANK('Nomenklatur komplett'!O76),"-",'Nomenklatur komplett'!O76)</f>
        <v>Audioagoge/-agogin (Tertiär - nicht reglementiert)</v>
      </c>
    </row>
    <row r="77" spans="1:9" x14ac:dyDescent="0.2">
      <c r="A77" s="174">
        <f>IF(ISBLANK('Nomenklatur komplett'!P77),"-",'Nomenklatur komplett'!P77)</f>
        <v>73070000</v>
      </c>
      <c r="B77" s="175" t="str">
        <f>IF(ISBLANK('Nomenklatur komplett'!Q77),"-",'Nomenklatur komplett'!Q77)</f>
        <v>Bankwirtschaft HF (MiVo 2005)</v>
      </c>
      <c r="C77" s="176">
        <f>IF(ISBLANK('Nomenklatur komplett'!R77),"-",'Nomenklatur komplett'!R77)</f>
        <v>19</v>
      </c>
      <c r="D77" s="177">
        <f>IF(ISBLANK('Nomenklatur komplett'!S77),"-",'Nomenklatur komplett'!S77)</f>
        <v>65</v>
      </c>
      <c r="H77" s="174">
        <f>IF(ISBLANK('Nomenklatur komplett'!N77),"-",'Nomenklatur komplett'!N77)</f>
        <v>73070000</v>
      </c>
      <c r="I77" s="191" t="str">
        <f>IF(ISBLANK('Nomenklatur komplett'!O77),"-",'Nomenklatur komplett'!O77)</f>
        <v>Bankwirtschaft HF (MiVo 2005)</v>
      </c>
    </row>
    <row r="78" spans="1:9" x14ac:dyDescent="0.2">
      <c r="A78" s="174">
        <f>IF(ISBLANK('Nomenklatur komplett'!P78),"-",'Nomenklatur komplett'!P78)</f>
        <v>93051000</v>
      </c>
      <c r="B78" s="175" t="str">
        <f>IF(ISBLANK('Nomenklatur komplett'!Q78),"-",'Nomenklatur komplett'!Q78)</f>
        <v>Bauführung HF (MiVo 2005)</v>
      </c>
      <c r="C78" s="176">
        <f>IF(ISBLANK('Nomenklatur komplett'!R78),"-",'Nomenklatur komplett'!R78)</f>
        <v>18</v>
      </c>
      <c r="D78" s="177">
        <f>IF(ISBLANK('Nomenklatur komplett'!S78),"-",'Nomenklatur komplett'!S78)</f>
        <v>65</v>
      </c>
      <c r="H78" s="174">
        <f>IF(ISBLANK('Nomenklatur komplett'!N78),"-",'Nomenklatur komplett'!N78)</f>
        <v>93051000</v>
      </c>
      <c r="I78" s="191" t="str">
        <f>IF(ISBLANK('Nomenklatur komplett'!O78),"-",'Nomenklatur komplett'!O78)</f>
        <v>Bauführung HF (MiVo 2005)</v>
      </c>
    </row>
    <row r="79" spans="1:9" x14ac:dyDescent="0.2">
      <c r="A79" s="174">
        <f>IF(ISBLANK('Nomenklatur komplett'!P79),"-",'Nomenklatur komplett'!P79)</f>
        <v>93051001</v>
      </c>
      <c r="B79" s="175" t="str">
        <f>IF(ISBLANK('Nomenklatur komplett'!Q79),"-",'Nomenklatur komplett'!Q79)</f>
        <v>Bauführung HF - Garten- und Landschaftsbau (MiVo 2005)</v>
      </c>
      <c r="C79" s="176">
        <f>IF(ISBLANK('Nomenklatur komplett'!R79),"-",'Nomenklatur komplett'!R79)</f>
        <v>18</v>
      </c>
      <c r="D79" s="177">
        <f>IF(ISBLANK('Nomenklatur komplett'!S79),"-",'Nomenklatur komplett'!S79)</f>
        <v>65</v>
      </c>
      <c r="H79" s="174">
        <f>IF(ISBLANK('Nomenklatur komplett'!N79),"-",'Nomenklatur komplett'!N79)</f>
        <v>93051001</v>
      </c>
      <c r="I79" s="191" t="str">
        <f>IF(ISBLANK('Nomenklatur komplett'!O79),"-",'Nomenklatur komplett'!O79)</f>
        <v>Bauführung HF - Garten- und Landschaftsbau (MiVo 2005)</v>
      </c>
    </row>
    <row r="80" spans="1:9" x14ac:dyDescent="0.2">
      <c r="A80" s="174">
        <f>IF(ISBLANK('Nomenklatur komplett'!P80),"-",'Nomenklatur komplett'!P80)</f>
        <v>93051002</v>
      </c>
      <c r="B80" s="175" t="str">
        <f>IF(ISBLANK('Nomenklatur komplett'!Q80),"-",'Nomenklatur komplett'!Q80)</f>
        <v>Bauführung HF - Hochbau (MiVo 2005)</v>
      </c>
      <c r="C80" s="176">
        <f>IF(ISBLANK('Nomenklatur komplett'!R80),"-",'Nomenklatur komplett'!R80)</f>
        <v>18</v>
      </c>
      <c r="D80" s="177">
        <f>IF(ISBLANK('Nomenklatur komplett'!S80),"-",'Nomenklatur komplett'!S80)</f>
        <v>65</v>
      </c>
      <c r="H80" s="174">
        <f>IF(ISBLANK('Nomenklatur komplett'!N80),"-",'Nomenklatur komplett'!N80)</f>
        <v>93051002</v>
      </c>
      <c r="I80" s="191" t="str">
        <f>IF(ISBLANK('Nomenklatur komplett'!O80),"-",'Nomenklatur komplett'!O80)</f>
        <v>Bauführung HF - Hochbau (MiVo 2005)</v>
      </c>
    </row>
    <row r="81" spans="1:9" x14ac:dyDescent="0.2">
      <c r="A81" s="174">
        <f>IF(ISBLANK('Nomenklatur komplett'!P81),"-",'Nomenklatur komplett'!P81)</f>
        <v>93051005</v>
      </c>
      <c r="B81" s="175" t="str">
        <f>IF(ISBLANK('Nomenklatur komplett'!Q81),"-",'Nomenklatur komplett'!Q81)</f>
        <v>Bauführung HF - Hochbau/Tiefbau (MiVo 2005)</v>
      </c>
      <c r="C81" s="176">
        <f>IF(ISBLANK('Nomenklatur komplett'!R81),"-",'Nomenklatur komplett'!R81)</f>
        <v>18</v>
      </c>
      <c r="D81" s="177">
        <f>IF(ISBLANK('Nomenklatur komplett'!S81),"-",'Nomenklatur komplett'!S81)</f>
        <v>65</v>
      </c>
      <c r="H81" s="174">
        <f>IF(ISBLANK('Nomenklatur komplett'!N81),"-",'Nomenklatur komplett'!N81)</f>
        <v>93051005</v>
      </c>
      <c r="I81" s="191" t="str">
        <f>IF(ISBLANK('Nomenklatur komplett'!O81),"-",'Nomenklatur komplett'!O81)</f>
        <v>Bauführung HF - Hochbau/Tiefbau (MiVo 2005)</v>
      </c>
    </row>
    <row r="82" spans="1:9" x14ac:dyDescent="0.2">
      <c r="A82" s="174">
        <f>IF(ISBLANK('Nomenklatur komplett'!P82),"-",'Nomenklatur komplett'!P82)</f>
        <v>93051003</v>
      </c>
      <c r="B82" s="175" t="str">
        <f>IF(ISBLANK('Nomenklatur komplett'!Q82),"-",'Nomenklatur komplett'!Q82)</f>
        <v>Bauführung HF - Holzbau (MiVo 2005)</v>
      </c>
      <c r="C82" s="176">
        <f>IF(ISBLANK('Nomenklatur komplett'!R82),"-",'Nomenklatur komplett'!R82)</f>
        <v>18</v>
      </c>
      <c r="D82" s="177">
        <f>IF(ISBLANK('Nomenklatur komplett'!S82),"-",'Nomenklatur komplett'!S82)</f>
        <v>65</v>
      </c>
      <c r="H82" s="174">
        <f>IF(ISBLANK('Nomenklatur komplett'!N82),"-",'Nomenklatur komplett'!N82)</f>
        <v>93051003</v>
      </c>
      <c r="I82" s="191" t="str">
        <f>IF(ISBLANK('Nomenklatur komplett'!O82),"-",'Nomenklatur komplett'!O82)</f>
        <v>Bauführung HF - Holzbau (MiVo 2005)</v>
      </c>
    </row>
    <row r="83" spans="1:9" x14ac:dyDescent="0.2">
      <c r="A83" s="174">
        <f>IF(ISBLANK('Nomenklatur komplett'!P83),"-",'Nomenklatur komplett'!P83)</f>
        <v>93051004</v>
      </c>
      <c r="B83" s="175" t="str">
        <f>IF(ISBLANK('Nomenklatur komplett'!Q83),"-",'Nomenklatur komplett'!Q83)</f>
        <v>Bauführung HF - Tiefbau (MiVo 2005)</v>
      </c>
      <c r="C83" s="176">
        <f>IF(ISBLANK('Nomenklatur komplett'!R83),"-",'Nomenklatur komplett'!R83)</f>
        <v>18</v>
      </c>
      <c r="D83" s="177">
        <f>IF(ISBLANK('Nomenklatur komplett'!S83),"-",'Nomenklatur komplett'!S83)</f>
        <v>65</v>
      </c>
      <c r="H83" s="174">
        <f>IF(ISBLANK('Nomenklatur komplett'!N83),"-",'Nomenklatur komplett'!N83)</f>
        <v>93051004</v>
      </c>
      <c r="I83" s="191" t="str">
        <f>IF(ISBLANK('Nomenklatur komplett'!O83),"-",'Nomenklatur komplett'!O83)</f>
        <v>Bauführung HF - Tiefbau (MiVo 2005)</v>
      </c>
    </row>
    <row r="84" spans="1:9" x14ac:dyDescent="0.2">
      <c r="A84" s="174">
        <f>IF(ISBLANK('Nomenklatur komplett'!P84),"-",'Nomenklatur komplett'!P84)</f>
        <v>93051006</v>
      </c>
      <c r="B84" s="175" t="str">
        <f>IF(ISBLANK('Nomenklatur komplett'!Q84),"-",'Nomenklatur komplett'!Q84)</f>
        <v>Bauführung HF - Verkehrswegbau (MiVo 2005)</v>
      </c>
      <c r="C84" s="176">
        <f>IF(ISBLANK('Nomenklatur komplett'!R84),"-",'Nomenklatur komplett'!R84)</f>
        <v>18</v>
      </c>
      <c r="D84" s="177">
        <f>IF(ISBLANK('Nomenklatur komplett'!S84),"-",'Nomenklatur komplett'!S84)</f>
        <v>65</v>
      </c>
      <c r="H84" s="174">
        <f>IF(ISBLANK('Nomenklatur komplett'!N84),"-",'Nomenklatur komplett'!N84)</f>
        <v>93051006</v>
      </c>
      <c r="I84" s="191" t="str">
        <f>IF(ISBLANK('Nomenklatur komplett'!O84),"-",'Nomenklatur komplett'!O84)</f>
        <v>Bauführung HF - Verkehrswegbau (MiVo 2005)</v>
      </c>
    </row>
    <row r="85" spans="1:9" x14ac:dyDescent="0.2">
      <c r="A85" s="174">
        <f>IF(ISBLANK('Nomenklatur komplett'!P85),"-",'Nomenklatur komplett'!P85)</f>
        <v>94700000</v>
      </c>
      <c r="B85" s="175" t="str">
        <f>IF(ISBLANK('Nomenklatur komplett'!Q85),"-",'Nomenklatur komplett'!Q85)</f>
        <v>Bauplanung HF (MiVo 2005)</v>
      </c>
      <c r="C85" s="176">
        <f>IF(ISBLANK('Nomenklatur komplett'!R85),"-",'Nomenklatur komplett'!R85)</f>
        <v>18</v>
      </c>
      <c r="D85" s="177">
        <f>IF(ISBLANK('Nomenklatur komplett'!S85),"-",'Nomenklatur komplett'!S85)</f>
        <v>65</v>
      </c>
      <c r="H85" s="174">
        <f>IF(ISBLANK('Nomenklatur komplett'!N85),"-",'Nomenklatur komplett'!N85)</f>
        <v>94700000</v>
      </c>
      <c r="I85" s="191" t="str">
        <f>IF(ISBLANK('Nomenklatur komplett'!O85),"-",'Nomenklatur komplett'!O85)</f>
        <v>Bauplanung HF (MiVo 2005)</v>
      </c>
    </row>
    <row r="86" spans="1:9" x14ac:dyDescent="0.2">
      <c r="A86" s="174">
        <f>IF(ISBLANK('Nomenklatur komplett'!P86),"-",'Nomenklatur komplett'!P86)</f>
        <v>94702000</v>
      </c>
      <c r="B86" s="175" t="str">
        <f>IF(ISBLANK('Nomenklatur komplett'!Q86),"-",'Nomenklatur komplett'!Q86)</f>
        <v>Bauplanung HF (MiVo 2017)</v>
      </c>
      <c r="C86" s="176">
        <f>IF(ISBLANK('Nomenklatur komplett'!R86),"-",'Nomenklatur komplett'!R86)</f>
        <v>18</v>
      </c>
      <c r="D86" s="177">
        <f>IF(ISBLANK('Nomenklatur komplett'!S86),"-",'Nomenklatur komplett'!S86)</f>
        <v>65</v>
      </c>
      <c r="H86" s="174">
        <f>IF(ISBLANK('Nomenklatur komplett'!N86),"-",'Nomenklatur komplett'!N86)</f>
        <v>94702000</v>
      </c>
      <c r="I86" s="191" t="str">
        <f>IF(ISBLANK('Nomenklatur komplett'!O86),"-",'Nomenklatur komplett'!O86)</f>
        <v>Bauplanung HF (MiVo 2017)</v>
      </c>
    </row>
    <row r="87" spans="1:9" x14ac:dyDescent="0.2">
      <c r="A87" s="174">
        <f>IF(ISBLANK('Nomenklatur komplett'!P87),"-",'Nomenklatur komplett'!P87)</f>
        <v>94700001</v>
      </c>
      <c r="B87" s="175" t="str">
        <f>IF(ISBLANK('Nomenklatur komplett'!Q87),"-",'Nomenklatur komplett'!Q87)</f>
        <v>Bauplanung HF - Architektur (MiVo 2005)</v>
      </c>
      <c r="C87" s="176">
        <f>IF(ISBLANK('Nomenklatur komplett'!R87),"-",'Nomenklatur komplett'!R87)</f>
        <v>18</v>
      </c>
      <c r="D87" s="177">
        <f>IF(ISBLANK('Nomenklatur komplett'!S87),"-",'Nomenklatur komplett'!S87)</f>
        <v>65</v>
      </c>
      <c r="H87" s="174">
        <f>IF(ISBLANK('Nomenklatur komplett'!N87),"-",'Nomenklatur komplett'!N87)</f>
        <v>94700001</v>
      </c>
      <c r="I87" s="191" t="str">
        <f>IF(ISBLANK('Nomenklatur komplett'!O87),"-",'Nomenklatur komplett'!O87)</f>
        <v>Bauplanung HF - Architektur (MiVo 2005)</v>
      </c>
    </row>
    <row r="88" spans="1:9" x14ac:dyDescent="0.2">
      <c r="A88" s="174">
        <f>IF(ISBLANK('Nomenklatur komplett'!P88),"-",'Nomenklatur komplett'!P88)</f>
        <v>94700006</v>
      </c>
      <c r="B88" s="175" t="str">
        <f>IF(ISBLANK('Nomenklatur komplett'!Q88),"-",'Nomenklatur komplett'!Q88)</f>
        <v>Bauplanung HF - Architektur, Ingenieurbau und Innenarchitektur (MiVo 2005)</v>
      </c>
      <c r="C88" s="176">
        <f>IF(ISBLANK('Nomenklatur komplett'!R88),"-",'Nomenklatur komplett'!R88)</f>
        <v>18</v>
      </c>
      <c r="D88" s="177">
        <f>IF(ISBLANK('Nomenklatur komplett'!S88),"-",'Nomenklatur komplett'!S88)</f>
        <v>65</v>
      </c>
      <c r="H88" s="174">
        <f>IF(ISBLANK('Nomenklatur komplett'!N88),"-",'Nomenklatur komplett'!N88)</f>
        <v>94700006</v>
      </c>
      <c r="I88" s="191" t="str">
        <f>IF(ISBLANK('Nomenklatur komplett'!O88),"-",'Nomenklatur komplett'!O88)</f>
        <v>Bauplanung HF - Architektur, Ingenieurbau und Innenarchitektur (MiVo 2005)</v>
      </c>
    </row>
    <row r="89" spans="1:9" x14ac:dyDescent="0.2">
      <c r="A89" s="174">
        <f>IF(ISBLANK('Nomenklatur komplett'!P89),"-",'Nomenklatur komplett'!P89)</f>
        <v>94700007</v>
      </c>
      <c r="B89" s="175" t="str">
        <f>IF(ISBLANK('Nomenklatur komplett'!Q89),"-",'Nomenklatur komplett'!Q89)</f>
        <v>Bauplanung HF - Garten- und Landschaftsbau (MiVo 2005)</v>
      </c>
      <c r="C89" s="176">
        <f>IF(ISBLANK('Nomenklatur komplett'!R89),"-",'Nomenklatur komplett'!R89)</f>
        <v>18</v>
      </c>
      <c r="D89" s="177">
        <f>IF(ISBLANK('Nomenklatur komplett'!S89),"-",'Nomenklatur komplett'!S89)</f>
        <v>65</v>
      </c>
      <c r="H89" s="174">
        <f>IF(ISBLANK('Nomenklatur komplett'!N89),"-",'Nomenklatur komplett'!N89)</f>
        <v>94700007</v>
      </c>
      <c r="I89" s="191" t="str">
        <f>IF(ISBLANK('Nomenklatur komplett'!O89),"-",'Nomenklatur komplett'!O89)</f>
        <v>Bauplanung HF - Garten- und Landschaftsbau (MiVo 2005)</v>
      </c>
    </row>
    <row r="90" spans="1:9" x14ac:dyDescent="0.2">
      <c r="A90" s="174">
        <f>IF(ISBLANK('Nomenklatur komplett'!P90),"-",'Nomenklatur komplett'!P90)</f>
        <v>94700003</v>
      </c>
      <c r="B90" s="175" t="str">
        <f>IF(ISBLANK('Nomenklatur komplett'!Q90),"-",'Nomenklatur komplett'!Q90)</f>
        <v>Bauplanung HF - Ingenieurbau (MiVo 2005)</v>
      </c>
      <c r="C90" s="176">
        <f>IF(ISBLANK('Nomenklatur komplett'!R90),"-",'Nomenklatur komplett'!R90)</f>
        <v>18</v>
      </c>
      <c r="D90" s="177">
        <f>IF(ISBLANK('Nomenklatur komplett'!S90),"-",'Nomenklatur komplett'!S90)</f>
        <v>65</v>
      </c>
      <c r="H90" s="174">
        <f>IF(ISBLANK('Nomenklatur komplett'!N90),"-",'Nomenklatur komplett'!N90)</f>
        <v>94700003</v>
      </c>
      <c r="I90" s="191" t="str">
        <f>IF(ISBLANK('Nomenklatur komplett'!O90),"-",'Nomenklatur komplett'!O90)</f>
        <v>Bauplanung HF - Ingenieurbau (MiVo 2005)</v>
      </c>
    </row>
    <row r="91" spans="1:9" x14ac:dyDescent="0.2">
      <c r="A91" s="174">
        <f>IF(ISBLANK('Nomenklatur komplett'!P91),"-",'Nomenklatur komplett'!P91)</f>
        <v>94700005</v>
      </c>
      <c r="B91" s="175" t="str">
        <f>IF(ISBLANK('Nomenklatur komplett'!Q91),"-",'Nomenklatur komplett'!Q91)</f>
        <v>Bauplanung HF - Innenarchitektur (MiVo 2005)</v>
      </c>
      <c r="C91" s="176">
        <f>IF(ISBLANK('Nomenklatur komplett'!R91),"-",'Nomenklatur komplett'!R91)</f>
        <v>18</v>
      </c>
      <c r="D91" s="177">
        <f>IF(ISBLANK('Nomenklatur komplett'!S91),"-",'Nomenklatur komplett'!S91)</f>
        <v>65</v>
      </c>
      <c r="H91" s="174">
        <f>IF(ISBLANK('Nomenklatur komplett'!N91),"-",'Nomenklatur komplett'!N91)</f>
        <v>94700005</v>
      </c>
      <c r="I91" s="191" t="str">
        <f>IF(ISBLANK('Nomenklatur komplett'!O91),"-",'Nomenklatur komplett'!O91)</f>
        <v>Bauplanung HF - Innenarchitektur (MiVo 2005)</v>
      </c>
    </row>
    <row r="92" spans="1:9" x14ac:dyDescent="0.2">
      <c r="A92" s="174">
        <f>IF(ISBLANK('Nomenklatur komplett'!P92),"-",'Nomenklatur komplett'!P92)</f>
        <v>80211000</v>
      </c>
      <c r="B92" s="175" t="str">
        <f>IF(ISBLANK('Nomenklatur komplett'!Q92),"-",'Nomenklatur komplett'!Q92)</f>
        <v>Betriebsleitung in Facility Management HF (MiVo 2005+2017)</v>
      </c>
      <c r="C92" s="176">
        <f>IF(ISBLANK('Nomenklatur komplett'!R92),"-",'Nomenklatur komplett'!R92)</f>
        <v>18</v>
      </c>
      <c r="D92" s="177">
        <f>IF(ISBLANK('Nomenklatur komplett'!S92),"-",'Nomenklatur komplett'!S92)</f>
        <v>65</v>
      </c>
      <c r="H92" s="174">
        <f>IF(ISBLANK('Nomenklatur komplett'!N92),"-",'Nomenklatur komplett'!N92)</f>
        <v>80211000</v>
      </c>
      <c r="I92" s="191" t="str">
        <f>IF(ISBLANK('Nomenklatur komplett'!O92),"-",'Nomenklatur komplett'!O92)</f>
        <v>Betriebsleitung in Facility Management HF (MiVo 2005+2017)</v>
      </c>
    </row>
    <row r="93" spans="1:9" x14ac:dyDescent="0.2">
      <c r="A93" s="174">
        <f>IF(ISBLANK('Nomenklatur komplett'!P93),"-",'Nomenklatur komplett'!P93)</f>
        <v>73651000</v>
      </c>
      <c r="B93" s="175" t="str">
        <f>IF(ISBLANK('Nomenklatur komplett'!Q93),"-",'Nomenklatur komplett'!Q93)</f>
        <v>Betriebswirtschaft HF (MiVo 2005+2017)</v>
      </c>
      <c r="C93" s="176">
        <f>IF(ISBLANK('Nomenklatur komplett'!R93),"-",'Nomenklatur komplett'!R93)</f>
        <v>18</v>
      </c>
      <c r="D93" s="177">
        <f>IF(ISBLANK('Nomenklatur komplett'!S93),"-",'Nomenklatur komplett'!S93)</f>
        <v>65</v>
      </c>
      <c r="H93" s="174">
        <f>IF(ISBLANK('Nomenklatur komplett'!N93),"-",'Nomenklatur komplett'!N93)</f>
        <v>73651000</v>
      </c>
      <c r="I93" s="191" t="str">
        <f>IF(ISBLANK('Nomenklatur komplett'!O93),"-",'Nomenklatur komplett'!O93)</f>
        <v>Betriebswirtschaft HF (MiVo 2005+2017)</v>
      </c>
    </row>
    <row r="94" spans="1:9" x14ac:dyDescent="0.2">
      <c r="A94" s="174">
        <f>IF(ISBLANK('Nomenklatur komplett'!P94),"-",'Nomenklatur komplett'!P94)</f>
        <v>73651001</v>
      </c>
      <c r="B94" s="175" t="str">
        <f>IF(ISBLANK('Nomenklatur komplett'!Q94),"-",'Nomenklatur komplett'!Q94)</f>
        <v>Betriebswirtschaft HF - Bankwirtschaft (MiVo 2005+2017)</v>
      </c>
      <c r="C94" s="176">
        <f>IF(ISBLANK('Nomenklatur komplett'!R94),"-",'Nomenklatur komplett'!R94)</f>
        <v>18</v>
      </c>
      <c r="D94" s="177">
        <f>IF(ISBLANK('Nomenklatur komplett'!S94),"-",'Nomenklatur komplett'!S94)</f>
        <v>65</v>
      </c>
      <c r="H94" s="174">
        <f>IF(ISBLANK('Nomenklatur komplett'!N94),"-",'Nomenklatur komplett'!N94)</f>
        <v>73651001</v>
      </c>
      <c r="I94" s="191" t="str">
        <f>IF(ISBLANK('Nomenklatur komplett'!O94),"-",'Nomenklatur komplett'!O94)</f>
        <v>Betriebswirtschaft HF - Bankwirtschaft (MiVo 2005+2017)</v>
      </c>
    </row>
    <row r="95" spans="1:9" x14ac:dyDescent="0.2">
      <c r="A95" s="174">
        <f>IF(ISBLANK('Nomenklatur komplett'!P95),"-",'Nomenklatur komplett'!P95)</f>
        <v>73651002</v>
      </c>
      <c r="B95" s="175" t="str">
        <f>IF(ISBLANK('Nomenklatur komplett'!Q95),"-",'Nomenklatur komplett'!Q95)</f>
        <v>Betriebswirtschaft HF - Finance (MiVo 2005+2017)</v>
      </c>
      <c r="C95" s="176">
        <f>IF(ISBLANK('Nomenklatur komplett'!R95),"-",'Nomenklatur komplett'!R95)</f>
        <v>18</v>
      </c>
      <c r="D95" s="177">
        <f>IF(ISBLANK('Nomenklatur komplett'!S95),"-",'Nomenklatur komplett'!S95)</f>
        <v>65</v>
      </c>
      <c r="H95" s="174">
        <f>IF(ISBLANK('Nomenklatur komplett'!N95),"-",'Nomenklatur komplett'!N95)</f>
        <v>73651002</v>
      </c>
      <c r="I95" s="191" t="str">
        <f>IF(ISBLANK('Nomenklatur komplett'!O95),"-",'Nomenklatur komplett'!O95)</f>
        <v>Betriebswirtschaft HF - Finance (MiVo 2005+2017)</v>
      </c>
    </row>
    <row r="96" spans="1:9" x14ac:dyDescent="0.2">
      <c r="A96" s="174">
        <f>IF(ISBLANK('Nomenklatur komplett'!P96),"-",'Nomenklatur komplett'!P96)</f>
        <v>73651003</v>
      </c>
      <c r="B96" s="175" t="str">
        <f>IF(ISBLANK('Nomenklatur komplett'!Q96),"-",'Nomenklatur komplett'!Q96)</f>
        <v>Betriebswirtschaft HF - General Management (MiVo 2005+2017)</v>
      </c>
      <c r="C96" s="176">
        <f>IF(ISBLANK('Nomenklatur komplett'!R96),"-",'Nomenklatur komplett'!R96)</f>
        <v>18</v>
      </c>
      <c r="D96" s="177">
        <f>IF(ISBLANK('Nomenklatur komplett'!S96),"-",'Nomenklatur komplett'!S96)</f>
        <v>65</v>
      </c>
      <c r="H96" s="174">
        <f>IF(ISBLANK('Nomenklatur komplett'!N96),"-",'Nomenklatur komplett'!N96)</f>
        <v>73651003</v>
      </c>
      <c r="I96" s="191" t="str">
        <f>IF(ISBLANK('Nomenklatur komplett'!O96),"-",'Nomenklatur komplett'!O96)</f>
        <v>Betriebswirtschaft HF - General Management (MiVo 2005+2017)</v>
      </c>
    </row>
    <row r="97" spans="1:9" x14ac:dyDescent="0.2">
      <c r="A97" s="174">
        <f>IF(ISBLANK('Nomenklatur komplett'!P97),"-",'Nomenklatur komplett'!P97)</f>
        <v>73651004</v>
      </c>
      <c r="B97" s="175" t="str">
        <f>IF(ISBLANK('Nomenklatur komplett'!Q97),"-",'Nomenklatur komplett'!Q97)</f>
        <v>Betriebswirtschaft HF - SAP (MiVo 2005+2017)</v>
      </c>
      <c r="C97" s="176">
        <f>IF(ISBLANK('Nomenklatur komplett'!R97),"-",'Nomenklatur komplett'!R97)</f>
        <v>18</v>
      </c>
      <c r="D97" s="177">
        <f>IF(ISBLANK('Nomenklatur komplett'!S97),"-",'Nomenklatur komplett'!S97)</f>
        <v>65</v>
      </c>
      <c r="H97" s="174">
        <f>IF(ISBLANK('Nomenklatur komplett'!N97),"-",'Nomenklatur komplett'!N97)</f>
        <v>73651004</v>
      </c>
      <c r="I97" s="191" t="str">
        <f>IF(ISBLANK('Nomenklatur komplett'!O97),"-",'Nomenklatur komplett'!O97)</f>
        <v>Betriebswirtschaft HF - SAP (MiVo 2005+2017)</v>
      </c>
    </row>
    <row r="98" spans="1:9" x14ac:dyDescent="0.2">
      <c r="A98" s="174">
        <f>IF(ISBLANK('Nomenklatur komplett'!P98),"-",'Nomenklatur komplett'!P98)</f>
        <v>73140000</v>
      </c>
      <c r="B98" s="175" t="str">
        <f>IF(ISBLANK('Nomenklatur komplett'!Q98),"-",'Nomenklatur komplett'!Q98)</f>
        <v>Betriebsökonom/in (Tertiär - nicht reglementiert)</v>
      </c>
      <c r="C98" s="176">
        <f>IF(ISBLANK('Nomenklatur komplett'!R98),"-",'Nomenklatur komplett'!R98)</f>
        <v>18</v>
      </c>
      <c r="D98" s="177">
        <f>IF(ISBLANK('Nomenklatur komplett'!S98),"-",'Nomenklatur komplett'!S98)</f>
        <v>65</v>
      </c>
      <c r="H98" s="174">
        <f>IF(ISBLANK('Nomenklatur komplett'!N98),"-",'Nomenklatur komplett'!N98)</f>
        <v>73140000</v>
      </c>
      <c r="I98" s="191" t="str">
        <f>IF(ISBLANK('Nomenklatur komplett'!O98),"-",'Nomenklatur komplett'!O98)</f>
        <v>Betriebsökonom/in (Tertiär - nicht reglementiert)</v>
      </c>
    </row>
    <row r="99" spans="1:9" x14ac:dyDescent="0.2">
      <c r="A99" s="174">
        <f>IF(ISBLANK('Nomenklatur komplett'!P99),"-",'Nomenklatur komplett'!P99)</f>
        <v>86150000</v>
      </c>
      <c r="B99" s="175" t="str">
        <f>IF(ISBLANK('Nomenklatur komplett'!Q99),"-",'Nomenklatur komplett'!Q99)</f>
        <v>Bewegungspädagoge/-pädagogin (Tertiär - nicht reglementiert)</v>
      </c>
      <c r="C99" s="176">
        <f>IF(ISBLANK('Nomenklatur komplett'!R99),"-",'Nomenklatur komplett'!R99)</f>
        <v>18</v>
      </c>
      <c r="D99" s="177">
        <f>IF(ISBLANK('Nomenklatur komplett'!S99),"-",'Nomenklatur komplett'!S99)</f>
        <v>65</v>
      </c>
      <c r="H99" s="174">
        <f>IF(ISBLANK('Nomenklatur komplett'!N99),"-",'Nomenklatur komplett'!N99)</f>
        <v>86150000</v>
      </c>
      <c r="I99" s="191" t="str">
        <f>IF(ISBLANK('Nomenklatur komplett'!O99),"-",'Nomenklatur komplett'!O99)</f>
        <v>Bewegungspädagoge/-pädagogin (Tertiär - nicht reglementiert)</v>
      </c>
    </row>
    <row r="100" spans="1:9" x14ac:dyDescent="0.2">
      <c r="A100" s="174">
        <f>IF(ISBLANK('Nomenklatur komplett'!P100),"-",'Nomenklatur komplett'!P100)</f>
        <v>86152000</v>
      </c>
      <c r="B100" s="175" t="str">
        <f>IF(ISBLANK('Nomenklatur komplett'!Q100),"-",'Nomenklatur komplett'!Q100)</f>
        <v>Bewegungspädagogik HF (MiVo 2017)</v>
      </c>
      <c r="C100" s="176">
        <f>IF(ISBLANK('Nomenklatur komplett'!R100),"-",'Nomenklatur komplett'!R100)</f>
        <v>18</v>
      </c>
      <c r="D100" s="177">
        <f>IF(ISBLANK('Nomenklatur komplett'!S100),"-",'Nomenklatur komplett'!S100)</f>
        <v>65</v>
      </c>
      <c r="H100" s="174">
        <f>IF(ISBLANK('Nomenklatur komplett'!N100),"-",'Nomenklatur komplett'!N100)</f>
        <v>86152000</v>
      </c>
      <c r="I100" s="191" t="str">
        <f>IF(ISBLANK('Nomenklatur komplett'!O100),"-",'Nomenklatur komplett'!O100)</f>
        <v>Bewegungspädagogik HF (MiVo 2017)</v>
      </c>
    </row>
    <row r="101" spans="1:9" x14ac:dyDescent="0.2">
      <c r="A101" s="174">
        <f>IF(ISBLANK('Nomenklatur komplett'!P101),"-",'Nomenklatur komplett'!P101)</f>
        <v>85090000</v>
      </c>
      <c r="B101" s="175" t="str">
        <f>IF(ISBLANK('Nomenklatur komplett'!Q101),"-",'Nomenklatur komplett'!Q101)</f>
        <v>Bildende Kunst HF (MiVo 2005)</v>
      </c>
      <c r="C101" s="176">
        <f>IF(ISBLANK('Nomenklatur komplett'!R101),"-",'Nomenklatur komplett'!R101)</f>
        <v>19</v>
      </c>
      <c r="D101" s="177">
        <f>IF(ISBLANK('Nomenklatur komplett'!S101),"-",'Nomenklatur komplett'!S101)</f>
        <v>65</v>
      </c>
      <c r="H101" s="174">
        <f>IF(ISBLANK('Nomenklatur komplett'!N101),"-",'Nomenklatur komplett'!N101)</f>
        <v>85090000</v>
      </c>
      <c r="I101" s="191" t="str">
        <f>IF(ISBLANK('Nomenklatur komplett'!O101),"-",'Nomenklatur komplett'!O101)</f>
        <v>Bildende Kunst HF (MiVo 2005)</v>
      </c>
    </row>
    <row r="102" spans="1:9" x14ac:dyDescent="0.2">
      <c r="A102" s="174">
        <f>IF(ISBLANK('Nomenklatur komplett'!P102),"-",'Nomenklatur komplett'!P102)</f>
        <v>84170000</v>
      </c>
      <c r="B102" s="175" t="str">
        <f>IF(ISBLANK('Nomenklatur komplett'!Q102),"-",'Nomenklatur komplett'!Q102)</f>
        <v>Biomedizinische Analytik HF (MiVo 2005)</v>
      </c>
      <c r="C102" s="176">
        <f>IF(ISBLANK('Nomenklatur komplett'!R102),"-",'Nomenklatur komplett'!R102)</f>
        <v>18</v>
      </c>
      <c r="D102" s="177">
        <f>IF(ISBLANK('Nomenklatur komplett'!S102),"-",'Nomenklatur komplett'!S102)</f>
        <v>65</v>
      </c>
      <c r="H102" s="174">
        <f>IF(ISBLANK('Nomenklatur komplett'!N102),"-",'Nomenklatur komplett'!N102)</f>
        <v>84170000</v>
      </c>
      <c r="I102" s="191" t="str">
        <f>IF(ISBLANK('Nomenklatur komplett'!O102),"-",'Nomenklatur komplett'!O102)</f>
        <v>Biomedizinische Analytik HF (MiVo 2005)</v>
      </c>
    </row>
    <row r="103" spans="1:9" x14ac:dyDescent="0.2">
      <c r="A103" s="174">
        <f>IF(ISBLANK('Nomenklatur komplett'!P103),"-",'Nomenklatur komplett'!P103)</f>
        <v>76030000</v>
      </c>
      <c r="B103" s="175" t="str">
        <f>IF(ISBLANK('Nomenklatur komplett'!Q103),"-",'Nomenklatur komplett'!Q103)</f>
        <v>Business Analyst NDS (Tertiär - nicht reglementiert)</v>
      </c>
      <c r="C103" s="176">
        <f>IF(ISBLANK('Nomenklatur komplett'!R103),"-",'Nomenklatur komplett'!R103)</f>
        <v>19</v>
      </c>
      <c r="D103" s="177">
        <f>IF(ISBLANK('Nomenklatur komplett'!S103),"-",'Nomenklatur komplett'!S103)</f>
        <v>65</v>
      </c>
      <c r="H103" s="174">
        <f>IF(ISBLANK('Nomenklatur komplett'!N103),"-",'Nomenklatur komplett'!N103)</f>
        <v>76030000</v>
      </c>
      <c r="I103" s="191" t="str">
        <f>IF(ISBLANK('Nomenklatur komplett'!O103),"-",'Nomenklatur komplett'!O103)</f>
        <v>Business Analyst NDS (Tertiär - nicht reglementiert)</v>
      </c>
    </row>
    <row r="104" spans="1:9" x14ac:dyDescent="0.2">
      <c r="A104" s="174">
        <f>IF(ISBLANK('Nomenklatur komplett'!P104),"-",'Nomenklatur komplett'!P104)</f>
        <v>85140000</v>
      </c>
      <c r="B104" s="175" t="str">
        <f>IF(ISBLANK('Nomenklatur komplett'!Q104),"-",'Nomenklatur komplett'!Q104)</f>
        <v>Bühnentanz HF (MiVo 2005)</v>
      </c>
      <c r="C104" s="176">
        <f>IF(ISBLANK('Nomenklatur komplett'!R104),"-",'Nomenklatur komplett'!R104)</f>
        <v>18</v>
      </c>
      <c r="D104" s="177">
        <f>IF(ISBLANK('Nomenklatur komplett'!S104),"-",'Nomenklatur komplett'!S104)</f>
        <v>65</v>
      </c>
      <c r="H104" s="174">
        <f>IF(ISBLANK('Nomenklatur komplett'!N104),"-",'Nomenklatur komplett'!N104)</f>
        <v>85140000</v>
      </c>
      <c r="I104" s="191" t="str">
        <f>IF(ISBLANK('Nomenklatur komplett'!O104),"-",'Nomenklatur komplett'!O104)</f>
        <v>Bühnentanz HF (MiVo 2005)</v>
      </c>
    </row>
    <row r="105" spans="1:9" x14ac:dyDescent="0.2">
      <c r="A105" s="174">
        <f>IF(ISBLANK('Nomenklatur komplett'!P105),"-",'Nomenklatur komplett'!P105)</f>
        <v>66776000</v>
      </c>
      <c r="B105" s="175" t="str">
        <f>IF(ISBLANK('Nomenklatur komplett'!Q105),"-",'Nomenklatur komplett'!Q105)</f>
        <v>Chef de chantier électricien (tertiaire - non réglementé)</v>
      </c>
      <c r="C105" s="176">
        <f>IF(ISBLANK('Nomenklatur komplett'!R105),"-",'Nomenklatur komplett'!R105)</f>
        <v>17</v>
      </c>
      <c r="D105" s="177">
        <f>IF(ISBLANK('Nomenklatur komplett'!S105),"-",'Nomenklatur komplett'!S105)</f>
        <v>65</v>
      </c>
      <c r="H105" s="174">
        <f>IF(ISBLANK('Nomenklatur komplett'!N105),"-",'Nomenklatur komplett'!N105)</f>
        <v>66776000</v>
      </c>
      <c r="I105" s="191" t="str">
        <f>IF(ISBLANK('Nomenklatur komplett'!O105),"-",'Nomenklatur komplett'!O105)</f>
        <v>Chef de chantier électricien (tertiaire - non réglementé)</v>
      </c>
    </row>
    <row r="106" spans="1:9" x14ac:dyDescent="0.2">
      <c r="A106" s="174">
        <f>IF(ISBLANK('Nomenklatur komplett'!P106),"-",'Nomenklatur komplett'!P106)</f>
        <v>84210000</v>
      </c>
      <c r="B106" s="175" t="str">
        <f>IF(ISBLANK('Nomenklatur komplett'!Q106),"-",'Nomenklatur komplett'!Q106)</f>
        <v>Dentalhygiene HF (MiVo 2005+2017)</v>
      </c>
      <c r="C106" s="176">
        <f>IF(ISBLANK('Nomenklatur komplett'!R106),"-",'Nomenklatur komplett'!R106)</f>
        <v>18</v>
      </c>
      <c r="D106" s="177">
        <f>IF(ISBLANK('Nomenklatur komplett'!S106),"-",'Nomenklatur komplett'!S106)</f>
        <v>65</v>
      </c>
      <c r="H106" s="174">
        <f>IF(ISBLANK('Nomenklatur komplett'!N106),"-",'Nomenklatur komplett'!N106)</f>
        <v>84210000</v>
      </c>
      <c r="I106" s="191" t="str">
        <f>IF(ISBLANK('Nomenklatur komplett'!O106),"-",'Nomenklatur komplett'!O106)</f>
        <v>Dentalhygiene HF (MiVo 2005+2017)</v>
      </c>
    </row>
    <row r="107" spans="1:9" x14ac:dyDescent="0.2">
      <c r="A107" s="174">
        <f>IF(ISBLANK('Nomenklatur komplett'!P107),"-",'Nomenklatur komplett'!P107)</f>
        <v>86200000</v>
      </c>
      <c r="B107" s="175" t="str">
        <f>IF(ISBLANK('Nomenklatur komplett'!Q107),"-",'Nomenklatur komplett'!Q107)</f>
        <v>Diakon/in (Tertiär - nicht reglementiert)</v>
      </c>
      <c r="C107" s="176">
        <f>IF(ISBLANK('Nomenklatur komplett'!R107),"-",'Nomenklatur komplett'!R107)</f>
        <v>18</v>
      </c>
      <c r="D107" s="177">
        <f>IF(ISBLANK('Nomenklatur komplett'!S107),"-",'Nomenklatur komplett'!S107)</f>
        <v>65</v>
      </c>
      <c r="H107" s="174">
        <f>IF(ISBLANK('Nomenklatur komplett'!N107),"-",'Nomenklatur komplett'!N107)</f>
        <v>86200000</v>
      </c>
      <c r="I107" s="191" t="str">
        <f>IF(ISBLANK('Nomenklatur komplett'!O107),"-",'Nomenklatur komplett'!O107)</f>
        <v>Diakon/in (Tertiär - nicht reglementiert)</v>
      </c>
    </row>
    <row r="108" spans="1:9" x14ac:dyDescent="0.2">
      <c r="A108" s="174">
        <f>IF(ISBLANK('Nomenklatur komplett'!P108),"-",'Nomenklatur komplett'!P108)</f>
        <v>76020000</v>
      </c>
      <c r="B108" s="175" t="str">
        <f>IF(ISBLANK('Nomenklatur komplett'!Q108),"-",'Nomenklatur komplett'!Q108)</f>
        <v>Digital Business Solution Designer NDS (Tertiär - nicht reglementiert)</v>
      </c>
      <c r="C108" s="176">
        <f>IF(ISBLANK('Nomenklatur komplett'!R108),"-",'Nomenklatur komplett'!R108)</f>
        <v>19</v>
      </c>
      <c r="D108" s="177">
        <f>IF(ISBLANK('Nomenklatur komplett'!S108),"-",'Nomenklatur komplett'!S108)</f>
        <v>65</v>
      </c>
      <c r="H108" s="174">
        <f>IF(ISBLANK('Nomenklatur komplett'!N108),"-",'Nomenklatur komplett'!N108)</f>
        <v>76020000</v>
      </c>
      <c r="I108" s="191" t="str">
        <f>IF(ISBLANK('Nomenklatur komplett'!O108),"-",'Nomenklatur komplett'!O108)</f>
        <v>Digital Business Solution Designer NDS (Tertiär - nicht reglementiert)</v>
      </c>
    </row>
    <row r="109" spans="1:9" x14ac:dyDescent="0.2">
      <c r="A109" s="174">
        <f>IF(ISBLANK('Nomenklatur komplett'!P109),"-",'Nomenklatur komplett'!P109)</f>
        <v>76010000</v>
      </c>
      <c r="B109" s="175" t="str">
        <f>IF(ISBLANK('Nomenklatur komplett'!Q109),"-",'Nomenklatur komplett'!Q109)</f>
        <v>Digital Collaboration Specialist EF</v>
      </c>
      <c r="C109" s="176">
        <f>IF(ISBLANK('Nomenklatur komplett'!R109),"-",'Nomenklatur komplett'!R109)</f>
        <v>18</v>
      </c>
      <c r="D109" s="177">
        <f>IF(ISBLANK('Nomenklatur komplett'!S109),"-",'Nomenklatur komplett'!S109)</f>
        <v>65</v>
      </c>
      <c r="H109" s="174">
        <f>IF(ISBLANK('Nomenklatur komplett'!N109),"-",'Nomenklatur komplett'!N109)</f>
        <v>76010000</v>
      </c>
      <c r="I109" s="191" t="str">
        <f>IF(ISBLANK('Nomenklatur komplett'!O109),"-",'Nomenklatur komplett'!O109)</f>
        <v>Digital Collaboration Specialist EF</v>
      </c>
    </row>
    <row r="110" spans="1:9" x14ac:dyDescent="0.2">
      <c r="A110" s="174">
        <f>IF(ISBLANK('Nomenklatur komplett'!P110),"-",'Nomenklatur komplett'!P110)</f>
        <v>76040000</v>
      </c>
      <c r="B110" s="175" t="str">
        <f>IF(ISBLANK('Nomenklatur komplett'!Q110),"-",'Nomenklatur komplett'!Q110)</f>
        <v>Digital Innovation Engineer NDS (Tertiär - nicht reglementiert)</v>
      </c>
      <c r="C110" s="176">
        <f>IF(ISBLANK('Nomenklatur komplett'!R110),"-",'Nomenklatur komplett'!R110)</f>
        <v>19</v>
      </c>
      <c r="D110" s="177">
        <f>IF(ISBLANK('Nomenklatur komplett'!S110),"-",'Nomenklatur komplett'!S110)</f>
        <v>65</v>
      </c>
      <c r="H110" s="174">
        <f>IF(ISBLANK('Nomenklatur komplett'!N110),"-",'Nomenklatur komplett'!N110)</f>
        <v>76040000</v>
      </c>
      <c r="I110" s="191" t="str">
        <f>IF(ISBLANK('Nomenklatur komplett'!O110),"-",'Nomenklatur komplett'!O110)</f>
        <v>Digital Innovation Engineer NDS (Tertiär - nicht reglementiert)</v>
      </c>
    </row>
    <row r="111" spans="1:9" x14ac:dyDescent="0.2">
      <c r="A111" s="174">
        <f>IF(ISBLANK('Nomenklatur komplett'!P111),"-",'Nomenklatur komplett'!P111)</f>
        <v>85155000</v>
      </c>
      <c r="B111" s="175" t="str">
        <f>IF(ISBLANK('Nomenklatur komplett'!Q111),"-",'Nomenklatur komplett'!Q111)</f>
        <v>Digitalfilmgestalter/in (Tertiär - nicht reglementiert)</v>
      </c>
      <c r="C111" s="176">
        <f>IF(ISBLANK('Nomenklatur komplett'!R111),"-",'Nomenklatur komplett'!R111)</f>
        <v>18</v>
      </c>
      <c r="D111" s="177">
        <f>IF(ISBLANK('Nomenklatur komplett'!S111),"-",'Nomenklatur komplett'!S111)</f>
        <v>65</v>
      </c>
      <c r="H111" s="174">
        <f>IF(ISBLANK('Nomenklatur komplett'!N111),"-",'Nomenklatur komplett'!N111)</f>
        <v>85155000</v>
      </c>
      <c r="I111" s="191" t="str">
        <f>IF(ISBLANK('Nomenklatur komplett'!O111),"-",'Nomenklatur komplett'!O111)</f>
        <v>Digitalfilmgestalter/in (Tertiär - nicht reglementiert)</v>
      </c>
    </row>
    <row r="112" spans="1:9" x14ac:dyDescent="0.2">
      <c r="A112" s="174">
        <f>IF(ISBLANK('Nomenklatur komplett'!P112),"-",'Nomenklatur komplett'!P112)</f>
        <v>63180000</v>
      </c>
      <c r="B112" s="175" t="str">
        <f>IF(ISBLANK('Nomenklatur komplett'!Q112),"-",'Nomenklatur komplett'!Q112)</f>
        <v>Drehbuchautor/in (Tertiär - nicht reglementiert)</v>
      </c>
      <c r="C112" s="176">
        <f>IF(ISBLANK('Nomenklatur komplett'!R112),"-",'Nomenklatur komplett'!R112)</f>
        <v>18</v>
      </c>
      <c r="D112" s="177">
        <f>IF(ISBLANK('Nomenklatur komplett'!S112),"-",'Nomenklatur komplett'!S112)</f>
        <v>65</v>
      </c>
      <c r="H112" s="174">
        <f>IF(ISBLANK('Nomenklatur komplett'!N112),"-",'Nomenklatur komplett'!N112)</f>
        <v>63180000</v>
      </c>
      <c r="I112" s="191" t="str">
        <f>IF(ISBLANK('Nomenklatur komplett'!O112),"-",'Nomenklatur komplett'!O112)</f>
        <v>Drehbuchautor/in (Tertiär - nicht reglementiert)</v>
      </c>
    </row>
    <row r="113" spans="1:9" x14ac:dyDescent="0.2">
      <c r="A113" s="174">
        <f>IF(ISBLANK('Nomenklatur komplett'!P113),"-",'Nomenklatur komplett'!P113)</f>
        <v>75206000</v>
      </c>
      <c r="B113" s="175" t="str">
        <f>IF(ISBLANK('Nomenklatur komplett'!Q113),"-",'Nomenklatur komplett'!Q113)</f>
        <v>Drogist/in HF (MiVo 2017)</v>
      </c>
      <c r="C113" s="176">
        <f>IF(ISBLANK('Nomenklatur komplett'!R113),"-",'Nomenklatur komplett'!R113)</f>
        <v>18</v>
      </c>
      <c r="D113" s="177">
        <f>IF(ISBLANK('Nomenklatur komplett'!S113),"-",'Nomenklatur komplett'!S113)</f>
        <v>65</v>
      </c>
      <c r="H113" s="174">
        <f>IF(ISBLANK('Nomenklatur komplett'!N113),"-",'Nomenklatur komplett'!N113)</f>
        <v>75206000</v>
      </c>
      <c r="I113" s="191" t="str">
        <f>IF(ISBLANK('Nomenklatur komplett'!O113),"-",'Nomenklatur komplett'!O113)</f>
        <v>Drogist/in HF (MiVo 2017)</v>
      </c>
    </row>
    <row r="114" spans="1:9" x14ac:dyDescent="0.2">
      <c r="A114" s="174">
        <f>IF(ISBLANK('Nomenklatur komplett'!P114),"-",'Nomenklatur komplett'!P114)</f>
        <v>93271000</v>
      </c>
      <c r="B114" s="175" t="str">
        <f>IF(ISBLANK('Nomenklatur komplett'!Q114),"-",'Nomenklatur komplett'!Q114)</f>
        <v>Elektrotechnik HF (MiVo 2005)</v>
      </c>
      <c r="C114" s="176">
        <f>IF(ISBLANK('Nomenklatur komplett'!R114),"-",'Nomenklatur komplett'!R114)</f>
        <v>18</v>
      </c>
      <c r="D114" s="177">
        <f>IF(ISBLANK('Nomenklatur komplett'!S114),"-",'Nomenklatur komplett'!S114)</f>
        <v>65</v>
      </c>
      <c r="H114" s="174">
        <f>IF(ISBLANK('Nomenklatur komplett'!N114),"-",'Nomenklatur komplett'!N114)</f>
        <v>93271000</v>
      </c>
      <c r="I114" s="191" t="str">
        <f>IF(ISBLANK('Nomenklatur komplett'!O114),"-",'Nomenklatur komplett'!O114)</f>
        <v>Elektrotechnik HF (MiVo 2005)</v>
      </c>
    </row>
    <row r="115" spans="1:9" x14ac:dyDescent="0.2">
      <c r="A115" s="174">
        <f>IF(ISBLANK('Nomenklatur komplett'!P115),"-",'Nomenklatur komplett'!P115)</f>
        <v>93272000</v>
      </c>
      <c r="B115" s="175" t="str">
        <f>IF(ISBLANK('Nomenklatur komplett'!Q115),"-",'Nomenklatur komplett'!Q115)</f>
        <v>Elektrotechnik HF (MiVo 2017)</v>
      </c>
      <c r="C115" s="176">
        <f>IF(ISBLANK('Nomenklatur komplett'!R115),"-",'Nomenklatur komplett'!R115)</f>
        <v>18</v>
      </c>
      <c r="D115" s="177">
        <f>IF(ISBLANK('Nomenklatur komplett'!S115),"-",'Nomenklatur komplett'!S115)</f>
        <v>65</v>
      </c>
      <c r="H115" s="174">
        <f>IF(ISBLANK('Nomenklatur komplett'!N115),"-",'Nomenklatur komplett'!N115)</f>
        <v>93272000</v>
      </c>
      <c r="I115" s="191" t="str">
        <f>IF(ISBLANK('Nomenklatur komplett'!O115),"-",'Nomenklatur komplett'!O115)</f>
        <v>Elektrotechnik HF (MiVo 2017)</v>
      </c>
    </row>
    <row r="116" spans="1:9" x14ac:dyDescent="0.2">
      <c r="A116" s="174">
        <f>IF(ISBLANK('Nomenklatur komplett'!P116),"-",'Nomenklatur komplett'!P116)</f>
        <v>93271001</v>
      </c>
      <c r="B116" s="175" t="str">
        <f>IF(ISBLANK('Nomenklatur komplett'!Q116),"-",'Nomenklatur komplett'!Q116)</f>
        <v>Elektrotechnik HF - Elektronik (MiVo 2005)</v>
      </c>
      <c r="C116" s="176">
        <f>IF(ISBLANK('Nomenklatur komplett'!R116),"-",'Nomenklatur komplett'!R116)</f>
        <v>18</v>
      </c>
      <c r="D116" s="177">
        <f>IF(ISBLANK('Nomenklatur komplett'!S116),"-",'Nomenklatur komplett'!S116)</f>
        <v>65</v>
      </c>
      <c r="H116" s="174">
        <f>IF(ISBLANK('Nomenklatur komplett'!N116),"-",'Nomenklatur komplett'!N116)</f>
        <v>93271001</v>
      </c>
      <c r="I116" s="191" t="str">
        <f>IF(ISBLANK('Nomenklatur komplett'!O116),"-",'Nomenklatur komplett'!O116)</f>
        <v>Elektrotechnik HF - Elektronik (MiVo 2005)</v>
      </c>
    </row>
    <row r="117" spans="1:9" x14ac:dyDescent="0.2">
      <c r="A117" s="174">
        <f>IF(ISBLANK('Nomenklatur komplett'!P117),"-",'Nomenklatur komplett'!P117)</f>
        <v>93271002</v>
      </c>
      <c r="B117" s="175" t="str">
        <f>IF(ISBLANK('Nomenklatur komplett'!Q117),"-",'Nomenklatur komplett'!Q117)</f>
        <v>Elektrotechnik HF - Energietechnik (MiVo 2005)</v>
      </c>
      <c r="C117" s="176">
        <f>IF(ISBLANK('Nomenklatur komplett'!R117),"-",'Nomenklatur komplett'!R117)</f>
        <v>18</v>
      </c>
      <c r="D117" s="177">
        <f>IF(ISBLANK('Nomenklatur komplett'!S117),"-",'Nomenklatur komplett'!S117)</f>
        <v>65</v>
      </c>
      <c r="H117" s="174">
        <f>IF(ISBLANK('Nomenklatur komplett'!N117),"-",'Nomenklatur komplett'!N117)</f>
        <v>93271002</v>
      </c>
      <c r="I117" s="191" t="str">
        <f>IF(ISBLANK('Nomenklatur komplett'!O117),"-",'Nomenklatur komplett'!O117)</f>
        <v>Elektrotechnik HF - Energietechnik (MiVo 2005)</v>
      </c>
    </row>
    <row r="118" spans="1:9" x14ac:dyDescent="0.2">
      <c r="A118" s="174">
        <f>IF(ISBLANK('Nomenklatur komplett'!P118),"-",'Nomenklatur komplett'!P118)</f>
        <v>93271003</v>
      </c>
      <c r="B118" s="175" t="str">
        <f>IF(ISBLANK('Nomenklatur komplett'!Q118),"-",'Nomenklatur komplett'!Q118)</f>
        <v>Elektrotechnik HF - Grossanlagenbetrieb (MiVo 2005)</v>
      </c>
      <c r="C118" s="176">
        <f>IF(ISBLANK('Nomenklatur komplett'!R118),"-",'Nomenklatur komplett'!R118)</f>
        <v>18</v>
      </c>
      <c r="D118" s="177">
        <f>IF(ISBLANK('Nomenklatur komplett'!S118),"-",'Nomenklatur komplett'!S118)</f>
        <v>65</v>
      </c>
      <c r="H118" s="174">
        <f>IF(ISBLANK('Nomenklatur komplett'!N118),"-",'Nomenklatur komplett'!N118)</f>
        <v>93271003</v>
      </c>
      <c r="I118" s="191" t="str">
        <f>IF(ISBLANK('Nomenklatur komplett'!O118),"-",'Nomenklatur komplett'!O118)</f>
        <v>Elektrotechnik HF - Grossanlagenbetrieb (MiVo 2005)</v>
      </c>
    </row>
    <row r="119" spans="1:9" x14ac:dyDescent="0.2">
      <c r="A119" s="174">
        <f>IF(ISBLANK('Nomenklatur komplett'!P119),"-",'Nomenklatur komplett'!P119)</f>
        <v>93360000</v>
      </c>
      <c r="B119" s="175" t="str">
        <f>IF(ISBLANK('Nomenklatur komplett'!Q119),"-",'Nomenklatur komplett'!Q119)</f>
        <v>Energie und Umwelt HF (MiVo 2005)</v>
      </c>
      <c r="C119" s="176">
        <f>IF(ISBLANK('Nomenklatur komplett'!R119),"-",'Nomenklatur komplett'!R119)</f>
        <v>19</v>
      </c>
      <c r="D119" s="177">
        <f>IF(ISBLANK('Nomenklatur komplett'!S119),"-",'Nomenklatur komplett'!S119)</f>
        <v>65</v>
      </c>
      <c r="H119" s="174">
        <f>IF(ISBLANK('Nomenklatur komplett'!N119),"-",'Nomenklatur komplett'!N119)</f>
        <v>93360000</v>
      </c>
      <c r="I119" s="191" t="str">
        <f>IF(ISBLANK('Nomenklatur komplett'!O119),"-",'Nomenklatur komplett'!O119)</f>
        <v>Energie und Umwelt HF (MiVo 2005)</v>
      </c>
    </row>
    <row r="120" spans="1:9" x14ac:dyDescent="0.2">
      <c r="A120" s="174">
        <f>IF(ISBLANK('Nomenklatur komplett'!P120),"-",'Nomenklatur komplett'!P120)</f>
        <v>93362000</v>
      </c>
      <c r="B120" s="175" t="str">
        <f>IF(ISBLANK('Nomenklatur komplett'!Q120),"-",'Nomenklatur komplett'!Q120)</f>
        <v>Energie- und Umwelttechnik HF (MiVo 2017)</v>
      </c>
      <c r="C120" s="176">
        <f>IF(ISBLANK('Nomenklatur komplett'!R120),"-",'Nomenklatur komplett'!R120)</f>
        <v>18</v>
      </c>
      <c r="D120" s="177">
        <f>IF(ISBLANK('Nomenklatur komplett'!S120),"-",'Nomenklatur komplett'!S120)</f>
        <v>65</v>
      </c>
      <c r="H120" s="174">
        <f>IF(ISBLANK('Nomenklatur komplett'!N120),"-",'Nomenklatur komplett'!N120)</f>
        <v>93362000</v>
      </c>
      <c r="I120" s="191" t="str">
        <f>IF(ISBLANK('Nomenklatur komplett'!O120),"-",'Nomenklatur komplett'!O120)</f>
        <v>Energie- und Umwelttechnik HF (MiVo 2017)</v>
      </c>
    </row>
    <row r="121" spans="1:9" x14ac:dyDescent="0.2">
      <c r="A121" s="174">
        <f>IF(ISBLANK('Nomenklatur komplett'!P121),"-",'Nomenklatur komplett'!P121)</f>
        <v>86361000</v>
      </c>
      <c r="B121" s="175" t="str">
        <f>IF(ISBLANK('Nomenklatur komplett'!Q121),"-",'Nomenklatur komplett'!Q121)</f>
        <v>Erwachsenenbildung HF (MiVo 2005)</v>
      </c>
      <c r="C121" s="176">
        <f>IF(ISBLANK('Nomenklatur komplett'!R121),"-",'Nomenklatur komplett'!R121)</f>
        <v>18</v>
      </c>
      <c r="D121" s="177">
        <f>IF(ISBLANK('Nomenklatur komplett'!S121),"-",'Nomenklatur komplett'!S121)</f>
        <v>65</v>
      </c>
      <c r="H121" s="174">
        <f>IF(ISBLANK('Nomenklatur komplett'!N121),"-",'Nomenklatur komplett'!N121)</f>
        <v>86361000</v>
      </c>
      <c r="I121" s="191" t="str">
        <f>IF(ISBLANK('Nomenklatur komplett'!O121),"-",'Nomenklatur komplett'!O121)</f>
        <v>Erwachsenenbildung HF (MiVo 2005)</v>
      </c>
    </row>
    <row r="122" spans="1:9" x14ac:dyDescent="0.2">
      <c r="A122" s="174">
        <f>IF(ISBLANK('Nomenklatur komplett'!P122),"-",'Nomenklatur komplett'!P122)</f>
        <v>86362000</v>
      </c>
      <c r="B122" s="175" t="str">
        <f>IF(ISBLANK('Nomenklatur komplett'!Q122),"-",'Nomenklatur komplett'!Q122)</f>
        <v>Erwachsenenbildung HF (MiVo 2017)</v>
      </c>
      <c r="C122" s="176">
        <f>IF(ISBLANK('Nomenklatur komplett'!R122),"-",'Nomenklatur komplett'!R122)</f>
        <v>18</v>
      </c>
      <c r="D122" s="177">
        <f>IF(ISBLANK('Nomenklatur komplett'!S122),"-",'Nomenklatur komplett'!S122)</f>
        <v>65</v>
      </c>
      <c r="H122" s="174">
        <f>IF(ISBLANK('Nomenklatur komplett'!N122),"-",'Nomenklatur komplett'!N122)</f>
        <v>86362000</v>
      </c>
      <c r="I122" s="191" t="str">
        <f>IF(ISBLANK('Nomenklatur komplett'!O122),"-",'Nomenklatur komplett'!O122)</f>
        <v>Erwachsenenbildung HF (MiVo 2017)</v>
      </c>
    </row>
    <row r="123" spans="1:9" x14ac:dyDescent="0.2">
      <c r="A123" s="174">
        <f>IF(ISBLANK('Nomenklatur komplett'!P123),"-",'Nomenklatur komplett'!P123)</f>
        <v>84073000</v>
      </c>
      <c r="B123" s="175" t="str">
        <f>IF(ISBLANK('Nomenklatur komplett'!Q123),"-",'Nomenklatur komplett'!Q123)</f>
        <v>Fitness- und Bewegungstrainer/-in (Tertiär - nicht reglementiert)</v>
      </c>
      <c r="C123" s="176">
        <f>IF(ISBLANK('Nomenklatur komplett'!R123),"-",'Nomenklatur komplett'!R123)</f>
        <v>18</v>
      </c>
      <c r="D123" s="177">
        <f>IF(ISBLANK('Nomenklatur komplett'!S123),"-",'Nomenklatur komplett'!S123)</f>
        <v>65</v>
      </c>
      <c r="H123" s="174">
        <f>IF(ISBLANK('Nomenklatur komplett'!N123),"-",'Nomenklatur komplett'!N123)</f>
        <v>84073000</v>
      </c>
      <c r="I123" s="191" t="str">
        <f>IF(ISBLANK('Nomenklatur komplett'!O123),"-",'Nomenklatur komplett'!O123)</f>
        <v>Fitness- und Bewegungstrainer/-in (Tertiär - nicht reglementiert)</v>
      </c>
    </row>
    <row r="124" spans="1:9" x14ac:dyDescent="0.2">
      <c r="A124" s="174">
        <f>IF(ISBLANK('Nomenklatur komplett'!P124),"-",'Nomenklatur komplett'!P124)</f>
        <v>78960000</v>
      </c>
      <c r="B124" s="175" t="str">
        <f>IF(ISBLANK('Nomenklatur komplett'!Q124),"-",'Nomenklatur komplett'!Q124)</f>
        <v>Flugsicherung HF (MiVo 2005)</v>
      </c>
      <c r="C124" s="176">
        <f>IF(ISBLANK('Nomenklatur komplett'!R124),"-",'Nomenklatur komplett'!R124)</f>
        <v>19</v>
      </c>
      <c r="D124" s="177">
        <f>IF(ISBLANK('Nomenklatur komplett'!S124),"-",'Nomenklatur komplett'!S124)</f>
        <v>65</v>
      </c>
      <c r="H124" s="174">
        <f>IF(ISBLANK('Nomenklatur komplett'!N124),"-",'Nomenklatur komplett'!N124)</f>
        <v>78960000</v>
      </c>
      <c r="I124" s="191" t="str">
        <f>IF(ISBLANK('Nomenklatur komplett'!O124),"-",'Nomenklatur komplett'!O124)</f>
        <v>Flugsicherung HF (MiVo 2005)</v>
      </c>
    </row>
    <row r="125" spans="1:9" x14ac:dyDescent="0.2">
      <c r="A125" s="174">
        <f>IF(ISBLANK('Nomenklatur komplett'!P125),"-",'Nomenklatur komplett'!P125)</f>
        <v>78971000</v>
      </c>
      <c r="B125" s="175" t="str">
        <f>IF(ISBLANK('Nomenklatur komplett'!Q125),"-",'Nomenklatur komplett'!Q125)</f>
        <v>Flugverkehrsleitung HF (MiVo 2005)</v>
      </c>
      <c r="C125" s="176">
        <f>IF(ISBLANK('Nomenklatur komplett'!R125),"-",'Nomenklatur komplett'!R125)</f>
        <v>18</v>
      </c>
      <c r="D125" s="177">
        <f>IF(ISBLANK('Nomenklatur komplett'!S125),"-",'Nomenklatur komplett'!S125)</f>
        <v>65</v>
      </c>
      <c r="H125" s="174">
        <f>IF(ISBLANK('Nomenklatur komplett'!N125),"-",'Nomenklatur komplett'!N125)</f>
        <v>78971000</v>
      </c>
      <c r="I125" s="191" t="str">
        <f>IF(ISBLANK('Nomenklatur komplett'!O125),"-",'Nomenklatur komplett'!O125)</f>
        <v>Flugverkehrsleitung HF (MiVo 2005)</v>
      </c>
    </row>
    <row r="126" spans="1:9" x14ac:dyDescent="0.2">
      <c r="A126" s="174">
        <f>IF(ISBLANK('Nomenklatur komplett'!P126),"-",'Nomenklatur komplett'!P126)</f>
        <v>78977000</v>
      </c>
      <c r="B126" s="175" t="str">
        <f>IF(ISBLANK('Nomenklatur komplett'!Q126),"-",'Nomenklatur komplett'!Q126)</f>
        <v>Flugverkehrsleitung HF (MiVo 2017)</v>
      </c>
      <c r="C126" s="176">
        <f>IF(ISBLANK('Nomenklatur komplett'!R126),"-",'Nomenklatur komplett'!R126)</f>
        <v>18</v>
      </c>
      <c r="D126" s="177">
        <f>IF(ISBLANK('Nomenklatur komplett'!S126),"-",'Nomenklatur komplett'!S126)</f>
        <v>65</v>
      </c>
      <c r="H126" s="174">
        <f>IF(ISBLANK('Nomenklatur komplett'!N126),"-",'Nomenklatur komplett'!N126)</f>
        <v>78977000</v>
      </c>
      <c r="I126" s="191" t="str">
        <f>IF(ISBLANK('Nomenklatur komplett'!O126),"-",'Nomenklatur komplett'!O126)</f>
        <v>Flugverkehrsleitung HF (MiVo 2017)</v>
      </c>
    </row>
    <row r="127" spans="1:9" x14ac:dyDescent="0.2">
      <c r="A127" s="174">
        <f>IF(ISBLANK('Nomenklatur komplett'!P127),"-",'Nomenklatur komplett'!P127)</f>
        <v>71450000</v>
      </c>
      <c r="B127" s="175" t="str">
        <f>IF(ISBLANK('Nomenklatur komplett'!Q127),"-",'Nomenklatur komplett'!Q127)</f>
        <v>Futtermitteltechniker/in (Tertiär - nicht reglementiert)</v>
      </c>
      <c r="C127" s="176">
        <f>IF(ISBLANK('Nomenklatur komplett'!R127),"-",'Nomenklatur komplett'!R127)</f>
        <v>18</v>
      </c>
      <c r="D127" s="177">
        <f>IF(ISBLANK('Nomenklatur komplett'!S127),"-",'Nomenklatur komplett'!S127)</f>
        <v>65</v>
      </c>
      <c r="H127" s="174">
        <f>IF(ISBLANK('Nomenklatur komplett'!N127),"-",'Nomenklatur komplett'!N127)</f>
        <v>71450000</v>
      </c>
      <c r="I127" s="191" t="str">
        <f>IF(ISBLANK('Nomenklatur komplett'!O127),"-",'Nomenklatur komplett'!O127)</f>
        <v>Futtermitteltechniker/in (Tertiär - nicht reglementiert)</v>
      </c>
    </row>
    <row r="128" spans="1:9" x14ac:dyDescent="0.2">
      <c r="A128" s="174">
        <f>IF(ISBLANK('Nomenklatur komplett'!P128),"-",'Nomenklatur komplett'!P128)</f>
        <v>94692000</v>
      </c>
      <c r="B128" s="175" t="str">
        <f>IF(ISBLANK('Nomenklatur komplett'!Q128),"-",'Nomenklatur komplett'!Q128)</f>
        <v>Gartenbautechnik HF (MiVo 2017)</v>
      </c>
      <c r="C128" s="176">
        <f>IF(ISBLANK('Nomenklatur komplett'!R128),"-",'Nomenklatur komplett'!R128)</f>
        <v>18</v>
      </c>
      <c r="D128" s="177">
        <f>IF(ISBLANK('Nomenklatur komplett'!S128),"-",'Nomenklatur komplett'!S128)</f>
        <v>65</v>
      </c>
      <c r="H128" s="174">
        <f>IF(ISBLANK('Nomenklatur komplett'!N128),"-",'Nomenklatur komplett'!N128)</f>
        <v>94692000</v>
      </c>
      <c r="I128" s="191" t="str">
        <f>IF(ISBLANK('Nomenklatur komplett'!O128),"-",'Nomenklatur komplett'!O128)</f>
        <v>Gartenbautechnik HF (MiVo 2017)</v>
      </c>
    </row>
    <row r="129" spans="1:9" x14ac:dyDescent="0.2">
      <c r="A129" s="174">
        <f>IF(ISBLANK('Nomenklatur komplett'!P129),"-",'Nomenklatur komplett'!P129)</f>
        <v>93582000</v>
      </c>
      <c r="B129" s="175" t="str">
        <f>IF(ISBLANK('Nomenklatur komplett'!Q129),"-",'Nomenklatur komplett'!Q129)</f>
        <v>Gebäudeautomation HF (MiVo 2017)</v>
      </c>
      <c r="C129" s="176">
        <f>IF(ISBLANK('Nomenklatur komplett'!R129),"-",'Nomenklatur komplett'!R129)</f>
        <v>18</v>
      </c>
      <c r="D129" s="177">
        <f>IF(ISBLANK('Nomenklatur komplett'!S129),"-",'Nomenklatur komplett'!S129)</f>
        <v>65</v>
      </c>
      <c r="H129" s="174">
        <f>IF(ISBLANK('Nomenklatur komplett'!N129),"-",'Nomenklatur komplett'!N129)</f>
        <v>93582000</v>
      </c>
      <c r="I129" s="191" t="str">
        <f>IF(ISBLANK('Nomenklatur komplett'!O129),"-",'Nomenklatur komplett'!O129)</f>
        <v>Gebäudeautomation HF (MiVo 2017)</v>
      </c>
    </row>
    <row r="130" spans="1:9" x14ac:dyDescent="0.2">
      <c r="A130" s="174">
        <f>IF(ISBLANK('Nomenklatur komplett'!P130),"-",'Nomenklatur komplett'!P130)</f>
        <v>93535000</v>
      </c>
      <c r="B130" s="175" t="str">
        <f>IF(ISBLANK('Nomenklatur komplett'!Q130),"-",'Nomenklatur komplett'!Q130)</f>
        <v>Gebäudetechnik HF (MiVo 2005+2017)</v>
      </c>
      <c r="C130" s="176">
        <f>IF(ISBLANK('Nomenklatur komplett'!R130),"-",'Nomenklatur komplett'!R130)</f>
        <v>19</v>
      </c>
      <c r="D130" s="177">
        <f>IF(ISBLANK('Nomenklatur komplett'!S130),"-",'Nomenklatur komplett'!S130)</f>
        <v>65</v>
      </c>
      <c r="H130" s="174">
        <f>IF(ISBLANK('Nomenklatur komplett'!N130),"-",'Nomenklatur komplett'!N130)</f>
        <v>93535000</v>
      </c>
      <c r="I130" s="191" t="str">
        <f>IF(ISBLANK('Nomenklatur komplett'!O130),"-",'Nomenklatur komplett'!O130)</f>
        <v>Gebäudetechnik HF (MiVo 2005+2017)</v>
      </c>
    </row>
    <row r="131" spans="1:9" x14ac:dyDescent="0.2">
      <c r="A131" s="174">
        <f>IF(ISBLANK('Nomenklatur komplett'!P131),"-",'Nomenklatur komplett'!P131)</f>
        <v>93530000</v>
      </c>
      <c r="B131" s="175" t="str">
        <f>IF(ISBLANK('Nomenklatur komplett'!Q131),"-",'Nomenklatur komplett'!Q131)</f>
        <v>Gebäudetechnik HF - Gebäudeautomation (MiVo 2005)</v>
      </c>
      <c r="C131" s="176">
        <f>IF(ISBLANK('Nomenklatur komplett'!R131),"-",'Nomenklatur komplett'!R131)</f>
        <v>19</v>
      </c>
      <c r="D131" s="177">
        <f>IF(ISBLANK('Nomenklatur komplett'!S131),"-",'Nomenklatur komplett'!S131)</f>
        <v>65</v>
      </c>
      <c r="H131" s="174">
        <f>IF(ISBLANK('Nomenklatur komplett'!N131),"-",'Nomenklatur komplett'!N131)</f>
        <v>93530000</v>
      </c>
      <c r="I131" s="191" t="str">
        <f>IF(ISBLANK('Nomenklatur komplett'!O131),"-",'Nomenklatur komplett'!O131)</f>
        <v>Gebäudetechnik HF - Gebäudeautomation (MiVo 2005)</v>
      </c>
    </row>
    <row r="132" spans="1:9" x14ac:dyDescent="0.2">
      <c r="A132" s="174">
        <f>IF(ISBLANK('Nomenklatur komplett'!P132),"-",'Nomenklatur komplett'!P132)</f>
        <v>93536001</v>
      </c>
      <c r="B132" s="175" t="str">
        <f>IF(ISBLANK('Nomenklatur komplett'!Q132),"-",'Nomenklatur komplett'!Q132)</f>
        <v>Gebäudetechnik HF - Haustechnik (MiVo 2005)</v>
      </c>
      <c r="C132" s="176">
        <f>IF(ISBLANK('Nomenklatur komplett'!R132),"-",'Nomenklatur komplett'!R132)</f>
        <v>18</v>
      </c>
      <c r="D132" s="177">
        <f>IF(ISBLANK('Nomenklatur komplett'!S132),"-",'Nomenklatur komplett'!S132)</f>
        <v>65</v>
      </c>
      <c r="H132" s="174">
        <f>IF(ISBLANK('Nomenklatur komplett'!N132),"-",'Nomenklatur komplett'!N132)</f>
        <v>93536001</v>
      </c>
      <c r="I132" s="191" t="str">
        <f>IF(ISBLANK('Nomenklatur komplett'!O132),"-",'Nomenklatur komplett'!O132)</f>
        <v>Gebäudetechnik HF - Haustechnik (MiVo 2005)</v>
      </c>
    </row>
    <row r="133" spans="1:9" x14ac:dyDescent="0.2">
      <c r="A133" s="174">
        <f>IF(ISBLANK('Nomenklatur komplett'!P133),"-",'Nomenklatur komplett'!P133)</f>
        <v>93536002</v>
      </c>
      <c r="B133" s="175" t="str">
        <f>IF(ISBLANK('Nomenklatur komplett'!Q133),"-",'Nomenklatur komplett'!Q133)</f>
        <v>Gebäudetechnik HF - Heizung, Lüftung, Klima HLK (MiVo 2005)</v>
      </c>
      <c r="C133" s="176">
        <f>IF(ISBLANK('Nomenklatur komplett'!R133),"-",'Nomenklatur komplett'!R133)</f>
        <v>18</v>
      </c>
      <c r="D133" s="177">
        <f>IF(ISBLANK('Nomenklatur komplett'!S133),"-",'Nomenklatur komplett'!S133)</f>
        <v>65</v>
      </c>
      <c r="H133" s="174">
        <f>IF(ISBLANK('Nomenklatur komplett'!N133),"-",'Nomenklatur komplett'!N133)</f>
        <v>93536002</v>
      </c>
      <c r="I133" s="191" t="str">
        <f>IF(ISBLANK('Nomenklatur komplett'!O133),"-",'Nomenklatur komplett'!O133)</f>
        <v>Gebäudetechnik HF - Heizung, Lüftung, Klima HLK (MiVo 2005)</v>
      </c>
    </row>
    <row r="134" spans="1:9" x14ac:dyDescent="0.2">
      <c r="A134" s="174">
        <f>IF(ISBLANK('Nomenklatur komplett'!P134),"-",'Nomenklatur komplett'!P134)</f>
        <v>93536003</v>
      </c>
      <c r="B134" s="175" t="str">
        <f>IF(ISBLANK('Nomenklatur komplett'!Q134),"-",'Nomenklatur komplett'!Q134)</f>
        <v>Gebäudetechnik HF - Heizung, Lüftung, Klima, Kälte, Sanitär HLKKS (MiVo 2005)</v>
      </c>
      <c r="C134" s="176">
        <f>IF(ISBLANK('Nomenklatur komplett'!R134),"-",'Nomenklatur komplett'!R134)</f>
        <v>18</v>
      </c>
      <c r="D134" s="177">
        <f>IF(ISBLANK('Nomenklatur komplett'!S134),"-",'Nomenklatur komplett'!S134)</f>
        <v>65</v>
      </c>
      <c r="H134" s="174">
        <f>IF(ISBLANK('Nomenklatur komplett'!N134),"-",'Nomenklatur komplett'!N134)</f>
        <v>93536003</v>
      </c>
      <c r="I134" s="191" t="str">
        <f>IF(ISBLANK('Nomenklatur komplett'!O134),"-",'Nomenklatur komplett'!O134)</f>
        <v>Gebäudetechnik HF - Heizung, Lüftung, Klima, Kälte, Sanitär HLKKS (MiVo 2005)</v>
      </c>
    </row>
    <row r="135" spans="1:9" x14ac:dyDescent="0.2">
      <c r="A135" s="174">
        <f>IF(ISBLANK('Nomenklatur komplett'!P135),"-",'Nomenklatur komplett'!P135)</f>
        <v>86825000</v>
      </c>
      <c r="B135" s="175" t="str">
        <f>IF(ISBLANK('Nomenklatur komplett'!Q135),"-",'Nomenklatur komplett'!Q135)</f>
        <v>Gemeindeanimation HF (MiVo 2005+2017)</v>
      </c>
      <c r="C135" s="176">
        <f>IF(ISBLANK('Nomenklatur komplett'!R135),"-",'Nomenklatur komplett'!R135)</f>
        <v>18</v>
      </c>
      <c r="D135" s="177">
        <f>IF(ISBLANK('Nomenklatur komplett'!S135),"-",'Nomenklatur komplett'!S135)</f>
        <v>65</v>
      </c>
      <c r="H135" s="174">
        <f>IF(ISBLANK('Nomenklatur komplett'!N135),"-",'Nomenklatur komplett'!N135)</f>
        <v>86825000</v>
      </c>
      <c r="I135" s="191" t="str">
        <f>IF(ISBLANK('Nomenklatur komplett'!O135),"-",'Nomenklatur komplett'!O135)</f>
        <v>Gemeindeanimation HF (MiVo 2005+2017)</v>
      </c>
    </row>
    <row r="136" spans="1:9" x14ac:dyDescent="0.2">
      <c r="A136" s="174">
        <f>IF(ISBLANK('Nomenklatur komplett'!P136),"-",'Nomenklatur komplett'!P136)</f>
        <v>86880000</v>
      </c>
      <c r="B136" s="175" t="str">
        <f>IF(ISBLANK('Nomenklatur komplett'!Q136),"-",'Nomenklatur komplett'!Q136)</f>
        <v>Gestaltungspädagogik NDS (Tertiär - nicht reglementiert)</v>
      </c>
      <c r="C136" s="176">
        <f>IF(ISBLANK('Nomenklatur komplett'!R136),"-",'Nomenklatur komplett'!R136)</f>
        <v>18</v>
      </c>
      <c r="D136" s="177">
        <f>IF(ISBLANK('Nomenklatur komplett'!S136),"-",'Nomenklatur komplett'!S136)</f>
        <v>65</v>
      </c>
      <c r="H136" s="174">
        <f>IF(ISBLANK('Nomenklatur komplett'!N136),"-",'Nomenklatur komplett'!N136)</f>
        <v>86880000</v>
      </c>
      <c r="I136" s="191" t="str">
        <f>IF(ISBLANK('Nomenklatur komplett'!O136),"-",'Nomenklatur komplett'!O136)</f>
        <v>Gestaltungspädagogik NDS (Tertiär - nicht reglementiert)</v>
      </c>
    </row>
    <row r="137" spans="1:9" x14ac:dyDescent="0.2">
      <c r="A137" s="174">
        <f>IF(ISBLANK('Nomenklatur komplett'!P137),"-",'Nomenklatur komplett'!P137)</f>
        <v>93382000</v>
      </c>
      <c r="B137" s="175" t="str">
        <f>IF(ISBLANK('Nomenklatur komplett'!Q137),"-",'Nomenklatur komplett'!Q137)</f>
        <v>Grossanlagenbetrieb HF (MiVo 2017)</v>
      </c>
      <c r="C137" s="176">
        <f>IF(ISBLANK('Nomenklatur komplett'!R137),"-",'Nomenklatur komplett'!R137)</f>
        <v>18</v>
      </c>
      <c r="D137" s="177">
        <f>IF(ISBLANK('Nomenklatur komplett'!S137),"-",'Nomenklatur komplett'!S137)</f>
        <v>65</v>
      </c>
      <c r="H137" s="174">
        <f>IF(ISBLANK('Nomenklatur komplett'!N137),"-",'Nomenklatur komplett'!N137)</f>
        <v>93382000</v>
      </c>
      <c r="I137" s="191" t="str">
        <f>IF(ISBLANK('Nomenklatur komplett'!O137),"-",'Nomenklatur komplett'!O137)</f>
        <v>Grossanlagenbetrieb HF (MiVo 2017)</v>
      </c>
    </row>
    <row r="138" spans="1:9" x14ac:dyDescent="0.2">
      <c r="A138" s="174">
        <f>IF(ISBLANK('Nomenklatur komplett'!P138),"-",'Nomenklatur komplett'!P138)</f>
        <v>93620001</v>
      </c>
      <c r="B138" s="175" t="str">
        <f>IF(ISBLANK('Nomenklatur komplett'!Q138),"-",'Nomenklatur komplett'!Q138)</f>
        <v>Holztechnik HF - Holzbau (MiVo 2005)</v>
      </c>
      <c r="C138" s="176">
        <f>IF(ISBLANK('Nomenklatur komplett'!R138),"-",'Nomenklatur komplett'!R138)</f>
        <v>18</v>
      </c>
      <c r="D138" s="177">
        <f>IF(ISBLANK('Nomenklatur komplett'!S138),"-",'Nomenklatur komplett'!S138)</f>
        <v>65</v>
      </c>
      <c r="H138" s="174">
        <f>IF(ISBLANK('Nomenklatur komplett'!N138),"-",'Nomenklatur komplett'!N138)</f>
        <v>93620001</v>
      </c>
      <c r="I138" s="191" t="str">
        <f>IF(ISBLANK('Nomenklatur komplett'!O138),"-",'Nomenklatur komplett'!O138)</f>
        <v>Holztechnik HF - Holzbau (MiVo 2005)</v>
      </c>
    </row>
    <row r="139" spans="1:9" x14ac:dyDescent="0.2">
      <c r="A139" s="174">
        <f>IF(ISBLANK('Nomenklatur komplett'!P139),"-",'Nomenklatur komplett'!P139)</f>
        <v>93622001</v>
      </c>
      <c r="B139" s="175" t="str">
        <f>IF(ISBLANK('Nomenklatur komplett'!Q139),"-",'Nomenklatur komplett'!Q139)</f>
        <v>Holztechnik HF - Holzbau (MiVo 2017)</v>
      </c>
      <c r="C139" s="176">
        <f>IF(ISBLANK('Nomenklatur komplett'!R139),"-",'Nomenklatur komplett'!R139)</f>
        <v>18</v>
      </c>
      <c r="D139" s="177">
        <f>IF(ISBLANK('Nomenklatur komplett'!S139),"-",'Nomenklatur komplett'!S139)</f>
        <v>65</v>
      </c>
      <c r="H139" s="174">
        <f>IF(ISBLANK('Nomenklatur komplett'!N139),"-",'Nomenklatur komplett'!N139)</f>
        <v>93622001</v>
      </c>
      <c r="I139" s="191" t="str">
        <f>IF(ISBLANK('Nomenklatur komplett'!O139),"-",'Nomenklatur komplett'!O139)</f>
        <v>Holztechnik HF - Holzbau (MiVo 2017)</v>
      </c>
    </row>
    <row r="140" spans="1:9" x14ac:dyDescent="0.2">
      <c r="A140" s="174">
        <f>IF(ISBLANK('Nomenklatur komplett'!P140),"-",'Nomenklatur komplett'!P140)</f>
        <v>93620002</v>
      </c>
      <c r="B140" s="175" t="str">
        <f>IF(ISBLANK('Nomenklatur komplett'!Q140),"-",'Nomenklatur komplett'!Q140)</f>
        <v>Holztechnik HF - Holzindustrie (MiVo 2005)</v>
      </c>
      <c r="C140" s="176">
        <f>IF(ISBLANK('Nomenklatur komplett'!R140),"-",'Nomenklatur komplett'!R140)</f>
        <v>18</v>
      </c>
      <c r="D140" s="177">
        <f>IF(ISBLANK('Nomenklatur komplett'!S140),"-",'Nomenklatur komplett'!S140)</f>
        <v>65</v>
      </c>
      <c r="H140" s="174">
        <f>IF(ISBLANK('Nomenklatur komplett'!N140),"-",'Nomenklatur komplett'!N140)</f>
        <v>93620002</v>
      </c>
      <c r="I140" s="191" t="str">
        <f>IF(ISBLANK('Nomenklatur komplett'!O140),"-",'Nomenklatur komplett'!O140)</f>
        <v>Holztechnik HF - Holzindustrie (MiVo 2005)</v>
      </c>
    </row>
    <row r="141" spans="1:9" x14ac:dyDescent="0.2">
      <c r="A141" s="174">
        <f>IF(ISBLANK('Nomenklatur komplett'!P141),"-",'Nomenklatur komplett'!P141)</f>
        <v>93622002</v>
      </c>
      <c r="B141" s="175" t="str">
        <f>IF(ISBLANK('Nomenklatur komplett'!Q141),"-",'Nomenklatur komplett'!Q141)</f>
        <v>Holztechnik HF - Holzindustrie (MiVo 2017)</v>
      </c>
      <c r="C141" s="176">
        <f>IF(ISBLANK('Nomenklatur komplett'!R141),"-",'Nomenklatur komplett'!R141)</f>
        <v>18</v>
      </c>
      <c r="D141" s="177">
        <f>IF(ISBLANK('Nomenklatur komplett'!S141),"-",'Nomenklatur komplett'!S141)</f>
        <v>65</v>
      </c>
      <c r="H141" s="174">
        <f>IF(ISBLANK('Nomenklatur komplett'!N141),"-",'Nomenklatur komplett'!N141)</f>
        <v>93622002</v>
      </c>
      <c r="I141" s="191" t="str">
        <f>IF(ISBLANK('Nomenklatur komplett'!O141),"-",'Nomenklatur komplett'!O141)</f>
        <v>Holztechnik HF - Holzindustrie (MiVo 2017)</v>
      </c>
    </row>
    <row r="142" spans="1:9" x14ac:dyDescent="0.2">
      <c r="A142" s="174">
        <f>IF(ISBLANK('Nomenklatur komplett'!P142),"-",'Nomenklatur komplett'!P142)</f>
        <v>93620003</v>
      </c>
      <c r="B142" s="175" t="str">
        <f>IF(ISBLANK('Nomenklatur komplett'!Q142),"-",'Nomenklatur komplett'!Q142)</f>
        <v>Holztechnik HF - Schreinerei (MiVo 2005)</v>
      </c>
      <c r="C142" s="176">
        <f>IF(ISBLANK('Nomenklatur komplett'!R142),"-",'Nomenklatur komplett'!R142)</f>
        <v>18</v>
      </c>
      <c r="D142" s="177">
        <f>IF(ISBLANK('Nomenklatur komplett'!S142),"-",'Nomenklatur komplett'!S142)</f>
        <v>65</v>
      </c>
      <c r="H142" s="174">
        <f>IF(ISBLANK('Nomenklatur komplett'!N142),"-",'Nomenklatur komplett'!N142)</f>
        <v>93620003</v>
      </c>
      <c r="I142" s="191" t="str">
        <f>IF(ISBLANK('Nomenklatur komplett'!O142),"-",'Nomenklatur komplett'!O142)</f>
        <v>Holztechnik HF - Schreinerei (MiVo 2005)</v>
      </c>
    </row>
    <row r="143" spans="1:9" x14ac:dyDescent="0.2">
      <c r="A143" s="174">
        <f>IF(ISBLANK('Nomenklatur komplett'!P143),"-",'Nomenklatur komplett'!P143)</f>
        <v>93622003</v>
      </c>
      <c r="B143" s="175" t="str">
        <f>IF(ISBLANK('Nomenklatur komplett'!Q143),"-",'Nomenklatur komplett'!Q143)</f>
        <v>Holztechnik HF - Schreinerei/Innenausbau (MiVo 2017)</v>
      </c>
      <c r="C143" s="176">
        <f>IF(ISBLANK('Nomenklatur komplett'!R143),"-",'Nomenklatur komplett'!R143)</f>
        <v>18</v>
      </c>
      <c r="D143" s="177">
        <f>IF(ISBLANK('Nomenklatur komplett'!S143),"-",'Nomenklatur komplett'!S143)</f>
        <v>65</v>
      </c>
      <c r="H143" s="174">
        <f>IF(ISBLANK('Nomenklatur komplett'!N143),"-",'Nomenklatur komplett'!N143)</f>
        <v>93622003</v>
      </c>
      <c r="I143" s="191" t="str">
        <f>IF(ISBLANK('Nomenklatur komplett'!O143),"-",'Nomenklatur komplett'!O143)</f>
        <v>Holztechnik HF - Schreinerei/Innenausbau (MiVo 2017)</v>
      </c>
    </row>
    <row r="144" spans="1:9" x14ac:dyDescent="0.2">
      <c r="A144" s="174">
        <f>IF(ISBLANK('Nomenklatur komplett'!P144),"-",'Nomenklatur komplett'!P144)</f>
        <v>94710000</v>
      </c>
      <c r="B144" s="175" t="str">
        <f>IF(ISBLANK('Nomenklatur komplett'!Q144),"-",'Nomenklatur komplett'!Q144)</f>
        <v>Hotellerie und Gastronomie HF (MiVo 2005)</v>
      </c>
      <c r="C144" s="176">
        <f>IF(ISBLANK('Nomenklatur komplett'!R144),"-",'Nomenklatur komplett'!R144)</f>
        <v>18</v>
      </c>
      <c r="D144" s="177">
        <f>IF(ISBLANK('Nomenklatur komplett'!S144),"-",'Nomenklatur komplett'!S144)</f>
        <v>65</v>
      </c>
      <c r="H144" s="174">
        <f>IF(ISBLANK('Nomenklatur komplett'!N144),"-",'Nomenklatur komplett'!N144)</f>
        <v>94710000</v>
      </c>
      <c r="I144" s="191" t="str">
        <f>IF(ISBLANK('Nomenklatur komplett'!O144),"-",'Nomenklatur komplett'!O144)</f>
        <v>Hotellerie und Gastronomie HF (MiVo 2005)</v>
      </c>
    </row>
    <row r="145" spans="1:9" x14ac:dyDescent="0.2">
      <c r="A145" s="174">
        <f>IF(ISBLANK('Nomenklatur komplett'!P145),"-",'Nomenklatur komplett'!P145)</f>
        <v>94712000</v>
      </c>
      <c r="B145" s="175" t="str">
        <f>IF(ISBLANK('Nomenklatur komplett'!Q145),"-",'Nomenklatur komplett'!Q145)</f>
        <v>Hotellerie und Gastronomie HF (MiVo 2017)</v>
      </c>
      <c r="C145" s="176">
        <f>IF(ISBLANK('Nomenklatur komplett'!R145),"-",'Nomenklatur komplett'!R145)</f>
        <v>18</v>
      </c>
      <c r="D145" s="177">
        <f>IF(ISBLANK('Nomenklatur komplett'!S145),"-",'Nomenklatur komplett'!S145)</f>
        <v>65</v>
      </c>
      <c r="H145" s="174">
        <f>IF(ISBLANK('Nomenklatur komplett'!N145),"-",'Nomenklatur komplett'!N145)</f>
        <v>94712000</v>
      </c>
      <c r="I145" s="191" t="str">
        <f>IF(ISBLANK('Nomenklatur komplett'!O145),"-",'Nomenklatur komplett'!O145)</f>
        <v>Hotellerie und Gastronomie HF (MiVo 2017)</v>
      </c>
    </row>
    <row r="146" spans="1:9" x14ac:dyDescent="0.2">
      <c r="A146" s="174">
        <f>IF(ISBLANK('Nomenklatur komplett'!P146),"-",'Nomenklatur komplett'!P146)</f>
        <v>93701000</v>
      </c>
      <c r="B146" s="175" t="str">
        <f>IF(ISBLANK('Nomenklatur komplett'!Q146),"-",'Nomenklatur komplett'!Q146)</f>
        <v>Informatik HF (MiVo 2005+2017)</v>
      </c>
      <c r="C146" s="176">
        <f>IF(ISBLANK('Nomenklatur komplett'!R146),"-",'Nomenklatur komplett'!R146)</f>
        <v>18</v>
      </c>
      <c r="D146" s="177">
        <f>IF(ISBLANK('Nomenklatur komplett'!S146),"-",'Nomenklatur komplett'!S146)</f>
        <v>65</v>
      </c>
      <c r="H146" s="174">
        <f>IF(ISBLANK('Nomenklatur komplett'!N146),"-",'Nomenklatur komplett'!N146)</f>
        <v>93701000</v>
      </c>
      <c r="I146" s="191" t="str">
        <f>IF(ISBLANK('Nomenklatur komplett'!O146),"-",'Nomenklatur komplett'!O146)</f>
        <v>Informatik HF (MiVo 2005+2017)</v>
      </c>
    </row>
    <row r="147" spans="1:9" x14ac:dyDescent="0.2">
      <c r="A147" s="174">
        <f>IF(ISBLANK('Nomenklatur komplett'!P147),"-",'Nomenklatur komplett'!P147)</f>
        <v>93701002</v>
      </c>
      <c r="B147" s="175" t="str">
        <f>IF(ISBLANK('Nomenklatur komplett'!Q147),"-",'Nomenklatur komplett'!Q147)</f>
        <v>Informatik HF - Applikationsentwicklung (MiVo 2005+2017)</v>
      </c>
      <c r="C147" s="176">
        <f>IF(ISBLANK('Nomenklatur komplett'!R147),"-",'Nomenklatur komplett'!R147)</f>
        <v>18</v>
      </c>
      <c r="D147" s="177">
        <f>IF(ISBLANK('Nomenklatur komplett'!S147),"-",'Nomenklatur komplett'!S147)</f>
        <v>65</v>
      </c>
      <c r="H147" s="174">
        <f>IF(ISBLANK('Nomenklatur komplett'!N147),"-",'Nomenklatur komplett'!N147)</f>
        <v>93701002</v>
      </c>
      <c r="I147" s="191" t="str">
        <f>IF(ISBLANK('Nomenklatur komplett'!O147),"-",'Nomenklatur komplett'!O147)</f>
        <v>Informatik HF - Applikationsentwicklung (MiVo 2005+2017)</v>
      </c>
    </row>
    <row r="148" spans="1:9" x14ac:dyDescent="0.2">
      <c r="A148" s="174">
        <f>IF(ISBLANK('Nomenklatur komplett'!P148),"-",'Nomenklatur komplett'!P148)</f>
        <v>93701003</v>
      </c>
      <c r="B148" s="175" t="str">
        <f>IF(ISBLANK('Nomenklatur komplett'!Q148),"-",'Nomenklatur komplett'!Q148)</f>
        <v>Informatik HF - Elektronik/Digitalisierung (MiVo 2005+2017)</v>
      </c>
      <c r="C148" s="176">
        <f>IF(ISBLANK('Nomenklatur komplett'!R148),"-",'Nomenklatur komplett'!R148)</f>
        <v>18</v>
      </c>
      <c r="D148" s="177">
        <f>IF(ISBLANK('Nomenklatur komplett'!S148),"-",'Nomenklatur komplett'!S148)</f>
        <v>65</v>
      </c>
      <c r="H148" s="174">
        <f>IF(ISBLANK('Nomenklatur komplett'!N148),"-",'Nomenklatur komplett'!N148)</f>
        <v>93701003</v>
      </c>
      <c r="I148" s="191" t="str">
        <f>IF(ISBLANK('Nomenklatur komplett'!O148),"-",'Nomenklatur komplett'!O148)</f>
        <v>Informatik HF - Elektronik/Digitalisierung (MiVo 2005+2017)</v>
      </c>
    </row>
    <row r="149" spans="1:9" x14ac:dyDescent="0.2">
      <c r="A149" s="174">
        <f>IF(ISBLANK('Nomenklatur komplett'!P149),"-",'Nomenklatur komplett'!P149)</f>
        <v>93701001</v>
      </c>
      <c r="B149" s="175" t="str">
        <f>IF(ISBLANK('Nomenklatur komplett'!Q149),"-",'Nomenklatur komplett'!Q149)</f>
        <v>Informatik HF - Systemtechnik (MiVo 2005+2017)</v>
      </c>
      <c r="C149" s="176">
        <f>IF(ISBLANK('Nomenklatur komplett'!R149),"-",'Nomenklatur komplett'!R149)</f>
        <v>18</v>
      </c>
      <c r="D149" s="177">
        <f>IF(ISBLANK('Nomenklatur komplett'!S149),"-",'Nomenklatur komplett'!S149)</f>
        <v>65</v>
      </c>
      <c r="H149" s="174">
        <f>IF(ISBLANK('Nomenklatur komplett'!N149),"-",'Nomenklatur komplett'!N149)</f>
        <v>93701001</v>
      </c>
      <c r="I149" s="191" t="str">
        <f>IF(ISBLANK('Nomenklatur komplett'!O149),"-",'Nomenklatur komplett'!O149)</f>
        <v>Informatik HF - Systemtechnik (MiVo 2005+2017)</v>
      </c>
    </row>
    <row r="150" spans="1:9" x14ac:dyDescent="0.2">
      <c r="A150" s="174">
        <f>IF(ISBLANK('Nomenklatur komplett'!P150),"-",'Nomenklatur komplett'!P150)</f>
        <v>90260000</v>
      </c>
      <c r="B150" s="175" t="str">
        <f>IF(ISBLANK('Nomenklatur komplett'!Q150),"-",'Nomenklatur komplett'!Q150)</f>
        <v>Informatik NDS (Tertiär - nicht reglementiert)</v>
      </c>
      <c r="C150" s="176">
        <f>IF(ISBLANK('Nomenklatur komplett'!R150),"-",'Nomenklatur komplett'!R150)</f>
        <v>18</v>
      </c>
      <c r="D150" s="177">
        <f>IF(ISBLANK('Nomenklatur komplett'!S150),"-",'Nomenklatur komplett'!S150)</f>
        <v>65</v>
      </c>
      <c r="H150" s="174">
        <f>IF(ISBLANK('Nomenklatur komplett'!N150),"-",'Nomenklatur komplett'!N150)</f>
        <v>90260000</v>
      </c>
      <c r="I150" s="191" t="str">
        <f>IF(ISBLANK('Nomenklatur komplett'!O150),"-",'Nomenklatur komplett'!O150)</f>
        <v>Informatik NDS (Tertiär - nicht reglementiert)</v>
      </c>
    </row>
    <row r="151" spans="1:9" x14ac:dyDescent="0.2">
      <c r="A151" s="174">
        <f>IF(ISBLANK('Nomenklatur komplett'!P151),"-",'Nomenklatur komplett'!P151)</f>
        <v>85350000</v>
      </c>
      <c r="B151" s="175" t="str">
        <f>IF(ISBLANK('Nomenklatur komplett'!Q151),"-",'Nomenklatur komplett'!Q151)</f>
        <v>Journalist/in (Tertiär - nicht reglementiert)</v>
      </c>
      <c r="C151" s="176">
        <f>IF(ISBLANK('Nomenklatur komplett'!R151),"-",'Nomenklatur komplett'!R151)</f>
        <v>18</v>
      </c>
      <c r="D151" s="177">
        <f>IF(ISBLANK('Nomenklatur komplett'!S151),"-",'Nomenklatur komplett'!S151)</f>
        <v>65</v>
      </c>
      <c r="H151" s="174">
        <f>IF(ISBLANK('Nomenklatur komplett'!N151),"-",'Nomenklatur komplett'!N151)</f>
        <v>85350000</v>
      </c>
      <c r="I151" s="191" t="str">
        <f>IF(ISBLANK('Nomenklatur komplett'!O151),"-",'Nomenklatur komplett'!O151)</f>
        <v>Journalist/in (Tertiär - nicht reglementiert)</v>
      </c>
    </row>
    <row r="152" spans="1:9" x14ac:dyDescent="0.2">
      <c r="A152" s="174">
        <f>IF(ISBLANK('Nomenklatur komplett'!P152),"-",'Nomenklatur komplett'!P152)</f>
        <v>86541000</v>
      </c>
      <c r="B152" s="175" t="str">
        <f>IF(ISBLANK('Nomenklatur komplett'!Q152),"-",'Nomenklatur komplett'!Q152)</f>
        <v>Kindererziehung HF (MiVo 2005)</v>
      </c>
      <c r="C152" s="176">
        <f>IF(ISBLANK('Nomenklatur komplett'!R152),"-",'Nomenklatur komplett'!R152)</f>
        <v>18</v>
      </c>
      <c r="D152" s="177">
        <f>IF(ISBLANK('Nomenklatur komplett'!S152),"-",'Nomenklatur komplett'!S152)</f>
        <v>65</v>
      </c>
      <c r="H152" s="174">
        <f>IF(ISBLANK('Nomenklatur komplett'!N152),"-",'Nomenklatur komplett'!N152)</f>
        <v>86541000</v>
      </c>
      <c r="I152" s="191" t="str">
        <f>IF(ISBLANK('Nomenklatur komplett'!O152),"-",'Nomenklatur komplett'!O152)</f>
        <v>Kindererziehung HF (MiVo 2005)</v>
      </c>
    </row>
    <row r="153" spans="1:9" x14ac:dyDescent="0.2">
      <c r="A153" s="174">
        <f>IF(ISBLANK('Nomenklatur komplett'!P153),"-",'Nomenklatur komplett'!P153)</f>
        <v>86542000</v>
      </c>
      <c r="B153" s="175" t="str">
        <f>IF(ISBLANK('Nomenklatur komplett'!Q153),"-",'Nomenklatur komplett'!Q153)</f>
        <v>Kindheitspädagogik HF (MiVo 2017)</v>
      </c>
      <c r="C153" s="176">
        <f>IF(ISBLANK('Nomenklatur komplett'!R153),"-",'Nomenklatur komplett'!R153)</f>
        <v>18</v>
      </c>
      <c r="D153" s="177">
        <f>IF(ISBLANK('Nomenklatur komplett'!S153),"-",'Nomenklatur komplett'!S153)</f>
        <v>65</v>
      </c>
      <c r="H153" s="174">
        <f>IF(ISBLANK('Nomenklatur komplett'!N153),"-",'Nomenklatur komplett'!N153)</f>
        <v>86542000</v>
      </c>
      <c r="I153" s="191" t="str">
        <f>IF(ISBLANK('Nomenklatur komplett'!O153),"-",'Nomenklatur komplett'!O153)</f>
        <v>Kindheitspädagogik HF (MiVo 2017)</v>
      </c>
    </row>
    <row r="154" spans="1:9" x14ac:dyDescent="0.2">
      <c r="A154" s="174">
        <f>IF(ISBLANK('Nomenklatur komplett'!P154),"-",'Nomenklatur komplett'!P154)</f>
        <v>85422000</v>
      </c>
      <c r="B154" s="175" t="str">
        <f>IF(ISBLANK('Nomenklatur komplett'!Q154),"-",'Nomenklatur komplett'!Q154)</f>
        <v>Kirchenmusiker/in (Tertiär - nicht reglementiert)</v>
      </c>
      <c r="C154" s="176">
        <f>IF(ISBLANK('Nomenklatur komplett'!R154),"-",'Nomenklatur komplett'!R154)</f>
        <v>18</v>
      </c>
      <c r="D154" s="177">
        <f>IF(ISBLANK('Nomenklatur komplett'!S154),"-",'Nomenklatur komplett'!S154)</f>
        <v>65</v>
      </c>
      <c r="H154" s="174">
        <f>IF(ISBLANK('Nomenklatur komplett'!N154),"-",'Nomenklatur komplett'!N154)</f>
        <v>85422000</v>
      </c>
      <c r="I154" s="191" t="str">
        <f>IF(ISBLANK('Nomenklatur komplett'!O154),"-",'Nomenklatur komplett'!O154)</f>
        <v>Kirchenmusiker/in (Tertiär - nicht reglementiert)</v>
      </c>
    </row>
    <row r="155" spans="1:9" x14ac:dyDescent="0.2">
      <c r="A155" s="174">
        <f>IF(ISBLANK('Nomenklatur komplett'!P155),"-",'Nomenklatur komplett'!P155)</f>
        <v>96132000</v>
      </c>
      <c r="B155" s="175" t="str">
        <f>IF(ISBLANK('Nomenklatur komplett'!Q155),"-",'Nomenklatur komplett'!Q155)</f>
        <v>Kommunikationsdesign HF (MiVo 2017)</v>
      </c>
      <c r="C155" s="176">
        <f>IF(ISBLANK('Nomenklatur komplett'!R155),"-",'Nomenklatur komplett'!R155)</f>
        <v>18</v>
      </c>
      <c r="D155" s="177">
        <f>IF(ISBLANK('Nomenklatur komplett'!S155),"-",'Nomenklatur komplett'!S155)</f>
        <v>65</v>
      </c>
      <c r="H155" s="174">
        <f>IF(ISBLANK('Nomenklatur komplett'!N155),"-",'Nomenklatur komplett'!N155)</f>
        <v>96132000</v>
      </c>
      <c r="I155" s="191" t="str">
        <f>IF(ISBLANK('Nomenklatur komplett'!O155),"-",'Nomenklatur komplett'!O155)</f>
        <v>Kommunikationsdesign HF (MiVo 2017)</v>
      </c>
    </row>
    <row r="156" spans="1:9" x14ac:dyDescent="0.2">
      <c r="A156" s="174">
        <f>IF(ISBLANK('Nomenklatur komplett'!P156),"-",'Nomenklatur komplett'!P156)</f>
        <v>96130001</v>
      </c>
      <c r="B156" s="175" t="str">
        <f>IF(ISBLANK('Nomenklatur komplett'!Q156),"-",'Nomenklatur komplett'!Q156)</f>
        <v>Kommunikationsdesign HF - Computeranimation (MiVo 2005)</v>
      </c>
      <c r="C156" s="176">
        <f>IF(ISBLANK('Nomenklatur komplett'!R156),"-",'Nomenklatur komplett'!R156)</f>
        <v>18</v>
      </c>
      <c r="D156" s="177">
        <f>IF(ISBLANK('Nomenklatur komplett'!S156),"-",'Nomenklatur komplett'!S156)</f>
        <v>65</v>
      </c>
      <c r="H156" s="174">
        <f>IF(ISBLANK('Nomenklatur komplett'!N156),"-",'Nomenklatur komplett'!N156)</f>
        <v>96130001</v>
      </c>
      <c r="I156" s="191" t="str">
        <f>IF(ISBLANK('Nomenklatur komplett'!O156),"-",'Nomenklatur komplett'!O156)</f>
        <v>Kommunikationsdesign HF - Computeranimation (MiVo 2005)</v>
      </c>
    </row>
    <row r="157" spans="1:9" x14ac:dyDescent="0.2">
      <c r="A157" s="174">
        <f>IF(ISBLANK('Nomenklatur komplett'!P157),"-",'Nomenklatur komplett'!P157)</f>
        <v>96120000</v>
      </c>
      <c r="B157" s="175" t="str">
        <f>IF(ISBLANK('Nomenklatur komplett'!Q157),"-",'Nomenklatur komplett'!Q157)</f>
        <v>Kommunikationsdesign HF - Fotografie (MiVo 2005)</v>
      </c>
      <c r="C157" s="176">
        <f>IF(ISBLANK('Nomenklatur komplett'!R157),"-",'Nomenklatur komplett'!R157)</f>
        <v>19</v>
      </c>
      <c r="D157" s="177">
        <f>IF(ISBLANK('Nomenklatur komplett'!S157),"-",'Nomenklatur komplett'!S157)</f>
        <v>65</v>
      </c>
      <c r="H157" s="174">
        <f>IF(ISBLANK('Nomenklatur komplett'!N157),"-",'Nomenklatur komplett'!N157)</f>
        <v>96120000</v>
      </c>
      <c r="I157" s="191" t="str">
        <f>IF(ISBLANK('Nomenklatur komplett'!O157),"-",'Nomenklatur komplett'!O157)</f>
        <v>Kommunikationsdesign HF - Fotografie (MiVo 2005)</v>
      </c>
    </row>
    <row r="158" spans="1:9" x14ac:dyDescent="0.2">
      <c r="A158" s="174">
        <f>IF(ISBLANK('Nomenklatur komplett'!P158),"-",'Nomenklatur komplett'!P158)</f>
        <v>85185001</v>
      </c>
      <c r="B158" s="175" t="str">
        <f>IF(ISBLANK('Nomenklatur komplett'!Q158),"-",'Nomenklatur komplett'!Q158)</f>
        <v>Kommunikationsdesign HF - Industrial Design (MiVo 2005)</v>
      </c>
      <c r="C158" s="176">
        <f>IF(ISBLANK('Nomenklatur komplett'!R158),"-",'Nomenklatur komplett'!R158)</f>
        <v>19</v>
      </c>
      <c r="D158" s="177">
        <f>IF(ISBLANK('Nomenklatur komplett'!S158),"-",'Nomenklatur komplett'!S158)</f>
        <v>65</v>
      </c>
      <c r="H158" s="174">
        <f>IF(ISBLANK('Nomenklatur komplett'!N158),"-",'Nomenklatur komplett'!N158)</f>
        <v>85185001</v>
      </c>
      <c r="I158" s="191" t="str">
        <f>IF(ISBLANK('Nomenklatur komplett'!O158),"-",'Nomenklatur komplett'!O158)</f>
        <v>Kommunikationsdesign HF - Industrial Design (MiVo 2005)</v>
      </c>
    </row>
    <row r="159" spans="1:9" x14ac:dyDescent="0.2">
      <c r="A159" s="174">
        <f>IF(ISBLANK('Nomenklatur komplett'!P159),"-",'Nomenklatur komplett'!P159)</f>
        <v>96130003</v>
      </c>
      <c r="B159" s="175" t="str">
        <f>IF(ISBLANK('Nomenklatur komplett'!Q159),"-",'Nomenklatur komplett'!Q159)</f>
        <v>Kommunikationsdesign HF - Interaction Design/Interactive Media Design (MiVo 2005)</v>
      </c>
      <c r="C159" s="176">
        <f>IF(ISBLANK('Nomenklatur komplett'!R159),"-",'Nomenklatur komplett'!R159)</f>
        <v>18</v>
      </c>
      <c r="D159" s="177">
        <f>IF(ISBLANK('Nomenklatur komplett'!S159),"-",'Nomenklatur komplett'!S159)</f>
        <v>65</v>
      </c>
      <c r="H159" s="174">
        <f>IF(ISBLANK('Nomenklatur komplett'!N159),"-",'Nomenklatur komplett'!N159)</f>
        <v>96130003</v>
      </c>
      <c r="I159" s="191" t="str">
        <f>IF(ISBLANK('Nomenklatur komplett'!O159),"-",'Nomenklatur komplett'!O159)</f>
        <v>Kommunikationsdesign HF - Interaction Design/Interactive Media Design (MiVo 2005)</v>
      </c>
    </row>
    <row r="160" spans="1:9" x14ac:dyDescent="0.2">
      <c r="A160" s="174">
        <f>IF(ISBLANK('Nomenklatur komplett'!P160),"-",'Nomenklatur komplett'!P160)</f>
        <v>85185000</v>
      </c>
      <c r="B160" s="175" t="str">
        <f>IF(ISBLANK('Nomenklatur komplett'!Q160),"-",'Nomenklatur komplett'!Q160)</f>
        <v>Kommunikationsdesign HF - Ohne nähere Angabe (MiVo 2005)</v>
      </c>
      <c r="C160" s="176">
        <f>IF(ISBLANK('Nomenklatur komplett'!R160),"-",'Nomenklatur komplett'!R160)</f>
        <v>19</v>
      </c>
      <c r="D160" s="177">
        <f>IF(ISBLANK('Nomenklatur komplett'!S160),"-",'Nomenklatur komplett'!S160)</f>
        <v>65</v>
      </c>
      <c r="H160" s="174">
        <f>IF(ISBLANK('Nomenklatur komplett'!N160),"-",'Nomenklatur komplett'!N160)</f>
        <v>85185000</v>
      </c>
      <c r="I160" s="191" t="str">
        <f>IF(ISBLANK('Nomenklatur komplett'!O160),"-",'Nomenklatur komplett'!O160)</f>
        <v>Kommunikationsdesign HF - Ohne nähere Angabe (MiVo 2005)</v>
      </c>
    </row>
    <row r="161" spans="1:9" x14ac:dyDescent="0.2">
      <c r="A161" s="174">
        <f>IF(ISBLANK('Nomenklatur komplett'!P161),"-",'Nomenklatur komplett'!P161)</f>
        <v>85185002</v>
      </c>
      <c r="B161" s="175" t="str">
        <f>IF(ISBLANK('Nomenklatur komplett'!Q161),"-",'Nomenklatur komplett'!Q161)</f>
        <v>Kommunikationsdesign HF - Visual Merchandising Design (MiVo 2005)</v>
      </c>
      <c r="C161" s="176">
        <f>IF(ISBLANK('Nomenklatur komplett'!R161),"-",'Nomenklatur komplett'!R161)</f>
        <v>19</v>
      </c>
      <c r="D161" s="177">
        <f>IF(ISBLANK('Nomenklatur komplett'!S161),"-",'Nomenklatur komplett'!S161)</f>
        <v>65</v>
      </c>
      <c r="H161" s="174">
        <f>IF(ISBLANK('Nomenklatur komplett'!N161),"-",'Nomenklatur komplett'!N161)</f>
        <v>85185002</v>
      </c>
      <c r="I161" s="191" t="str">
        <f>IF(ISBLANK('Nomenklatur komplett'!O161),"-",'Nomenklatur komplett'!O161)</f>
        <v>Kommunikationsdesign HF - Visual Merchandising Design (MiVo 2005)</v>
      </c>
    </row>
    <row r="162" spans="1:9" x14ac:dyDescent="0.2">
      <c r="A162" s="174">
        <f>IF(ISBLANK('Nomenklatur komplett'!P162),"-",'Nomenklatur komplett'!P162)</f>
        <v>96520000</v>
      </c>
      <c r="B162" s="175" t="str">
        <f>IF(ISBLANK('Nomenklatur komplett'!Q162),"-",'Nomenklatur komplett'!Q162)</f>
        <v>Kommunikationsdesign HF - Visuelle Gestaltung (MiVo 2005)</v>
      </c>
      <c r="C162" s="176">
        <f>IF(ISBLANK('Nomenklatur komplett'!R162),"-",'Nomenklatur komplett'!R162)</f>
        <v>19</v>
      </c>
      <c r="D162" s="177">
        <f>IF(ISBLANK('Nomenklatur komplett'!S162),"-",'Nomenklatur komplett'!S162)</f>
        <v>65</v>
      </c>
      <c r="H162" s="174">
        <f>IF(ISBLANK('Nomenklatur komplett'!N162),"-",'Nomenklatur komplett'!N162)</f>
        <v>96520000</v>
      </c>
      <c r="I162" s="191" t="str">
        <f>IF(ISBLANK('Nomenklatur komplett'!O162),"-",'Nomenklatur komplett'!O162)</f>
        <v>Kommunikationsdesign HF - Visuelle Gestaltung (MiVo 2005)</v>
      </c>
    </row>
    <row r="163" spans="1:9" x14ac:dyDescent="0.2">
      <c r="A163" s="174">
        <f>IF(ISBLANK('Nomenklatur komplett'!P163),"-",'Nomenklatur komplett'!P163)</f>
        <v>85260000</v>
      </c>
      <c r="B163" s="175" t="str">
        <f>IF(ISBLANK('Nomenklatur komplett'!Q163),"-",'Nomenklatur komplett'!Q163)</f>
        <v>Kommunikationsdesign HF - Webdesign, Film, Computer animation (MiVo 2005)</v>
      </c>
      <c r="C163" s="176">
        <f>IF(ISBLANK('Nomenklatur komplett'!R163),"-",'Nomenklatur komplett'!R163)</f>
        <v>19</v>
      </c>
      <c r="D163" s="177">
        <f>IF(ISBLANK('Nomenklatur komplett'!S163),"-",'Nomenklatur komplett'!S163)</f>
        <v>65</v>
      </c>
      <c r="H163" s="174">
        <f>IF(ISBLANK('Nomenklatur komplett'!N163),"-",'Nomenklatur komplett'!N163)</f>
        <v>85260000</v>
      </c>
      <c r="I163" s="191" t="str">
        <f>IF(ISBLANK('Nomenklatur komplett'!O163),"-",'Nomenklatur komplett'!O163)</f>
        <v>Kommunikationsdesign HF - Webdesign, Film, Computer animation (MiVo 2005)</v>
      </c>
    </row>
    <row r="164" spans="1:9" x14ac:dyDescent="0.2">
      <c r="A164" s="174">
        <f>IF(ISBLANK('Nomenklatur komplett'!P164),"-",'Nomenklatur komplett'!P164)</f>
        <v>96130002</v>
      </c>
      <c r="B164" s="175" t="str">
        <f>IF(ISBLANK('Nomenklatur komplett'!Q164),"-",'Nomenklatur komplett'!Q164)</f>
        <v>Kommunikationsdesing HF - Film (MiVo 2005)</v>
      </c>
      <c r="C164" s="176">
        <f>IF(ISBLANK('Nomenklatur komplett'!R164),"-",'Nomenklatur komplett'!R164)</f>
        <v>18</v>
      </c>
      <c r="D164" s="177">
        <f>IF(ISBLANK('Nomenklatur komplett'!S164),"-",'Nomenklatur komplett'!S164)</f>
        <v>65</v>
      </c>
      <c r="H164" s="174">
        <f>IF(ISBLANK('Nomenklatur komplett'!N164),"-",'Nomenklatur komplett'!N164)</f>
        <v>96130002</v>
      </c>
      <c r="I164" s="191" t="str">
        <f>IF(ISBLANK('Nomenklatur komplett'!O164),"-",'Nomenklatur komplett'!O164)</f>
        <v>Kommunikationsdesing HF - Film (MiVo 2005)</v>
      </c>
    </row>
    <row r="165" spans="1:9" x14ac:dyDescent="0.2">
      <c r="A165" s="174">
        <f>IF(ISBLANK('Nomenklatur komplett'!P165),"-",'Nomenklatur komplett'!P165)</f>
        <v>93851000</v>
      </c>
      <c r="B165" s="175" t="str">
        <f>IF(ISBLANK('Nomenklatur komplett'!Q165),"-",'Nomenklatur komplett'!Q165)</f>
        <v>Lebensmitteltechnologie HF (MiVo 2005)</v>
      </c>
      <c r="C165" s="176">
        <f>IF(ISBLANK('Nomenklatur komplett'!R165),"-",'Nomenklatur komplett'!R165)</f>
        <v>18</v>
      </c>
      <c r="D165" s="177">
        <f>IF(ISBLANK('Nomenklatur komplett'!S165),"-",'Nomenklatur komplett'!S165)</f>
        <v>65</v>
      </c>
      <c r="H165" s="174">
        <f>IF(ISBLANK('Nomenklatur komplett'!N165),"-",'Nomenklatur komplett'!N165)</f>
        <v>93851000</v>
      </c>
      <c r="I165" s="191" t="str">
        <f>IF(ISBLANK('Nomenklatur komplett'!O165),"-",'Nomenklatur komplett'!O165)</f>
        <v>Lebensmitteltechnologie HF (MiVo 2005)</v>
      </c>
    </row>
    <row r="166" spans="1:9" x14ac:dyDescent="0.2">
      <c r="A166" s="174">
        <f>IF(ISBLANK('Nomenklatur komplett'!P166),"-",'Nomenklatur komplett'!P166)</f>
        <v>93852000</v>
      </c>
      <c r="B166" s="175" t="str">
        <f>IF(ISBLANK('Nomenklatur komplett'!Q166),"-",'Nomenklatur komplett'!Q166)</f>
        <v>Lebensmitteltechnologie HF (MiVo 2017)</v>
      </c>
      <c r="C166" s="176">
        <f>IF(ISBLANK('Nomenklatur komplett'!R166),"-",'Nomenklatur komplett'!R166)</f>
        <v>18</v>
      </c>
      <c r="D166" s="177">
        <f>IF(ISBLANK('Nomenklatur komplett'!S166),"-",'Nomenklatur komplett'!S166)</f>
        <v>65</v>
      </c>
      <c r="H166" s="174">
        <f>IF(ISBLANK('Nomenklatur komplett'!N166),"-",'Nomenklatur komplett'!N166)</f>
        <v>93852000</v>
      </c>
      <c r="I166" s="191" t="str">
        <f>IF(ISBLANK('Nomenklatur komplett'!O166),"-",'Nomenklatur komplett'!O166)</f>
        <v>Lebensmitteltechnologie HF (MiVo 2017)</v>
      </c>
    </row>
    <row r="167" spans="1:9" x14ac:dyDescent="0.2">
      <c r="A167" s="174">
        <f>IF(ISBLANK('Nomenklatur komplett'!P167),"-",'Nomenklatur komplett'!P167)</f>
        <v>85330000</v>
      </c>
      <c r="B167" s="175" t="str">
        <f>IF(ISBLANK('Nomenklatur komplett'!Q167),"-",'Nomenklatur komplett'!Q167)</f>
        <v>Literaturpublizist/in (Tertiär - nicht reglementiert)</v>
      </c>
      <c r="C167" s="176">
        <f>IF(ISBLANK('Nomenklatur komplett'!R167),"-",'Nomenklatur komplett'!R167)</f>
        <v>18</v>
      </c>
      <c r="D167" s="177">
        <f>IF(ISBLANK('Nomenklatur komplett'!S167),"-",'Nomenklatur komplett'!S167)</f>
        <v>65</v>
      </c>
      <c r="H167" s="174">
        <f>IF(ISBLANK('Nomenklatur komplett'!N167),"-",'Nomenklatur komplett'!N167)</f>
        <v>85330000</v>
      </c>
      <c r="I167" s="191" t="str">
        <f>IF(ISBLANK('Nomenklatur komplett'!O167),"-",'Nomenklatur komplett'!O167)</f>
        <v>Literaturpublizist/in (Tertiär - nicht reglementiert)</v>
      </c>
    </row>
    <row r="168" spans="1:9" x14ac:dyDescent="0.2">
      <c r="A168" s="174">
        <f>IF(ISBLANK('Nomenklatur komplett'!P168),"-",'Nomenklatur komplett'!P168)</f>
        <v>86556000</v>
      </c>
      <c r="B168" s="175" t="str">
        <f>IF(ISBLANK('Nomenklatur komplett'!Q168),"-",'Nomenklatur komplett'!Q168)</f>
        <v>Logotherapie und Existenzanalyse (Psychotherapie) NDS (Tertiär - nicht reglementiert)</v>
      </c>
      <c r="C168" s="176">
        <f>IF(ISBLANK('Nomenklatur komplett'!R168),"-",'Nomenklatur komplett'!R168)</f>
        <v>18</v>
      </c>
      <c r="D168" s="177">
        <f>IF(ISBLANK('Nomenklatur komplett'!S168),"-",'Nomenklatur komplett'!S168)</f>
        <v>65</v>
      </c>
      <c r="H168" s="174">
        <f>IF(ISBLANK('Nomenklatur komplett'!N168),"-",'Nomenklatur komplett'!N168)</f>
        <v>86556000</v>
      </c>
      <c r="I168" s="191" t="str">
        <f>IF(ISBLANK('Nomenklatur komplett'!O168),"-",'Nomenklatur komplett'!O168)</f>
        <v>Logotherapie und Existenzanalyse (Psychotherapie) NDS (Tertiär - nicht reglementiert)</v>
      </c>
    </row>
    <row r="169" spans="1:9" x14ac:dyDescent="0.2">
      <c r="A169" s="174">
        <f>IF(ISBLANK('Nomenklatur komplett'!P169),"-",'Nomenklatur komplett'!P169)</f>
        <v>84110000</v>
      </c>
      <c r="B169" s="175" t="str">
        <f>IF(ISBLANK('Nomenklatur komplett'!Q169),"-",'Nomenklatur komplett'!Q169)</f>
        <v>Maltherapeut/in (Tertiär - nicht reglementiert)</v>
      </c>
      <c r="C169" s="176">
        <f>IF(ISBLANK('Nomenklatur komplett'!R169),"-",'Nomenklatur komplett'!R169)</f>
        <v>18</v>
      </c>
      <c r="D169" s="177">
        <f>IF(ISBLANK('Nomenklatur komplett'!S169),"-",'Nomenklatur komplett'!S169)</f>
        <v>65</v>
      </c>
      <c r="H169" s="174">
        <f>IF(ISBLANK('Nomenklatur komplett'!N169),"-",'Nomenklatur komplett'!N169)</f>
        <v>84110000</v>
      </c>
      <c r="I169" s="191" t="str">
        <f>IF(ISBLANK('Nomenklatur komplett'!O169),"-",'Nomenklatur komplett'!O169)</f>
        <v>Maltherapeut/in (Tertiär - nicht reglementiert)</v>
      </c>
    </row>
    <row r="170" spans="1:9" x14ac:dyDescent="0.2">
      <c r="A170" s="174">
        <f>IF(ISBLANK('Nomenklatur komplett'!P170),"-",'Nomenklatur komplett'!P170)</f>
        <v>77340000</v>
      </c>
      <c r="B170" s="175" t="str">
        <f>IF(ISBLANK('Nomenklatur komplett'!Q170),"-",'Nomenklatur komplett'!Q170)</f>
        <v>Marketingmanagement HF (MiVo 2005+2017)</v>
      </c>
      <c r="C170" s="176">
        <f>IF(ISBLANK('Nomenklatur komplett'!R170),"-",'Nomenklatur komplett'!R170)</f>
        <v>19</v>
      </c>
      <c r="D170" s="177">
        <f>IF(ISBLANK('Nomenklatur komplett'!S170),"-",'Nomenklatur komplett'!S170)</f>
        <v>65</v>
      </c>
      <c r="H170" s="174">
        <f>IF(ISBLANK('Nomenklatur komplett'!N170),"-",'Nomenklatur komplett'!N170)</f>
        <v>77340000</v>
      </c>
      <c r="I170" s="191" t="str">
        <f>IF(ISBLANK('Nomenklatur komplett'!O170),"-",'Nomenklatur komplett'!O170)</f>
        <v>Marketingmanagement HF (MiVo 2005+2017)</v>
      </c>
    </row>
    <row r="171" spans="1:9" x14ac:dyDescent="0.2">
      <c r="A171" s="174">
        <f>IF(ISBLANK('Nomenklatur komplett'!P171),"-",'Nomenklatur komplett'!P171)</f>
        <v>93901000</v>
      </c>
      <c r="B171" s="175" t="str">
        <f>IF(ISBLANK('Nomenklatur komplett'!Q171),"-",'Nomenklatur komplett'!Q171)</f>
        <v>Maschinenbau HF (MiVo 2005)</v>
      </c>
      <c r="C171" s="176">
        <f>IF(ISBLANK('Nomenklatur komplett'!R171),"-",'Nomenklatur komplett'!R171)</f>
        <v>18</v>
      </c>
      <c r="D171" s="177">
        <f>IF(ISBLANK('Nomenklatur komplett'!S171),"-",'Nomenklatur komplett'!S171)</f>
        <v>65</v>
      </c>
      <c r="H171" s="174">
        <f>IF(ISBLANK('Nomenklatur komplett'!N171),"-",'Nomenklatur komplett'!N171)</f>
        <v>93901000</v>
      </c>
      <c r="I171" s="191" t="str">
        <f>IF(ISBLANK('Nomenklatur komplett'!O171),"-",'Nomenklatur komplett'!O171)</f>
        <v>Maschinenbau HF (MiVo 2005)</v>
      </c>
    </row>
    <row r="172" spans="1:9" x14ac:dyDescent="0.2">
      <c r="A172" s="174">
        <f>IF(ISBLANK('Nomenklatur komplett'!P172),"-",'Nomenklatur komplett'!P172)</f>
        <v>93902000</v>
      </c>
      <c r="B172" s="175" t="str">
        <f>IF(ISBLANK('Nomenklatur komplett'!Q172),"-",'Nomenklatur komplett'!Q172)</f>
        <v>Maschinenbau HF (MiVo 2017)</v>
      </c>
      <c r="C172" s="176">
        <f>IF(ISBLANK('Nomenklatur komplett'!R172),"-",'Nomenklatur komplett'!R172)</f>
        <v>18</v>
      </c>
      <c r="D172" s="177">
        <f>IF(ISBLANK('Nomenklatur komplett'!S172),"-",'Nomenklatur komplett'!S172)</f>
        <v>65</v>
      </c>
      <c r="H172" s="174">
        <f>IF(ISBLANK('Nomenklatur komplett'!N172),"-",'Nomenklatur komplett'!N172)</f>
        <v>93902000</v>
      </c>
      <c r="I172" s="191" t="str">
        <f>IF(ISBLANK('Nomenklatur komplett'!O172),"-",'Nomenklatur komplett'!O172)</f>
        <v>Maschinenbau HF (MiVo 2017)</v>
      </c>
    </row>
    <row r="173" spans="1:9" x14ac:dyDescent="0.2">
      <c r="A173" s="174">
        <f>IF(ISBLANK('Nomenklatur komplett'!P173),"-",'Nomenklatur komplett'!P173)</f>
        <v>93901003</v>
      </c>
      <c r="B173" s="175" t="str">
        <f>IF(ISBLANK('Nomenklatur komplett'!Q173),"-",'Nomenklatur komplett'!Q173)</f>
        <v>Maschinenbau HF - Flugzeugtechnik (MiVo 2005)</v>
      </c>
      <c r="C173" s="176">
        <f>IF(ISBLANK('Nomenklatur komplett'!R173),"-",'Nomenklatur komplett'!R173)</f>
        <v>18</v>
      </c>
      <c r="D173" s="177">
        <f>IF(ISBLANK('Nomenklatur komplett'!S173),"-",'Nomenklatur komplett'!S173)</f>
        <v>65</v>
      </c>
      <c r="H173" s="174">
        <f>IF(ISBLANK('Nomenklatur komplett'!N173),"-",'Nomenklatur komplett'!N173)</f>
        <v>93901003</v>
      </c>
      <c r="I173" s="191" t="str">
        <f>IF(ISBLANK('Nomenklatur komplett'!O173),"-",'Nomenklatur komplett'!O173)</f>
        <v>Maschinenbau HF - Flugzeugtechnik (MiVo 2005)</v>
      </c>
    </row>
    <row r="174" spans="1:9" x14ac:dyDescent="0.2">
      <c r="A174" s="174">
        <f>IF(ISBLANK('Nomenklatur komplett'!P174),"-",'Nomenklatur komplett'!P174)</f>
        <v>93901001</v>
      </c>
      <c r="B174" s="175" t="str">
        <f>IF(ISBLANK('Nomenklatur komplett'!Q174),"-",'Nomenklatur komplett'!Q174)</f>
        <v>Maschinenbau HF - Konstruktionstechnik (MiVo 2005)</v>
      </c>
      <c r="C174" s="176">
        <f>IF(ISBLANK('Nomenklatur komplett'!R174),"-",'Nomenklatur komplett'!R174)</f>
        <v>18</v>
      </c>
      <c r="D174" s="177">
        <f>IF(ISBLANK('Nomenklatur komplett'!S174),"-",'Nomenklatur komplett'!S174)</f>
        <v>65</v>
      </c>
      <c r="H174" s="174">
        <f>IF(ISBLANK('Nomenklatur komplett'!N174),"-",'Nomenklatur komplett'!N174)</f>
        <v>93901001</v>
      </c>
      <c r="I174" s="191" t="str">
        <f>IF(ISBLANK('Nomenklatur komplett'!O174),"-",'Nomenklatur komplett'!O174)</f>
        <v>Maschinenbau HF - Konstruktionstechnik (MiVo 2005)</v>
      </c>
    </row>
    <row r="175" spans="1:9" x14ac:dyDescent="0.2">
      <c r="A175" s="174">
        <f>IF(ISBLANK('Nomenklatur komplett'!P175),"-",'Nomenklatur komplett'!P175)</f>
        <v>93901002</v>
      </c>
      <c r="B175" s="175" t="str">
        <f>IF(ISBLANK('Nomenklatur komplett'!Q175),"-",'Nomenklatur komplett'!Q175)</f>
        <v>Maschinenbau HF - Produktionstechnik (MiVo 2005)</v>
      </c>
      <c r="C175" s="176">
        <f>IF(ISBLANK('Nomenklatur komplett'!R175),"-",'Nomenklatur komplett'!R175)</f>
        <v>18</v>
      </c>
      <c r="D175" s="177">
        <f>IF(ISBLANK('Nomenklatur komplett'!S175),"-",'Nomenklatur komplett'!S175)</f>
        <v>65</v>
      </c>
      <c r="H175" s="174">
        <f>IF(ISBLANK('Nomenklatur komplett'!N175),"-",'Nomenklatur komplett'!N175)</f>
        <v>93901002</v>
      </c>
      <c r="I175" s="191" t="str">
        <f>IF(ISBLANK('Nomenklatur komplett'!O175),"-",'Nomenklatur komplett'!O175)</f>
        <v>Maschinenbau HF - Produktionstechnik (MiVo 2005)</v>
      </c>
    </row>
    <row r="176" spans="1:9" x14ac:dyDescent="0.2">
      <c r="A176" s="174">
        <f>IF(ISBLANK('Nomenklatur komplett'!P176),"-",'Nomenklatur komplett'!P176)</f>
        <v>93901004</v>
      </c>
      <c r="B176" s="175" t="str">
        <f>IF(ISBLANK('Nomenklatur komplett'!Q176),"-",'Nomenklatur komplett'!Q176)</f>
        <v>Maschinenbau HF – Kunststofftechnik (MiVo 2005)</v>
      </c>
      <c r="C176" s="176">
        <f>IF(ISBLANK('Nomenklatur komplett'!R176),"-",'Nomenklatur komplett'!R176)</f>
        <v>18</v>
      </c>
      <c r="D176" s="177">
        <f>IF(ISBLANK('Nomenklatur komplett'!S176),"-",'Nomenklatur komplett'!S176)</f>
        <v>65</v>
      </c>
      <c r="H176" s="174">
        <f>IF(ISBLANK('Nomenklatur komplett'!N176),"-",'Nomenklatur komplett'!N176)</f>
        <v>93901004</v>
      </c>
      <c r="I176" s="191" t="str">
        <f>IF(ISBLANK('Nomenklatur komplett'!O176),"-",'Nomenklatur komplett'!O176)</f>
        <v>Maschinenbau HF – Kunststofftechnik (MiVo 2005)</v>
      </c>
    </row>
    <row r="177" spans="1:9" x14ac:dyDescent="0.2">
      <c r="A177" s="174">
        <f>IF(ISBLANK('Nomenklatur komplett'!P177),"-",'Nomenklatur komplett'!P177)</f>
        <v>93991000</v>
      </c>
      <c r="B177" s="175" t="str">
        <f>IF(ISBLANK('Nomenklatur komplett'!Q177),"-",'Nomenklatur komplett'!Q177)</f>
        <v>Medien HF (MiVo 2005)</v>
      </c>
      <c r="C177" s="176">
        <f>IF(ISBLANK('Nomenklatur komplett'!R177),"-",'Nomenklatur komplett'!R177)</f>
        <v>18</v>
      </c>
      <c r="D177" s="177">
        <f>IF(ISBLANK('Nomenklatur komplett'!S177),"-",'Nomenklatur komplett'!S177)</f>
        <v>65</v>
      </c>
      <c r="H177" s="174">
        <f>IF(ISBLANK('Nomenklatur komplett'!N177),"-",'Nomenklatur komplett'!N177)</f>
        <v>93991000</v>
      </c>
      <c r="I177" s="191" t="str">
        <f>IF(ISBLANK('Nomenklatur komplett'!O177),"-",'Nomenklatur komplett'!O177)</f>
        <v>Medien HF (MiVo 2005)</v>
      </c>
    </row>
    <row r="178" spans="1:9" x14ac:dyDescent="0.2">
      <c r="A178" s="174">
        <f>IF(ISBLANK('Nomenklatur komplett'!P178),"-",'Nomenklatur komplett'!P178)</f>
        <v>94010000</v>
      </c>
      <c r="B178" s="175" t="str">
        <f>IF(ISBLANK('Nomenklatur komplett'!Q178),"-",'Nomenklatur komplett'!Q178)</f>
        <v>Medienmanagement HF (MiVo 2017)</v>
      </c>
      <c r="C178" s="176">
        <f>IF(ISBLANK('Nomenklatur komplett'!R178),"-",'Nomenklatur komplett'!R178)</f>
        <v>0</v>
      </c>
      <c r="D178" s="177">
        <f>IF(ISBLANK('Nomenklatur komplett'!S178),"-",'Nomenklatur komplett'!S178)</f>
        <v>65</v>
      </c>
      <c r="H178" s="174">
        <f>IF(ISBLANK('Nomenklatur komplett'!N178),"-",'Nomenklatur komplett'!N178)</f>
        <v>94010000</v>
      </c>
      <c r="I178" s="191" t="str">
        <f>IF(ISBLANK('Nomenklatur komplett'!O178),"-",'Nomenklatur komplett'!O178)</f>
        <v>Medienmanagement HF (MiVo 2017)</v>
      </c>
    </row>
    <row r="179" spans="1:9" x14ac:dyDescent="0.2">
      <c r="A179" s="174">
        <f>IF(ISBLANK('Nomenklatur komplett'!P179),"-",'Nomenklatur komplett'!P179)</f>
        <v>84260000</v>
      </c>
      <c r="B179" s="175" t="str">
        <f>IF(ISBLANK('Nomenklatur komplett'!Q179),"-",'Nomenklatur komplett'!Q179)</f>
        <v>Medizinisch-technische Radiologie HF (MiVo 2005)</v>
      </c>
      <c r="C179" s="176">
        <f>IF(ISBLANK('Nomenklatur komplett'!R179),"-",'Nomenklatur komplett'!R179)</f>
        <v>18</v>
      </c>
      <c r="D179" s="177">
        <f>IF(ISBLANK('Nomenklatur komplett'!S179),"-",'Nomenklatur komplett'!S179)</f>
        <v>65</v>
      </c>
      <c r="H179" s="174">
        <f>IF(ISBLANK('Nomenklatur komplett'!N179),"-",'Nomenklatur komplett'!N179)</f>
        <v>84260000</v>
      </c>
      <c r="I179" s="191" t="str">
        <f>IF(ISBLANK('Nomenklatur komplett'!O179),"-",'Nomenklatur komplett'!O179)</f>
        <v>Medizinisch-technische Radiologie HF (MiVo 2005)</v>
      </c>
    </row>
    <row r="180" spans="1:9" x14ac:dyDescent="0.2">
      <c r="A180" s="174">
        <f>IF(ISBLANK('Nomenklatur komplett'!P180),"-",'Nomenklatur komplett'!P180)</f>
        <v>84262000</v>
      </c>
      <c r="B180" s="175" t="str">
        <f>IF(ISBLANK('Nomenklatur komplett'!Q180),"-",'Nomenklatur komplett'!Q180)</f>
        <v>Medizinisch-technische Radiologie HF (MiVo 2017)</v>
      </c>
      <c r="C180" s="176">
        <f>IF(ISBLANK('Nomenklatur komplett'!R180),"-",'Nomenklatur komplett'!R180)</f>
        <v>18</v>
      </c>
      <c r="D180" s="177">
        <f>IF(ISBLANK('Nomenklatur komplett'!S180),"-",'Nomenklatur komplett'!S180)</f>
        <v>65</v>
      </c>
      <c r="H180" s="174">
        <f>IF(ISBLANK('Nomenklatur komplett'!N180),"-",'Nomenklatur komplett'!N180)</f>
        <v>84262000</v>
      </c>
      <c r="I180" s="191" t="str">
        <f>IF(ISBLANK('Nomenklatur komplett'!O180),"-",'Nomenklatur komplett'!O180)</f>
        <v>Medizinisch-technische Radiologie HF (MiVo 2017)</v>
      </c>
    </row>
    <row r="181" spans="1:9" x14ac:dyDescent="0.2">
      <c r="A181" s="174">
        <f>IF(ISBLANK('Nomenklatur komplett'!P181),"-",'Nomenklatur komplett'!P181)</f>
        <v>84780000</v>
      </c>
      <c r="B181" s="175" t="str">
        <f>IF(ISBLANK('Nomenklatur komplett'!Q181),"-",'Nomenklatur komplett'!Q181)</f>
        <v>Medizintechnik HF (MiVo 2017)</v>
      </c>
      <c r="C181" s="176">
        <f>IF(ISBLANK('Nomenklatur komplett'!R181),"-",'Nomenklatur komplett'!R181)</f>
        <v>18</v>
      </c>
      <c r="D181" s="177">
        <f>IF(ISBLANK('Nomenklatur komplett'!S181),"-",'Nomenklatur komplett'!S181)</f>
        <v>65</v>
      </c>
      <c r="H181" s="174">
        <f>IF(ISBLANK('Nomenklatur komplett'!N181),"-",'Nomenklatur komplett'!N181)</f>
        <v>84780000</v>
      </c>
      <c r="I181" s="191" t="str">
        <f>IF(ISBLANK('Nomenklatur komplett'!O181),"-",'Nomenklatur komplett'!O181)</f>
        <v>Medizintechnik HF (MiVo 2017)</v>
      </c>
    </row>
    <row r="182" spans="1:9" x14ac:dyDescent="0.2">
      <c r="A182" s="174">
        <f>IF(ISBLANK('Nomenklatur komplett'!P182),"-",'Nomenklatur komplett'!P182)</f>
        <v>94052000</v>
      </c>
      <c r="B182" s="175" t="str">
        <f>IF(ISBLANK('Nomenklatur komplett'!Q182),"-",'Nomenklatur komplett'!Q182)</f>
        <v>Metall- und Fassadenbau HF (MiVo 2017)</v>
      </c>
      <c r="C182" s="176">
        <f>IF(ISBLANK('Nomenklatur komplett'!R182),"-",'Nomenklatur komplett'!R182)</f>
        <v>18</v>
      </c>
      <c r="D182" s="177">
        <f>IF(ISBLANK('Nomenklatur komplett'!S182),"-",'Nomenklatur komplett'!S182)</f>
        <v>65</v>
      </c>
      <c r="H182" s="174">
        <f>IF(ISBLANK('Nomenklatur komplett'!N182),"-",'Nomenklatur komplett'!N182)</f>
        <v>94052000</v>
      </c>
      <c r="I182" s="191" t="str">
        <f>IF(ISBLANK('Nomenklatur komplett'!O182),"-",'Nomenklatur komplett'!O182)</f>
        <v>Metall- und Fassadenbau HF (MiVo 2017)</v>
      </c>
    </row>
    <row r="183" spans="1:9" x14ac:dyDescent="0.2">
      <c r="A183" s="174">
        <f>IF(ISBLANK('Nomenklatur komplett'!P183),"-",'Nomenklatur komplett'!P183)</f>
        <v>94051000</v>
      </c>
      <c r="B183" s="175" t="str">
        <f>IF(ISBLANK('Nomenklatur komplett'!Q183),"-",'Nomenklatur komplett'!Q183)</f>
        <v>Metallbau HF (MiVo 2005)</v>
      </c>
      <c r="C183" s="176">
        <f>IF(ISBLANK('Nomenklatur komplett'!R183),"-",'Nomenklatur komplett'!R183)</f>
        <v>18</v>
      </c>
      <c r="D183" s="177">
        <f>IF(ISBLANK('Nomenklatur komplett'!S183),"-",'Nomenklatur komplett'!S183)</f>
        <v>65</v>
      </c>
      <c r="H183" s="174">
        <f>IF(ISBLANK('Nomenklatur komplett'!N183),"-",'Nomenklatur komplett'!N183)</f>
        <v>94051000</v>
      </c>
      <c r="I183" s="191" t="str">
        <f>IF(ISBLANK('Nomenklatur komplett'!O183),"-",'Nomenklatur komplett'!O183)</f>
        <v>Metallbau HF (MiVo 2005)</v>
      </c>
    </row>
    <row r="184" spans="1:9" x14ac:dyDescent="0.2">
      <c r="A184" s="174">
        <f>IF(ISBLANK('Nomenklatur komplett'!P184),"-",'Nomenklatur komplett'!P184)</f>
        <v>66701000</v>
      </c>
      <c r="B184" s="175" t="str">
        <f>IF(ISBLANK('Nomenklatur komplett'!Q184),"-",'Nomenklatur komplett'!Q184)</f>
        <v>Metallbau Produktions- und Montageleiter/in EF</v>
      </c>
      <c r="C184" s="176">
        <f>IF(ISBLANK('Nomenklatur komplett'!R184),"-",'Nomenklatur komplett'!R184)</f>
        <v>18</v>
      </c>
      <c r="D184" s="177">
        <f>IF(ISBLANK('Nomenklatur komplett'!S184),"-",'Nomenklatur komplett'!S184)</f>
        <v>65</v>
      </c>
      <c r="H184" s="174">
        <f>IF(ISBLANK('Nomenklatur komplett'!N184),"-",'Nomenklatur komplett'!N184)</f>
        <v>66701000</v>
      </c>
      <c r="I184" s="191" t="str">
        <f>IF(ISBLANK('Nomenklatur komplett'!O184),"-",'Nomenklatur komplett'!O184)</f>
        <v>Metallbau Produktions- und Montageleiter/in EF</v>
      </c>
    </row>
    <row r="185" spans="1:9" x14ac:dyDescent="0.2">
      <c r="A185" s="174">
        <f>IF(ISBLANK('Nomenklatur komplett'!P185),"-",'Nomenklatur komplett'!P185)</f>
        <v>94061000</v>
      </c>
      <c r="B185" s="175" t="str">
        <f>IF(ISBLANK('Nomenklatur komplett'!Q185),"-",'Nomenklatur komplett'!Q185)</f>
        <v>Mikrotechnik HF (MiVo 2005)</v>
      </c>
      <c r="C185" s="176">
        <f>IF(ISBLANK('Nomenklatur komplett'!R185),"-",'Nomenklatur komplett'!R185)</f>
        <v>18</v>
      </c>
      <c r="D185" s="177">
        <f>IF(ISBLANK('Nomenklatur komplett'!S185),"-",'Nomenklatur komplett'!S185)</f>
        <v>65</v>
      </c>
      <c r="H185" s="174">
        <f>IF(ISBLANK('Nomenklatur komplett'!N185),"-",'Nomenklatur komplett'!N185)</f>
        <v>94061000</v>
      </c>
      <c r="I185" s="191" t="str">
        <f>IF(ISBLANK('Nomenklatur komplett'!O185),"-",'Nomenklatur komplett'!O185)</f>
        <v>Mikrotechnik HF (MiVo 2005)</v>
      </c>
    </row>
    <row r="186" spans="1:9" x14ac:dyDescent="0.2">
      <c r="A186" s="174">
        <f>IF(ISBLANK('Nomenklatur komplett'!P186),"-",'Nomenklatur komplett'!P186)</f>
        <v>94062000</v>
      </c>
      <c r="B186" s="175" t="str">
        <f>IF(ISBLANK('Nomenklatur komplett'!Q186),"-",'Nomenklatur komplett'!Q186)</f>
        <v>Mikrotechnik HF (MiVo 2017)</v>
      </c>
      <c r="C186" s="176">
        <f>IF(ISBLANK('Nomenklatur komplett'!R186),"-",'Nomenklatur komplett'!R186)</f>
        <v>18</v>
      </c>
      <c r="D186" s="177">
        <f>IF(ISBLANK('Nomenklatur komplett'!S186),"-",'Nomenklatur komplett'!S186)</f>
        <v>65</v>
      </c>
      <c r="H186" s="174">
        <f>IF(ISBLANK('Nomenklatur komplett'!N186),"-",'Nomenklatur komplett'!N186)</f>
        <v>94062000</v>
      </c>
      <c r="I186" s="191" t="str">
        <f>IF(ISBLANK('Nomenklatur komplett'!O186),"-",'Nomenklatur komplett'!O186)</f>
        <v>Mikrotechnik HF (MiVo 2017)</v>
      </c>
    </row>
    <row r="187" spans="1:9" x14ac:dyDescent="0.2">
      <c r="A187" s="174">
        <f>IF(ISBLANK('Nomenklatur komplett'!P187),"-",'Nomenklatur komplett'!P187)</f>
        <v>85405000</v>
      </c>
      <c r="B187" s="175" t="str">
        <f>IF(ISBLANK('Nomenklatur komplett'!Q187),"-",'Nomenklatur komplett'!Q187)</f>
        <v>Multimedia Designer/in (Tertiär - nicht reglementiert)</v>
      </c>
      <c r="C187" s="176">
        <f>IF(ISBLANK('Nomenklatur komplett'!R187),"-",'Nomenklatur komplett'!R187)</f>
        <v>18</v>
      </c>
      <c r="D187" s="177">
        <f>IF(ISBLANK('Nomenklatur komplett'!S187),"-",'Nomenklatur komplett'!S187)</f>
        <v>65</v>
      </c>
      <c r="H187" s="174">
        <f>IF(ISBLANK('Nomenklatur komplett'!N187),"-",'Nomenklatur komplett'!N187)</f>
        <v>85405000</v>
      </c>
      <c r="I187" s="191" t="str">
        <f>IF(ISBLANK('Nomenklatur komplett'!O187),"-",'Nomenklatur komplett'!O187)</f>
        <v>Multimedia Designer/in (Tertiär - nicht reglementiert)</v>
      </c>
    </row>
    <row r="188" spans="1:9" x14ac:dyDescent="0.2">
      <c r="A188" s="174">
        <f>IF(ISBLANK('Nomenklatur komplett'!P188),"-",'Nomenklatur komplett'!P188)</f>
        <v>84454000</v>
      </c>
      <c r="B188" s="175" t="str">
        <f>IF(ISBLANK('Nomenklatur komplett'!Q188),"-",'Nomenklatur komplett'!Q188)</f>
        <v>Musiktherapeut/in (Tertiär - nicht reglementiert)</v>
      </c>
      <c r="C188" s="176">
        <f>IF(ISBLANK('Nomenklatur komplett'!R188),"-",'Nomenklatur komplett'!R188)</f>
        <v>18</v>
      </c>
      <c r="D188" s="177">
        <f>IF(ISBLANK('Nomenklatur komplett'!S188),"-",'Nomenklatur komplett'!S188)</f>
        <v>65</v>
      </c>
      <c r="H188" s="174">
        <f>IF(ISBLANK('Nomenklatur komplett'!N188),"-",'Nomenklatur komplett'!N188)</f>
        <v>84454000</v>
      </c>
      <c r="I188" s="191" t="str">
        <f>IF(ISBLANK('Nomenklatur komplett'!O188),"-",'Nomenklatur komplett'!O188)</f>
        <v>Musiktherapeut/in (Tertiär - nicht reglementiert)</v>
      </c>
    </row>
    <row r="189" spans="1:9" x14ac:dyDescent="0.2">
      <c r="A189" s="174">
        <f>IF(ISBLANK('Nomenklatur komplett'!P189),"-",'Nomenklatur komplett'!P189)</f>
        <v>71650000</v>
      </c>
      <c r="B189" s="175" t="str">
        <f>IF(ISBLANK('Nomenklatur komplett'!Q189),"-",'Nomenklatur komplett'!Q189)</f>
        <v>Müllereitechnologe/-technologin (Tertiär - nicht reglementiert)</v>
      </c>
      <c r="C189" s="176">
        <f>IF(ISBLANK('Nomenklatur komplett'!R189),"-",'Nomenklatur komplett'!R189)</f>
        <v>18</v>
      </c>
      <c r="D189" s="177">
        <f>IF(ISBLANK('Nomenklatur komplett'!S189),"-",'Nomenklatur komplett'!S189)</f>
        <v>65</v>
      </c>
      <c r="H189" s="174">
        <f>IF(ISBLANK('Nomenklatur komplett'!N189),"-",'Nomenklatur komplett'!N189)</f>
        <v>71650000</v>
      </c>
      <c r="I189" s="191" t="str">
        <f>IF(ISBLANK('Nomenklatur komplett'!O189),"-",'Nomenklatur komplett'!O189)</f>
        <v>Müllereitechnologe/-technologin (Tertiär - nicht reglementiert)</v>
      </c>
    </row>
    <row r="190" spans="1:9" x14ac:dyDescent="0.2">
      <c r="A190" s="174">
        <f>IF(ISBLANK('Nomenklatur komplett'!P190),"-",'Nomenklatur komplett'!P190)</f>
        <v>95370000</v>
      </c>
      <c r="B190" s="175" t="str">
        <f>IF(ISBLANK('Nomenklatur komplett'!Q190),"-",'Nomenklatur komplett'!Q190)</f>
        <v>NDS HF (Cineasta cine-televisivo) (MiVo 2005)</v>
      </c>
      <c r="C190" s="176">
        <f>IF(ISBLANK('Nomenklatur komplett'!R190),"-",'Nomenklatur komplett'!R190)</f>
        <v>19</v>
      </c>
      <c r="D190" s="177">
        <f>IF(ISBLANK('Nomenklatur komplett'!S190),"-",'Nomenklatur komplett'!S190)</f>
        <v>65</v>
      </c>
      <c r="H190" s="174">
        <f>IF(ISBLANK('Nomenklatur komplett'!N190),"-",'Nomenklatur komplett'!N190)</f>
        <v>95370000</v>
      </c>
      <c r="I190" s="191" t="str">
        <f>IF(ISBLANK('Nomenklatur komplett'!O190),"-",'Nomenklatur komplett'!O190)</f>
        <v>NDS HF (Cineasta cine-televisivo) (MiVo 2005)</v>
      </c>
    </row>
    <row r="191" spans="1:9" x14ac:dyDescent="0.2">
      <c r="A191" s="174">
        <f>IF(ISBLANK('Nomenklatur komplett'!P191),"-",'Nomenklatur komplett'!P191)</f>
        <v>95690000</v>
      </c>
      <c r="B191" s="175" t="str">
        <f>IF(ISBLANK('Nomenklatur komplett'!Q191),"-",'Nomenklatur komplett'!Q191)</f>
        <v>NDS HF Abteilungsleitung Gesundheitswesen (MiVo 2005+2017)</v>
      </c>
      <c r="C191" s="176">
        <f>IF(ISBLANK('Nomenklatur komplett'!R191),"-",'Nomenklatur komplett'!R191)</f>
        <v>19</v>
      </c>
      <c r="D191" s="177">
        <f>IF(ISBLANK('Nomenklatur komplett'!S191),"-",'Nomenklatur komplett'!S191)</f>
        <v>65</v>
      </c>
      <c r="H191" s="174">
        <f>IF(ISBLANK('Nomenklatur komplett'!N191),"-",'Nomenklatur komplett'!N191)</f>
        <v>95690000</v>
      </c>
      <c r="I191" s="191" t="str">
        <f>IF(ISBLANK('Nomenklatur komplett'!O191),"-",'Nomenklatur komplett'!O191)</f>
        <v>NDS HF Abteilungsleitung Gesundheitswesen (MiVo 2005+2017)</v>
      </c>
    </row>
    <row r="192" spans="1:9" x14ac:dyDescent="0.2">
      <c r="A192" s="174">
        <f>IF(ISBLANK('Nomenklatur komplett'!P192),"-",'Nomenklatur komplett'!P192)</f>
        <v>95142000</v>
      </c>
      <c r="B192" s="175" t="str">
        <f>IF(ISBLANK('Nomenklatur komplett'!Q192),"-",'Nomenklatur komplett'!Q192)</f>
        <v>NDS HF Agile Projektmanagement (MiVo 2017)</v>
      </c>
      <c r="C192" s="176">
        <f>IF(ISBLANK('Nomenklatur komplett'!R192),"-",'Nomenklatur komplett'!R192)</f>
        <v>19</v>
      </c>
      <c r="D192" s="177">
        <f>IF(ISBLANK('Nomenklatur komplett'!S192),"-",'Nomenklatur komplett'!S192)</f>
        <v>65</v>
      </c>
      <c r="H192" s="174">
        <f>IF(ISBLANK('Nomenklatur komplett'!N192),"-",'Nomenklatur komplett'!N192)</f>
        <v>95142000</v>
      </c>
      <c r="I192" s="191" t="str">
        <f>IF(ISBLANK('Nomenklatur komplett'!O192),"-",'Nomenklatur komplett'!O192)</f>
        <v>NDS HF Agile Projektmanagement (MiVo 2017)</v>
      </c>
    </row>
    <row r="193" spans="1:9" x14ac:dyDescent="0.2">
      <c r="A193" s="174">
        <f>IF(ISBLANK('Nomenklatur komplett'!P193),"-",'Nomenklatur komplett'!P193)</f>
        <v>95500000</v>
      </c>
      <c r="B193" s="175" t="str">
        <f>IF(ISBLANK('Nomenklatur komplett'!Q193),"-",'Nomenklatur komplett'!Q193)</f>
        <v>NDS HF Anästhesiepflege (MiVo 2005)</v>
      </c>
      <c r="C193" s="176">
        <f>IF(ISBLANK('Nomenklatur komplett'!R193),"-",'Nomenklatur komplett'!R193)</f>
        <v>19</v>
      </c>
      <c r="D193" s="177">
        <f>IF(ISBLANK('Nomenklatur komplett'!S193),"-",'Nomenklatur komplett'!S193)</f>
        <v>65</v>
      </c>
      <c r="H193" s="174">
        <f>IF(ISBLANK('Nomenklatur komplett'!N193),"-",'Nomenklatur komplett'!N193)</f>
        <v>95500000</v>
      </c>
      <c r="I193" s="191" t="str">
        <f>IF(ISBLANK('Nomenklatur komplett'!O193),"-",'Nomenklatur komplett'!O193)</f>
        <v>NDS HF Anästhesiepflege (MiVo 2005)</v>
      </c>
    </row>
    <row r="194" spans="1:9" x14ac:dyDescent="0.2">
      <c r="A194" s="174">
        <f>IF(ISBLANK('Nomenklatur komplett'!P194),"-",'Nomenklatur komplett'!P194)</f>
        <v>95502000</v>
      </c>
      <c r="B194" s="175" t="str">
        <f>IF(ISBLANK('Nomenklatur komplett'!Q194),"-",'Nomenklatur komplett'!Q194)</f>
        <v>NDS HF Anästhesiepflege (MiVo 2017)</v>
      </c>
      <c r="C194" s="176">
        <f>IF(ISBLANK('Nomenklatur komplett'!R194),"-",'Nomenklatur komplett'!R194)</f>
        <v>19</v>
      </c>
      <c r="D194" s="177">
        <f>IF(ISBLANK('Nomenklatur komplett'!S194),"-",'Nomenklatur komplett'!S194)</f>
        <v>65</v>
      </c>
      <c r="H194" s="174">
        <f>IF(ISBLANK('Nomenklatur komplett'!N194),"-",'Nomenklatur komplett'!N194)</f>
        <v>95502000</v>
      </c>
      <c r="I194" s="191" t="str">
        <f>IF(ISBLANK('Nomenklatur komplett'!O194),"-",'Nomenklatur komplett'!O194)</f>
        <v>NDS HF Anästhesiepflege (MiVo 2017)</v>
      </c>
    </row>
    <row r="195" spans="1:9" x14ac:dyDescent="0.2">
      <c r="A195" s="174">
        <f>IF(ISBLANK('Nomenklatur komplett'!P195),"-",'Nomenklatur komplett'!P195)</f>
        <v>95910000</v>
      </c>
      <c r="B195" s="175" t="str">
        <f>IF(ISBLANK('Nomenklatur komplett'!Q195),"-",'Nomenklatur komplett'!Q195)</f>
        <v>NDS HF Applikationsentwicklung (MiVo 2005+2017)</v>
      </c>
      <c r="C195" s="176">
        <f>IF(ISBLANK('Nomenklatur komplett'!R195),"-",'Nomenklatur komplett'!R195)</f>
        <v>19</v>
      </c>
      <c r="D195" s="177">
        <f>IF(ISBLANK('Nomenklatur komplett'!S195),"-",'Nomenklatur komplett'!S195)</f>
        <v>65</v>
      </c>
      <c r="H195" s="174">
        <f>IF(ISBLANK('Nomenklatur komplett'!N195),"-",'Nomenklatur komplett'!N195)</f>
        <v>95910000</v>
      </c>
      <c r="I195" s="191" t="str">
        <f>IF(ISBLANK('Nomenklatur komplett'!O195),"-",'Nomenklatur komplett'!O195)</f>
        <v>NDS HF Applikationsentwicklung (MiVo 2005+2017)</v>
      </c>
    </row>
    <row r="196" spans="1:9" x14ac:dyDescent="0.2">
      <c r="A196" s="174">
        <f>IF(ISBLANK('Nomenklatur komplett'!P196),"-",'Nomenklatur komplett'!P196)</f>
        <v>95150000</v>
      </c>
      <c r="B196" s="175" t="str">
        <f>IF(ISBLANK('Nomenklatur komplett'!Q196),"-",'Nomenklatur komplett'!Q196)</f>
        <v>NDS HF Bau-Energie-Umwelt (MiVo 2005)</v>
      </c>
      <c r="C196" s="176">
        <f>IF(ISBLANK('Nomenklatur komplett'!R196),"-",'Nomenklatur komplett'!R196)</f>
        <v>19</v>
      </c>
      <c r="D196" s="177">
        <f>IF(ISBLANK('Nomenklatur komplett'!S196),"-",'Nomenklatur komplett'!S196)</f>
        <v>65</v>
      </c>
      <c r="H196" s="174">
        <f>IF(ISBLANK('Nomenklatur komplett'!N196),"-",'Nomenklatur komplett'!N196)</f>
        <v>95150000</v>
      </c>
      <c r="I196" s="191" t="str">
        <f>IF(ISBLANK('Nomenklatur komplett'!O196),"-",'Nomenklatur komplett'!O196)</f>
        <v>NDS HF Bau-Energie-Umwelt (MiVo 2005)</v>
      </c>
    </row>
    <row r="197" spans="1:9" x14ac:dyDescent="0.2">
      <c r="A197" s="174">
        <f>IF(ISBLANK('Nomenklatur komplett'!P197),"-",'Nomenklatur komplett'!P197)</f>
        <v>90070000</v>
      </c>
      <c r="B197" s="175" t="str">
        <f>IF(ISBLANK('Nomenklatur komplett'!Q197),"-",'Nomenklatur komplett'!Q197)</f>
        <v>NDS HF Baubetriebsmanagement (MiVo 2005)</v>
      </c>
      <c r="C197" s="176">
        <f>IF(ISBLANK('Nomenklatur komplett'!R197),"-",'Nomenklatur komplett'!R197)</f>
        <v>19</v>
      </c>
      <c r="D197" s="177">
        <f>IF(ISBLANK('Nomenklatur komplett'!S197),"-",'Nomenklatur komplett'!S197)</f>
        <v>65</v>
      </c>
      <c r="H197" s="174">
        <f>IF(ISBLANK('Nomenklatur komplett'!N197),"-",'Nomenklatur komplett'!N197)</f>
        <v>90070000</v>
      </c>
      <c r="I197" s="191" t="str">
        <f>IF(ISBLANK('Nomenklatur komplett'!O197),"-",'Nomenklatur komplett'!O197)</f>
        <v>NDS HF Baubetriebsmanagement (MiVo 2005)</v>
      </c>
    </row>
    <row r="198" spans="1:9" x14ac:dyDescent="0.2">
      <c r="A198" s="174">
        <f>IF(ISBLANK('Nomenklatur komplett'!P198),"-",'Nomenklatur komplett'!P198)</f>
        <v>95570000</v>
      </c>
      <c r="B198" s="175" t="str">
        <f>IF(ISBLANK('Nomenklatur komplett'!Q198),"-",'Nomenklatur komplett'!Q198)</f>
        <v>NDS HF Bauprojekt und Immobilienmanagement (MiVo 2005)</v>
      </c>
      <c r="C198" s="176">
        <f>IF(ISBLANK('Nomenklatur komplett'!R198),"-",'Nomenklatur komplett'!R198)</f>
        <v>19</v>
      </c>
      <c r="D198" s="177">
        <f>IF(ISBLANK('Nomenklatur komplett'!S198),"-",'Nomenklatur komplett'!S198)</f>
        <v>65</v>
      </c>
      <c r="H198" s="174">
        <f>IF(ISBLANK('Nomenklatur komplett'!N198),"-",'Nomenklatur komplett'!N198)</f>
        <v>95570000</v>
      </c>
      <c r="I198" s="191" t="str">
        <f>IF(ISBLANK('Nomenklatur komplett'!O198),"-",'Nomenklatur komplett'!O198)</f>
        <v>NDS HF Bauprojekt und Immobilienmanagement (MiVo 2005)</v>
      </c>
    </row>
    <row r="199" spans="1:9" x14ac:dyDescent="0.2">
      <c r="A199" s="174">
        <f>IF(ISBLANK('Nomenklatur komplett'!P199),"-",'Nomenklatur komplett'!P199)</f>
        <v>95260000</v>
      </c>
      <c r="B199" s="175" t="str">
        <f>IF(ISBLANK('Nomenklatur komplett'!Q199),"-",'Nomenklatur komplett'!Q199)</f>
        <v>NDS HF Beratung in Veränderungsprozessen (MiVo 2005)</v>
      </c>
      <c r="C199" s="176">
        <f>IF(ISBLANK('Nomenklatur komplett'!R199),"-",'Nomenklatur komplett'!R199)</f>
        <v>19</v>
      </c>
      <c r="D199" s="177">
        <f>IF(ISBLANK('Nomenklatur komplett'!S199),"-",'Nomenklatur komplett'!S199)</f>
        <v>65</v>
      </c>
      <c r="H199" s="174">
        <f>IF(ISBLANK('Nomenklatur komplett'!N199),"-",'Nomenklatur komplett'!N199)</f>
        <v>95260000</v>
      </c>
      <c r="I199" s="191" t="str">
        <f>IF(ISBLANK('Nomenklatur komplett'!O199),"-",'Nomenklatur komplett'!O199)</f>
        <v>NDS HF Beratung in Veränderungsprozessen (MiVo 2005)</v>
      </c>
    </row>
    <row r="200" spans="1:9" x14ac:dyDescent="0.2">
      <c r="A200" s="174">
        <f>IF(ISBLANK('Nomenklatur komplett'!P200),"-",'Nomenklatur komplett'!P200)</f>
        <v>95041000</v>
      </c>
      <c r="B200" s="175" t="str">
        <f>IF(ISBLANK('Nomenklatur komplett'!Q200),"-",'Nomenklatur komplett'!Q200)</f>
        <v>NDS HF Betriebswirtschaft (MiVo 2005+2017)</v>
      </c>
      <c r="C200" s="176">
        <f>IF(ISBLANK('Nomenklatur komplett'!R200),"-",'Nomenklatur komplett'!R200)</f>
        <v>19</v>
      </c>
      <c r="D200" s="177">
        <f>IF(ISBLANK('Nomenklatur komplett'!S200),"-",'Nomenklatur komplett'!S200)</f>
        <v>65</v>
      </c>
      <c r="H200" s="174">
        <f>IF(ISBLANK('Nomenklatur komplett'!N200),"-",'Nomenklatur komplett'!N200)</f>
        <v>95041000</v>
      </c>
      <c r="I200" s="191" t="str">
        <f>IF(ISBLANK('Nomenklatur komplett'!O200),"-",'Nomenklatur komplett'!O200)</f>
        <v>NDS HF Betriebswirtschaft (MiVo 2005+2017)</v>
      </c>
    </row>
    <row r="201" spans="1:9" x14ac:dyDescent="0.2">
      <c r="A201" s="174">
        <f>IF(ISBLANK('Nomenklatur komplett'!P201),"-",'Nomenklatur komplett'!P201)</f>
        <v>95781001</v>
      </c>
      <c r="B201" s="175" t="str">
        <f>IF(ISBLANK('Nomenklatur komplett'!Q201),"-",'Nomenklatur komplett'!Q201)</f>
        <v>NDS HF Betriebswirtschaft - Schwerpunkt Unternehmensführung (MiVo 2005+2017)</v>
      </c>
      <c r="C201" s="176">
        <f>IF(ISBLANK('Nomenklatur komplett'!R201),"-",'Nomenklatur komplett'!R201)</f>
        <v>19</v>
      </c>
      <c r="D201" s="177">
        <f>IF(ISBLANK('Nomenklatur komplett'!S201),"-",'Nomenklatur komplett'!S201)</f>
        <v>65</v>
      </c>
      <c r="H201" s="174">
        <f>IF(ISBLANK('Nomenklatur komplett'!N201),"-",'Nomenklatur komplett'!N201)</f>
        <v>95781001</v>
      </c>
      <c r="I201" s="191" t="str">
        <f>IF(ISBLANK('Nomenklatur komplett'!O201),"-",'Nomenklatur komplett'!O201)</f>
        <v>NDS HF Betriebswirtschaft - Schwerpunkt Unternehmensführung (MiVo 2005+2017)</v>
      </c>
    </row>
    <row r="202" spans="1:9" x14ac:dyDescent="0.2">
      <c r="A202" s="174">
        <f>IF(ISBLANK('Nomenklatur komplett'!P202),"-",'Nomenklatur komplett'!P202)</f>
        <v>95440000</v>
      </c>
      <c r="B202" s="175" t="str">
        <f>IF(ISBLANK('Nomenklatur komplett'!Q202),"-",'Nomenklatur komplett'!Q202)</f>
        <v>NDS HF Business Administration (MiVo 2017)</v>
      </c>
      <c r="C202" s="176">
        <f>IF(ISBLANK('Nomenklatur komplett'!R202),"-",'Nomenklatur komplett'!R202)</f>
        <v>19</v>
      </c>
      <c r="D202" s="177">
        <f>IF(ISBLANK('Nomenklatur komplett'!S202),"-",'Nomenklatur komplett'!S202)</f>
        <v>65</v>
      </c>
      <c r="H202" s="174">
        <f>IF(ISBLANK('Nomenklatur komplett'!N202),"-",'Nomenklatur komplett'!N202)</f>
        <v>95440000</v>
      </c>
      <c r="I202" s="191" t="str">
        <f>IF(ISBLANK('Nomenklatur komplett'!O202),"-",'Nomenklatur komplett'!O202)</f>
        <v>NDS HF Business Administration (MiVo 2017)</v>
      </c>
    </row>
    <row r="203" spans="1:9" x14ac:dyDescent="0.2">
      <c r="A203" s="174">
        <f>IF(ISBLANK('Nomenklatur komplett'!P203),"-",'Nomenklatur komplett'!P203)</f>
        <v>95760000</v>
      </c>
      <c r="B203" s="175" t="str">
        <f>IF(ISBLANK('Nomenklatur komplett'!Q203),"-",'Nomenklatur komplett'!Q203)</f>
        <v>NDS HF Business Analyst (MiVo 2005+2017)</v>
      </c>
      <c r="C203" s="176">
        <f>IF(ISBLANK('Nomenklatur komplett'!R203),"-",'Nomenklatur komplett'!R203)</f>
        <v>19</v>
      </c>
      <c r="D203" s="177">
        <f>IF(ISBLANK('Nomenklatur komplett'!S203),"-",'Nomenklatur komplett'!S203)</f>
        <v>65</v>
      </c>
      <c r="H203" s="174">
        <f>IF(ISBLANK('Nomenklatur komplett'!N203),"-",'Nomenklatur komplett'!N203)</f>
        <v>95760000</v>
      </c>
      <c r="I203" s="191" t="str">
        <f>IF(ISBLANK('Nomenklatur komplett'!O203),"-",'Nomenklatur komplett'!O203)</f>
        <v>NDS HF Business Analyst (MiVo 2005+2017)</v>
      </c>
    </row>
    <row r="204" spans="1:9" x14ac:dyDescent="0.2">
      <c r="A204" s="174">
        <f>IF(ISBLANK('Nomenklatur komplett'!P204),"-",'Nomenklatur komplett'!P204)</f>
        <v>95280000</v>
      </c>
      <c r="B204" s="175" t="str">
        <f>IF(ISBLANK('Nomenklatur komplett'!Q204),"-",'Nomenklatur komplett'!Q204)</f>
        <v>NDS HF Business Banker (MiVo 2005)</v>
      </c>
      <c r="C204" s="176">
        <f>IF(ISBLANK('Nomenklatur komplett'!R204),"-",'Nomenklatur komplett'!R204)</f>
        <v>19</v>
      </c>
      <c r="D204" s="177">
        <f>IF(ISBLANK('Nomenklatur komplett'!S204),"-",'Nomenklatur komplett'!S204)</f>
        <v>65</v>
      </c>
      <c r="H204" s="174">
        <f>IF(ISBLANK('Nomenklatur komplett'!N204),"-",'Nomenklatur komplett'!N204)</f>
        <v>95280000</v>
      </c>
      <c r="I204" s="191" t="str">
        <f>IF(ISBLANK('Nomenklatur komplett'!O204),"-",'Nomenklatur komplett'!O204)</f>
        <v>NDS HF Business Banker (MiVo 2005)</v>
      </c>
    </row>
    <row r="205" spans="1:9" x14ac:dyDescent="0.2">
      <c r="A205" s="174">
        <f>IF(ISBLANK('Nomenklatur komplett'!P205),"-",'Nomenklatur komplett'!P205)</f>
        <v>95310000</v>
      </c>
      <c r="B205" s="175" t="str">
        <f>IF(ISBLANK('Nomenklatur komplett'!Q205),"-",'Nomenklatur komplett'!Q205)</f>
        <v>NDS HF Business Coaching (MiVo 2005)</v>
      </c>
      <c r="C205" s="176">
        <f>IF(ISBLANK('Nomenklatur komplett'!R205),"-",'Nomenklatur komplett'!R205)</f>
        <v>19</v>
      </c>
      <c r="D205" s="177">
        <f>IF(ISBLANK('Nomenklatur komplett'!S205),"-",'Nomenklatur komplett'!S205)</f>
        <v>65</v>
      </c>
      <c r="H205" s="174">
        <f>IF(ISBLANK('Nomenklatur komplett'!N205),"-",'Nomenklatur komplett'!N205)</f>
        <v>95310000</v>
      </c>
      <c r="I205" s="191" t="str">
        <f>IF(ISBLANK('Nomenklatur komplett'!O205),"-",'Nomenklatur komplett'!O205)</f>
        <v>NDS HF Business Coaching (MiVo 2005)</v>
      </c>
    </row>
    <row r="206" spans="1:9" x14ac:dyDescent="0.2">
      <c r="A206" s="174">
        <f>IF(ISBLANK('Nomenklatur komplett'!P206),"-",'Nomenklatur komplett'!P206)</f>
        <v>95180000</v>
      </c>
      <c r="B206" s="175" t="str">
        <f>IF(ISBLANK('Nomenklatur komplett'!Q206),"-",'Nomenklatur komplett'!Q206)</f>
        <v>NDS HF Business Engineering (MiVo 2005)</v>
      </c>
      <c r="C206" s="176">
        <f>IF(ISBLANK('Nomenklatur komplett'!R206),"-",'Nomenklatur komplett'!R206)</f>
        <v>19</v>
      </c>
      <c r="D206" s="177">
        <f>IF(ISBLANK('Nomenklatur komplett'!S206),"-",'Nomenklatur komplett'!S206)</f>
        <v>65</v>
      </c>
      <c r="H206" s="174">
        <f>IF(ISBLANK('Nomenklatur komplett'!N206),"-",'Nomenklatur komplett'!N206)</f>
        <v>95180000</v>
      </c>
      <c r="I206" s="191" t="str">
        <f>IF(ISBLANK('Nomenklatur komplett'!O206),"-",'Nomenklatur komplett'!O206)</f>
        <v>NDS HF Business Engineering (MiVo 2005)</v>
      </c>
    </row>
    <row r="207" spans="1:9" x14ac:dyDescent="0.2">
      <c r="A207" s="174">
        <f>IF(ISBLANK('Nomenklatur komplett'!P207),"-",'Nomenklatur komplett'!P207)</f>
        <v>95832000</v>
      </c>
      <c r="B207" s="175" t="str">
        <f>IF(ISBLANK('Nomenklatur komplett'!Q207),"-",'Nomenklatur komplett'!Q207)</f>
        <v>NDS HF Chief Digital Officier (MiVo 2005+2017)</v>
      </c>
      <c r="C207" s="176">
        <f>IF(ISBLANK('Nomenklatur komplett'!R207),"-",'Nomenklatur komplett'!R207)</f>
        <v>19</v>
      </c>
      <c r="D207" s="177">
        <f>IF(ISBLANK('Nomenklatur komplett'!S207),"-",'Nomenklatur komplett'!S207)</f>
        <v>65</v>
      </c>
      <c r="H207" s="174">
        <f>IF(ISBLANK('Nomenklatur komplett'!N207),"-",'Nomenklatur komplett'!N207)</f>
        <v>95832000</v>
      </c>
      <c r="I207" s="191" t="str">
        <f>IF(ISBLANK('Nomenklatur komplett'!O207),"-",'Nomenklatur komplett'!O207)</f>
        <v>NDS HF Chief Digital Officier (MiVo 2005+2017)</v>
      </c>
    </row>
    <row r="208" spans="1:9" x14ac:dyDescent="0.2">
      <c r="A208" s="174">
        <f>IF(ISBLANK('Nomenklatur komplett'!P208),"-",'Nomenklatur komplett'!P208)</f>
        <v>95390000</v>
      </c>
      <c r="B208" s="175" t="str">
        <f>IF(ISBLANK('Nomenklatur komplett'!Q208),"-",'Nomenklatur komplett'!Q208)</f>
        <v>NDS HF Coaching and Leadership (MiVo 2005+2017)</v>
      </c>
      <c r="C208" s="176">
        <f>IF(ISBLANK('Nomenklatur komplett'!R208),"-",'Nomenklatur komplett'!R208)</f>
        <v>19</v>
      </c>
      <c r="D208" s="177">
        <f>IF(ISBLANK('Nomenklatur komplett'!S208),"-",'Nomenklatur komplett'!S208)</f>
        <v>65</v>
      </c>
      <c r="H208" s="174">
        <f>IF(ISBLANK('Nomenklatur komplett'!N208),"-",'Nomenklatur komplett'!N208)</f>
        <v>95390000</v>
      </c>
      <c r="I208" s="191" t="str">
        <f>IF(ISBLANK('Nomenklatur komplett'!O208),"-",'Nomenklatur komplett'!O208)</f>
        <v>NDS HF Coaching and Leadership (MiVo 2005+2017)</v>
      </c>
    </row>
    <row r="209" spans="1:9" x14ac:dyDescent="0.2">
      <c r="A209" s="174">
        <f>IF(ISBLANK('Nomenklatur komplett'!P209),"-",'Nomenklatur komplett'!P209)</f>
        <v>95640000</v>
      </c>
      <c r="B209" s="175" t="str">
        <f>IF(ISBLANK('Nomenklatur komplett'!Q209),"-",'Nomenklatur komplett'!Q209)</f>
        <v>NDS HF Controlling (MiVo 2005+2017)</v>
      </c>
      <c r="C209" s="176">
        <f>IF(ISBLANK('Nomenklatur komplett'!R209),"-",'Nomenklatur komplett'!R209)</f>
        <v>19</v>
      </c>
      <c r="D209" s="177">
        <f>IF(ISBLANK('Nomenklatur komplett'!S209),"-",'Nomenklatur komplett'!S209)</f>
        <v>65</v>
      </c>
      <c r="H209" s="174">
        <f>IF(ISBLANK('Nomenklatur komplett'!N209),"-",'Nomenklatur komplett'!N209)</f>
        <v>95640000</v>
      </c>
      <c r="I209" s="191" t="str">
        <f>IF(ISBLANK('Nomenklatur komplett'!O209),"-",'Nomenklatur komplett'!O209)</f>
        <v>NDS HF Controlling (MiVo 2005+2017)</v>
      </c>
    </row>
    <row r="210" spans="1:9" x14ac:dyDescent="0.2">
      <c r="A210" s="174">
        <f>IF(ISBLANK('Nomenklatur komplett'!P210),"-",'Nomenklatur komplett'!P210)</f>
        <v>95330000</v>
      </c>
      <c r="B210" s="175" t="str">
        <f>IF(ISBLANK('Nomenklatur komplett'!Q210),"-",'Nomenklatur komplett'!Q210)</f>
        <v>NDS HF Controlling mit Standardsoftware (MiVo 2005)</v>
      </c>
      <c r="C210" s="176">
        <f>IF(ISBLANK('Nomenklatur komplett'!R210),"-",'Nomenklatur komplett'!R210)</f>
        <v>19</v>
      </c>
      <c r="D210" s="177">
        <f>IF(ISBLANK('Nomenklatur komplett'!S210),"-",'Nomenklatur komplett'!S210)</f>
        <v>65</v>
      </c>
      <c r="H210" s="174">
        <f>IF(ISBLANK('Nomenklatur komplett'!N210),"-",'Nomenklatur komplett'!N210)</f>
        <v>95330000</v>
      </c>
      <c r="I210" s="191" t="str">
        <f>IF(ISBLANK('Nomenklatur komplett'!O210),"-",'Nomenklatur komplett'!O210)</f>
        <v>NDS HF Controlling mit Standardsoftware (MiVo 2005)</v>
      </c>
    </row>
    <row r="211" spans="1:9" x14ac:dyDescent="0.2">
      <c r="A211" s="174">
        <f>IF(ISBLANK('Nomenklatur komplett'!P211),"-",'Nomenklatur komplett'!P211)</f>
        <v>95930000</v>
      </c>
      <c r="B211" s="175" t="str">
        <f>IF(ISBLANK('Nomenklatur komplett'!Q211),"-",'Nomenklatur komplett'!Q211)</f>
        <v>NDS HF Digital Business Management (MiVo 2017)</v>
      </c>
      <c r="C211" s="176">
        <f>IF(ISBLANK('Nomenklatur komplett'!R211),"-",'Nomenklatur komplett'!R211)</f>
        <v>19</v>
      </c>
      <c r="D211" s="177">
        <f>IF(ISBLANK('Nomenklatur komplett'!S211),"-",'Nomenklatur komplett'!S211)</f>
        <v>65</v>
      </c>
      <c r="H211" s="174">
        <f>IF(ISBLANK('Nomenklatur komplett'!N211),"-",'Nomenklatur komplett'!N211)</f>
        <v>95930000</v>
      </c>
      <c r="I211" s="191" t="str">
        <f>IF(ISBLANK('Nomenklatur komplett'!O211),"-",'Nomenklatur komplett'!O211)</f>
        <v>NDS HF Digital Business Management (MiVo 2017)</v>
      </c>
    </row>
    <row r="212" spans="1:9" x14ac:dyDescent="0.2">
      <c r="A212" s="174">
        <f>IF(ISBLANK('Nomenklatur komplett'!P212),"-",'Nomenklatur komplett'!P212)</f>
        <v>95834000</v>
      </c>
      <c r="B212" s="175" t="str">
        <f>IF(ISBLANK('Nomenklatur komplett'!Q212),"-",'Nomenklatur komplett'!Q212)</f>
        <v>NDS HF Digital Innovation Management (MiVo 2017)</v>
      </c>
      <c r="C212" s="176">
        <f>IF(ISBLANK('Nomenklatur komplett'!R212),"-",'Nomenklatur komplett'!R212)</f>
        <v>19</v>
      </c>
      <c r="D212" s="177">
        <f>IF(ISBLANK('Nomenklatur komplett'!S212),"-",'Nomenklatur komplett'!S212)</f>
        <v>65</v>
      </c>
      <c r="H212" s="174">
        <f>IF(ISBLANK('Nomenklatur komplett'!N212),"-",'Nomenklatur komplett'!N212)</f>
        <v>95834000</v>
      </c>
      <c r="I212" s="191" t="str">
        <f>IF(ISBLANK('Nomenklatur komplett'!O212),"-",'Nomenklatur komplett'!O212)</f>
        <v>NDS HF Digital Innovation Management (MiVo 2017)</v>
      </c>
    </row>
    <row r="213" spans="1:9" x14ac:dyDescent="0.2">
      <c r="A213" s="174">
        <f>IF(ISBLANK('Nomenklatur komplett'!P213),"-",'Nomenklatur komplett'!P213)</f>
        <v>95831000</v>
      </c>
      <c r="B213" s="175" t="str">
        <f>IF(ISBLANK('Nomenklatur komplett'!Q213),"-",'Nomenklatur komplett'!Q213)</f>
        <v>NDS HF Digital Innovation Manager (MiVo 2005+2017)</v>
      </c>
      <c r="C213" s="176">
        <f>IF(ISBLANK('Nomenklatur komplett'!R213),"-",'Nomenklatur komplett'!R213)</f>
        <v>19</v>
      </c>
      <c r="D213" s="177">
        <f>IF(ISBLANK('Nomenklatur komplett'!S213),"-",'Nomenklatur komplett'!S213)</f>
        <v>65</v>
      </c>
      <c r="H213" s="174">
        <f>IF(ISBLANK('Nomenklatur komplett'!N213),"-",'Nomenklatur komplett'!N213)</f>
        <v>95831000</v>
      </c>
      <c r="I213" s="191" t="str">
        <f>IF(ISBLANK('Nomenklatur komplett'!O213),"-",'Nomenklatur komplett'!O213)</f>
        <v>NDS HF Digital Innovation Manager (MiVo 2005+2017)</v>
      </c>
    </row>
    <row r="214" spans="1:9" x14ac:dyDescent="0.2">
      <c r="A214" s="174">
        <f>IF(ISBLANK('Nomenklatur komplett'!P214),"-",'Nomenklatur komplett'!P214)</f>
        <v>95603000</v>
      </c>
      <c r="B214" s="175" t="str">
        <f>IF(ISBLANK('Nomenklatur komplett'!Q214),"-",'Nomenklatur komplett'!Q214)</f>
        <v>NDS HF Digital Marketing Manager (MiVo 2017)</v>
      </c>
      <c r="C214" s="176">
        <f>IF(ISBLANK('Nomenklatur komplett'!R214),"-",'Nomenklatur komplett'!R214)</f>
        <v>19</v>
      </c>
      <c r="D214" s="177">
        <f>IF(ISBLANK('Nomenklatur komplett'!S214),"-",'Nomenklatur komplett'!S214)</f>
        <v>65</v>
      </c>
      <c r="H214" s="174">
        <f>IF(ISBLANK('Nomenklatur komplett'!N214),"-",'Nomenklatur komplett'!N214)</f>
        <v>95603000</v>
      </c>
      <c r="I214" s="191" t="str">
        <f>IF(ISBLANK('Nomenklatur komplett'!O214),"-",'Nomenklatur komplett'!O214)</f>
        <v>NDS HF Digital Marketing Manager (MiVo 2017)</v>
      </c>
    </row>
    <row r="215" spans="1:9" x14ac:dyDescent="0.2">
      <c r="A215" s="174">
        <f>IF(ISBLANK('Nomenklatur komplett'!P215),"-",'Nomenklatur komplett'!P215)</f>
        <v>95833000</v>
      </c>
      <c r="B215" s="175" t="str">
        <f>IF(ISBLANK('Nomenklatur komplett'!Q215),"-",'Nomenklatur komplett'!Q215)</f>
        <v>NDS HF Digital Transformation (MiVo 2017)</v>
      </c>
      <c r="C215" s="176">
        <f>IF(ISBLANK('Nomenklatur komplett'!R215),"-",'Nomenklatur komplett'!R215)</f>
        <v>19</v>
      </c>
      <c r="D215" s="177">
        <f>IF(ISBLANK('Nomenklatur komplett'!S215),"-",'Nomenklatur komplett'!S215)</f>
        <v>65</v>
      </c>
      <c r="H215" s="174">
        <f>IF(ISBLANK('Nomenklatur komplett'!N215),"-",'Nomenklatur komplett'!N215)</f>
        <v>95833000</v>
      </c>
      <c r="I215" s="191" t="str">
        <f>IF(ISBLANK('Nomenklatur komplett'!O215),"-",'Nomenklatur komplett'!O215)</f>
        <v>NDS HF Digital Transformation (MiVo 2017)</v>
      </c>
    </row>
    <row r="216" spans="1:9" x14ac:dyDescent="0.2">
      <c r="A216" s="174">
        <f>IF(ISBLANK('Nomenklatur komplett'!P216),"-",'Nomenklatur komplett'!P216)</f>
        <v>95400000</v>
      </c>
      <c r="B216" s="175" t="str">
        <f>IF(ISBLANK('Nomenklatur komplett'!Q216),"-",'Nomenklatur komplett'!Q216)</f>
        <v>NDS HF Energie und Umwelt (MiVo 2005+2017)</v>
      </c>
      <c r="C216" s="176">
        <f>IF(ISBLANK('Nomenklatur komplett'!R216),"-",'Nomenklatur komplett'!R216)</f>
        <v>19</v>
      </c>
      <c r="D216" s="177">
        <f>IF(ISBLANK('Nomenklatur komplett'!S216),"-",'Nomenklatur komplett'!S216)</f>
        <v>65</v>
      </c>
      <c r="H216" s="174">
        <f>IF(ISBLANK('Nomenklatur komplett'!N216),"-",'Nomenklatur komplett'!N216)</f>
        <v>95400000</v>
      </c>
      <c r="I216" s="191" t="str">
        <f>IF(ISBLANK('Nomenklatur komplett'!O216),"-",'Nomenklatur komplett'!O216)</f>
        <v>NDS HF Energie und Umwelt (MiVo 2005+2017)</v>
      </c>
    </row>
    <row r="217" spans="1:9" x14ac:dyDescent="0.2">
      <c r="A217" s="174">
        <f>IF(ISBLANK('Nomenklatur komplett'!P217),"-",'Nomenklatur komplett'!P217)</f>
        <v>95790000</v>
      </c>
      <c r="B217" s="175" t="str">
        <f>IF(ISBLANK('Nomenklatur komplett'!Q217),"-",'Nomenklatur komplett'!Q217)</f>
        <v>NDS HF Energiemanagement (MiVo 2005)</v>
      </c>
      <c r="C217" s="176">
        <f>IF(ISBLANK('Nomenklatur komplett'!R217),"-",'Nomenklatur komplett'!R217)</f>
        <v>19</v>
      </c>
      <c r="D217" s="177">
        <f>IF(ISBLANK('Nomenklatur komplett'!S217),"-",'Nomenklatur komplett'!S217)</f>
        <v>65</v>
      </c>
      <c r="H217" s="174">
        <f>IF(ISBLANK('Nomenklatur komplett'!N217),"-",'Nomenklatur komplett'!N217)</f>
        <v>95790000</v>
      </c>
      <c r="I217" s="191" t="str">
        <f>IF(ISBLANK('Nomenklatur komplett'!O217),"-",'Nomenklatur komplett'!O217)</f>
        <v>NDS HF Energiemanagement (MiVo 2005)</v>
      </c>
    </row>
    <row r="218" spans="1:9" x14ac:dyDescent="0.2">
      <c r="A218" s="174">
        <f>IF(ISBLANK('Nomenklatur komplett'!P218),"-",'Nomenklatur komplett'!P218)</f>
        <v>95820000</v>
      </c>
      <c r="B218" s="175" t="str">
        <f>IF(ISBLANK('Nomenklatur komplett'!Q218),"-",'Nomenklatur komplett'!Q218)</f>
        <v>NDS HF Entwicklung von mobilen Lösungen in Unternehmen (MiVo 2005)</v>
      </c>
      <c r="C218" s="176">
        <f>IF(ISBLANK('Nomenklatur komplett'!R218),"-",'Nomenklatur komplett'!R218)</f>
        <v>18</v>
      </c>
      <c r="D218" s="177">
        <f>IF(ISBLANK('Nomenklatur komplett'!S218),"-",'Nomenklatur komplett'!S218)</f>
        <v>65</v>
      </c>
      <c r="H218" s="174">
        <f>IF(ISBLANK('Nomenklatur komplett'!N218),"-",'Nomenklatur komplett'!N218)</f>
        <v>95820000</v>
      </c>
      <c r="I218" s="191" t="str">
        <f>IF(ISBLANK('Nomenklatur komplett'!O218),"-",'Nomenklatur komplett'!O218)</f>
        <v>NDS HF Entwicklung von mobilen Lösungen in Unternehmen (MiVo 2005)</v>
      </c>
    </row>
    <row r="219" spans="1:9" x14ac:dyDescent="0.2">
      <c r="A219" s="174">
        <f>IF(ISBLANK('Nomenklatur komplett'!P219),"-",'Nomenklatur komplett'!P219)</f>
        <v>95270000</v>
      </c>
      <c r="B219" s="175" t="str">
        <f>IF(ISBLANK('Nomenklatur komplett'!Q219),"-",'Nomenklatur komplett'!Q219)</f>
        <v>NDS HF Erlebnispädagogik (MiVo 2005+2017)</v>
      </c>
      <c r="C219" s="176">
        <f>IF(ISBLANK('Nomenklatur komplett'!R219),"-",'Nomenklatur komplett'!R219)</f>
        <v>19</v>
      </c>
      <c r="D219" s="177">
        <f>IF(ISBLANK('Nomenklatur komplett'!S219),"-",'Nomenklatur komplett'!S219)</f>
        <v>65</v>
      </c>
      <c r="H219" s="174">
        <f>IF(ISBLANK('Nomenklatur komplett'!N219),"-",'Nomenklatur komplett'!N219)</f>
        <v>95270000</v>
      </c>
      <c r="I219" s="191" t="str">
        <f>IF(ISBLANK('Nomenklatur komplett'!O219),"-",'Nomenklatur komplett'!O219)</f>
        <v>NDS HF Erlebnispädagogik (MiVo 2005+2017)</v>
      </c>
    </row>
    <row r="220" spans="1:9" x14ac:dyDescent="0.2">
      <c r="A220" s="174">
        <f>IF(ISBLANK('Nomenklatur komplett'!P220),"-",'Nomenklatur komplett'!P220)</f>
        <v>95320000</v>
      </c>
      <c r="B220" s="175" t="str">
        <f>IF(ISBLANK('Nomenklatur komplett'!Q220),"-",'Nomenklatur komplett'!Q220)</f>
        <v>NDS HF Event- und Promotionsmanagement (MiVo 2005)</v>
      </c>
      <c r="C220" s="176">
        <f>IF(ISBLANK('Nomenklatur komplett'!R220),"-",'Nomenklatur komplett'!R220)</f>
        <v>19</v>
      </c>
      <c r="D220" s="177">
        <f>IF(ISBLANK('Nomenklatur komplett'!S220),"-",'Nomenklatur komplett'!S220)</f>
        <v>65</v>
      </c>
      <c r="H220" s="174">
        <f>IF(ISBLANK('Nomenklatur komplett'!N220),"-",'Nomenklatur komplett'!N220)</f>
        <v>95320000</v>
      </c>
      <c r="I220" s="191" t="str">
        <f>IF(ISBLANK('Nomenklatur komplett'!O220),"-",'Nomenklatur komplett'!O220)</f>
        <v>NDS HF Event- und Promotionsmanagement (MiVo 2005)</v>
      </c>
    </row>
    <row r="221" spans="1:9" x14ac:dyDescent="0.2">
      <c r="A221" s="174">
        <f>IF(ISBLANK('Nomenklatur komplett'!P221),"-",'Nomenklatur komplett'!P221)</f>
        <v>95770000</v>
      </c>
      <c r="B221" s="175" t="str">
        <f>IF(ISBLANK('Nomenklatur komplett'!Q221),"-",'Nomenklatur komplett'!Q221)</f>
        <v>NDS HF Executive in Business Engineering (MiVo 2005+2017)</v>
      </c>
      <c r="C221" s="176">
        <f>IF(ISBLANK('Nomenklatur komplett'!R221),"-",'Nomenklatur komplett'!R221)</f>
        <v>19</v>
      </c>
      <c r="D221" s="177">
        <f>IF(ISBLANK('Nomenklatur komplett'!S221),"-",'Nomenklatur komplett'!S221)</f>
        <v>65</v>
      </c>
      <c r="H221" s="174">
        <f>IF(ISBLANK('Nomenklatur komplett'!N221),"-",'Nomenklatur komplett'!N221)</f>
        <v>95770000</v>
      </c>
      <c r="I221" s="191" t="str">
        <f>IF(ISBLANK('Nomenklatur komplett'!O221),"-",'Nomenklatur komplett'!O221)</f>
        <v>NDS HF Executive in Business Engineering (MiVo 2005+2017)</v>
      </c>
    </row>
    <row r="222" spans="1:9" x14ac:dyDescent="0.2">
      <c r="A222" s="174">
        <f>IF(ISBLANK('Nomenklatur komplett'!P222),"-",'Nomenklatur komplett'!P222)</f>
        <v>95621000</v>
      </c>
      <c r="B222" s="175" t="str">
        <f>IF(ISBLANK('Nomenklatur komplett'!Q222),"-",'Nomenklatur komplett'!Q222)</f>
        <v>NDS HF Finanzchef/in (MiVo 2005)</v>
      </c>
      <c r="C222" s="176">
        <f>IF(ISBLANK('Nomenklatur komplett'!R222),"-",'Nomenklatur komplett'!R222)</f>
        <v>19</v>
      </c>
      <c r="D222" s="177">
        <f>IF(ISBLANK('Nomenklatur komplett'!S222),"-",'Nomenklatur komplett'!S222)</f>
        <v>65</v>
      </c>
      <c r="H222" s="174">
        <f>IF(ISBLANK('Nomenklatur komplett'!N222),"-",'Nomenklatur komplett'!N222)</f>
        <v>95621000</v>
      </c>
      <c r="I222" s="191" t="str">
        <f>IF(ISBLANK('Nomenklatur komplett'!O222),"-",'Nomenklatur komplett'!O222)</f>
        <v>NDS HF Finanzchef/in (MiVo 2005)</v>
      </c>
    </row>
    <row r="223" spans="1:9" x14ac:dyDescent="0.2">
      <c r="A223" s="174">
        <f>IF(ISBLANK('Nomenklatur komplett'!P223),"-",'Nomenklatur komplett'!P223)</f>
        <v>95730000</v>
      </c>
      <c r="B223" s="175" t="str">
        <f>IF(ISBLANK('Nomenklatur komplett'!Q223),"-",'Nomenklatur komplett'!Q223)</f>
        <v>NDS HF Finanzmanagement und Rechnungslegung (MiVo 2005)</v>
      </c>
      <c r="C223" s="176">
        <f>IF(ISBLANK('Nomenklatur komplett'!R223),"-",'Nomenklatur komplett'!R223)</f>
        <v>19</v>
      </c>
      <c r="D223" s="177">
        <f>IF(ISBLANK('Nomenklatur komplett'!S223),"-",'Nomenklatur komplett'!S223)</f>
        <v>65</v>
      </c>
      <c r="H223" s="174">
        <f>IF(ISBLANK('Nomenklatur komplett'!N223),"-",'Nomenklatur komplett'!N223)</f>
        <v>95730000</v>
      </c>
      <c r="I223" s="191" t="str">
        <f>IF(ISBLANK('Nomenklatur komplett'!O223),"-",'Nomenklatur komplett'!O223)</f>
        <v>NDS HF Finanzmanagement und Rechnungslegung (MiVo 2005)</v>
      </c>
    </row>
    <row r="224" spans="1:9" x14ac:dyDescent="0.2">
      <c r="A224" s="174">
        <f>IF(ISBLANK('Nomenklatur komplett'!P224),"-",'Nomenklatur komplett'!P224)</f>
        <v>95121000</v>
      </c>
      <c r="B224" s="175" t="str">
        <f>IF(ISBLANK('Nomenklatur komplett'!Q224),"-",'Nomenklatur komplett'!Q224)</f>
        <v>NDS HF Gebäudeinformatik (MiVo 2005+2017)</v>
      </c>
      <c r="C224" s="176">
        <f>IF(ISBLANK('Nomenklatur komplett'!R224),"-",'Nomenklatur komplett'!R224)</f>
        <v>19</v>
      </c>
      <c r="D224" s="177">
        <f>IF(ISBLANK('Nomenklatur komplett'!S224),"-",'Nomenklatur komplett'!S224)</f>
        <v>65</v>
      </c>
      <c r="H224" s="174">
        <f>IF(ISBLANK('Nomenklatur komplett'!N224),"-",'Nomenklatur komplett'!N224)</f>
        <v>95121000</v>
      </c>
      <c r="I224" s="191" t="str">
        <f>IF(ISBLANK('Nomenklatur komplett'!O224),"-",'Nomenklatur komplett'!O224)</f>
        <v>NDS HF Gebäudeinformatik (MiVo 2005+2017)</v>
      </c>
    </row>
    <row r="225" spans="1:9" x14ac:dyDescent="0.2">
      <c r="A225" s="174">
        <f>IF(ISBLANK('Nomenklatur komplett'!P225),"-",'Nomenklatur komplett'!P225)</f>
        <v>95553000</v>
      </c>
      <c r="B225" s="175" t="str">
        <f>IF(ISBLANK('Nomenklatur komplett'!Q225),"-",'Nomenklatur komplett'!Q225)</f>
        <v>NDS HF General Management (MiVo 2017)</v>
      </c>
      <c r="C225" s="176">
        <f>IF(ISBLANK('Nomenklatur komplett'!R225),"-",'Nomenklatur komplett'!R225)</f>
        <v>19</v>
      </c>
      <c r="D225" s="177">
        <f>IF(ISBLANK('Nomenklatur komplett'!S225),"-",'Nomenklatur komplett'!S225)</f>
        <v>65</v>
      </c>
      <c r="H225" s="174">
        <f>IF(ISBLANK('Nomenklatur komplett'!N225),"-",'Nomenklatur komplett'!N225)</f>
        <v>95553000</v>
      </c>
      <c r="I225" s="191" t="str">
        <f>IF(ISBLANK('Nomenklatur komplett'!O225),"-",'Nomenklatur komplett'!O225)</f>
        <v>NDS HF General Management (MiVo 2017)</v>
      </c>
    </row>
    <row r="226" spans="1:9" x14ac:dyDescent="0.2">
      <c r="A226" s="174">
        <f>IF(ISBLANK('Nomenklatur komplett'!P226),"-",'Nomenklatur komplett'!P226)</f>
        <v>95870000</v>
      </c>
      <c r="B226" s="175" t="str">
        <f>IF(ISBLANK('Nomenklatur komplett'!Q226),"-",'Nomenklatur komplett'!Q226)</f>
        <v>NDS HF Geschäftsführung Bau (MiVo 2005)</v>
      </c>
      <c r="C226" s="176">
        <f>IF(ISBLANK('Nomenklatur komplett'!R226),"-",'Nomenklatur komplett'!R226)</f>
        <v>19</v>
      </c>
      <c r="D226" s="177">
        <f>IF(ISBLANK('Nomenklatur komplett'!S226),"-",'Nomenklatur komplett'!S226)</f>
        <v>65</v>
      </c>
      <c r="H226" s="174">
        <f>IF(ISBLANK('Nomenklatur komplett'!N226),"-",'Nomenklatur komplett'!N226)</f>
        <v>95870000</v>
      </c>
      <c r="I226" s="191" t="str">
        <f>IF(ISBLANK('Nomenklatur komplett'!O226),"-",'Nomenklatur komplett'!O226)</f>
        <v>NDS HF Geschäftsführung Bau (MiVo 2005)</v>
      </c>
    </row>
    <row r="227" spans="1:9" x14ac:dyDescent="0.2">
      <c r="A227" s="174">
        <f>IF(ISBLANK('Nomenklatur komplett'!P227),"-",'Nomenklatur komplett'!P227)</f>
        <v>95740000</v>
      </c>
      <c r="B227" s="175" t="str">
        <f>IF(ISBLANK('Nomenklatur komplett'!Q227),"-",'Nomenklatur komplett'!Q227)</f>
        <v>NDS HF Hotelmanagement (MiVo 2005)</v>
      </c>
      <c r="C227" s="176">
        <f>IF(ISBLANK('Nomenklatur komplett'!R227),"-",'Nomenklatur komplett'!R227)</f>
        <v>19</v>
      </c>
      <c r="D227" s="177">
        <f>IF(ISBLANK('Nomenklatur komplett'!S227),"-",'Nomenklatur komplett'!S227)</f>
        <v>65</v>
      </c>
      <c r="H227" s="174">
        <f>IF(ISBLANK('Nomenklatur komplett'!N227),"-",'Nomenklatur komplett'!N227)</f>
        <v>95740000</v>
      </c>
      <c r="I227" s="191" t="str">
        <f>IF(ISBLANK('Nomenklatur komplett'!O227),"-",'Nomenklatur komplett'!O227)</f>
        <v>NDS HF Hotelmanagement (MiVo 2005)</v>
      </c>
    </row>
    <row r="228" spans="1:9" x14ac:dyDescent="0.2">
      <c r="A228" s="174">
        <f>IF(ISBLANK('Nomenklatur komplett'!P228),"-",'Nomenklatur komplett'!P228)</f>
        <v>95810000</v>
      </c>
      <c r="B228" s="175" t="str">
        <f>IF(ISBLANK('Nomenklatur komplett'!Q228),"-",'Nomenklatur komplett'!Q228)</f>
        <v>NDS HF Human Resources (MiVo 2005+2017)</v>
      </c>
      <c r="C228" s="176">
        <f>IF(ISBLANK('Nomenklatur komplett'!R228),"-",'Nomenklatur komplett'!R228)</f>
        <v>18</v>
      </c>
      <c r="D228" s="177">
        <f>IF(ISBLANK('Nomenklatur komplett'!S228),"-",'Nomenklatur komplett'!S228)</f>
        <v>65</v>
      </c>
      <c r="H228" s="174">
        <f>IF(ISBLANK('Nomenklatur komplett'!N228),"-",'Nomenklatur komplett'!N228)</f>
        <v>95810000</v>
      </c>
      <c r="I228" s="191" t="str">
        <f>IF(ISBLANK('Nomenklatur komplett'!O228),"-",'Nomenklatur komplett'!O228)</f>
        <v>NDS HF Human Resources (MiVo 2005+2017)</v>
      </c>
    </row>
    <row r="229" spans="1:9" x14ac:dyDescent="0.2">
      <c r="A229" s="174">
        <f>IF(ISBLANK('Nomenklatur komplett'!P229),"-",'Nomenklatur komplett'!P229)</f>
        <v>95580000</v>
      </c>
      <c r="B229" s="175" t="str">
        <f>IF(ISBLANK('Nomenklatur komplett'!Q229),"-",'Nomenklatur komplett'!Q229)</f>
        <v>NDS HF Human Resources und Coaching (MiVo 2005)</v>
      </c>
      <c r="C229" s="176">
        <f>IF(ISBLANK('Nomenklatur komplett'!R229),"-",'Nomenklatur komplett'!R229)</f>
        <v>19</v>
      </c>
      <c r="D229" s="177">
        <f>IF(ISBLANK('Nomenklatur komplett'!S229),"-",'Nomenklatur komplett'!S229)</f>
        <v>65</v>
      </c>
      <c r="H229" s="174">
        <f>IF(ISBLANK('Nomenklatur komplett'!N229),"-",'Nomenklatur komplett'!N229)</f>
        <v>95580000</v>
      </c>
      <c r="I229" s="191" t="str">
        <f>IF(ISBLANK('Nomenklatur komplett'!O229),"-",'Nomenklatur komplett'!O229)</f>
        <v>NDS HF Human Resources und Coaching (MiVo 2005)</v>
      </c>
    </row>
    <row r="230" spans="1:9" x14ac:dyDescent="0.2">
      <c r="A230" s="174">
        <f>IF(ISBLANK('Nomenklatur komplett'!P230),"-",'Nomenklatur komplett'!P230)</f>
        <v>95884200</v>
      </c>
      <c r="B230" s="175" t="str">
        <f>IF(ISBLANK('Nomenklatur komplett'!Q230),"-",'Nomenklatur komplett'!Q230)</f>
        <v>NDS HF Human Ressources Management (MiVo 2017)</v>
      </c>
      <c r="C230" s="176">
        <f>IF(ISBLANK('Nomenklatur komplett'!R230),"-",'Nomenklatur komplett'!R230)</f>
        <v>19</v>
      </c>
      <c r="D230" s="177">
        <f>IF(ISBLANK('Nomenklatur komplett'!S230),"-",'Nomenklatur komplett'!S230)</f>
        <v>65</v>
      </c>
      <c r="H230" s="174">
        <f>IF(ISBLANK('Nomenklatur komplett'!N230),"-",'Nomenklatur komplett'!N230)</f>
        <v>95884200</v>
      </c>
      <c r="I230" s="191" t="str">
        <f>IF(ISBLANK('Nomenklatur komplett'!O230),"-",'Nomenklatur komplett'!O230)</f>
        <v>NDS HF Human Ressources Management (MiVo 2017)</v>
      </c>
    </row>
    <row r="231" spans="1:9" x14ac:dyDescent="0.2">
      <c r="A231" s="174">
        <f>IF(ISBLANK('Nomenklatur komplett'!P231),"-",'Nomenklatur komplett'!P231)</f>
        <v>95450000</v>
      </c>
      <c r="B231" s="175" t="str">
        <f>IF(ISBLANK('Nomenklatur komplett'!Q231),"-",'Nomenklatur komplett'!Q231)</f>
        <v>NDS HF IT Security &amp; Risk Management (MiVo 2017)</v>
      </c>
      <c r="C231" s="176">
        <f>IF(ISBLANK('Nomenklatur komplett'!R231),"-",'Nomenklatur komplett'!R231)</f>
        <v>19</v>
      </c>
      <c r="D231" s="177">
        <f>IF(ISBLANK('Nomenklatur komplett'!S231),"-",'Nomenklatur komplett'!S231)</f>
        <v>65</v>
      </c>
      <c r="H231" s="174">
        <f>IF(ISBLANK('Nomenklatur komplett'!N231),"-",'Nomenklatur komplett'!N231)</f>
        <v>95450000</v>
      </c>
      <c r="I231" s="191" t="str">
        <f>IF(ISBLANK('Nomenklatur komplett'!O231),"-",'Nomenklatur komplett'!O231)</f>
        <v>NDS HF IT Security &amp; Risk Management (MiVo 2017)</v>
      </c>
    </row>
    <row r="232" spans="1:9" x14ac:dyDescent="0.2">
      <c r="A232" s="174">
        <f>IF(ISBLANK('Nomenklatur komplett'!P232),"-",'Nomenklatur komplett'!P232)</f>
        <v>95700000</v>
      </c>
      <c r="B232" s="175" t="str">
        <f>IF(ISBLANK('Nomenklatur komplett'!Q232),"-",'Nomenklatur komplett'!Q232)</f>
        <v>NDS HF IT-Service-Management (MiVo 2005+2017)</v>
      </c>
      <c r="C232" s="176">
        <f>IF(ISBLANK('Nomenklatur komplett'!R232),"-",'Nomenklatur komplett'!R232)</f>
        <v>19</v>
      </c>
      <c r="D232" s="177">
        <f>IF(ISBLANK('Nomenklatur komplett'!S232),"-",'Nomenklatur komplett'!S232)</f>
        <v>65</v>
      </c>
      <c r="H232" s="174">
        <f>IF(ISBLANK('Nomenklatur komplett'!N232),"-",'Nomenklatur komplett'!N232)</f>
        <v>95700000</v>
      </c>
      <c r="I232" s="191" t="str">
        <f>IF(ISBLANK('Nomenklatur komplett'!O232),"-",'Nomenklatur komplett'!O232)</f>
        <v>NDS HF IT-Service-Management (MiVo 2005+2017)</v>
      </c>
    </row>
    <row r="233" spans="1:9" x14ac:dyDescent="0.2">
      <c r="A233" s="174">
        <f>IF(ISBLANK('Nomenklatur komplett'!P233),"-",'Nomenklatur komplett'!P233)</f>
        <v>95552000</v>
      </c>
      <c r="B233" s="175" t="str">
        <f>IF(ISBLANK('Nomenklatur komplett'!Q233),"-",'Nomenklatur komplett'!Q233)</f>
        <v>NDS HF Industrial Management (MiVo 2005)</v>
      </c>
      <c r="C233" s="176">
        <f>IF(ISBLANK('Nomenklatur komplett'!R233),"-",'Nomenklatur komplett'!R233)</f>
        <v>19</v>
      </c>
      <c r="D233" s="177">
        <f>IF(ISBLANK('Nomenklatur komplett'!S233),"-",'Nomenklatur komplett'!S233)</f>
        <v>65</v>
      </c>
      <c r="H233" s="174">
        <f>IF(ISBLANK('Nomenklatur komplett'!N233),"-",'Nomenklatur komplett'!N233)</f>
        <v>95552000</v>
      </c>
      <c r="I233" s="191" t="str">
        <f>IF(ISBLANK('Nomenklatur komplett'!O233),"-",'Nomenklatur komplett'!O233)</f>
        <v>NDS HF Industrial Management (MiVo 2005)</v>
      </c>
    </row>
    <row r="234" spans="1:9" x14ac:dyDescent="0.2">
      <c r="A234" s="174">
        <f>IF(ISBLANK('Nomenklatur komplett'!P234),"-",'Nomenklatur komplett'!P234)</f>
        <v>95510000</v>
      </c>
      <c r="B234" s="175" t="str">
        <f>IF(ISBLANK('Nomenklatur komplett'!Q234),"-",'Nomenklatur komplett'!Q234)</f>
        <v>NDS HF Intensivpflege (MiVo 2005)</v>
      </c>
      <c r="C234" s="176">
        <f>IF(ISBLANK('Nomenklatur komplett'!R234),"-",'Nomenklatur komplett'!R234)</f>
        <v>19</v>
      </c>
      <c r="D234" s="177">
        <f>IF(ISBLANK('Nomenklatur komplett'!S234),"-",'Nomenklatur komplett'!S234)</f>
        <v>65</v>
      </c>
      <c r="H234" s="174">
        <f>IF(ISBLANK('Nomenklatur komplett'!N234),"-",'Nomenklatur komplett'!N234)</f>
        <v>95510000</v>
      </c>
      <c r="I234" s="191" t="str">
        <f>IF(ISBLANK('Nomenklatur komplett'!O234),"-",'Nomenklatur komplett'!O234)</f>
        <v>NDS HF Intensivpflege (MiVo 2005)</v>
      </c>
    </row>
    <row r="235" spans="1:9" x14ac:dyDescent="0.2">
      <c r="A235" s="174">
        <f>IF(ISBLANK('Nomenklatur komplett'!P235),"-",'Nomenklatur komplett'!P235)</f>
        <v>95512000</v>
      </c>
      <c r="B235" s="175" t="str">
        <f>IF(ISBLANK('Nomenklatur komplett'!Q235),"-",'Nomenklatur komplett'!Q235)</f>
        <v>NDS HF Intensivpflege (MiVo 2017)</v>
      </c>
      <c r="C235" s="176">
        <f>IF(ISBLANK('Nomenklatur komplett'!R235),"-",'Nomenklatur komplett'!R235)</f>
        <v>19</v>
      </c>
      <c r="D235" s="177">
        <f>IF(ISBLANK('Nomenklatur komplett'!S235),"-",'Nomenklatur komplett'!S235)</f>
        <v>65</v>
      </c>
      <c r="H235" s="174">
        <f>IF(ISBLANK('Nomenklatur komplett'!N235),"-",'Nomenklatur komplett'!N235)</f>
        <v>95512000</v>
      </c>
      <c r="I235" s="191" t="str">
        <f>IF(ISBLANK('Nomenklatur komplett'!O235),"-",'Nomenklatur komplett'!O235)</f>
        <v>NDS HF Intensivpflege (MiVo 2017)</v>
      </c>
    </row>
    <row r="236" spans="1:9" x14ac:dyDescent="0.2">
      <c r="A236" s="174">
        <f>IF(ISBLANK('Nomenklatur komplett'!P236),"-",'Nomenklatur komplett'!P236)</f>
        <v>95230000</v>
      </c>
      <c r="B236" s="175" t="str">
        <f>IF(ISBLANK('Nomenklatur komplett'!Q236),"-",'Nomenklatur komplett'!Q236)</f>
        <v>NDS HF Interne Kommunikation und Management Support (MiVo 2005)</v>
      </c>
      <c r="C236" s="176">
        <f>IF(ISBLANK('Nomenklatur komplett'!R236),"-",'Nomenklatur komplett'!R236)</f>
        <v>19</v>
      </c>
      <c r="D236" s="177">
        <f>IF(ISBLANK('Nomenklatur komplett'!S236),"-",'Nomenklatur komplett'!S236)</f>
        <v>65</v>
      </c>
      <c r="H236" s="174">
        <f>IF(ISBLANK('Nomenklatur komplett'!N236),"-",'Nomenklatur komplett'!N236)</f>
        <v>95230000</v>
      </c>
      <c r="I236" s="191" t="str">
        <f>IF(ISBLANK('Nomenklatur komplett'!O236),"-",'Nomenklatur komplett'!O236)</f>
        <v>NDS HF Interne Kommunikation und Management Support (MiVo 2005)</v>
      </c>
    </row>
    <row r="237" spans="1:9" x14ac:dyDescent="0.2">
      <c r="A237" s="174">
        <f>IF(ISBLANK('Nomenklatur komplett'!P237),"-",'Nomenklatur komplett'!P237)</f>
        <v>95563000</v>
      </c>
      <c r="B237" s="175" t="str">
        <f>IF(ISBLANK('Nomenklatur komplett'!Q237),"-",'Nomenklatur komplett'!Q237)</f>
        <v>NDS HF KMU Leadership und Betriebswirtschaft (MiVo 2017)</v>
      </c>
      <c r="C237" s="176">
        <f>IF(ISBLANK('Nomenklatur komplett'!R237),"-",'Nomenklatur komplett'!R237)</f>
        <v>19</v>
      </c>
      <c r="D237" s="177">
        <f>IF(ISBLANK('Nomenklatur komplett'!S237),"-",'Nomenklatur komplett'!S237)</f>
        <v>65</v>
      </c>
      <c r="H237" s="174">
        <f>IF(ISBLANK('Nomenklatur komplett'!N237),"-",'Nomenklatur komplett'!N237)</f>
        <v>95563000</v>
      </c>
      <c r="I237" s="191" t="str">
        <f>IF(ISBLANK('Nomenklatur komplett'!O237),"-",'Nomenklatur komplett'!O237)</f>
        <v>NDS HF KMU Leadership und Betriebswirtschaft (MiVo 2017)</v>
      </c>
    </row>
    <row r="238" spans="1:9" x14ac:dyDescent="0.2">
      <c r="A238" s="174">
        <f>IF(ISBLANK('Nomenklatur komplett'!P238),"-",'Nomenklatur komplett'!P238)</f>
        <v>95470000</v>
      </c>
      <c r="B238" s="175" t="str">
        <f>IF(ISBLANK('Nomenklatur komplett'!Q238),"-",'Nomenklatur komplett'!Q238)</f>
        <v>NDS HF Key-Account Management (MiVo 2017)</v>
      </c>
      <c r="C238" s="176">
        <f>IF(ISBLANK('Nomenklatur komplett'!R238),"-",'Nomenklatur komplett'!R238)</f>
        <v>19</v>
      </c>
      <c r="D238" s="177">
        <f>IF(ISBLANK('Nomenklatur komplett'!S238),"-",'Nomenklatur komplett'!S238)</f>
        <v>65</v>
      </c>
      <c r="H238" s="174">
        <f>IF(ISBLANK('Nomenklatur komplett'!N238),"-",'Nomenklatur komplett'!N238)</f>
        <v>95470000</v>
      </c>
      <c r="I238" s="191" t="str">
        <f>IF(ISBLANK('Nomenklatur komplett'!O238),"-",'Nomenklatur komplett'!O238)</f>
        <v>NDS HF Key-Account Management (MiVo 2017)</v>
      </c>
    </row>
    <row r="239" spans="1:9" x14ac:dyDescent="0.2">
      <c r="A239" s="174">
        <f>IF(ISBLANK('Nomenklatur komplett'!P239),"-",'Nomenklatur komplett'!P239)</f>
        <v>95240000</v>
      </c>
      <c r="B239" s="175" t="str">
        <f>IF(ISBLANK('Nomenklatur komplett'!Q239),"-",'Nomenklatur komplett'!Q239)</f>
        <v>NDS HF Kommunikationstrainer/-in (MiVo 2005)</v>
      </c>
      <c r="C239" s="176">
        <f>IF(ISBLANK('Nomenklatur komplett'!R239),"-",'Nomenklatur komplett'!R239)</f>
        <v>19</v>
      </c>
      <c r="D239" s="177">
        <f>IF(ISBLANK('Nomenklatur komplett'!S239),"-",'Nomenklatur komplett'!S239)</f>
        <v>65</v>
      </c>
      <c r="H239" s="174">
        <f>IF(ISBLANK('Nomenklatur komplett'!N239),"-",'Nomenklatur komplett'!N239)</f>
        <v>95240000</v>
      </c>
      <c r="I239" s="191" t="str">
        <f>IF(ISBLANK('Nomenklatur komplett'!O239),"-",'Nomenklatur komplett'!O239)</f>
        <v>NDS HF Kommunikationstrainer/-in (MiVo 2005)</v>
      </c>
    </row>
    <row r="240" spans="1:9" x14ac:dyDescent="0.2">
      <c r="A240" s="174">
        <f>IF(ISBLANK('Nomenklatur komplett'!P240),"-",'Nomenklatur komplett'!P240)</f>
        <v>95890200</v>
      </c>
      <c r="B240" s="175" t="str">
        <f>IF(ISBLANK('Nomenklatur komplett'!Q240),"-",'Nomenklatur komplett'!Q240)</f>
        <v>NDS HF Leadership (MiVo 2017)</v>
      </c>
      <c r="C240" s="176">
        <f>IF(ISBLANK('Nomenklatur komplett'!R240),"-",'Nomenklatur komplett'!R240)</f>
        <v>19</v>
      </c>
      <c r="D240" s="177">
        <f>IF(ISBLANK('Nomenklatur komplett'!S240),"-",'Nomenklatur komplett'!S240)</f>
        <v>65</v>
      </c>
      <c r="H240" s="174">
        <f>IF(ISBLANK('Nomenklatur komplett'!N240),"-",'Nomenklatur komplett'!N240)</f>
        <v>95890200</v>
      </c>
      <c r="I240" s="191" t="str">
        <f>IF(ISBLANK('Nomenklatur komplett'!O240),"-",'Nomenklatur komplett'!O240)</f>
        <v>NDS HF Leadership (MiVo 2017)</v>
      </c>
    </row>
    <row r="241" spans="1:9" x14ac:dyDescent="0.2">
      <c r="A241" s="174">
        <f>IF(ISBLANK('Nomenklatur komplett'!P241),"-",'Nomenklatur komplett'!P241)</f>
        <v>95561000</v>
      </c>
      <c r="B241" s="175" t="str">
        <f>IF(ISBLANK('Nomenklatur komplett'!Q241),"-",'Nomenklatur komplett'!Q241)</f>
        <v>NDS HF Leadership and Change Management (MiVo 2005+2017)</v>
      </c>
      <c r="C241" s="176">
        <f>IF(ISBLANK('Nomenklatur komplett'!R241),"-",'Nomenklatur komplett'!R241)</f>
        <v>19</v>
      </c>
      <c r="D241" s="177">
        <f>IF(ISBLANK('Nomenklatur komplett'!S241),"-",'Nomenklatur komplett'!S241)</f>
        <v>65</v>
      </c>
      <c r="H241" s="174">
        <f>IF(ISBLANK('Nomenklatur komplett'!N241),"-",'Nomenklatur komplett'!N241)</f>
        <v>95561000</v>
      </c>
      <c r="I241" s="191" t="str">
        <f>IF(ISBLANK('Nomenklatur komplett'!O241),"-",'Nomenklatur komplett'!O241)</f>
        <v>NDS HF Leadership and Change Management (MiVo 2005+2017)</v>
      </c>
    </row>
    <row r="242" spans="1:9" x14ac:dyDescent="0.2">
      <c r="A242" s="174">
        <f>IF(ISBLANK('Nomenklatur komplett'!P242),"-",'Nomenklatur komplett'!P242)</f>
        <v>95562000</v>
      </c>
      <c r="B242" s="175" t="str">
        <f>IF(ISBLANK('Nomenklatur komplett'!Q242),"-",'Nomenklatur komplett'!Q242)</f>
        <v>NDS HF Leadership and Management (MiVo 2005+2017)</v>
      </c>
      <c r="C242" s="176">
        <f>IF(ISBLANK('Nomenklatur komplett'!R242),"-",'Nomenklatur komplett'!R242)</f>
        <v>19</v>
      </c>
      <c r="D242" s="177">
        <f>IF(ISBLANK('Nomenklatur komplett'!S242),"-",'Nomenklatur komplett'!S242)</f>
        <v>65</v>
      </c>
      <c r="H242" s="174">
        <f>IF(ISBLANK('Nomenklatur komplett'!N242),"-",'Nomenklatur komplett'!N242)</f>
        <v>95562000</v>
      </c>
      <c r="I242" s="191" t="str">
        <f>IF(ISBLANK('Nomenklatur komplett'!O242),"-",'Nomenklatur komplett'!O242)</f>
        <v>NDS HF Leadership and Management (MiVo 2005+2017)</v>
      </c>
    </row>
    <row r="243" spans="1:9" x14ac:dyDescent="0.2">
      <c r="A243" s="174">
        <f>IF(ISBLANK('Nomenklatur komplett'!P243),"-",'Nomenklatur komplett'!P243)</f>
        <v>95811000</v>
      </c>
      <c r="B243" s="175" t="str">
        <f>IF(ISBLANK('Nomenklatur komplett'!Q243),"-",'Nomenklatur komplett'!Q243)</f>
        <v>NDS HF Leiter/in HR (MiVo 2005+2017)</v>
      </c>
      <c r="C243" s="176">
        <f>IF(ISBLANK('Nomenklatur komplett'!R243),"-",'Nomenklatur komplett'!R243)</f>
        <v>19</v>
      </c>
      <c r="D243" s="177">
        <f>IF(ISBLANK('Nomenklatur komplett'!S243),"-",'Nomenklatur komplett'!S243)</f>
        <v>65</v>
      </c>
      <c r="H243" s="174">
        <f>IF(ISBLANK('Nomenklatur komplett'!N243),"-",'Nomenklatur komplett'!N243)</f>
        <v>95811000</v>
      </c>
      <c r="I243" s="191" t="str">
        <f>IF(ISBLANK('Nomenklatur komplett'!O243),"-",'Nomenklatur komplett'!O243)</f>
        <v>NDS HF Leiter/in HR (MiVo 2005+2017)</v>
      </c>
    </row>
    <row r="244" spans="1:9" x14ac:dyDescent="0.2">
      <c r="A244" s="174">
        <f>IF(ISBLANK('Nomenklatur komplett'!P244),"-",'Nomenklatur komplett'!P244)</f>
        <v>95620000</v>
      </c>
      <c r="B244" s="175" t="str">
        <f>IF(ISBLANK('Nomenklatur komplett'!Q244),"-",'Nomenklatur komplett'!Q244)</f>
        <v>NDS HF Leitung Finanzen und Dienste (MiVo 2005)</v>
      </c>
      <c r="C244" s="176">
        <f>IF(ISBLANK('Nomenklatur komplett'!R244),"-",'Nomenklatur komplett'!R244)</f>
        <v>19</v>
      </c>
      <c r="D244" s="177">
        <f>IF(ISBLANK('Nomenklatur komplett'!S244),"-",'Nomenklatur komplett'!S244)</f>
        <v>65</v>
      </c>
      <c r="H244" s="174">
        <f>IF(ISBLANK('Nomenklatur komplett'!N244),"-",'Nomenklatur komplett'!N244)</f>
        <v>95620000</v>
      </c>
      <c r="I244" s="191" t="str">
        <f>IF(ISBLANK('Nomenklatur komplett'!O244),"-",'Nomenklatur komplett'!O244)</f>
        <v>NDS HF Leitung Finanzen und Dienste (MiVo 2005)</v>
      </c>
    </row>
    <row r="245" spans="1:9" x14ac:dyDescent="0.2">
      <c r="A245" s="174">
        <f>IF(ISBLANK('Nomenklatur komplett'!P245),"-",'Nomenklatur komplett'!P245)</f>
        <v>95201000</v>
      </c>
      <c r="B245" s="175" t="str">
        <f>IF(ISBLANK('Nomenklatur komplett'!Q245),"-",'Nomenklatur komplett'!Q245)</f>
        <v>NDS HF Leitung Institution für Kindererziehung (MiVo 2005)</v>
      </c>
      <c r="C245" s="176">
        <f>IF(ISBLANK('Nomenklatur komplett'!R245),"-",'Nomenklatur komplett'!R245)</f>
        <v>19</v>
      </c>
      <c r="D245" s="177">
        <f>IF(ISBLANK('Nomenklatur komplett'!S245),"-",'Nomenklatur komplett'!S245)</f>
        <v>65</v>
      </c>
      <c r="H245" s="174">
        <f>IF(ISBLANK('Nomenklatur komplett'!N245),"-",'Nomenklatur komplett'!N245)</f>
        <v>95201000</v>
      </c>
      <c r="I245" s="191" t="str">
        <f>IF(ISBLANK('Nomenklatur komplett'!O245),"-",'Nomenklatur komplett'!O245)</f>
        <v>NDS HF Leitung Institution für Kindererziehung (MiVo 2005)</v>
      </c>
    </row>
    <row r="246" spans="1:9" x14ac:dyDescent="0.2">
      <c r="A246" s="174">
        <f>IF(ISBLANK('Nomenklatur komplett'!P246),"-",'Nomenklatur komplett'!P246)</f>
        <v>95290000</v>
      </c>
      <c r="B246" s="175" t="str">
        <f>IF(ISBLANK('Nomenklatur komplett'!Q246),"-",'Nomenklatur komplett'!Q246)</f>
        <v>NDS HF Logistikleitung (MiVo 2005+2017)</v>
      </c>
      <c r="C246" s="176">
        <f>IF(ISBLANK('Nomenklatur komplett'!R246),"-",'Nomenklatur komplett'!R246)</f>
        <v>19</v>
      </c>
      <c r="D246" s="177">
        <f>IF(ISBLANK('Nomenklatur komplett'!S246),"-",'Nomenklatur komplett'!S246)</f>
        <v>65</v>
      </c>
      <c r="H246" s="174">
        <f>IF(ISBLANK('Nomenklatur komplett'!N246),"-",'Nomenklatur komplett'!N246)</f>
        <v>95290000</v>
      </c>
      <c r="I246" s="191" t="str">
        <f>IF(ISBLANK('Nomenklatur komplett'!O246),"-",'Nomenklatur komplett'!O246)</f>
        <v>NDS HF Logistikleitung (MiVo 2005+2017)</v>
      </c>
    </row>
    <row r="247" spans="1:9" x14ac:dyDescent="0.2">
      <c r="A247" s="174">
        <f>IF(ISBLANK('Nomenklatur komplett'!P247),"-",'Nomenklatur komplett'!P247)</f>
        <v>95750000</v>
      </c>
      <c r="B247" s="175" t="str">
        <f>IF(ISBLANK('Nomenklatur komplett'!Q247),"-",'Nomenklatur komplett'!Q247)</f>
        <v>NDS HF Logotherapeutische Beratung (MiVo 2005)</v>
      </c>
      <c r="C247" s="176">
        <f>IF(ISBLANK('Nomenklatur komplett'!R247),"-",'Nomenklatur komplett'!R247)</f>
        <v>19</v>
      </c>
      <c r="D247" s="177">
        <f>IF(ISBLANK('Nomenklatur komplett'!S247),"-",'Nomenklatur komplett'!S247)</f>
        <v>65</v>
      </c>
      <c r="H247" s="174">
        <f>IF(ISBLANK('Nomenklatur komplett'!N247),"-",'Nomenklatur komplett'!N247)</f>
        <v>95750000</v>
      </c>
      <c r="I247" s="191" t="str">
        <f>IF(ISBLANK('Nomenklatur komplett'!O247),"-",'Nomenklatur komplett'!O247)</f>
        <v>NDS HF Logotherapeutische Beratung (MiVo 2005)</v>
      </c>
    </row>
    <row r="248" spans="1:9" x14ac:dyDescent="0.2">
      <c r="A248" s="174">
        <f>IF(ISBLANK('Nomenklatur komplett'!P248),"-",'Nomenklatur komplett'!P248)</f>
        <v>95250000</v>
      </c>
      <c r="B248" s="175" t="str">
        <f>IF(ISBLANK('Nomenklatur komplett'!Q248),"-",'Nomenklatur komplett'!Q248)</f>
        <v>NDS HF Marketing Excellence (MiVo 2005)</v>
      </c>
      <c r="C248" s="176">
        <f>IF(ISBLANK('Nomenklatur komplett'!R248),"-",'Nomenklatur komplett'!R248)</f>
        <v>19</v>
      </c>
      <c r="D248" s="177">
        <f>IF(ISBLANK('Nomenklatur komplett'!S248),"-",'Nomenklatur komplett'!S248)</f>
        <v>65</v>
      </c>
      <c r="H248" s="174">
        <f>IF(ISBLANK('Nomenklatur komplett'!N248),"-",'Nomenklatur komplett'!N248)</f>
        <v>95250000</v>
      </c>
      <c r="I248" s="191" t="str">
        <f>IF(ISBLANK('Nomenklatur komplett'!O248),"-",'Nomenklatur komplett'!O248)</f>
        <v>NDS HF Marketing Excellence (MiVo 2005)</v>
      </c>
    </row>
    <row r="249" spans="1:9" x14ac:dyDescent="0.2">
      <c r="A249" s="174">
        <f>IF(ISBLANK('Nomenklatur komplett'!P249),"-",'Nomenklatur komplett'!P249)</f>
        <v>95602000</v>
      </c>
      <c r="B249" s="175" t="str">
        <f>IF(ISBLANK('Nomenklatur komplett'!Q249),"-",'Nomenklatur komplett'!Q249)</f>
        <v>NDS HF Marketing und Verkaufsleitung (MiVo 2005+2017)</v>
      </c>
      <c r="C249" s="176">
        <f>IF(ISBLANK('Nomenklatur komplett'!R249),"-",'Nomenklatur komplett'!R249)</f>
        <v>19</v>
      </c>
      <c r="D249" s="177">
        <f>IF(ISBLANK('Nomenklatur komplett'!S249),"-",'Nomenklatur komplett'!S249)</f>
        <v>65</v>
      </c>
      <c r="H249" s="174">
        <f>IF(ISBLANK('Nomenklatur komplett'!N249),"-",'Nomenklatur komplett'!N249)</f>
        <v>95602000</v>
      </c>
      <c r="I249" s="191" t="str">
        <f>IF(ISBLANK('Nomenklatur komplett'!O249),"-",'Nomenklatur komplett'!O249)</f>
        <v>NDS HF Marketing und Verkaufsleitung (MiVo 2005+2017)</v>
      </c>
    </row>
    <row r="250" spans="1:9" x14ac:dyDescent="0.2">
      <c r="A250" s="174">
        <f>IF(ISBLANK('Nomenklatur komplett'!P250),"-",'Nomenklatur komplett'!P250)</f>
        <v>95600000</v>
      </c>
      <c r="B250" s="175" t="str">
        <f>IF(ISBLANK('Nomenklatur komplett'!Q250),"-",'Nomenklatur komplett'!Q250)</f>
        <v>NDS HF Marketing- und Verkaufsmanagement (MiVo 2005)</v>
      </c>
      <c r="C250" s="176">
        <f>IF(ISBLANK('Nomenklatur komplett'!R250),"-",'Nomenklatur komplett'!R250)</f>
        <v>19</v>
      </c>
      <c r="D250" s="177">
        <f>IF(ISBLANK('Nomenklatur komplett'!S250),"-",'Nomenklatur komplett'!S250)</f>
        <v>65</v>
      </c>
      <c r="H250" s="174">
        <f>IF(ISBLANK('Nomenklatur komplett'!N250),"-",'Nomenklatur komplett'!N250)</f>
        <v>95600000</v>
      </c>
      <c r="I250" s="191" t="str">
        <f>IF(ISBLANK('Nomenklatur komplett'!O250),"-",'Nomenklatur komplett'!O250)</f>
        <v>NDS HF Marketing- und Verkaufsmanagement (MiVo 2005)</v>
      </c>
    </row>
    <row r="251" spans="1:9" x14ac:dyDescent="0.2">
      <c r="A251" s="174">
        <f>IF(ISBLANK('Nomenklatur komplett'!P251),"-",'Nomenklatur komplett'!P251)</f>
        <v>95325000</v>
      </c>
      <c r="B251" s="175" t="str">
        <f>IF(ISBLANK('Nomenklatur komplett'!Q251),"-",'Nomenklatur komplett'!Q251)</f>
        <v>NDS HF Media &amp; Event Management (MiVo 2017)</v>
      </c>
      <c r="C251" s="176">
        <f>IF(ISBLANK('Nomenklatur komplett'!R251),"-",'Nomenklatur komplett'!R251)</f>
        <v>19</v>
      </c>
      <c r="D251" s="177">
        <f>IF(ISBLANK('Nomenklatur komplett'!S251),"-",'Nomenklatur komplett'!S251)</f>
        <v>65</v>
      </c>
      <c r="H251" s="174">
        <f>IF(ISBLANK('Nomenklatur komplett'!N251),"-",'Nomenklatur komplett'!N251)</f>
        <v>95325000</v>
      </c>
      <c r="I251" s="191" t="str">
        <f>IF(ISBLANK('Nomenklatur komplett'!O251),"-",'Nomenklatur komplett'!O251)</f>
        <v>NDS HF Media &amp; Event Management (MiVo 2017)</v>
      </c>
    </row>
    <row r="252" spans="1:9" x14ac:dyDescent="0.2">
      <c r="A252" s="174">
        <f>IF(ISBLANK('Nomenklatur komplett'!P252),"-",'Nomenklatur komplett'!P252)</f>
        <v>95893200</v>
      </c>
      <c r="B252" s="175" t="str">
        <f>IF(ISBLANK('Nomenklatur komplett'!Q252),"-",'Nomenklatur komplett'!Q252)</f>
        <v>NDS HF Medien (MiVo 2017)</v>
      </c>
      <c r="C252" s="176">
        <f>IF(ISBLANK('Nomenklatur komplett'!R252),"-",'Nomenklatur komplett'!R252)</f>
        <v>19</v>
      </c>
      <c r="D252" s="177">
        <f>IF(ISBLANK('Nomenklatur komplett'!S252),"-",'Nomenklatur komplett'!S252)</f>
        <v>65</v>
      </c>
      <c r="H252" s="174">
        <f>IF(ISBLANK('Nomenklatur komplett'!N252),"-",'Nomenklatur komplett'!N252)</f>
        <v>95893200</v>
      </c>
      <c r="I252" s="191" t="str">
        <f>IF(ISBLANK('Nomenklatur komplett'!O252),"-",'Nomenklatur komplett'!O252)</f>
        <v>NDS HF Medien (MiVo 2017)</v>
      </c>
    </row>
    <row r="253" spans="1:9" x14ac:dyDescent="0.2">
      <c r="A253" s="174">
        <f>IF(ISBLANK('Nomenklatur komplett'!P253),"-",'Nomenklatur komplett'!P253)</f>
        <v>95110000</v>
      </c>
      <c r="B253" s="175" t="str">
        <f>IF(ISBLANK('Nomenklatur komplett'!Q253),"-",'Nomenklatur komplett'!Q253)</f>
        <v>NDS HF Network Engineering (MiVo 2005)</v>
      </c>
      <c r="C253" s="176">
        <f>IF(ISBLANK('Nomenklatur komplett'!R253),"-",'Nomenklatur komplett'!R253)</f>
        <v>19</v>
      </c>
      <c r="D253" s="177">
        <f>IF(ISBLANK('Nomenklatur komplett'!S253),"-",'Nomenklatur komplett'!S253)</f>
        <v>65</v>
      </c>
      <c r="H253" s="174">
        <f>IF(ISBLANK('Nomenklatur komplett'!N253),"-",'Nomenklatur komplett'!N253)</f>
        <v>95110000</v>
      </c>
      <c r="I253" s="191" t="str">
        <f>IF(ISBLANK('Nomenklatur komplett'!O253),"-",'Nomenklatur komplett'!O253)</f>
        <v>NDS HF Network Engineering (MiVo 2005)</v>
      </c>
    </row>
    <row r="254" spans="1:9" x14ac:dyDescent="0.2">
      <c r="A254" s="174">
        <f>IF(ISBLANK('Nomenklatur komplett'!P254),"-",'Nomenklatur komplett'!P254)</f>
        <v>95115000</v>
      </c>
      <c r="B254" s="175" t="str">
        <f>IF(ISBLANK('Nomenklatur komplett'!Q254),"-",'Nomenklatur komplett'!Q254)</f>
        <v>NDS HF Network Security Engineering (MiVo 2017)</v>
      </c>
      <c r="C254" s="176">
        <f>IF(ISBLANK('Nomenklatur komplett'!R254),"-",'Nomenklatur komplett'!R254)</f>
        <v>19</v>
      </c>
      <c r="D254" s="177">
        <f>IF(ISBLANK('Nomenklatur komplett'!S254),"-",'Nomenklatur komplett'!S254)</f>
        <v>65</v>
      </c>
      <c r="H254" s="174">
        <f>IF(ISBLANK('Nomenklatur komplett'!N254),"-",'Nomenklatur komplett'!N254)</f>
        <v>95115000</v>
      </c>
      <c r="I254" s="191" t="str">
        <f>IF(ISBLANK('Nomenklatur komplett'!O254),"-",'Nomenklatur komplett'!O254)</f>
        <v>NDS HF Network Security Engineering (MiVo 2017)</v>
      </c>
    </row>
    <row r="255" spans="1:9" x14ac:dyDescent="0.2">
      <c r="A255" s="174">
        <f>IF(ISBLANK('Nomenklatur komplett'!P255),"-",'Nomenklatur komplett'!P255)</f>
        <v>95540000</v>
      </c>
      <c r="B255" s="175" t="str">
        <f>IF(ISBLANK('Nomenklatur komplett'!Q255),"-",'Nomenklatur komplett'!Q255)</f>
        <v>NDS HF Notfallpflege (MiVo 2005+2017)</v>
      </c>
      <c r="C255" s="176">
        <f>IF(ISBLANK('Nomenklatur komplett'!R255),"-",'Nomenklatur komplett'!R255)</f>
        <v>19</v>
      </c>
      <c r="D255" s="177">
        <f>IF(ISBLANK('Nomenklatur komplett'!S255),"-",'Nomenklatur komplett'!S255)</f>
        <v>65</v>
      </c>
      <c r="H255" s="174">
        <f>IF(ISBLANK('Nomenklatur komplett'!N255),"-",'Nomenklatur komplett'!N255)</f>
        <v>95540000</v>
      </c>
      <c r="I255" s="191" t="str">
        <f>IF(ISBLANK('Nomenklatur komplett'!O255),"-",'Nomenklatur komplett'!O255)</f>
        <v>NDS HF Notfallpflege (MiVo 2005+2017)</v>
      </c>
    </row>
    <row r="256" spans="1:9" x14ac:dyDescent="0.2">
      <c r="A256" s="174">
        <f>IF(ISBLANK('Nomenklatur komplett'!P256),"-",'Nomenklatur komplett'!P256)</f>
        <v>95541000</v>
      </c>
      <c r="B256" s="175" t="str">
        <f>IF(ISBLANK('Nomenklatur komplett'!Q256),"-",'Nomenklatur komplett'!Q256)</f>
        <v>NDS HF Notfallregulation (MiVo 2005)</v>
      </c>
      <c r="C256" s="176">
        <f>IF(ISBLANK('Nomenklatur komplett'!R256),"-",'Nomenklatur komplett'!R256)</f>
        <v>19</v>
      </c>
      <c r="D256" s="177">
        <f>IF(ISBLANK('Nomenklatur komplett'!S256),"-",'Nomenklatur komplett'!S256)</f>
        <v>65</v>
      </c>
      <c r="H256" s="174">
        <f>IF(ISBLANK('Nomenklatur komplett'!N256),"-",'Nomenklatur komplett'!N256)</f>
        <v>95541000</v>
      </c>
      <c r="I256" s="191" t="str">
        <f>IF(ISBLANK('Nomenklatur komplett'!O256),"-",'Nomenklatur komplett'!O256)</f>
        <v>NDS HF Notfallregulation (MiVo 2005)</v>
      </c>
    </row>
    <row r="257" spans="1:9" x14ac:dyDescent="0.2">
      <c r="A257" s="174">
        <f>IF(ISBLANK('Nomenklatur komplett'!P257),"-",'Nomenklatur komplett'!P257)</f>
        <v>95670000</v>
      </c>
      <c r="B257" s="175" t="str">
        <f>IF(ISBLANK('Nomenklatur komplett'!Q257),"-",'Nomenklatur komplett'!Q257)</f>
        <v>NDS HF Online Marketing Manager (MiVo 2005+2017)</v>
      </c>
      <c r="C257" s="176">
        <f>IF(ISBLANK('Nomenklatur komplett'!R257),"-",'Nomenklatur komplett'!R257)</f>
        <v>18</v>
      </c>
      <c r="D257" s="177">
        <f>IF(ISBLANK('Nomenklatur komplett'!S257),"-",'Nomenklatur komplett'!S257)</f>
        <v>65</v>
      </c>
      <c r="H257" s="174">
        <f>IF(ISBLANK('Nomenklatur komplett'!N257),"-",'Nomenklatur komplett'!N257)</f>
        <v>95670000</v>
      </c>
      <c r="I257" s="191" t="str">
        <f>IF(ISBLANK('Nomenklatur komplett'!O257),"-",'Nomenklatur komplett'!O257)</f>
        <v>NDS HF Online Marketing Manager (MiVo 2005+2017)</v>
      </c>
    </row>
    <row r="258" spans="1:9" x14ac:dyDescent="0.2">
      <c r="A258" s="174">
        <f>IF(ISBLANK('Nomenklatur komplett'!P258),"-",'Nomenklatur komplett'!P258)</f>
        <v>95650000</v>
      </c>
      <c r="B258" s="175" t="str">
        <f>IF(ISBLANK('Nomenklatur komplett'!Q258),"-",'Nomenklatur komplett'!Q258)</f>
        <v>NDS HF Personalleitung (MiVo 2005+2017)</v>
      </c>
      <c r="C258" s="176">
        <f>IF(ISBLANK('Nomenklatur komplett'!R258),"-",'Nomenklatur komplett'!R258)</f>
        <v>19</v>
      </c>
      <c r="D258" s="177">
        <f>IF(ISBLANK('Nomenklatur komplett'!S258),"-",'Nomenklatur komplett'!S258)</f>
        <v>65</v>
      </c>
      <c r="H258" s="174">
        <f>IF(ISBLANK('Nomenklatur komplett'!N258),"-",'Nomenklatur komplett'!N258)</f>
        <v>95650000</v>
      </c>
      <c r="I258" s="191" t="str">
        <f>IF(ISBLANK('Nomenklatur komplett'!O258),"-",'Nomenklatur komplett'!O258)</f>
        <v>NDS HF Personalleitung (MiVo 2005+2017)</v>
      </c>
    </row>
    <row r="259" spans="1:9" x14ac:dyDescent="0.2">
      <c r="A259" s="174">
        <f>IF(ISBLANK('Nomenklatur komplett'!P259),"-",'Nomenklatur komplett'!P259)</f>
        <v>95160000</v>
      </c>
      <c r="B259" s="175" t="str">
        <f>IF(ISBLANK('Nomenklatur komplett'!Q259),"-",'Nomenklatur komplett'!Q259)</f>
        <v>NDS HF Produktemanager/in Textil (MiVo 2005)</v>
      </c>
      <c r="C259" s="176">
        <f>IF(ISBLANK('Nomenklatur komplett'!R259),"-",'Nomenklatur komplett'!R259)</f>
        <v>19</v>
      </c>
      <c r="D259" s="177">
        <f>IF(ISBLANK('Nomenklatur komplett'!S259),"-",'Nomenklatur komplett'!S259)</f>
        <v>65</v>
      </c>
      <c r="H259" s="174">
        <f>IF(ISBLANK('Nomenklatur komplett'!N259),"-",'Nomenklatur komplett'!N259)</f>
        <v>95160000</v>
      </c>
      <c r="I259" s="191" t="str">
        <f>IF(ISBLANK('Nomenklatur komplett'!O259),"-",'Nomenklatur komplett'!O259)</f>
        <v>NDS HF Produktemanager/in Textil (MiVo 2005)</v>
      </c>
    </row>
    <row r="260" spans="1:9" x14ac:dyDescent="0.2">
      <c r="A260" s="174">
        <f>IF(ISBLANK('Nomenklatur komplett'!P260),"-",'Nomenklatur komplett'!P260)</f>
        <v>95340000</v>
      </c>
      <c r="B260" s="175" t="str">
        <f>IF(ISBLANK('Nomenklatur komplett'!Q260),"-",'Nomenklatur komplett'!Q260)</f>
        <v>NDS HF Projekt- und Prozessmanagement (MiVo 2005)</v>
      </c>
      <c r="C260" s="176">
        <f>IF(ISBLANK('Nomenklatur komplett'!R260),"-",'Nomenklatur komplett'!R260)</f>
        <v>19</v>
      </c>
      <c r="D260" s="177">
        <f>IF(ISBLANK('Nomenklatur komplett'!S260),"-",'Nomenklatur komplett'!S260)</f>
        <v>65</v>
      </c>
      <c r="H260" s="174">
        <f>IF(ISBLANK('Nomenklatur komplett'!N260),"-",'Nomenklatur komplett'!N260)</f>
        <v>95340000</v>
      </c>
      <c r="I260" s="191" t="str">
        <f>IF(ISBLANK('Nomenklatur komplett'!O260),"-",'Nomenklatur komplett'!O260)</f>
        <v>NDS HF Projekt- und Prozessmanagement (MiVo 2005)</v>
      </c>
    </row>
    <row r="261" spans="1:9" x14ac:dyDescent="0.2">
      <c r="A261" s="174">
        <f>IF(ISBLANK('Nomenklatur komplett'!P261),"-",'Nomenklatur komplett'!P261)</f>
        <v>95141000</v>
      </c>
      <c r="B261" s="175" t="str">
        <f>IF(ISBLANK('Nomenklatur komplett'!Q261),"-",'Nomenklatur komplett'!Q261)</f>
        <v>NDS HF Projektmanagement (MiVo 2005+2017)</v>
      </c>
      <c r="C261" s="176">
        <f>IF(ISBLANK('Nomenklatur komplett'!R261),"-",'Nomenklatur komplett'!R261)</f>
        <v>19</v>
      </c>
      <c r="D261" s="177">
        <f>IF(ISBLANK('Nomenklatur komplett'!S261),"-",'Nomenklatur komplett'!S261)</f>
        <v>65</v>
      </c>
      <c r="H261" s="174">
        <f>IF(ISBLANK('Nomenklatur komplett'!N261),"-",'Nomenklatur komplett'!N261)</f>
        <v>95141000</v>
      </c>
      <c r="I261" s="191" t="str">
        <f>IF(ISBLANK('Nomenklatur komplett'!O261),"-",'Nomenklatur komplett'!O261)</f>
        <v>NDS HF Projektmanagement (MiVo 2005+2017)</v>
      </c>
    </row>
    <row r="262" spans="1:9" x14ac:dyDescent="0.2">
      <c r="A262" s="174">
        <f>IF(ISBLANK('Nomenklatur komplett'!P262),"-",'Nomenklatur komplett'!P262)</f>
        <v>95590000</v>
      </c>
      <c r="B262" s="175" t="str">
        <f>IF(ISBLANK('Nomenklatur komplett'!Q262),"-",'Nomenklatur komplett'!Q262)</f>
        <v>NDS HF Qualitäts- und Prozessmanagement (MiVo 2005)</v>
      </c>
      <c r="C262" s="176">
        <f>IF(ISBLANK('Nomenklatur komplett'!R262),"-",'Nomenklatur komplett'!R262)</f>
        <v>19</v>
      </c>
      <c r="D262" s="177">
        <f>IF(ISBLANK('Nomenklatur komplett'!S262),"-",'Nomenklatur komplett'!S262)</f>
        <v>65</v>
      </c>
      <c r="H262" s="174">
        <f>IF(ISBLANK('Nomenklatur komplett'!N262),"-",'Nomenklatur komplett'!N262)</f>
        <v>95590000</v>
      </c>
      <c r="I262" s="191" t="str">
        <f>IF(ISBLANK('Nomenklatur komplett'!O262),"-",'Nomenklatur komplett'!O262)</f>
        <v>NDS HF Qualitäts- und Prozessmanagement (MiVo 2005)</v>
      </c>
    </row>
    <row r="263" spans="1:9" x14ac:dyDescent="0.2">
      <c r="A263" s="174">
        <f>IF(ISBLANK('Nomenklatur komplett'!P263),"-",'Nomenklatur komplett'!P263)</f>
        <v>95170000</v>
      </c>
      <c r="B263" s="175" t="str">
        <f>IF(ISBLANK('Nomenklatur komplett'!Q263),"-",'Nomenklatur komplett'!Q263)</f>
        <v>NDS HF Qualitätsmanagement (MiVo 2005)</v>
      </c>
      <c r="C263" s="176">
        <f>IF(ISBLANK('Nomenklatur komplett'!R263),"-",'Nomenklatur komplett'!R263)</f>
        <v>19</v>
      </c>
      <c r="D263" s="177">
        <f>IF(ISBLANK('Nomenklatur komplett'!S263),"-",'Nomenklatur komplett'!S263)</f>
        <v>65</v>
      </c>
      <c r="H263" s="174">
        <f>IF(ISBLANK('Nomenklatur komplett'!N263),"-",'Nomenklatur komplett'!N263)</f>
        <v>95170000</v>
      </c>
      <c r="I263" s="191" t="str">
        <f>IF(ISBLANK('Nomenklatur komplett'!O263),"-",'Nomenklatur komplett'!O263)</f>
        <v>NDS HF Qualitätsmanagement (MiVo 2005)</v>
      </c>
    </row>
    <row r="264" spans="1:9" x14ac:dyDescent="0.2">
      <c r="A264" s="174">
        <f>IF(ISBLANK('Nomenklatur komplett'!P264),"-",'Nomenklatur komplett'!P264)</f>
        <v>95172000</v>
      </c>
      <c r="B264" s="175" t="str">
        <f>IF(ISBLANK('Nomenklatur komplett'!Q264),"-",'Nomenklatur komplett'!Q264)</f>
        <v>NDS HF Qualitätsmanagement (MiVo 2017)</v>
      </c>
      <c r="C264" s="176">
        <f>IF(ISBLANK('Nomenklatur komplett'!R264),"-",'Nomenklatur komplett'!R264)</f>
        <v>19</v>
      </c>
      <c r="D264" s="177">
        <f>IF(ISBLANK('Nomenklatur komplett'!S264),"-",'Nomenklatur komplett'!S264)</f>
        <v>65</v>
      </c>
      <c r="H264" s="174">
        <f>IF(ISBLANK('Nomenklatur komplett'!N264),"-",'Nomenklatur komplett'!N264)</f>
        <v>95172000</v>
      </c>
      <c r="I264" s="191" t="str">
        <f>IF(ISBLANK('Nomenklatur komplett'!O264),"-",'Nomenklatur komplett'!O264)</f>
        <v>NDS HF Qualitätsmanagement (MiVo 2017)</v>
      </c>
    </row>
    <row r="265" spans="1:9" x14ac:dyDescent="0.2">
      <c r="A265" s="174">
        <f>IF(ISBLANK('Nomenklatur komplett'!P265),"-",'Nomenklatur komplett'!P265)</f>
        <v>95480000</v>
      </c>
      <c r="B265" s="175" t="str">
        <f>IF(ISBLANK('Nomenklatur komplett'!Q265),"-",'Nomenklatur komplett'!Q265)</f>
        <v>NDS HF Real Estate Management (MiVo 2017)</v>
      </c>
      <c r="C265" s="176">
        <f>IF(ISBLANK('Nomenklatur komplett'!R265),"-",'Nomenklatur komplett'!R265)</f>
        <v>19</v>
      </c>
      <c r="D265" s="177">
        <f>IF(ISBLANK('Nomenklatur komplett'!S265),"-",'Nomenklatur komplett'!S265)</f>
        <v>65</v>
      </c>
      <c r="H265" s="174">
        <f>IF(ISBLANK('Nomenklatur komplett'!N265),"-",'Nomenklatur komplett'!N265)</f>
        <v>95480000</v>
      </c>
      <c r="I265" s="191" t="str">
        <f>IF(ISBLANK('Nomenklatur komplett'!O265),"-",'Nomenklatur komplett'!O265)</f>
        <v>NDS HF Real Estate Management (MiVo 2017)</v>
      </c>
    </row>
    <row r="266" spans="1:9" x14ac:dyDescent="0.2">
      <c r="A266" s="174">
        <f>IF(ISBLANK('Nomenklatur komplett'!P266),"-",'Nomenklatur komplett'!P266)</f>
        <v>95420000</v>
      </c>
      <c r="B266" s="175" t="str">
        <f>IF(ISBLANK('Nomenklatur komplett'!Q266),"-",'Nomenklatur komplett'!Q266)</f>
        <v>NDS HF Sales Management (MiVo 2017)</v>
      </c>
      <c r="C266" s="176">
        <f>IF(ISBLANK('Nomenklatur komplett'!R266),"-",'Nomenklatur komplett'!R266)</f>
        <v>19</v>
      </c>
      <c r="D266" s="177">
        <f>IF(ISBLANK('Nomenklatur komplett'!S266),"-",'Nomenklatur komplett'!S266)</f>
        <v>65</v>
      </c>
      <c r="H266" s="174">
        <f>IF(ISBLANK('Nomenklatur komplett'!N266),"-",'Nomenklatur komplett'!N266)</f>
        <v>95420000</v>
      </c>
      <c r="I266" s="191" t="str">
        <f>IF(ISBLANK('Nomenklatur komplett'!O266),"-",'Nomenklatur komplett'!O266)</f>
        <v>NDS HF Sales Management (MiVo 2017)</v>
      </c>
    </row>
    <row r="267" spans="1:9" x14ac:dyDescent="0.2">
      <c r="A267" s="174">
        <f>IF(ISBLANK('Nomenklatur komplett'!P267),"-",'Nomenklatur komplett'!P267)</f>
        <v>95941000</v>
      </c>
      <c r="B267" s="175" t="str">
        <f>IF(ISBLANK('Nomenklatur komplett'!Q267),"-",'Nomenklatur komplett'!Q267)</f>
        <v>NDS HF Sicherheitsexperte/-in in Planung und Errichtung von elektrischen Anlagen (MiVo 2017)</v>
      </c>
      <c r="C267" s="176">
        <f>IF(ISBLANK('Nomenklatur komplett'!R267),"-",'Nomenklatur komplett'!R267)</f>
        <v>19</v>
      </c>
      <c r="D267" s="177">
        <f>IF(ISBLANK('Nomenklatur komplett'!S267),"-",'Nomenklatur komplett'!S267)</f>
        <v>65</v>
      </c>
      <c r="H267" s="174">
        <f>IF(ISBLANK('Nomenklatur komplett'!N267),"-",'Nomenklatur komplett'!N267)</f>
        <v>95941000</v>
      </c>
      <c r="I267" s="191" t="str">
        <f>IF(ISBLANK('Nomenklatur komplett'!O267),"-",'Nomenklatur komplett'!O267)</f>
        <v>NDS HF Sicherheitsexperte/-in in Planung und Errichtung von elektrischen Anlagen (MiVo 2017)</v>
      </c>
    </row>
    <row r="268" spans="1:9" x14ac:dyDescent="0.2">
      <c r="A268" s="174">
        <f>IF(ISBLANK('Nomenklatur komplett'!P268),"-",'Nomenklatur komplett'!P268)</f>
        <v>95940000</v>
      </c>
      <c r="B268" s="175" t="str">
        <f>IF(ISBLANK('Nomenklatur komplett'!Q268),"-",'Nomenklatur komplett'!Q268)</f>
        <v>NDS HF Sicherheitsexperte/-in von elektrischen Anlagen (MiVo 2017)</v>
      </c>
      <c r="C268" s="176">
        <f>IF(ISBLANK('Nomenklatur komplett'!R268),"-",'Nomenklatur komplett'!R268)</f>
        <v>19</v>
      </c>
      <c r="D268" s="177">
        <f>IF(ISBLANK('Nomenklatur komplett'!S268),"-",'Nomenklatur komplett'!S268)</f>
        <v>65</v>
      </c>
      <c r="H268" s="174">
        <f>IF(ISBLANK('Nomenklatur komplett'!N268),"-",'Nomenklatur komplett'!N268)</f>
        <v>95940000</v>
      </c>
      <c r="I268" s="191" t="str">
        <f>IF(ISBLANK('Nomenklatur komplett'!O268),"-",'Nomenklatur komplett'!O268)</f>
        <v>NDS HF Sicherheitsexperte/-in von elektrischen Anlagen (MiVo 2017)</v>
      </c>
    </row>
    <row r="269" spans="1:9" x14ac:dyDescent="0.2">
      <c r="A269" s="174">
        <f>IF(ISBLANK('Nomenklatur komplett'!P269),"-",'Nomenklatur komplett'!P269)</f>
        <v>95900000</v>
      </c>
      <c r="B269" s="175" t="str">
        <f>IF(ISBLANK('Nomenklatur komplett'!Q269),"-",'Nomenklatur komplett'!Q269)</f>
        <v>NDS HF Software Engineering (MiVo 2005+2017)</v>
      </c>
      <c r="C269" s="176">
        <f>IF(ISBLANK('Nomenklatur komplett'!R269),"-",'Nomenklatur komplett'!R269)</f>
        <v>19</v>
      </c>
      <c r="D269" s="177">
        <f>IF(ISBLANK('Nomenklatur komplett'!S269),"-",'Nomenklatur komplett'!S269)</f>
        <v>65</v>
      </c>
      <c r="H269" s="174">
        <f>IF(ISBLANK('Nomenklatur komplett'!N269),"-",'Nomenklatur komplett'!N269)</f>
        <v>95900000</v>
      </c>
      <c r="I269" s="191" t="str">
        <f>IF(ISBLANK('Nomenklatur komplett'!O269),"-",'Nomenklatur komplett'!O269)</f>
        <v>NDS HF Software Engineering (MiVo 2005+2017)</v>
      </c>
    </row>
    <row r="270" spans="1:9" x14ac:dyDescent="0.2">
      <c r="A270" s="174">
        <f>IF(ISBLANK('Nomenklatur komplett'!P270),"-",'Nomenklatur komplett'!P270)</f>
        <v>95920000</v>
      </c>
      <c r="B270" s="175" t="str">
        <f>IF(ISBLANK('Nomenklatur komplett'!Q270),"-",'Nomenklatur komplett'!Q270)</f>
        <v>NDS HF Software Entwicklung (MiVo 2017)</v>
      </c>
      <c r="C270" s="176">
        <f>IF(ISBLANK('Nomenklatur komplett'!R270),"-",'Nomenklatur komplett'!R270)</f>
        <v>19</v>
      </c>
      <c r="D270" s="177">
        <f>IF(ISBLANK('Nomenklatur komplett'!S270),"-",'Nomenklatur komplett'!S270)</f>
        <v>65</v>
      </c>
      <c r="H270" s="174">
        <f>IF(ISBLANK('Nomenklatur komplett'!N270),"-",'Nomenklatur komplett'!N270)</f>
        <v>95920000</v>
      </c>
      <c r="I270" s="191" t="str">
        <f>IF(ISBLANK('Nomenklatur komplett'!O270),"-",'Nomenklatur komplett'!O270)</f>
        <v>NDS HF Software Entwicklung (MiVo 2017)</v>
      </c>
    </row>
    <row r="271" spans="1:9" x14ac:dyDescent="0.2">
      <c r="A271" s="174">
        <f>IF(ISBLANK('Nomenklatur komplett'!P271),"-",'Nomenklatur komplett'!P271)</f>
        <v>95737000</v>
      </c>
      <c r="B271" s="175" t="str">
        <f>IF(ISBLANK('Nomenklatur komplett'!Q271),"-",'Nomenklatur komplett'!Q271)</f>
        <v>NDS HF Steuerberatung (MiVo 2005+2017)</v>
      </c>
      <c r="C271" s="176">
        <f>IF(ISBLANK('Nomenklatur komplett'!R271),"-",'Nomenklatur komplett'!R271)</f>
        <v>19</v>
      </c>
      <c r="D271" s="177">
        <f>IF(ISBLANK('Nomenklatur komplett'!S271),"-",'Nomenklatur komplett'!S271)</f>
        <v>65</v>
      </c>
      <c r="H271" s="174">
        <f>IF(ISBLANK('Nomenklatur komplett'!N271),"-",'Nomenklatur komplett'!N271)</f>
        <v>95737000</v>
      </c>
      <c r="I271" s="191" t="str">
        <f>IF(ISBLANK('Nomenklatur komplett'!O271),"-",'Nomenklatur komplett'!O271)</f>
        <v>NDS HF Steuerberatung (MiVo 2005+2017)</v>
      </c>
    </row>
    <row r="272" spans="1:9" x14ac:dyDescent="0.2">
      <c r="A272" s="174">
        <f>IF(ISBLANK('Nomenklatur komplett'!P272),"-",'Nomenklatur komplett'!P272)</f>
        <v>95300000</v>
      </c>
      <c r="B272" s="175" t="str">
        <f>IF(ISBLANK('Nomenklatur komplett'!Q272),"-",'Nomenklatur komplett'!Q272)</f>
        <v>NDS HF Strategisches Management (MiVo 2005)</v>
      </c>
      <c r="C272" s="176">
        <f>IF(ISBLANK('Nomenklatur komplett'!R272),"-",'Nomenklatur komplett'!R272)</f>
        <v>19</v>
      </c>
      <c r="D272" s="177">
        <f>IF(ISBLANK('Nomenklatur komplett'!S272),"-",'Nomenklatur komplett'!S272)</f>
        <v>65</v>
      </c>
      <c r="H272" s="174">
        <f>IF(ISBLANK('Nomenklatur komplett'!N272),"-",'Nomenklatur komplett'!N272)</f>
        <v>95300000</v>
      </c>
      <c r="I272" s="191" t="str">
        <f>IF(ISBLANK('Nomenklatur komplett'!O272),"-",'Nomenklatur komplett'!O272)</f>
        <v>NDS HF Strategisches Management (MiVo 2005)</v>
      </c>
    </row>
    <row r="273" spans="1:9" x14ac:dyDescent="0.2">
      <c r="A273" s="174">
        <f>IF(ISBLANK('Nomenklatur komplett'!P273),"-",'Nomenklatur komplett'!P273)</f>
        <v>95430000</v>
      </c>
      <c r="B273" s="175" t="str">
        <f>IF(ISBLANK('Nomenklatur komplett'!Q273),"-",'Nomenklatur komplett'!Q273)</f>
        <v>NDS HF Supply Chain Management (MiVo 2017)</v>
      </c>
      <c r="C273" s="176">
        <f>IF(ISBLANK('Nomenklatur komplett'!R273),"-",'Nomenklatur komplett'!R273)</f>
        <v>19</v>
      </c>
      <c r="D273" s="177">
        <f>IF(ISBLANK('Nomenklatur komplett'!S273),"-",'Nomenklatur komplett'!S273)</f>
        <v>65</v>
      </c>
      <c r="H273" s="174">
        <f>IF(ISBLANK('Nomenklatur komplett'!N273),"-",'Nomenklatur komplett'!N273)</f>
        <v>95430000</v>
      </c>
      <c r="I273" s="191" t="str">
        <f>IF(ISBLANK('Nomenklatur komplett'!O273),"-",'Nomenklatur komplett'!O273)</f>
        <v>NDS HF Supply Chain Management (MiVo 2017)</v>
      </c>
    </row>
    <row r="274" spans="1:9" x14ac:dyDescent="0.2">
      <c r="A274" s="174">
        <f>IF(ISBLANK('Nomenklatur komplett'!P274),"-",'Nomenklatur komplett'!P274)</f>
        <v>95380000</v>
      </c>
      <c r="B274" s="175" t="str">
        <f>IF(ISBLANK('Nomenklatur komplett'!Q274),"-",'Nomenklatur komplett'!Q274)</f>
        <v>NDS HF Telekommunikation (MiVo 2005)</v>
      </c>
      <c r="C274" s="176">
        <f>IF(ISBLANK('Nomenklatur komplett'!R274),"-",'Nomenklatur komplett'!R274)</f>
        <v>19</v>
      </c>
      <c r="D274" s="177">
        <f>IF(ISBLANK('Nomenklatur komplett'!S274),"-",'Nomenklatur komplett'!S274)</f>
        <v>65</v>
      </c>
      <c r="H274" s="174">
        <f>IF(ISBLANK('Nomenklatur komplett'!N274),"-",'Nomenklatur komplett'!N274)</f>
        <v>95380000</v>
      </c>
      <c r="I274" s="191" t="str">
        <f>IF(ISBLANK('Nomenklatur komplett'!O274),"-",'Nomenklatur komplett'!O274)</f>
        <v>NDS HF Telekommunikation (MiVo 2005)</v>
      </c>
    </row>
    <row r="275" spans="1:9" x14ac:dyDescent="0.2">
      <c r="A275" s="174">
        <f>IF(ISBLANK('Nomenklatur komplett'!P275),"-",'Nomenklatur komplett'!P275)</f>
        <v>95460000</v>
      </c>
      <c r="B275" s="175" t="str">
        <f>IF(ISBLANK('Nomenklatur komplett'!Q275),"-",'Nomenklatur komplett'!Q275)</f>
        <v>NDS HF Tourismusmanagement (MiVo 2017)</v>
      </c>
      <c r="C275" s="176">
        <f>IF(ISBLANK('Nomenklatur komplett'!R275),"-",'Nomenklatur komplett'!R275)</f>
        <v>19</v>
      </c>
      <c r="D275" s="177">
        <f>IF(ISBLANK('Nomenklatur komplett'!S275),"-",'Nomenklatur komplett'!S275)</f>
        <v>65</v>
      </c>
      <c r="H275" s="174">
        <f>IF(ISBLANK('Nomenklatur komplett'!N275),"-",'Nomenklatur komplett'!N275)</f>
        <v>95460000</v>
      </c>
      <c r="I275" s="191" t="str">
        <f>IF(ISBLANK('Nomenklatur komplett'!O275),"-",'Nomenklatur komplett'!O275)</f>
        <v>NDS HF Tourismusmanagement (MiVo 2017)</v>
      </c>
    </row>
    <row r="276" spans="1:9" x14ac:dyDescent="0.2">
      <c r="A276" s="174">
        <f>IF(ISBLANK('Nomenklatur komplett'!P276),"-",'Nomenklatur komplett'!P276)</f>
        <v>95220000</v>
      </c>
      <c r="B276" s="175" t="str">
        <f>IF(ISBLANK('Nomenklatur komplett'!Q276),"-",'Nomenklatur komplett'!Q276)</f>
        <v>NDS HF Umfassendes Controlling (MiVo 2005)</v>
      </c>
      <c r="C276" s="176">
        <f>IF(ISBLANK('Nomenklatur komplett'!R276),"-",'Nomenklatur komplett'!R276)</f>
        <v>19</v>
      </c>
      <c r="D276" s="177">
        <f>IF(ISBLANK('Nomenklatur komplett'!S276),"-",'Nomenklatur komplett'!S276)</f>
        <v>65</v>
      </c>
      <c r="H276" s="174">
        <f>IF(ISBLANK('Nomenklatur komplett'!N276),"-",'Nomenklatur komplett'!N276)</f>
        <v>95220000</v>
      </c>
      <c r="I276" s="191" t="str">
        <f>IF(ISBLANK('Nomenklatur komplett'!O276),"-",'Nomenklatur komplett'!O276)</f>
        <v>NDS HF Umfassendes Controlling (MiVo 2005)</v>
      </c>
    </row>
    <row r="277" spans="1:9" x14ac:dyDescent="0.2">
      <c r="A277" s="174">
        <f>IF(ISBLANK('Nomenklatur komplett'!P277),"-",'Nomenklatur komplett'!P277)</f>
        <v>95210000</v>
      </c>
      <c r="B277" s="175" t="str">
        <f>IF(ISBLANK('Nomenklatur komplett'!Q277),"-",'Nomenklatur komplett'!Q277)</f>
        <v>NDS HF Umfassendes Leadership (MiVo 2005)</v>
      </c>
      <c r="C277" s="176">
        <f>IF(ISBLANK('Nomenklatur komplett'!R277),"-",'Nomenklatur komplett'!R277)</f>
        <v>19</v>
      </c>
      <c r="D277" s="177">
        <f>IF(ISBLANK('Nomenklatur komplett'!S277),"-",'Nomenklatur komplett'!S277)</f>
        <v>65</v>
      </c>
      <c r="H277" s="174">
        <f>IF(ISBLANK('Nomenklatur komplett'!N277),"-",'Nomenklatur komplett'!N277)</f>
        <v>95210000</v>
      </c>
      <c r="I277" s="191" t="str">
        <f>IF(ISBLANK('Nomenklatur komplett'!O277),"-",'Nomenklatur komplett'!O277)</f>
        <v>NDS HF Umfassendes Leadership (MiVo 2005)</v>
      </c>
    </row>
    <row r="278" spans="1:9" x14ac:dyDescent="0.2">
      <c r="A278" s="174">
        <f>IF(ISBLANK('Nomenklatur komplett'!P278),"-",'Nomenklatur komplett'!P278)</f>
        <v>95131000</v>
      </c>
      <c r="B278" s="175" t="str">
        <f>IF(ISBLANK('Nomenklatur komplett'!Q278),"-",'Nomenklatur komplett'!Q278)</f>
        <v>NDS HF Unternehmensführung (MiVo 2005)</v>
      </c>
      <c r="C278" s="176">
        <f>IF(ISBLANK('Nomenklatur komplett'!R278),"-",'Nomenklatur komplett'!R278)</f>
        <v>19</v>
      </c>
      <c r="D278" s="177">
        <f>IF(ISBLANK('Nomenklatur komplett'!S278),"-",'Nomenklatur komplett'!S278)</f>
        <v>65</v>
      </c>
      <c r="H278" s="174">
        <f>IF(ISBLANK('Nomenklatur komplett'!N278),"-",'Nomenklatur komplett'!N278)</f>
        <v>95131000</v>
      </c>
      <c r="I278" s="191" t="str">
        <f>IF(ISBLANK('Nomenklatur komplett'!O278),"-",'Nomenklatur komplett'!O278)</f>
        <v>NDS HF Unternehmensführung (MiVo 2005)</v>
      </c>
    </row>
    <row r="279" spans="1:9" x14ac:dyDescent="0.2">
      <c r="A279" s="174">
        <f>IF(ISBLANK('Nomenklatur komplett'!P279),"-",'Nomenklatur komplett'!P279)</f>
        <v>95132000</v>
      </c>
      <c r="B279" s="175" t="str">
        <f>IF(ISBLANK('Nomenklatur komplett'!Q279),"-",'Nomenklatur komplett'!Q279)</f>
        <v>NDS HF Unternehmensführung (MiVo 2017)</v>
      </c>
      <c r="C279" s="176">
        <f>IF(ISBLANK('Nomenklatur komplett'!R279),"-",'Nomenklatur komplett'!R279)</f>
        <v>19</v>
      </c>
      <c r="D279" s="177">
        <f>IF(ISBLANK('Nomenklatur komplett'!S279),"-",'Nomenklatur komplett'!S279)</f>
        <v>65</v>
      </c>
      <c r="H279" s="174">
        <f>IF(ISBLANK('Nomenklatur komplett'!N279),"-",'Nomenklatur komplett'!N279)</f>
        <v>95132000</v>
      </c>
      <c r="I279" s="191" t="str">
        <f>IF(ISBLANK('Nomenklatur komplett'!O279),"-",'Nomenklatur komplett'!O279)</f>
        <v>NDS HF Unternehmensführung (MiVo 2017)</v>
      </c>
    </row>
    <row r="280" spans="1:9" x14ac:dyDescent="0.2">
      <c r="A280" s="174">
        <f>IF(ISBLANK('Nomenklatur komplett'!P280),"-",'Nomenklatur komplett'!P280)</f>
        <v>84750000</v>
      </c>
      <c r="B280" s="175" t="str">
        <f>IF(ISBLANK('Nomenklatur komplett'!Q280),"-",'Nomenklatur komplett'!Q280)</f>
        <v>Operationstechnik HF (MiVo 2005)</v>
      </c>
      <c r="C280" s="176">
        <f>IF(ISBLANK('Nomenklatur komplett'!R280),"-",'Nomenklatur komplett'!R280)</f>
        <v>18</v>
      </c>
      <c r="D280" s="177">
        <f>IF(ISBLANK('Nomenklatur komplett'!S280),"-",'Nomenklatur komplett'!S280)</f>
        <v>65</v>
      </c>
      <c r="H280" s="174">
        <f>IF(ISBLANK('Nomenklatur komplett'!N280),"-",'Nomenklatur komplett'!N280)</f>
        <v>84750000</v>
      </c>
      <c r="I280" s="191" t="str">
        <f>IF(ISBLANK('Nomenklatur komplett'!O280),"-",'Nomenklatur komplett'!O280)</f>
        <v>Operationstechnik HF (MiVo 2005)</v>
      </c>
    </row>
    <row r="281" spans="1:9" x14ac:dyDescent="0.2">
      <c r="A281" s="174">
        <f>IF(ISBLANK('Nomenklatur komplett'!P281),"-",'Nomenklatur komplett'!P281)</f>
        <v>84752000</v>
      </c>
      <c r="B281" s="175" t="str">
        <f>IF(ISBLANK('Nomenklatur komplett'!Q281),"-",'Nomenklatur komplett'!Q281)</f>
        <v>Operationstechnik HF (MiVo 2017)</v>
      </c>
      <c r="C281" s="176">
        <f>IF(ISBLANK('Nomenklatur komplett'!R281),"-",'Nomenklatur komplett'!R281)</f>
        <v>18</v>
      </c>
      <c r="D281" s="177">
        <f>IF(ISBLANK('Nomenklatur komplett'!S281),"-",'Nomenklatur komplett'!S281)</f>
        <v>65</v>
      </c>
      <c r="H281" s="174">
        <f>IF(ISBLANK('Nomenklatur komplett'!N281),"-",'Nomenklatur komplett'!N281)</f>
        <v>84752000</v>
      </c>
      <c r="I281" s="191" t="str">
        <f>IF(ISBLANK('Nomenklatur komplett'!O281),"-",'Nomenklatur komplett'!O281)</f>
        <v>Operationstechnik HF (MiVo 2017)</v>
      </c>
    </row>
    <row r="282" spans="1:9" x14ac:dyDescent="0.2">
      <c r="A282" s="174">
        <f>IF(ISBLANK('Nomenklatur komplett'!P282),"-",'Nomenklatur komplett'!P282)</f>
        <v>84470000</v>
      </c>
      <c r="B282" s="175" t="str">
        <f>IF(ISBLANK('Nomenklatur komplett'!Q282),"-",'Nomenklatur komplett'!Q282)</f>
        <v>Orthoptik HF (MiVo 2005)</v>
      </c>
      <c r="C282" s="176">
        <f>IF(ISBLANK('Nomenklatur komplett'!R282),"-",'Nomenklatur komplett'!R282)</f>
        <v>19</v>
      </c>
      <c r="D282" s="177">
        <f>IF(ISBLANK('Nomenklatur komplett'!S282),"-",'Nomenklatur komplett'!S282)</f>
        <v>65</v>
      </c>
      <c r="H282" s="174">
        <f>IF(ISBLANK('Nomenklatur komplett'!N282),"-",'Nomenklatur komplett'!N282)</f>
        <v>84470000</v>
      </c>
      <c r="I282" s="191" t="str">
        <f>IF(ISBLANK('Nomenklatur komplett'!O282),"-",'Nomenklatur komplett'!O282)</f>
        <v>Orthoptik HF (MiVo 2005)</v>
      </c>
    </row>
    <row r="283" spans="1:9" x14ac:dyDescent="0.2">
      <c r="A283" s="174">
        <f>IF(ISBLANK('Nomenklatur komplett'!P283),"-",'Nomenklatur komplett'!P283)</f>
        <v>84472000</v>
      </c>
      <c r="B283" s="175" t="str">
        <f>IF(ISBLANK('Nomenklatur komplett'!Q283),"-",'Nomenklatur komplett'!Q283)</f>
        <v>Orthoptik HF (MiVo 2017)</v>
      </c>
      <c r="C283" s="176">
        <f>IF(ISBLANK('Nomenklatur komplett'!R283),"-",'Nomenklatur komplett'!R283)</f>
        <v>18</v>
      </c>
      <c r="D283" s="177">
        <f>IF(ISBLANK('Nomenklatur komplett'!S283),"-",'Nomenklatur komplett'!S283)</f>
        <v>65</v>
      </c>
      <c r="H283" s="174">
        <f>IF(ISBLANK('Nomenklatur komplett'!N283),"-",'Nomenklatur komplett'!N283)</f>
        <v>84472000</v>
      </c>
      <c r="I283" s="191" t="str">
        <f>IF(ISBLANK('Nomenklatur komplett'!O283),"-",'Nomenklatur komplett'!O283)</f>
        <v>Orthoptik HF (MiVo 2017)</v>
      </c>
    </row>
    <row r="284" spans="1:9" x14ac:dyDescent="0.2">
      <c r="A284" s="174">
        <f>IF(ISBLANK('Nomenklatur komplett'!P284),"-",'Nomenklatur komplett'!P284)</f>
        <v>85452000</v>
      </c>
      <c r="B284" s="175" t="str">
        <f>IF(ISBLANK('Nomenklatur komplett'!Q284),"-",'Nomenklatur komplett'!Q284)</f>
        <v>Personzentrierte/r Psychotherapeut/in (Tertiär - nicht reglementiert)</v>
      </c>
      <c r="C284" s="176">
        <f>IF(ISBLANK('Nomenklatur komplett'!R284),"-",'Nomenklatur komplett'!R284)</f>
        <v>18</v>
      </c>
      <c r="D284" s="177">
        <f>IF(ISBLANK('Nomenklatur komplett'!S284),"-",'Nomenklatur komplett'!S284)</f>
        <v>65</v>
      </c>
      <c r="H284" s="174">
        <f>IF(ISBLANK('Nomenklatur komplett'!N284),"-",'Nomenklatur komplett'!N284)</f>
        <v>85452000</v>
      </c>
      <c r="I284" s="191" t="str">
        <f>IF(ISBLANK('Nomenklatur komplett'!O284),"-",'Nomenklatur komplett'!O284)</f>
        <v>Personzentrierte/r Psychotherapeut/in (Tertiär - nicht reglementiert)</v>
      </c>
    </row>
    <row r="285" spans="1:9" x14ac:dyDescent="0.2">
      <c r="A285" s="174">
        <f>IF(ISBLANK('Nomenklatur komplett'!P285),"-",'Nomenklatur komplett'!P285)</f>
        <v>84490000</v>
      </c>
      <c r="B285" s="175" t="str">
        <f>IF(ISBLANK('Nomenklatur komplett'!Q285),"-",'Nomenklatur komplett'!Q285)</f>
        <v>Pflege HF (MiVo 2005)</v>
      </c>
      <c r="C285" s="176">
        <f>IF(ISBLANK('Nomenklatur komplett'!R285),"-",'Nomenklatur komplett'!R285)</f>
        <v>18</v>
      </c>
      <c r="D285" s="177">
        <f>IF(ISBLANK('Nomenklatur komplett'!S285),"-",'Nomenklatur komplett'!S285)</f>
        <v>65</v>
      </c>
      <c r="H285" s="174">
        <f>IF(ISBLANK('Nomenklatur komplett'!N285),"-",'Nomenklatur komplett'!N285)</f>
        <v>84490000</v>
      </c>
      <c r="I285" s="191" t="str">
        <f>IF(ISBLANK('Nomenklatur komplett'!O285),"-",'Nomenklatur komplett'!O285)</f>
        <v>Pflege HF (MiVo 2005)</v>
      </c>
    </row>
    <row r="286" spans="1:9" x14ac:dyDescent="0.2">
      <c r="A286" s="174">
        <f>IF(ISBLANK('Nomenklatur komplett'!P286),"-",'Nomenklatur komplett'!P286)</f>
        <v>84492000</v>
      </c>
      <c r="B286" s="175" t="str">
        <f>IF(ISBLANK('Nomenklatur komplett'!Q286),"-",'Nomenklatur komplett'!Q286)</f>
        <v>Pflege HF (MiVo 2017)</v>
      </c>
      <c r="C286" s="176">
        <f>IF(ISBLANK('Nomenklatur komplett'!R286),"-",'Nomenklatur komplett'!R286)</f>
        <v>18</v>
      </c>
      <c r="D286" s="177">
        <f>IF(ISBLANK('Nomenklatur komplett'!S286),"-",'Nomenklatur komplett'!S286)</f>
        <v>65</v>
      </c>
      <c r="H286" s="174">
        <f>IF(ISBLANK('Nomenklatur komplett'!N286),"-",'Nomenklatur komplett'!N286)</f>
        <v>84492000</v>
      </c>
      <c r="I286" s="191" t="str">
        <f>IF(ISBLANK('Nomenklatur komplett'!O286),"-",'Nomenklatur komplett'!O286)</f>
        <v>Pflege HF (MiVo 2017)</v>
      </c>
    </row>
    <row r="287" spans="1:9" x14ac:dyDescent="0.2">
      <c r="A287" s="174">
        <f>IF(ISBLANK('Nomenklatur komplett'!P287),"-",'Nomenklatur komplett'!P287)</f>
        <v>84479000</v>
      </c>
      <c r="B287" s="175" t="str">
        <f>IF(ISBLANK('Nomenklatur komplett'!Q287),"-",'Nomenklatur komplett'!Q287)</f>
        <v>Pflegefachmann/-frau für Überwachungspflege NDS HFR (Tertiär - nicht reglementiert)</v>
      </c>
      <c r="C287" s="176">
        <f>IF(ISBLANK('Nomenklatur komplett'!R287),"-",'Nomenklatur komplett'!R287)</f>
        <v>19</v>
      </c>
      <c r="D287" s="177">
        <f>IF(ISBLANK('Nomenklatur komplett'!S287),"-",'Nomenklatur komplett'!S287)</f>
        <v>65</v>
      </c>
      <c r="H287" s="174">
        <f>IF(ISBLANK('Nomenklatur komplett'!N287),"-",'Nomenklatur komplett'!N287)</f>
        <v>84479000</v>
      </c>
      <c r="I287" s="191" t="str">
        <f>IF(ISBLANK('Nomenklatur komplett'!O287),"-",'Nomenklatur komplett'!O287)</f>
        <v>Pflegefachmann/-frau für Überwachungspflege NDS HFR (Tertiär - nicht reglementiert)</v>
      </c>
    </row>
    <row r="288" spans="1:9" x14ac:dyDescent="0.2">
      <c r="A288" s="174">
        <f>IF(ISBLANK('Nomenklatur komplett'!P288),"-",'Nomenklatur komplett'!P288)</f>
        <v>82200000</v>
      </c>
      <c r="B288" s="175" t="str">
        <f>IF(ISBLANK('Nomenklatur komplett'!Q288),"-",'Nomenklatur komplett'!Q288)</f>
        <v>Podologie HF (MiVo 2005)</v>
      </c>
      <c r="C288" s="176">
        <f>IF(ISBLANK('Nomenklatur komplett'!R288),"-",'Nomenklatur komplett'!R288)</f>
        <v>19</v>
      </c>
      <c r="D288" s="177">
        <f>IF(ISBLANK('Nomenklatur komplett'!S288),"-",'Nomenklatur komplett'!S288)</f>
        <v>65</v>
      </c>
      <c r="H288" s="174">
        <f>IF(ISBLANK('Nomenklatur komplett'!N288),"-",'Nomenklatur komplett'!N288)</f>
        <v>82200000</v>
      </c>
      <c r="I288" s="191" t="str">
        <f>IF(ISBLANK('Nomenklatur komplett'!O288),"-",'Nomenklatur komplett'!O288)</f>
        <v>Podologie HF (MiVo 2005)</v>
      </c>
    </row>
    <row r="289" spans="1:9" x14ac:dyDescent="0.2">
      <c r="A289" s="174">
        <f>IF(ISBLANK('Nomenklatur komplett'!P289),"-",'Nomenklatur komplett'!P289)</f>
        <v>82202000</v>
      </c>
      <c r="B289" s="175" t="str">
        <f>IF(ISBLANK('Nomenklatur komplett'!Q289),"-",'Nomenklatur komplett'!Q289)</f>
        <v>Podologie HF (MiVo 2017)</v>
      </c>
      <c r="C289" s="176">
        <f>IF(ISBLANK('Nomenklatur komplett'!R289),"-",'Nomenklatur komplett'!R289)</f>
        <v>18</v>
      </c>
      <c r="D289" s="177">
        <f>IF(ISBLANK('Nomenklatur komplett'!S289),"-",'Nomenklatur komplett'!S289)</f>
        <v>65</v>
      </c>
      <c r="H289" s="174">
        <f>IF(ISBLANK('Nomenklatur komplett'!N289),"-",'Nomenklatur komplett'!N289)</f>
        <v>82202000</v>
      </c>
      <c r="I289" s="191" t="str">
        <f>IF(ISBLANK('Nomenklatur komplett'!O289),"-",'Nomenklatur komplett'!O289)</f>
        <v>Podologie HF (MiVo 2017)</v>
      </c>
    </row>
    <row r="290" spans="1:9" x14ac:dyDescent="0.2">
      <c r="A290" s="174">
        <f>IF(ISBLANK('Nomenklatur komplett'!P290),"-",'Nomenklatur komplett'!P290)</f>
        <v>85310000</v>
      </c>
      <c r="B290" s="175" t="str">
        <f>IF(ISBLANK('Nomenklatur komplett'!Q290),"-",'Nomenklatur komplett'!Q290)</f>
        <v>Pressefotograf/in (Tertiär - nicht reglementiert)</v>
      </c>
      <c r="C290" s="176">
        <f>IF(ISBLANK('Nomenklatur komplett'!R290),"-",'Nomenklatur komplett'!R290)</f>
        <v>18</v>
      </c>
      <c r="D290" s="177">
        <f>IF(ISBLANK('Nomenklatur komplett'!S290),"-",'Nomenklatur komplett'!S290)</f>
        <v>65</v>
      </c>
      <c r="H290" s="174">
        <f>IF(ISBLANK('Nomenklatur komplett'!N290),"-",'Nomenklatur komplett'!N290)</f>
        <v>85310000</v>
      </c>
      <c r="I290" s="191" t="str">
        <f>IF(ISBLANK('Nomenklatur komplett'!O290),"-",'Nomenklatur komplett'!O290)</f>
        <v>Pressefotograf/in (Tertiär - nicht reglementiert)</v>
      </c>
    </row>
    <row r="291" spans="1:9" x14ac:dyDescent="0.2">
      <c r="A291" s="174">
        <f>IF(ISBLANK('Nomenklatur komplett'!P291),"-",'Nomenklatur komplett'!P291)</f>
        <v>96530000</v>
      </c>
      <c r="B291" s="175" t="str">
        <f>IF(ISBLANK('Nomenklatur komplett'!Q291),"-",'Nomenklatur komplett'!Q291)</f>
        <v>Produktdesign HF (MiVo 2005)</v>
      </c>
      <c r="C291" s="176">
        <f>IF(ISBLANK('Nomenklatur komplett'!R291),"-",'Nomenklatur komplett'!R291)</f>
        <v>19</v>
      </c>
      <c r="D291" s="177">
        <f>IF(ISBLANK('Nomenklatur komplett'!S291),"-",'Nomenklatur komplett'!S291)</f>
        <v>65</v>
      </c>
      <c r="H291" s="174">
        <f>IF(ISBLANK('Nomenklatur komplett'!N291),"-",'Nomenklatur komplett'!N291)</f>
        <v>96530000</v>
      </c>
      <c r="I291" s="191" t="str">
        <f>IF(ISBLANK('Nomenklatur komplett'!O291),"-",'Nomenklatur komplett'!O291)</f>
        <v>Produktdesign HF (MiVo 2005)</v>
      </c>
    </row>
    <row r="292" spans="1:9" x14ac:dyDescent="0.2">
      <c r="A292" s="174">
        <f>IF(ISBLANK('Nomenklatur komplett'!P292),"-",'Nomenklatur komplett'!P292)</f>
        <v>94732000</v>
      </c>
      <c r="B292" s="175" t="str">
        <f>IF(ISBLANK('Nomenklatur komplett'!Q292),"-",'Nomenklatur komplett'!Q292)</f>
        <v>Produktdesign HF (MiVo 2017)</v>
      </c>
      <c r="C292" s="176">
        <f>IF(ISBLANK('Nomenklatur komplett'!R292),"-",'Nomenklatur komplett'!R292)</f>
        <v>18</v>
      </c>
      <c r="D292" s="177">
        <f>IF(ISBLANK('Nomenklatur komplett'!S292),"-",'Nomenklatur komplett'!S292)</f>
        <v>65</v>
      </c>
      <c r="H292" s="174">
        <f>IF(ISBLANK('Nomenklatur komplett'!N292),"-",'Nomenklatur komplett'!N292)</f>
        <v>94732000</v>
      </c>
      <c r="I292" s="191" t="str">
        <f>IF(ISBLANK('Nomenklatur komplett'!O292),"-",'Nomenklatur komplett'!O292)</f>
        <v>Produktdesign HF (MiVo 2017)</v>
      </c>
    </row>
    <row r="293" spans="1:9" x14ac:dyDescent="0.2">
      <c r="A293" s="174">
        <f>IF(ISBLANK('Nomenklatur komplett'!P293),"-",'Nomenklatur komplett'!P293)</f>
        <v>94730001</v>
      </c>
      <c r="B293" s="175" t="str">
        <f>IF(ISBLANK('Nomenklatur komplett'!Q293),"-",'Nomenklatur komplett'!Q293)</f>
        <v>Produktdesign HF - Industriedesign (MiVo 2005)</v>
      </c>
      <c r="C293" s="176">
        <f>IF(ISBLANK('Nomenklatur komplett'!R293),"-",'Nomenklatur komplett'!R293)</f>
        <v>18</v>
      </c>
      <c r="D293" s="177">
        <f>IF(ISBLANK('Nomenklatur komplett'!S293),"-",'Nomenklatur komplett'!S293)</f>
        <v>65</v>
      </c>
      <c r="H293" s="174">
        <f>IF(ISBLANK('Nomenklatur komplett'!N293),"-",'Nomenklatur komplett'!N293)</f>
        <v>94730001</v>
      </c>
      <c r="I293" s="191" t="str">
        <f>IF(ISBLANK('Nomenklatur komplett'!O293),"-",'Nomenklatur komplett'!O293)</f>
        <v>Produktdesign HF - Industriedesign (MiVo 2005)</v>
      </c>
    </row>
    <row r="294" spans="1:9" x14ac:dyDescent="0.2">
      <c r="A294" s="174">
        <f>IF(ISBLANK('Nomenklatur komplett'!P294),"-",'Nomenklatur komplett'!P294)</f>
        <v>94730002</v>
      </c>
      <c r="B294" s="175" t="str">
        <f>IF(ISBLANK('Nomenklatur komplett'!Q294),"-",'Nomenklatur komplett'!Q294)</f>
        <v>Produktdesign HF - Keramik (MiVo 2005)</v>
      </c>
      <c r="C294" s="176">
        <f>IF(ISBLANK('Nomenklatur komplett'!R294),"-",'Nomenklatur komplett'!R294)</f>
        <v>18</v>
      </c>
      <c r="D294" s="177">
        <f>IF(ISBLANK('Nomenklatur komplett'!S294),"-",'Nomenklatur komplett'!S294)</f>
        <v>65</v>
      </c>
      <c r="H294" s="174">
        <f>IF(ISBLANK('Nomenklatur komplett'!N294),"-",'Nomenklatur komplett'!N294)</f>
        <v>94730002</v>
      </c>
      <c r="I294" s="191" t="str">
        <f>IF(ISBLANK('Nomenklatur komplett'!O294),"-",'Nomenklatur komplett'!O294)</f>
        <v>Produktdesign HF - Keramik (MiVo 2005)</v>
      </c>
    </row>
    <row r="295" spans="1:9" x14ac:dyDescent="0.2">
      <c r="A295" s="174">
        <f>IF(ISBLANK('Nomenklatur komplett'!P295),"-",'Nomenklatur komplett'!P295)</f>
        <v>94730005</v>
      </c>
      <c r="B295" s="175" t="str">
        <f>IF(ISBLANK('Nomenklatur komplett'!Q295),"-",'Nomenklatur komplett'!Q295)</f>
        <v>Produktdesign HF - Modedesign (MiVo 2005)</v>
      </c>
      <c r="C295" s="176">
        <f>IF(ISBLANK('Nomenklatur komplett'!R295),"-",'Nomenklatur komplett'!R295)</f>
        <v>18</v>
      </c>
      <c r="D295" s="177">
        <f>IF(ISBLANK('Nomenklatur komplett'!S295),"-",'Nomenklatur komplett'!S295)</f>
        <v>65</v>
      </c>
      <c r="H295" s="174">
        <f>IF(ISBLANK('Nomenklatur komplett'!N295),"-",'Nomenklatur komplett'!N295)</f>
        <v>94730005</v>
      </c>
      <c r="I295" s="191" t="str">
        <f>IF(ISBLANK('Nomenklatur komplett'!O295),"-",'Nomenklatur komplett'!O295)</f>
        <v>Produktdesign HF - Modedesign (MiVo 2005)</v>
      </c>
    </row>
    <row r="296" spans="1:9" x14ac:dyDescent="0.2">
      <c r="A296" s="174">
        <f>IF(ISBLANK('Nomenklatur komplett'!P296),"-",'Nomenklatur komplett'!P296)</f>
        <v>94730004</v>
      </c>
      <c r="B296" s="175" t="str">
        <f>IF(ISBLANK('Nomenklatur komplett'!Q296),"-",'Nomenklatur komplett'!Q296)</f>
        <v>Produktdesign HF - Textildesign (MiVo 2005)</v>
      </c>
      <c r="C296" s="176">
        <f>IF(ISBLANK('Nomenklatur komplett'!R296),"-",'Nomenklatur komplett'!R296)</f>
        <v>18</v>
      </c>
      <c r="D296" s="177">
        <f>IF(ISBLANK('Nomenklatur komplett'!S296),"-",'Nomenklatur komplett'!S296)</f>
        <v>65</v>
      </c>
      <c r="H296" s="174">
        <f>IF(ISBLANK('Nomenklatur komplett'!N296),"-",'Nomenklatur komplett'!N296)</f>
        <v>94730004</v>
      </c>
      <c r="I296" s="191" t="str">
        <f>IF(ISBLANK('Nomenklatur komplett'!O296),"-",'Nomenklatur komplett'!O296)</f>
        <v>Produktdesign HF - Textildesign (MiVo 2005)</v>
      </c>
    </row>
    <row r="297" spans="1:9" x14ac:dyDescent="0.2">
      <c r="A297" s="174">
        <f>IF(ISBLANK('Nomenklatur komplett'!P297),"-",'Nomenklatur komplett'!P297)</f>
        <v>94730003</v>
      </c>
      <c r="B297" s="175" t="str">
        <f>IF(ISBLANK('Nomenklatur komplett'!Q297),"-",'Nomenklatur komplett'!Q297)</f>
        <v>Produktdesign HF - Uhrendesign (MiVo 2005)</v>
      </c>
      <c r="C297" s="176">
        <f>IF(ISBLANK('Nomenklatur komplett'!R297),"-",'Nomenklatur komplett'!R297)</f>
        <v>18</v>
      </c>
      <c r="D297" s="177">
        <f>IF(ISBLANK('Nomenklatur komplett'!S297),"-",'Nomenklatur komplett'!S297)</f>
        <v>65</v>
      </c>
      <c r="H297" s="174">
        <f>IF(ISBLANK('Nomenklatur komplett'!N297),"-",'Nomenklatur komplett'!N297)</f>
        <v>94730003</v>
      </c>
      <c r="I297" s="191" t="str">
        <f>IF(ISBLANK('Nomenklatur komplett'!O297),"-",'Nomenklatur komplett'!O297)</f>
        <v>Produktdesign HF - Uhrendesign (MiVo 2005)</v>
      </c>
    </row>
    <row r="298" spans="1:9" x14ac:dyDescent="0.2">
      <c r="A298" s="174">
        <f>IF(ISBLANK('Nomenklatur komplett'!P298),"-",'Nomenklatur komplett'!P298)</f>
        <v>94800000</v>
      </c>
      <c r="B298" s="175" t="str">
        <f>IF(ISBLANK('Nomenklatur komplett'!Q298),"-",'Nomenklatur komplett'!Q298)</f>
        <v>Prozesstechnik HF (MiVo 2017)</v>
      </c>
      <c r="C298" s="176">
        <f>IF(ISBLANK('Nomenklatur komplett'!R298),"-",'Nomenklatur komplett'!R298)</f>
        <v>18</v>
      </c>
      <c r="D298" s="177">
        <f>IF(ISBLANK('Nomenklatur komplett'!S298),"-",'Nomenklatur komplett'!S298)</f>
        <v>65</v>
      </c>
      <c r="H298" s="174">
        <f>IF(ISBLANK('Nomenklatur komplett'!N298),"-",'Nomenklatur komplett'!N298)</f>
        <v>94800000</v>
      </c>
      <c r="I298" s="191" t="str">
        <f>IF(ISBLANK('Nomenklatur komplett'!O298),"-",'Nomenklatur komplett'!O298)</f>
        <v>Prozesstechnik HF (MiVo 2017)</v>
      </c>
    </row>
    <row r="299" spans="1:9" x14ac:dyDescent="0.2">
      <c r="A299" s="174">
        <f>IF(ISBLANK('Nomenklatur komplett'!P299),"-",'Nomenklatur komplett'!P299)</f>
        <v>85448000</v>
      </c>
      <c r="B299" s="175" t="str">
        <f>IF(ISBLANK('Nomenklatur komplett'!Q299),"-",'Nomenklatur komplett'!Q299)</f>
        <v>Psychosoziale/r Berater/in (Tertiär - nicht reglementiert)</v>
      </c>
      <c r="C299" s="176">
        <f>IF(ISBLANK('Nomenklatur komplett'!R299),"-",'Nomenklatur komplett'!R299)</f>
        <v>18</v>
      </c>
      <c r="D299" s="177">
        <f>IF(ISBLANK('Nomenklatur komplett'!S299),"-",'Nomenklatur komplett'!S299)</f>
        <v>65</v>
      </c>
      <c r="H299" s="174">
        <f>IF(ISBLANK('Nomenklatur komplett'!N299),"-",'Nomenklatur komplett'!N299)</f>
        <v>85448000</v>
      </c>
      <c r="I299" s="191" t="str">
        <f>IF(ISBLANK('Nomenklatur komplett'!O299),"-",'Nomenklatur komplett'!O299)</f>
        <v>Psychosoziale/r Berater/in (Tertiär - nicht reglementiert)</v>
      </c>
    </row>
    <row r="300" spans="1:9" x14ac:dyDescent="0.2">
      <c r="A300" s="174">
        <f>IF(ISBLANK('Nomenklatur komplett'!P300),"-",'Nomenklatur komplett'!P300)</f>
        <v>77580000</v>
      </c>
      <c r="B300" s="175" t="str">
        <f>IF(ISBLANK('Nomenklatur komplett'!Q300),"-",'Nomenklatur komplett'!Q300)</f>
        <v>Recht HF (MiVo 2005)</v>
      </c>
      <c r="C300" s="176">
        <f>IF(ISBLANK('Nomenklatur komplett'!R300),"-",'Nomenklatur komplett'!R300)</f>
        <v>19</v>
      </c>
      <c r="D300" s="177">
        <f>IF(ISBLANK('Nomenklatur komplett'!S300),"-",'Nomenklatur komplett'!S300)</f>
        <v>65</v>
      </c>
      <c r="H300" s="174">
        <f>IF(ISBLANK('Nomenklatur komplett'!N300),"-",'Nomenklatur komplett'!N300)</f>
        <v>77580000</v>
      </c>
      <c r="I300" s="191" t="str">
        <f>IF(ISBLANK('Nomenklatur komplett'!O300),"-",'Nomenklatur komplett'!O300)</f>
        <v>Recht HF (MiVo 2005)</v>
      </c>
    </row>
    <row r="301" spans="1:9" x14ac:dyDescent="0.2">
      <c r="A301" s="174">
        <f>IF(ISBLANK('Nomenklatur komplett'!P301),"-",'Nomenklatur komplett'!P301)</f>
        <v>84710000</v>
      </c>
      <c r="B301" s="175" t="str">
        <f>IF(ISBLANK('Nomenklatur komplett'!Q301),"-",'Nomenklatur komplett'!Q301)</f>
        <v>Rettungssanität HF (MiVo 2005)</v>
      </c>
      <c r="C301" s="176">
        <f>IF(ISBLANK('Nomenklatur komplett'!R301),"-",'Nomenklatur komplett'!R301)</f>
        <v>19</v>
      </c>
      <c r="D301" s="177">
        <f>IF(ISBLANK('Nomenklatur komplett'!S301),"-",'Nomenklatur komplett'!S301)</f>
        <v>65</v>
      </c>
      <c r="H301" s="174">
        <f>IF(ISBLANK('Nomenklatur komplett'!N301),"-",'Nomenklatur komplett'!N301)</f>
        <v>84710000</v>
      </c>
      <c r="I301" s="191" t="str">
        <f>IF(ISBLANK('Nomenklatur komplett'!O301),"-",'Nomenklatur komplett'!O301)</f>
        <v>Rettungssanität HF (MiVo 2005)</v>
      </c>
    </row>
    <row r="302" spans="1:9" x14ac:dyDescent="0.2">
      <c r="A302" s="174">
        <f>IF(ISBLANK('Nomenklatur komplett'!P302),"-",'Nomenklatur komplett'!P302)</f>
        <v>84712000</v>
      </c>
      <c r="B302" s="175" t="str">
        <f>IF(ISBLANK('Nomenklatur komplett'!Q302),"-",'Nomenklatur komplett'!Q302)</f>
        <v>Rettungssanität HF (MiVo 2017)</v>
      </c>
      <c r="C302" s="176">
        <f>IF(ISBLANK('Nomenklatur komplett'!R302),"-",'Nomenklatur komplett'!R302)</f>
        <v>18</v>
      </c>
      <c r="D302" s="177">
        <f>IF(ISBLANK('Nomenklatur komplett'!S302),"-",'Nomenklatur komplett'!S302)</f>
        <v>65</v>
      </c>
      <c r="H302" s="174">
        <f>IF(ISBLANK('Nomenklatur komplett'!N302),"-",'Nomenklatur komplett'!N302)</f>
        <v>84712000</v>
      </c>
      <c r="I302" s="191" t="str">
        <f>IF(ISBLANK('Nomenklatur komplett'!O302),"-",'Nomenklatur komplett'!O302)</f>
        <v>Rettungssanität HF (MiVo 2017)</v>
      </c>
    </row>
    <row r="303" spans="1:9" x14ac:dyDescent="0.2">
      <c r="A303" s="174">
        <f>IF(ISBLANK('Nomenklatur komplett'!P303),"-",'Nomenklatur komplett'!P303)</f>
        <v>84030000</v>
      </c>
      <c r="B303" s="175" t="str">
        <f>IF(ISBLANK('Nomenklatur komplett'!Q303),"-",'Nomenklatur komplett'!Q303)</f>
        <v>Shiatsu-Therapeut/in (Tertiär - nicht reglementiert)</v>
      </c>
      <c r="C303" s="176">
        <f>IF(ISBLANK('Nomenklatur komplett'!R303),"-",'Nomenklatur komplett'!R303)</f>
        <v>18</v>
      </c>
      <c r="D303" s="177">
        <f>IF(ISBLANK('Nomenklatur komplett'!S303),"-",'Nomenklatur komplett'!S303)</f>
        <v>65</v>
      </c>
      <c r="H303" s="174">
        <f>IF(ISBLANK('Nomenklatur komplett'!N303),"-",'Nomenklatur komplett'!N303)</f>
        <v>84030000</v>
      </c>
      <c r="I303" s="191" t="str">
        <f>IF(ISBLANK('Nomenklatur komplett'!O303),"-",'Nomenklatur komplett'!O303)</f>
        <v>Shiatsu-Therapeut/in (Tertiär - nicht reglementiert)</v>
      </c>
    </row>
    <row r="304" spans="1:9" x14ac:dyDescent="0.2">
      <c r="A304" s="174">
        <f>IF(ISBLANK('Nomenklatur komplett'!P304),"-",'Nomenklatur komplett'!P304)</f>
        <v>71080000</v>
      </c>
      <c r="B304" s="175" t="str">
        <f>IF(ISBLANK('Nomenklatur komplett'!Q304),"-",'Nomenklatur komplett'!Q304)</f>
        <v>Software Engineering (Tertiär - nicht reglementiert)</v>
      </c>
      <c r="C304" s="176">
        <f>IF(ISBLANK('Nomenklatur komplett'!R304),"-",'Nomenklatur komplett'!R304)</f>
        <v>18</v>
      </c>
      <c r="D304" s="177">
        <f>IF(ISBLANK('Nomenklatur komplett'!S304),"-",'Nomenklatur komplett'!S304)</f>
        <v>65</v>
      </c>
      <c r="H304" s="174">
        <f>IF(ISBLANK('Nomenklatur komplett'!N304),"-",'Nomenklatur komplett'!N304)</f>
        <v>71080000</v>
      </c>
      <c r="I304" s="191" t="str">
        <f>IF(ISBLANK('Nomenklatur komplett'!O304),"-",'Nomenklatur komplett'!O304)</f>
        <v>Software Engineering (Tertiär - nicht reglementiert)</v>
      </c>
    </row>
    <row r="305" spans="1:9" x14ac:dyDescent="0.2">
      <c r="A305" s="174">
        <f>IF(ISBLANK('Nomenklatur komplett'!P305),"-",'Nomenklatur komplett'!P305)</f>
        <v>86791000</v>
      </c>
      <c r="B305" s="175" t="str">
        <f>IF(ISBLANK('Nomenklatur komplett'!Q305),"-",'Nomenklatur komplett'!Q305)</f>
        <v>Sozialpädagogik HF (MiVo 2005+2017)</v>
      </c>
      <c r="C305" s="176">
        <f>IF(ISBLANK('Nomenklatur komplett'!R305),"-",'Nomenklatur komplett'!R305)</f>
        <v>18</v>
      </c>
      <c r="D305" s="177">
        <f>IF(ISBLANK('Nomenklatur komplett'!S305),"-",'Nomenklatur komplett'!S305)</f>
        <v>65</v>
      </c>
      <c r="H305" s="174">
        <f>IF(ISBLANK('Nomenklatur komplett'!N305),"-",'Nomenklatur komplett'!N305)</f>
        <v>86791000</v>
      </c>
      <c r="I305" s="191" t="str">
        <f>IF(ISBLANK('Nomenklatur komplett'!O305),"-",'Nomenklatur komplett'!O305)</f>
        <v>Sozialpädagogik HF (MiVo 2005+2017)</v>
      </c>
    </row>
    <row r="306" spans="1:9" x14ac:dyDescent="0.2">
      <c r="A306" s="174">
        <f>IF(ISBLANK('Nomenklatur komplett'!P306),"-",'Nomenklatur komplett'!P306)</f>
        <v>86451000</v>
      </c>
      <c r="B306" s="175" t="str">
        <f>IF(ISBLANK('Nomenklatur komplett'!Q306),"-",'Nomenklatur komplett'!Q306)</f>
        <v>Sozialpädagogische Werkstattleitung HF (MiVo 2005)</v>
      </c>
      <c r="C306" s="176">
        <f>IF(ISBLANK('Nomenklatur komplett'!R306),"-",'Nomenklatur komplett'!R306)</f>
        <v>18</v>
      </c>
      <c r="D306" s="177">
        <f>IF(ISBLANK('Nomenklatur komplett'!S306),"-",'Nomenklatur komplett'!S306)</f>
        <v>65</v>
      </c>
      <c r="H306" s="174">
        <f>IF(ISBLANK('Nomenklatur komplett'!N306),"-",'Nomenklatur komplett'!N306)</f>
        <v>86451000</v>
      </c>
      <c r="I306" s="191" t="str">
        <f>IF(ISBLANK('Nomenklatur komplett'!O306),"-",'Nomenklatur komplett'!O306)</f>
        <v>Sozialpädagogische Werkstattleitung HF (MiVo 2005)</v>
      </c>
    </row>
    <row r="307" spans="1:9" x14ac:dyDescent="0.2">
      <c r="A307" s="174">
        <f>IF(ISBLANK('Nomenklatur komplett'!P307),"-",'Nomenklatur komplett'!P307)</f>
        <v>87100000</v>
      </c>
      <c r="B307" s="175" t="str">
        <f>IF(ISBLANK('Nomenklatur komplett'!Q307),"-",'Nomenklatur komplett'!Q307)</f>
        <v>Sprachlehrer/in (Tertiär - nicht reglementiert)</v>
      </c>
      <c r="C307" s="176">
        <f>IF(ISBLANK('Nomenklatur komplett'!R307),"-",'Nomenklatur komplett'!R307)</f>
        <v>18</v>
      </c>
      <c r="D307" s="177">
        <f>IF(ISBLANK('Nomenklatur komplett'!S307),"-",'Nomenklatur komplett'!S307)</f>
        <v>65</v>
      </c>
      <c r="H307" s="174">
        <f>IF(ISBLANK('Nomenklatur komplett'!N307),"-",'Nomenklatur komplett'!N307)</f>
        <v>87100000</v>
      </c>
      <c r="I307" s="191" t="str">
        <f>IF(ISBLANK('Nomenklatur komplett'!O307),"-",'Nomenklatur komplett'!O307)</f>
        <v>Sprachlehrer/in (Tertiär - nicht reglementiert)</v>
      </c>
    </row>
    <row r="308" spans="1:9" x14ac:dyDescent="0.2">
      <c r="A308" s="174">
        <f>IF(ISBLANK('Nomenklatur komplett'!P308),"-",'Nomenklatur komplett'!P308)</f>
        <v>77710000</v>
      </c>
      <c r="B308" s="175" t="str">
        <f>IF(ISBLANK('Nomenklatur komplett'!Q308),"-",'Nomenklatur komplett'!Q308)</f>
        <v>Steuerberatung HF (MiVo 2005)</v>
      </c>
      <c r="C308" s="176">
        <f>IF(ISBLANK('Nomenklatur komplett'!R308),"-",'Nomenklatur komplett'!R308)</f>
        <v>19</v>
      </c>
      <c r="D308" s="177">
        <f>IF(ISBLANK('Nomenklatur komplett'!S308),"-",'Nomenklatur komplett'!S308)</f>
        <v>65</v>
      </c>
      <c r="H308" s="174">
        <f>IF(ISBLANK('Nomenklatur komplett'!N308),"-",'Nomenklatur komplett'!N308)</f>
        <v>77710000</v>
      </c>
      <c r="I308" s="191" t="str">
        <f>IF(ISBLANK('Nomenklatur komplett'!O308),"-",'Nomenklatur komplett'!O308)</f>
        <v>Steuerberatung HF (MiVo 2005)</v>
      </c>
    </row>
    <row r="309" spans="1:9" x14ac:dyDescent="0.2">
      <c r="A309" s="174">
        <f>IF(ISBLANK('Nomenklatur komplett'!P309),"-",'Nomenklatur komplett'!P309)</f>
        <v>93680000</v>
      </c>
      <c r="B309" s="175" t="str">
        <f>IF(ISBLANK('Nomenklatur komplett'!Q309),"-",'Nomenklatur komplett'!Q309)</f>
        <v>Systemtechnik HF (MiVo 2005)</v>
      </c>
      <c r="C309" s="176">
        <f>IF(ISBLANK('Nomenklatur komplett'!R309),"-",'Nomenklatur komplett'!R309)</f>
        <v>19</v>
      </c>
      <c r="D309" s="177">
        <f>IF(ISBLANK('Nomenklatur komplett'!S309),"-",'Nomenklatur komplett'!S309)</f>
        <v>65</v>
      </c>
      <c r="H309" s="174">
        <f>IF(ISBLANK('Nomenklatur komplett'!N309),"-",'Nomenklatur komplett'!N309)</f>
        <v>93680000</v>
      </c>
      <c r="I309" s="191" t="str">
        <f>IF(ISBLANK('Nomenklatur komplett'!O309),"-",'Nomenklatur komplett'!O309)</f>
        <v>Systemtechnik HF (MiVo 2005)</v>
      </c>
    </row>
    <row r="310" spans="1:9" x14ac:dyDescent="0.2">
      <c r="A310" s="174">
        <f>IF(ISBLANK('Nomenklatur komplett'!P310),"-",'Nomenklatur komplett'!P310)</f>
        <v>65902000</v>
      </c>
      <c r="B310" s="175" t="str">
        <f>IF(ISBLANK('Nomenklatur komplett'!Q310),"-",'Nomenklatur komplett'!Q310)</f>
        <v>Systemtechnik HF (MiVo 2017)</v>
      </c>
      <c r="C310" s="176">
        <f>IF(ISBLANK('Nomenklatur komplett'!R310),"-",'Nomenklatur komplett'!R310)</f>
        <v>18</v>
      </c>
      <c r="D310" s="177">
        <f>IF(ISBLANK('Nomenklatur komplett'!S310),"-",'Nomenklatur komplett'!S310)</f>
        <v>65</v>
      </c>
      <c r="H310" s="174">
        <f>IF(ISBLANK('Nomenklatur komplett'!N310),"-",'Nomenklatur komplett'!N310)</f>
        <v>65902000</v>
      </c>
      <c r="I310" s="191" t="str">
        <f>IF(ISBLANK('Nomenklatur komplett'!O310),"-",'Nomenklatur komplett'!O310)</f>
        <v>Systemtechnik HF (MiVo 2017)</v>
      </c>
    </row>
    <row r="311" spans="1:9" x14ac:dyDescent="0.2">
      <c r="A311" s="174">
        <f>IF(ISBLANK('Nomenklatur komplett'!P311),"-",'Nomenklatur komplett'!P311)</f>
        <v>65901001</v>
      </c>
      <c r="B311" s="175" t="str">
        <f>IF(ISBLANK('Nomenklatur komplett'!Q311),"-",'Nomenklatur komplett'!Q311)</f>
        <v>Systemtechnik HF - Automation (MiVo 2005)</v>
      </c>
      <c r="C311" s="176">
        <f>IF(ISBLANK('Nomenklatur komplett'!R311),"-",'Nomenklatur komplett'!R311)</f>
        <v>18</v>
      </c>
      <c r="D311" s="177">
        <f>IF(ISBLANK('Nomenklatur komplett'!S311),"-",'Nomenklatur komplett'!S311)</f>
        <v>65</v>
      </c>
      <c r="H311" s="174">
        <f>IF(ISBLANK('Nomenklatur komplett'!N311),"-",'Nomenklatur komplett'!N311)</f>
        <v>65901001</v>
      </c>
      <c r="I311" s="191" t="str">
        <f>IF(ISBLANK('Nomenklatur komplett'!O311),"-",'Nomenklatur komplett'!O311)</f>
        <v>Systemtechnik HF - Automation (MiVo 2005)</v>
      </c>
    </row>
    <row r="312" spans="1:9" x14ac:dyDescent="0.2">
      <c r="A312" s="174">
        <f>IF(ISBLANK('Nomenklatur komplett'!P312),"-",'Nomenklatur komplett'!P312)</f>
        <v>93951000</v>
      </c>
      <c r="B312" s="175" t="str">
        <f>IF(ISBLANK('Nomenklatur komplett'!Q312),"-",'Nomenklatur komplett'!Q312)</f>
        <v>Systemtechnik HF - Mechatronik (MiVo 2005)</v>
      </c>
      <c r="C312" s="176">
        <f>IF(ISBLANK('Nomenklatur komplett'!R312),"-",'Nomenklatur komplett'!R312)</f>
        <v>18</v>
      </c>
      <c r="D312" s="177">
        <f>IF(ISBLANK('Nomenklatur komplett'!S312),"-",'Nomenklatur komplett'!S312)</f>
        <v>65</v>
      </c>
      <c r="H312" s="174">
        <f>IF(ISBLANK('Nomenklatur komplett'!N312),"-",'Nomenklatur komplett'!N312)</f>
        <v>93951000</v>
      </c>
      <c r="I312" s="191" t="str">
        <f>IF(ISBLANK('Nomenklatur komplett'!O312),"-",'Nomenklatur komplett'!O312)</f>
        <v>Systemtechnik HF - Mechatronik (MiVo 2005)</v>
      </c>
    </row>
    <row r="313" spans="1:9" x14ac:dyDescent="0.2">
      <c r="A313" s="174">
        <f>IF(ISBLANK('Nomenklatur komplett'!P313),"-",'Nomenklatur komplett'!P313)</f>
        <v>65901002</v>
      </c>
      <c r="B313" s="175" t="str">
        <f>IF(ISBLANK('Nomenklatur komplett'!Q313),"-",'Nomenklatur komplett'!Q313)</f>
        <v>Systemtechnik HF - Medizinaltechnik (MiVo 2005)</v>
      </c>
      <c r="C313" s="176">
        <f>IF(ISBLANK('Nomenklatur komplett'!R313),"-",'Nomenklatur komplett'!R313)</f>
        <v>18</v>
      </c>
      <c r="D313" s="177">
        <f>IF(ISBLANK('Nomenklatur komplett'!S313),"-",'Nomenklatur komplett'!S313)</f>
        <v>65</v>
      </c>
      <c r="H313" s="174">
        <f>IF(ISBLANK('Nomenklatur komplett'!N313),"-",'Nomenklatur komplett'!N313)</f>
        <v>65901002</v>
      </c>
      <c r="I313" s="191" t="str">
        <f>IF(ISBLANK('Nomenklatur komplett'!O313),"-",'Nomenklatur komplett'!O313)</f>
        <v>Systemtechnik HF - Medizinaltechnik (MiVo 2005)</v>
      </c>
    </row>
    <row r="314" spans="1:9" x14ac:dyDescent="0.2">
      <c r="A314" s="174">
        <f>IF(ISBLANK('Nomenklatur komplett'!P314),"-",'Nomenklatur komplett'!P314)</f>
        <v>93680001</v>
      </c>
      <c r="B314" s="175" t="str">
        <f>IF(ISBLANK('Nomenklatur komplett'!Q314),"-",'Nomenklatur komplett'!Q314)</f>
        <v>Systemtechnik HF - Pharmazeutische und chemische Technik (MiVo 2005)</v>
      </c>
      <c r="C314" s="176">
        <f>IF(ISBLANK('Nomenklatur komplett'!R314),"-",'Nomenklatur komplett'!R314)</f>
        <v>18</v>
      </c>
      <c r="D314" s="177">
        <f>IF(ISBLANK('Nomenklatur komplett'!S314),"-",'Nomenklatur komplett'!S314)</f>
        <v>65</v>
      </c>
      <c r="H314" s="174">
        <f>IF(ISBLANK('Nomenklatur komplett'!N314),"-",'Nomenklatur komplett'!N314)</f>
        <v>93680001</v>
      </c>
      <c r="I314" s="191" t="str">
        <f>IF(ISBLANK('Nomenklatur komplett'!O314),"-",'Nomenklatur komplett'!O314)</f>
        <v>Systemtechnik HF - Pharmazeutische und chemische Technik (MiVo 2005)</v>
      </c>
    </row>
    <row r="315" spans="1:9" x14ac:dyDescent="0.2">
      <c r="A315" s="174">
        <f>IF(ISBLANK('Nomenklatur komplett'!P315),"-",'Nomenklatur komplett'!P315)</f>
        <v>65901003</v>
      </c>
      <c r="B315" s="175" t="str">
        <f>IF(ISBLANK('Nomenklatur komplett'!Q315),"-",'Nomenklatur komplett'!Q315)</f>
        <v>Systemtechnik HF - Umwelt (MiVo 2005)</v>
      </c>
      <c r="C315" s="176">
        <f>IF(ISBLANK('Nomenklatur komplett'!R315),"-",'Nomenklatur komplett'!R315)</f>
        <v>18</v>
      </c>
      <c r="D315" s="177">
        <f>IF(ISBLANK('Nomenklatur komplett'!S315),"-",'Nomenklatur komplett'!S315)</f>
        <v>65</v>
      </c>
      <c r="H315" s="174">
        <f>IF(ISBLANK('Nomenklatur komplett'!N315),"-",'Nomenklatur komplett'!N315)</f>
        <v>65901003</v>
      </c>
      <c r="I315" s="191" t="str">
        <f>IF(ISBLANK('Nomenklatur komplett'!O315),"-",'Nomenklatur komplett'!O315)</f>
        <v>Systemtechnik HF - Umwelt (MiVo 2005)</v>
      </c>
    </row>
    <row r="316" spans="1:9" x14ac:dyDescent="0.2">
      <c r="A316" s="174">
        <f>IF(ISBLANK('Nomenklatur komplett'!P316),"-",'Nomenklatur komplett'!P316)</f>
        <v>85457000</v>
      </c>
      <c r="B316" s="175" t="str">
        <f>IF(ISBLANK('Nomenklatur komplett'!Q316),"-",'Nomenklatur komplett'!Q316)</f>
        <v>Systemtherapeut/in (Tertiär - nicht reglementiert)</v>
      </c>
      <c r="C316" s="176">
        <f>IF(ISBLANK('Nomenklatur komplett'!R316),"-",'Nomenklatur komplett'!R316)</f>
        <v>18</v>
      </c>
      <c r="D316" s="177">
        <f>IF(ISBLANK('Nomenklatur komplett'!S316),"-",'Nomenklatur komplett'!S316)</f>
        <v>65</v>
      </c>
      <c r="H316" s="174">
        <f>IF(ISBLANK('Nomenklatur komplett'!N316),"-",'Nomenklatur komplett'!N316)</f>
        <v>85457000</v>
      </c>
      <c r="I316" s="191" t="str">
        <f>IF(ISBLANK('Nomenklatur komplett'!O316),"-",'Nomenklatur komplett'!O316)</f>
        <v>Systemtherapeut/in (Tertiär - nicht reglementiert)</v>
      </c>
    </row>
    <row r="317" spans="1:9" x14ac:dyDescent="0.2">
      <c r="A317" s="174">
        <f>IF(ISBLANK('Nomenklatur komplett'!P317),"-",'Nomenklatur komplett'!P317)</f>
        <v>86156000</v>
      </c>
      <c r="B317" s="175" t="str">
        <f>IF(ISBLANK('Nomenklatur komplett'!Q317),"-",'Nomenklatur komplett'!Q317)</f>
        <v>Tanzpädagoge/-pädagogin (Tertiär - nicht reglementiert)</v>
      </c>
      <c r="C317" s="176">
        <f>IF(ISBLANK('Nomenklatur komplett'!R317),"-",'Nomenklatur komplett'!R317)</f>
        <v>18</v>
      </c>
      <c r="D317" s="177">
        <f>IF(ISBLANK('Nomenklatur komplett'!S317),"-",'Nomenklatur komplett'!S317)</f>
        <v>65</v>
      </c>
      <c r="H317" s="174">
        <f>IF(ISBLANK('Nomenklatur komplett'!N317),"-",'Nomenklatur komplett'!N317)</f>
        <v>86156000</v>
      </c>
      <c r="I317" s="191" t="str">
        <f>IF(ISBLANK('Nomenklatur komplett'!O317),"-",'Nomenklatur komplett'!O317)</f>
        <v>Tanzpädagoge/-pädagogin (Tertiär - nicht reglementiert)</v>
      </c>
    </row>
    <row r="318" spans="1:9" x14ac:dyDescent="0.2">
      <c r="A318" s="174">
        <f>IF(ISBLANK('Nomenklatur komplett'!P318),"-",'Nomenklatur komplett'!P318)</f>
        <v>86157000</v>
      </c>
      <c r="B318" s="175" t="str">
        <f>IF(ISBLANK('Nomenklatur komplett'!Q318),"-",'Nomenklatur komplett'!Q318)</f>
        <v>Tanztherapeut/in (Tertiär - nicht reglementiert)</v>
      </c>
      <c r="C318" s="176">
        <f>IF(ISBLANK('Nomenklatur komplett'!R318),"-",'Nomenklatur komplett'!R318)</f>
        <v>18</v>
      </c>
      <c r="D318" s="177">
        <f>IF(ISBLANK('Nomenklatur komplett'!S318),"-",'Nomenklatur komplett'!S318)</f>
        <v>65</v>
      </c>
      <c r="H318" s="174">
        <f>IF(ISBLANK('Nomenklatur komplett'!N318),"-",'Nomenklatur komplett'!N318)</f>
        <v>86157000</v>
      </c>
      <c r="I318" s="191" t="str">
        <f>IF(ISBLANK('Nomenklatur komplett'!O318),"-",'Nomenklatur komplett'!O318)</f>
        <v>Tanztherapeut/in (Tertiär - nicht reglementiert)</v>
      </c>
    </row>
    <row r="319" spans="1:9" x14ac:dyDescent="0.2">
      <c r="A319" s="174">
        <f>IF(ISBLANK('Nomenklatur komplett'!P319),"-",'Nomenklatur komplett'!P319)</f>
        <v>94101000</v>
      </c>
      <c r="B319" s="175" t="str">
        <f>IF(ISBLANK('Nomenklatur komplett'!Q319),"-",'Nomenklatur komplett'!Q319)</f>
        <v>Telekommunikation HF (MiVo 2005)</v>
      </c>
      <c r="C319" s="176">
        <f>IF(ISBLANK('Nomenklatur komplett'!R319),"-",'Nomenklatur komplett'!R319)</f>
        <v>18</v>
      </c>
      <c r="D319" s="177">
        <f>IF(ISBLANK('Nomenklatur komplett'!S319),"-",'Nomenklatur komplett'!S319)</f>
        <v>65</v>
      </c>
      <c r="H319" s="174">
        <f>IF(ISBLANK('Nomenklatur komplett'!N319),"-",'Nomenklatur komplett'!N319)</f>
        <v>94101000</v>
      </c>
      <c r="I319" s="191" t="str">
        <f>IF(ISBLANK('Nomenklatur komplett'!O319),"-",'Nomenklatur komplett'!O319)</f>
        <v>Telekommunikation HF (MiVo 2005)</v>
      </c>
    </row>
    <row r="320" spans="1:9" x14ac:dyDescent="0.2">
      <c r="A320" s="174">
        <f>IF(ISBLANK('Nomenklatur komplett'!P320),"-",'Nomenklatur komplett'!P320)</f>
        <v>94465000</v>
      </c>
      <c r="B320" s="175" t="str">
        <f>IF(ISBLANK('Nomenklatur komplett'!Q320),"-",'Nomenklatur komplett'!Q320)</f>
        <v>Textil HF - Fashion Design &amp; Technology Schwerpunkt Design (MiVo 2005)</v>
      </c>
      <c r="C320" s="176">
        <f>IF(ISBLANK('Nomenklatur komplett'!R320),"-",'Nomenklatur komplett'!R320)</f>
        <v>19</v>
      </c>
      <c r="D320" s="177">
        <f>IF(ISBLANK('Nomenklatur komplett'!S320),"-",'Nomenklatur komplett'!S320)</f>
        <v>65</v>
      </c>
      <c r="H320" s="174">
        <f>IF(ISBLANK('Nomenklatur komplett'!N320),"-",'Nomenklatur komplett'!N320)</f>
        <v>94465000</v>
      </c>
      <c r="I320" s="191" t="str">
        <f>IF(ISBLANK('Nomenklatur komplett'!O320),"-",'Nomenklatur komplett'!O320)</f>
        <v>Textil HF - Fashion Design &amp; Technology Schwerpunkt Design (MiVo 2005)</v>
      </c>
    </row>
    <row r="321" spans="1:9" x14ac:dyDescent="0.2">
      <c r="A321" s="174">
        <f>IF(ISBLANK('Nomenklatur komplett'!P321),"-",'Nomenklatur komplett'!P321)</f>
        <v>94091002</v>
      </c>
      <c r="B321" s="175" t="str">
        <f>IF(ISBLANK('Nomenklatur komplett'!Q321),"-",'Nomenklatur komplett'!Q321)</f>
        <v>Textil HF - Fashion Design und Technologie (MiVo 2005)</v>
      </c>
      <c r="C321" s="176">
        <f>IF(ISBLANK('Nomenklatur komplett'!R321),"-",'Nomenklatur komplett'!R321)</f>
        <v>18</v>
      </c>
      <c r="D321" s="177">
        <f>IF(ISBLANK('Nomenklatur komplett'!S321),"-",'Nomenklatur komplett'!S321)</f>
        <v>65</v>
      </c>
      <c r="H321" s="174">
        <f>IF(ISBLANK('Nomenklatur komplett'!N321),"-",'Nomenklatur komplett'!N321)</f>
        <v>94091002</v>
      </c>
      <c r="I321" s="191" t="str">
        <f>IF(ISBLANK('Nomenklatur komplett'!O321),"-",'Nomenklatur komplett'!O321)</f>
        <v>Textil HF - Fashion Design und Technologie (MiVo 2005)</v>
      </c>
    </row>
    <row r="322" spans="1:9" x14ac:dyDescent="0.2">
      <c r="A322" s="174">
        <f>IF(ISBLANK('Nomenklatur komplett'!P322),"-",'Nomenklatur komplett'!P322)</f>
        <v>85490000</v>
      </c>
      <c r="B322" s="175" t="str">
        <f>IF(ISBLANK('Nomenklatur komplett'!Q322),"-",'Nomenklatur komplett'!Q322)</f>
        <v>Textil HF - Fashiondesign (MiVo 2005)</v>
      </c>
      <c r="C322" s="176">
        <f>IF(ISBLANK('Nomenklatur komplett'!R322),"-",'Nomenklatur komplett'!R322)</f>
        <v>19</v>
      </c>
      <c r="D322" s="177">
        <f>IF(ISBLANK('Nomenklatur komplett'!S322),"-",'Nomenklatur komplett'!S322)</f>
        <v>65</v>
      </c>
      <c r="H322" s="174">
        <f>IF(ISBLANK('Nomenklatur komplett'!N322),"-",'Nomenklatur komplett'!N322)</f>
        <v>85490000</v>
      </c>
      <c r="I322" s="191" t="str">
        <f>IF(ISBLANK('Nomenklatur komplett'!O322),"-",'Nomenklatur komplett'!O322)</f>
        <v>Textil HF - Fashiondesign (MiVo 2005)</v>
      </c>
    </row>
    <row r="323" spans="1:9" x14ac:dyDescent="0.2">
      <c r="A323" s="174">
        <f>IF(ISBLANK('Nomenklatur komplett'!P323),"-",'Nomenklatur komplett'!P323)</f>
        <v>94091001</v>
      </c>
      <c r="B323" s="175" t="str">
        <f>IF(ISBLANK('Nomenklatur komplett'!Q323),"-",'Nomenklatur komplett'!Q323)</f>
        <v>Textil HF - Textile Design und Technologie (MiVo 2005)</v>
      </c>
      <c r="C323" s="176">
        <f>IF(ISBLANK('Nomenklatur komplett'!R323),"-",'Nomenklatur komplett'!R323)</f>
        <v>18</v>
      </c>
      <c r="D323" s="177">
        <f>IF(ISBLANK('Nomenklatur komplett'!S323),"-",'Nomenklatur komplett'!S323)</f>
        <v>65</v>
      </c>
      <c r="H323" s="174">
        <f>IF(ISBLANK('Nomenklatur komplett'!N323),"-",'Nomenklatur komplett'!N323)</f>
        <v>94091001</v>
      </c>
      <c r="I323" s="191" t="str">
        <f>IF(ISBLANK('Nomenklatur komplett'!O323),"-",'Nomenklatur komplett'!O323)</f>
        <v>Textil HF - Textile Design und Technologie (MiVo 2005)</v>
      </c>
    </row>
    <row r="324" spans="1:9" x14ac:dyDescent="0.2">
      <c r="A324" s="174">
        <f>IF(ISBLANK('Nomenklatur komplett'!P324),"-",'Nomenklatur komplett'!P324)</f>
        <v>94772000</v>
      </c>
      <c r="B324" s="175" t="str">
        <f>IF(ISBLANK('Nomenklatur komplett'!Q324),"-",'Nomenklatur komplett'!Q324)</f>
        <v>Textil- und Bekleidungstechnik HF (MiVo 2017)</v>
      </c>
      <c r="C324" s="176">
        <f>IF(ISBLANK('Nomenklatur komplett'!R324),"-",'Nomenklatur komplett'!R324)</f>
        <v>18</v>
      </c>
      <c r="D324" s="177">
        <f>IF(ISBLANK('Nomenklatur komplett'!S324),"-",'Nomenklatur komplett'!S324)</f>
        <v>65</v>
      </c>
      <c r="H324" s="174">
        <f>IF(ISBLANK('Nomenklatur komplett'!N324),"-",'Nomenklatur komplett'!N324)</f>
        <v>94772000</v>
      </c>
      <c r="I324" s="191" t="str">
        <f>IF(ISBLANK('Nomenklatur komplett'!O324),"-",'Nomenklatur komplett'!O324)</f>
        <v>Textil- und Bekleidungstechnik HF (MiVo 2017)</v>
      </c>
    </row>
    <row r="325" spans="1:9" x14ac:dyDescent="0.2">
      <c r="A325" s="174">
        <f>IF(ISBLANK('Nomenklatur komplett'!P325),"-",'Nomenklatur komplett'!P325)</f>
        <v>94782000</v>
      </c>
      <c r="B325" s="175" t="str">
        <f>IF(ISBLANK('Nomenklatur komplett'!Q325),"-",'Nomenklatur komplett'!Q325)</f>
        <v>Textil- und Fashionmanagement HF (MiVo 2017)</v>
      </c>
      <c r="C325" s="176">
        <f>IF(ISBLANK('Nomenklatur komplett'!R325),"-",'Nomenklatur komplett'!R325)</f>
        <v>18</v>
      </c>
      <c r="D325" s="177">
        <f>IF(ISBLANK('Nomenklatur komplett'!S325),"-",'Nomenklatur komplett'!S325)</f>
        <v>65</v>
      </c>
      <c r="H325" s="174">
        <f>IF(ISBLANK('Nomenklatur komplett'!N325),"-",'Nomenklatur komplett'!N325)</f>
        <v>94782000</v>
      </c>
      <c r="I325" s="191" t="str">
        <f>IF(ISBLANK('Nomenklatur komplett'!O325),"-",'Nomenklatur komplett'!O325)</f>
        <v>Textil- und Fashionmanagement HF (MiVo 2017)</v>
      </c>
    </row>
    <row r="326" spans="1:9" x14ac:dyDescent="0.2">
      <c r="A326" s="174">
        <f>IF(ISBLANK('Nomenklatur komplett'!P326),"-",'Nomenklatur komplett'!P326)</f>
        <v>94762000</v>
      </c>
      <c r="B326" s="175" t="str">
        <f>IF(ISBLANK('Nomenklatur komplett'!Q326),"-",'Nomenklatur komplett'!Q326)</f>
        <v>Textiltechnologie HF (MiVo 2017)</v>
      </c>
      <c r="C326" s="176">
        <f>IF(ISBLANK('Nomenklatur komplett'!R326),"-",'Nomenklatur komplett'!R326)</f>
        <v>18</v>
      </c>
      <c r="D326" s="177">
        <f>IF(ISBLANK('Nomenklatur komplett'!S326),"-",'Nomenklatur komplett'!S326)</f>
        <v>65</v>
      </c>
      <c r="H326" s="174">
        <f>IF(ISBLANK('Nomenklatur komplett'!N326),"-",'Nomenklatur komplett'!N326)</f>
        <v>94762000</v>
      </c>
      <c r="I326" s="191" t="str">
        <f>IF(ISBLANK('Nomenklatur komplett'!O326),"-",'Nomenklatur komplett'!O326)</f>
        <v>Textiltechnologie HF (MiVo 2017)</v>
      </c>
    </row>
    <row r="327" spans="1:9" x14ac:dyDescent="0.2">
      <c r="A327" s="174">
        <f>IF(ISBLANK('Nomenklatur komplett'!P327),"-",'Nomenklatur komplett'!P327)</f>
        <v>60140000</v>
      </c>
      <c r="B327" s="175" t="str">
        <f>IF(ISBLANK('Nomenklatur komplett'!Q327),"-",'Nomenklatur komplett'!Q327)</f>
        <v>Textilwirtschaft HF (MiVo 2005)</v>
      </c>
      <c r="C327" s="176">
        <f>IF(ISBLANK('Nomenklatur komplett'!R327),"-",'Nomenklatur komplett'!R327)</f>
        <v>19</v>
      </c>
      <c r="D327" s="177">
        <f>IF(ISBLANK('Nomenklatur komplett'!S327),"-",'Nomenklatur komplett'!S327)</f>
        <v>65</v>
      </c>
      <c r="H327" s="174">
        <f>IF(ISBLANK('Nomenklatur komplett'!N327),"-",'Nomenklatur komplett'!N327)</f>
        <v>60140000</v>
      </c>
      <c r="I327" s="191" t="str">
        <f>IF(ISBLANK('Nomenklatur komplett'!O327),"-",'Nomenklatur komplett'!O327)</f>
        <v>Textilwirtschaft HF (MiVo 2005)</v>
      </c>
    </row>
    <row r="328" spans="1:9" x14ac:dyDescent="0.2">
      <c r="A328" s="174">
        <f>IF(ISBLANK('Nomenklatur komplett'!P328),"-",'Nomenklatur komplett'!P328)</f>
        <v>61250000</v>
      </c>
      <c r="B328" s="175" t="str">
        <f>IF(ISBLANK('Nomenklatur komplett'!Q328),"-",'Nomenklatur komplett'!Q328)</f>
        <v>Theaterschneider/in (Tertiär - nicht reglementiert)</v>
      </c>
      <c r="C328" s="176">
        <f>IF(ISBLANK('Nomenklatur komplett'!R328),"-",'Nomenklatur komplett'!R328)</f>
        <v>18</v>
      </c>
      <c r="D328" s="177">
        <f>IF(ISBLANK('Nomenklatur komplett'!S328),"-",'Nomenklatur komplett'!S328)</f>
        <v>65</v>
      </c>
      <c r="H328" s="174">
        <f>IF(ISBLANK('Nomenklatur komplett'!N328),"-",'Nomenklatur komplett'!N328)</f>
        <v>61250000</v>
      </c>
      <c r="I328" s="191" t="str">
        <f>IF(ISBLANK('Nomenklatur komplett'!O328),"-",'Nomenklatur komplett'!O328)</f>
        <v>Theaterschneider/in (Tertiär - nicht reglementiert)</v>
      </c>
    </row>
    <row r="329" spans="1:9" x14ac:dyDescent="0.2">
      <c r="A329" s="174">
        <f>IF(ISBLANK('Nomenklatur komplett'!P329),"-",'Nomenklatur komplett'!P329)</f>
        <v>80601000</v>
      </c>
      <c r="B329" s="175" t="str">
        <f>IF(ISBLANK('Nomenklatur komplett'!Q329),"-",'Nomenklatur komplett'!Q329)</f>
        <v>Tourismus HF (MiVo 2005+2017)</v>
      </c>
      <c r="C329" s="176">
        <f>IF(ISBLANK('Nomenklatur komplett'!R329),"-",'Nomenklatur komplett'!R329)</f>
        <v>18</v>
      </c>
      <c r="D329" s="177">
        <f>IF(ISBLANK('Nomenklatur komplett'!S329),"-",'Nomenklatur komplett'!S329)</f>
        <v>65</v>
      </c>
      <c r="H329" s="174">
        <f>IF(ISBLANK('Nomenklatur komplett'!N329),"-",'Nomenklatur komplett'!N329)</f>
        <v>80601000</v>
      </c>
      <c r="I329" s="191" t="str">
        <f>IF(ISBLANK('Nomenklatur komplett'!O329),"-",'Nomenklatur komplett'!O329)</f>
        <v>Tourismus HF (MiVo 2005+2017)</v>
      </c>
    </row>
    <row r="330" spans="1:9" x14ac:dyDescent="0.2">
      <c r="A330" s="174">
        <f>IF(ISBLANK('Nomenklatur komplett'!P330),"-",'Nomenklatur komplett'!P330)</f>
        <v>84453000</v>
      </c>
      <c r="B330" s="175" t="str">
        <f>IF(ISBLANK('Nomenklatur komplett'!Q330),"-",'Nomenklatur komplett'!Q330)</f>
        <v>Tuina/ An Mo - Therapeut/in (Tertiär - nicht reglementiert)</v>
      </c>
      <c r="C330" s="176">
        <f>IF(ISBLANK('Nomenklatur komplett'!R330),"-",'Nomenklatur komplett'!R330)</f>
        <v>18</v>
      </c>
      <c r="D330" s="177">
        <f>IF(ISBLANK('Nomenklatur komplett'!S330),"-",'Nomenklatur komplett'!S330)</f>
        <v>65</v>
      </c>
      <c r="H330" s="174">
        <f>IF(ISBLANK('Nomenklatur komplett'!N330),"-",'Nomenklatur komplett'!N330)</f>
        <v>84453000</v>
      </c>
      <c r="I330" s="191" t="str">
        <f>IF(ISBLANK('Nomenklatur komplett'!O330),"-",'Nomenklatur komplett'!O330)</f>
        <v>Tuina/ An Mo - Therapeut/in (Tertiär - nicht reglementiert)</v>
      </c>
    </row>
    <row r="331" spans="1:9" x14ac:dyDescent="0.2">
      <c r="A331" s="174">
        <f>IF(ISBLANK('Nomenklatur komplett'!P331),"-",'Nomenklatur komplett'!P331)</f>
        <v>94561000</v>
      </c>
      <c r="B331" s="175" t="str">
        <f>IF(ISBLANK('Nomenklatur komplett'!Q331),"-",'Nomenklatur komplett'!Q331)</f>
        <v>Unternehmensprozesse HF (MiVo 2005)</v>
      </c>
      <c r="C331" s="176">
        <f>IF(ISBLANK('Nomenklatur komplett'!R331),"-",'Nomenklatur komplett'!R331)</f>
        <v>18</v>
      </c>
      <c r="D331" s="177">
        <f>IF(ISBLANK('Nomenklatur komplett'!S331),"-",'Nomenklatur komplett'!S331)</f>
        <v>65</v>
      </c>
      <c r="H331" s="174">
        <f>IF(ISBLANK('Nomenklatur komplett'!N331),"-",'Nomenklatur komplett'!N331)</f>
        <v>94561000</v>
      </c>
      <c r="I331" s="191" t="str">
        <f>IF(ISBLANK('Nomenklatur komplett'!O331),"-",'Nomenklatur komplett'!O331)</f>
        <v>Unternehmensprozesse HF (MiVo 2005)</v>
      </c>
    </row>
    <row r="332" spans="1:9" x14ac:dyDescent="0.2">
      <c r="A332" s="174">
        <f>IF(ISBLANK('Nomenklatur komplett'!P332),"-",'Nomenklatur komplett'!P332)</f>
        <v>94561002</v>
      </c>
      <c r="B332" s="175" t="str">
        <f>IF(ISBLANK('Nomenklatur komplett'!Q332),"-",'Nomenklatur komplett'!Q332)</f>
        <v>Unternehmensprozesse HF - Betriebstechnik (MiVo 2005)</v>
      </c>
      <c r="C332" s="176">
        <f>IF(ISBLANK('Nomenklatur komplett'!R332),"-",'Nomenklatur komplett'!R332)</f>
        <v>18</v>
      </c>
      <c r="D332" s="177">
        <f>IF(ISBLANK('Nomenklatur komplett'!S332),"-",'Nomenklatur komplett'!S332)</f>
        <v>65</v>
      </c>
      <c r="H332" s="174">
        <f>IF(ISBLANK('Nomenklatur komplett'!N332),"-",'Nomenklatur komplett'!N332)</f>
        <v>94561002</v>
      </c>
      <c r="I332" s="191" t="str">
        <f>IF(ISBLANK('Nomenklatur komplett'!O332),"-",'Nomenklatur komplett'!O332)</f>
        <v>Unternehmensprozesse HF - Betriebstechnik (MiVo 2005)</v>
      </c>
    </row>
    <row r="333" spans="1:9" x14ac:dyDescent="0.2">
      <c r="A333" s="174">
        <f>IF(ISBLANK('Nomenklatur komplett'!P333),"-",'Nomenklatur komplett'!P333)</f>
        <v>94561001</v>
      </c>
      <c r="B333" s="175" t="str">
        <f>IF(ISBLANK('Nomenklatur komplett'!Q333),"-",'Nomenklatur komplett'!Q333)</f>
        <v>Unternehmensprozesse HF - Logistik (MiVo 2005)</v>
      </c>
      <c r="C333" s="176">
        <f>IF(ISBLANK('Nomenklatur komplett'!R333),"-",'Nomenklatur komplett'!R333)</f>
        <v>18</v>
      </c>
      <c r="D333" s="177">
        <f>IF(ISBLANK('Nomenklatur komplett'!S333),"-",'Nomenklatur komplett'!S333)</f>
        <v>65</v>
      </c>
      <c r="H333" s="174">
        <f>IF(ISBLANK('Nomenklatur komplett'!N333),"-",'Nomenklatur komplett'!N333)</f>
        <v>94561001</v>
      </c>
      <c r="I333" s="191" t="str">
        <f>IF(ISBLANK('Nomenklatur komplett'!O333),"-",'Nomenklatur komplett'!O333)</f>
        <v>Unternehmensprozesse HF - Logistik (MiVo 2005)</v>
      </c>
    </row>
    <row r="334" spans="1:9" x14ac:dyDescent="0.2">
      <c r="A334" s="174">
        <f>IF(ISBLANK('Nomenklatur komplett'!P334),"-",'Nomenklatur komplett'!P334)</f>
        <v>79060000</v>
      </c>
      <c r="B334" s="175" t="str">
        <f>IF(ISBLANK('Nomenklatur komplett'!Q334),"-",'Nomenklatur komplett'!Q334)</f>
        <v>Verkehrspilot/in HF (MiVo 2005)</v>
      </c>
      <c r="C334" s="176">
        <f>IF(ISBLANK('Nomenklatur komplett'!R334),"-",'Nomenklatur komplett'!R334)</f>
        <v>19</v>
      </c>
      <c r="D334" s="177">
        <f>IF(ISBLANK('Nomenklatur komplett'!S334),"-",'Nomenklatur komplett'!S334)</f>
        <v>65</v>
      </c>
      <c r="H334" s="174">
        <f>IF(ISBLANK('Nomenklatur komplett'!N334),"-",'Nomenklatur komplett'!N334)</f>
        <v>79060000</v>
      </c>
      <c r="I334" s="191" t="str">
        <f>IF(ISBLANK('Nomenklatur komplett'!O334),"-",'Nomenklatur komplett'!O334)</f>
        <v>Verkehrspilot/in HF (MiVo 2005)</v>
      </c>
    </row>
    <row r="335" spans="1:9" x14ac:dyDescent="0.2">
      <c r="A335" s="174">
        <f>IF(ISBLANK('Nomenklatur komplett'!P335),"-",'Nomenklatur komplett'!P335)</f>
        <v>79062000</v>
      </c>
      <c r="B335" s="175" t="str">
        <f>IF(ISBLANK('Nomenklatur komplett'!Q335),"-",'Nomenklatur komplett'!Q335)</f>
        <v>Verkehrspilot/in HF (MiVo 2017)</v>
      </c>
      <c r="C335" s="176">
        <f>IF(ISBLANK('Nomenklatur komplett'!R335),"-",'Nomenklatur komplett'!R335)</f>
        <v>18</v>
      </c>
      <c r="D335" s="177">
        <f>IF(ISBLANK('Nomenklatur komplett'!S335),"-",'Nomenklatur komplett'!S335)</f>
        <v>65</v>
      </c>
      <c r="H335" s="174">
        <f>IF(ISBLANK('Nomenklatur komplett'!N335),"-",'Nomenklatur komplett'!N335)</f>
        <v>79062000</v>
      </c>
      <c r="I335" s="191" t="str">
        <f>IF(ISBLANK('Nomenklatur komplett'!O335),"-",'Nomenklatur komplett'!O335)</f>
        <v>Verkehrspilot/in HF (MiVo 2017)</v>
      </c>
    </row>
    <row r="336" spans="1:9" x14ac:dyDescent="0.2">
      <c r="A336" s="174">
        <f>IF(ISBLANK('Nomenklatur komplett'!P336),"-",'Nomenklatur komplett'!P336)</f>
        <v>77830000</v>
      </c>
      <c r="B336" s="175" t="str">
        <f>IF(ISBLANK('Nomenklatur komplett'!Q336),"-",'Nomenklatur komplett'!Q336)</f>
        <v>Versicherungswirtschaft HF (MiVo 2005)</v>
      </c>
      <c r="C336" s="176">
        <f>IF(ISBLANK('Nomenklatur komplett'!R336),"-",'Nomenklatur komplett'!R336)</f>
        <v>19</v>
      </c>
      <c r="D336" s="177">
        <f>IF(ISBLANK('Nomenklatur komplett'!S336),"-",'Nomenklatur komplett'!S336)</f>
        <v>65</v>
      </c>
      <c r="H336" s="174">
        <f>IF(ISBLANK('Nomenklatur komplett'!N336),"-",'Nomenklatur komplett'!N336)</f>
        <v>77830000</v>
      </c>
      <c r="I336" s="191" t="str">
        <f>IF(ISBLANK('Nomenklatur komplett'!O336),"-",'Nomenklatur komplett'!O336)</f>
        <v>Versicherungswirtschaft HF (MiVo 2005)</v>
      </c>
    </row>
    <row r="337" spans="1:9" x14ac:dyDescent="0.2">
      <c r="A337" s="174">
        <f>IF(ISBLANK('Nomenklatur komplett'!P337),"-",'Nomenklatur komplett'!P337)</f>
        <v>94740000</v>
      </c>
      <c r="B337" s="175" t="str">
        <f>IF(ISBLANK('Nomenklatur komplett'!Q337),"-",'Nomenklatur komplett'!Q337)</f>
        <v>Waldwirtschaft HF (MiVo 2005+2017)</v>
      </c>
      <c r="C337" s="176">
        <f>IF(ISBLANK('Nomenklatur komplett'!R337),"-",'Nomenklatur komplett'!R337)</f>
        <v>18</v>
      </c>
      <c r="D337" s="177">
        <f>IF(ISBLANK('Nomenklatur komplett'!S337),"-",'Nomenklatur komplett'!S337)</f>
        <v>65</v>
      </c>
      <c r="H337" s="174">
        <f>IF(ISBLANK('Nomenklatur komplett'!N337),"-",'Nomenklatur komplett'!N337)</f>
        <v>94740000</v>
      </c>
      <c r="I337" s="191" t="str">
        <f>IF(ISBLANK('Nomenklatur komplett'!O337),"-",'Nomenklatur komplett'!O337)</f>
        <v>Waldwirtschaft HF (MiVo 2005+2017)</v>
      </c>
    </row>
    <row r="338" spans="1:9" x14ac:dyDescent="0.2">
      <c r="A338" s="174">
        <f>IF(ISBLANK('Nomenklatur komplett'!P338),"-",'Nomenklatur komplett'!P338)</f>
        <v>59410000</v>
      </c>
      <c r="B338" s="175" t="str">
        <f>IF(ISBLANK('Nomenklatur komplett'!Q338),"-",'Nomenklatur komplett'!Q338)</f>
        <v>Weinbautechnik HF (MiVo 2005)</v>
      </c>
      <c r="C338" s="176">
        <f>IF(ISBLANK('Nomenklatur komplett'!R338),"-",'Nomenklatur komplett'!R338)</f>
        <v>18</v>
      </c>
      <c r="D338" s="177">
        <f>IF(ISBLANK('Nomenklatur komplett'!S338),"-",'Nomenklatur komplett'!S338)</f>
        <v>65</v>
      </c>
      <c r="H338" s="174">
        <f>IF(ISBLANK('Nomenklatur komplett'!N338),"-",'Nomenklatur komplett'!N338)</f>
        <v>59410000</v>
      </c>
      <c r="I338" s="191" t="str">
        <f>IF(ISBLANK('Nomenklatur komplett'!O338),"-",'Nomenklatur komplett'!O338)</f>
        <v>Weinbautechnik HF (MiVo 2005)</v>
      </c>
    </row>
    <row r="339" spans="1:9" x14ac:dyDescent="0.2">
      <c r="A339" s="174">
        <f>IF(ISBLANK('Nomenklatur komplett'!P339),"-",'Nomenklatur komplett'!P339)</f>
        <v>59412000</v>
      </c>
      <c r="B339" s="175" t="str">
        <f>IF(ISBLANK('Nomenklatur komplett'!Q339),"-",'Nomenklatur komplett'!Q339)</f>
        <v>Weinbautechnik HF (MiVo 2017)</v>
      </c>
      <c r="C339" s="176">
        <f>IF(ISBLANK('Nomenklatur komplett'!R339),"-",'Nomenklatur komplett'!R339)</f>
        <v>18</v>
      </c>
      <c r="D339" s="177">
        <f>IF(ISBLANK('Nomenklatur komplett'!S339),"-",'Nomenklatur komplett'!S339)</f>
        <v>65</v>
      </c>
      <c r="H339" s="174">
        <f>IF(ISBLANK('Nomenklatur komplett'!N339),"-",'Nomenklatur komplett'!N339)</f>
        <v>59412000</v>
      </c>
      <c r="I339" s="191" t="str">
        <f>IF(ISBLANK('Nomenklatur komplett'!O339),"-",'Nomenklatur komplett'!O339)</f>
        <v>Weinbautechnik HF (MiVo 2017)</v>
      </c>
    </row>
    <row r="340" spans="1:9" x14ac:dyDescent="0.2">
      <c r="A340" s="174">
        <f>IF(ISBLANK('Nomenklatur komplett'!P340),"-",'Nomenklatur komplett'!P340)</f>
        <v>74251000</v>
      </c>
      <c r="B340" s="175" t="str">
        <f>IF(ISBLANK('Nomenklatur komplett'!Q340),"-",'Nomenklatur komplett'!Q340)</f>
        <v>Wirtschaftsinformatik HF (MiVo 2005+2017)</v>
      </c>
      <c r="C340" s="176">
        <f>IF(ISBLANK('Nomenklatur komplett'!R340),"-",'Nomenklatur komplett'!R340)</f>
        <v>18</v>
      </c>
      <c r="D340" s="177">
        <f>IF(ISBLANK('Nomenklatur komplett'!S340),"-",'Nomenklatur komplett'!S340)</f>
        <v>65</v>
      </c>
      <c r="H340" s="174">
        <f>IF(ISBLANK('Nomenklatur komplett'!N340),"-",'Nomenklatur komplett'!N340)</f>
        <v>74251000</v>
      </c>
      <c r="I340" s="191" t="str">
        <f>IF(ISBLANK('Nomenklatur komplett'!O340),"-",'Nomenklatur komplett'!O340)</f>
        <v>Wirtschaftsinformatik HF (MiVo 2005+2017)</v>
      </c>
    </row>
    <row r="341" spans="1:9" x14ac:dyDescent="0.2">
      <c r="A341" s="174">
        <f>IF(ISBLANK('Nomenklatur komplett'!P341),"-",'Nomenklatur komplett'!P341)</f>
        <v>84035000</v>
      </c>
      <c r="B341" s="175" t="str">
        <f>IF(ISBLANK('Nomenklatur komplett'!Q341),"-",'Nomenklatur komplett'!Q341)</f>
        <v>Yoga-Therapeut/in (Tertiär - nicht reglementiert)</v>
      </c>
      <c r="C341" s="176">
        <f>IF(ISBLANK('Nomenklatur komplett'!R341),"-",'Nomenklatur komplett'!R341)</f>
        <v>18</v>
      </c>
      <c r="D341" s="177">
        <f>IF(ISBLANK('Nomenklatur komplett'!S341),"-",'Nomenklatur komplett'!S341)</f>
        <v>65</v>
      </c>
      <c r="H341" s="174">
        <f>IF(ISBLANK('Nomenklatur komplett'!N341),"-",'Nomenklatur komplett'!N341)</f>
        <v>84035000</v>
      </c>
      <c r="I341" s="191" t="str">
        <f>IF(ISBLANK('Nomenklatur komplett'!O341),"-",'Nomenklatur komplett'!O341)</f>
        <v>Yoga-Therapeut/in (Tertiär - nicht reglementiert)</v>
      </c>
    </row>
    <row r="342" spans="1:9" x14ac:dyDescent="0.2">
      <c r="A342" s="174">
        <f>IF(ISBLANK('Nomenklatur komplett'!P342),"-",'Nomenklatur komplett'!P342)</f>
        <v>74600000</v>
      </c>
      <c r="B342" s="175" t="str">
        <f>IF(ISBLANK('Nomenklatur komplett'!Q342),"-",'Nomenklatur komplett'!Q342)</f>
        <v>Zollverwaltung HF (MiVo 2005)</v>
      </c>
      <c r="C342" s="176">
        <f>IF(ISBLANK('Nomenklatur komplett'!R342),"-",'Nomenklatur komplett'!R342)</f>
        <v>18</v>
      </c>
      <c r="D342" s="177">
        <f>IF(ISBLANK('Nomenklatur komplett'!S342),"-",'Nomenklatur komplett'!S342)</f>
        <v>65</v>
      </c>
      <c r="H342" s="174">
        <f>IF(ISBLANK('Nomenklatur komplett'!N342),"-",'Nomenklatur komplett'!N342)</f>
        <v>74600000</v>
      </c>
      <c r="I342" s="191" t="str">
        <f>IF(ISBLANK('Nomenklatur komplett'!O342),"-",'Nomenklatur komplett'!O342)</f>
        <v>Zollverwaltung HF (MiVo 2005)</v>
      </c>
    </row>
    <row r="343" spans="1:9" x14ac:dyDescent="0.2">
      <c r="A343" s="174">
        <f>IF(ISBLANK('Nomenklatur komplett'!P343),"-",'Nomenklatur komplett'!P343)</f>
        <v>84240000</v>
      </c>
      <c r="B343" s="175" t="str">
        <f>IF(ISBLANK('Nomenklatur komplett'!Q343),"-",'Nomenklatur komplett'!Q343)</f>
        <v>Zytotechnische/r Assistent/in (Tertiär - nicht reglementiert)</v>
      </c>
      <c r="C343" s="176">
        <f>IF(ISBLANK('Nomenklatur komplett'!R343),"-",'Nomenklatur komplett'!R343)</f>
        <v>18</v>
      </c>
      <c r="D343" s="177">
        <f>IF(ISBLANK('Nomenklatur komplett'!S343),"-",'Nomenklatur komplett'!S343)</f>
        <v>65</v>
      </c>
      <c r="H343" s="174">
        <f>IF(ISBLANK('Nomenklatur komplett'!N343),"-",'Nomenklatur komplett'!N343)</f>
        <v>84240000</v>
      </c>
      <c r="I343" s="191" t="str">
        <f>IF(ISBLANK('Nomenklatur komplett'!O343),"-",'Nomenklatur komplett'!O343)</f>
        <v>Zytotechnische/r Assistent/in (Tertiär - nicht reglementiert)</v>
      </c>
    </row>
    <row r="344" spans="1:9" x14ac:dyDescent="0.2">
      <c r="A344" s="174">
        <f>IF(ISBLANK('Nomenklatur komplett'!P344),"-",'Nomenklatur komplett'!P344)</f>
        <v>85550000</v>
      </c>
      <c r="B344" s="175" t="str">
        <f>IF(ISBLANK('Nomenklatur komplett'!Q344),"-",'Nomenklatur komplett'!Q344)</f>
        <v>Übersetzer/in, Dolmetscher/in (Tertiär - nicht reglementiert)</v>
      </c>
      <c r="C344" s="176">
        <f>IF(ISBLANK('Nomenklatur komplett'!R344),"-",'Nomenklatur komplett'!R344)</f>
        <v>18</v>
      </c>
      <c r="D344" s="177">
        <f>IF(ISBLANK('Nomenklatur komplett'!S344),"-",'Nomenklatur komplett'!S344)</f>
        <v>65</v>
      </c>
      <c r="H344" s="174">
        <f>IF(ISBLANK('Nomenklatur komplett'!N344),"-",'Nomenklatur komplett'!N344)</f>
        <v>85550000</v>
      </c>
      <c r="I344" s="191" t="str">
        <f>IF(ISBLANK('Nomenklatur komplett'!O344),"-",'Nomenklatur komplett'!O344)</f>
        <v>Übersetzer/in, Dolmetscher/in (Tertiär - nicht reglementiert)</v>
      </c>
    </row>
    <row r="345" spans="1:9" x14ac:dyDescent="0.2">
      <c r="A345" s="174" t="str">
        <f>IF(ISBLANK('Nomenklatur komplett'!P345),"-",'Nomenklatur komplett'!P345)</f>
        <v>-</v>
      </c>
      <c r="B345" s="175" t="str">
        <f>IF(ISBLANK('Nomenklatur komplett'!Q345),"-",'Nomenklatur komplett'!Q345)</f>
        <v>-</v>
      </c>
      <c r="C345" s="176" t="str">
        <f>IF(ISBLANK('Nomenklatur komplett'!R345),"-",'Nomenklatur komplett'!R345)</f>
        <v>-</v>
      </c>
      <c r="D345" s="177" t="str">
        <f>IF(ISBLANK('Nomenklatur komplett'!S345),"-",'Nomenklatur komplett'!S345)</f>
        <v>-</v>
      </c>
      <c r="H345" s="174" t="str">
        <f>IF(ISBLANK('Nomenklatur komplett'!N345),"-",'Nomenklatur komplett'!N345)</f>
        <v>-</v>
      </c>
      <c r="I345" s="191" t="str">
        <f>IF(ISBLANK('Nomenklatur komplett'!O345),"-",'Nomenklatur komplett'!O345)</f>
        <v>-</v>
      </c>
    </row>
    <row r="346" spans="1:9" x14ac:dyDescent="0.2">
      <c r="A346" s="174" t="str">
        <f>IF(ISBLANK('Nomenklatur komplett'!P346),"-",'Nomenklatur komplett'!P346)</f>
        <v>-</v>
      </c>
      <c r="B346" s="175" t="str">
        <f>IF(ISBLANK('Nomenklatur komplett'!Q346),"-",'Nomenklatur komplett'!Q346)</f>
        <v>-</v>
      </c>
      <c r="C346" s="176" t="str">
        <f>IF(ISBLANK('Nomenklatur komplett'!R346),"-",'Nomenklatur komplett'!R346)</f>
        <v>-</v>
      </c>
      <c r="D346" s="177" t="str">
        <f>IF(ISBLANK('Nomenklatur komplett'!S346),"-",'Nomenklatur komplett'!S346)</f>
        <v>-</v>
      </c>
      <c r="H346" s="174" t="str">
        <f>IF(ISBLANK('Nomenklatur komplett'!N346),"-",'Nomenklatur komplett'!N346)</f>
        <v>-</v>
      </c>
      <c r="I346" s="191" t="str">
        <f>IF(ISBLANK('Nomenklatur komplett'!O346),"-",'Nomenklatur komplett'!O346)</f>
        <v>-</v>
      </c>
    </row>
    <row r="347" spans="1:9" x14ac:dyDescent="0.2">
      <c r="A347" s="174" t="str">
        <f>IF(ISBLANK('Nomenklatur komplett'!P347),"-",'Nomenklatur komplett'!P347)</f>
        <v>-</v>
      </c>
      <c r="B347" s="175" t="str">
        <f>IF(ISBLANK('Nomenklatur komplett'!Q347),"-",'Nomenklatur komplett'!Q347)</f>
        <v>-</v>
      </c>
      <c r="C347" s="176" t="str">
        <f>IF(ISBLANK('Nomenklatur komplett'!R347),"-",'Nomenklatur komplett'!R347)</f>
        <v>-</v>
      </c>
      <c r="D347" s="177" t="str">
        <f>IF(ISBLANK('Nomenklatur komplett'!S347),"-",'Nomenklatur komplett'!S347)</f>
        <v>-</v>
      </c>
      <c r="H347" s="174" t="str">
        <f>IF(ISBLANK('Nomenklatur komplett'!N347),"-",'Nomenklatur komplett'!N347)</f>
        <v>-</v>
      </c>
      <c r="I347" s="191" t="str">
        <f>IF(ISBLANK('Nomenklatur komplett'!O347),"-",'Nomenklatur komplett'!O347)</f>
        <v>-</v>
      </c>
    </row>
    <row r="348" spans="1:9" x14ac:dyDescent="0.2">
      <c r="A348" s="174" t="str">
        <f>IF(ISBLANK('Nomenklatur komplett'!P348),"-",'Nomenklatur komplett'!P348)</f>
        <v>-</v>
      </c>
      <c r="B348" s="175" t="str">
        <f>IF(ISBLANK('Nomenklatur komplett'!Q348),"-",'Nomenklatur komplett'!Q348)</f>
        <v>-</v>
      </c>
      <c r="C348" s="176" t="str">
        <f>IF(ISBLANK('Nomenklatur komplett'!R348),"-",'Nomenklatur komplett'!R348)</f>
        <v>-</v>
      </c>
      <c r="D348" s="177" t="str">
        <f>IF(ISBLANK('Nomenklatur komplett'!S348),"-",'Nomenklatur komplett'!S348)</f>
        <v>-</v>
      </c>
      <c r="H348" s="174" t="str">
        <f>IF(ISBLANK('Nomenklatur komplett'!N348),"-",'Nomenklatur komplett'!N348)</f>
        <v>-</v>
      </c>
      <c r="I348" s="191" t="str">
        <f>IF(ISBLANK('Nomenklatur komplett'!O348),"-",'Nomenklatur komplett'!O348)</f>
        <v>-</v>
      </c>
    </row>
    <row r="349" spans="1:9" x14ac:dyDescent="0.2">
      <c r="A349" s="174" t="str">
        <f>IF(ISBLANK('Nomenklatur komplett'!P349),"-",'Nomenklatur komplett'!P349)</f>
        <v>-</v>
      </c>
      <c r="B349" s="175" t="str">
        <f>IF(ISBLANK('Nomenklatur komplett'!Q349),"-",'Nomenklatur komplett'!Q349)</f>
        <v>-</v>
      </c>
      <c r="C349" s="176" t="str">
        <f>IF(ISBLANK('Nomenklatur komplett'!R349),"-",'Nomenklatur komplett'!R349)</f>
        <v>-</v>
      </c>
      <c r="D349" s="177" t="str">
        <f>IF(ISBLANK('Nomenklatur komplett'!S349),"-",'Nomenklatur komplett'!S349)</f>
        <v>-</v>
      </c>
      <c r="H349" s="174" t="str">
        <f>IF(ISBLANK('Nomenklatur komplett'!N349),"-",'Nomenklatur komplett'!N349)</f>
        <v>-</v>
      </c>
      <c r="I349" s="191" t="str">
        <f>IF(ISBLANK('Nomenklatur komplett'!O349),"-",'Nomenklatur komplett'!O349)</f>
        <v>-</v>
      </c>
    </row>
    <row r="350" spans="1:9" x14ac:dyDescent="0.2">
      <c r="A350" s="174" t="str">
        <f>IF(ISBLANK('Nomenklatur komplett'!P350),"-",'Nomenklatur komplett'!P350)</f>
        <v>-</v>
      </c>
      <c r="B350" s="175" t="str">
        <f>IF(ISBLANK('Nomenklatur komplett'!Q350),"-",'Nomenklatur komplett'!Q350)</f>
        <v>-</v>
      </c>
      <c r="C350" s="176" t="str">
        <f>IF(ISBLANK('Nomenklatur komplett'!R350),"-",'Nomenklatur komplett'!R350)</f>
        <v>-</v>
      </c>
      <c r="D350" s="177" t="str">
        <f>IF(ISBLANK('Nomenklatur komplett'!S350),"-",'Nomenklatur komplett'!S350)</f>
        <v>-</v>
      </c>
      <c r="H350" s="174" t="str">
        <f>IF(ISBLANK('Nomenklatur komplett'!N350),"-",'Nomenklatur komplett'!N350)</f>
        <v>-</v>
      </c>
      <c r="I350" s="191" t="str">
        <f>IF(ISBLANK('Nomenklatur komplett'!O350),"-",'Nomenklatur komplett'!O350)</f>
        <v>-</v>
      </c>
    </row>
    <row r="351" spans="1:9" x14ac:dyDescent="0.2">
      <c r="A351" s="174" t="str">
        <f>IF(ISBLANK('Nomenklatur komplett'!P351),"-",'Nomenklatur komplett'!P351)</f>
        <v>-</v>
      </c>
      <c r="B351" s="175" t="str">
        <f>IF(ISBLANK('Nomenklatur komplett'!Q351),"-",'Nomenklatur komplett'!Q351)</f>
        <v>-</v>
      </c>
      <c r="C351" s="176" t="str">
        <f>IF(ISBLANK('Nomenklatur komplett'!R351),"-",'Nomenklatur komplett'!R351)</f>
        <v>-</v>
      </c>
      <c r="D351" s="177" t="str">
        <f>IF(ISBLANK('Nomenklatur komplett'!S351),"-",'Nomenklatur komplett'!S351)</f>
        <v>-</v>
      </c>
      <c r="H351" s="174" t="str">
        <f>IF(ISBLANK('Nomenklatur komplett'!N351),"-",'Nomenklatur komplett'!N351)</f>
        <v>-</v>
      </c>
      <c r="I351" s="191" t="str">
        <f>IF(ISBLANK('Nomenklatur komplett'!O351),"-",'Nomenklatur komplett'!O351)</f>
        <v>-</v>
      </c>
    </row>
    <row r="352" spans="1:9" x14ac:dyDescent="0.2">
      <c r="A352" s="174" t="str">
        <f>IF(ISBLANK('Nomenklatur komplett'!P352),"-",'Nomenklatur komplett'!P352)</f>
        <v>-</v>
      </c>
      <c r="B352" s="175" t="str">
        <f>IF(ISBLANK('Nomenklatur komplett'!Q352),"-",'Nomenklatur komplett'!Q352)</f>
        <v>-</v>
      </c>
      <c r="C352" s="176" t="str">
        <f>IF(ISBLANK('Nomenklatur komplett'!R352),"-",'Nomenklatur komplett'!R352)</f>
        <v>-</v>
      </c>
      <c r="D352" s="177" t="str">
        <f>IF(ISBLANK('Nomenklatur komplett'!S352),"-",'Nomenklatur komplett'!S352)</f>
        <v>-</v>
      </c>
      <c r="H352" s="174" t="str">
        <f>IF(ISBLANK('Nomenklatur komplett'!N352),"-",'Nomenklatur komplett'!N352)</f>
        <v>-</v>
      </c>
      <c r="I352" s="191" t="str">
        <f>IF(ISBLANK('Nomenklatur komplett'!O352),"-",'Nomenklatur komplett'!O352)</f>
        <v>-</v>
      </c>
    </row>
    <row r="353" spans="1:9" x14ac:dyDescent="0.2">
      <c r="A353" s="174" t="str">
        <f>IF(ISBLANK('Nomenklatur komplett'!P353),"-",'Nomenklatur komplett'!P353)</f>
        <v>-</v>
      </c>
      <c r="B353" s="175" t="str">
        <f>IF(ISBLANK('Nomenklatur komplett'!Q353),"-",'Nomenklatur komplett'!Q353)</f>
        <v>-</v>
      </c>
      <c r="C353" s="176" t="str">
        <f>IF(ISBLANK('Nomenklatur komplett'!R353),"-",'Nomenklatur komplett'!R353)</f>
        <v>-</v>
      </c>
      <c r="D353" s="177" t="str">
        <f>IF(ISBLANK('Nomenklatur komplett'!S353),"-",'Nomenklatur komplett'!S353)</f>
        <v>-</v>
      </c>
      <c r="H353" s="174" t="str">
        <f>IF(ISBLANK('Nomenklatur komplett'!N353),"-",'Nomenklatur komplett'!N353)</f>
        <v>-</v>
      </c>
      <c r="I353" s="191" t="str">
        <f>IF(ISBLANK('Nomenklatur komplett'!O353),"-",'Nomenklatur komplett'!O353)</f>
        <v>-</v>
      </c>
    </row>
    <row r="354" spans="1:9" x14ac:dyDescent="0.2">
      <c r="A354" s="174" t="str">
        <f>IF(ISBLANK('Nomenklatur komplett'!P354),"-",'Nomenklatur komplett'!P354)</f>
        <v>-</v>
      </c>
      <c r="B354" s="175" t="str">
        <f>IF(ISBLANK('Nomenklatur komplett'!Q354),"-",'Nomenklatur komplett'!Q354)</f>
        <v>-</v>
      </c>
      <c r="C354" s="176" t="str">
        <f>IF(ISBLANK('Nomenklatur komplett'!R354),"-",'Nomenklatur komplett'!R354)</f>
        <v>-</v>
      </c>
      <c r="D354" s="177" t="str">
        <f>IF(ISBLANK('Nomenklatur komplett'!S354),"-",'Nomenklatur komplett'!S354)</f>
        <v>-</v>
      </c>
      <c r="H354" s="174" t="str">
        <f>IF(ISBLANK('Nomenklatur komplett'!N354),"-",'Nomenklatur komplett'!N354)</f>
        <v>-</v>
      </c>
      <c r="I354" s="191" t="str">
        <f>IF(ISBLANK('Nomenklatur komplett'!O354),"-",'Nomenklatur komplett'!O354)</f>
        <v>-</v>
      </c>
    </row>
    <row r="355" spans="1:9" x14ac:dyDescent="0.2">
      <c r="A355" s="174" t="str">
        <f>IF(ISBLANK('Nomenklatur komplett'!P355),"-",'Nomenklatur komplett'!P355)</f>
        <v>-</v>
      </c>
      <c r="B355" s="175" t="str">
        <f>IF(ISBLANK('Nomenklatur komplett'!Q355),"-",'Nomenklatur komplett'!Q355)</f>
        <v>-</v>
      </c>
      <c r="C355" s="176" t="str">
        <f>IF(ISBLANK('Nomenklatur komplett'!R355),"-",'Nomenklatur komplett'!R355)</f>
        <v>-</v>
      </c>
      <c r="D355" s="177" t="str">
        <f>IF(ISBLANK('Nomenklatur komplett'!S355),"-",'Nomenklatur komplett'!S355)</f>
        <v>-</v>
      </c>
      <c r="H355" s="174" t="str">
        <f>IF(ISBLANK('Nomenklatur komplett'!N355),"-",'Nomenklatur komplett'!N355)</f>
        <v>-</v>
      </c>
      <c r="I355" s="191" t="str">
        <f>IF(ISBLANK('Nomenklatur komplett'!O355),"-",'Nomenklatur komplett'!O355)</f>
        <v>-</v>
      </c>
    </row>
    <row r="356" spans="1:9" x14ac:dyDescent="0.2">
      <c r="A356" s="174" t="str">
        <f>IF(ISBLANK('Nomenklatur komplett'!P356),"-",'Nomenklatur komplett'!P356)</f>
        <v>-</v>
      </c>
      <c r="B356" s="175" t="str">
        <f>IF(ISBLANK('Nomenklatur komplett'!Q356),"-",'Nomenklatur komplett'!Q356)</f>
        <v>-</v>
      </c>
      <c r="C356" s="176" t="str">
        <f>IF(ISBLANK('Nomenklatur komplett'!R356),"-",'Nomenklatur komplett'!R356)</f>
        <v>-</v>
      </c>
      <c r="D356" s="177" t="str">
        <f>IF(ISBLANK('Nomenklatur komplett'!S356),"-",'Nomenklatur komplett'!S356)</f>
        <v>-</v>
      </c>
      <c r="H356" s="174" t="str">
        <f>IF(ISBLANK('Nomenklatur komplett'!N356),"-",'Nomenklatur komplett'!N356)</f>
        <v>-</v>
      </c>
      <c r="I356" s="191" t="str">
        <f>IF(ISBLANK('Nomenklatur komplett'!O356),"-",'Nomenklatur komplett'!O356)</f>
        <v>-</v>
      </c>
    </row>
    <row r="357" spans="1:9" x14ac:dyDescent="0.2">
      <c r="A357" s="174" t="str">
        <f>IF(ISBLANK('Nomenklatur komplett'!P357),"-",'Nomenklatur komplett'!P357)</f>
        <v>-</v>
      </c>
      <c r="B357" s="175" t="str">
        <f>IF(ISBLANK('Nomenklatur komplett'!Q357),"-",'Nomenklatur komplett'!Q357)</f>
        <v>-</v>
      </c>
      <c r="C357" s="176" t="str">
        <f>IF(ISBLANK('Nomenklatur komplett'!R357),"-",'Nomenklatur komplett'!R357)</f>
        <v>-</v>
      </c>
      <c r="D357" s="177" t="str">
        <f>IF(ISBLANK('Nomenklatur komplett'!S357),"-",'Nomenklatur komplett'!S357)</f>
        <v>-</v>
      </c>
      <c r="H357" s="174" t="str">
        <f>IF(ISBLANK('Nomenklatur komplett'!N357),"-",'Nomenklatur komplett'!N357)</f>
        <v>-</v>
      </c>
      <c r="I357" s="191" t="str">
        <f>IF(ISBLANK('Nomenklatur komplett'!O357),"-",'Nomenklatur komplett'!O357)</f>
        <v>-</v>
      </c>
    </row>
    <row r="358" spans="1:9" x14ac:dyDescent="0.2">
      <c r="A358" s="174" t="str">
        <f>IF(ISBLANK('Nomenklatur komplett'!P358),"-",'Nomenklatur komplett'!P358)</f>
        <v>-</v>
      </c>
      <c r="B358" s="175" t="str">
        <f>IF(ISBLANK('Nomenklatur komplett'!Q358),"-",'Nomenklatur komplett'!Q358)</f>
        <v>-</v>
      </c>
      <c r="C358" s="176" t="str">
        <f>IF(ISBLANK('Nomenklatur komplett'!R358),"-",'Nomenklatur komplett'!R358)</f>
        <v>-</v>
      </c>
      <c r="D358" s="177" t="str">
        <f>IF(ISBLANK('Nomenklatur komplett'!S358),"-",'Nomenklatur komplett'!S358)</f>
        <v>-</v>
      </c>
      <c r="H358" s="174" t="str">
        <f>IF(ISBLANK('Nomenklatur komplett'!N358),"-",'Nomenklatur komplett'!N358)</f>
        <v>-</v>
      </c>
      <c r="I358" s="191" t="str">
        <f>IF(ISBLANK('Nomenklatur komplett'!O358),"-",'Nomenklatur komplett'!O358)</f>
        <v>-</v>
      </c>
    </row>
    <row r="359" spans="1:9" x14ac:dyDescent="0.2">
      <c r="A359" s="174" t="str">
        <f>IF(ISBLANK('Nomenklatur komplett'!P359),"-",'Nomenklatur komplett'!P359)</f>
        <v>-</v>
      </c>
      <c r="B359" s="175" t="str">
        <f>IF(ISBLANK('Nomenklatur komplett'!Q359),"-",'Nomenklatur komplett'!Q359)</f>
        <v>-</v>
      </c>
      <c r="C359" s="176" t="str">
        <f>IF(ISBLANK('Nomenklatur komplett'!R359),"-",'Nomenklatur komplett'!R359)</f>
        <v>-</v>
      </c>
      <c r="D359" s="177" t="str">
        <f>IF(ISBLANK('Nomenklatur komplett'!S359),"-",'Nomenklatur komplett'!S359)</f>
        <v>-</v>
      </c>
      <c r="H359" s="174" t="str">
        <f>IF(ISBLANK('Nomenklatur komplett'!N359),"-",'Nomenklatur komplett'!N359)</f>
        <v>-</v>
      </c>
      <c r="I359" s="191" t="str">
        <f>IF(ISBLANK('Nomenklatur komplett'!O359),"-",'Nomenklatur komplett'!O359)</f>
        <v>-</v>
      </c>
    </row>
    <row r="360" spans="1:9" x14ac:dyDescent="0.2">
      <c r="A360" s="174" t="str">
        <f>IF(ISBLANK('Nomenklatur komplett'!P360),"-",'Nomenklatur komplett'!P360)</f>
        <v>-</v>
      </c>
      <c r="B360" s="175" t="str">
        <f>IF(ISBLANK('Nomenklatur komplett'!Q360),"-",'Nomenklatur komplett'!Q360)</f>
        <v>-</v>
      </c>
      <c r="C360" s="176" t="str">
        <f>IF(ISBLANK('Nomenklatur komplett'!R360),"-",'Nomenklatur komplett'!R360)</f>
        <v>-</v>
      </c>
      <c r="D360" s="177" t="str">
        <f>IF(ISBLANK('Nomenklatur komplett'!S360),"-",'Nomenklatur komplett'!S360)</f>
        <v>-</v>
      </c>
      <c r="H360" s="174" t="str">
        <f>IF(ISBLANK('Nomenklatur komplett'!N360),"-",'Nomenklatur komplett'!N360)</f>
        <v>-</v>
      </c>
      <c r="I360" s="191" t="str">
        <f>IF(ISBLANK('Nomenklatur komplett'!O360),"-",'Nomenklatur komplett'!O360)</f>
        <v>-</v>
      </c>
    </row>
    <row r="361" spans="1:9" x14ac:dyDescent="0.2">
      <c r="A361" s="174" t="str">
        <f>IF(ISBLANK('Nomenklatur komplett'!P361),"-",'Nomenklatur komplett'!P361)</f>
        <v>-</v>
      </c>
      <c r="B361" s="175" t="str">
        <f>IF(ISBLANK('Nomenklatur komplett'!Q361),"-",'Nomenklatur komplett'!Q361)</f>
        <v>-</v>
      </c>
      <c r="C361" s="176" t="str">
        <f>IF(ISBLANK('Nomenklatur komplett'!R361),"-",'Nomenklatur komplett'!R361)</f>
        <v>-</v>
      </c>
      <c r="D361" s="177" t="str">
        <f>IF(ISBLANK('Nomenklatur komplett'!S361),"-",'Nomenklatur komplett'!S361)</f>
        <v>-</v>
      </c>
      <c r="H361" s="174" t="str">
        <f>IF(ISBLANK('Nomenklatur komplett'!N361),"-",'Nomenklatur komplett'!N361)</f>
        <v>-</v>
      </c>
      <c r="I361" s="191" t="str">
        <f>IF(ISBLANK('Nomenklatur komplett'!O361),"-",'Nomenklatur komplett'!O361)</f>
        <v>-</v>
      </c>
    </row>
    <row r="362" spans="1:9" x14ac:dyDescent="0.2">
      <c r="A362" s="174" t="str">
        <f>IF(ISBLANK('Nomenklatur komplett'!P362),"-",'Nomenklatur komplett'!P362)</f>
        <v>-</v>
      </c>
      <c r="B362" s="175" t="str">
        <f>IF(ISBLANK('Nomenklatur komplett'!Q362),"-",'Nomenklatur komplett'!Q362)</f>
        <v>-</v>
      </c>
      <c r="C362" s="176" t="str">
        <f>IF(ISBLANK('Nomenklatur komplett'!R362),"-",'Nomenklatur komplett'!R362)</f>
        <v>-</v>
      </c>
      <c r="D362" s="177" t="str">
        <f>IF(ISBLANK('Nomenklatur komplett'!S362),"-",'Nomenklatur komplett'!S362)</f>
        <v>-</v>
      </c>
      <c r="H362" s="174" t="str">
        <f>IF(ISBLANK('Nomenklatur komplett'!N362),"-",'Nomenklatur komplett'!N362)</f>
        <v>-</v>
      </c>
      <c r="I362" s="191" t="str">
        <f>IF(ISBLANK('Nomenklatur komplett'!O362),"-",'Nomenklatur komplett'!O362)</f>
        <v>-</v>
      </c>
    </row>
    <row r="363" spans="1:9" x14ac:dyDescent="0.2">
      <c r="A363" s="174" t="str">
        <f>IF(ISBLANK('Nomenklatur komplett'!P363),"-",'Nomenklatur komplett'!P363)</f>
        <v>-</v>
      </c>
      <c r="B363" s="175" t="str">
        <f>IF(ISBLANK('Nomenklatur komplett'!Q363),"-",'Nomenklatur komplett'!Q363)</f>
        <v>-</v>
      </c>
      <c r="C363" s="176" t="str">
        <f>IF(ISBLANK('Nomenklatur komplett'!R363),"-",'Nomenklatur komplett'!R363)</f>
        <v>-</v>
      </c>
      <c r="D363" s="177" t="str">
        <f>IF(ISBLANK('Nomenklatur komplett'!S363),"-",'Nomenklatur komplett'!S363)</f>
        <v>-</v>
      </c>
      <c r="H363" s="174" t="str">
        <f>IF(ISBLANK('Nomenklatur komplett'!N363),"-",'Nomenklatur komplett'!N363)</f>
        <v>-</v>
      </c>
      <c r="I363" s="191" t="str">
        <f>IF(ISBLANK('Nomenklatur komplett'!O363),"-",'Nomenklatur komplett'!O363)</f>
        <v>-</v>
      </c>
    </row>
    <row r="364" spans="1:9" x14ac:dyDescent="0.2">
      <c r="A364" s="174" t="str">
        <f>IF(ISBLANK('Nomenklatur komplett'!P364),"-",'Nomenklatur komplett'!P364)</f>
        <v>-</v>
      </c>
      <c r="B364" s="175" t="str">
        <f>IF(ISBLANK('Nomenklatur komplett'!Q364),"-",'Nomenklatur komplett'!Q364)</f>
        <v>-</v>
      </c>
      <c r="C364" s="176" t="str">
        <f>IF(ISBLANK('Nomenklatur komplett'!R364),"-",'Nomenklatur komplett'!R364)</f>
        <v>-</v>
      </c>
      <c r="D364" s="177" t="str">
        <f>IF(ISBLANK('Nomenklatur komplett'!S364),"-",'Nomenklatur komplett'!S364)</f>
        <v>-</v>
      </c>
      <c r="H364" s="174" t="str">
        <f>IF(ISBLANK('Nomenklatur komplett'!N364),"-",'Nomenklatur komplett'!N364)</f>
        <v>-</v>
      </c>
      <c r="I364" s="191" t="str">
        <f>IF(ISBLANK('Nomenklatur komplett'!O364),"-",'Nomenklatur komplett'!O364)</f>
        <v>-</v>
      </c>
    </row>
    <row r="365" spans="1:9" x14ac:dyDescent="0.2">
      <c r="A365" s="174" t="str">
        <f>IF(ISBLANK('Nomenklatur komplett'!P365),"-",'Nomenklatur komplett'!P365)</f>
        <v>-</v>
      </c>
      <c r="B365" s="175" t="str">
        <f>IF(ISBLANK('Nomenklatur komplett'!Q365),"-",'Nomenklatur komplett'!Q365)</f>
        <v>-</v>
      </c>
      <c r="C365" s="176" t="str">
        <f>IF(ISBLANK('Nomenklatur komplett'!R365),"-",'Nomenklatur komplett'!R365)</f>
        <v>-</v>
      </c>
      <c r="D365" s="177" t="str">
        <f>IF(ISBLANK('Nomenklatur komplett'!S365),"-",'Nomenklatur komplett'!S365)</f>
        <v>-</v>
      </c>
      <c r="H365" s="174" t="str">
        <f>IF(ISBLANK('Nomenklatur komplett'!N365),"-",'Nomenklatur komplett'!N365)</f>
        <v>-</v>
      </c>
      <c r="I365" s="191" t="str">
        <f>IF(ISBLANK('Nomenklatur komplett'!O365),"-",'Nomenklatur komplett'!O365)</f>
        <v>-</v>
      </c>
    </row>
    <row r="366" spans="1:9" x14ac:dyDescent="0.2">
      <c r="A366" s="174" t="str">
        <f>IF(ISBLANK('Nomenklatur komplett'!P366),"-",'Nomenklatur komplett'!P366)</f>
        <v>-</v>
      </c>
      <c r="B366" s="175" t="str">
        <f>IF(ISBLANK('Nomenklatur komplett'!Q366),"-",'Nomenklatur komplett'!Q366)</f>
        <v>-</v>
      </c>
      <c r="C366" s="176" t="str">
        <f>IF(ISBLANK('Nomenklatur komplett'!R366),"-",'Nomenklatur komplett'!R366)</f>
        <v>-</v>
      </c>
      <c r="D366" s="177" t="str">
        <f>IF(ISBLANK('Nomenklatur komplett'!S366),"-",'Nomenklatur komplett'!S366)</f>
        <v>-</v>
      </c>
      <c r="H366" s="174" t="str">
        <f>IF(ISBLANK('Nomenklatur komplett'!N366),"-",'Nomenklatur komplett'!N366)</f>
        <v>-</v>
      </c>
      <c r="I366" s="191" t="str">
        <f>IF(ISBLANK('Nomenklatur komplett'!O366),"-",'Nomenklatur komplett'!O366)</f>
        <v>-</v>
      </c>
    </row>
    <row r="367" spans="1:9" x14ac:dyDescent="0.2">
      <c r="A367" s="174" t="str">
        <f>IF(ISBLANK('Nomenklatur komplett'!P367),"-",'Nomenklatur komplett'!P367)</f>
        <v>-</v>
      </c>
      <c r="B367" s="175" t="str">
        <f>IF(ISBLANK('Nomenklatur komplett'!Q367),"-",'Nomenklatur komplett'!Q367)</f>
        <v>-</v>
      </c>
      <c r="C367" s="176" t="str">
        <f>IF(ISBLANK('Nomenklatur komplett'!R367),"-",'Nomenklatur komplett'!R367)</f>
        <v>-</v>
      </c>
      <c r="D367" s="177" t="str">
        <f>IF(ISBLANK('Nomenklatur komplett'!S367),"-",'Nomenklatur komplett'!S367)</f>
        <v>-</v>
      </c>
      <c r="H367" s="174" t="str">
        <f>IF(ISBLANK('Nomenklatur komplett'!N367),"-",'Nomenklatur komplett'!N367)</f>
        <v>-</v>
      </c>
      <c r="I367" s="191" t="str">
        <f>IF(ISBLANK('Nomenklatur komplett'!O367),"-",'Nomenklatur komplett'!O367)</f>
        <v>-</v>
      </c>
    </row>
    <row r="368" spans="1:9" x14ac:dyDescent="0.2">
      <c r="A368" s="174" t="str">
        <f>IF(ISBLANK('Nomenklatur komplett'!P368),"-",'Nomenklatur komplett'!P368)</f>
        <v>-</v>
      </c>
      <c r="B368" s="175" t="str">
        <f>IF(ISBLANK('Nomenklatur komplett'!Q368),"-",'Nomenklatur komplett'!Q368)</f>
        <v>-</v>
      </c>
      <c r="C368" s="176" t="str">
        <f>IF(ISBLANK('Nomenklatur komplett'!R368),"-",'Nomenklatur komplett'!R368)</f>
        <v>-</v>
      </c>
      <c r="D368" s="177" t="str">
        <f>IF(ISBLANK('Nomenklatur komplett'!S368),"-",'Nomenklatur komplett'!S368)</f>
        <v>-</v>
      </c>
      <c r="H368" s="174" t="str">
        <f>IF(ISBLANK('Nomenklatur komplett'!N368),"-",'Nomenklatur komplett'!N368)</f>
        <v>-</v>
      </c>
      <c r="I368" s="191" t="str">
        <f>IF(ISBLANK('Nomenklatur komplett'!O368),"-",'Nomenklatur komplett'!O368)</f>
        <v>-</v>
      </c>
    </row>
    <row r="369" spans="1:9" x14ac:dyDescent="0.2">
      <c r="A369" s="174" t="str">
        <f>IF(ISBLANK('Nomenklatur komplett'!P369),"-",'Nomenklatur komplett'!P369)</f>
        <v>-</v>
      </c>
      <c r="B369" s="175" t="str">
        <f>IF(ISBLANK('Nomenklatur komplett'!Q369),"-",'Nomenklatur komplett'!Q369)</f>
        <v>-</v>
      </c>
      <c r="C369" s="176" t="str">
        <f>IF(ISBLANK('Nomenklatur komplett'!R369),"-",'Nomenklatur komplett'!R369)</f>
        <v>-</v>
      </c>
      <c r="D369" s="177" t="str">
        <f>IF(ISBLANK('Nomenklatur komplett'!S369),"-",'Nomenklatur komplett'!S369)</f>
        <v>-</v>
      </c>
      <c r="H369" s="174" t="str">
        <f>IF(ISBLANK('Nomenklatur komplett'!N369),"-",'Nomenklatur komplett'!N369)</f>
        <v>-</v>
      </c>
      <c r="I369" s="191" t="str">
        <f>IF(ISBLANK('Nomenklatur komplett'!O369),"-",'Nomenklatur komplett'!O369)</f>
        <v>-</v>
      </c>
    </row>
    <row r="370" spans="1:9" x14ac:dyDescent="0.2">
      <c r="A370" s="174" t="str">
        <f>IF(ISBLANK('Nomenklatur komplett'!P370),"-",'Nomenklatur komplett'!P370)</f>
        <v>-</v>
      </c>
      <c r="B370" s="175" t="str">
        <f>IF(ISBLANK('Nomenklatur komplett'!Q370),"-",'Nomenklatur komplett'!Q370)</f>
        <v>-</v>
      </c>
      <c r="C370" s="176" t="str">
        <f>IF(ISBLANK('Nomenklatur komplett'!R370),"-",'Nomenklatur komplett'!R370)</f>
        <v>-</v>
      </c>
      <c r="D370" s="177" t="str">
        <f>IF(ISBLANK('Nomenklatur komplett'!S370),"-",'Nomenklatur komplett'!S370)</f>
        <v>-</v>
      </c>
      <c r="H370" s="174" t="str">
        <f>IF(ISBLANK('Nomenklatur komplett'!N370),"-",'Nomenklatur komplett'!N370)</f>
        <v>-</v>
      </c>
      <c r="I370" s="191" t="str">
        <f>IF(ISBLANK('Nomenklatur komplett'!O370),"-",'Nomenklatur komplett'!O370)</f>
        <v>-</v>
      </c>
    </row>
    <row r="371" spans="1:9" x14ac:dyDescent="0.2">
      <c r="A371" s="174" t="str">
        <f>IF(ISBLANK('Nomenklatur komplett'!P371),"-",'Nomenklatur komplett'!P371)</f>
        <v>-</v>
      </c>
      <c r="B371" s="175" t="str">
        <f>IF(ISBLANK('Nomenklatur komplett'!Q371),"-",'Nomenklatur komplett'!Q371)</f>
        <v>-</v>
      </c>
      <c r="C371" s="176" t="str">
        <f>IF(ISBLANK('Nomenklatur komplett'!R371),"-",'Nomenklatur komplett'!R371)</f>
        <v>-</v>
      </c>
      <c r="D371" s="177" t="str">
        <f>IF(ISBLANK('Nomenklatur komplett'!S371),"-",'Nomenklatur komplett'!S371)</f>
        <v>-</v>
      </c>
      <c r="H371" s="174" t="str">
        <f>IF(ISBLANK('Nomenklatur komplett'!N371),"-",'Nomenklatur komplett'!N371)</f>
        <v>-</v>
      </c>
      <c r="I371" s="191" t="str">
        <f>IF(ISBLANK('Nomenklatur komplett'!O371),"-",'Nomenklatur komplett'!O371)</f>
        <v>-</v>
      </c>
    </row>
    <row r="372" spans="1:9" x14ac:dyDescent="0.2">
      <c r="A372" s="174" t="str">
        <f>IF(ISBLANK('Nomenklatur komplett'!P372),"-",'Nomenklatur komplett'!P372)</f>
        <v>-</v>
      </c>
      <c r="B372" s="175" t="str">
        <f>IF(ISBLANK('Nomenklatur komplett'!Q372),"-",'Nomenklatur komplett'!Q372)</f>
        <v>-</v>
      </c>
      <c r="C372" s="176" t="str">
        <f>IF(ISBLANK('Nomenklatur komplett'!R372),"-",'Nomenklatur komplett'!R372)</f>
        <v>-</v>
      </c>
      <c r="D372" s="177" t="str">
        <f>IF(ISBLANK('Nomenklatur komplett'!S372),"-",'Nomenklatur komplett'!S372)</f>
        <v>-</v>
      </c>
      <c r="H372" s="174" t="str">
        <f>IF(ISBLANK('Nomenklatur komplett'!N372),"-",'Nomenklatur komplett'!N372)</f>
        <v>-</v>
      </c>
      <c r="I372" s="191" t="str">
        <f>IF(ISBLANK('Nomenklatur komplett'!O372),"-",'Nomenklatur komplett'!O372)</f>
        <v>-</v>
      </c>
    </row>
    <row r="373" spans="1:9" x14ac:dyDescent="0.2">
      <c r="A373" s="174" t="str">
        <f>IF(ISBLANK('Nomenklatur komplett'!P373),"-",'Nomenklatur komplett'!P373)</f>
        <v>-</v>
      </c>
      <c r="B373" s="175" t="str">
        <f>IF(ISBLANK('Nomenklatur komplett'!Q373),"-",'Nomenklatur komplett'!Q373)</f>
        <v>-</v>
      </c>
      <c r="C373" s="176" t="str">
        <f>IF(ISBLANK('Nomenklatur komplett'!R373),"-",'Nomenklatur komplett'!R373)</f>
        <v>-</v>
      </c>
      <c r="D373" s="177" t="str">
        <f>IF(ISBLANK('Nomenklatur komplett'!S373),"-",'Nomenklatur komplett'!S373)</f>
        <v>-</v>
      </c>
      <c r="H373" s="174" t="str">
        <f>IF(ISBLANK('Nomenklatur komplett'!N373),"-",'Nomenklatur komplett'!N373)</f>
        <v>-</v>
      </c>
      <c r="I373" s="191" t="str">
        <f>IF(ISBLANK('Nomenklatur komplett'!O373),"-",'Nomenklatur komplett'!O373)</f>
        <v>-</v>
      </c>
    </row>
    <row r="374" spans="1:9" x14ac:dyDescent="0.2">
      <c r="A374" s="174" t="str">
        <f>IF(ISBLANK('Nomenklatur komplett'!P374),"-",'Nomenklatur komplett'!P374)</f>
        <v>-</v>
      </c>
      <c r="B374" s="175" t="str">
        <f>IF(ISBLANK('Nomenklatur komplett'!Q374),"-",'Nomenklatur komplett'!Q374)</f>
        <v>-</v>
      </c>
      <c r="C374" s="176" t="str">
        <f>IF(ISBLANK('Nomenklatur komplett'!R374),"-",'Nomenklatur komplett'!R374)</f>
        <v>-</v>
      </c>
      <c r="D374" s="177" t="str">
        <f>IF(ISBLANK('Nomenklatur komplett'!S374),"-",'Nomenklatur komplett'!S374)</f>
        <v>-</v>
      </c>
      <c r="H374" s="174" t="str">
        <f>IF(ISBLANK('Nomenklatur komplett'!N374),"-",'Nomenklatur komplett'!N374)</f>
        <v>-</v>
      </c>
      <c r="I374" s="191" t="str">
        <f>IF(ISBLANK('Nomenklatur komplett'!O374),"-",'Nomenklatur komplett'!O374)</f>
        <v>-</v>
      </c>
    </row>
    <row r="375" spans="1:9" x14ac:dyDescent="0.2">
      <c r="A375" s="174" t="str">
        <f>IF(ISBLANK('Nomenklatur komplett'!P375),"-",'Nomenklatur komplett'!P375)</f>
        <v>-</v>
      </c>
      <c r="B375" s="175" t="str">
        <f>IF(ISBLANK('Nomenklatur komplett'!Q375),"-",'Nomenklatur komplett'!Q375)</f>
        <v>-</v>
      </c>
      <c r="C375" s="176" t="str">
        <f>IF(ISBLANK('Nomenklatur komplett'!R375),"-",'Nomenklatur komplett'!R375)</f>
        <v>-</v>
      </c>
      <c r="D375" s="177" t="str">
        <f>IF(ISBLANK('Nomenklatur komplett'!S375),"-",'Nomenklatur komplett'!S375)</f>
        <v>-</v>
      </c>
      <c r="H375" s="174" t="str">
        <f>IF(ISBLANK('Nomenklatur komplett'!N375),"-",'Nomenklatur komplett'!N375)</f>
        <v>-</v>
      </c>
      <c r="I375" s="191" t="str">
        <f>IF(ISBLANK('Nomenklatur komplett'!O375),"-",'Nomenklatur komplett'!O375)</f>
        <v>-</v>
      </c>
    </row>
    <row r="376" spans="1:9" x14ac:dyDescent="0.2">
      <c r="A376" s="174" t="str">
        <f>IF(ISBLANK('Nomenklatur komplett'!P376),"-",'Nomenklatur komplett'!P376)</f>
        <v>-</v>
      </c>
      <c r="B376" s="175" t="str">
        <f>IF(ISBLANK('Nomenklatur komplett'!Q376),"-",'Nomenklatur komplett'!Q376)</f>
        <v>-</v>
      </c>
      <c r="C376" s="176" t="str">
        <f>IF(ISBLANK('Nomenklatur komplett'!R376),"-",'Nomenklatur komplett'!R376)</f>
        <v>-</v>
      </c>
      <c r="D376" s="177" t="str">
        <f>IF(ISBLANK('Nomenklatur komplett'!S376),"-",'Nomenklatur komplett'!S376)</f>
        <v>-</v>
      </c>
      <c r="H376" s="174" t="str">
        <f>IF(ISBLANK('Nomenklatur komplett'!N376),"-",'Nomenklatur komplett'!N376)</f>
        <v>-</v>
      </c>
      <c r="I376" s="191" t="str">
        <f>IF(ISBLANK('Nomenklatur komplett'!O376),"-",'Nomenklatur komplett'!O376)</f>
        <v>-</v>
      </c>
    </row>
    <row r="377" spans="1:9" x14ac:dyDescent="0.2">
      <c r="A377" s="174" t="str">
        <f>IF(ISBLANK('Nomenklatur komplett'!P377),"-",'Nomenklatur komplett'!P377)</f>
        <v>-</v>
      </c>
      <c r="B377" s="175" t="str">
        <f>IF(ISBLANK('Nomenklatur komplett'!Q377),"-",'Nomenklatur komplett'!Q377)</f>
        <v>-</v>
      </c>
      <c r="C377" s="176" t="str">
        <f>IF(ISBLANK('Nomenklatur komplett'!R377),"-",'Nomenklatur komplett'!R377)</f>
        <v>-</v>
      </c>
      <c r="D377" s="177" t="str">
        <f>IF(ISBLANK('Nomenklatur komplett'!S377),"-",'Nomenklatur komplett'!S377)</f>
        <v>-</v>
      </c>
      <c r="H377" s="174" t="str">
        <f>IF(ISBLANK('Nomenklatur komplett'!N377),"-",'Nomenklatur komplett'!N377)</f>
        <v>-</v>
      </c>
      <c r="I377" s="191" t="str">
        <f>IF(ISBLANK('Nomenklatur komplett'!O377),"-",'Nomenklatur komplett'!O377)</f>
        <v>-</v>
      </c>
    </row>
    <row r="378" spans="1:9" x14ac:dyDescent="0.2">
      <c r="A378" s="174" t="str">
        <f>IF(ISBLANK('Nomenklatur komplett'!P378),"-",'Nomenklatur komplett'!P378)</f>
        <v>-</v>
      </c>
      <c r="B378" s="175" t="str">
        <f>IF(ISBLANK('Nomenklatur komplett'!Q378),"-",'Nomenklatur komplett'!Q378)</f>
        <v>-</v>
      </c>
      <c r="C378" s="176" t="str">
        <f>IF(ISBLANK('Nomenklatur komplett'!R378),"-",'Nomenklatur komplett'!R378)</f>
        <v>-</v>
      </c>
      <c r="D378" s="177" t="str">
        <f>IF(ISBLANK('Nomenklatur komplett'!S378),"-",'Nomenklatur komplett'!S378)</f>
        <v>-</v>
      </c>
      <c r="H378" s="174" t="str">
        <f>IF(ISBLANK('Nomenklatur komplett'!N378),"-",'Nomenklatur komplett'!N378)</f>
        <v>-</v>
      </c>
      <c r="I378" s="191" t="str">
        <f>IF(ISBLANK('Nomenklatur komplett'!O378),"-",'Nomenklatur komplett'!O378)</f>
        <v>-</v>
      </c>
    </row>
    <row r="379" spans="1:9" x14ac:dyDescent="0.2">
      <c r="A379" s="174" t="str">
        <f>IF(ISBLANK('Nomenklatur komplett'!P379),"-",'Nomenklatur komplett'!P379)</f>
        <v>-</v>
      </c>
      <c r="B379" s="175" t="str">
        <f>IF(ISBLANK('Nomenklatur komplett'!Q379),"-",'Nomenklatur komplett'!Q379)</f>
        <v>-</v>
      </c>
      <c r="C379" s="176" t="str">
        <f>IF(ISBLANK('Nomenklatur komplett'!R379),"-",'Nomenklatur komplett'!R379)</f>
        <v>-</v>
      </c>
      <c r="D379" s="177" t="str">
        <f>IF(ISBLANK('Nomenklatur komplett'!S379),"-",'Nomenklatur komplett'!S379)</f>
        <v>-</v>
      </c>
      <c r="H379" s="174" t="str">
        <f>IF(ISBLANK('Nomenklatur komplett'!N379),"-",'Nomenklatur komplett'!N379)</f>
        <v>-</v>
      </c>
      <c r="I379" s="191" t="str">
        <f>IF(ISBLANK('Nomenklatur komplett'!O379),"-",'Nomenklatur komplett'!O379)</f>
        <v>-</v>
      </c>
    </row>
    <row r="380" spans="1:9" x14ac:dyDescent="0.2">
      <c r="A380" s="174" t="str">
        <f>IF(ISBLANK('Nomenklatur komplett'!P380),"-",'Nomenklatur komplett'!P380)</f>
        <v>-</v>
      </c>
      <c r="B380" s="175" t="str">
        <f>IF(ISBLANK('Nomenklatur komplett'!Q380),"-",'Nomenklatur komplett'!Q380)</f>
        <v>-</v>
      </c>
      <c r="C380" s="176" t="str">
        <f>IF(ISBLANK('Nomenklatur komplett'!R380),"-",'Nomenklatur komplett'!R380)</f>
        <v>-</v>
      </c>
      <c r="D380" s="177" t="str">
        <f>IF(ISBLANK('Nomenklatur komplett'!S380),"-",'Nomenklatur komplett'!S380)</f>
        <v>-</v>
      </c>
      <c r="H380" s="174" t="str">
        <f>IF(ISBLANK('Nomenklatur komplett'!N380),"-",'Nomenklatur komplett'!N380)</f>
        <v>-</v>
      </c>
      <c r="I380" s="191" t="str">
        <f>IF(ISBLANK('Nomenklatur komplett'!O380),"-",'Nomenklatur komplett'!O380)</f>
        <v>-</v>
      </c>
    </row>
    <row r="381" spans="1:9" x14ac:dyDescent="0.2">
      <c r="A381" s="174" t="str">
        <f>IF(ISBLANK('Nomenklatur komplett'!P381),"-",'Nomenklatur komplett'!P381)</f>
        <v>-</v>
      </c>
      <c r="B381" s="175" t="str">
        <f>IF(ISBLANK('Nomenklatur komplett'!Q381),"-",'Nomenklatur komplett'!Q381)</f>
        <v>-</v>
      </c>
      <c r="C381" s="176" t="str">
        <f>IF(ISBLANK('Nomenklatur komplett'!R381),"-",'Nomenklatur komplett'!R381)</f>
        <v>-</v>
      </c>
      <c r="D381" s="177" t="str">
        <f>IF(ISBLANK('Nomenklatur komplett'!S381),"-",'Nomenklatur komplett'!S381)</f>
        <v>-</v>
      </c>
      <c r="H381" s="174" t="str">
        <f>IF(ISBLANK('Nomenklatur komplett'!N381),"-",'Nomenklatur komplett'!N381)</f>
        <v>-</v>
      </c>
      <c r="I381" s="191" t="str">
        <f>IF(ISBLANK('Nomenklatur komplett'!O381),"-",'Nomenklatur komplett'!O381)</f>
        <v>-</v>
      </c>
    </row>
    <row r="382" spans="1:9" x14ac:dyDescent="0.2">
      <c r="A382" s="174" t="str">
        <f>IF(ISBLANK('Nomenklatur komplett'!P382),"-",'Nomenklatur komplett'!P382)</f>
        <v>-</v>
      </c>
      <c r="B382" s="175" t="str">
        <f>IF(ISBLANK('Nomenklatur komplett'!Q382),"-",'Nomenklatur komplett'!Q382)</f>
        <v>-</v>
      </c>
      <c r="C382" s="176" t="str">
        <f>IF(ISBLANK('Nomenklatur komplett'!R382),"-",'Nomenklatur komplett'!R382)</f>
        <v>-</v>
      </c>
      <c r="D382" s="177" t="str">
        <f>IF(ISBLANK('Nomenklatur komplett'!S382),"-",'Nomenklatur komplett'!S382)</f>
        <v>-</v>
      </c>
      <c r="H382" s="174" t="str">
        <f>IF(ISBLANK('Nomenklatur komplett'!N382),"-",'Nomenklatur komplett'!N382)</f>
        <v>-</v>
      </c>
      <c r="I382" s="191" t="str">
        <f>IF(ISBLANK('Nomenklatur komplett'!O382),"-",'Nomenklatur komplett'!O382)</f>
        <v>-</v>
      </c>
    </row>
    <row r="383" spans="1:9" x14ac:dyDescent="0.2">
      <c r="A383" s="174" t="str">
        <f>IF(ISBLANK('Nomenklatur komplett'!P383),"-",'Nomenklatur komplett'!P383)</f>
        <v>-</v>
      </c>
      <c r="B383" s="175" t="str">
        <f>IF(ISBLANK('Nomenklatur komplett'!Q383),"-",'Nomenklatur komplett'!Q383)</f>
        <v>-</v>
      </c>
      <c r="C383" s="176" t="str">
        <f>IF(ISBLANK('Nomenklatur komplett'!R383),"-",'Nomenklatur komplett'!R383)</f>
        <v>-</v>
      </c>
      <c r="D383" s="177" t="str">
        <f>IF(ISBLANK('Nomenklatur komplett'!S383),"-",'Nomenklatur komplett'!S383)</f>
        <v>-</v>
      </c>
      <c r="H383" s="174" t="str">
        <f>IF(ISBLANK('Nomenklatur komplett'!N383),"-",'Nomenklatur komplett'!N383)</f>
        <v>-</v>
      </c>
      <c r="I383" s="191" t="str">
        <f>IF(ISBLANK('Nomenklatur komplett'!O383),"-",'Nomenklatur komplett'!O383)</f>
        <v>-</v>
      </c>
    </row>
    <row r="384" spans="1:9" x14ac:dyDescent="0.2">
      <c r="A384" s="174" t="str">
        <f>IF(ISBLANK('Nomenklatur komplett'!P384),"-",'Nomenklatur komplett'!P384)</f>
        <v>-</v>
      </c>
      <c r="B384" s="175" t="str">
        <f>IF(ISBLANK('Nomenklatur komplett'!Q384),"-",'Nomenklatur komplett'!Q384)</f>
        <v>-</v>
      </c>
      <c r="C384" s="176" t="str">
        <f>IF(ISBLANK('Nomenklatur komplett'!R384),"-",'Nomenklatur komplett'!R384)</f>
        <v>-</v>
      </c>
      <c r="D384" s="177" t="str">
        <f>IF(ISBLANK('Nomenklatur komplett'!S384),"-",'Nomenklatur komplett'!S384)</f>
        <v>-</v>
      </c>
      <c r="H384" s="174" t="str">
        <f>IF(ISBLANK('Nomenklatur komplett'!N384),"-",'Nomenklatur komplett'!N384)</f>
        <v>-</v>
      </c>
      <c r="I384" s="191" t="str">
        <f>IF(ISBLANK('Nomenklatur komplett'!O384),"-",'Nomenklatur komplett'!O384)</f>
        <v>-</v>
      </c>
    </row>
    <row r="385" spans="1:9" x14ac:dyDescent="0.2">
      <c r="A385" s="174" t="str">
        <f>IF(ISBLANK('Nomenklatur komplett'!P385),"-",'Nomenklatur komplett'!P385)</f>
        <v>-</v>
      </c>
      <c r="B385" s="175" t="str">
        <f>IF(ISBLANK('Nomenklatur komplett'!Q385),"-",'Nomenklatur komplett'!Q385)</f>
        <v>-</v>
      </c>
      <c r="C385" s="176" t="str">
        <f>IF(ISBLANK('Nomenklatur komplett'!R385),"-",'Nomenklatur komplett'!R385)</f>
        <v>-</v>
      </c>
      <c r="D385" s="177" t="str">
        <f>IF(ISBLANK('Nomenklatur komplett'!S385),"-",'Nomenklatur komplett'!S385)</f>
        <v>-</v>
      </c>
      <c r="H385" s="174" t="str">
        <f>IF(ISBLANK('Nomenklatur komplett'!N385),"-",'Nomenklatur komplett'!N385)</f>
        <v>-</v>
      </c>
      <c r="I385" s="191" t="str">
        <f>IF(ISBLANK('Nomenklatur komplett'!O385),"-",'Nomenklatur komplett'!O385)</f>
        <v>-</v>
      </c>
    </row>
    <row r="386" spans="1:9" x14ac:dyDescent="0.2">
      <c r="A386" s="174" t="str">
        <f>IF(ISBLANK('Nomenklatur komplett'!P386),"-",'Nomenklatur komplett'!P386)</f>
        <v>-</v>
      </c>
      <c r="B386" s="175" t="str">
        <f>IF(ISBLANK('Nomenklatur komplett'!Q386),"-",'Nomenklatur komplett'!Q386)</f>
        <v>-</v>
      </c>
      <c r="C386" s="176" t="str">
        <f>IF(ISBLANK('Nomenklatur komplett'!R386),"-",'Nomenklatur komplett'!R386)</f>
        <v>-</v>
      </c>
      <c r="D386" s="177" t="str">
        <f>IF(ISBLANK('Nomenklatur komplett'!S386),"-",'Nomenklatur komplett'!S386)</f>
        <v>-</v>
      </c>
      <c r="H386" s="174" t="str">
        <f>IF(ISBLANK('Nomenklatur komplett'!N386),"-",'Nomenklatur komplett'!N386)</f>
        <v>-</v>
      </c>
      <c r="I386" s="191" t="str">
        <f>IF(ISBLANK('Nomenklatur komplett'!O386),"-",'Nomenklatur komplett'!O386)</f>
        <v>-</v>
      </c>
    </row>
    <row r="387" spans="1:9" x14ac:dyDescent="0.2">
      <c r="A387" s="174" t="str">
        <f>IF(ISBLANK('Nomenklatur komplett'!P387),"-",'Nomenklatur komplett'!P387)</f>
        <v>-</v>
      </c>
      <c r="B387" s="175" t="str">
        <f>IF(ISBLANK('Nomenklatur komplett'!Q387),"-",'Nomenklatur komplett'!Q387)</f>
        <v>-</v>
      </c>
      <c r="C387" s="176" t="str">
        <f>IF(ISBLANK('Nomenklatur komplett'!R387),"-",'Nomenklatur komplett'!R387)</f>
        <v>-</v>
      </c>
      <c r="D387" s="177" t="str">
        <f>IF(ISBLANK('Nomenklatur komplett'!S387),"-",'Nomenklatur komplett'!S387)</f>
        <v>-</v>
      </c>
      <c r="H387" s="174" t="str">
        <f>IF(ISBLANK('Nomenklatur komplett'!N387),"-",'Nomenklatur komplett'!N387)</f>
        <v>-</v>
      </c>
      <c r="I387" s="191" t="str">
        <f>IF(ISBLANK('Nomenklatur komplett'!O387),"-",'Nomenklatur komplett'!O387)</f>
        <v>-</v>
      </c>
    </row>
    <row r="388" spans="1:9" x14ac:dyDescent="0.2">
      <c r="A388" s="174" t="str">
        <f>IF(ISBLANK('Nomenklatur komplett'!P388),"-",'Nomenklatur komplett'!P388)</f>
        <v>-</v>
      </c>
      <c r="B388" s="175" t="str">
        <f>IF(ISBLANK('Nomenklatur komplett'!Q388),"-",'Nomenklatur komplett'!Q388)</f>
        <v>-</v>
      </c>
      <c r="C388" s="176" t="str">
        <f>IF(ISBLANK('Nomenklatur komplett'!R388),"-",'Nomenklatur komplett'!R388)</f>
        <v>-</v>
      </c>
      <c r="D388" s="177" t="str">
        <f>IF(ISBLANK('Nomenklatur komplett'!S388),"-",'Nomenklatur komplett'!S388)</f>
        <v>-</v>
      </c>
      <c r="H388" s="174" t="str">
        <f>IF(ISBLANK('Nomenklatur komplett'!N388),"-",'Nomenklatur komplett'!N388)</f>
        <v>-</v>
      </c>
      <c r="I388" s="191" t="str">
        <f>IF(ISBLANK('Nomenklatur komplett'!O388),"-",'Nomenklatur komplett'!O388)</f>
        <v>-</v>
      </c>
    </row>
    <row r="389" spans="1:9" x14ac:dyDescent="0.2">
      <c r="A389" s="174" t="str">
        <f>IF(ISBLANK('Nomenklatur komplett'!P389),"-",'Nomenklatur komplett'!P389)</f>
        <v>-</v>
      </c>
      <c r="B389" s="175" t="str">
        <f>IF(ISBLANK('Nomenklatur komplett'!Q389),"-",'Nomenklatur komplett'!Q389)</f>
        <v>-</v>
      </c>
      <c r="C389" s="176" t="str">
        <f>IF(ISBLANK('Nomenklatur komplett'!R389),"-",'Nomenklatur komplett'!R389)</f>
        <v>-</v>
      </c>
      <c r="D389" s="177" t="str">
        <f>IF(ISBLANK('Nomenklatur komplett'!S389),"-",'Nomenklatur komplett'!S389)</f>
        <v>-</v>
      </c>
      <c r="H389" s="174" t="str">
        <f>IF(ISBLANK('Nomenklatur komplett'!N389),"-",'Nomenklatur komplett'!N389)</f>
        <v>-</v>
      </c>
      <c r="I389" s="191" t="str">
        <f>IF(ISBLANK('Nomenklatur komplett'!O389),"-",'Nomenklatur komplett'!O389)</f>
        <v>-</v>
      </c>
    </row>
    <row r="390" spans="1:9" x14ac:dyDescent="0.2">
      <c r="A390" s="174" t="str">
        <f>IF(ISBLANK('Nomenklatur komplett'!P390),"-",'Nomenklatur komplett'!P390)</f>
        <v>-</v>
      </c>
      <c r="B390" s="175" t="str">
        <f>IF(ISBLANK('Nomenklatur komplett'!Q390),"-",'Nomenklatur komplett'!Q390)</f>
        <v>-</v>
      </c>
      <c r="C390" s="176" t="str">
        <f>IF(ISBLANK('Nomenklatur komplett'!R390),"-",'Nomenklatur komplett'!R390)</f>
        <v>-</v>
      </c>
      <c r="D390" s="177" t="str">
        <f>IF(ISBLANK('Nomenklatur komplett'!S390),"-",'Nomenklatur komplett'!S390)</f>
        <v>-</v>
      </c>
      <c r="H390" s="174" t="str">
        <f>IF(ISBLANK('Nomenklatur komplett'!N390),"-",'Nomenklatur komplett'!N390)</f>
        <v>-</v>
      </c>
      <c r="I390" s="191" t="str">
        <f>IF(ISBLANK('Nomenklatur komplett'!O390),"-",'Nomenklatur komplett'!O390)</f>
        <v>-</v>
      </c>
    </row>
    <row r="391" spans="1:9" x14ac:dyDescent="0.2">
      <c r="A391" s="174" t="str">
        <f>IF(ISBLANK('Nomenklatur komplett'!P391),"-",'Nomenklatur komplett'!P391)</f>
        <v>-</v>
      </c>
      <c r="B391" s="175" t="str">
        <f>IF(ISBLANK('Nomenklatur komplett'!Q391),"-",'Nomenklatur komplett'!Q391)</f>
        <v>-</v>
      </c>
      <c r="C391" s="176" t="str">
        <f>IF(ISBLANK('Nomenklatur komplett'!R391),"-",'Nomenklatur komplett'!R391)</f>
        <v>-</v>
      </c>
      <c r="D391" s="177" t="str">
        <f>IF(ISBLANK('Nomenklatur komplett'!S391),"-",'Nomenklatur komplett'!S391)</f>
        <v>-</v>
      </c>
      <c r="H391" s="174" t="str">
        <f>IF(ISBLANK('Nomenklatur komplett'!N391),"-",'Nomenklatur komplett'!N391)</f>
        <v>-</v>
      </c>
      <c r="I391" s="191" t="str">
        <f>IF(ISBLANK('Nomenklatur komplett'!O391),"-",'Nomenklatur komplett'!O391)</f>
        <v>-</v>
      </c>
    </row>
    <row r="392" spans="1:9" x14ac:dyDescent="0.2">
      <c r="A392" s="174" t="str">
        <f>IF(ISBLANK('Nomenklatur komplett'!P392),"-",'Nomenklatur komplett'!P392)</f>
        <v>-</v>
      </c>
      <c r="B392" s="175" t="str">
        <f>IF(ISBLANK('Nomenklatur komplett'!Q392),"-",'Nomenklatur komplett'!Q392)</f>
        <v>-</v>
      </c>
      <c r="C392" s="176" t="str">
        <f>IF(ISBLANK('Nomenklatur komplett'!R392),"-",'Nomenklatur komplett'!R392)</f>
        <v>-</v>
      </c>
      <c r="D392" s="177" t="str">
        <f>IF(ISBLANK('Nomenklatur komplett'!S392),"-",'Nomenklatur komplett'!S392)</f>
        <v>-</v>
      </c>
      <c r="H392" s="174" t="str">
        <f>IF(ISBLANK('Nomenklatur komplett'!N392),"-",'Nomenklatur komplett'!N392)</f>
        <v>-</v>
      </c>
      <c r="I392" s="191" t="str">
        <f>IF(ISBLANK('Nomenklatur komplett'!O392),"-",'Nomenklatur komplett'!O392)</f>
        <v>-</v>
      </c>
    </row>
    <row r="393" spans="1:9" x14ac:dyDescent="0.2">
      <c r="A393" s="174" t="str">
        <f>IF(ISBLANK('Nomenklatur komplett'!P393),"-",'Nomenklatur komplett'!P393)</f>
        <v>-</v>
      </c>
      <c r="B393" s="175" t="str">
        <f>IF(ISBLANK('Nomenklatur komplett'!Q393),"-",'Nomenklatur komplett'!Q393)</f>
        <v>-</v>
      </c>
      <c r="C393" s="176" t="str">
        <f>IF(ISBLANK('Nomenklatur komplett'!R393),"-",'Nomenklatur komplett'!R393)</f>
        <v>-</v>
      </c>
      <c r="D393" s="177" t="str">
        <f>IF(ISBLANK('Nomenklatur komplett'!S393),"-",'Nomenklatur komplett'!S393)</f>
        <v>-</v>
      </c>
      <c r="H393" s="174" t="str">
        <f>IF(ISBLANK('Nomenklatur komplett'!N393),"-",'Nomenklatur komplett'!N393)</f>
        <v>-</v>
      </c>
      <c r="I393" s="191" t="str">
        <f>IF(ISBLANK('Nomenklatur komplett'!O393),"-",'Nomenklatur komplett'!O393)</f>
        <v>-</v>
      </c>
    </row>
    <row r="394" spans="1:9" x14ac:dyDescent="0.2">
      <c r="A394" s="174" t="str">
        <f>IF(ISBLANK('Nomenklatur komplett'!P394),"-",'Nomenklatur komplett'!P394)</f>
        <v>-</v>
      </c>
      <c r="B394" s="175" t="str">
        <f>IF(ISBLANK('Nomenklatur komplett'!Q394),"-",'Nomenklatur komplett'!Q394)</f>
        <v>-</v>
      </c>
      <c r="C394" s="176" t="str">
        <f>IF(ISBLANK('Nomenklatur komplett'!R394),"-",'Nomenklatur komplett'!R394)</f>
        <v>-</v>
      </c>
      <c r="D394" s="177" t="str">
        <f>IF(ISBLANK('Nomenklatur komplett'!S394),"-",'Nomenklatur komplett'!S394)</f>
        <v>-</v>
      </c>
      <c r="H394" s="174" t="str">
        <f>IF(ISBLANK('Nomenklatur komplett'!N394),"-",'Nomenklatur komplett'!N394)</f>
        <v>-</v>
      </c>
      <c r="I394" s="191" t="str">
        <f>IF(ISBLANK('Nomenklatur komplett'!O394),"-",'Nomenklatur komplett'!O394)</f>
        <v>-</v>
      </c>
    </row>
    <row r="395" spans="1:9" x14ac:dyDescent="0.2">
      <c r="A395" s="174" t="str">
        <f>IF(ISBLANK('Nomenklatur komplett'!P395),"-",'Nomenklatur komplett'!P395)</f>
        <v>-</v>
      </c>
      <c r="B395" s="175" t="str">
        <f>IF(ISBLANK('Nomenklatur komplett'!Q395),"-",'Nomenklatur komplett'!Q395)</f>
        <v>-</v>
      </c>
      <c r="C395" s="176" t="str">
        <f>IF(ISBLANK('Nomenklatur komplett'!R395),"-",'Nomenklatur komplett'!R395)</f>
        <v>-</v>
      </c>
      <c r="D395" s="177" t="str">
        <f>IF(ISBLANK('Nomenklatur komplett'!S395),"-",'Nomenklatur komplett'!S395)</f>
        <v>-</v>
      </c>
      <c r="H395" s="174" t="str">
        <f>IF(ISBLANK('Nomenklatur komplett'!N395),"-",'Nomenklatur komplett'!N395)</f>
        <v>-</v>
      </c>
      <c r="I395" s="191" t="str">
        <f>IF(ISBLANK('Nomenklatur komplett'!O395),"-",'Nomenklatur komplett'!O395)</f>
        <v>-</v>
      </c>
    </row>
    <row r="396" spans="1:9" x14ac:dyDescent="0.2">
      <c r="A396" s="174" t="str">
        <f>IF(ISBLANK('Nomenklatur komplett'!P396),"-",'Nomenklatur komplett'!P396)</f>
        <v>-</v>
      </c>
      <c r="B396" s="175" t="str">
        <f>IF(ISBLANK('Nomenklatur komplett'!Q396),"-",'Nomenklatur komplett'!Q396)</f>
        <v>-</v>
      </c>
      <c r="C396" s="176" t="str">
        <f>IF(ISBLANK('Nomenklatur komplett'!R396),"-",'Nomenklatur komplett'!R396)</f>
        <v>-</v>
      </c>
      <c r="D396" s="177" t="str">
        <f>IF(ISBLANK('Nomenklatur komplett'!S396),"-",'Nomenklatur komplett'!S396)</f>
        <v>-</v>
      </c>
      <c r="H396" s="174" t="str">
        <f>IF(ISBLANK('Nomenklatur komplett'!N396),"-",'Nomenklatur komplett'!N396)</f>
        <v>-</v>
      </c>
      <c r="I396" s="191" t="str">
        <f>IF(ISBLANK('Nomenklatur komplett'!O396),"-",'Nomenklatur komplett'!O396)</f>
        <v>-</v>
      </c>
    </row>
    <row r="397" spans="1:9" x14ac:dyDescent="0.2">
      <c r="A397" s="174" t="str">
        <f>IF(ISBLANK('Nomenklatur komplett'!P397),"-",'Nomenklatur komplett'!P397)</f>
        <v>-</v>
      </c>
      <c r="B397" s="175" t="str">
        <f>IF(ISBLANK('Nomenklatur komplett'!Q397),"-",'Nomenklatur komplett'!Q397)</f>
        <v>-</v>
      </c>
      <c r="C397" s="176" t="str">
        <f>IF(ISBLANK('Nomenklatur komplett'!R397),"-",'Nomenklatur komplett'!R397)</f>
        <v>-</v>
      </c>
      <c r="D397" s="177" t="str">
        <f>IF(ISBLANK('Nomenklatur komplett'!S397),"-",'Nomenklatur komplett'!S397)</f>
        <v>-</v>
      </c>
      <c r="H397" s="174" t="str">
        <f>IF(ISBLANK('Nomenklatur komplett'!N397),"-",'Nomenklatur komplett'!N397)</f>
        <v>-</v>
      </c>
      <c r="I397" s="191" t="str">
        <f>IF(ISBLANK('Nomenklatur komplett'!O397),"-",'Nomenklatur komplett'!O397)</f>
        <v>-</v>
      </c>
    </row>
    <row r="398" spans="1:9" x14ac:dyDescent="0.2">
      <c r="A398" s="174" t="str">
        <f>IF(ISBLANK('Nomenklatur komplett'!P398),"-",'Nomenklatur komplett'!P398)</f>
        <v>-</v>
      </c>
      <c r="B398" s="175" t="str">
        <f>IF(ISBLANK('Nomenklatur komplett'!Q398),"-",'Nomenklatur komplett'!Q398)</f>
        <v>-</v>
      </c>
      <c r="C398" s="176" t="str">
        <f>IF(ISBLANK('Nomenklatur komplett'!R398),"-",'Nomenklatur komplett'!R398)</f>
        <v>-</v>
      </c>
      <c r="D398" s="177" t="str">
        <f>IF(ISBLANK('Nomenklatur komplett'!S398),"-",'Nomenklatur komplett'!S398)</f>
        <v>-</v>
      </c>
      <c r="H398" s="174" t="str">
        <f>IF(ISBLANK('Nomenklatur komplett'!N398),"-",'Nomenklatur komplett'!N398)</f>
        <v>-</v>
      </c>
      <c r="I398" s="191" t="str">
        <f>IF(ISBLANK('Nomenklatur komplett'!O398),"-",'Nomenklatur komplett'!O398)</f>
        <v>-</v>
      </c>
    </row>
    <row r="399" spans="1:9" x14ac:dyDescent="0.2">
      <c r="A399" s="174" t="str">
        <f>IF(ISBLANK('Nomenklatur komplett'!P399),"-",'Nomenklatur komplett'!P399)</f>
        <v>-</v>
      </c>
      <c r="B399" s="175" t="str">
        <f>IF(ISBLANK('Nomenklatur komplett'!Q399),"-",'Nomenklatur komplett'!Q399)</f>
        <v>-</v>
      </c>
      <c r="C399" s="176" t="str">
        <f>IF(ISBLANK('Nomenklatur komplett'!R399),"-",'Nomenklatur komplett'!R399)</f>
        <v>-</v>
      </c>
      <c r="D399" s="177" t="str">
        <f>IF(ISBLANK('Nomenklatur komplett'!S399),"-",'Nomenklatur komplett'!S399)</f>
        <v>-</v>
      </c>
      <c r="H399" s="174" t="str">
        <f>IF(ISBLANK('Nomenklatur komplett'!N399),"-",'Nomenklatur komplett'!N399)</f>
        <v>-</v>
      </c>
      <c r="I399" s="191" t="str">
        <f>IF(ISBLANK('Nomenklatur komplett'!O399),"-",'Nomenklatur komplett'!O399)</f>
        <v>-</v>
      </c>
    </row>
    <row r="400" spans="1:9" x14ac:dyDescent="0.2">
      <c r="A400" s="174" t="str">
        <f>IF(ISBLANK('Nomenklatur komplett'!P400),"-",'Nomenklatur komplett'!P400)</f>
        <v>-</v>
      </c>
      <c r="B400" s="175" t="str">
        <f>IF(ISBLANK('Nomenklatur komplett'!Q400),"-",'Nomenklatur komplett'!Q400)</f>
        <v>-</v>
      </c>
      <c r="C400" s="176" t="str">
        <f>IF(ISBLANK('Nomenklatur komplett'!R400),"-",'Nomenklatur komplett'!R400)</f>
        <v>-</v>
      </c>
      <c r="D400" s="177" t="str">
        <f>IF(ISBLANK('Nomenklatur komplett'!S400),"-",'Nomenklatur komplett'!S400)</f>
        <v>-</v>
      </c>
      <c r="H400" s="174" t="str">
        <f>IF(ISBLANK('Nomenklatur komplett'!N400),"-",'Nomenklatur komplett'!N400)</f>
        <v>-</v>
      </c>
      <c r="I400" s="191" t="str">
        <f>IF(ISBLANK('Nomenklatur komplett'!O400),"-",'Nomenklatur komplett'!O400)</f>
        <v>-</v>
      </c>
    </row>
    <row r="401" spans="1:9" x14ac:dyDescent="0.2">
      <c r="A401" s="174" t="str">
        <f>IF(ISBLANK('Nomenklatur komplett'!P401),"-",'Nomenklatur komplett'!P401)</f>
        <v>-</v>
      </c>
      <c r="B401" s="175" t="str">
        <f>IF(ISBLANK('Nomenklatur komplett'!Q401),"-",'Nomenklatur komplett'!Q401)</f>
        <v>-</v>
      </c>
      <c r="C401" s="176" t="str">
        <f>IF(ISBLANK('Nomenklatur komplett'!R401),"-",'Nomenklatur komplett'!R401)</f>
        <v>-</v>
      </c>
      <c r="D401" s="177" t="str">
        <f>IF(ISBLANK('Nomenklatur komplett'!S401),"-",'Nomenklatur komplett'!S401)</f>
        <v>-</v>
      </c>
      <c r="H401" s="174" t="str">
        <f>IF(ISBLANK('Nomenklatur komplett'!N401),"-",'Nomenklatur komplett'!N401)</f>
        <v>-</v>
      </c>
      <c r="I401" s="191" t="str">
        <f>IF(ISBLANK('Nomenklatur komplett'!O401),"-",'Nomenklatur komplett'!O401)</f>
        <v>-</v>
      </c>
    </row>
    <row r="402" spans="1:9" x14ac:dyDescent="0.2">
      <c r="A402" s="174" t="str">
        <f>IF(ISBLANK('Nomenklatur komplett'!P402),"-",'Nomenklatur komplett'!P402)</f>
        <v>-</v>
      </c>
      <c r="B402" s="175" t="str">
        <f>IF(ISBLANK('Nomenklatur komplett'!Q402),"-",'Nomenklatur komplett'!Q402)</f>
        <v>-</v>
      </c>
      <c r="C402" s="176" t="str">
        <f>IF(ISBLANK('Nomenklatur komplett'!R402),"-",'Nomenklatur komplett'!R402)</f>
        <v>-</v>
      </c>
      <c r="D402" s="177" t="str">
        <f>IF(ISBLANK('Nomenklatur komplett'!S402),"-",'Nomenklatur komplett'!S402)</f>
        <v>-</v>
      </c>
      <c r="H402" s="174" t="str">
        <f>IF(ISBLANK('Nomenklatur komplett'!N402),"-",'Nomenklatur komplett'!N402)</f>
        <v>-</v>
      </c>
      <c r="I402" s="191" t="str">
        <f>IF(ISBLANK('Nomenklatur komplett'!O402),"-",'Nomenklatur komplett'!O402)</f>
        <v>-</v>
      </c>
    </row>
    <row r="403" spans="1:9" x14ac:dyDescent="0.2">
      <c r="A403" s="174" t="str">
        <f>IF(ISBLANK('Nomenklatur komplett'!P403),"-",'Nomenklatur komplett'!P403)</f>
        <v>-</v>
      </c>
      <c r="B403" s="175" t="str">
        <f>IF(ISBLANK('Nomenklatur komplett'!Q403),"-",'Nomenklatur komplett'!Q403)</f>
        <v>-</v>
      </c>
      <c r="C403" s="176" t="str">
        <f>IF(ISBLANK('Nomenklatur komplett'!R403),"-",'Nomenklatur komplett'!R403)</f>
        <v>-</v>
      </c>
      <c r="D403" s="177" t="str">
        <f>IF(ISBLANK('Nomenklatur komplett'!S403),"-",'Nomenklatur komplett'!S403)</f>
        <v>-</v>
      </c>
      <c r="H403" s="174" t="str">
        <f>IF(ISBLANK('Nomenklatur komplett'!N403),"-",'Nomenklatur komplett'!N403)</f>
        <v>-</v>
      </c>
      <c r="I403" s="191" t="str">
        <f>IF(ISBLANK('Nomenklatur komplett'!O403),"-",'Nomenklatur komplett'!O403)</f>
        <v>-</v>
      </c>
    </row>
    <row r="404" spans="1:9" x14ac:dyDescent="0.2">
      <c r="A404" s="174" t="str">
        <f>IF(ISBLANK('Nomenklatur komplett'!P404),"-",'Nomenklatur komplett'!P404)</f>
        <v>-</v>
      </c>
      <c r="B404" s="175" t="str">
        <f>IF(ISBLANK('Nomenklatur komplett'!Q404),"-",'Nomenklatur komplett'!Q404)</f>
        <v>-</v>
      </c>
      <c r="C404" s="176" t="str">
        <f>IF(ISBLANK('Nomenklatur komplett'!R404),"-",'Nomenklatur komplett'!R404)</f>
        <v>-</v>
      </c>
      <c r="D404" s="177" t="str">
        <f>IF(ISBLANK('Nomenklatur komplett'!S404),"-",'Nomenklatur komplett'!S404)</f>
        <v>-</v>
      </c>
      <c r="H404" s="174" t="str">
        <f>IF(ISBLANK('Nomenklatur komplett'!N404),"-",'Nomenklatur komplett'!N404)</f>
        <v>-</v>
      </c>
      <c r="I404" s="191" t="str">
        <f>IF(ISBLANK('Nomenklatur komplett'!O404),"-",'Nomenklatur komplett'!O404)</f>
        <v>-</v>
      </c>
    </row>
    <row r="405" spans="1:9" x14ac:dyDescent="0.2">
      <c r="A405" s="174" t="str">
        <f>IF(ISBLANK('Nomenklatur komplett'!P405),"-",'Nomenklatur komplett'!P405)</f>
        <v>-</v>
      </c>
      <c r="B405" s="175" t="str">
        <f>IF(ISBLANK('Nomenklatur komplett'!Q405),"-",'Nomenklatur komplett'!Q405)</f>
        <v>-</v>
      </c>
      <c r="C405" s="176" t="str">
        <f>IF(ISBLANK('Nomenklatur komplett'!R405),"-",'Nomenklatur komplett'!R405)</f>
        <v>-</v>
      </c>
      <c r="D405" s="177" t="str">
        <f>IF(ISBLANK('Nomenklatur komplett'!S405),"-",'Nomenklatur komplett'!S405)</f>
        <v>-</v>
      </c>
      <c r="H405" s="174" t="str">
        <f>IF(ISBLANK('Nomenklatur komplett'!N405),"-",'Nomenklatur komplett'!N405)</f>
        <v>-</v>
      </c>
      <c r="I405" s="191" t="str">
        <f>IF(ISBLANK('Nomenklatur komplett'!O405),"-",'Nomenklatur komplett'!O405)</f>
        <v>-</v>
      </c>
    </row>
    <row r="406" spans="1:9" x14ac:dyDescent="0.2">
      <c r="A406" s="174" t="str">
        <f>IF(ISBLANK('Nomenklatur komplett'!P406),"-",'Nomenklatur komplett'!P406)</f>
        <v>-</v>
      </c>
      <c r="B406" s="175" t="str">
        <f>IF(ISBLANK('Nomenklatur komplett'!Q406),"-",'Nomenklatur komplett'!Q406)</f>
        <v>-</v>
      </c>
      <c r="C406" s="176" t="str">
        <f>IF(ISBLANK('Nomenklatur komplett'!R406),"-",'Nomenklatur komplett'!R406)</f>
        <v>-</v>
      </c>
      <c r="D406" s="177" t="str">
        <f>IF(ISBLANK('Nomenklatur komplett'!S406),"-",'Nomenklatur komplett'!S406)</f>
        <v>-</v>
      </c>
      <c r="H406" s="174" t="str">
        <f>IF(ISBLANK('Nomenklatur komplett'!N406),"-",'Nomenklatur komplett'!N406)</f>
        <v>-</v>
      </c>
      <c r="I406" s="191" t="str">
        <f>IF(ISBLANK('Nomenklatur komplett'!O406),"-",'Nomenklatur komplett'!O406)</f>
        <v>-</v>
      </c>
    </row>
    <row r="407" spans="1:9" x14ac:dyDescent="0.2">
      <c r="A407" s="174" t="str">
        <f>IF(ISBLANK('Nomenklatur komplett'!P407),"-",'Nomenklatur komplett'!P407)</f>
        <v>-</v>
      </c>
      <c r="B407" s="175" t="str">
        <f>IF(ISBLANK('Nomenklatur komplett'!Q407),"-",'Nomenklatur komplett'!Q407)</f>
        <v>-</v>
      </c>
      <c r="C407" s="176" t="str">
        <f>IF(ISBLANK('Nomenklatur komplett'!R407),"-",'Nomenklatur komplett'!R407)</f>
        <v>-</v>
      </c>
      <c r="D407" s="177" t="str">
        <f>IF(ISBLANK('Nomenklatur komplett'!S407),"-",'Nomenklatur komplett'!S407)</f>
        <v>-</v>
      </c>
      <c r="H407" s="174" t="str">
        <f>IF(ISBLANK('Nomenklatur komplett'!N407),"-",'Nomenklatur komplett'!N407)</f>
        <v>-</v>
      </c>
      <c r="I407" s="191" t="str">
        <f>IF(ISBLANK('Nomenklatur komplett'!O407),"-",'Nomenklatur komplett'!O407)</f>
        <v>-</v>
      </c>
    </row>
    <row r="408" spans="1:9" x14ac:dyDescent="0.2">
      <c r="A408" s="174" t="str">
        <f>IF(ISBLANK('Nomenklatur komplett'!P408),"-",'Nomenklatur komplett'!P408)</f>
        <v>-</v>
      </c>
      <c r="B408" s="175" t="str">
        <f>IF(ISBLANK('Nomenklatur komplett'!Q408),"-",'Nomenklatur komplett'!Q408)</f>
        <v>-</v>
      </c>
      <c r="C408" s="176" t="str">
        <f>IF(ISBLANK('Nomenklatur komplett'!R408),"-",'Nomenklatur komplett'!R408)</f>
        <v>-</v>
      </c>
      <c r="D408" s="177" t="str">
        <f>IF(ISBLANK('Nomenklatur komplett'!S408),"-",'Nomenklatur komplett'!S408)</f>
        <v>-</v>
      </c>
      <c r="H408" s="174" t="str">
        <f>IF(ISBLANK('Nomenklatur komplett'!N408),"-",'Nomenklatur komplett'!N408)</f>
        <v>-</v>
      </c>
      <c r="I408" s="191" t="str">
        <f>IF(ISBLANK('Nomenklatur komplett'!O408),"-",'Nomenklatur komplett'!O408)</f>
        <v>-</v>
      </c>
    </row>
    <row r="409" spans="1:9" x14ac:dyDescent="0.2">
      <c r="A409" s="174" t="str">
        <f>IF(ISBLANK('Nomenklatur komplett'!P409),"-",'Nomenklatur komplett'!P409)</f>
        <v>-</v>
      </c>
      <c r="B409" s="175" t="str">
        <f>IF(ISBLANK('Nomenklatur komplett'!Q409),"-",'Nomenklatur komplett'!Q409)</f>
        <v>-</v>
      </c>
      <c r="C409" s="176" t="str">
        <f>IF(ISBLANK('Nomenklatur komplett'!R409),"-",'Nomenklatur komplett'!R409)</f>
        <v>-</v>
      </c>
      <c r="D409" s="177" t="str">
        <f>IF(ISBLANK('Nomenklatur komplett'!S409),"-",'Nomenklatur komplett'!S409)</f>
        <v>-</v>
      </c>
      <c r="H409" s="174" t="str">
        <f>IF(ISBLANK('Nomenklatur komplett'!N409),"-",'Nomenklatur komplett'!N409)</f>
        <v>-</v>
      </c>
      <c r="I409" s="191" t="str">
        <f>IF(ISBLANK('Nomenklatur komplett'!O409),"-",'Nomenklatur komplett'!O409)</f>
        <v>-</v>
      </c>
    </row>
    <row r="410" spans="1:9" x14ac:dyDescent="0.2">
      <c r="A410" s="174" t="str">
        <f>IF(ISBLANK('Nomenklatur komplett'!P410),"-",'Nomenklatur komplett'!P410)</f>
        <v>-</v>
      </c>
      <c r="B410" s="175" t="str">
        <f>IF(ISBLANK('Nomenklatur komplett'!Q410),"-",'Nomenklatur komplett'!Q410)</f>
        <v>-</v>
      </c>
      <c r="C410" s="176" t="str">
        <f>IF(ISBLANK('Nomenklatur komplett'!R410),"-",'Nomenklatur komplett'!R410)</f>
        <v>-</v>
      </c>
      <c r="D410" s="177" t="str">
        <f>IF(ISBLANK('Nomenklatur komplett'!S410),"-",'Nomenklatur komplett'!S410)</f>
        <v>-</v>
      </c>
      <c r="H410" s="174" t="str">
        <f>IF(ISBLANK('Nomenklatur komplett'!N410),"-",'Nomenklatur komplett'!N410)</f>
        <v>-</v>
      </c>
      <c r="I410" s="191" t="str">
        <f>IF(ISBLANK('Nomenklatur komplett'!O410),"-",'Nomenklatur komplett'!O410)</f>
        <v>-</v>
      </c>
    </row>
    <row r="411" spans="1:9" x14ac:dyDescent="0.2">
      <c r="A411" s="174" t="str">
        <f>IF(ISBLANK('Nomenklatur komplett'!P411),"-",'Nomenklatur komplett'!P411)</f>
        <v>-</v>
      </c>
      <c r="B411" s="175" t="str">
        <f>IF(ISBLANK('Nomenklatur komplett'!Q411),"-",'Nomenklatur komplett'!Q411)</f>
        <v>-</v>
      </c>
      <c r="C411" s="176" t="str">
        <f>IF(ISBLANK('Nomenklatur komplett'!R411),"-",'Nomenklatur komplett'!R411)</f>
        <v>-</v>
      </c>
      <c r="D411" s="177" t="str">
        <f>IF(ISBLANK('Nomenklatur komplett'!S411),"-",'Nomenklatur komplett'!S411)</f>
        <v>-</v>
      </c>
      <c r="H411" s="174" t="str">
        <f>IF(ISBLANK('Nomenklatur komplett'!N411),"-",'Nomenklatur komplett'!N411)</f>
        <v>-</v>
      </c>
      <c r="I411" s="191" t="str">
        <f>IF(ISBLANK('Nomenklatur komplett'!O411),"-",'Nomenklatur komplett'!O411)</f>
        <v>-</v>
      </c>
    </row>
    <row r="412" spans="1:9" x14ac:dyDescent="0.2">
      <c r="A412" s="174" t="str">
        <f>IF(ISBLANK('Nomenklatur komplett'!P412),"-",'Nomenklatur komplett'!P412)</f>
        <v>-</v>
      </c>
      <c r="B412" s="175" t="str">
        <f>IF(ISBLANK('Nomenklatur komplett'!Q412),"-",'Nomenklatur komplett'!Q412)</f>
        <v>-</v>
      </c>
      <c r="C412" s="176" t="str">
        <f>IF(ISBLANK('Nomenklatur komplett'!R412),"-",'Nomenklatur komplett'!R412)</f>
        <v>-</v>
      </c>
      <c r="D412" s="177" t="str">
        <f>IF(ISBLANK('Nomenklatur komplett'!S412),"-",'Nomenklatur komplett'!S412)</f>
        <v>-</v>
      </c>
      <c r="H412" s="174" t="str">
        <f>IF(ISBLANK('Nomenklatur komplett'!N412),"-",'Nomenklatur komplett'!N412)</f>
        <v>-</v>
      </c>
      <c r="I412" s="191" t="str">
        <f>IF(ISBLANK('Nomenklatur komplett'!O412),"-",'Nomenklatur komplett'!O412)</f>
        <v>-</v>
      </c>
    </row>
    <row r="413" spans="1:9" x14ac:dyDescent="0.2">
      <c r="A413" s="174" t="str">
        <f>IF(ISBLANK('Nomenklatur komplett'!P413),"-",'Nomenklatur komplett'!P413)</f>
        <v>-</v>
      </c>
      <c r="B413" s="175" t="str">
        <f>IF(ISBLANK('Nomenklatur komplett'!Q413),"-",'Nomenklatur komplett'!Q413)</f>
        <v>-</v>
      </c>
      <c r="C413" s="176" t="str">
        <f>IF(ISBLANK('Nomenklatur komplett'!R413),"-",'Nomenklatur komplett'!R413)</f>
        <v>-</v>
      </c>
      <c r="D413" s="177" t="str">
        <f>IF(ISBLANK('Nomenklatur komplett'!S413),"-",'Nomenklatur komplett'!S413)</f>
        <v>-</v>
      </c>
      <c r="H413" s="174" t="str">
        <f>IF(ISBLANK('Nomenklatur komplett'!N413),"-",'Nomenklatur komplett'!N413)</f>
        <v>-</v>
      </c>
      <c r="I413" s="191" t="str">
        <f>IF(ISBLANK('Nomenklatur komplett'!O413),"-",'Nomenklatur komplett'!O413)</f>
        <v>-</v>
      </c>
    </row>
    <row r="414" spans="1:9" x14ac:dyDescent="0.2">
      <c r="A414" s="174" t="str">
        <f>IF(ISBLANK('Nomenklatur komplett'!P414),"-",'Nomenklatur komplett'!P414)</f>
        <v>-</v>
      </c>
      <c r="B414" s="175" t="str">
        <f>IF(ISBLANK('Nomenklatur komplett'!Q414),"-",'Nomenklatur komplett'!Q414)</f>
        <v>-</v>
      </c>
      <c r="C414" s="176" t="str">
        <f>IF(ISBLANK('Nomenklatur komplett'!R414),"-",'Nomenklatur komplett'!R414)</f>
        <v>-</v>
      </c>
      <c r="D414" s="177" t="str">
        <f>IF(ISBLANK('Nomenklatur komplett'!S414),"-",'Nomenklatur komplett'!S414)</f>
        <v>-</v>
      </c>
      <c r="H414" s="174" t="str">
        <f>IF(ISBLANK('Nomenklatur komplett'!N414),"-",'Nomenklatur komplett'!N414)</f>
        <v>-</v>
      </c>
      <c r="I414" s="191" t="str">
        <f>IF(ISBLANK('Nomenklatur komplett'!O414),"-",'Nomenklatur komplett'!O414)</f>
        <v>-</v>
      </c>
    </row>
    <row r="415" spans="1:9" x14ac:dyDescent="0.2">
      <c r="A415" s="174" t="str">
        <f>IF(ISBLANK('Nomenklatur komplett'!P415),"-",'Nomenklatur komplett'!P415)</f>
        <v>-</v>
      </c>
      <c r="B415" s="175" t="str">
        <f>IF(ISBLANK('Nomenklatur komplett'!Q415),"-",'Nomenklatur komplett'!Q415)</f>
        <v>-</v>
      </c>
      <c r="C415" s="176" t="str">
        <f>IF(ISBLANK('Nomenklatur komplett'!R415),"-",'Nomenklatur komplett'!R415)</f>
        <v>-</v>
      </c>
      <c r="D415" s="177" t="str">
        <f>IF(ISBLANK('Nomenklatur komplett'!S415),"-",'Nomenklatur komplett'!S415)</f>
        <v>-</v>
      </c>
      <c r="H415" s="174" t="str">
        <f>IF(ISBLANK('Nomenklatur komplett'!N415),"-",'Nomenklatur komplett'!N415)</f>
        <v>-</v>
      </c>
      <c r="I415" s="191" t="str">
        <f>IF(ISBLANK('Nomenklatur komplett'!O415),"-",'Nomenklatur komplett'!O415)</f>
        <v>-</v>
      </c>
    </row>
    <row r="416" spans="1:9" x14ac:dyDescent="0.2">
      <c r="A416" s="174" t="str">
        <f>IF(ISBLANK('Nomenklatur komplett'!P416),"-",'Nomenklatur komplett'!P416)</f>
        <v>-</v>
      </c>
      <c r="B416" s="175" t="str">
        <f>IF(ISBLANK('Nomenklatur komplett'!Q416),"-",'Nomenklatur komplett'!Q416)</f>
        <v>-</v>
      </c>
      <c r="C416" s="176" t="str">
        <f>IF(ISBLANK('Nomenklatur komplett'!R416),"-",'Nomenklatur komplett'!R416)</f>
        <v>-</v>
      </c>
      <c r="D416" s="177" t="str">
        <f>IF(ISBLANK('Nomenklatur komplett'!S416),"-",'Nomenklatur komplett'!S416)</f>
        <v>-</v>
      </c>
      <c r="H416" s="174" t="str">
        <f>IF(ISBLANK('Nomenklatur komplett'!N416),"-",'Nomenklatur komplett'!N416)</f>
        <v>-</v>
      </c>
      <c r="I416" s="191" t="str">
        <f>IF(ISBLANK('Nomenklatur komplett'!O416),"-",'Nomenklatur komplett'!O416)</f>
        <v>-</v>
      </c>
    </row>
    <row r="417" spans="1:9" x14ac:dyDescent="0.2">
      <c r="A417" s="174" t="str">
        <f>IF(ISBLANK('Nomenklatur komplett'!P417),"-",'Nomenklatur komplett'!P417)</f>
        <v>-</v>
      </c>
      <c r="B417" s="175" t="str">
        <f>IF(ISBLANK('Nomenklatur komplett'!Q417),"-",'Nomenklatur komplett'!Q417)</f>
        <v>-</v>
      </c>
      <c r="C417" s="176" t="str">
        <f>IF(ISBLANK('Nomenklatur komplett'!R417),"-",'Nomenklatur komplett'!R417)</f>
        <v>-</v>
      </c>
      <c r="D417" s="177" t="str">
        <f>IF(ISBLANK('Nomenklatur komplett'!S417),"-",'Nomenklatur komplett'!S417)</f>
        <v>-</v>
      </c>
      <c r="H417" s="174" t="str">
        <f>IF(ISBLANK('Nomenklatur komplett'!N417),"-",'Nomenklatur komplett'!N417)</f>
        <v>-</v>
      </c>
      <c r="I417" s="191" t="str">
        <f>IF(ISBLANK('Nomenklatur komplett'!O417),"-",'Nomenklatur komplett'!O417)</f>
        <v>-</v>
      </c>
    </row>
    <row r="418" spans="1:9" x14ac:dyDescent="0.2">
      <c r="A418" s="174" t="str">
        <f>IF(ISBLANK('Nomenklatur komplett'!P418),"-",'Nomenklatur komplett'!P418)</f>
        <v>-</v>
      </c>
      <c r="B418" s="175" t="str">
        <f>IF(ISBLANK('Nomenklatur komplett'!Q418),"-",'Nomenklatur komplett'!Q418)</f>
        <v>-</v>
      </c>
      <c r="C418" s="176" t="str">
        <f>IF(ISBLANK('Nomenklatur komplett'!R418),"-",'Nomenklatur komplett'!R418)</f>
        <v>-</v>
      </c>
      <c r="D418" s="177" t="str">
        <f>IF(ISBLANK('Nomenklatur komplett'!S418),"-",'Nomenklatur komplett'!S418)</f>
        <v>-</v>
      </c>
      <c r="H418" s="174" t="str">
        <f>IF(ISBLANK('Nomenklatur komplett'!N418),"-",'Nomenklatur komplett'!N418)</f>
        <v>-</v>
      </c>
      <c r="I418" s="191" t="str">
        <f>IF(ISBLANK('Nomenklatur komplett'!O418),"-",'Nomenklatur komplett'!O418)</f>
        <v>-</v>
      </c>
    </row>
    <row r="419" spans="1:9" x14ac:dyDescent="0.2">
      <c r="A419" s="174" t="str">
        <f>IF(ISBLANK('Nomenklatur komplett'!P419),"-",'Nomenklatur komplett'!P419)</f>
        <v>-</v>
      </c>
      <c r="B419" s="175" t="str">
        <f>IF(ISBLANK('Nomenklatur komplett'!Q419),"-",'Nomenklatur komplett'!Q419)</f>
        <v>-</v>
      </c>
      <c r="C419" s="176" t="str">
        <f>IF(ISBLANK('Nomenklatur komplett'!R419),"-",'Nomenklatur komplett'!R419)</f>
        <v>-</v>
      </c>
      <c r="D419" s="177" t="str">
        <f>IF(ISBLANK('Nomenklatur komplett'!S419),"-",'Nomenklatur komplett'!S419)</f>
        <v>-</v>
      </c>
      <c r="H419" s="174" t="str">
        <f>IF(ISBLANK('Nomenklatur komplett'!N419),"-",'Nomenklatur komplett'!N419)</f>
        <v>-</v>
      </c>
      <c r="I419" s="191" t="str">
        <f>IF(ISBLANK('Nomenklatur komplett'!O419),"-",'Nomenklatur komplett'!O419)</f>
        <v>-</v>
      </c>
    </row>
    <row r="420" spans="1:9" x14ac:dyDescent="0.2">
      <c r="A420" s="174" t="str">
        <f>IF(ISBLANK('Nomenklatur komplett'!P420),"-",'Nomenklatur komplett'!P420)</f>
        <v>-</v>
      </c>
      <c r="B420" s="175" t="str">
        <f>IF(ISBLANK('Nomenklatur komplett'!Q420),"-",'Nomenklatur komplett'!Q420)</f>
        <v>-</v>
      </c>
      <c r="C420" s="176" t="str">
        <f>IF(ISBLANK('Nomenklatur komplett'!R420),"-",'Nomenklatur komplett'!R420)</f>
        <v>-</v>
      </c>
      <c r="D420" s="177" t="str">
        <f>IF(ISBLANK('Nomenklatur komplett'!S420),"-",'Nomenklatur komplett'!S420)</f>
        <v>-</v>
      </c>
      <c r="H420" s="174" t="str">
        <f>IF(ISBLANK('Nomenklatur komplett'!N420),"-",'Nomenklatur komplett'!N420)</f>
        <v>-</v>
      </c>
      <c r="I420" s="191" t="str">
        <f>IF(ISBLANK('Nomenklatur komplett'!O420),"-",'Nomenklatur komplett'!O420)</f>
        <v>-</v>
      </c>
    </row>
    <row r="421" spans="1:9" x14ac:dyDescent="0.2">
      <c r="A421" s="174" t="str">
        <f>IF(ISBLANK('Nomenklatur komplett'!P421),"-",'Nomenklatur komplett'!P421)</f>
        <v>-</v>
      </c>
      <c r="B421" s="175" t="str">
        <f>IF(ISBLANK('Nomenklatur komplett'!Q421),"-",'Nomenklatur komplett'!Q421)</f>
        <v>-</v>
      </c>
      <c r="C421" s="176" t="str">
        <f>IF(ISBLANK('Nomenklatur komplett'!R421),"-",'Nomenklatur komplett'!R421)</f>
        <v>-</v>
      </c>
      <c r="D421" s="177" t="str">
        <f>IF(ISBLANK('Nomenklatur komplett'!S421),"-",'Nomenklatur komplett'!S421)</f>
        <v>-</v>
      </c>
      <c r="H421" s="174" t="str">
        <f>IF(ISBLANK('Nomenklatur komplett'!N421),"-",'Nomenklatur komplett'!N421)</f>
        <v>-</v>
      </c>
      <c r="I421" s="191" t="str">
        <f>IF(ISBLANK('Nomenklatur komplett'!O421),"-",'Nomenklatur komplett'!O421)</f>
        <v>-</v>
      </c>
    </row>
    <row r="422" spans="1:9" x14ac:dyDescent="0.2">
      <c r="A422" s="174" t="str">
        <f>IF(ISBLANK('Nomenklatur komplett'!P422),"-",'Nomenklatur komplett'!P422)</f>
        <v>-</v>
      </c>
      <c r="B422" s="175" t="str">
        <f>IF(ISBLANK('Nomenklatur komplett'!Q422),"-",'Nomenklatur komplett'!Q422)</f>
        <v>-</v>
      </c>
      <c r="C422" s="176" t="str">
        <f>IF(ISBLANK('Nomenklatur komplett'!R422),"-",'Nomenklatur komplett'!R422)</f>
        <v>-</v>
      </c>
      <c r="D422" s="177" t="str">
        <f>IF(ISBLANK('Nomenklatur komplett'!S422),"-",'Nomenklatur komplett'!S422)</f>
        <v>-</v>
      </c>
      <c r="H422" s="174" t="str">
        <f>IF(ISBLANK('Nomenklatur komplett'!N422),"-",'Nomenklatur komplett'!N422)</f>
        <v>-</v>
      </c>
      <c r="I422" s="191" t="str">
        <f>IF(ISBLANK('Nomenklatur komplett'!O422),"-",'Nomenklatur komplett'!O422)</f>
        <v>-</v>
      </c>
    </row>
    <row r="423" spans="1:9" x14ac:dyDescent="0.2">
      <c r="A423" s="174" t="str">
        <f>IF(ISBLANK('Nomenklatur komplett'!P423),"-",'Nomenklatur komplett'!P423)</f>
        <v>-</v>
      </c>
      <c r="B423" s="175" t="str">
        <f>IF(ISBLANK('Nomenklatur komplett'!Q423),"-",'Nomenklatur komplett'!Q423)</f>
        <v>-</v>
      </c>
      <c r="C423" s="176" t="str">
        <f>IF(ISBLANK('Nomenklatur komplett'!R423),"-",'Nomenklatur komplett'!R423)</f>
        <v>-</v>
      </c>
      <c r="D423" s="177" t="str">
        <f>IF(ISBLANK('Nomenklatur komplett'!S423),"-",'Nomenklatur komplett'!S423)</f>
        <v>-</v>
      </c>
      <c r="H423" s="174" t="str">
        <f>IF(ISBLANK('Nomenklatur komplett'!N423),"-",'Nomenklatur komplett'!N423)</f>
        <v>-</v>
      </c>
      <c r="I423" s="191" t="str">
        <f>IF(ISBLANK('Nomenklatur komplett'!O423),"-",'Nomenklatur komplett'!O423)</f>
        <v>-</v>
      </c>
    </row>
    <row r="424" spans="1:9" x14ac:dyDescent="0.2">
      <c r="A424" s="174" t="str">
        <f>IF(ISBLANK('Nomenklatur komplett'!P424),"-",'Nomenklatur komplett'!P424)</f>
        <v>-</v>
      </c>
      <c r="B424" s="175" t="str">
        <f>IF(ISBLANK('Nomenklatur komplett'!Q424),"-",'Nomenklatur komplett'!Q424)</f>
        <v>-</v>
      </c>
      <c r="C424" s="176" t="str">
        <f>IF(ISBLANK('Nomenklatur komplett'!R424),"-",'Nomenklatur komplett'!R424)</f>
        <v>-</v>
      </c>
      <c r="D424" s="177" t="str">
        <f>IF(ISBLANK('Nomenklatur komplett'!S424),"-",'Nomenklatur komplett'!S424)</f>
        <v>-</v>
      </c>
      <c r="H424" s="174" t="str">
        <f>IF(ISBLANK('Nomenklatur komplett'!N424),"-",'Nomenklatur komplett'!N424)</f>
        <v>-</v>
      </c>
      <c r="I424" s="191" t="str">
        <f>IF(ISBLANK('Nomenklatur komplett'!O424),"-",'Nomenklatur komplett'!O424)</f>
        <v>-</v>
      </c>
    </row>
    <row r="425" spans="1:9" x14ac:dyDescent="0.2">
      <c r="A425" s="174" t="str">
        <f>IF(ISBLANK('Nomenklatur komplett'!P425),"-",'Nomenklatur komplett'!P425)</f>
        <v>-</v>
      </c>
      <c r="B425" s="175" t="str">
        <f>IF(ISBLANK('Nomenklatur komplett'!Q425),"-",'Nomenklatur komplett'!Q425)</f>
        <v>-</v>
      </c>
      <c r="C425" s="176" t="str">
        <f>IF(ISBLANK('Nomenklatur komplett'!R425),"-",'Nomenklatur komplett'!R425)</f>
        <v>-</v>
      </c>
      <c r="D425" s="177" t="str">
        <f>IF(ISBLANK('Nomenklatur komplett'!S425),"-",'Nomenklatur komplett'!S425)</f>
        <v>-</v>
      </c>
      <c r="H425" s="174" t="str">
        <f>IF(ISBLANK('Nomenklatur komplett'!N425),"-",'Nomenklatur komplett'!N425)</f>
        <v>-</v>
      </c>
      <c r="I425" s="191" t="str">
        <f>IF(ISBLANK('Nomenklatur komplett'!O425),"-",'Nomenklatur komplett'!O425)</f>
        <v>-</v>
      </c>
    </row>
    <row r="426" spans="1:9" x14ac:dyDescent="0.2">
      <c r="A426" s="174" t="str">
        <f>IF(ISBLANK('Nomenklatur komplett'!P426),"-",'Nomenklatur komplett'!P426)</f>
        <v>-</v>
      </c>
      <c r="B426" s="175" t="str">
        <f>IF(ISBLANK('Nomenklatur komplett'!Q426),"-",'Nomenklatur komplett'!Q426)</f>
        <v>-</v>
      </c>
      <c r="C426" s="176" t="str">
        <f>IF(ISBLANK('Nomenklatur komplett'!R426),"-",'Nomenklatur komplett'!R426)</f>
        <v>-</v>
      </c>
      <c r="D426" s="177" t="str">
        <f>IF(ISBLANK('Nomenklatur komplett'!S426),"-",'Nomenklatur komplett'!S426)</f>
        <v>-</v>
      </c>
      <c r="H426" s="174" t="str">
        <f>IF(ISBLANK('Nomenklatur komplett'!N426),"-",'Nomenklatur komplett'!N426)</f>
        <v>-</v>
      </c>
      <c r="I426" s="191" t="str">
        <f>IF(ISBLANK('Nomenklatur komplett'!O426),"-",'Nomenklatur komplett'!O426)</f>
        <v>-</v>
      </c>
    </row>
    <row r="427" spans="1:9" x14ac:dyDescent="0.2">
      <c r="A427" s="174" t="str">
        <f>IF(ISBLANK('Nomenklatur komplett'!P427),"-",'Nomenklatur komplett'!P427)</f>
        <v>-</v>
      </c>
      <c r="B427" s="175" t="str">
        <f>IF(ISBLANK('Nomenklatur komplett'!Q427),"-",'Nomenklatur komplett'!Q427)</f>
        <v>-</v>
      </c>
      <c r="C427" s="176" t="str">
        <f>IF(ISBLANK('Nomenklatur komplett'!R427),"-",'Nomenklatur komplett'!R427)</f>
        <v>-</v>
      </c>
      <c r="D427" s="177" t="str">
        <f>IF(ISBLANK('Nomenklatur komplett'!S427),"-",'Nomenklatur komplett'!S427)</f>
        <v>-</v>
      </c>
      <c r="H427" s="174" t="str">
        <f>IF(ISBLANK('Nomenklatur komplett'!N427),"-",'Nomenklatur komplett'!N427)</f>
        <v>-</v>
      </c>
      <c r="I427" s="191" t="str">
        <f>IF(ISBLANK('Nomenklatur komplett'!O427),"-",'Nomenklatur komplett'!O427)</f>
        <v>-</v>
      </c>
    </row>
    <row r="428" spans="1:9" x14ac:dyDescent="0.2">
      <c r="A428" s="174" t="str">
        <f>IF(ISBLANK('Nomenklatur komplett'!P428),"-",'Nomenklatur komplett'!P428)</f>
        <v>-</v>
      </c>
      <c r="B428" s="175" t="str">
        <f>IF(ISBLANK('Nomenklatur komplett'!Q428),"-",'Nomenklatur komplett'!Q428)</f>
        <v>-</v>
      </c>
      <c r="C428" s="176" t="str">
        <f>IF(ISBLANK('Nomenklatur komplett'!R428),"-",'Nomenklatur komplett'!R428)</f>
        <v>-</v>
      </c>
      <c r="D428" s="177" t="str">
        <f>IF(ISBLANK('Nomenklatur komplett'!S428),"-",'Nomenklatur komplett'!S428)</f>
        <v>-</v>
      </c>
      <c r="H428" s="174" t="str">
        <f>IF(ISBLANK('Nomenklatur komplett'!N428),"-",'Nomenklatur komplett'!N428)</f>
        <v>-</v>
      </c>
      <c r="I428" s="191" t="str">
        <f>IF(ISBLANK('Nomenklatur komplett'!O428),"-",'Nomenklatur komplett'!O428)</f>
        <v>-</v>
      </c>
    </row>
    <row r="429" spans="1:9" x14ac:dyDescent="0.2">
      <c r="A429" s="174" t="str">
        <f>IF(ISBLANK('Nomenklatur komplett'!P429),"-",'Nomenklatur komplett'!P429)</f>
        <v>-</v>
      </c>
      <c r="B429" s="175" t="str">
        <f>IF(ISBLANK('Nomenklatur komplett'!Q429),"-",'Nomenklatur komplett'!Q429)</f>
        <v>-</v>
      </c>
      <c r="C429" s="176" t="str">
        <f>IF(ISBLANK('Nomenklatur komplett'!R429),"-",'Nomenklatur komplett'!R429)</f>
        <v>-</v>
      </c>
      <c r="D429" s="177" t="str">
        <f>IF(ISBLANK('Nomenklatur komplett'!S429),"-",'Nomenklatur komplett'!S429)</f>
        <v>-</v>
      </c>
      <c r="H429" s="174" t="str">
        <f>IF(ISBLANK('Nomenklatur komplett'!N429),"-",'Nomenklatur komplett'!N429)</f>
        <v>-</v>
      </c>
      <c r="I429" s="191" t="str">
        <f>IF(ISBLANK('Nomenklatur komplett'!O429),"-",'Nomenklatur komplett'!O429)</f>
        <v>-</v>
      </c>
    </row>
    <row r="430" spans="1:9" x14ac:dyDescent="0.2">
      <c r="A430" s="174" t="str">
        <f>IF(ISBLANK('Nomenklatur komplett'!P430),"-",'Nomenklatur komplett'!P430)</f>
        <v>-</v>
      </c>
      <c r="B430" s="175" t="str">
        <f>IF(ISBLANK('Nomenklatur komplett'!Q430),"-",'Nomenklatur komplett'!Q430)</f>
        <v>-</v>
      </c>
      <c r="C430" s="176" t="str">
        <f>IF(ISBLANK('Nomenklatur komplett'!R430),"-",'Nomenklatur komplett'!R430)</f>
        <v>-</v>
      </c>
      <c r="D430" s="177" t="str">
        <f>IF(ISBLANK('Nomenklatur komplett'!S430),"-",'Nomenklatur komplett'!S430)</f>
        <v>-</v>
      </c>
      <c r="H430" s="174" t="str">
        <f>IF(ISBLANK('Nomenklatur komplett'!N430),"-",'Nomenklatur komplett'!N430)</f>
        <v>-</v>
      </c>
      <c r="I430" s="191" t="str">
        <f>IF(ISBLANK('Nomenklatur komplett'!O430),"-",'Nomenklatur komplett'!O430)</f>
        <v>-</v>
      </c>
    </row>
    <row r="431" spans="1:9" x14ac:dyDescent="0.2">
      <c r="A431" s="174" t="str">
        <f>IF(ISBLANK('Nomenklatur komplett'!P431),"-",'Nomenklatur komplett'!P431)</f>
        <v>-</v>
      </c>
      <c r="B431" s="175" t="str">
        <f>IF(ISBLANK('Nomenklatur komplett'!Q431),"-",'Nomenklatur komplett'!Q431)</f>
        <v>-</v>
      </c>
      <c r="C431" s="176" t="str">
        <f>IF(ISBLANK('Nomenklatur komplett'!R431),"-",'Nomenklatur komplett'!R431)</f>
        <v>-</v>
      </c>
      <c r="D431" s="177" t="str">
        <f>IF(ISBLANK('Nomenklatur komplett'!S431),"-",'Nomenklatur komplett'!S431)</f>
        <v>-</v>
      </c>
      <c r="H431" s="174" t="str">
        <f>IF(ISBLANK('Nomenklatur komplett'!N431),"-",'Nomenklatur komplett'!N431)</f>
        <v>-</v>
      </c>
      <c r="I431" s="191" t="str">
        <f>IF(ISBLANK('Nomenklatur komplett'!O431),"-",'Nomenklatur komplett'!O431)</f>
        <v>-</v>
      </c>
    </row>
    <row r="432" spans="1:9" x14ac:dyDescent="0.2">
      <c r="A432" s="174" t="str">
        <f>IF(ISBLANK('Nomenklatur komplett'!P432),"-",'Nomenklatur komplett'!P432)</f>
        <v>-</v>
      </c>
      <c r="B432" s="175" t="str">
        <f>IF(ISBLANK('Nomenklatur komplett'!Q432),"-",'Nomenklatur komplett'!Q432)</f>
        <v>-</v>
      </c>
      <c r="C432" s="176" t="str">
        <f>IF(ISBLANK('Nomenklatur komplett'!R432),"-",'Nomenklatur komplett'!R432)</f>
        <v>-</v>
      </c>
      <c r="D432" s="177" t="str">
        <f>IF(ISBLANK('Nomenklatur komplett'!S432),"-",'Nomenklatur komplett'!S432)</f>
        <v>-</v>
      </c>
      <c r="H432" s="174" t="str">
        <f>IF(ISBLANK('Nomenklatur komplett'!N432),"-",'Nomenklatur komplett'!N432)</f>
        <v>-</v>
      </c>
      <c r="I432" s="191" t="str">
        <f>IF(ISBLANK('Nomenklatur komplett'!O432),"-",'Nomenklatur komplett'!O432)</f>
        <v>-</v>
      </c>
    </row>
    <row r="433" spans="1:9" x14ac:dyDescent="0.2">
      <c r="A433" s="174" t="str">
        <f>IF(ISBLANK('Nomenklatur komplett'!P433),"-",'Nomenklatur komplett'!P433)</f>
        <v>-</v>
      </c>
      <c r="B433" s="175" t="str">
        <f>IF(ISBLANK('Nomenklatur komplett'!Q433),"-",'Nomenklatur komplett'!Q433)</f>
        <v>-</v>
      </c>
      <c r="C433" s="176" t="str">
        <f>IF(ISBLANK('Nomenklatur komplett'!R433),"-",'Nomenklatur komplett'!R433)</f>
        <v>-</v>
      </c>
      <c r="D433" s="177" t="str">
        <f>IF(ISBLANK('Nomenklatur komplett'!S433),"-",'Nomenklatur komplett'!S433)</f>
        <v>-</v>
      </c>
      <c r="H433" s="174" t="str">
        <f>IF(ISBLANK('Nomenklatur komplett'!N433),"-",'Nomenklatur komplett'!N433)</f>
        <v>-</v>
      </c>
      <c r="I433" s="191" t="str">
        <f>IF(ISBLANK('Nomenklatur komplett'!O433),"-",'Nomenklatur komplett'!O433)</f>
        <v>-</v>
      </c>
    </row>
    <row r="434" spans="1:9" x14ac:dyDescent="0.2">
      <c r="A434" s="174" t="str">
        <f>IF(ISBLANK('Nomenklatur komplett'!P434),"-",'Nomenklatur komplett'!P434)</f>
        <v>-</v>
      </c>
      <c r="B434" s="175" t="str">
        <f>IF(ISBLANK('Nomenklatur komplett'!Q434),"-",'Nomenklatur komplett'!Q434)</f>
        <v>-</v>
      </c>
      <c r="C434" s="176" t="str">
        <f>IF(ISBLANK('Nomenklatur komplett'!R434),"-",'Nomenklatur komplett'!R434)</f>
        <v>-</v>
      </c>
      <c r="D434" s="177" t="str">
        <f>IF(ISBLANK('Nomenklatur komplett'!S434),"-",'Nomenklatur komplett'!S434)</f>
        <v>-</v>
      </c>
      <c r="H434" s="174" t="str">
        <f>IF(ISBLANK('Nomenklatur komplett'!N434),"-",'Nomenklatur komplett'!N434)</f>
        <v>-</v>
      </c>
      <c r="I434" s="191" t="str">
        <f>IF(ISBLANK('Nomenklatur komplett'!O434),"-",'Nomenklatur komplett'!O434)</f>
        <v>-</v>
      </c>
    </row>
    <row r="435" spans="1:9" x14ac:dyDescent="0.2">
      <c r="A435" s="174" t="str">
        <f>IF(ISBLANK('Nomenklatur komplett'!P435),"-",'Nomenklatur komplett'!P435)</f>
        <v>-</v>
      </c>
      <c r="B435" s="175" t="str">
        <f>IF(ISBLANK('Nomenklatur komplett'!Q435),"-",'Nomenklatur komplett'!Q435)</f>
        <v>-</v>
      </c>
      <c r="C435" s="176" t="str">
        <f>IF(ISBLANK('Nomenklatur komplett'!R435),"-",'Nomenklatur komplett'!R435)</f>
        <v>-</v>
      </c>
      <c r="D435" s="177" t="str">
        <f>IF(ISBLANK('Nomenklatur komplett'!S435),"-",'Nomenklatur komplett'!S435)</f>
        <v>-</v>
      </c>
      <c r="H435" s="174" t="str">
        <f>IF(ISBLANK('Nomenklatur komplett'!N435),"-",'Nomenklatur komplett'!N435)</f>
        <v>-</v>
      </c>
      <c r="I435" s="191" t="str">
        <f>IF(ISBLANK('Nomenklatur komplett'!O435),"-",'Nomenklatur komplett'!O435)</f>
        <v>-</v>
      </c>
    </row>
    <row r="436" spans="1:9" x14ac:dyDescent="0.2">
      <c r="A436" s="174" t="str">
        <f>IF(ISBLANK('Nomenklatur komplett'!P436),"-",'Nomenklatur komplett'!P436)</f>
        <v>-</v>
      </c>
      <c r="B436" s="175" t="str">
        <f>IF(ISBLANK('Nomenklatur komplett'!Q436),"-",'Nomenklatur komplett'!Q436)</f>
        <v>-</v>
      </c>
      <c r="C436" s="176" t="str">
        <f>IF(ISBLANK('Nomenklatur komplett'!R436),"-",'Nomenklatur komplett'!R436)</f>
        <v>-</v>
      </c>
      <c r="D436" s="177" t="str">
        <f>IF(ISBLANK('Nomenklatur komplett'!S436),"-",'Nomenklatur komplett'!S436)</f>
        <v>-</v>
      </c>
      <c r="H436" s="174" t="str">
        <f>IF(ISBLANK('Nomenklatur komplett'!N436),"-",'Nomenklatur komplett'!N436)</f>
        <v>-</v>
      </c>
      <c r="I436" s="191" t="str">
        <f>IF(ISBLANK('Nomenklatur komplett'!O436),"-",'Nomenklatur komplett'!O436)</f>
        <v>-</v>
      </c>
    </row>
    <row r="437" spans="1:9" x14ac:dyDescent="0.2">
      <c r="A437" s="174" t="str">
        <f>IF(ISBLANK('Nomenklatur komplett'!P437),"-",'Nomenklatur komplett'!P437)</f>
        <v>-</v>
      </c>
      <c r="B437" s="175" t="str">
        <f>IF(ISBLANK('Nomenklatur komplett'!Q437),"-",'Nomenklatur komplett'!Q437)</f>
        <v>-</v>
      </c>
      <c r="C437" s="176" t="str">
        <f>IF(ISBLANK('Nomenklatur komplett'!R437),"-",'Nomenklatur komplett'!R437)</f>
        <v>-</v>
      </c>
      <c r="D437" s="177" t="str">
        <f>IF(ISBLANK('Nomenklatur komplett'!S437),"-",'Nomenklatur komplett'!S437)</f>
        <v>-</v>
      </c>
      <c r="H437" s="174" t="str">
        <f>IF(ISBLANK('Nomenklatur komplett'!N437),"-",'Nomenklatur komplett'!N437)</f>
        <v>-</v>
      </c>
      <c r="I437" s="191" t="str">
        <f>IF(ISBLANK('Nomenklatur komplett'!O437),"-",'Nomenklatur komplett'!O437)</f>
        <v>-</v>
      </c>
    </row>
    <row r="438" spans="1:9" x14ac:dyDescent="0.2">
      <c r="A438" s="174" t="str">
        <f>IF(ISBLANK('Nomenklatur komplett'!P438),"-",'Nomenklatur komplett'!P438)</f>
        <v>-</v>
      </c>
      <c r="B438" s="175" t="str">
        <f>IF(ISBLANK('Nomenklatur komplett'!Q438),"-",'Nomenklatur komplett'!Q438)</f>
        <v>-</v>
      </c>
      <c r="C438" s="176" t="str">
        <f>IF(ISBLANK('Nomenklatur komplett'!R438),"-",'Nomenklatur komplett'!R438)</f>
        <v>-</v>
      </c>
      <c r="D438" s="177" t="str">
        <f>IF(ISBLANK('Nomenklatur komplett'!S438),"-",'Nomenklatur komplett'!S438)</f>
        <v>-</v>
      </c>
      <c r="H438" s="174" t="str">
        <f>IF(ISBLANK('Nomenklatur komplett'!N438),"-",'Nomenklatur komplett'!N438)</f>
        <v>-</v>
      </c>
      <c r="I438" s="191" t="str">
        <f>IF(ISBLANK('Nomenklatur komplett'!O438),"-",'Nomenklatur komplett'!O438)</f>
        <v>-</v>
      </c>
    </row>
    <row r="439" spans="1:9" x14ac:dyDescent="0.2">
      <c r="A439" s="174" t="str">
        <f>IF(ISBLANK('Nomenklatur komplett'!P439),"-",'Nomenklatur komplett'!P439)</f>
        <v>-</v>
      </c>
      <c r="B439" s="175" t="str">
        <f>IF(ISBLANK('Nomenklatur komplett'!Q439),"-",'Nomenklatur komplett'!Q439)</f>
        <v>-</v>
      </c>
      <c r="C439" s="176" t="str">
        <f>IF(ISBLANK('Nomenklatur komplett'!R439),"-",'Nomenklatur komplett'!R439)</f>
        <v>-</v>
      </c>
      <c r="D439" s="177" t="str">
        <f>IF(ISBLANK('Nomenklatur komplett'!S439),"-",'Nomenklatur komplett'!S439)</f>
        <v>-</v>
      </c>
      <c r="H439" s="174" t="str">
        <f>IF(ISBLANK('Nomenklatur komplett'!N439),"-",'Nomenklatur komplett'!N439)</f>
        <v>-</v>
      </c>
      <c r="I439" s="191" t="str">
        <f>IF(ISBLANK('Nomenklatur komplett'!O439),"-",'Nomenklatur komplett'!O439)</f>
        <v>-</v>
      </c>
    </row>
    <row r="440" spans="1:9" x14ac:dyDescent="0.2">
      <c r="A440" s="174" t="str">
        <f>IF(ISBLANK('Nomenklatur komplett'!P440),"-",'Nomenklatur komplett'!P440)</f>
        <v>-</v>
      </c>
      <c r="B440" s="175" t="str">
        <f>IF(ISBLANK('Nomenklatur komplett'!Q440),"-",'Nomenklatur komplett'!Q440)</f>
        <v>-</v>
      </c>
      <c r="C440" s="176" t="str">
        <f>IF(ISBLANK('Nomenklatur komplett'!R440),"-",'Nomenklatur komplett'!R440)</f>
        <v>-</v>
      </c>
      <c r="D440" s="177" t="str">
        <f>IF(ISBLANK('Nomenklatur komplett'!S440),"-",'Nomenklatur komplett'!S440)</f>
        <v>-</v>
      </c>
      <c r="H440" s="174" t="str">
        <f>IF(ISBLANK('Nomenklatur komplett'!N440),"-",'Nomenklatur komplett'!N440)</f>
        <v>-</v>
      </c>
      <c r="I440" s="191" t="str">
        <f>IF(ISBLANK('Nomenklatur komplett'!O440),"-",'Nomenklatur komplett'!O440)</f>
        <v>-</v>
      </c>
    </row>
    <row r="441" spans="1:9" x14ac:dyDescent="0.2">
      <c r="A441" s="174" t="str">
        <f>IF(ISBLANK('Nomenklatur komplett'!P441),"-",'Nomenklatur komplett'!P441)</f>
        <v>-</v>
      </c>
      <c r="B441" s="175" t="str">
        <f>IF(ISBLANK('Nomenklatur komplett'!Q441),"-",'Nomenklatur komplett'!Q441)</f>
        <v>-</v>
      </c>
      <c r="C441" s="176" t="str">
        <f>IF(ISBLANK('Nomenklatur komplett'!R441),"-",'Nomenklatur komplett'!R441)</f>
        <v>-</v>
      </c>
      <c r="D441" s="177" t="str">
        <f>IF(ISBLANK('Nomenklatur komplett'!S441),"-",'Nomenklatur komplett'!S441)</f>
        <v>-</v>
      </c>
      <c r="H441" s="174" t="str">
        <f>IF(ISBLANK('Nomenklatur komplett'!N441),"-",'Nomenklatur komplett'!N441)</f>
        <v>-</v>
      </c>
      <c r="I441" s="191" t="str">
        <f>IF(ISBLANK('Nomenklatur komplett'!O441),"-",'Nomenklatur komplett'!O441)</f>
        <v>-</v>
      </c>
    </row>
    <row r="442" spans="1:9" x14ac:dyDescent="0.2">
      <c r="A442" s="174" t="str">
        <f>IF(ISBLANK('Nomenklatur komplett'!P442),"-",'Nomenklatur komplett'!P442)</f>
        <v>-</v>
      </c>
      <c r="B442" s="175" t="str">
        <f>IF(ISBLANK('Nomenklatur komplett'!Q442),"-",'Nomenklatur komplett'!Q442)</f>
        <v>-</v>
      </c>
      <c r="C442" s="176" t="str">
        <f>IF(ISBLANK('Nomenklatur komplett'!R442),"-",'Nomenklatur komplett'!R442)</f>
        <v>-</v>
      </c>
      <c r="D442" s="177" t="str">
        <f>IF(ISBLANK('Nomenklatur komplett'!S442),"-",'Nomenklatur komplett'!S442)</f>
        <v>-</v>
      </c>
      <c r="H442" s="174" t="str">
        <f>IF(ISBLANK('Nomenklatur komplett'!N442),"-",'Nomenklatur komplett'!N442)</f>
        <v>-</v>
      </c>
      <c r="I442" s="191" t="str">
        <f>IF(ISBLANK('Nomenklatur komplett'!O442),"-",'Nomenklatur komplett'!O442)</f>
        <v>-</v>
      </c>
    </row>
    <row r="443" spans="1:9" x14ac:dyDescent="0.2">
      <c r="A443" s="174" t="str">
        <f>IF(ISBLANK('Nomenklatur komplett'!P443),"-",'Nomenklatur komplett'!P443)</f>
        <v>-</v>
      </c>
      <c r="B443" s="175" t="str">
        <f>IF(ISBLANK('Nomenklatur komplett'!Q443),"-",'Nomenklatur komplett'!Q443)</f>
        <v>-</v>
      </c>
      <c r="C443" s="176" t="str">
        <f>IF(ISBLANK('Nomenklatur komplett'!R443),"-",'Nomenklatur komplett'!R443)</f>
        <v>-</v>
      </c>
      <c r="D443" s="177" t="str">
        <f>IF(ISBLANK('Nomenklatur komplett'!S443),"-",'Nomenklatur komplett'!S443)</f>
        <v>-</v>
      </c>
      <c r="H443" s="174" t="str">
        <f>IF(ISBLANK('Nomenklatur komplett'!N443),"-",'Nomenklatur komplett'!N443)</f>
        <v>-</v>
      </c>
      <c r="I443" s="191" t="str">
        <f>IF(ISBLANK('Nomenklatur komplett'!O443),"-",'Nomenklatur komplett'!O443)</f>
        <v>-</v>
      </c>
    </row>
    <row r="444" spans="1:9" x14ac:dyDescent="0.2">
      <c r="A444" s="174" t="str">
        <f>IF(ISBLANK('Nomenklatur komplett'!P444),"-",'Nomenklatur komplett'!P444)</f>
        <v>-</v>
      </c>
      <c r="B444" s="175" t="str">
        <f>IF(ISBLANK('Nomenklatur komplett'!Q444),"-",'Nomenklatur komplett'!Q444)</f>
        <v>-</v>
      </c>
      <c r="C444" s="176" t="str">
        <f>IF(ISBLANK('Nomenklatur komplett'!R444),"-",'Nomenklatur komplett'!R444)</f>
        <v>-</v>
      </c>
      <c r="D444" s="177" t="str">
        <f>IF(ISBLANK('Nomenklatur komplett'!S444),"-",'Nomenklatur komplett'!S444)</f>
        <v>-</v>
      </c>
      <c r="H444" s="174" t="str">
        <f>IF(ISBLANK('Nomenklatur komplett'!N444),"-",'Nomenklatur komplett'!N444)</f>
        <v>-</v>
      </c>
      <c r="I444" s="191" t="str">
        <f>IF(ISBLANK('Nomenklatur komplett'!O444),"-",'Nomenklatur komplett'!O444)</f>
        <v>-</v>
      </c>
    </row>
    <row r="445" spans="1:9" x14ac:dyDescent="0.2">
      <c r="A445" s="174" t="str">
        <f>IF(ISBLANK('Nomenklatur komplett'!P445),"-",'Nomenklatur komplett'!P445)</f>
        <v>-</v>
      </c>
      <c r="B445" s="175" t="str">
        <f>IF(ISBLANK('Nomenklatur komplett'!Q445),"-",'Nomenklatur komplett'!Q445)</f>
        <v>-</v>
      </c>
      <c r="C445" s="176" t="str">
        <f>IF(ISBLANK('Nomenklatur komplett'!R445),"-",'Nomenklatur komplett'!R445)</f>
        <v>-</v>
      </c>
      <c r="D445" s="177" t="str">
        <f>IF(ISBLANK('Nomenklatur komplett'!S445),"-",'Nomenklatur komplett'!S445)</f>
        <v>-</v>
      </c>
      <c r="H445" s="174" t="str">
        <f>IF(ISBLANK('Nomenklatur komplett'!N445),"-",'Nomenklatur komplett'!N445)</f>
        <v>-</v>
      </c>
      <c r="I445" s="191" t="str">
        <f>IF(ISBLANK('Nomenklatur komplett'!O445),"-",'Nomenklatur komplett'!O445)</f>
        <v>-</v>
      </c>
    </row>
    <row r="446" spans="1:9" x14ac:dyDescent="0.2">
      <c r="A446" s="174" t="str">
        <f>IF(ISBLANK('Nomenklatur komplett'!P446),"-",'Nomenklatur komplett'!P446)</f>
        <v>-</v>
      </c>
      <c r="B446" s="175" t="str">
        <f>IF(ISBLANK('Nomenklatur komplett'!Q446),"-",'Nomenklatur komplett'!Q446)</f>
        <v>-</v>
      </c>
      <c r="C446" s="176" t="str">
        <f>IF(ISBLANK('Nomenklatur komplett'!R446),"-",'Nomenklatur komplett'!R446)</f>
        <v>-</v>
      </c>
      <c r="D446" s="177" t="str">
        <f>IF(ISBLANK('Nomenklatur komplett'!S446),"-",'Nomenklatur komplett'!S446)</f>
        <v>-</v>
      </c>
      <c r="H446" s="174" t="str">
        <f>IF(ISBLANK('Nomenklatur komplett'!N446),"-",'Nomenklatur komplett'!N446)</f>
        <v>-</v>
      </c>
      <c r="I446" s="191" t="str">
        <f>IF(ISBLANK('Nomenklatur komplett'!O446),"-",'Nomenklatur komplett'!O446)</f>
        <v>-</v>
      </c>
    </row>
    <row r="447" spans="1:9" x14ac:dyDescent="0.2">
      <c r="A447" s="174" t="str">
        <f>IF(ISBLANK('Nomenklatur komplett'!P447),"-",'Nomenklatur komplett'!P447)</f>
        <v>-</v>
      </c>
      <c r="B447" s="175" t="str">
        <f>IF(ISBLANK('Nomenklatur komplett'!Q447),"-",'Nomenklatur komplett'!Q447)</f>
        <v>-</v>
      </c>
      <c r="C447" s="176" t="str">
        <f>IF(ISBLANK('Nomenklatur komplett'!R447),"-",'Nomenklatur komplett'!R447)</f>
        <v>-</v>
      </c>
      <c r="D447" s="177" t="str">
        <f>IF(ISBLANK('Nomenklatur komplett'!S447),"-",'Nomenklatur komplett'!S447)</f>
        <v>-</v>
      </c>
      <c r="H447" s="174" t="str">
        <f>IF(ISBLANK('Nomenklatur komplett'!N447),"-",'Nomenklatur komplett'!N447)</f>
        <v>-</v>
      </c>
      <c r="I447" s="191" t="str">
        <f>IF(ISBLANK('Nomenklatur komplett'!O447),"-",'Nomenklatur komplett'!O447)</f>
        <v>-</v>
      </c>
    </row>
    <row r="448" spans="1:9" x14ac:dyDescent="0.2">
      <c r="A448" s="174" t="str">
        <f>IF(ISBLANK('Nomenklatur komplett'!P448),"-",'Nomenklatur komplett'!P448)</f>
        <v>-</v>
      </c>
      <c r="B448" s="175" t="str">
        <f>IF(ISBLANK('Nomenklatur komplett'!Q448),"-",'Nomenklatur komplett'!Q448)</f>
        <v>-</v>
      </c>
      <c r="C448" s="176" t="str">
        <f>IF(ISBLANK('Nomenklatur komplett'!R448),"-",'Nomenklatur komplett'!R448)</f>
        <v>-</v>
      </c>
      <c r="D448" s="177" t="str">
        <f>IF(ISBLANK('Nomenklatur komplett'!S448),"-",'Nomenklatur komplett'!S448)</f>
        <v>-</v>
      </c>
      <c r="H448" s="174" t="str">
        <f>IF(ISBLANK('Nomenklatur komplett'!N448),"-",'Nomenklatur komplett'!N448)</f>
        <v>-</v>
      </c>
      <c r="I448" s="191" t="str">
        <f>IF(ISBLANK('Nomenklatur komplett'!O448),"-",'Nomenklatur komplett'!O448)</f>
        <v>-</v>
      </c>
    </row>
    <row r="449" spans="1:9" x14ac:dyDescent="0.2">
      <c r="A449" s="174" t="str">
        <f>IF(ISBLANK('Nomenklatur komplett'!P449),"-",'Nomenklatur komplett'!P449)</f>
        <v>-</v>
      </c>
      <c r="B449" s="175" t="str">
        <f>IF(ISBLANK('Nomenklatur komplett'!Q449),"-",'Nomenklatur komplett'!Q449)</f>
        <v>-</v>
      </c>
      <c r="C449" s="176" t="str">
        <f>IF(ISBLANK('Nomenklatur komplett'!R449),"-",'Nomenklatur komplett'!R449)</f>
        <v>-</v>
      </c>
      <c r="D449" s="177" t="str">
        <f>IF(ISBLANK('Nomenklatur komplett'!S449),"-",'Nomenklatur komplett'!S449)</f>
        <v>-</v>
      </c>
      <c r="H449" s="174" t="str">
        <f>IF(ISBLANK('Nomenklatur komplett'!N449),"-",'Nomenklatur komplett'!N449)</f>
        <v>-</v>
      </c>
      <c r="I449" s="191" t="str">
        <f>IF(ISBLANK('Nomenklatur komplett'!O449),"-",'Nomenklatur komplett'!O449)</f>
        <v>-</v>
      </c>
    </row>
    <row r="450" spans="1:9" x14ac:dyDescent="0.2">
      <c r="A450" s="174" t="str">
        <f>IF(ISBLANK('Nomenklatur komplett'!P450),"-",'Nomenklatur komplett'!P450)</f>
        <v>-</v>
      </c>
      <c r="B450" s="175" t="str">
        <f>IF(ISBLANK('Nomenklatur komplett'!Q450),"-",'Nomenklatur komplett'!Q450)</f>
        <v>-</v>
      </c>
      <c r="C450" s="176" t="str">
        <f>IF(ISBLANK('Nomenklatur komplett'!R450),"-",'Nomenklatur komplett'!R450)</f>
        <v>-</v>
      </c>
      <c r="D450" s="177" t="str">
        <f>IF(ISBLANK('Nomenklatur komplett'!S450),"-",'Nomenklatur komplett'!S450)</f>
        <v>-</v>
      </c>
      <c r="H450" s="174" t="str">
        <f>IF(ISBLANK('Nomenklatur komplett'!N450),"-",'Nomenklatur komplett'!N450)</f>
        <v>-</v>
      </c>
      <c r="I450" s="191" t="str">
        <f>IF(ISBLANK('Nomenklatur komplett'!O450),"-",'Nomenklatur komplett'!O450)</f>
        <v>-</v>
      </c>
    </row>
    <row r="451" spans="1:9" x14ac:dyDescent="0.2">
      <c r="A451" s="174" t="str">
        <f>IF(ISBLANK('Nomenklatur komplett'!P451),"-",'Nomenklatur komplett'!P451)</f>
        <v>-</v>
      </c>
      <c r="B451" s="175" t="str">
        <f>IF(ISBLANK('Nomenklatur komplett'!Q451),"-",'Nomenklatur komplett'!Q451)</f>
        <v>-</v>
      </c>
      <c r="C451" s="176" t="str">
        <f>IF(ISBLANK('Nomenklatur komplett'!R451),"-",'Nomenklatur komplett'!R451)</f>
        <v>-</v>
      </c>
      <c r="D451" s="177" t="str">
        <f>IF(ISBLANK('Nomenklatur komplett'!S451),"-",'Nomenklatur komplett'!S451)</f>
        <v>-</v>
      </c>
      <c r="H451" s="174" t="str">
        <f>IF(ISBLANK('Nomenklatur komplett'!N451),"-",'Nomenklatur komplett'!N451)</f>
        <v>-</v>
      </c>
      <c r="I451" s="191" t="str">
        <f>IF(ISBLANK('Nomenklatur komplett'!O451),"-",'Nomenklatur komplett'!O451)</f>
        <v>-</v>
      </c>
    </row>
    <row r="452" spans="1:9" x14ac:dyDescent="0.2">
      <c r="A452" s="174" t="str">
        <f>IF(ISBLANK('Nomenklatur komplett'!P452),"-",'Nomenklatur komplett'!P452)</f>
        <v>-</v>
      </c>
      <c r="B452" s="175" t="str">
        <f>IF(ISBLANK('Nomenklatur komplett'!Q452),"-",'Nomenklatur komplett'!Q452)</f>
        <v>-</v>
      </c>
      <c r="C452" s="176" t="str">
        <f>IF(ISBLANK('Nomenklatur komplett'!R452),"-",'Nomenklatur komplett'!R452)</f>
        <v>-</v>
      </c>
      <c r="D452" s="177" t="str">
        <f>IF(ISBLANK('Nomenklatur komplett'!S452),"-",'Nomenklatur komplett'!S452)</f>
        <v>-</v>
      </c>
      <c r="H452" s="174" t="str">
        <f>IF(ISBLANK('Nomenklatur komplett'!N452),"-",'Nomenklatur komplett'!N452)</f>
        <v>-</v>
      </c>
      <c r="I452" s="191" t="str">
        <f>IF(ISBLANK('Nomenklatur komplett'!O452),"-",'Nomenklatur komplett'!O452)</f>
        <v>-</v>
      </c>
    </row>
    <row r="453" spans="1:9" x14ac:dyDescent="0.2">
      <c r="A453" s="174" t="str">
        <f>IF(ISBLANK('Nomenklatur komplett'!P453),"-",'Nomenklatur komplett'!P453)</f>
        <v>-</v>
      </c>
      <c r="B453" s="175" t="str">
        <f>IF(ISBLANK('Nomenklatur komplett'!Q453),"-",'Nomenklatur komplett'!Q453)</f>
        <v>-</v>
      </c>
      <c r="C453" s="176" t="str">
        <f>IF(ISBLANK('Nomenklatur komplett'!R453),"-",'Nomenklatur komplett'!R453)</f>
        <v>-</v>
      </c>
      <c r="D453" s="177" t="str">
        <f>IF(ISBLANK('Nomenklatur komplett'!S453),"-",'Nomenklatur komplett'!S453)</f>
        <v>-</v>
      </c>
      <c r="H453" s="174" t="str">
        <f>IF(ISBLANK('Nomenklatur komplett'!N453),"-",'Nomenklatur komplett'!N453)</f>
        <v>-</v>
      </c>
      <c r="I453" s="191" t="str">
        <f>IF(ISBLANK('Nomenklatur komplett'!O453),"-",'Nomenklatur komplett'!O453)</f>
        <v>-</v>
      </c>
    </row>
    <row r="454" spans="1:9" x14ac:dyDescent="0.2">
      <c r="A454" s="174" t="str">
        <f>IF(ISBLANK('Nomenklatur komplett'!P454),"-",'Nomenklatur komplett'!P454)</f>
        <v>-</v>
      </c>
      <c r="B454" s="175" t="str">
        <f>IF(ISBLANK('Nomenklatur komplett'!Q454),"-",'Nomenklatur komplett'!Q454)</f>
        <v>-</v>
      </c>
      <c r="C454" s="176" t="str">
        <f>IF(ISBLANK('Nomenklatur komplett'!R454),"-",'Nomenklatur komplett'!R454)</f>
        <v>-</v>
      </c>
      <c r="D454" s="177" t="str">
        <f>IF(ISBLANK('Nomenklatur komplett'!S454),"-",'Nomenklatur komplett'!S454)</f>
        <v>-</v>
      </c>
      <c r="H454" s="174" t="str">
        <f>IF(ISBLANK('Nomenklatur komplett'!N454),"-",'Nomenklatur komplett'!N454)</f>
        <v>-</v>
      </c>
      <c r="I454" s="191" t="str">
        <f>IF(ISBLANK('Nomenklatur komplett'!O454),"-",'Nomenklatur komplett'!O454)</f>
        <v>-</v>
      </c>
    </row>
    <row r="455" spans="1:9" x14ac:dyDescent="0.2">
      <c r="A455" s="174" t="str">
        <f>IF(ISBLANK('Nomenklatur komplett'!P455),"-",'Nomenklatur komplett'!P455)</f>
        <v>-</v>
      </c>
      <c r="B455" s="175" t="str">
        <f>IF(ISBLANK('Nomenklatur komplett'!Q455),"-",'Nomenklatur komplett'!Q455)</f>
        <v>-</v>
      </c>
      <c r="C455" s="176" t="str">
        <f>IF(ISBLANK('Nomenklatur komplett'!R455),"-",'Nomenklatur komplett'!R455)</f>
        <v>-</v>
      </c>
      <c r="D455" s="177" t="str">
        <f>IF(ISBLANK('Nomenklatur komplett'!S455),"-",'Nomenklatur komplett'!S455)</f>
        <v>-</v>
      </c>
      <c r="H455" s="174" t="str">
        <f>IF(ISBLANK('Nomenklatur komplett'!N455),"-",'Nomenklatur komplett'!N455)</f>
        <v>-</v>
      </c>
      <c r="I455" s="191" t="str">
        <f>IF(ISBLANK('Nomenklatur komplett'!O455),"-",'Nomenklatur komplett'!O455)</f>
        <v>-</v>
      </c>
    </row>
    <row r="456" spans="1:9" x14ac:dyDescent="0.2">
      <c r="A456" s="174" t="str">
        <f>IF(ISBLANK('Nomenklatur komplett'!P456),"-",'Nomenklatur komplett'!P456)</f>
        <v>-</v>
      </c>
      <c r="B456" s="175" t="str">
        <f>IF(ISBLANK('Nomenklatur komplett'!Q456),"-",'Nomenklatur komplett'!Q456)</f>
        <v>-</v>
      </c>
      <c r="C456" s="176" t="str">
        <f>IF(ISBLANK('Nomenklatur komplett'!R456),"-",'Nomenklatur komplett'!R456)</f>
        <v>-</v>
      </c>
      <c r="D456" s="177" t="str">
        <f>IF(ISBLANK('Nomenklatur komplett'!S456),"-",'Nomenklatur komplett'!S456)</f>
        <v>-</v>
      </c>
      <c r="H456" s="174" t="str">
        <f>IF(ISBLANK('Nomenklatur komplett'!N456),"-",'Nomenklatur komplett'!N456)</f>
        <v>-</v>
      </c>
      <c r="I456" s="191" t="str">
        <f>IF(ISBLANK('Nomenklatur komplett'!O456),"-",'Nomenklatur komplett'!O456)</f>
        <v>-</v>
      </c>
    </row>
    <row r="457" spans="1:9" x14ac:dyDescent="0.2">
      <c r="A457" s="174" t="str">
        <f>IF(ISBLANK('Nomenklatur komplett'!P457),"-",'Nomenklatur komplett'!P457)</f>
        <v>-</v>
      </c>
      <c r="B457" s="175" t="str">
        <f>IF(ISBLANK('Nomenklatur komplett'!Q457),"-",'Nomenklatur komplett'!Q457)</f>
        <v>-</v>
      </c>
      <c r="C457" s="176" t="str">
        <f>IF(ISBLANK('Nomenklatur komplett'!R457),"-",'Nomenklatur komplett'!R457)</f>
        <v>-</v>
      </c>
      <c r="D457" s="177" t="str">
        <f>IF(ISBLANK('Nomenklatur komplett'!S457),"-",'Nomenklatur komplett'!S457)</f>
        <v>-</v>
      </c>
      <c r="H457" s="174" t="str">
        <f>IF(ISBLANK('Nomenklatur komplett'!N457),"-",'Nomenklatur komplett'!N457)</f>
        <v>-</v>
      </c>
      <c r="I457" s="191" t="str">
        <f>IF(ISBLANK('Nomenklatur komplett'!O457),"-",'Nomenklatur komplett'!O457)</f>
        <v>-</v>
      </c>
    </row>
    <row r="458" spans="1:9" x14ac:dyDescent="0.2">
      <c r="A458" s="174" t="str">
        <f>IF(ISBLANK('Nomenklatur komplett'!P458),"-",'Nomenklatur komplett'!P458)</f>
        <v>-</v>
      </c>
      <c r="B458" s="175" t="str">
        <f>IF(ISBLANK('Nomenklatur komplett'!Q458),"-",'Nomenklatur komplett'!Q458)</f>
        <v>-</v>
      </c>
      <c r="C458" s="176" t="str">
        <f>IF(ISBLANK('Nomenklatur komplett'!R458),"-",'Nomenklatur komplett'!R458)</f>
        <v>-</v>
      </c>
      <c r="D458" s="177" t="str">
        <f>IF(ISBLANK('Nomenklatur komplett'!S458),"-",'Nomenklatur komplett'!S458)</f>
        <v>-</v>
      </c>
      <c r="H458" s="174" t="str">
        <f>IF(ISBLANK('Nomenklatur komplett'!N458),"-",'Nomenklatur komplett'!N458)</f>
        <v>-</v>
      </c>
      <c r="I458" s="191" t="str">
        <f>IF(ISBLANK('Nomenklatur komplett'!O458),"-",'Nomenklatur komplett'!O458)</f>
        <v>-</v>
      </c>
    </row>
    <row r="459" spans="1:9" x14ac:dyDescent="0.2">
      <c r="A459" s="174" t="str">
        <f>IF(ISBLANK('Nomenklatur komplett'!P459),"-",'Nomenklatur komplett'!P459)</f>
        <v>-</v>
      </c>
      <c r="B459" s="175" t="str">
        <f>IF(ISBLANK('Nomenklatur komplett'!Q459),"-",'Nomenklatur komplett'!Q459)</f>
        <v>-</v>
      </c>
      <c r="C459" s="176" t="str">
        <f>IF(ISBLANK('Nomenklatur komplett'!R459),"-",'Nomenklatur komplett'!R459)</f>
        <v>-</v>
      </c>
      <c r="D459" s="177" t="str">
        <f>IF(ISBLANK('Nomenklatur komplett'!S459),"-",'Nomenklatur komplett'!S459)</f>
        <v>-</v>
      </c>
      <c r="H459" s="174" t="str">
        <f>IF(ISBLANK('Nomenklatur komplett'!N459),"-",'Nomenklatur komplett'!N459)</f>
        <v>-</v>
      </c>
      <c r="I459" s="191" t="str">
        <f>IF(ISBLANK('Nomenklatur komplett'!O459),"-",'Nomenklatur komplett'!O459)</f>
        <v>-</v>
      </c>
    </row>
    <row r="460" spans="1:9" x14ac:dyDescent="0.2">
      <c r="A460" s="174" t="str">
        <f>IF(ISBLANK('Nomenklatur komplett'!P460),"-",'Nomenklatur komplett'!P460)</f>
        <v>-</v>
      </c>
      <c r="B460" s="175" t="str">
        <f>IF(ISBLANK('Nomenklatur komplett'!Q460),"-",'Nomenklatur komplett'!Q460)</f>
        <v>-</v>
      </c>
      <c r="C460" s="176" t="str">
        <f>IF(ISBLANK('Nomenklatur komplett'!R460),"-",'Nomenklatur komplett'!R460)</f>
        <v>-</v>
      </c>
      <c r="D460" s="177" t="str">
        <f>IF(ISBLANK('Nomenklatur komplett'!S460),"-",'Nomenklatur komplett'!S460)</f>
        <v>-</v>
      </c>
      <c r="H460" s="174" t="str">
        <f>IF(ISBLANK('Nomenklatur komplett'!N460),"-",'Nomenklatur komplett'!N460)</f>
        <v>-</v>
      </c>
      <c r="I460" s="191" t="str">
        <f>IF(ISBLANK('Nomenklatur komplett'!O460),"-",'Nomenklatur komplett'!O460)</f>
        <v>-</v>
      </c>
    </row>
    <row r="461" spans="1:9" x14ac:dyDescent="0.2">
      <c r="A461" s="174" t="str">
        <f>IF(ISBLANK('Nomenklatur komplett'!P461),"-",'Nomenklatur komplett'!P461)</f>
        <v>-</v>
      </c>
      <c r="B461" s="175" t="str">
        <f>IF(ISBLANK('Nomenklatur komplett'!Q461),"-",'Nomenklatur komplett'!Q461)</f>
        <v>-</v>
      </c>
      <c r="C461" s="176" t="str">
        <f>IF(ISBLANK('Nomenklatur komplett'!R461),"-",'Nomenklatur komplett'!R461)</f>
        <v>-</v>
      </c>
      <c r="D461" s="177" t="str">
        <f>IF(ISBLANK('Nomenklatur komplett'!S461),"-",'Nomenklatur komplett'!S461)</f>
        <v>-</v>
      </c>
      <c r="H461" s="174" t="str">
        <f>IF(ISBLANK('Nomenklatur komplett'!N461),"-",'Nomenklatur komplett'!N461)</f>
        <v>-</v>
      </c>
      <c r="I461" s="191" t="str">
        <f>IF(ISBLANK('Nomenklatur komplett'!O461),"-",'Nomenklatur komplett'!O461)</f>
        <v>-</v>
      </c>
    </row>
    <row r="462" spans="1:9" x14ac:dyDescent="0.2">
      <c r="A462" s="174" t="str">
        <f>IF(ISBLANK('Nomenklatur komplett'!P462),"-",'Nomenklatur komplett'!P462)</f>
        <v>-</v>
      </c>
      <c r="B462" s="175" t="str">
        <f>IF(ISBLANK('Nomenklatur komplett'!Q462),"-",'Nomenklatur komplett'!Q462)</f>
        <v>-</v>
      </c>
      <c r="C462" s="176" t="str">
        <f>IF(ISBLANK('Nomenklatur komplett'!R462),"-",'Nomenklatur komplett'!R462)</f>
        <v>-</v>
      </c>
      <c r="D462" s="177" t="str">
        <f>IF(ISBLANK('Nomenklatur komplett'!S462),"-",'Nomenklatur komplett'!S462)</f>
        <v>-</v>
      </c>
      <c r="H462" s="174" t="str">
        <f>IF(ISBLANK('Nomenklatur komplett'!N462),"-",'Nomenklatur komplett'!N462)</f>
        <v>-</v>
      </c>
      <c r="I462" s="191" t="str">
        <f>IF(ISBLANK('Nomenklatur komplett'!O462),"-",'Nomenklatur komplett'!O462)</f>
        <v>-</v>
      </c>
    </row>
    <row r="463" spans="1:9" x14ac:dyDescent="0.2">
      <c r="A463" s="174" t="str">
        <f>IF(ISBLANK('Nomenklatur komplett'!P463),"-",'Nomenklatur komplett'!P463)</f>
        <v>-</v>
      </c>
      <c r="B463" s="175" t="str">
        <f>IF(ISBLANK('Nomenklatur komplett'!Q463),"-",'Nomenklatur komplett'!Q463)</f>
        <v>-</v>
      </c>
      <c r="C463" s="176" t="str">
        <f>IF(ISBLANK('Nomenklatur komplett'!R463),"-",'Nomenklatur komplett'!R463)</f>
        <v>-</v>
      </c>
      <c r="D463" s="177" t="str">
        <f>IF(ISBLANK('Nomenklatur komplett'!S463),"-",'Nomenklatur komplett'!S463)</f>
        <v>-</v>
      </c>
      <c r="H463" s="174" t="str">
        <f>IF(ISBLANK('Nomenklatur komplett'!N463),"-",'Nomenklatur komplett'!N463)</f>
        <v>-</v>
      </c>
      <c r="I463" s="191" t="str">
        <f>IF(ISBLANK('Nomenklatur komplett'!O463),"-",'Nomenklatur komplett'!O463)</f>
        <v>-</v>
      </c>
    </row>
    <row r="464" spans="1:9" x14ac:dyDescent="0.2">
      <c r="A464" s="174" t="str">
        <f>IF(ISBLANK('Nomenklatur komplett'!P464),"-",'Nomenklatur komplett'!P464)</f>
        <v>-</v>
      </c>
      <c r="B464" s="175" t="str">
        <f>IF(ISBLANK('Nomenklatur komplett'!Q464),"-",'Nomenklatur komplett'!Q464)</f>
        <v>-</v>
      </c>
      <c r="C464" s="176" t="str">
        <f>IF(ISBLANK('Nomenklatur komplett'!R464),"-",'Nomenklatur komplett'!R464)</f>
        <v>-</v>
      </c>
      <c r="D464" s="177" t="str">
        <f>IF(ISBLANK('Nomenklatur komplett'!S464),"-",'Nomenklatur komplett'!S464)</f>
        <v>-</v>
      </c>
      <c r="H464" s="174" t="str">
        <f>IF(ISBLANK('Nomenklatur komplett'!N464),"-",'Nomenklatur komplett'!N464)</f>
        <v>-</v>
      </c>
      <c r="I464" s="191" t="str">
        <f>IF(ISBLANK('Nomenklatur komplett'!O464),"-",'Nomenklatur komplett'!O464)</f>
        <v>-</v>
      </c>
    </row>
    <row r="465" spans="1:9" x14ac:dyDescent="0.2">
      <c r="A465" s="174" t="str">
        <f>IF(ISBLANK('Nomenklatur komplett'!P465),"-",'Nomenklatur komplett'!P465)</f>
        <v>-</v>
      </c>
      <c r="B465" s="175" t="str">
        <f>IF(ISBLANK('Nomenklatur komplett'!Q465),"-",'Nomenklatur komplett'!Q465)</f>
        <v>-</v>
      </c>
      <c r="C465" s="176" t="str">
        <f>IF(ISBLANK('Nomenklatur komplett'!R465),"-",'Nomenklatur komplett'!R465)</f>
        <v>-</v>
      </c>
      <c r="D465" s="177" t="str">
        <f>IF(ISBLANK('Nomenklatur komplett'!S465),"-",'Nomenklatur komplett'!S465)</f>
        <v>-</v>
      </c>
      <c r="H465" s="174" t="str">
        <f>IF(ISBLANK('Nomenklatur komplett'!N465),"-",'Nomenklatur komplett'!N465)</f>
        <v>-</v>
      </c>
      <c r="I465" s="191" t="str">
        <f>IF(ISBLANK('Nomenklatur komplett'!O465),"-",'Nomenklatur komplett'!O465)</f>
        <v>-</v>
      </c>
    </row>
    <row r="466" spans="1:9" x14ac:dyDescent="0.2">
      <c r="A466" s="174" t="str">
        <f>IF(ISBLANK('Nomenklatur komplett'!P466),"-",'Nomenklatur komplett'!P466)</f>
        <v>-</v>
      </c>
      <c r="B466" s="175" t="str">
        <f>IF(ISBLANK('Nomenklatur komplett'!Q466),"-",'Nomenklatur komplett'!Q466)</f>
        <v>-</v>
      </c>
      <c r="C466" s="176" t="str">
        <f>IF(ISBLANK('Nomenklatur komplett'!R466),"-",'Nomenklatur komplett'!R466)</f>
        <v>-</v>
      </c>
      <c r="D466" s="177" t="str">
        <f>IF(ISBLANK('Nomenklatur komplett'!S466),"-",'Nomenklatur komplett'!S466)</f>
        <v>-</v>
      </c>
      <c r="H466" s="174" t="str">
        <f>IF(ISBLANK('Nomenklatur komplett'!N466),"-",'Nomenklatur komplett'!N466)</f>
        <v>-</v>
      </c>
      <c r="I466" s="191" t="str">
        <f>IF(ISBLANK('Nomenklatur komplett'!O466),"-",'Nomenklatur komplett'!O466)</f>
        <v>-</v>
      </c>
    </row>
    <row r="467" spans="1:9" x14ac:dyDescent="0.2">
      <c r="A467" s="174" t="str">
        <f>IF(ISBLANK('Nomenklatur komplett'!P467),"-",'Nomenklatur komplett'!P467)</f>
        <v>-</v>
      </c>
      <c r="B467" s="175" t="str">
        <f>IF(ISBLANK('Nomenklatur komplett'!Q467),"-",'Nomenklatur komplett'!Q467)</f>
        <v>-</v>
      </c>
      <c r="C467" s="176" t="str">
        <f>IF(ISBLANK('Nomenklatur komplett'!R467),"-",'Nomenklatur komplett'!R467)</f>
        <v>-</v>
      </c>
      <c r="D467" s="177" t="str">
        <f>IF(ISBLANK('Nomenklatur komplett'!S467),"-",'Nomenklatur komplett'!S467)</f>
        <v>-</v>
      </c>
      <c r="H467" s="174" t="str">
        <f>IF(ISBLANK('Nomenklatur komplett'!N467),"-",'Nomenklatur komplett'!N467)</f>
        <v>-</v>
      </c>
      <c r="I467" s="191" t="str">
        <f>IF(ISBLANK('Nomenklatur komplett'!O467),"-",'Nomenklatur komplett'!O467)</f>
        <v>-</v>
      </c>
    </row>
    <row r="468" spans="1:9" x14ac:dyDescent="0.2">
      <c r="A468" s="174" t="str">
        <f>IF(ISBLANK('Nomenklatur komplett'!P468),"-",'Nomenklatur komplett'!P468)</f>
        <v>-</v>
      </c>
      <c r="B468" s="175" t="str">
        <f>IF(ISBLANK('Nomenklatur komplett'!Q468),"-",'Nomenklatur komplett'!Q468)</f>
        <v>-</v>
      </c>
      <c r="C468" s="176" t="str">
        <f>IF(ISBLANK('Nomenklatur komplett'!R468),"-",'Nomenklatur komplett'!R468)</f>
        <v>-</v>
      </c>
      <c r="D468" s="177" t="str">
        <f>IF(ISBLANK('Nomenklatur komplett'!S468),"-",'Nomenklatur komplett'!S468)</f>
        <v>-</v>
      </c>
      <c r="H468" s="174" t="str">
        <f>IF(ISBLANK('Nomenklatur komplett'!N468),"-",'Nomenklatur komplett'!N468)</f>
        <v>-</v>
      </c>
      <c r="I468" s="191" t="str">
        <f>IF(ISBLANK('Nomenklatur komplett'!O468),"-",'Nomenklatur komplett'!O468)</f>
        <v>-</v>
      </c>
    </row>
    <row r="469" spans="1:9" x14ac:dyDescent="0.2">
      <c r="A469" s="174" t="str">
        <f>IF(ISBLANK('Nomenklatur komplett'!P469),"-",'Nomenklatur komplett'!P469)</f>
        <v>-</v>
      </c>
      <c r="B469" s="175" t="str">
        <f>IF(ISBLANK('Nomenklatur komplett'!Q469),"-",'Nomenklatur komplett'!Q469)</f>
        <v>-</v>
      </c>
      <c r="C469" s="176" t="str">
        <f>IF(ISBLANK('Nomenklatur komplett'!R469),"-",'Nomenklatur komplett'!R469)</f>
        <v>-</v>
      </c>
      <c r="D469" s="177" t="str">
        <f>IF(ISBLANK('Nomenklatur komplett'!S469),"-",'Nomenklatur komplett'!S469)</f>
        <v>-</v>
      </c>
      <c r="H469" s="174" t="str">
        <f>IF(ISBLANK('Nomenklatur komplett'!N469),"-",'Nomenklatur komplett'!N469)</f>
        <v>-</v>
      </c>
      <c r="I469" s="191" t="str">
        <f>IF(ISBLANK('Nomenklatur komplett'!O469),"-",'Nomenklatur komplett'!O469)</f>
        <v>-</v>
      </c>
    </row>
    <row r="470" spans="1:9" x14ac:dyDescent="0.2">
      <c r="A470" s="174" t="str">
        <f>IF(ISBLANK('Nomenklatur komplett'!P470),"-",'Nomenklatur komplett'!P470)</f>
        <v>-</v>
      </c>
      <c r="B470" s="175" t="str">
        <f>IF(ISBLANK('Nomenklatur komplett'!Q470),"-",'Nomenklatur komplett'!Q470)</f>
        <v>-</v>
      </c>
      <c r="C470" s="176" t="str">
        <f>IF(ISBLANK('Nomenklatur komplett'!R470),"-",'Nomenklatur komplett'!R470)</f>
        <v>-</v>
      </c>
      <c r="D470" s="177" t="str">
        <f>IF(ISBLANK('Nomenklatur komplett'!S470),"-",'Nomenklatur komplett'!S470)</f>
        <v>-</v>
      </c>
      <c r="H470" s="174" t="str">
        <f>IF(ISBLANK('Nomenklatur komplett'!N470),"-",'Nomenklatur komplett'!N470)</f>
        <v>-</v>
      </c>
      <c r="I470" s="191" t="str">
        <f>IF(ISBLANK('Nomenklatur komplett'!O470),"-",'Nomenklatur komplett'!O470)</f>
        <v>-</v>
      </c>
    </row>
    <row r="471" spans="1:9" x14ac:dyDescent="0.2">
      <c r="A471" s="174" t="str">
        <f>IF(ISBLANK('Nomenklatur komplett'!P471),"-",'Nomenklatur komplett'!P471)</f>
        <v>-</v>
      </c>
      <c r="B471" s="175" t="str">
        <f>IF(ISBLANK('Nomenklatur komplett'!Q471),"-",'Nomenklatur komplett'!Q471)</f>
        <v>-</v>
      </c>
      <c r="C471" s="176" t="str">
        <f>IF(ISBLANK('Nomenklatur komplett'!R471),"-",'Nomenklatur komplett'!R471)</f>
        <v>-</v>
      </c>
      <c r="D471" s="177" t="str">
        <f>IF(ISBLANK('Nomenklatur komplett'!S471),"-",'Nomenklatur komplett'!S471)</f>
        <v>-</v>
      </c>
      <c r="H471" s="174" t="str">
        <f>IF(ISBLANK('Nomenklatur komplett'!N471),"-",'Nomenklatur komplett'!N471)</f>
        <v>-</v>
      </c>
      <c r="I471" s="191" t="str">
        <f>IF(ISBLANK('Nomenklatur komplett'!O471),"-",'Nomenklatur komplett'!O471)</f>
        <v>-</v>
      </c>
    </row>
    <row r="472" spans="1:9" x14ac:dyDescent="0.2">
      <c r="A472" s="174" t="str">
        <f>IF(ISBLANK('Nomenklatur komplett'!P472),"-",'Nomenklatur komplett'!P472)</f>
        <v>-</v>
      </c>
      <c r="B472" s="175" t="str">
        <f>IF(ISBLANK('Nomenklatur komplett'!Q472),"-",'Nomenklatur komplett'!Q472)</f>
        <v>-</v>
      </c>
      <c r="C472" s="176" t="str">
        <f>IF(ISBLANK('Nomenklatur komplett'!R472),"-",'Nomenklatur komplett'!R472)</f>
        <v>-</v>
      </c>
      <c r="D472" s="177" t="str">
        <f>IF(ISBLANK('Nomenklatur komplett'!S472),"-",'Nomenklatur komplett'!S472)</f>
        <v>-</v>
      </c>
      <c r="H472" s="174" t="str">
        <f>IF(ISBLANK('Nomenklatur komplett'!N472),"-",'Nomenklatur komplett'!N472)</f>
        <v>-</v>
      </c>
      <c r="I472" s="191" t="str">
        <f>IF(ISBLANK('Nomenklatur komplett'!O472),"-",'Nomenklatur komplett'!O472)</f>
        <v>-</v>
      </c>
    </row>
    <row r="473" spans="1:9" x14ac:dyDescent="0.2">
      <c r="A473" s="174" t="str">
        <f>IF(ISBLANK('Nomenklatur komplett'!P473),"-",'Nomenklatur komplett'!P473)</f>
        <v>-</v>
      </c>
      <c r="B473" s="175" t="str">
        <f>IF(ISBLANK('Nomenklatur komplett'!Q473),"-",'Nomenklatur komplett'!Q473)</f>
        <v>-</v>
      </c>
      <c r="C473" s="176" t="str">
        <f>IF(ISBLANK('Nomenklatur komplett'!R473),"-",'Nomenklatur komplett'!R473)</f>
        <v>-</v>
      </c>
      <c r="D473" s="177" t="str">
        <f>IF(ISBLANK('Nomenklatur komplett'!S473),"-",'Nomenklatur komplett'!S473)</f>
        <v>-</v>
      </c>
      <c r="H473" s="174" t="str">
        <f>IF(ISBLANK('Nomenklatur komplett'!N473),"-",'Nomenklatur komplett'!N473)</f>
        <v>-</v>
      </c>
      <c r="I473" s="191" t="str">
        <f>IF(ISBLANK('Nomenklatur komplett'!O473),"-",'Nomenklatur komplett'!O473)</f>
        <v>-</v>
      </c>
    </row>
    <row r="474" spans="1:9" x14ac:dyDescent="0.2">
      <c r="A474" s="174" t="str">
        <f>IF(ISBLANK('Nomenklatur komplett'!P474),"-",'Nomenklatur komplett'!P474)</f>
        <v>-</v>
      </c>
      <c r="B474" s="175" t="str">
        <f>IF(ISBLANK('Nomenklatur komplett'!Q474),"-",'Nomenklatur komplett'!Q474)</f>
        <v>-</v>
      </c>
      <c r="C474" s="176" t="str">
        <f>IF(ISBLANK('Nomenklatur komplett'!R474),"-",'Nomenklatur komplett'!R474)</f>
        <v>-</v>
      </c>
      <c r="D474" s="177" t="str">
        <f>IF(ISBLANK('Nomenklatur komplett'!S474),"-",'Nomenklatur komplett'!S474)</f>
        <v>-</v>
      </c>
      <c r="H474" s="174" t="str">
        <f>IF(ISBLANK('Nomenklatur komplett'!N474),"-",'Nomenklatur komplett'!N474)</f>
        <v>-</v>
      </c>
      <c r="I474" s="191" t="str">
        <f>IF(ISBLANK('Nomenklatur komplett'!O474),"-",'Nomenklatur komplett'!O474)</f>
        <v>-</v>
      </c>
    </row>
    <row r="475" spans="1:9" x14ac:dyDescent="0.2">
      <c r="A475" s="174" t="str">
        <f>IF(ISBLANK('Nomenklatur komplett'!P475),"-",'Nomenklatur komplett'!P475)</f>
        <v>-</v>
      </c>
      <c r="B475" s="175" t="str">
        <f>IF(ISBLANK('Nomenklatur komplett'!Q475),"-",'Nomenklatur komplett'!Q475)</f>
        <v>-</v>
      </c>
      <c r="C475" s="176" t="str">
        <f>IF(ISBLANK('Nomenklatur komplett'!R475),"-",'Nomenklatur komplett'!R475)</f>
        <v>-</v>
      </c>
      <c r="D475" s="177" t="str">
        <f>IF(ISBLANK('Nomenklatur komplett'!S475),"-",'Nomenklatur komplett'!S475)</f>
        <v>-</v>
      </c>
      <c r="H475" s="174" t="str">
        <f>IF(ISBLANK('Nomenklatur komplett'!N475),"-",'Nomenklatur komplett'!N475)</f>
        <v>-</v>
      </c>
      <c r="I475" s="191" t="str">
        <f>IF(ISBLANK('Nomenklatur komplett'!O475),"-",'Nomenklatur komplett'!O475)</f>
        <v>-</v>
      </c>
    </row>
    <row r="476" spans="1:9" x14ac:dyDescent="0.2">
      <c r="A476" s="174" t="str">
        <f>IF(ISBLANK('Nomenklatur komplett'!P476),"-",'Nomenklatur komplett'!P476)</f>
        <v>-</v>
      </c>
      <c r="B476" s="175" t="str">
        <f>IF(ISBLANK('Nomenklatur komplett'!Q476),"-",'Nomenklatur komplett'!Q476)</f>
        <v>-</v>
      </c>
      <c r="C476" s="176" t="str">
        <f>IF(ISBLANK('Nomenklatur komplett'!R476),"-",'Nomenklatur komplett'!R476)</f>
        <v>-</v>
      </c>
      <c r="D476" s="177" t="str">
        <f>IF(ISBLANK('Nomenklatur komplett'!S476),"-",'Nomenklatur komplett'!S476)</f>
        <v>-</v>
      </c>
      <c r="H476" s="174" t="str">
        <f>IF(ISBLANK('Nomenklatur komplett'!N476),"-",'Nomenklatur komplett'!N476)</f>
        <v>-</v>
      </c>
      <c r="I476" s="191" t="str">
        <f>IF(ISBLANK('Nomenklatur komplett'!O476),"-",'Nomenklatur komplett'!O476)</f>
        <v>-</v>
      </c>
    </row>
    <row r="477" spans="1:9" x14ac:dyDescent="0.2">
      <c r="A477" s="174" t="str">
        <f>IF(ISBLANK('Nomenklatur komplett'!P477),"-",'Nomenklatur komplett'!P477)</f>
        <v>-</v>
      </c>
      <c r="B477" s="175" t="str">
        <f>IF(ISBLANK('Nomenklatur komplett'!Q477),"-",'Nomenklatur komplett'!Q477)</f>
        <v>-</v>
      </c>
      <c r="C477" s="176" t="str">
        <f>IF(ISBLANK('Nomenklatur komplett'!R477),"-",'Nomenklatur komplett'!R477)</f>
        <v>-</v>
      </c>
      <c r="D477" s="177" t="str">
        <f>IF(ISBLANK('Nomenklatur komplett'!S477),"-",'Nomenklatur komplett'!S477)</f>
        <v>-</v>
      </c>
      <c r="H477" s="174" t="str">
        <f>IF(ISBLANK('Nomenklatur komplett'!N477),"-",'Nomenklatur komplett'!N477)</f>
        <v>-</v>
      </c>
      <c r="I477" s="191" t="str">
        <f>IF(ISBLANK('Nomenklatur komplett'!O477),"-",'Nomenklatur komplett'!O477)</f>
        <v>-</v>
      </c>
    </row>
    <row r="478" spans="1:9" x14ac:dyDescent="0.2">
      <c r="A478" s="174" t="str">
        <f>IF(ISBLANK('Nomenklatur komplett'!P478),"-",'Nomenklatur komplett'!P478)</f>
        <v>-</v>
      </c>
      <c r="B478" s="175" t="str">
        <f>IF(ISBLANK('Nomenklatur komplett'!Q478),"-",'Nomenklatur komplett'!Q478)</f>
        <v>-</v>
      </c>
      <c r="C478" s="176" t="str">
        <f>IF(ISBLANK('Nomenklatur komplett'!R478),"-",'Nomenklatur komplett'!R478)</f>
        <v>-</v>
      </c>
      <c r="D478" s="177" t="str">
        <f>IF(ISBLANK('Nomenklatur komplett'!S478),"-",'Nomenklatur komplett'!S478)</f>
        <v>-</v>
      </c>
      <c r="H478" s="174" t="str">
        <f>IF(ISBLANK('Nomenklatur komplett'!N478),"-",'Nomenklatur komplett'!N478)</f>
        <v>-</v>
      </c>
      <c r="I478" s="191" t="str">
        <f>IF(ISBLANK('Nomenklatur komplett'!O478),"-",'Nomenklatur komplett'!O478)</f>
        <v>-</v>
      </c>
    </row>
    <row r="479" spans="1:9" x14ac:dyDescent="0.2">
      <c r="A479" s="174" t="str">
        <f>IF(ISBLANK('Nomenklatur komplett'!P479),"-",'Nomenklatur komplett'!P479)</f>
        <v>-</v>
      </c>
      <c r="B479" s="175" t="str">
        <f>IF(ISBLANK('Nomenklatur komplett'!Q479),"-",'Nomenklatur komplett'!Q479)</f>
        <v>-</v>
      </c>
      <c r="C479" s="176" t="str">
        <f>IF(ISBLANK('Nomenklatur komplett'!R479),"-",'Nomenklatur komplett'!R479)</f>
        <v>-</v>
      </c>
      <c r="D479" s="177" t="str">
        <f>IF(ISBLANK('Nomenklatur komplett'!S479),"-",'Nomenklatur komplett'!S479)</f>
        <v>-</v>
      </c>
      <c r="H479" s="174" t="str">
        <f>IF(ISBLANK('Nomenklatur komplett'!N479),"-",'Nomenklatur komplett'!N479)</f>
        <v>-</v>
      </c>
      <c r="I479" s="191" t="str">
        <f>IF(ISBLANK('Nomenklatur komplett'!O479),"-",'Nomenklatur komplett'!O479)</f>
        <v>-</v>
      </c>
    </row>
    <row r="480" spans="1:9" x14ac:dyDescent="0.2">
      <c r="A480" s="174" t="str">
        <f>IF(ISBLANK('Nomenklatur komplett'!P480),"-",'Nomenklatur komplett'!P480)</f>
        <v>-</v>
      </c>
      <c r="B480" s="175" t="str">
        <f>IF(ISBLANK('Nomenklatur komplett'!Q480),"-",'Nomenklatur komplett'!Q480)</f>
        <v>-</v>
      </c>
      <c r="C480" s="176" t="str">
        <f>IF(ISBLANK('Nomenklatur komplett'!R480),"-",'Nomenklatur komplett'!R480)</f>
        <v>-</v>
      </c>
      <c r="D480" s="177" t="str">
        <f>IF(ISBLANK('Nomenklatur komplett'!S480),"-",'Nomenklatur komplett'!S480)</f>
        <v>-</v>
      </c>
      <c r="H480" s="174" t="str">
        <f>IF(ISBLANK('Nomenklatur komplett'!N480),"-",'Nomenklatur komplett'!N480)</f>
        <v>-</v>
      </c>
      <c r="I480" s="191" t="str">
        <f>IF(ISBLANK('Nomenklatur komplett'!O480),"-",'Nomenklatur komplett'!O480)</f>
        <v>-</v>
      </c>
    </row>
    <row r="481" spans="1:9" x14ac:dyDescent="0.2">
      <c r="A481" s="174" t="str">
        <f>IF(ISBLANK('Nomenklatur komplett'!P481),"-",'Nomenklatur komplett'!P481)</f>
        <v>-</v>
      </c>
      <c r="B481" s="175" t="str">
        <f>IF(ISBLANK('Nomenklatur komplett'!Q481),"-",'Nomenklatur komplett'!Q481)</f>
        <v>-</v>
      </c>
      <c r="C481" s="176" t="str">
        <f>IF(ISBLANK('Nomenklatur komplett'!R481),"-",'Nomenklatur komplett'!R481)</f>
        <v>-</v>
      </c>
      <c r="D481" s="177" t="str">
        <f>IF(ISBLANK('Nomenklatur komplett'!S481),"-",'Nomenklatur komplett'!S481)</f>
        <v>-</v>
      </c>
      <c r="H481" s="174" t="str">
        <f>IF(ISBLANK('Nomenklatur komplett'!N481),"-",'Nomenklatur komplett'!N481)</f>
        <v>-</v>
      </c>
      <c r="I481" s="191" t="str">
        <f>IF(ISBLANK('Nomenklatur komplett'!O481),"-",'Nomenklatur komplett'!O481)</f>
        <v>-</v>
      </c>
    </row>
    <row r="482" spans="1:9" x14ac:dyDescent="0.2">
      <c r="A482" s="174" t="str">
        <f>IF(ISBLANK('Nomenklatur komplett'!P482),"-",'Nomenklatur komplett'!P482)</f>
        <v>-</v>
      </c>
      <c r="B482" s="175" t="str">
        <f>IF(ISBLANK('Nomenklatur komplett'!Q482),"-",'Nomenklatur komplett'!Q482)</f>
        <v>-</v>
      </c>
      <c r="C482" s="176" t="str">
        <f>IF(ISBLANK('Nomenklatur komplett'!R482),"-",'Nomenklatur komplett'!R482)</f>
        <v>-</v>
      </c>
      <c r="D482" s="177" t="str">
        <f>IF(ISBLANK('Nomenklatur komplett'!S482),"-",'Nomenklatur komplett'!S482)</f>
        <v>-</v>
      </c>
      <c r="H482" s="174" t="str">
        <f>IF(ISBLANK('Nomenklatur komplett'!N482),"-",'Nomenklatur komplett'!N482)</f>
        <v>-</v>
      </c>
      <c r="I482" s="191" t="str">
        <f>IF(ISBLANK('Nomenklatur komplett'!O482),"-",'Nomenklatur komplett'!O482)</f>
        <v>-</v>
      </c>
    </row>
    <row r="483" spans="1:9" x14ac:dyDescent="0.2">
      <c r="A483" s="174" t="str">
        <f>IF(ISBLANK('Nomenklatur komplett'!P483),"-",'Nomenklatur komplett'!P483)</f>
        <v>-</v>
      </c>
      <c r="B483" s="175" t="str">
        <f>IF(ISBLANK('Nomenklatur komplett'!Q483),"-",'Nomenklatur komplett'!Q483)</f>
        <v>-</v>
      </c>
      <c r="C483" s="176" t="str">
        <f>IF(ISBLANK('Nomenklatur komplett'!R483),"-",'Nomenklatur komplett'!R483)</f>
        <v>-</v>
      </c>
      <c r="D483" s="177" t="str">
        <f>IF(ISBLANK('Nomenklatur komplett'!S483),"-",'Nomenklatur komplett'!S483)</f>
        <v>-</v>
      </c>
      <c r="H483" s="174" t="str">
        <f>IF(ISBLANK('Nomenklatur komplett'!N483),"-",'Nomenklatur komplett'!N483)</f>
        <v>-</v>
      </c>
      <c r="I483" s="191" t="str">
        <f>IF(ISBLANK('Nomenklatur komplett'!O483),"-",'Nomenklatur komplett'!O483)</f>
        <v>-</v>
      </c>
    </row>
    <row r="484" spans="1:9" x14ac:dyDescent="0.2">
      <c r="A484" s="174" t="str">
        <f>IF(ISBLANK('Nomenklatur komplett'!P484),"-",'Nomenklatur komplett'!P484)</f>
        <v>-</v>
      </c>
      <c r="B484" s="175" t="str">
        <f>IF(ISBLANK('Nomenklatur komplett'!Q484),"-",'Nomenklatur komplett'!Q484)</f>
        <v>-</v>
      </c>
      <c r="C484" s="176" t="str">
        <f>IF(ISBLANK('Nomenklatur komplett'!R484),"-",'Nomenklatur komplett'!R484)</f>
        <v>-</v>
      </c>
      <c r="D484" s="177" t="str">
        <f>IF(ISBLANK('Nomenklatur komplett'!S484),"-",'Nomenklatur komplett'!S484)</f>
        <v>-</v>
      </c>
      <c r="H484" s="174" t="str">
        <f>IF(ISBLANK('Nomenklatur komplett'!N484),"-",'Nomenklatur komplett'!N484)</f>
        <v>-</v>
      </c>
      <c r="I484" s="191" t="str">
        <f>IF(ISBLANK('Nomenklatur komplett'!O484),"-",'Nomenklatur komplett'!O484)</f>
        <v>-</v>
      </c>
    </row>
    <row r="485" spans="1:9" x14ac:dyDescent="0.2">
      <c r="A485" s="174" t="str">
        <f>IF(ISBLANK('Nomenklatur komplett'!P485),"-",'Nomenklatur komplett'!P485)</f>
        <v>-</v>
      </c>
      <c r="B485" s="175" t="str">
        <f>IF(ISBLANK('Nomenklatur komplett'!Q485),"-",'Nomenklatur komplett'!Q485)</f>
        <v>-</v>
      </c>
      <c r="C485" s="176" t="str">
        <f>IF(ISBLANK('Nomenklatur komplett'!R485),"-",'Nomenklatur komplett'!R485)</f>
        <v>-</v>
      </c>
      <c r="D485" s="177" t="str">
        <f>IF(ISBLANK('Nomenklatur komplett'!S485),"-",'Nomenklatur komplett'!S485)</f>
        <v>-</v>
      </c>
      <c r="H485" s="174" t="str">
        <f>IF(ISBLANK('Nomenklatur komplett'!N485),"-",'Nomenklatur komplett'!N485)</f>
        <v>-</v>
      </c>
      <c r="I485" s="191" t="str">
        <f>IF(ISBLANK('Nomenklatur komplett'!O485),"-",'Nomenklatur komplett'!O485)</f>
        <v>-</v>
      </c>
    </row>
    <row r="486" spans="1:9" x14ac:dyDescent="0.2">
      <c r="A486" s="174" t="str">
        <f>IF(ISBLANK('Nomenklatur komplett'!P486),"-",'Nomenklatur komplett'!P486)</f>
        <v>-</v>
      </c>
      <c r="B486" s="175" t="str">
        <f>IF(ISBLANK('Nomenklatur komplett'!Q486),"-",'Nomenklatur komplett'!Q486)</f>
        <v>-</v>
      </c>
      <c r="C486" s="176" t="str">
        <f>IF(ISBLANK('Nomenklatur komplett'!R486),"-",'Nomenklatur komplett'!R486)</f>
        <v>-</v>
      </c>
      <c r="D486" s="177" t="str">
        <f>IF(ISBLANK('Nomenklatur komplett'!S486),"-",'Nomenklatur komplett'!S486)</f>
        <v>-</v>
      </c>
      <c r="H486" s="174" t="str">
        <f>IF(ISBLANK('Nomenklatur komplett'!N486),"-",'Nomenklatur komplett'!N486)</f>
        <v>-</v>
      </c>
      <c r="I486" s="191" t="str">
        <f>IF(ISBLANK('Nomenklatur komplett'!O486),"-",'Nomenklatur komplett'!O486)</f>
        <v>-</v>
      </c>
    </row>
    <row r="487" spans="1:9" x14ac:dyDescent="0.2">
      <c r="A487" s="174" t="str">
        <f>IF(ISBLANK('Nomenklatur komplett'!P487),"-",'Nomenklatur komplett'!P487)</f>
        <v>-</v>
      </c>
      <c r="B487" s="175" t="str">
        <f>IF(ISBLANK('Nomenklatur komplett'!Q487),"-",'Nomenklatur komplett'!Q487)</f>
        <v>-</v>
      </c>
      <c r="C487" s="176" t="str">
        <f>IF(ISBLANK('Nomenklatur komplett'!R487),"-",'Nomenklatur komplett'!R487)</f>
        <v>-</v>
      </c>
      <c r="D487" s="177" t="str">
        <f>IF(ISBLANK('Nomenklatur komplett'!S487),"-",'Nomenklatur komplett'!S487)</f>
        <v>-</v>
      </c>
      <c r="H487" s="174" t="str">
        <f>IF(ISBLANK('Nomenklatur komplett'!N487),"-",'Nomenklatur komplett'!N487)</f>
        <v>-</v>
      </c>
      <c r="I487" s="191" t="str">
        <f>IF(ISBLANK('Nomenklatur komplett'!O487),"-",'Nomenklatur komplett'!O487)</f>
        <v>-</v>
      </c>
    </row>
    <row r="488" spans="1:9" x14ac:dyDescent="0.2">
      <c r="A488" s="174" t="str">
        <f>IF(ISBLANK('Nomenklatur komplett'!P488),"-",'Nomenklatur komplett'!P488)</f>
        <v>-</v>
      </c>
      <c r="B488" s="175" t="str">
        <f>IF(ISBLANK('Nomenklatur komplett'!Q488),"-",'Nomenklatur komplett'!Q488)</f>
        <v>-</v>
      </c>
      <c r="C488" s="176" t="str">
        <f>IF(ISBLANK('Nomenklatur komplett'!R488),"-",'Nomenklatur komplett'!R488)</f>
        <v>-</v>
      </c>
      <c r="D488" s="177" t="str">
        <f>IF(ISBLANK('Nomenklatur komplett'!S488),"-",'Nomenklatur komplett'!S488)</f>
        <v>-</v>
      </c>
      <c r="H488" s="178" t="str">
        <f>IF(ISBLANK(BArtZus!$A4),"-",BArtZus!A4)</f>
        <v>-</v>
      </c>
      <c r="I488" s="192" t="str">
        <f>IF(ISBLANK(BArtZus!$A4),"-",BArtZus!B4)</f>
        <v>-</v>
      </c>
    </row>
    <row r="489" spans="1:9" x14ac:dyDescent="0.2">
      <c r="A489" s="174" t="str">
        <f>IF(ISBLANK('Nomenklatur komplett'!P489),"-",'Nomenklatur komplett'!P489)</f>
        <v>-</v>
      </c>
      <c r="B489" s="175" t="str">
        <f>IF(ISBLANK('Nomenklatur komplett'!Q489),"-",'Nomenklatur komplett'!Q489)</f>
        <v>-</v>
      </c>
      <c r="C489" s="176" t="str">
        <f>IF(ISBLANK('Nomenklatur komplett'!R489),"-",'Nomenklatur komplett'!R489)</f>
        <v>-</v>
      </c>
      <c r="D489" s="177" t="str">
        <f>IF(ISBLANK('Nomenklatur komplett'!S489),"-",'Nomenklatur komplett'!S489)</f>
        <v>-</v>
      </c>
      <c r="H489" s="178" t="str">
        <f>IF(ISBLANK(BArtZus!$A5),"-",BArtZus!A5)</f>
        <v>-</v>
      </c>
      <c r="I489" s="192" t="str">
        <f>IF(ISBLANK(BArtZus!$A5),"-",BArtZus!B5)</f>
        <v>-</v>
      </c>
    </row>
    <row r="490" spans="1:9" x14ac:dyDescent="0.2">
      <c r="A490" s="174" t="str">
        <f>IF(ISBLANK('Nomenklatur komplett'!P490),"-",'Nomenklatur komplett'!P490)</f>
        <v>-</v>
      </c>
      <c r="B490" s="175" t="str">
        <f>IF(ISBLANK('Nomenklatur komplett'!Q490),"-",'Nomenklatur komplett'!Q490)</f>
        <v>-</v>
      </c>
      <c r="C490" s="176" t="str">
        <f>IF(ISBLANK('Nomenklatur komplett'!R490),"-",'Nomenklatur komplett'!R490)</f>
        <v>-</v>
      </c>
      <c r="D490" s="177" t="str">
        <f>IF(ISBLANK('Nomenklatur komplett'!S490),"-",'Nomenklatur komplett'!S490)</f>
        <v>-</v>
      </c>
      <c r="H490" s="178" t="str">
        <f>IF(ISBLANK(BArtZus!$A6),"-",BArtZus!A6)</f>
        <v>-</v>
      </c>
      <c r="I490" s="192" t="str">
        <f>IF(ISBLANK(BArtZus!$A6),"-",BArtZus!B6)</f>
        <v>-</v>
      </c>
    </row>
    <row r="491" spans="1:9" x14ac:dyDescent="0.2">
      <c r="A491" s="174" t="str">
        <f>IF(ISBLANK('Nomenklatur komplett'!P491),"-",'Nomenklatur komplett'!P491)</f>
        <v>-</v>
      </c>
      <c r="B491" s="175" t="str">
        <f>IF(ISBLANK('Nomenklatur komplett'!Q491),"-",'Nomenklatur komplett'!Q491)</f>
        <v>-</v>
      </c>
      <c r="C491" s="176" t="str">
        <f>IF(ISBLANK('Nomenklatur komplett'!R491),"-",'Nomenklatur komplett'!R491)</f>
        <v>-</v>
      </c>
      <c r="D491" s="177" t="str">
        <f>IF(ISBLANK('Nomenklatur komplett'!S491),"-",'Nomenklatur komplett'!S491)</f>
        <v>-</v>
      </c>
      <c r="H491" s="178" t="str">
        <f>IF(ISBLANK(BArtZus!$A7),"-",BArtZus!A7)</f>
        <v>-</v>
      </c>
      <c r="I491" s="192" t="str">
        <f>IF(ISBLANK(BArtZus!$A7),"-",BArtZus!B7)</f>
        <v>-</v>
      </c>
    </row>
    <row r="492" spans="1:9" x14ac:dyDescent="0.2">
      <c r="A492" s="174" t="str">
        <f>IF(ISBLANK('Nomenklatur komplett'!P492),"-",'Nomenklatur komplett'!P492)</f>
        <v>-</v>
      </c>
      <c r="B492" s="175" t="str">
        <f>IF(ISBLANK('Nomenklatur komplett'!Q492),"-",'Nomenklatur komplett'!Q492)</f>
        <v>-</v>
      </c>
      <c r="C492" s="176" t="str">
        <f>IF(ISBLANK('Nomenklatur komplett'!R492),"-",'Nomenklatur komplett'!R492)</f>
        <v>-</v>
      </c>
      <c r="D492" s="177" t="str">
        <f>IF(ISBLANK('Nomenklatur komplett'!S492),"-",'Nomenklatur komplett'!S492)</f>
        <v>-</v>
      </c>
      <c r="H492" s="178" t="str">
        <f>IF(ISBLANK(BArtZus!$A8),"-",BArtZus!A8)</f>
        <v>-</v>
      </c>
      <c r="I492" s="192" t="str">
        <f>IF(ISBLANK(BArtZus!$A8),"-",BArtZus!B8)</f>
        <v>-</v>
      </c>
    </row>
    <row r="493" spans="1:9" x14ac:dyDescent="0.2">
      <c r="A493" s="174" t="str">
        <f>IF(ISBLANK('Nomenklatur komplett'!P493),"-",'Nomenklatur komplett'!P493)</f>
        <v>-</v>
      </c>
      <c r="B493" s="175" t="str">
        <f>IF(ISBLANK('Nomenklatur komplett'!Q493),"-",'Nomenklatur komplett'!Q493)</f>
        <v>-</v>
      </c>
      <c r="C493" s="176" t="str">
        <f>IF(ISBLANK('Nomenklatur komplett'!R493),"-",'Nomenklatur komplett'!R493)</f>
        <v>-</v>
      </c>
      <c r="D493" s="177" t="str">
        <f>IF(ISBLANK('Nomenklatur komplett'!S493),"-",'Nomenklatur komplett'!S493)</f>
        <v>-</v>
      </c>
      <c r="H493" s="178" t="str">
        <f>IF(ISBLANK(BArtZus!$A9),"-",BArtZus!A9)</f>
        <v>-</v>
      </c>
      <c r="I493" s="192" t="str">
        <f>IF(ISBLANK(BArtZus!$A9),"-",BArtZus!B9)</f>
        <v>-</v>
      </c>
    </row>
    <row r="494" spans="1:9" x14ac:dyDescent="0.2">
      <c r="A494" s="174" t="str">
        <f>IF(ISBLANK('Nomenklatur komplett'!P494),"-",'Nomenklatur komplett'!P494)</f>
        <v>-</v>
      </c>
      <c r="B494" s="175" t="str">
        <f>IF(ISBLANK('Nomenklatur komplett'!Q494),"-",'Nomenklatur komplett'!Q494)</f>
        <v>-</v>
      </c>
      <c r="C494" s="176" t="str">
        <f>IF(ISBLANK('Nomenklatur komplett'!R494),"-",'Nomenklatur komplett'!R494)</f>
        <v>-</v>
      </c>
      <c r="D494" s="177" t="str">
        <f>IF(ISBLANK('Nomenklatur komplett'!S494),"-",'Nomenklatur komplett'!S494)</f>
        <v>-</v>
      </c>
      <c r="H494" s="178" t="str">
        <f>IF(ISBLANK(BArtZus!$A10),"-",BArtZus!A10)</f>
        <v>-</v>
      </c>
      <c r="I494" s="192" t="str">
        <f>IF(ISBLANK(BArtZus!$A10),"-",BArtZus!B10)</f>
        <v>-</v>
      </c>
    </row>
    <row r="495" spans="1:9" x14ac:dyDescent="0.2">
      <c r="A495" s="174" t="str">
        <f>IF(ISBLANK('Nomenklatur komplett'!P495),"-",'Nomenklatur komplett'!P495)</f>
        <v>-</v>
      </c>
      <c r="B495" s="175" t="str">
        <f>IF(ISBLANK('Nomenklatur komplett'!Q495),"-",'Nomenklatur komplett'!Q495)</f>
        <v>-</v>
      </c>
      <c r="C495" s="176" t="str">
        <f>IF(ISBLANK('Nomenklatur komplett'!R495),"-",'Nomenklatur komplett'!R495)</f>
        <v>-</v>
      </c>
      <c r="D495" s="177" t="str">
        <f>IF(ISBLANK('Nomenklatur komplett'!S495),"-",'Nomenklatur komplett'!S495)</f>
        <v>-</v>
      </c>
      <c r="H495" s="178" t="str">
        <f>IF(ISBLANK(BArtZus!$A11),"-",BArtZus!A11)</f>
        <v>-</v>
      </c>
      <c r="I495" s="192" t="str">
        <f>IF(ISBLANK(BArtZus!$A11),"-",BArtZus!B11)</f>
        <v>-</v>
      </c>
    </row>
    <row r="496" spans="1:9" x14ac:dyDescent="0.2">
      <c r="A496" s="174" t="str">
        <f>IF(ISBLANK('Nomenklatur komplett'!P496),"-",'Nomenklatur komplett'!P496)</f>
        <v>-</v>
      </c>
      <c r="B496" s="175" t="str">
        <f>IF(ISBLANK('Nomenklatur komplett'!Q496),"-",'Nomenklatur komplett'!Q496)</f>
        <v>-</v>
      </c>
      <c r="C496" s="176" t="str">
        <f>IF(ISBLANK('Nomenklatur komplett'!R496),"-",'Nomenklatur komplett'!R496)</f>
        <v>-</v>
      </c>
      <c r="D496" s="177" t="str">
        <f>IF(ISBLANK('Nomenklatur komplett'!S496),"-",'Nomenklatur komplett'!S496)</f>
        <v>-</v>
      </c>
      <c r="H496" s="178" t="str">
        <f>IF(ISBLANK(BArtZus!$A12),"-",BArtZus!A12)</f>
        <v>-</v>
      </c>
      <c r="I496" s="192" t="str">
        <f>IF(ISBLANK(BArtZus!$A12),"-",BArtZus!B12)</f>
        <v>-</v>
      </c>
    </row>
    <row r="497" spans="1:9" x14ac:dyDescent="0.2">
      <c r="A497" s="174" t="str">
        <f>IF(ISBLANK('Nomenklatur komplett'!P497),"-",'Nomenklatur komplett'!P497)</f>
        <v>-</v>
      </c>
      <c r="B497" s="175" t="str">
        <f>IF(ISBLANK('Nomenklatur komplett'!Q497),"-",'Nomenklatur komplett'!Q497)</f>
        <v>-</v>
      </c>
      <c r="C497" s="176" t="str">
        <f>IF(ISBLANK('Nomenklatur komplett'!R497),"-",'Nomenklatur komplett'!R497)</f>
        <v>-</v>
      </c>
      <c r="D497" s="177" t="str">
        <f>IF(ISBLANK('Nomenklatur komplett'!S497),"-",'Nomenklatur komplett'!S497)</f>
        <v>-</v>
      </c>
      <c r="H497" s="178" t="str">
        <f>IF(ISBLANK(BArtZus!$A13),"-",BArtZus!A13)</f>
        <v>-</v>
      </c>
      <c r="I497" s="192" t="str">
        <f>IF(ISBLANK(BArtZus!$A13),"-",BArtZus!B13)</f>
        <v>-</v>
      </c>
    </row>
    <row r="498" spans="1:9" x14ac:dyDescent="0.2">
      <c r="A498" s="174" t="str">
        <f>IF(ISBLANK('Nomenklatur komplett'!P498),"-",'Nomenklatur komplett'!P498)</f>
        <v>-</v>
      </c>
      <c r="B498" s="175" t="str">
        <f>IF(ISBLANK('Nomenklatur komplett'!Q498),"-",'Nomenklatur komplett'!Q498)</f>
        <v>-</v>
      </c>
      <c r="C498" s="176" t="str">
        <f>IF(ISBLANK('Nomenklatur komplett'!R498),"-",'Nomenklatur komplett'!R498)</f>
        <v>-</v>
      </c>
      <c r="D498" s="177" t="str">
        <f>IF(ISBLANK('Nomenklatur komplett'!S498),"-",'Nomenklatur komplett'!S498)</f>
        <v>-</v>
      </c>
      <c r="H498" s="178" t="str">
        <f>IF(ISBLANK(BArtZus!$A14),"-",BArtZus!A14)</f>
        <v>-</v>
      </c>
      <c r="I498" s="192" t="str">
        <f>IF(ISBLANK(BArtZus!$A14),"-",BArtZus!B14)</f>
        <v>-</v>
      </c>
    </row>
    <row r="499" spans="1:9" x14ac:dyDescent="0.2">
      <c r="A499" s="174" t="str">
        <f>IF(ISBLANK('Nomenklatur komplett'!P499),"-",'Nomenklatur komplett'!P499)</f>
        <v>-</v>
      </c>
      <c r="B499" s="175" t="str">
        <f>IF(ISBLANK('Nomenklatur komplett'!Q499),"-",'Nomenklatur komplett'!Q499)</f>
        <v>-</v>
      </c>
      <c r="C499" s="176" t="str">
        <f>IF(ISBLANK('Nomenklatur komplett'!R499),"-",'Nomenklatur komplett'!R499)</f>
        <v>-</v>
      </c>
      <c r="D499" s="177" t="str">
        <f>IF(ISBLANK('Nomenklatur komplett'!S499),"-",'Nomenklatur komplett'!S499)</f>
        <v>-</v>
      </c>
      <c r="H499" s="178" t="str">
        <f>IF(ISBLANK(BArtZus!$A15),"-",BArtZus!A15)</f>
        <v>-</v>
      </c>
      <c r="I499" s="192" t="str">
        <f>IF(ISBLANK(BArtZus!$A15),"-",BArtZus!B15)</f>
        <v>-</v>
      </c>
    </row>
    <row r="500" spans="1:9" x14ac:dyDescent="0.2">
      <c r="A500" s="174" t="str">
        <f>IF(ISBLANK('Nomenklatur komplett'!P500),"-",'Nomenklatur komplett'!P500)</f>
        <v>-</v>
      </c>
      <c r="B500" s="175" t="str">
        <f>IF(ISBLANK('Nomenklatur komplett'!Q500),"-",'Nomenklatur komplett'!Q500)</f>
        <v>-</v>
      </c>
      <c r="C500" s="176" t="str">
        <f>IF(ISBLANK('Nomenklatur komplett'!R500),"-",'Nomenklatur komplett'!R500)</f>
        <v>-</v>
      </c>
      <c r="D500" s="177" t="str">
        <f>IF(ISBLANK('Nomenklatur komplett'!S500),"-",'Nomenklatur komplett'!S500)</f>
        <v>-</v>
      </c>
      <c r="H500" s="178" t="str">
        <f>IF(ISBLANK(BArtZus!$A16),"-",BArtZus!A16)</f>
        <v>-</v>
      </c>
      <c r="I500" s="192" t="str">
        <f>IF(ISBLANK(BArtZus!$A16),"-",BArtZus!B16)</f>
        <v>-</v>
      </c>
    </row>
    <row r="501" spans="1:9" x14ac:dyDescent="0.2">
      <c r="A501" s="174" t="str">
        <f>IF(ISBLANK('Nomenklatur komplett'!P501),"-",'Nomenklatur komplett'!P501)</f>
        <v>-</v>
      </c>
      <c r="B501" s="175" t="str">
        <f>IF(ISBLANK('Nomenklatur komplett'!Q501),"-",'Nomenklatur komplett'!Q501)</f>
        <v>-</v>
      </c>
      <c r="C501" s="176" t="str">
        <f>IF(ISBLANK('Nomenklatur komplett'!R501),"-",'Nomenklatur komplett'!R501)</f>
        <v>-</v>
      </c>
      <c r="D501" s="177" t="str">
        <f>IF(ISBLANK('Nomenklatur komplett'!S501),"-",'Nomenklatur komplett'!S501)</f>
        <v>-</v>
      </c>
      <c r="H501" s="178" t="str">
        <f>IF(ISBLANK(BArtZus!$A17),"-",BArtZus!A17)</f>
        <v>-</v>
      </c>
      <c r="I501" s="192" t="str">
        <f>IF(ISBLANK(BArtZus!$A17),"-",BArtZus!B17)</f>
        <v>-</v>
      </c>
    </row>
    <row r="502" spans="1:9" x14ac:dyDescent="0.2">
      <c r="A502" s="174" t="str">
        <f>IF(ISBLANK('Nomenklatur komplett'!P502),"-",'Nomenklatur komplett'!P502)</f>
        <v>-</v>
      </c>
      <c r="B502" s="175" t="str">
        <f>IF(ISBLANK('Nomenklatur komplett'!Q502),"-",'Nomenklatur komplett'!Q502)</f>
        <v>-</v>
      </c>
      <c r="C502" s="176" t="str">
        <f>IF(ISBLANK('Nomenklatur komplett'!R502),"-",'Nomenklatur komplett'!R502)</f>
        <v>-</v>
      </c>
      <c r="D502" s="177" t="str">
        <f>IF(ISBLANK('Nomenklatur komplett'!S502),"-",'Nomenklatur komplett'!S502)</f>
        <v>-</v>
      </c>
      <c r="H502" s="178" t="str">
        <f>IF(ISBLANK(BArtZus!$A18),"-",BArtZus!A18)</f>
        <v>-</v>
      </c>
      <c r="I502" s="192" t="str">
        <f>IF(ISBLANK(BArtZus!$A18),"-",BArtZus!B18)</f>
        <v>-</v>
      </c>
    </row>
    <row r="503" spans="1:9" x14ac:dyDescent="0.2">
      <c r="A503" s="174" t="str">
        <f>IF(ISBLANK('Nomenklatur komplett'!P503),"-",'Nomenklatur komplett'!P503)</f>
        <v>-</v>
      </c>
      <c r="B503" s="175" t="str">
        <f>IF(ISBLANK('Nomenklatur komplett'!Q503),"-",'Nomenklatur komplett'!Q503)</f>
        <v>-</v>
      </c>
      <c r="C503" s="176" t="str">
        <f>IF(ISBLANK('Nomenklatur komplett'!R503),"-",'Nomenklatur komplett'!R503)</f>
        <v>-</v>
      </c>
      <c r="D503" s="177" t="str">
        <f>IF(ISBLANK('Nomenklatur komplett'!S503),"-",'Nomenklatur komplett'!S503)</f>
        <v>-</v>
      </c>
      <c r="H503" s="178" t="str">
        <f>IF(ISBLANK(BArtZus!$A19),"-",BArtZus!A19)</f>
        <v>-</v>
      </c>
      <c r="I503" s="192" t="str">
        <f>IF(ISBLANK(BArtZus!$A19),"-",BArtZus!B19)</f>
        <v>-</v>
      </c>
    </row>
    <row r="504" spans="1:9" x14ac:dyDescent="0.2">
      <c r="A504" s="174" t="str">
        <f>IF(ISBLANK('Nomenklatur komplett'!P504),"-",'Nomenklatur komplett'!P504)</f>
        <v>-</v>
      </c>
      <c r="B504" s="175" t="str">
        <f>IF(ISBLANK('Nomenklatur komplett'!Q504),"-",'Nomenklatur komplett'!Q504)</f>
        <v>-</v>
      </c>
      <c r="C504" s="176" t="str">
        <f>IF(ISBLANK('Nomenklatur komplett'!R504),"-",'Nomenklatur komplett'!R504)</f>
        <v>-</v>
      </c>
      <c r="D504" s="177" t="str">
        <f>IF(ISBLANK('Nomenklatur komplett'!S504),"-",'Nomenklatur komplett'!S504)</f>
        <v>-</v>
      </c>
      <c r="H504" s="178" t="str">
        <f>IF(ISBLANK(BArtZus!$A20),"-",BArtZus!A20)</f>
        <v>-</v>
      </c>
      <c r="I504" s="192" t="str">
        <f>IF(ISBLANK(BArtZus!$A20),"-",BArtZus!B20)</f>
        <v>-</v>
      </c>
    </row>
    <row r="505" spans="1:9" x14ac:dyDescent="0.2">
      <c r="A505" s="174" t="str">
        <f>IF(ISBLANK('Nomenklatur komplett'!P505),"-",'Nomenklatur komplett'!P505)</f>
        <v>-</v>
      </c>
      <c r="B505" s="175" t="str">
        <f>IF(ISBLANK('Nomenklatur komplett'!Q505),"-",'Nomenklatur komplett'!Q505)</f>
        <v>-</v>
      </c>
      <c r="C505" s="176" t="str">
        <f>IF(ISBLANK('Nomenklatur komplett'!R505),"-",'Nomenklatur komplett'!R505)</f>
        <v>-</v>
      </c>
      <c r="D505" s="177" t="str">
        <f>IF(ISBLANK('Nomenklatur komplett'!S505),"-",'Nomenklatur komplett'!S505)</f>
        <v>-</v>
      </c>
      <c r="H505" s="178" t="str">
        <f>IF(ISBLANK(BArtZus!$A21),"-",BArtZus!A21)</f>
        <v>-</v>
      </c>
      <c r="I505" s="192" t="str">
        <f>IF(ISBLANK(BArtZus!$A21),"-",BArtZus!B21)</f>
        <v>-</v>
      </c>
    </row>
    <row r="506" spans="1:9" x14ac:dyDescent="0.2">
      <c r="A506" s="174" t="str">
        <f>IF(ISBLANK('Nomenklatur komplett'!P506),"-",'Nomenklatur komplett'!P506)</f>
        <v>-</v>
      </c>
      <c r="B506" s="175" t="str">
        <f>IF(ISBLANK('Nomenklatur komplett'!Q506),"-",'Nomenklatur komplett'!Q506)</f>
        <v>-</v>
      </c>
      <c r="C506" s="176" t="str">
        <f>IF(ISBLANK('Nomenklatur komplett'!R506),"-",'Nomenklatur komplett'!R506)</f>
        <v>-</v>
      </c>
      <c r="D506" s="177" t="str">
        <f>IF(ISBLANK('Nomenklatur komplett'!S506),"-",'Nomenklatur komplett'!S506)</f>
        <v>-</v>
      </c>
      <c r="H506" s="178" t="str">
        <f>IF(ISBLANK(BArtZus!$A22),"-",BArtZus!A22)</f>
        <v>-</v>
      </c>
      <c r="I506" s="192" t="str">
        <f>IF(ISBLANK(BArtZus!$A22),"-",BArtZus!B22)</f>
        <v>-</v>
      </c>
    </row>
    <row r="507" spans="1:9" x14ac:dyDescent="0.2">
      <c r="A507" s="174" t="str">
        <f>IF(ISBLANK('Nomenklatur komplett'!P507),"-",'Nomenklatur komplett'!P507)</f>
        <v>-</v>
      </c>
      <c r="B507" s="175" t="str">
        <f>IF(ISBLANK('Nomenklatur komplett'!Q507),"-",'Nomenklatur komplett'!Q507)</f>
        <v>-</v>
      </c>
      <c r="C507" s="176" t="str">
        <f>IF(ISBLANK('Nomenklatur komplett'!R507),"-",'Nomenklatur komplett'!R507)</f>
        <v>-</v>
      </c>
      <c r="D507" s="177" t="str">
        <f>IF(ISBLANK('Nomenklatur komplett'!S507),"-",'Nomenklatur komplett'!S507)</f>
        <v>-</v>
      </c>
      <c r="H507" s="178" t="str">
        <f>IF(ISBLANK(BArtZus!$A23),"-",BArtZus!A23)</f>
        <v>-</v>
      </c>
      <c r="I507" s="192" t="str">
        <f>IF(ISBLANK(BArtZus!$A23),"-",BArtZus!B23)</f>
        <v>-</v>
      </c>
    </row>
    <row r="508" spans="1:9" x14ac:dyDescent="0.2">
      <c r="A508" s="174" t="str">
        <f>IF(ISBLANK('Nomenklatur komplett'!P508),"-",'Nomenklatur komplett'!P508)</f>
        <v>-</v>
      </c>
      <c r="B508" s="175" t="str">
        <f>IF(ISBLANK('Nomenklatur komplett'!Q508),"-",'Nomenklatur komplett'!Q508)</f>
        <v>-</v>
      </c>
      <c r="C508" s="176" t="str">
        <f>IF(ISBLANK('Nomenklatur komplett'!R508),"-",'Nomenklatur komplett'!R508)</f>
        <v>-</v>
      </c>
      <c r="D508" s="177" t="str">
        <f>IF(ISBLANK('Nomenklatur komplett'!S508),"-",'Nomenklatur komplett'!S508)</f>
        <v>-</v>
      </c>
    </row>
    <row r="509" spans="1:9" x14ac:dyDescent="0.2">
      <c r="A509" s="174" t="str">
        <f>IF(ISBLANK('Nomenklatur komplett'!P509),"-",'Nomenklatur komplett'!P509)</f>
        <v>-</v>
      </c>
      <c r="B509" s="175" t="str">
        <f>IF(ISBLANK('Nomenklatur komplett'!Q509),"-",'Nomenklatur komplett'!Q509)</f>
        <v>-</v>
      </c>
      <c r="C509" s="176" t="str">
        <f>IF(ISBLANK('Nomenklatur komplett'!R509),"-",'Nomenklatur komplett'!R509)</f>
        <v>-</v>
      </c>
      <c r="D509" s="177" t="str">
        <f>IF(ISBLANK('Nomenklatur komplett'!S509),"-",'Nomenklatur komplett'!S509)</f>
        <v>-</v>
      </c>
    </row>
    <row r="510" spans="1:9" x14ac:dyDescent="0.2">
      <c r="A510" s="174" t="str">
        <f>IF(ISBLANK('Nomenklatur komplett'!P510),"-",'Nomenklatur komplett'!P510)</f>
        <v>-</v>
      </c>
      <c r="B510" s="175" t="str">
        <f>IF(ISBLANK('Nomenklatur komplett'!Q510),"-",'Nomenklatur komplett'!Q510)</f>
        <v>-</v>
      </c>
      <c r="C510" s="176" t="str">
        <f>IF(ISBLANK('Nomenklatur komplett'!R510),"-",'Nomenklatur komplett'!R510)</f>
        <v>-</v>
      </c>
      <c r="D510" s="177" t="str">
        <f>IF(ISBLANK('Nomenklatur komplett'!S510),"-",'Nomenklatur komplett'!S510)</f>
        <v>-</v>
      </c>
    </row>
    <row r="511" spans="1:9" x14ac:dyDescent="0.2">
      <c r="A511" s="174" t="str">
        <f>IF(ISBLANK('Nomenklatur komplett'!P511),"-",'Nomenklatur komplett'!P511)</f>
        <v>-</v>
      </c>
      <c r="B511" s="175" t="str">
        <f>IF(ISBLANK('Nomenklatur komplett'!Q511),"-",'Nomenklatur komplett'!Q511)</f>
        <v>-</v>
      </c>
      <c r="C511" s="176" t="str">
        <f>IF(ISBLANK('Nomenklatur komplett'!R511),"-",'Nomenklatur komplett'!R511)</f>
        <v>-</v>
      </c>
      <c r="D511" s="177" t="str">
        <f>IF(ISBLANK('Nomenklatur komplett'!S511),"-",'Nomenklatur komplett'!S511)</f>
        <v>-</v>
      </c>
    </row>
    <row r="512" spans="1:9" x14ac:dyDescent="0.2">
      <c r="A512" s="174" t="str">
        <f>IF(ISBLANK('Nomenklatur komplett'!P512),"-",'Nomenklatur komplett'!P512)</f>
        <v>-</v>
      </c>
      <c r="B512" s="175" t="str">
        <f>IF(ISBLANK('Nomenklatur komplett'!Q512),"-",'Nomenklatur komplett'!Q512)</f>
        <v>-</v>
      </c>
      <c r="C512" s="176" t="str">
        <f>IF(ISBLANK('Nomenklatur komplett'!R512),"-",'Nomenklatur komplett'!R512)</f>
        <v>-</v>
      </c>
      <c r="D512" s="177" t="str">
        <f>IF(ISBLANK('Nomenklatur komplett'!S512),"-",'Nomenklatur komplett'!S512)</f>
        <v>-</v>
      </c>
    </row>
    <row r="513" spans="1:4" x14ac:dyDescent="0.2">
      <c r="A513" s="174" t="str">
        <f>IF(ISBLANK('Nomenklatur komplett'!P513),"-",'Nomenklatur komplett'!P513)</f>
        <v>-</v>
      </c>
      <c r="B513" s="175" t="str">
        <f>IF(ISBLANK('Nomenklatur komplett'!Q513),"-",'Nomenklatur komplett'!Q513)</f>
        <v>-</v>
      </c>
      <c r="C513" s="176" t="str">
        <f>IF(ISBLANK('Nomenklatur komplett'!R513),"-",'Nomenklatur komplett'!R513)</f>
        <v>-</v>
      </c>
      <c r="D513" s="177" t="str">
        <f>IF(ISBLANK('Nomenklatur komplett'!S513),"-",'Nomenklatur komplett'!S513)</f>
        <v>-</v>
      </c>
    </row>
    <row r="514" spans="1:4" x14ac:dyDescent="0.2">
      <c r="A514" s="174" t="str">
        <f>IF(ISBLANK('Nomenklatur komplett'!P514),"-",'Nomenklatur komplett'!P514)</f>
        <v>-</v>
      </c>
      <c r="B514" s="175" t="str">
        <f>IF(ISBLANK('Nomenklatur komplett'!Q514),"-",'Nomenklatur komplett'!Q514)</f>
        <v>-</v>
      </c>
      <c r="C514" s="176" t="str">
        <f>IF(ISBLANK('Nomenklatur komplett'!R514),"-",'Nomenklatur komplett'!R514)</f>
        <v>-</v>
      </c>
      <c r="D514" s="177" t="str">
        <f>IF(ISBLANK('Nomenklatur komplett'!S514),"-",'Nomenklatur komplett'!S514)</f>
        <v>-</v>
      </c>
    </row>
    <row r="515" spans="1:4" x14ac:dyDescent="0.2">
      <c r="A515" s="174" t="str">
        <f>IF(ISBLANK('Nomenklatur komplett'!P515),"-",'Nomenklatur komplett'!P515)</f>
        <v>-</v>
      </c>
      <c r="B515" s="175" t="str">
        <f>IF(ISBLANK('Nomenklatur komplett'!Q515),"-",'Nomenklatur komplett'!Q515)</f>
        <v>-</v>
      </c>
      <c r="C515" s="176" t="str">
        <f>IF(ISBLANK('Nomenklatur komplett'!R515),"-",'Nomenklatur komplett'!R515)</f>
        <v>-</v>
      </c>
      <c r="D515" s="177" t="str">
        <f>IF(ISBLANK('Nomenklatur komplett'!S515),"-",'Nomenklatur komplett'!S515)</f>
        <v>-</v>
      </c>
    </row>
    <row r="516" spans="1:4" x14ac:dyDescent="0.2">
      <c r="A516" s="174" t="str">
        <f>IF(ISBLANK('Nomenklatur komplett'!P516),"-",'Nomenklatur komplett'!P516)</f>
        <v>-</v>
      </c>
      <c r="B516" s="175" t="str">
        <f>IF(ISBLANK('Nomenklatur komplett'!Q516),"-",'Nomenklatur komplett'!Q516)</f>
        <v>-</v>
      </c>
      <c r="C516" s="176" t="str">
        <f>IF(ISBLANK('Nomenklatur komplett'!R516),"-",'Nomenklatur komplett'!R516)</f>
        <v>-</v>
      </c>
      <c r="D516" s="177" t="str">
        <f>IF(ISBLANK('Nomenklatur komplett'!S516),"-",'Nomenklatur komplett'!S516)</f>
        <v>-</v>
      </c>
    </row>
    <row r="517" spans="1:4" x14ac:dyDescent="0.2">
      <c r="A517" s="174" t="str">
        <f>IF(ISBLANK('Nomenklatur komplett'!P517),"-",'Nomenklatur komplett'!P517)</f>
        <v>-</v>
      </c>
      <c r="B517" s="175" t="str">
        <f>IF(ISBLANK('Nomenklatur komplett'!Q517),"-",'Nomenklatur komplett'!Q517)</f>
        <v>-</v>
      </c>
      <c r="C517" s="176" t="str">
        <f>IF(ISBLANK('Nomenklatur komplett'!R517),"-",'Nomenklatur komplett'!R517)</f>
        <v>-</v>
      </c>
      <c r="D517" s="177" t="str">
        <f>IF(ISBLANK('Nomenklatur komplett'!S517),"-",'Nomenklatur komplett'!S517)</f>
        <v>-</v>
      </c>
    </row>
    <row r="518" spans="1:4" x14ac:dyDescent="0.2">
      <c r="A518" s="174" t="str">
        <f>IF(ISBLANK('Nomenklatur komplett'!P518),"-",'Nomenklatur komplett'!P518)</f>
        <v>-</v>
      </c>
      <c r="B518" s="175" t="str">
        <f>IF(ISBLANK('Nomenklatur komplett'!Q518),"-",'Nomenklatur komplett'!Q518)</f>
        <v>-</v>
      </c>
      <c r="C518" s="176" t="str">
        <f>IF(ISBLANK('Nomenklatur komplett'!R518),"-",'Nomenklatur komplett'!R518)</f>
        <v>-</v>
      </c>
      <c r="D518" s="177" t="str">
        <f>IF(ISBLANK('Nomenklatur komplett'!S518),"-",'Nomenklatur komplett'!S518)</f>
        <v>-</v>
      </c>
    </row>
    <row r="519" spans="1:4" x14ac:dyDescent="0.2">
      <c r="A519" s="174" t="str">
        <f>IF(ISBLANK('Nomenklatur komplett'!P519),"-",'Nomenklatur komplett'!P519)</f>
        <v>-</v>
      </c>
      <c r="B519" s="175" t="str">
        <f>IF(ISBLANK('Nomenklatur komplett'!Q519),"-",'Nomenklatur komplett'!Q519)</f>
        <v>-</v>
      </c>
      <c r="C519" s="176" t="str">
        <f>IF(ISBLANK('Nomenklatur komplett'!R519),"-",'Nomenklatur komplett'!R519)</f>
        <v>-</v>
      </c>
      <c r="D519" s="177" t="str">
        <f>IF(ISBLANK('Nomenklatur komplett'!S519),"-",'Nomenklatur komplett'!S519)</f>
        <v>-</v>
      </c>
    </row>
    <row r="520" spans="1:4" x14ac:dyDescent="0.2">
      <c r="A520" s="174" t="str">
        <f>IF(ISBLANK('Nomenklatur komplett'!P520),"-",'Nomenklatur komplett'!P520)</f>
        <v>-</v>
      </c>
      <c r="B520" s="175" t="str">
        <f>IF(ISBLANK('Nomenklatur komplett'!Q520),"-",'Nomenklatur komplett'!Q520)</f>
        <v>-</v>
      </c>
      <c r="C520" s="176" t="str">
        <f>IF(ISBLANK('Nomenklatur komplett'!R520),"-",'Nomenklatur komplett'!R520)</f>
        <v>-</v>
      </c>
      <c r="D520" s="177" t="str">
        <f>IF(ISBLANK('Nomenklatur komplett'!S520),"-",'Nomenklatur komplett'!S520)</f>
        <v>-</v>
      </c>
    </row>
    <row r="521" spans="1:4" x14ac:dyDescent="0.2">
      <c r="A521" s="174" t="str">
        <f>IF(ISBLANK('Nomenklatur komplett'!P521),"-",'Nomenklatur komplett'!P521)</f>
        <v>-</v>
      </c>
      <c r="B521" s="175" t="str">
        <f>IF(ISBLANK('Nomenklatur komplett'!Q521),"-",'Nomenklatur komplett'!Q521)</f>
        <v>-</v>
      </c>
      <c r="C521" s="176" t="str">
        <f>IF(ISBLANK('Nomenklatur komplett'!R521),"-",'Nomenklatur komplett'!R521)</f>
        <v>-</v>
      </c>
      <c r="D521" s="177" t="str">
        <f>IF(ISBLANK('Nomenklatur komplett'!S521),"-",'Nomenklatur komplett'!S521)</f>
        <v>-</v>
      </c>
    </row>
    <row r="522" spans="1:4" x14ac:dyDescent="0.2">
      <c r="A522" s="174" t="str">
        <f>IF(ISBLANK('Nomenklatur komplett'!P522),"-",'Nomenklatur komplett'!P522)</f>
        <v>-</v>
      </c>
      <c r="B522" s="175" t="str">
        <f>IF(ISBLANK('Nomenklatur komplett'!Q522),"-",'Nomenklatur komplett'!Q522)</f>
        <v>-</v>
      </c>
      <c r="C522" s="176" t="str">
        <f>IF(ISBLANK('Nomenklatur komplett'!R522),"-",'Nomenklatur komplett'!R522)</f>
        <v>-</v>
      </c>
      <c r="D522" s="177" t="str">
        <f>IF(ISBLANK('Nomenklatur komplett'!S522),"-",'Nomenklatur komplett'!S522)</f>
        <v>-</v>
      </c>
    </row>
    <row r="523" spans="1:4" x14ac:dyDescent="0.2">
      <c r="A523" s="174" t="str">
        <f>IF(ISBLANK('Nomenklatur komplett'!P523),"-",'Nomenklatur komplett'!P523)</f>
        <v>-</v>
      </c>
      <c r="B523" s="175" t="str">
        <f>IF(ISBLANK('Nomenklatur komplett'!Q523),"-",'Nomenklatur komplett'!Q523)</f>
        <v>-</v>
      </c>
      <c r="C523" s="176" t="str">
        <f>IF(ISBLANK('Nomenklatur komplett'!R523),"-",'Nomenklatur komplett'!R523)</f>
        <v>-</v>
      </c>
      <c r="D523" s="177" t="str">
        <f>IF(ISBLANK('Nomenklatur komplett'!S523),"-",'Nomenklatur komplett'!S523)</f>
        <v>-</v>
      </c>
    </row>
    <row r="524" spans="1:4" x14ac:dyDescent="0.2">
      <c r="A524" s="174" t="str">
        <f>IF(ISBLANK('Nomenklatur komplett'!P524),"-",'Nomenklatur komplett'!P524)</f>
        <v>-</v>
      </c>
      <c r="B524" s="175" t="str">
        <f>IF(ISBLANK('Nomenklatur komplett'!Q524),"-",'Nomenklatur komplett'!Q524)</f>
        <v>-</v>
      </c>
      <c r="C524" s="176" t="str">
        <f>IF(ISBLANK('Nomenklatur komplett'!R524),"-",'Nomenklatur komplett'!R524)</f>
        <v>-</v>
      </c>
      <c r="D524" s="177" t="str">
        <f>IF(ISBLANK('Nomenklatur komplett'!S524),"-",'Nomenklatur komplett'!S524)</f>
        <v>-</v>
      </c>
    </row>
    <row r="525" spans="1:4" x14ac:dyDescent="0.2">
      <c r="A525" s="174" t="str">
        <f>IF(ISBLANK('Nomenklatur komplett'!P525),"-",'Nomenklatur komplett'!P525)</f>
        <v>-</v>
      </c>
      <c r="B525" s="175" t="str">
        <f>IF(ISBLANK('Nomenklatur komplett'!Q525),"-",'Nomenklatur komplett'!Q525)</f>
        <v>-</v>
      </c>
      <c r="C525" s="176" t="str">
        <f>IF(ISBLANK('Nomenklatur komplett'!R525),"-",'Nomenklatur komplett'!R525)</f>
        <v>-</v>
      </c>
      <c r="D525" s="177" t="str">
        <f>IF(ISBLANK('Nomenklatur komplett'!S525),"-",'Nomenklatur komplett'!S525)</f>
        <v>-</v>
      </c>
    </row>
    <row r="526" spans="1:4" x14ac:dyDescent="0.2">
      <c r="A526" s="174" t="str">
        <f>IF(ISBLANK('Nomenklatur komplett'!P526),"-",'Nomenklatur komplett'!P526)</f>
        <v>-</v>
      </c>
      <c r="B526" s="175" t="str">
        <f>IF(ISBLANK('Nomenklatur komplett'!Q526),"-",'Nomenklatur komplett'!Q526)</f>
        <v>-</v>
      </c>
      <c r="C526" s="176" t="str">
        <f>IF(ISBLANK('Nomenklatur komplett'!R526),"-",'Nomenklatur komplett'!R526)</f>
        <v>-</v>
      </c>
      <c r="D526" s="177" t="str">
        <f>IF(ISBLANK('Nomenklatur komplett'!S526),"-",'Nomenklatur komplett'!S526)</f>
        <v>-</v>
      </c>
    </row>
    <row r="527" spans="1:4" x14ac:dyDescent="0.2">
      <c r="A527" s="174" t="str">
        <f>IF(ISBLANK('Nomenklatur komplett'!P527),"-",'Nomenklatur komplett'!P527)</f>
        <v>-</v>
      </c>
      <c r="B527" s="175" t="str">
        <f>IF(ISBLANK('Nomenklatur komplett'!Q527),"-",'Nomenklatur komplett'!Q527)</f>
        <v>-</v>
      </c>
      <c r="C527" s="176" t="str">
        <f>IF(ISBLANK('Nomenklatur komplett'!R527),"-",'Nomenklatur komplett'!R527)</f>
        <v>-</v>
      </c>
      <c r="D527" s="177" t="str">
        <f>IF(ISBLANK('Nomenklatur komplett'!S527),"-",'Nomenklatur komplett'!S527)</f>
        <v>-</v>
      </c>
    </row>
    <row r="528" spans="1:4" x14ac:dyDescent="0.2">
      <c r="A528" s="174" t="str">
        <f>IF(ISBLANK('Nomenklatur komplett'!P528),"-",'Nomenklatur komplett'!P528)</f>
        <v>-</v>
      </c>
      <c r="B528" s="175" t="str">
        <f>IF(ISBLANK('Nomenklatur komplett'!Q528),"-",'Nomenklatur komplett'!Q528)</f>
        <v>-</v>
      </c>
      <c r="C528" s="176" t="str">
        <f>IF(ISBLANK('Nomenklatur komplett'!R528),"-",'Nomenklatur komplett'!R528)</f>
        <v>-</v>
      </c>
      <c r="D528" s="177" t="str">
        <f>IF(ISBLANK('Nomenklatur komplett'!S528),"-",'Nomenklatur komplett'!S528)</f>
        <v>-</v>
      </c>
    </row>
    <row r="529" spans="1:4" x14ac:dyDescent="0.2">
      <c r="A529" s="174" t="str">
        <f>IF(ISBLANK('Nomenklatur komplett'!P529),"-",'Nomenklatur komplett'!P529)</f>
        <v>-</v>
      </c>
      <c r="B529" s="175" t="str">
        <f>IF(ISBLANK('Nomenklatur komplett'!Q529),"-",'Nomenklatur komplett'!Q529)</f>
        <v>-</v>
      </c>
      <c r="C529" s="176" t="str">
        <f>IF(ISBLANK('Nomenklatur komplett'!R529),"-",'Nomenklatur komplett'!R529)</f>
        <v>-</v>
      </c>
      <c r="D529" s="177" t="str">
        <f>IF(ISBLANK('Nomenklatur komplett'!S529),"-",'Nomenklatur komplett'!S529)</f>
        <v>-</v>
      </c>
    </row>
    <row r="530" spans="1:4" x14ac:dyDescent="0.2">
      <c r="A530" s="174" t="str">
        <f>IF(ISBLANK('Nomenklatur komplett'!P530),"-",'Nomenklatur komplett'!P530)</f>
        <v>-</v>
      </c>
      <c r="B530" s="175" t="str">
        <f>IF(ISBLANK('Nomenklatur komplett'!Q530),"-",'Nomenklatur komplett'!Q530)</f>
        <v>-</v>
      </c>
      <c r="C530" s="176" t="str">
        <f>IF(ISBLANK('Nomenklatur komplett'!R530),"-",'Nomenklatur komplett'!R530)</f>
        <v>-</v>
      </c>
      <c r="D530" s="177" t="str">
        <f>IF(ISBLANK('Nomenklatur komplett'!S530),"-",'Nomenklatur komplett'!S530)</f>
        <v>-</v>
      </c>
    </row>
    <row r="531" spans="1:4" x14ac:dyDescent="0.2">
      <c r="A531" s="174" t="str">
        <f>IF(ISBLANK('Nomenklatur komplett'!P531),"-",'Nomenklatur komplett'!P531)</f>
        <v>-</v>
      </c>
      <c r="B531" s="175" t="str">
        <f>IF(ISBLANK('Nomenklatur komplett'!Q531),"-",'Nomenklatur komplett'!Q531)</f>
        <v>-</v>
      </c>
      <c r="C531" s="176" t="str">
        <f>IF(ISBLANK('Nomenklatur komplett'!R531),"-",'Nomenklatur komplett'!R531)</f>
        <v>-</v>
      </c>
      <c r="D531" s="177" t="str">
        <f>IF(ISBLANK('Nomenklatur komplett'!S531),"-",'Nomenklatur komplett'!S531)</f>
        <v>-</v>
      </c>
    </row>
    <row r="532" spans="1:4" x14ac:dyDescent="0.2">
      <c r="A532" s="174" t="str">
        <f>IF(ISBLANK('Nomenklatur komplett'!P532),"-",'Nomenklatur komplett'!P532)</f>
        <v>-</v>
      </c>
      <c r="B532" s="175" t="str">
        <f>IF(ISBLANK('Nomenklatur komplett'!Q532),"-",'Nomenklatur komplett'!Q532)</f>
        <v>-</v>
      </c>
      <c r="C532" s="176" t="str">
        <f>IF(ISBLANK('Nomenklatur komplett'!R532),"-",'Nomenklatur komplett'!R532)</f>
        <v>-</v>
      </c>
      <c r="D532" s="177" t="str">
        <f>IF(ISBLANK('Nomenklatur komplett'!S532),"-",'Nomenklatur komplett'!S532)</f>
        <v>-</v>
      </c>
    </row>
    <row r="533" spans="1:4" x14ac:dyDescent="0.2">
      <c r="A533" s="174" t="str">
        <f>IF(ISBLANK('Nomenklatur komplett'!P533),"-",'Nomenklatur komplett'!P533)</f>
        <v>-</v>
      </c>
      <c r="B533" s="175" t="str">
        <f>IF(ISBLANK('Nomenklatur komplett'!Q533),"-",'Nomenklatur komplett'!Q533)</f>
        <v>-</v>
      </c>
      <c r="C533" s="176" t="str">
        <f>IF(ISBLANK('Nomenklatur komplett'!R533),"-",'Nomenklatur komplett'!R533)</f>
        <v>-</v>
      </c>
      <c r="D533" s="177" t="str">
        <f>IF(ISBLANK('Nomenklatur komplett'!S533),"-",'Nomenklatur komplett'!S533)</f>
        <v>-</v>
      </c>
    </row>
    <row r="534" spans="1:4" x14ac:dyDescent="0.2">
      <c r="A534" s="174" t="str">
        <f>IF(ISBLANK('Nomenklatur komplett'!P534),"-",'Nomenklatur komplett'!P534)</f>
        <v>-</v>
      </c>
      <c r="B534" s="175" t="str">
        <f>IF(ISBLANK('Nomenklatur komplett'!Q534),"-",'Nomenklatur komplett'!Q534)</f>
        <v>-</v>
      </c>
      <c r="C534" s="176" t="str">
        <f>IF(ISBLANK('Nomenklatur komplett'!R534),"-",'Nomenklatur komplett'!R534)</f>
        <v>-</v>
      </c>
      <c r="D534" s="177" t="str">
        <f>IF(ISBLANK('Nomenklatur komplett'!S534),"-",'Nomenklatur komplett'!S534)</f>
        <v>-</v>
      </c>
    </row>
    <row r="535" spans="1:4" x14ac:dyDescent="0.2">
      <c r="A535" s="174" t="str">
        <f>IF(ISBLANK('Nomenklatur komplett'!P535),"-",'Nomenklatur komplett'!P535)</f>
        <v>-</v>
      </c>
      <c r="B535" s="175" t="str">
        <f>IF(ISBLANK('Nomenklatur komplett'!Q535),"-",'Nomenklatur komplett'!Q535)</f>
        <v>-</v>
      </c>
      <c r="C535" s="176" t="str">
        <f>IF(ISBLANK('Nomenklatur komplett'!R535),"-",'Nomenklatur komplett'!R535)</f>
        <v>-</v>
      </c>
      <c r="D535" s="177" t="str">
        <f>IF(ISBLANK('Nomenklatur komplett'!S535),"-",'Nomenklatur komplett'!S535)</f>
        <v>-</v>
      </c>
    </row>
    <row r="536" spans="1:4" x14ac:dyDescent="0.2">
      <c r="A536" s="174" t="str">
        <f>IF(ISBLANK('Nomenklatur komplett'!P536),"-",'Nomenklatur komplett'!P536)</f>
        <v>-</v>
      </c>
      <c r="B536" s="175" t="str">
        <f>IF(ISBLANK('Nomenklatur komplett'!Q536),"-",'Nomenklatur komplett'!Q536)</f>
        <v>-</v>
      </c>
      <c r="C536" s="176" t="str">
        <f>IF(ISBLANK('Nomenklatur komplett'!R536),"-",'Nomenklatur komplett'!R536)</f>
        <v>-</v>
      </c>
      <c r="D536" s="177" t="str">
        <f>IF(ISBLANK('Nomenklatur komplett'!S536),"-",'Nomenklatur komplett'!S536)</f>
        <v>-</v>
      </c>
    </row>
    <row r="537" spans="1:4" x14ac:dyDescent="0.2">
      <c r="A537" s="174" t="str">
        <f>IF(ISBLANK('Nomenklatur komplett'!P537),"-",'Nomenklatur komplett'!P537)</f>
        <v>-</v>
      </c>
      <c r="B537" s="175" t="str">
        <f>IF(ISBLANK('Nomenklatur komplett'!Q537),"-",'Nomenklatur komplett'!Q537)</f>
        <v>-</v>
      </c>
      <c r="C537" s="176" t="str">
        <f>IF(ISBLANK('Nomenklatur komplett'!R537),"-",'Nomenklatur komplett'!R537)</f>
        <v>-</v>
      </c>
      <c r="D537" s="177" t="str">
        <f>IF(ISBLANK('Nomenklatur komplett'!S537),"-",'Nomenklatur komplett'!S537)</f>
        <v>-</v>
      </c>
    </row>
    <row r="538" spans="1:4" x14ac:dyDescent="0.2">
      <c r="A538" s="174" t="str">
        <f>IF(ISBLANK('Nomenklatur komplett'!P538),"-",'Nomenklatur komplett'!P538)</f>
        <v>-</v>
      </c>
      <c r="B538" s="175" t="str">
        <f>IF(ISBLANK('Nomenklatur komplett'!Q538),"-",'Nomenklatur komplett'!Q538)</f>
        <v>-</v>
      </c>
      <c r="C538" s="176" t="str">
        <f>IF(ISBLANK('Nomenklatur komplett'!R538),"-",'Nomenklatur komplett'!R538)</f>
        <v>-</v>
      </c>
      <c r="D538" s="177" t="str">
        <f>IF(ISBLANK('Nomenklatur komplett'!S538),"-",'Nomenklatur komplett'!S538)</f>
        <v>-</v>
      </c>
    </row>
    <row r="539" spans="1:4" x14ac:dyDescent="0.2">
      <c r="A539" s="174" t="str">
        <f>IF(ISBLANK('Nomenklatur komplett'!P539),"-",'Nomenklatur komplett'!P539)</f>
        <v>-</v>
      </c>
      <c r="B539" s="175" t="str">
        <f>IF(ISBLANK('Nomenklatur komplett'!Q539),"-",'Nomenklatur komplett'!Q539)</f>
        <v>-</v>
      </c>
      <c r="C539" s="176" t="str">
        <f>IF(ISBLANK('Nomenklatur komplett'!R539),"-",'Nomenklatur komplett'!R539)</f>
        <v>-</v>
      </c>
      <c r="D539" s="177" t="str">
        <f>IF(ISBLANK('Nomenklatur komplett'!S539),"-",'Nomenklatur komplett'!S539)</f>
        <v>-</v>
      </c>
    </row>
    <row r="540" spans="1:4" x14ac:dyDescent="0.2">
      <c r="A540" s="174" t="str">
        <f>IF(ISBLANK('Nomenklatur komplett'!P540),"-",'Nomenklatur komplett'!P540)</f>
        <v>-</v>
      </c>
      <c r="B540" s="175" t="str">
        <f>IF(ISBLANK('Nomenklatur komplett'!Q540),"-",'Nomenklatur komplett'!Q540)</f>
        <v>-</v>
      </c>
      <c r="C540" s="176" t="str">
        <f>IF(ISBLANK('Nomenklatur komplett'!R540),"-",'Nomenklatur komplett'!R540)</f>
        <v>-</v>
      </c>
      <c r="D540" s="177" t="str">
        <f>IF(ISBLANK('Nomenklatur komplett'!S540),"-",'Nomenklatur komplett'!S540)</f>
        <v>-</v>
      </c>
    </row>
    <row r="541" spans="1:4" x14ac:dyDescent="0.2">
      <c r="A541" s="174" t="str">
        <f>IF(ISBLANK('Nomenklatur komplett'!P541),"-",'Nomenklatur komplett'!P541)</f>
        <v>-</v>
      </c>
      <c r="B541" s="175" t="str">
        <f>IF(ISBLANK('Nomenklatur komplett'!Q541),"-",'Nomenklatur komplett'!Q541)</f>
        <v>-</v>
      </c>
      <c r="C541" s="176" t="str">
        <f>IF(ISBLANK('Nomenklatur komplett'!R541),"-",'Nomenklatur komplett'!R541)</f>
        <v>-</v>
      </c>
      <c r="D541" s="177" t="str">
        <f>IF(ISBLANK('Nomenklatur komplett'!S541),"-",'Nomenklatur komplett'!S541)</f>
        <v>-</v>
      </c>
    </row>
    <row r="542" spans="1:4" x14ac:dyDescent="0.2">
      <c r="A542" s="174" t="str">
        <f>IF(ISBLANK('Nomenklatur komplett'!P542),"-",'Nomenklatur komplett'!P542)</f>
        <v>-</v>
      </c>
      <c r="B542" s="175" t="str">
        <f>IF(ISBLANK('Nomenklatur komplett'!Q542),"-",'Nomenklatur komplett'!Q542)</f>
        <v>-</v>
      </c>
      <c r="C542" s="176" t="str">
        <f>IF(ISBLANK('Nomenklatur komplett'!R542),"-",'Nomenklatur komplett'!R542)</f>
        <v>-</v>
      </c>
      <c r="D542" s="177" t="str">
        <f>IF(ISBLANK('Nomenklatur komplett'!S542),"-",'Nomenklatur komplett'!S542)</f>
        <v>-</v>
      </c>
    </row>
    <row r="543" spans="1:4" x14ac:dyDescent="0.2">
      <c r="A543" s="174" t="str">
        <f>IF(ISBLANK('Nomenklatur komplett'!P543),"-",'Nomenklatur komplett'!P543)</f>
        <v>-</v>
      </c>
      <c r="B543" s="175" t="str">
        <f>IF(ISBLANK('Nomenklatur komplett'!Q543),"-",'Nomenklatur komplett'!Q543)</f>
        <v>-</v>
      </c>
      <c r="C543" s="176" t="str">
        <f>IF(ISBLANK('Nomenklatur komplett'!R543),"-",'Nomenklatur komplett'!R543)</f>
        <v>-</v>
      </c>
      <c r="D543" s="177" t="str">
        <f>IF(ISBLANK('Nomenklatur komplett'!S543),"-",'Nomenklatur komplett'!S543)</f>
        <v>-</v>
      </c>
    </row>
    <row r="544" spans="1:4" x14ac:dyDescent="0.2">
      <c r="A544" s="174" t="str">
        <f>IF(ISBLANK('Nomenklatur komplett'!P544),"-",'Nomenklatur komplett'!P544)</f>
        <v>-</v>
      </c>
      <c r="B544" s="175" t="str">
        <f>IF(ISBLANK('Nomenklatur komplett'!Q544),"-",'Nomenklatur komplett'!Q544)</f>
        <v>-</v>
      </c>
      <c r="C544" s="176" t="str">
        <f>IF(ISBLANK('Nomenklatur komplett'!R544),"-",'Nomenklatur komplett'!R544)</f>
        <v>-</v>
      </c>
      <c r="D544" s="177" t="str">
        <f>IF(ISBLANK('Nomenklatur komplett'!S544),"-",'Nomenklatur komplett'!S544)</f>
        <v>-</v>
      </c>
    </row>
    <row r="545" spans="1:4" x14ac:dyDescent="0.2">
      <c r="A545" s="174" t="str">
        <f>IF(ISBLANK('Nomenklatur komplett'!P545),"-",'Nomenklatur komplett'!P545)</f>
        <v>-</v>
      </c>
      <c r="B545" s="175" t="str">
        <f>IF(ISBLANK('Nomenklatur komplett'!Q545),"-",'Nomenklatur komplett'!Q545)</f>
        <v>-</v>
      </c>
      <c r="C545" s="176" t="str">
        <f>IF(ISBLANK('Nomenklatur komplett'!R545),"-",'Nomenklatur komplett'!R545)</f>
        <v>-</v>
      </c>
      <c r="D545" s="177" t="str">
        <f>IF(ISBLANK('Nomenklatur komplett'!S545),"-",'Nomenklatur komplett'!S545)</f>
        <v>-</v>
      </c>
    </row>
    <row r="546" spans="1:4" x14ac:dyDescent="0.2">
      <c r="A546" s="174" t="str">
        <f>IF(ISBLANK('Nomenklatur komplett'!P546),"-",'Nomenklatur komplett'!P546)</f>
        <v>-</v>
      </c>
      <c r="B546" s="175" t="str">
        <f>IF(ISBLANK('Nomenklatur komplett'!Q546),"-",'Nomenklatur komplett'!Q546)</f>
        <v>-</v>
      </c>
      <c r="C546" s="176" t="str">
        <f>IF(ISBLANK('Nomenklatur komplett'!R546),"-",'Nomenklatur komplett'!R546)</f>
        <v>-</v>
      </c>
      <c r="D546" s="177" t="str">
        <f>IF(ISBLANK('Nomenklatur komplett'!S546),"-",'Nomenklatur komplett'!S546)</f>
        <v>-</v>
      </c>
    </row>
    <row r="547" spans="1:4" x14ac:dyDescent="0.2">
      <c r="A547" s="174" t="str">
        <f>IF(ISBLANK('Nomenklatur komplett'!P547),"-",'Nomenklatur komplett'!P547)</f>
        <v>-</v>
      </c>
      <c r="B547" s="175" t="str">
        <f>IF(ISBLANK('Nomenklatur komplett'!Q547),"-",'Nomenklatur komplett'!Q547)</f>
        <v>-</v>
      </c>
      <c r="C547" s="176" t="str">
        <f>IF(ISBLANK('Nomenklatur komplett'!R547),"-",'Nomenklatur komplett'!R547)</f>
        <v>-</v>
      </c>
      <c r="D547" s="177" t="str">
        <f>IF(ISBLANK('Nomenklatur komplett'!S547),"-",'Nomenklatur komplett'!S547)</f>
        <v>-</v>
      </c>
    </row>
    <row r="548" spans="1:4" x14ac:dyDescent="0.2">
      <c r="A548" s="174" t="str">
        <f>IF(ISBLANK('Nomenklatur komplett'!P548),"-",'Nomenklatur komplett'!P548)</f>
        <v>-</v>
      </c>
      <c r="B548" s="175" t="str">
        <f>IF(ISBLANK('Nomenklatur komplett'!Q548),"-",'Nomenklatur komplett'!Q548)</f>
        <v>-</v>
      </c>
      <c r="C548" s="176" t="str">
        <f>IF(ISBLANK('Nomenklatur komplett'!R548),"-",'Nomenklatur komplett'!R548)</f>
        <v>-</v>
      </c>
      <c r="D548" s="177" t="str">
        <f>IF(ISBLANK('Nomenklatur komplett'!S548),"-",'Nomenklatur komplett'!S548)</f>
        <v>-</v>
      </c>
    </row>
    <row r="549" spans="1:4" x14ac:dyDescent="0.2">
      <c r="A549" s="174" t="str">
        <f>IF(ISBLANK('Nomenklatur komplett'!P549),"-",'Nomenklatur komplett'!P549)</f>
        <v>-</v>
      </c>
      <c r="B549" s="175" t="str">
        <f>IF(ISBLANK('Nomenklatur komplett'!Q549),"-",'Nomenklatur komplett'!Q549)</f>
        <v>-</v>
      </c>
      <c r="C549" s="176" t="str">
        <f>IF(ISBLANK('Nomenklatur komplett'!R549),"-",'Nomenklatur komplett'!R549)</f>
        <v>-</v>
      </c>
      <c r="D549" s="177" t="str">
        <f>IF(ISBLANK('Nomenklatur komplett'!S549),"-",'Nomenklatur komplett'!S549)</f>
        <v>-</v>
      </c>
    </row>
    <row r="550" spans="1:4" x14ac:dyDescent="0.2">
      <c r="A550" s="174" t="str">
        <f>IF(ISBLANK('Nomenklatur komplett'!P550),"-",'Nomenklatur komplett'!P550)</f>
        <v>-</v>
      </c>
      <c r="B550" s="175" t="str">
        <f>IF(ISBLANK('Nomenklatur komplett'!Q550),"-",'Nomenklatur komplett'!Q550)</f>
        <v>-</v>
      </c>
      <c r="C550" s="176" t="str">
        <f>IF(ISBLANK('Nomenklatur komplett'!R550),"-",'Nomenklatur komplett'!R550)</f>
        <v>-</v>
      </c>
      <c r="D550" s="177" t="str">
        <f>IF(ISBLANK('Nomenklatur komplett'!S550),"-",'Nomenklatur komplett'!S550)</f>
        <v>-</v>
      </c>
    </row>
    <row r="551" spans="1:4" x14ac:dyDescent="0.2">
      <c r="A551" s="174" t="str">
        <f>IF(ISBLANK('Nomenklatur komplett'!P551),"-",'Nomenklatur komplett'!P551)</f>
        <v>-</v>
      </c>
      <c r="B551" s="175" t="str">
        <f>IF(ISBLANK('Nomenklatur komplett'!Q551),"-",'Nomenklatur komplett'!Q551)</f>
        <v>-</v>
      </c>
      <c r="C551" s="176" t="str">
        <f>IF(ISBLANK('Nomenklatur komplett'!R551),"-",'Nomenklatur komplett'!R551)</f>
        <v>-</v>
      </c>
      <c r="D551" s="177" t="str">
        <f>IF(ISBLANK('Nomenklatur komplett'!S551),"-",'Nomenklatur komplett'!S551)</f>
        <v>-</v>
      </c>
    </row>
    <row r="552" spans="1:4" x14ac:dyDescent="0.2">
      <c r="A552" s="174" t="str">
        <f>IF(ISBLANK('Nomenklatur komplett'!P552),"-",'Nomenklatur komplett'!P552)</f>
        <v>-</v>
      </c>
      <c r="B552" s="175" t="str">
        <f>IF(ISBLANK('Nomenklatur komplett'!Q552),"-",'Nomenklatur komplett'!Q552)</f>
        <v>-</v>
      </c>
      <c r="C552" s="176" t="str">
        <f>IF(ISBLANK('Nomenklatur komplett'!R552),"-",'Nomenklatur komplett'!R552)</f>
        <v>-</v>
      </c>
      <c r="D552" s="177" t="str">
        <f>IF(ISBLANK('Nomenklatur komplett'!S552),"-",'Nomenklatur komplett'!S552)</f>
        <v>-</v>
      </c>
    </row>
    <row r="553" spans="1:4" x14ac:dyDescent="0.2">
      <c r="A553" s="174" t="str">
        <f>IF(ISBLANK('Nomenklatur komplett'!P553),"-",'Nomenklatur komplett'!P553)</f>
        <v>-</v>
      </c>
      <c r="B553" s="175" t="str">
        <f>IF(ISBLANK('Nomenklatur komplett'!Q553),"-",'Nomenklatur komplett'!Q553)</f>
        <v>-</v>
      </c>
      <c r="C553" s="176" t="str">
        <f>IF(ISBLANK('Nomenklatur komplett'!R553),"-",'Nomenklatur komplett'!R553)</f>
        <v>-</v>
      </c>
      <c r="D553" s="177" t="str">
        <f>IF(ISBLANK('Nomenklatur komplett'!S553),"-",'Nomenklatur komplett'!S553)</f>
        <v>-</v>
      </c>
    </row>
    <row r="554" spans="1:4" x14ac:dyDescent="0.2">
      <c r="A554" s="174" t="str">
        <f>IF(ISBLANK('Nomenklatur komplett'!P554),"-",'Nomenklatur komplett'!P554)</f>
        <v>-</v>
      </c>
      <c r="B554" s="175" t="str">
        <f>IF(ISBLANK('Nomenklatur komplett'!Q554),"-",'Nomenklatur komplett'!Q554)</f>
        <v>-</v>
      </c>
      <c r="C554" s="176" t="str">
        <f>IF(ISBLANK('Nomenklatur komplett'!R554),"-",'Nomenklatur komplett'!R554)</f>
        <v>-</v>
      </c>
      <c r="D554" s="177" t="str">
        <f>IF(ISBLANK('Nomenklatur komplett'!S554),"-",'Nomenklatur komplett'!S554)</f>
        <v>-</v>
      </c>
    </row>
    <row r="555" spans="1:4" x14ac:dyDescent="0.2">
      <c r="A555" s="174" t="str">
        <f>IF(ISBLANK('Nomenklatur komplett'!P555),"-",'Nomenklatur komplett'!P555)</f>
        <v>-</v>
      </c>
      <c r="B555" s="175" t="str">
        <f>IF(ISBLANK('Nomenklatur komplett'!Q555),"-",'Nomenklatur komplett'!Q555)</f>
        <v>-</v>
      </c>
      <c r="C555" s="176" t="str">
        <f>IF(ISBLANK('Nomenklatur komplett'!R555),"-",'Nomenklatur komplett'!R555)</f>
        <v>-</v>
      </c>
      <c r="D555" s="177" t="str">
        <f>IF(ISBLANK('Nomenklatur komplett'!S555),"-",'Nomenklatur komplett'!S555)</f>
        <v>-</v>
      </c>
    </row>
    <row r="556" spans="1:4" x14ac:dyDescent="0.2">
      <c r="A556" s="174" t="str">
        <f>IF(ISBLANK('Nomenklatur komplett'!P556),"-",'Nomenklatur komplett'!P556)</f>
        <v>-</v>
      </c>
      <c r="B556" s="175" t="str">
        <f>IF(ISBLANK('Nomenklatur komplett'!Q556),"-",'Nomenklatur komplett'!Q556)</f>
        <v>-</v>
      </c>
      <c r="C556" s="176" t="str">
        <f>IF(ISBLANK('Nomenklatur komplett'!R556),"-",'Nomenklatur komplett'!R556)</f>
        <v>-</v>
      </c>
      <c r="D556" s="177" t="str">
        <f>IF(ISBLANK('Nomenklatur komplett'!S556),"-",'Nomenklatur komplett'!S556)</f>
        <v>-</v>
      </c>
    </row>
    <row r="557" spans="1:4" x14ac:dyDescent="0.2">
      <c r="A557" s="174" t="str">
        <f>IF(ISBLANK('Nomenklatur komplett'!P557),"-",'Nomenklatur komplett'!P557)</f>
        <v>-</v>
      </c>
      <c r="B557" s="175" t="str">
        <f>IF(ISBLANK('Nomenklatur komplett'!Q557),"-",'Nomenklatur komplett'!Q557)</f>
        <v>-</v>
      </c>
      <c r="C557" s="176" t="str">
        <f>IF(ISBLANK('Nomenklatur komplett'!R557),"-",'Nomenklatur komplett'!R557)</f>
        <v>-</v>
      </c>
      <c r="D557" s="177" t="str">
        <f>IF(ISBLANK('Nomenklatur komplett'!S557),"-",'Nomenklatur komplett'!S557)</f>
        <v>-</v>
      </c>
    </row>
    <row r="558" spans="1:4" x14ac:dyDescent="0.2">
      <c r="A558" s="174" t="str">
        <f>IF(ISBLANK('Nomenklatur komplett'!P558),"-",'Nomenklatur komplett'!P558)</f>
        <v>-</v>
      </c>
      <c r="B558" s="175" t="str">
        <f>IF(ISBLANK('Nomenklatur komplett'!Q558),"-",'Nomenklatur komplett'!Q558)</f>
        <v>-</v>
      </c>
      <c r="C558" s="176" t="str">
        <f>IF(ISBLANK('Nomenklatur komplett'!R558),"-",'Nomenklatur komplett'!R558)</f>
        <v>-</v>
      </c>
      <c r="D558" s="177" t="str">
        <f>IF(ISBLANK('Nomenklatur komplett'!S558),"-",'Nomenklatur komplett'!S558)</f>
        <v>-</v>
      </c>
    </row>
    <row r="559" spans="1:4" x14ac:dyDescent="0.2">
      <c r="A559" s="174" t="str">
        <f>IF(ISBLANK('Nomenklatur komplett'!P559),"-",'Nomenklatur komplett'!P559)</f>
        <v>-</v>
      </c>
      <c r="B559" s="175" t="str">
        <f>IF(ISBLANK('Nomenklatur komplett'!Q559),"-",'Nomenklatur komplett'!Q559)</f>
        <v>-</v>
      </c>
      <c r="C559" s="176" t="str">
        <f>IF(ISBLANK('Nomenklatur komplett'!R559),"-",'Nomenklatur komplett'!R559)</f>
        <v>-</v>
      </c>
      <c r="D559" s="177" t="str">
        <f>IF(ISBLANK('Nomenklatur komplett'!S559),"-",'Nomenklatur komplett'!S559)</f>
        <v>-</v>
      </c>
    </row>
    <row r="560" spans="1:4" x14ac:dyDescent="0.2">
      <c r="A560" s="174" t="str">
        <f>IF(ISBLANK('Nomenklatur komplett'!P560),"-",'Nomenklatur komplett'!P560)</f>
        <v>-</v>
      </c>
      <c r="B560" s="175" t="str">
        <f>IF(ISBLANK('Nomenklatur komplett'!Q560),"-",'Nomenklatur komplett'!Q560)</f>
        <v>-</v>
      </c>
      <c r="C560" s="176" t="str">
        <f>IF(ISBLANK('Nomenklatur komplett'!R560),"-",'Nomenklatur komplett'!R560)</f>
        <v>-</v>
      </c>
      <c r="D560" s="177" t="str">
        <f>IF(ISBLANK('Nomenklatur komplett'!S560),"-",'Nomenklatur komplett'!S560)</f>
        <v>-</v>
      </c>
    </row>
    <row r="561" spans="1:4" x14ac:dyDescent="0.2">
      <c r="A561" s="174" t="str">
        <f>IF(ISBLANK('Nomenklatur komplett'!P561),"-",'Nomenklatur komplett'!P561)</f>
        <v>-</v>
      </c>
      <c r="B561" s="175" t="str">
        <f>IF(ISBLANK('Nomenklatur komplett'!Q561),"-",'Nomenklatur komplett'!Q561)</f>
        <v>-</v>
      </c>
      <c r="C561" s="176" t="str">
        <f>IF(ISBLANK('Nomenklatur komplett'!R561),"-",'Nomenklatur komplett'!R561)</f>
        <v>-</v>
      </c>
      <c r="D561" s="177" t="str">
        <f>IF(ISBLANK('Nomenklatur komplett'!S561),"-",'Nomenklatur komplett'!S561)</f>
        <v>-</v>
      </c>
    </row>
    <row r="562" spans="1:4" x14ac:dyDescent="0.2">
      <c r="A562" s="174" t="str">
        <f>IF(ISBLANK('Nomenklatur komplett'!P562),"-",'Nomenklatur komplett'!P562)</f>
        <v>-</v>
      </c>
      <c r="B562" s="175" t="str">
        <f>IF(ISBLANK('Nomenklatur komplett'!Q562),"-",'Nomenklatur komplett'!Q562)</f>
        <v>-</v>
      </c>
      <c r="C562" s="176" t="str">
        <f>IF(ISBLANK('Nomenklatur komplett'!R562),"-",'Nomenklatur komplett'!R562)</f>
        <v>-</v>
      </c>
      <c r="D562" s="177" t="str">
        <f>IF(ISBLANK('Nomenklatur komplett'!S562),"-",'Nomenklatur komplett'!S562)</f>
        <v>-</v>
      </c>
    </row>
    <row r="563" spans="1:4" x14ac:dyDescent="0.2">
      <c r="A563" s="174" t="str">
        <f>IF(ISBLANK('Nomenklatur komplett'!P563),"-",'Nomenklatur komplett'!P563)</f>
        <v>-</v>
      </c>
      <c r="B563" s="175" t="str">
        <f>IF(ISBLANK('Nomenklatur komplett'!Q563),"-",'Nomenklatur komplett'!Q563)</f>
        <v>-</v>
      </c>
      <c r="C563" s="176" t="str">
        <f>IF(ISBLANK('Nomenklatur komplett'!R563),"-",'Nomenklatur komplett'!R563)</f>
        <v>-</v>
      </c>
      <c r="D563" s="177" t="str">
        <f>IF(ISBLANK('Nomenklatur komplett'!S563),"-",'Nomenklatur komplett'!S563)</f>
        <v>-</v>
      </c>
    </row>
    <row r="564" spans="1:4" x14ac:dyDescent="0.2">
      <c r="A564" s="174" t="str">
        <f>IF(ISBLANK('Nomenklatur komplett'!P564),"-",'Nomenklatur komplett'!P564)</f>
        <v>-</v>
      </c>
      <c r="B564" s="175" t="str">
        <f>IF(ISBLANK('Nomenklatur komplett'!Q564),"-",'Nomenklatur komplett'!Q564)</f>
        <v>-</v>
      </c>
      <c r="C564" s="176" t="str">
        <f>IF(ISBLANK('Nomenklatur komplett'!R564),"-",'Nomenklatur komplett'!R564)</f>
        <v>-</v>
      </c>
      <c r="D564" s="177" t="str">
        <f>IF(ISBLANK('Nomenklatur komplett'!S564),"-",'Nomenklatur komplett'!S564)</f>
        <v>-</v>
      </c>
    </row>
    <row r="565" spans="1:4" x14ac:dyDescent="0.2">
      <c r="A565" s="174" t="str">
        <f>IF(ISBLANK('Nomenklatur komplett'!P565),"-",'Nomenklatur komplett'!P565)</f>
        <v>-</v>
      </c>
      <c r="B565" s="175" t="str">
        <f>IF(ISBLANK('Nomenklatur komplett'!Q565),"-",'Nomenklatur komplett'!Q565)</f>
        <v>-</v>
      </c>
      <c r="C565" s="176" t="str">
        <f>IF(ISBLANK('Nomenklatur komplett'!R565),"-",'Nomenklatur komplett'!R565)</f>
        <v>-</v>
      </c>
      <c r="D565" s="177" t="str">
        <f>IF(ISBLANK('Nomenklatur komplett'!S565),"-",'Nomenklatur komplett'!S565)</f>
        <v>-</v>
      </c>
    </row>
    <row r="566" spans="1:4" x14ac:dyDescent="0.2">
      <c r="A566" s="174" t="str">
        <f>IF(ISBLANK('Nomenklatur komplett'!P566),"-",'Nomenklatur komplett'!P566)</f>
        <v>-</v>
      </c>
      <c r="B566" s="175" t="str">
        <f>IF(ISBLANK('Nomenklatur komplett'!Q566),"-",'Nomenklatur komplett'!Q566)</f>
        <v>-</v>
      </c>
      <c r="C566" s="176" t="str">
        <f>IF(ISBLANK('Nomenklatur komplett'!R566),"-",'Nomenklatur komplett'!R566)</f>
        <v>-</v>
      </c>
      <c r="D566" s="177" t="str">
        <f>IF(ISBLANK('Nomenklatur komplett'!S566),"-",'Nomenklatur komplett'!S566)</f>
        <v>-</v>
      </c>
    </row>
    <row r="567" spans="1:4" x14ac:dyDescent="0.2">
      <c r="A567" s="174" t="str">
        <f>IF(ISBLANK('Nomenklatur komplett'!P567),"-",'Nomenklatur komplett'!P567)</f>
        <v>-</v>
      </c>
      <c r="B567" s="175" t="str">
        <f>IF(ISBLANK('Nomenklatur komplett'!Q567),"-",'Nomenklatur komplett'!Q567)</f>
        <v>-</v>
      </c>
      <c r="C567" s="176" t="str">
        <f>IF(ISBLANK('Nomenklatur komplett'!R567),"-",'Nomenklatur komplett'!R567)</f>
        <v>-</v>
      </c>
      <c r="D567" s="177" t="str">
        <f>IF(ISBLANK('Nomenklatur komplett'!S567),"-",'Nomenklatur komplett'!S567)</f>
        <v>-</v>
      </c>
    </row>
    <row r="568" spans="1:4" x14ac:dyDescent="0.2">
      <c r="A568" s="174" t="str">
        <f>IF(ISBLANK('Nomenklatur komplett'!P568),"-",'Nomenklatur komplett'!P568)</f>
        <v>-</v>
      </c>
      <c r="B568" s="175" t="str">
        <f>IF(ISBLANK('Nomenklatur komplett'!Q568),"-",'Nomenklatur komplett'!Q568)</f>
        <v>-</v>
      </c>
      <c r="C568" s="176" t="str">
        <f>IF(ISBLANK('Nomenklatur komplett'!R568),"-",'Nomenklatur komplett'!R568)</f>
        <v>-</v>
      </c>
      <c r="D568" s="177" t="str">
        <f>IF(ISBLANK('Nomenklatur komplett'!S568),"-",'Nomenklatur komplett'!S568)</f>
        <v>-</v>
      </c>
    </row>
    <row r="569" spans="1:4" x14ac:dyDescent="0.2">
      <c r="A569" s="174" t="str">
        <f>IF(ISBLANK('Nomenklatur komplett'!P569),"-",'Nomenklatur komplett'!P569)</f>
        <v>-</v>
      </c>
      <c r="B569" s="175" t="str">
        <f>IF(ISBLANK('Nomenklatur komplett'!Q569),"-",'Nomenklatur komplett'!Q569)</f>
        <v>-</v>
      </c>
      <c r="C569" s="176" t="str">
        <f>IF(ISBLANK('Nomenklatur komplett'!R569),"-",'Nomenklatur komplett'!R569)</f>
        <v>-</v>
      </c>
      <c r="D569" s="177" t="str">
        <f>IF(ISBLANK('Nomenklatur komplett'!S569),"-",'Nomenklatur komplett'!S569)</f>
        <v>-</v>
      </c>
    </row>
    <row r="570" spans="1:4" x14ac:dyDescent="0.2">
      <c r="A570" s="174" t="str">
        <f>IF(ISBLANK('Nomenklatur komplett'!P570),"-",'Nomenklatur komplett'!P570)</f>
        <v>-</v>
      </c>
      <c r="B570" s="175" t="str">
        <f>IF(ISBLANK('Nomenklatur komplett'!Q570),"-",'Nomenklatur komplett'!Q570)</f>
        <v>-</v>
      </c>
      <c r="C570" s="176" t="str">
        <f>IF(ISBLANK('Nomenklatur komplett'!R570),"-",'Nomenklatur komplett'!R570)</f>
        <v>-</v>
      </c>
      <c r="D570" s="177" t="str">
        <f>IF(ISBLANK('Nomenklatur komplett'!S570),"-",'Nomenklatur komplett'!S570)</f>
        <v>-</v>
      </c>
    </row>
    <row r="571" spans="1:4" x14ac:dyDescent="0.2">
      <c r="A571" s="174" t="str">
        <f>IF(ISBLANK('Nomenklatur komplett'!P571),"-",'Nomenklatur komplett'!P571)</f>
        <v>-</v>
      </c>
      <c r="B571" s="175" t="str">
        <f>IF(ISBLANK('Nomenklatur komplett'!Q571),"-",'Nomenklatur komplett'!Q571)</f>
        <v>-</v>
      </c>
      <c r="C571" s="176" t="str">
        <f>IF(ISBLANK('Nomenklatur komplett'!R571),"-",'Nomenklatur komplett'!R571)</f>
        <v>-</v>
      </c>
      <c r="D571" s="177" t="str">
        <f>IF(ISBLANK('Nomenklatur komplett'!S571),"-",'Nomenklatur komplett'!S571)</f>
        <v>-</v>
      </c>
    </row>
    <row r="572" spans="1:4" x14ac:dyDescent="0.2">
      <c r="A572" s="174" t="str">
        <f>IF(ISBLANK('Nomenklatur komplett'!P572),"-",'Nomenklatur komplett'!P572)</f>
        <v>-</v>
      </c>
      <c r="B572" s="175" t="str">
        <f>IF(ISBLANK('Nomenklatur komplett'!Q572),"-",'Nomenklatur komplett'!Q572)</f>
        <v>-</v>
      </c>
      <c r="C572" s="176" t="str">
        <f>IF(ISBLANK('Nomenklatur komplett'!R572),"-",'Nomenklatur komplett'!R572)</f>
        <v>-</v>
      </c>
      <c r="D572" s="177" t="str">
        <f>IF(ISBLANK('Nomenklatur komplett'!S572),"-",'Nomenklatur komplett'!S572)</f>
        <v>-</v>
      </c>
    </row>
    <row r="573" spans="1:4" x14ac:dyDescent="0.2">
      <c r="A573" s="174" t="str">
        <f>IF(ISBLANK('Nomenklatur komplett'!P573),"-",'Nomenklatur komplett'!P573)</f>
        <v>-</v>
      </c>
      <c r="B573" s="175" t="str">
        <f>IF(ISBLANK('Nomenklatur komplett'!Q573),"-",'Nomenklatur komplett'!Q573)</f>
        <v>-</v>
      </c>
      <c r="C573" s="176" t="str">
        <f>IF(ISBLANK('Nomenklatur komplett'!R573),"-",'Nomenklatur komplett'!R573)</f>
        <v>-</v>
      </c>
      <c r="D573" s="177" t="str">
        <f>IF(ISBLANK('Nomenklatur komplett'!S573),"-",'Nomenklatur komplett'!S573)</f>
        <v>-</v>
      </c>
    </row>
    <row r="574" spans="1:4" x14ac:dyDescent="0.2">
      <c r="A574" s="174" t="str">
        <f>IF(ISBLANK('Nomenklatur komplett'!P574),"-",'Nomenklatur komplett'!P574)</f>
        <v>-</v>
      </c>
      <c r="B574" s="175" t="str">
        <f>IF(ISBLANK('Nomenklatur komplett'!Q574),"-",'Nomenklatur komplett'!Q574)</f>
        <v>-</v>
      </c>
      <c r="C574" s="176" t="str">
        <f>IF(ISBLANK('Nomenklatur komplett'!R574),"-",'Nomenklatur komplett'!R574)</f>
        <v>-</v>
      </c>
      <c r="D574" s="177" t="str">
        <f>IF(ISBLANK('Nomenklatur komplett'!S574),"-",'Nomenklatur komplett'!S574)</f>
        <v>-</v>
      </c>
    </row>
    <row r="575" spans="1:4" x14ac:dyDescent="0.2">
      <c r="A575" s="174" t="str">
        <f>IF(ISBLANK('Nomenklatur komplett'!P575),"-",'Nomenklatur komplett'!P575)</f>
        <v>-</v>
      </c>
      <c r="B575" s="175" t="str">
        <f>IF(ISBLANK('Nomenklatur komplett'!Q575),"-",'Nomenklatur komplett'!Q575)</f>
        <v>-</v>
      </c>
      <c r="C575" s="176" t="str">
        <f>IF(ISBLANK('Nomenklatur komplett'!R575),"-",'Nomenklatur komplett'!R575)</f>
        <v>-</v>
      </c>
      <c r="D575" s="177" t="str">
        <f>IF(ISBLANK('Nomenklatur komplett'!S575),"-",'Nomenklatur komplett'!S575)</f>
        <v>-</v>
      </c>
    </row>
    <row r="576" spans="1:4" x14ac:dyDescent="0.2">
      <c r="A576" s="174" t="str">
        <f>IF(ISBLANK('Nomenklatur komplett'!P576),"-",'Nomenklatur komplett'!P576)</f>
        <v>-</v>
      </c>
      <c r="B576" s="175" t="str">
        <f>IF(ISBLANK('Nomenklatur komplett'!Q576),"-",'Nomenklatur komplett'!Q576)</f>
        <v>-</v>
      </c>
      <c r="C576" s="176" t="str">
        <f>IF(ISBLANK('Nomenklatur komplett'!R576),"-",'Nomenklatur komplett'!R576)</f>
        <v>-</v>
      </c>
      <c r="D576" s="177" t="str">
        <f>IF(ISBLANK('Nomenklatur komplett'!S576),"-",'Nomenklatur komplett'!S576)</f>
        <v>-</v>
      </c>
    </row>
    <row r="577" spans="1:4" x14ac:dyDescent="0.2">
      <c r="A577" s="174" t="str">
        <f>IF(ISBLANK('Nomenklatur komplett'!P577),"-",'Nomenklatur komplett'!P577)</f>
        <v>-</v>
      </c>
      <c r="B577" s="175" t="str">
        <f>IF(ISBLANK('Nomenklatur komplett'!Q577),"-",'Nomenklatur komplett'!Q577)</f>
        <v>-</v>
      </c>
      <c r="C577" s="176" t="str">
        <f>IF(ISBLANK('Nomenklatur komplett'!R577),"-",'Nomenklatur komplett'!R577)</f>
        <v>-</v>
      </c>
      <c r="D577" s="177" t="str">
        <f>IF(ISBLANK('Nomenklatur komplett'!S577),"-",'Nomenklatur komplett'!S577)</f>
        <v>-</v>
      </c>
    </row>
    <row r="578" spans="1:4" x14ac:dyDescent="0.2">
      <c r="A578" s="174" t="str">
        <f>IF(ISBLANK('Nomenklatur komplett'!P578),"-",'Nomenklatur komplett'!P578)</f>
        <v>-</v>
      </c>
      <c r="B578" s="175" t="str">
        <f>IF(ISBLANK('Nomenklatur komplett'!Q578),"-",'Nomenklatur komplett'!Q578)</f>
        <v>-</v>
      </c>
      <c r="C578" s="176" t="str">
        <f>IF(ISBLANK('Nomenklatur komplett'!R578),"-",'Nomenklatur komplett'!R578)</f>
        <v>-</v>
      </c>
      <c r="D578" s="177" t="str">
        <f>IF(ISBLANK('Nomenklatur komplett'!S578),"-",'Nomenklatur komplett'!S578)</f>
        <v>-</v>
      </c>
    </row>
    <row r="579" spans="1:4" x14ac:dyDescent="0.2">
      <c r="A579" s="174" t="str">
        <f>IF(ISBLANK('Nomenklatur komplett'!P579),"-",'Nomenklatur komplett'!P579)</f>
        <v>-</v>
      </c>
      <c r="B579" s="175" t="str">
        <f>IF(ISBLANK('Nomenklatur komplett'!Q579),"-",'Nomenklatur komplett'!Q579)</f>
        <v>-</v>
      </c>
      <c r="C579" s="176" t="str">
        <f>IF(ISBLANK('Nomenklatur komplett'!R579),"-",'Nomenklatur komplett'!R579)</f>
        <v>-</v>
      </c>
      <c r="D579" s="177" t="str">
        <f>IF(ISBLANK('Nomenklatur komplett'!S579),"-",'Nomenklatur komplett'!S579)</f>
        <v>-</v>
      </c>
    </row>
    <row r="580" spans="1:4" x14ac:dyDescent="0.2">
      <c r="A580" s="174" t="str">
        <f>IF(ISBLANK('Nomenklatur komplett'!P580),"-",'Nomenklatur komplett'!P580)</f>
        <v>-</v>
      </c>
      <c r="B580" s="175" t="str">
        <f>IF(ISBLANK('Nomenklatur komplett'!Q580),"-",'Nomenklatur komplett'!Q580)</f>
        <v>-</v>
      </c>
      <c r="C580" s="176" t="str">
        <f>IF(ISBLANK('Nomenklatur komplett'!R580),"-",'Nomenklatur komplett'!R580)</f>
        <v>-</v>
      </c>
      <c r="D580" s="177" t="str">
        <f>IF(ISBLANK('Nomenklatur komplett'!S580),"-",'Nomenklatur komplett'!S580)</f>
        <v>-</v>
      </c>
    </row>
    <row r="581" spans="1:4" x14ac:dyDescent="0.2">
      <c r="A581" s="174" t="str">
        <f>IF(ISBLANK('Nomenklatur komplett'!P581),"-",'Nomenklatur komplett'!P581)</f>
        <v>-</v>
      </c>
      <c r="B581" s="175" t="str">
        <f>IF(ISBLANK('Nomenklatur komplett'!Q581),"-",'Nomenklatur komplett'!Q581)</f>
        <v>-</v>
      </c>
      <c r="C581" s="176" t="str">
        <f>IF(ISBLANK('Nomenklatur komplett'!R581),"-",'Nomenklatur komplett'!R581)</f>
        <v>-</v>
      </c>
      <c r="D581" s="177" t="str">
        <f>IF(ISBLANK('Nomenklatur komplett'!S581),"-",'Nomenklatur komplett'!S581)</f>
        <v>-</v>
      </c>
    </row>
    <row r="582" spans="1:4" x14ac:dyDescent="0.2">
      <c r="A582" s="174" t="str">
        <f>IF(ISBLANK('Nomenklatur komplett'!P582),"-",'Nomenklatur komplett'!P582)</f>
        <v>-</v>
      </c>
      <c r="B582" s="175" t="str">
        <f>IF(ISBLANK('Nomenklatur komplett'!Q582),"-",'Nomenklatur komplett'!Q582)</f>
        <v>-</v>
      </c>
      <c r="C582" s="176" t="str">
        <f>IF(ISBLANK('Nomenklatur komplett'!R582),"-",'Nomenklatur komplett'!R582)</f>
        <v>-</v>
      </c>
      <c r="D582" s="177" t="str">
        <f>IF(ISBLANK('Nomenklatur komplett'!S582),"-",'Nomenklatur komplett'!S582)</f>
        <v>-</v>
      </c>
    </row>
    <row r="583" spans="1:4" x14ac:dyDescent="0.2">
      <c r="A583" s="174" t="str">
        <f>IF(ISBLANK('Nomenklatur komplett'!P583),"-",'Nomenklatur komplett'!P583)</f>
        <v>-</v>
      </c>
      <c r="B583" s="175" t="str">
        <f>IF(ISBLANK('Nomenklatur komplett'!Q583),"-",'Nomenklatur komplett'!Q583)</f>
        <v>-</v>
      </c>
      <c r="C583" s="176" t="str">
        <f>IF(ISBLANK('Nomenklatur komplett'!R583),"-",'Nomenklatur komplett'!R583)</f>
        <v>-</v>
      </c>
      <c r="D583" s="177" t="str">
        <f>IF(ISBLANK('Nomenklatur komplett'!S583),"-",'Nomenklatur komplett'!S583)</f>
        <v>-</v>
      </c>
    </row>
    <row r="584" spans="1:4" x14ac:dyDescent="0.2">
      <c r="A584" s="174" t="str">
        <f>IF(ISBLANK('Nomenklatur komplett'!P584),"-",'Nomenklatur komplett'!P584)</f>
        <v>-</v>
      </c>
      <c r="B584" s="175" t="str">
        <f>IF(ISBLANK('Nomenklatur komplett'!Q584),"-",'Nomenklatur komplett'!Q584)</f>
        <v>-</v>
      </c>
      <c r="C584" s="176" t="str">
        <f>IF(ISBLANK('Nomenklatur komplett'!R584),"-",'Nomenklatur komplett'!R584)</f>
        <v>-</v>
      </c>
      <c r="D584" s="177" t="str">
        <f>IF(ISBLANK('Nomenklatur komplett'!S584),"-",'Nomenklatur komplett'!S584)</f>
        <v>-</v>
      </c>
    </row>
    <row r="585" spans="1:4" x14ac:dyDescent="0.2">
      <c r="A585" s="174" t="str">
        <f>IF(ISBLANK('Nomenklatur komplett'!P585),"-",'Nomenklatur komplett'!P585)</f>
        <v>-</v>
      </c>
      <c r="B585" s="175" t="str">
        <f>IF(ISBLANK('Nomenklatur komplett'!Q585),"-",'Nomenklatur komplett'!Q585)</f>
        <v>-</v>
      </c>
      <c r="C585" s="176" t="str">
        <f>IF(ISBLANK('Nomenklatur komplett'!R585),"-",'Nomenklatur komplett'!R585)</f>
        <v>-</v>
      </c>
      <c r="D585" s="177" t="str">
        <f>IF(ISBLANK('Nomenklatur komplett'!S585),"-",'Nomenklatur komplett'!S585)</f>
        <v>-</v>
      </c>
    </row>
    <row r="586" spans="1:4" x14ac:dyDescent="0.2">
      <c r="A586" s="174" t="str">
        <f>IF(ISBLANK('Nomenklatur komplett'!P586),"-",'Nomenklatur komplett'!P586)</f>
        <v>-</v>
      </c>
      <c r="B586" s="175" t="str">
        <f>IF(ISBLANK('Nomenklatur komplett'!Q586),"-",'Nomenklatur komplett'!Q586)</f>
        <v>-</v>
      </c>
      <c r="C586" s="176" t="str">
        <f>IF(ISBLANK('Nomenklatur komplett'!R586),"-",'Nomenklatur komplett'!R586)</f>
        <v>-</v>
      </c>
      <c r="D586" s="177" t="str">
        <f>IF(ISBLANK('Nomenklatur komplett'!S586),"-",'Nomenklatur komplett'!S586)</f>
        <v>-</v>
      </c>
    </row>
    <row r="587" spans="1:4" x14ac:dyDescent="0.2">
      <c r="A587" s="174" t="str">
        <f>IF(ISBLANK('Nomenklatur komplett'!P587),"-",'Nomenklatur komplett'!P587)</f>
        <v>-</v>
      </c>
      <c r="B587" s="175" t="str">
        <f>IF(ISBLANK('Nomenklatur komplett'!Q587),"-",'Nomenklatur komplett'!Q587)</f>
        <v>-</v>
      </c>
      <c r="C587" s="176" t="str">
        <f>IF(ISBLANK('Nomenklatur komplett'!R587),"-",'Nomenklatur komplett'!R587)</f>
        <v>-</v>
      </c>
      <c r="D587" s="177" t="str">
        <f>IF(ISBLANK('Nomenklatur komplett'!S587),"-",'Nomenklatur komplett'!S587)</f>
        <v>-</v>
      </c>
    </row>
    <row r="588" spans="1:4" x14ac:dyDescent="0.2">
      <c r="A588" s="174" t="str">
        <f>IF(ISBLANK('Nomenklatur komplett'!P588),"-",'Nomenklatur komplett'!P588)</f>
        <v>-</v>
      </c>
      <c r="B588" s="175" t="str">
        <f>IF(ISBLANK('Nomenklatur komplett'!Q588),"-",'Nomenklatur komplett'!Q588)</f>
        <v>-</v>
      </c>
      <c r="C588" s="176" t="str">
        <f>IF(ISBLANK('Nomenklatur komplett'!R588),"-",'Nomenklatur komplett'!R588)</f>
        <v>-</v>
      </c>
      <c r="D588" s="177" t="str">
        <f>IF(ISBLANK('Nomenklatur komplett'!S588),"-",'Nomenklatur komplett'!S588)</f>
        <v>-</v>
      </c>
    </row>
    <row r="589" spans="1:4" x14ac:dyDescent="0.2">
      <c r="A589" s="174" t="str">
        <f>IF(ISBLANK('Nomenklatur komplett'!P589),"-",'Nomenklatur komplett'!P589)</f>
        <v>-</v>
      </c>
      <c r="B589" s="175" t="str">
        <f>IF(ISBLANK('Nomenklatur komplett'!Q589),"-",'Nomenklatur komplett'!Q589)</f>
        <v>-</v>
      </c>
      <c r="C589" s="176" t="str">
        <f>IF(ISBLANK('Nomenklatur komplett'!R589),"-",'Nomenklatur komplett'!R589)</f>
        <v>-</v>
      </c>
      <c r="D589" s="177" t="str">
        <f>IF(ISBLANK('Nomenklatur komplett'!S589),"-",'Nomenklatur komplett'!S589)</f>
        <v>-</v>
      </c>
    </row>
    <row r="590" spans="1:4" x14ac:dyDescent="0.2">
      <c r="A590" s="174" t="str">
        <f>IF(ISBLANK('Nomenklatur komplett'!P590),"-",'Nomenklatur komplett'!P590)</f>
        <v>-</v>
      </c>
      <c r="B590" s="175" t="str">
        <f>IF(ISBLANK('Nomenklatur komplett'!Q590),"-",'Nomenklatur komplett'!Q590)</f>
        <v>-</v>
      </c>
      <c r="C590" s="176" t="str">
        <f>IF(ISBLANK('Nomenklatur komplett'!R590),"-",'Nomenklatur komplett'!R590)</f>
        <v>-</v>
      </c>
      <c r="D590" s="177" t="str">
        <f>IF(ISBLANK('Nomenklatur komplett'!S590),"-",'Nomenklatur komplett'!S590)</f>
        <v>-</v>
      </c>
    </row>
    <row r="591" spans="1:4" x14ac:dyDescent="0.2">
      <c r="A591" s="174" t="str">
        <f>IF(ISBLANK('Nomenklatur komplett'!P591),"-",'Nomenklatur komplett'!P591)</f>
        <v>-</v>
      </c>
      <c r="B591" s="175" t="str">
        <f>IF(ISBLANK('Nomenklatur komplett'!Q591),"-",'Nomenklatur komplett'!Q591)</f>
        <v>-</v>
      </c>
      <c r="C591" s="176" t="str">
        <f>IF(ISBLANK('Nomenklatur komplett'!R591),"-",'Nomenklatur komplett'!R591)</f>
        <v>-</v>
      </c>
      <c r="D591" s="177" t="str">
        <f>IF(ISBLANK('Nomenklatur komplett'!S591),"-",'Nomenklatur komplett'!S591)</f>
        <v>-</v>
      </c>
    </row>
    <row r="592" spans="1:4" x14ac:dyDescent="0.2">
      <c r="A592" s="174" t="str">
        <f>IF(ISBLANK('Nomenklatur komplett'!P592),"-",'Nomenklatur komplett'!P592)</f>
        <v>-</v>
      </c>
      <c r="B592" s="175" t="str">
        <f>IF(ISBLANK('Nomenklatur komplett'!Q592),"-",'Nomenklatur komplett'!Q592)</f>
        <v>-</v>
      </c>
      <c r="C592" s="176" t="str">
        <f>IF(ISBLANK('Nomenklatur komplett'!R592),"-",'Nomenklatur komplett'!R592)</f>
        <v>-</v>
      </c>
      <c r="D592" s="177" t="str">
        <f>IF(ISBLANK('Nomenklatur komplett'!S592),"-",'Nomenklatur komplett'!S592)</f>
        <v>-</v>
      </c>
    </row>
    <row r="593" spans="1:4" x14ac:dyDescent="0.2">
      <c r="A593" s="174" t="str">
        <f>IF(ISBLANK('Nomenklatur komplett'!P593),"-",'Nomenklatur komplett'!P593)</f>
        <v>-</v>
      </c>
      <c r="B593" s="175" t="str">
        <f>IF(ISBLANK('Nomenklatur komplett'!Q593),"-",'Nomenklatur komplett'!Q593)</f>
        <v>-</v>
      </c>
      <c r="C593" s="176" t="str">
        <f>IF(ISBLANK('Nomenklatur komplett'!R593),"-",'Nomenklatur komplett'!R593)</f>
        <v>-</v>
      </c>
      <c r="D593" s="177" t="str">
        <f>IF(ISBLANK('Nomenklatur komplett'!S593),"-",'Nomenklatur komplett'!S593)</f>
        <v>-</v>
      </c>
    </row>
    <row r="594" spans="1:4" x14ac:dyDescent="0.2">
      <c r="A594" s="174" t="str">
        <f>IF(ISBLANK('Nomenklatur komplett'!P594),"-",'Nomenklatur komplett'!P594)</f>
        <v>-</v>
      </c>
      <c r="B594" s="175" t="str">
        <f>IF(ISBLANK('Nomenklatur komplett'!Q594),"-",'Nomenklatur komplett'!Q594)</f>
        <v>-</v>
      </c>
      <c r="C594" s="176" t="str">
        <f>IF(ISBLANK('Nomenklatur komplett'!R594),"-",'Nomenklatur komplett'!R594)</f>
        <v>-</v>
      </c>
      <c r="D594" s="177" t="str">
        <f>IF(ISBLANK('Nomenklatur komplett'!S594),"-",'Nomenklatur komplett'!S594)</f>
        <v>-</v>
      </c>
    </row>
    <row r="595" spans="1:4" x14ac:dyDescent="0.2">
      <c r="A595" s="174" t="str">
        <f>IF(ISBLANK('Nomenklatur komplett'!P595),"-",'Nomenklatur komplett'!P595)</f>
        <v>-</v>
      </c>
      <c r="B595" s="175" t="str">
        <f>IF(ISBLANK('Nomenklatur komplett'!Q595),"-",'Nomenklatur komplett'!Q595)</f>
        <v>-</v>
      </c>
      <c r="C595" s="176" t="str">
        <f>IF(ISBLANK('Nomenklatur komplett'!R595),"-",'Nomenklatur komplett'!R595)</f>
        <v>-</v>
      </c>
      <c r="D595" s="177" t="str">
        <f>IF(ISBLANK('Nomenklatur komplett'!S595),"-",'Nomenklatur komplett'!S595)</f>
        <v>-</v>
      </c>
    </row>
    <row r="596" spans="1:4" x14ac:dyDescent="0.2">
      <c r="A596" s="174" t="str">
        <f>IF(ISBLANK('Nomenklatur komplett'!P596),"-",'Nomenklatur komplett'!P596)</f>
        <v>-</v>
      </c>
      <c r="B596" s="175" t="str">
        <f>IF(ISBLANK('Nomenklatur komplett'!Q596),"-",'Nomenklatur komplett'!Q596)</f>
        <v>-</v>
      </c>
      <c r="C596" s="176" t="str">
        <f>IF(ISBLANK('Nomenklatur komplett'!R596),"-",'Nomenklatur komplett'!R596)</f>
        <v>-</v>
      </c>
      <c r="D596" s="177" t="str">
        <f>IF(ISBLANK('Nomenklatur komplett'!S596),"-",'Nomenklatur komplett'!S596)</f>
        <v>-</v>
      </c>
    </row>
    <row r="597" spans="1:4" x14ac:dyDescent="0.2">
      <c r="A597" s="174" t="str">
        <f>IF(ISBLANK('Nomenklatur komplett'!P597),"-",'Nomenklatur komplett'!P597)</f>
        <v>-</v>
      </c>
      <c r="B597" s="175" t="str">
        <f>IF(ISBLANK('Nomenklatur komplett'!Q597),"-",'Nomenklatur komplett'!Q597)</f>
        <v>-</v>
      </c>
      <c r="C597" s="176" t="str">
        <f>IF(ISBLANK('Nomenklatur komplett'!R597),"-",'Nomenklatur komplett'!R597)</f>
        <v>-</v>
      </c>
      <c r="D597" s="177" t="str">
        <f>IF(ISBLANK('Nomenklatur komplett'!S597),"-",'Nomenklatur komplett'!S597)</f>
        <v>-</v>
      </c>
    </row>
    <row r="598" spans="1:4" x14ac:dyDescent="0.2">
      <c r="A598" s="174" t="str">
        <f>IF(ISBLANK('Nomenklatur komplett'!P598),"-",'Nomenklatur komplett'!P598)</f>
        <v>-</v>
      </c>
      <c r="B598" s="175" t="str">
        <f>IF(ISBLANK('Nomenklatur komplett'!Q598),"-",'Nomenklatur komplett'!Q598)</f>
        <v>-</v>
      </c>
      <c r="C598" s="176" t="str">
        <f>IF(ISBLANK('Nomenklatur komplett'!R598),"-",'Nomenklatur komplett'!R598)</f>
        <v>-</v>
      </c>
      <c r="D598" s="177" t="str">
        <f>IF(ISBLANK('Nomenklatur komplett'!S598),"-",'Nomenklatur komplett'!S598)</f>
        <v>-</v>
      </c>
    </row>
    <row r="599" spans="1:4" x14ac:dyDescent="0.2">
      <c r="A599" s="174" t="str">
        <f>IF(ISBLANK('Nomenklatur komplett'!P599),"-",'Nomenklatur komplett'!P599)</f>
        <v>-</v>
      </c>
      <c r="B599" s="175" t="str">
        <f>IF(ISBLANK('Nomenklatur komplett'!Q599),"-",'Nomenklatur komplett'!Q599)</f>
        <v>-</v>
      </c>
      <c r="C599" s="176" t="str">
        <f>IF(ISBLANK('Nomenklatur komplett'!R599),"-",'Nomenklatur komplett'!R599)</f>
        <v>-</v>
      </c>
      <c r="D599" s="177" t="str">
        <f>IF(ISBLANK('Nomenklatur komplett'!S599),"-",'Nomenklatur komplett'!S599)</f>
        <v>-</v>
      </c>
    </row>
    <row r="600" spans="1:4" x14ac:dyDescent="0.2">
      <c r="A600" s="174" t="str">
        <f>IF(ISBLANK('Nomenklatur komplett'!P600),"-",'Nomenklatur komplett'!P600)</f>
        <v>-</v>
      </c>
      <c r="B600" s="175" t="str">
        <f>IF(ISBLANK('Nomenklatur komplett'!Q600),"-",'Nomenklatur komplett'!Q600)</f>
        <v>-</v>
      </c>
      <c r="C600" s="176" t="str">
        <f>IF(ISBLANK('Nomenklatur komplett'!R600),"-",'Nomenklatur komplett'!R600)</f>
        <v>-</v>
      </c>
      <c r="D600" s="177" t="str">
        <f>IF(ISBLANK('Nomenklatur komplett'!S600),"-",'Nomenklatur komplett'!S600)</f>
        <v>-</v>
      </c>
    </row>
    <row r="601" spans="1:4" x14ac:dyDescent="0.2">
      <c r="A601" s="174" t="str">
        <f>IF(ISBLANK('Nomenklatur komplett'!P601),"-",'Nomenklatur komplett'!P601)</f>
        <v>-</v>
      </c>
      <c r="B601" s="175" t="str">
        <f>IF(ISBLANK('Nomenklatur komplett'!Q601),"-",'Nomenklatur komplett'!Q601)</f>
        <v>-</v>
      </c>
      <c r="C601" s="176" t="str">
        <f>IF(ISBLANK('Nomenklatur komplett'!R601),"-",'Nomenklatur komplett'!R601)</f>
        <v>-</v>
      </c>
      <c r="D601" s="177" t="str">
        <f>IF(ISBLANK('Nomenklatur komplett'!S601),"-",'Nomenklatur komplett'!S601)</f>
        <v>-</v>
      </c>
    </row>
    <row r="602" spans="1:4" x14ac:dyDescent="0.2">
      <c r="A602" s="174" t="str">
        <f>IF(ISBLANK('Nomenklatur komplett'!P602),"-",'Nomenklatur komplett'!P602)</f>
        <v>-</v>
      </c>
      <c r="B602" s="175" t="str">
        <f>IF(ISBLANK('Nomenklatur komplett'!Q602),"-",'Nomenklatur komplett'!Q602)</f>
        <v>-</v>
      </c>
      <c r="C602" s="176" t="str">
        <f>IF(ISBLANK('Nomenklatur komplett'!R602),"-",'Nomenklatur komplett'!R602)</f>
        <v>-</v>
      </c>
      <c r="D602" s="177" t="str">
        <f>IF(ISBLANK('Nomenklatur komplett'!S602),"-",'Nomenklatur komplett'!S602)</f>
        <v>-</v>
      </c>
    </row>
    <row r="603" spans="1:4" x14ac:dyDescent="0.2">
      <c r="A603" s="174" t="str">
        <f>IF(ISBLANK('Nomenklatur komplett'!P603),"-",'Nomenklatur komplett'!P603)</f>
        <v>-</v>
      </c>
      <c r="B603" s="175" t="str">
        <f>IF(ISBLANK('Nomenklatur komplett'!Q603),"-",'Nomenklatur komplett'!Q603)</f>
        <v>-</v>
      </c>
      <c r="C603" s="176" t="str">
        <f>IF(ISBLANK('Nomenklatur komplett'!R603),"-",'Nomenklatur komplett'!R603)</f>
        <v>-</v>
      </c>
      <c r="D603" s="177" t="str">
        <f>IF(ISBLANK('Nomenklatur komplett'!S603),"-",'Nomenklatur komplett'!S603)</f>
        <v>-</v>
      </c>
    </row>
    <row r="604" spans="1:4" x14ac:dyDescent="0.2">
      <c r="A604" s="174" t="str">
        <f>IF(ISBLANK('Nomenklatur komplett'!P604),"-",'Nomenklatur komplett'!P604)</f>
        <v>-</v>
      </c>
      <c r="B604" s="175" t="str">
        <f>IF(ISBLANK('Nomenklatur komplett'!Q604),"-",'Nomenklatur komplett'!Q604)</f>
        <v>-</v>
      </c>
      <c r="C604" s="176" t="str">
        <f>IF(ISBLANK('Nomenklatur komplett'!R604),"-",'Nomenklatur komplett'!R604)</f>
        <v>-</v>
      </c>
      <c r="D604" s="177" t="str">
        <f>IF(ISBLANK('Nomenklatur komplett'!S604),"-",'Nomenklatur komplett'!S604)</f>
        <v>-</v>
      </c>
    </row>
    <row r="605" spans="1:4" x14ac:dyDescent="0.2">
      <c r="A605" s="174" t="str">
        <f>IF(ISBLANK('Nomenklatur komplett'!P605),"-",'Nomenklatur komplett'!P605)</f>
        <v>-</v>
      </c>
      <c r="B605" s="175" t="str">
        <f>IF(ISBLANK('Nomenklatur komplett'!Q605),"-",'Nomenklatur komplett'!Q605)</f>
        <v>-</v>
      </c>
      <c r="C605" s="176" t="str">
        <f>IF(ISBLANK('Nomenklatur komplett'!R605),"-",'Nomenklatur komplett'!R605)</f>
        <v>-</v>
      </c>
      <c r="D605" s="177" t="str">
        <f>IF(ISBLANK('Nomenklatur komplett'!S605),"-",'Nomenklatur komplett'!S605)</f>
        <v>-</v>
      </c>
    </row>
    <row r="606" spans="1:4" x14ac:dyDescent="0.2">
      <c r="A606" s="174" t="str">
        <f>IF(ISBLANK('Nomenklatur komplett'!P606),"-",'Nomenklatur komplett'!P606)</f>
        <v>-</v>
      </c>
      <c r="B606" s="175" t="str">
        <f>IF(ISBLANK('Nomenklatur komplett'!Q606),"-",'Nomenklatur komplett'!Q606)</f>
        <v>-</v>
      </c>
      <c r="C606" s="176" t="str">
        <f>IF(ISBLANK('Nomenklatur komplett'!R606),"-",'Nomenklatur komplett'!R606)</f>
        <v>-</v>
      </c>
      <c r="D606" s="177" t="str">
        <f>IF(ISBLANK('Nomenklatur komplett'!S606),"-",'Nomenklatur komplett'!S606)</f>
        <v>-</v>
      </c>
    </row>
    <row r="607" spans="1:4" x14ac:dyDescent="0.2">
      <c r="A607" s="174" t="str">
        <f>IF(ISBLANK('Nomenklatur komplett'!P607),"-",'Nomenklatur komplett'!P607)</f>
        <v>-</v>
      </c>
      <c r="B607" s="175" t="str">
        <f>IF(ISBLANK('Nomenklatur komplett'!Q607),"-",'Nomenklatur komplett'!Q607)</f>
        <v>-</v>
      </c>
      <c r="C607" s="176" t="str">
        <f>IF(ISBLANK('Nomenklatur komplett'!R607),"-",'Nomenklatur komplett'!R607)</f>
        <v>-</v>
      </c>
      <c r="D607" s="177" t="str">
        <f>IF(ISBLANK('Nomenklatur komplett'!S607),"-",'Nomenklatur komplett'!S607)</f>
        <v>-</v>
      </c>
    </row>
    <row r="608" spans="1:4" x14ac:dyDescent="0.2">
      <c r="A608" s="174" t="str">
        <f>IF(ISBLANK('Nomenklatur komplett'!P608),"-",'Nomenklatur komplett'!P608)</f>
        <v>-</v>
      </c>
      <c r="B608" s="175" t="str">
        <f>IF(ISBLANK('Nomenklatur komplett'!Q608),"-",'Nomenklatur komplett'!Q608)</f>
        <v>-</v>
      </c>
      <c r="C608" s="176" t="str">
        <f>IF(ISBLANK('Nomenklatur komplett'!R608),"-",'Nomenklatur komplett'!R608)</f>
        <v>-</v>
      </c>
      <c r="D608" s="177" t="str">
        <f>IF(ISBLANK('Nomenklatur komplett'!S608),"-",'Nomenklatur komplett'!S608)</f>
        <v>-</v>
      </c>
    </row>
    <row r="609" spans="1:4" x14ac:dyDescent="0.2">
      <c r="A609" s="174" t="str">
        <f>IF(ISBLANK('Nomenklatur komplett'!P609),"-",'Nomenklatur komplett'!P609)</f>
        <v>-</v>
      </c>
      <c r="B609" s="175" t="str">
        <f>IF(ISBLANK('Nomenklatur komplett'!Q609),"-",'Nomenklatur komplett'!Q609)</f>
        <v>-</v>
      </c>
      <c r="C609" s="176" t="str">
        <f>IF(ISBLANK('Nomenklatur komplett'!R609),"-",'Nomenklatur komplett'!R609)</f>
        <v>-</v>
      </c>
      <c r="D609" s="177" t="str">
        <f>IF(ISBLANK('Nomenklatur komplett'!S609),"-",'Nomenklatur komplett'!S609)</f>
        <v>-</v>
      </c>
    </row>
    <row r="610" spans="1:4" x14ac:dyDescent="0.2">
      <c r="A610" s="174" t="str">
        <f>IF(ISBLANK('Nomenklatur komplett'!P610),"-",'Nomenklatur komplett'!P610)</f>
        <v>-</v>
      </c>
      <c r="B610" s="175" t="str">
        <f>IF(ISBLANK('Nomenklatur komplett'!Q610),"-",'Nomenklatur komplett'!Q610)</f>
        <v>-</v>
      </c>
      <c r="C610" s="176" t="str">
        <f>IF(ISBLANK('Nomenklatur komplett'!R610),"-",'Nomenklatur komplett'!R610)</f>
        <v>-</v>
      </c>
      <c r="D610" s="177" t="str">
        <f>IF(ISBLANK('Nomenklatur komplett'!S610),"-",'Nomenklatur komplett'!S610)</f>
        <v>-</v>
      </c>
    </row>
    <row r="611" spans="1:4" x14ac:dyDescent="0.2">
      <c r="A611" s="174" t="str">
        <f>IF(ISBLANK('Nomenklatur komplett'!P611),"-",'Nomenklatur komplett'!P611)</f>
        <v>-</v>
      </c>
      <c r="B611" s="175" t="str">
        <f>IF(ISBLANK('Nomenklatur komplett'!Q611),"-",'Nomenklatur komplett'!Q611)</f>
        <v>-</v>
      </c>
      <c r="C611" s="176" t="str">
        <f>IF(ISBLANK('Nomenklatur komplett'!R611),"-",'Nomenklatur komplett'!R611)</f>
        <v>-</v>
      </c>
      <c r="D611" s="177" t="str">
        <f>IF(ISBLANK('Nomenklatur komplett'!S611),"-",'Nomenklatur komplett'!S611)</f>
        <v>-</v>
      </c>
    </row>
    <row r="612" spans="1:4" x14ac:dyDescent="0.2">
      <c r="A612" s="174" t="str">
        <f>IF(ISBLANK('Nomenklatur komplett'!P612),"-",'Nomenklatur komplett'!P612)</f>
        <v>-</v>
      </c>
      <c r="B612" s="175" t="str">
        <f>IF(ISBLANK('Nomenklatur komplett'!Q612),"-",'Nomenklatur komplett'!Q612)</f>
        <v>-</v>
      </c>
      <c r="C612" s="176" t="str">
        <f>IF(ISBLANK('Nomenklatur komplett'!R612),"-",'Nomenklatur komplett'!R612)</f>
        <v>-</v>
      </c>
      <c r="D612" s="177" t="str">
        <f>IF(ISBLANK('Nomenklatur komplett'!S612),"-",'Nomenklatur komplett'!S612)</f>
        <v>-</v>
      </c>
    </row>
    <row r="613" spans="1:4" x14ac:dyDescent="0.2">
      <c r="A613" s="174" t="str">
        <f>IF(ISBLANK('Nomenklatur komplett'!P613),"-",'Nomenklatur komplett'!P613)</f>
        <v>-</v>
      </c>
      <c r="B613" s="175" t="str">
        <f>IF(ISBLANK('Nomenklatur komplett'!Q613),"-",'Nomenklatur komplett'!Q613)</f>
        <v>-</v>
      </c>
      <c r="C613" s="176" t="str">
        <f>IF(ISBLANK('Nomenklatur komplett'!R613),"-",'Nomenklatur komplett'!R613)</f>
        <v>-</v>
      </c>
      <c r="D613" s="177" t="str">
        <f>IF(ISBLANK('Nomenklatur komplett'!S613),"-",'Nomenklatur komplett'!S613)</f>
        <v>-</v>
      </c>
    </row>
    <row r="614" spans="1:4" x14ac:dyDescent="0.2">
      <c r="A614" s="174" t="str">
        <f>IF(ISBLANK('Nomenklatur komplett'!P614),"-",'Nomenklatur komplett'!P614)</f>
        <v>-</v>
      </c>
      <c r="B614" s="175" t="str">
        <f>IF(ISBLANK('Nomenklatur komplett'!Q614),"-",'Nomenklatur komplett'!Q614)</f>
        <v>-</v>
      </c>
      <c r="C614" s="176" t="str">
        <f>IF(ISBLANK('Nomenklatur komplett'!R614),"-",'Nomenklatur komplett'!R614)</f>
        <v>-</v>
      </c>
      <c r="D614" s="177" t="str">
        <f>IF(ISBLANK('Nomenklatur komplett'!S614),"-",'Nomenklatur komplett'!S614)</f>
        <v>-</v>
      </c>
    </row>
    <row r="615" spans="1:4" x14ac:dyDescent="0.2">
      <c r="A615" s="174" t="str">
        <f>IF(ISBLANK('Nomenklatur komplett'!P615),"-",'Nomenklatur komplett'!P615)</f>
        <v>-</v>
      </c>
      <c r="B615" s="175" t="str">
        <f>IF(ISBLANK('Nomenklatur komplett'!Q615),"-",'Nomenklatur komplett'!Q615)</f>
        <v>-</v>
      </c>
      <c r="C615" s="176" t="str">
        <f>IF(ISBLANK('Nomenklatur komplett'!R615),"-",'Nomenklatur komplett'!R615)</f>
        <v>-</v>
      </c>
      <c r="D615" s="177" t="str">
        <f>IF(ISBLANK('Nomenklatur komplett'!S615),"-",'Nomenklatur komplett'!S615)</f>
        <v>-</v>
      </c>
    </row>
    <row r="616" spans="1:4" x14ac:dyDescent="0.2">
      <c r="A616" s="174" t="str">
        <f>IF(ISBLANK('Nomenklatur komplett'!P616),"-",'Nomenklatur komplett'!P616)</f>
        <v>-</v>
      </c>
      <c r="B616" s="175" t="str">
        <f>IF(ISBLANK('Nomenklatur komplett'!Q616),"-",'Nomenklatur komplett'!Q616)</f>
        <v>-</v>
      </c>
      <c r="C616" s="176" t="str">
        <f>IF(ISBLANK('Nomenklatur komplett'!R616),"-",'Nomenklatur komplett'!R616)</f>
        <v>-</v>
      </c>
      <c r="D616" s="177" t="str">
        <f>IF(ISBLANK('Nomenklatur komplett'!S616),"-",'Nomenklatur komplett'!S616)</f>
        <v>-</v>
      </c>
    </row>
    <row r="617" spans="1:4" x14ac:dyDescent="0.2">
      <c r="A617" s="174" t="str">
        <f>IF(ISBLANK('Nomenklatur komplett'!P617),"-",'Nomenklatur komplett'!P617)</f>
        <v>-</v>
      </c>
      <c r="B617" s="175" t="str">
        <f>IF(ISBLANK('Nomenklatur komplett'!Q617),"-",'Nomenklatur komplett'!Q617)</f>
        <v>-</v>
      </c>
      <c r="C617" s="176" t="str">
        <f>IF(ISBLANK('Nomenklatur komplett'!R617),"-",'Nomenklatur komplett'!R617)</f>
        <v>-</v>
      </c>
      <c r="D617" s="177" t="str">
        <f>IF(ISBLANK('Nomenklatur komplett'!S617),"-",'Nomenklatur komplett'!S617)</f>
        <v>-</v>
      </c>
    </row>
    <row r="618" spans="1:4" x14ac:dyDescent="0.2">
      <c r="A618" s="174" t="str">
        <f>IF(ISBLANK('Nomenklatur komplett'!P618),"-",'Nomenklatur komplett'!P618)</f>
        <v>-</v>
      </c>
      <c r="B618" s="175" t="str">
        <f>IF(ISBLANK('Nomenklatur komplett'!Q618),"-",'Nomenklatur komplett'!Q618)</f>
        <v>-</v>
      </c>
      <c r="C618" s="176" t="str">
        <f>IF(ISBLANK('Nomenklatur komplett'!R618),"-",'Nomenklatur komplett'!R618)</f>
        <v>-</v>
      </c>
      <c r="D618" s="177" t="str">
        <f>IF(ISBLANK('Nomenklatur komplett'!S618),"-",'Nomenklatur komplett'!S618)</f>
        <v>-</v>
      </c>
    </row>
    <row r="619" spans="1:4" x14ac:dyDescent="0.2">
      <c r="A619" s="174" t="str">
        <f>IF(ISBLANK('Nomenklatur komplett'!P619),"-",'Nomenklatur komplett'!P619)</f>
        <v>-</v>
      </c>
      <c r="B619" s="175" t="str">
        <f>IF(ISBLANK('Nomenklatur komplett'!Q619),"-",'Nomenklatur komplett'!Q619)</f>
        <v>-</v>
      </c>
      <c r="C619" s="176" t="str">
        <f>IF(ISBLANK('Nomenklatur komplett'!R619),"-",'Nomenklatur komplett'!R619)</f>
        <v>-</v>
      </c>
      <c r="D619" s="177" t="str">
        <f>IF(ISBLANK('Nomenklatur komplett'!S619),"-",'Nomenklatur komplett'!S619)</f>
        <v>-</v>
      </c>
    </row>
    <row r="620" spans="1:4" x14ac:dyDescent="0.2">
      <c r="A620" s="174" t="str">
        <f>IF(ISBLANK('Nomenklatur komplett'!P620),"-",'Nomenklatur komplett'!P620)</f>
        <v>-</v>
      </c>
      <c r="B620" s="175" t="str">
        <f>IF(ISBLANK('Nomenklatur komplett'!Q620),"-",'Nomenklatur komplett'!Q620)</f>
        <v>-</v>
      </c>
      <c r="C620" s="176" t="str">
        <f>IF(ISBLANK('Nomenklatur komplett'!R620),"-",'Nomenklatur komplett'!R620)</f>
        <v>-</v>
      </c>
      <c r="D620" s="177" t="str">
        <f>IF(ISBLANK('Nomenklatur komplett'!S620),"-",'Nomenklatur komplett'!S620)</f>
        <v>-</v>
      </c>
    </row>
    <row r="621" spans="1:4" x14ac:dyDescent="0.2">
      <c r="A621" s="174" t="str">
        <f>IF(ISBLANK('Nomenklatur komplett'!P621),"-",'Nomenklatur komplett'!P621)</f>
        <v>-</v>
      </c>
      <c r="B621" s="175" t="str">
        <f>IF(ISBLANK('Nomenklatur komplett'!Q621),"-",'Nomenklatur komplett'!Q621)</f>
        <v>-</v>
      </c>
      <c r="C621" s="176" t="str">
        <f>IF(ISBLANK('Nomenklatur komplett'!R621),"-",'Nomenklatur komplett'!R621)</f>
        <v>-</v>
      </c>
      <c r="D621" s="177" t="str">
        <f>IF(ISBLANK('Nomenklatur komplett'!S621),"-",'Nomenklatur komplett'!S621)</f>
        <v>-</v>
      </c>
    </row>
    <row r="622" spans="1:4" x14ac:dyDescent="0.2">
      <c r="A622" s="174" t="str">
        <f>IF(ISBLANK('Nomenklatur komplett'!P622),"-",'Nomenklatur komplett'!P622)</f>
        <v>-</v>
      </c>
      <c r="B622" s="175" t="str">
        <f>IF(ISBLANK('Nomenklatur komplett'!Q622),"-",'Nomenklatur komplett'!Q622)</f>
        <v>-</v>
      </c>
      <c r="C622" s="176" t="str">
        <f>IF(ISBLANK('Nomenklatur komplett'!R622),"-",'Nomenklatur komplett'!R622)</f>
        <v>-</v>
      </c>
      <c r="D622" s="177" t="str">
        <f>IF(ISBLANK('Nomenklatur komplett'!S622),"-",'Nomenklatur komplett'!S622)</f>
        <v>-</v>
      </c>
    </row>
    <row r="623" spans="1:4" x14ac:dyDescent="0.2">
      <c r="A623" s="174" t="str">
        <f>IF(ISBLANK('Nomenklatur komplett'!P623),"-",'Nomenklatur komplett'!P623)</f>
        <v>-</v>
      </c>
      <c r="B623" s="175" t="str">
        <f>IF(ISBLANK('Nomenklatur komplett'!Q623),"-",'Nomenklatur komplett'!Q623)</f>
        <v>-</v>
      </c>
      <c r="C623" s="176" t="str">
        <f>IF(ISBLANK('Nomenklatur komplett'!R623),"-",'Nomenklatur komplett'!R623)</f>
        <v>-</v>
      </c>
      <c r="D623" s="177" t="str">
        <f>IF(ISBLANK('Nomenklatur komplett'!S623),"-",'Nomenklatur komplett'!S623)</f>
        <v>-</v>
      </c>
    </row>
    <row r="624" spans="1:4" x14ac:dyDescent="0.2">
      <c r="A624" s="174" t="str">
        <f>IF(ISBLANK('Nomenklatur komplett'!P624),"-",'Nomenklatur komplett'!P624)</f>
        <v>-</v>
      </c>
      <c r="B624" s="175" t="str">
        <f>IF(ISBLANK('Nomenklatur komplett'!Q624),"-",'Nomenklatur komplett'!Q624)</f>
        <v>-</v>
      </c>
      <c r="C624" s="176" t="str">
        <f>IF(ISBLANK('Nomenklatur komplett'!R624),"-",'Nomenklatur komplett'!R624)</f>
        <v>-</v>
      </c>
      <c r="D624" s="177" t="str">
        <f>IF(ISBLANK('Nomenklatur komplett'!S624),"-",'Nomenklatur komplett'!S624)</f>
        <v>-</v>
      </c>
    </row>
    <row r="625" spans="1:4" x14ac:dyDescent="0.2">
      <c r="A625" s="174" t="str">
        <f>IF(ISBLANK('Nomenklatur komplett'!P625),"-",'Nomenklatur komplett'!P625)</f>
        <v>-</v>
      </c>
      <c r="B625" s="175" t="str">
        <f>IF(ISBLANK('Nomenklatur komplett'!Q625),"-",'Nomenklatur komplett'!Q625)</f>
        <v>-</v>
      </c>
      <c r="C625" s="176" t="str">
        <f>IF(ISBLANK('Nomenklatur komplett'!R625),"-",'Nomenklatur komplett'!R625)</f>
        <v>-</v>
      </c>
      <c r="D625" s="177" t="str">
        <f>IF(ISBLANK('Nomenklatur komplett'!S625),"-",'Nomenklatur komplett'!S625)</f>
        <v>-</v>
      </c>
    </row>
    <row r="626" spans="1:4" x14ac:dyDescent="0.2">
      <c r="A626" s="174" t="str">
        <f>IF(ISBLANK('Nomenklatur komplett'!P626),"-",'Nomenklatur komplett'!P626)</f>
        <v>-</v>
      </c>
      <c r="B626" s="175" t="str">
        <f>IF(ISBLANK('Nomenklatur komplett'!Q626),"-",'Nomenklatur komplett'!Q626)</f>
        <v>-</v>
      </c>
      <c r="C626" s="176" t="str">
        <f>IF(ISBLANK('Nomenklatur komplett'!R626),"-",'Nomenklatur komplett'!R626)</f>
        <v>-</v>
      </c>
      <c r="D626" s="177" t="str">
        <f>IF(ISBLANK('Nomenklatur komplett'!S626),"-",'Nomenklatur komplett'!S626)</f>
        <v>-</v>
      </c>
    </row>
    <row r="627" spans="1:4" x14ac:dyDescent="0.2">
      <c r="A627" s="174" t="str">
        <f>IF(ISBLANK('Nomenklatur komplett'!P627),"-",'Nomenklatur komplett'!P627)</f>
        <v>-</v>
      </c>
      <c r="B627" s="175" t="str">
        <f>IF(ISBLANK('Nomenklatur komplett'!Q627),"-",'Nomenklatur komplett'!Q627)</f>
        <v>-</v>
      </c>
      <c r="C627" s="176" t="str">
        <f>IF(ISBLANK('Nomenklatur komplett'!R627),"-",'Nomenklatur komplett'!R627)</f>
        <v>-</v>
      </c>
      <c r="D627" s="177" t="str">
        <f>IF(ISBLANK('Nomenklatur komplett'!S627),"-",'Nomenklatur komplett'!S627)</f>
        <v>-</v>
      </c>
    </row>
    <row r="628" spans="1:4" x14ac:dyDescent="0.2">
      <c r="A628" s="174" t="str">
        <f>IF(ISBLANK('Nomenklatur komplett'!P628),"-",'Nomenklatur komplett'!P628)</f>
        <v>-</v>
      </c>
      <c r="B628" s="175" t="str">
        <f>IF(ISBLANK('Nomenklatur komplett'!Q628),"-",'Nomenklatur komplett'!Q628)</f>
        <v>-</v>
      </c>
      <c r="C628" s="176" t="str">
        <f>IF(ISBLANK('Nomenklatur komplett'!R628),"-",'Nomenklatur komplett'!R628)</f>
        <v>-</v>
      </c>
      <c r="D628" s="177" t="str">
        <f>IF(ISBLANK('Nomenklatur komplett'!S628),"-",'Nomenklatur komplett'!S628)</f>
        <v>-</v>
      </c>
    </row>
    <row r="629" spans="1:4" x14ac:dyDescent="0.2">
      <c r="A629" s="174" t="str">
        <f>IF(ISBLANK('Nomenklatur komplett'!P629),"-",'Nomenklatur komplett'!P629)</f>
        <v>-</v>
      </c>
      <c r="B629" s="175" t="str">
        <f>IF(ISBLANK('Nomenklatur komplett'!Q629),"-",'Nomenklatur komplett'!Q629)</f>
        <v>-</v>
      </c>
      <c r="C629" s="176" t="str">
        <f>IF(ISBLANK('Nomenklatur komplett'!R629),"-",'Nomenklatur komplett'!R629)</f>
        <v>-</v>
      </c>
      <c r="D629" s="177" t="str">
        <f>IF(ISBLANK('Nomenklatur komplett'!S629),"-",'Nomenklatur komplett'!S629)</f>
        <v>-</v>
      </c>
    </row>
    <row r="630" spans="1:4" x14ac:dyDescent="0.2">
      <c r="A630" s="174" t="str">
        <f>IF(ISBLANK('Nomenklatur komplett'!P630),"-",'Nomenklatur komplett'!P630)</f>
        <v>-</v>
      </c>
      <c r="B630" s="175" t="str">
        <f>IF(ISBLANK('Nomenklatur komplett'!Q630),"-",'Nomenklatur komplett'!Q630)</f>
        <v>-</v>
      </c>
      <c r="C630" s="176" t="str">
        <f>IF(ISBLANK('Nomenklatur komplett'!R630),"-",'Nomenklatur komplett'!R630)</f>
        <v>-</v>
      </c>
      <c r="D630" s="177" t="str">
        <f>IF(ISBLANK('Nomenklatur komplett'!S630),"-",'Nomenklatur komplett'!S630)</f>
        <v>-</v>
      </c>
    </row>
    <row r="631" spans="1:4" x14ac:dyDescent="0.2">
      <c r="A631" s="174" t="str">
        <f>IF(ISBLANK('Nomenklatur komplett'!P631),"-",'Nomenklatur komplett'!P631)</f>
        <v>-</v>
      </c>
      <c r="B631" s="175" t="str">
        <f>IF(ISBLANK('Nomenklatur komplett'!Q631),"-",'Nomenklatur komplett'!Q631)</f>
        <v>-</v>
      </c>
      <c r="C631" s="176" t="str">
        <f>IF(ISBLANK('Nomenklatur komplett'!R631),"-",'Nomenklatur komplett'!R631)</f>
        <v>-</v>
      </c>
      <c r="D631" s="177" t="str">
        <f>IF(ISBLANK('Nomenklatur komplett'!S631),"-",'Nomenklatur komplett'!S631)</f>
        <v>-</v>
      </c>
    </row>
    <row r="632" spans="1:4" x14ac:dyDescent="0.2">
      <c r="A632" s="174" t="str">
        <f>IF(ISBLANK('Nomenklatur komplett'!P632),"-",'Nomenklatur komplett'!P632)</f>
        <v>-</v>
      </c>
      <c r="B632" s="175" t="str">
        <f>IF(ISBLANK('Nomenklatur komplett'!Q632),"-",'Nomenklatur komplett'!Q632)</f>
        <v>-</v>
      </c>
      <c r="C632" s="176" t="str">
        <f>IF(ISBLANK('Nomenklatur komplett'!R632),"-",'Nomenklatur komplett'!R632)</f>
        <v>-</v>
      </c>
      <c r="D632" s="177" t="str">
        <f>IF(ISBLANK('Nomenklatur komplett'!S632),"-",'Nomenklatur komplett'!S632)</f>
        <v>-</v>
      </c>
    </row>
    <row r="633" spans="1:4" x14ac:dyDescent="0.2">
      <c r="A633" s="174" t="str">
        <f>IF(ISBLANK('Nomenklatur komplett'!P633),"-",'Nomenklatur komplett'!P633)</f>
        <v>-</v>
      </c>
      <c r="B633" s="175" t="str">
        <f>IF(ISBLANK('Nomenklatur komplett'!Q633),"-",'Nomenklatur komplett'!Q633)</f>
        <v>-</v>
      </c>
      <c r="C633" s="176" t="str">
        <f>IF(ISBLANK('Nomenklatur komplett'!R633),"-",'Nomenklatur komplett'!R633)</f>
        <v>-</v>
      </c>
      <c r="D633" s="177" t="str">
        <f>IF(ISBLANK('Nomenklatur komplett'!S633),"-",'Nomenklatur komplett'!S633)</f>
        <v>-</v>
      </c>
    </row>
    <row r="634" spans="1:4" x14ac:dyDescent="0.2">
      <c r="A634" s="174" t="str">
        <f>IF(ISBLANK('Nomenklatur komplett'!P634),"-",'Nomenklatur komplett'!P634)</f>
        <v>-</v>
      </c>
      <c r="B634" s="175" t="str">
        <f>IF(ISBLANK('Nomenklatur komplett'!Q634),"-",'Nomenklatur komplett'!Q634)</f>
        <v>-</v>
      </c>
      <c r="C634" s="176" t="str">
        <f>IF(ISBLANK('Nomenklatur komplett'!R634),"-",'Nomenklatur komplett'!R634)</f>
        <v>-</v>
      </c>
      <c r="D634" s="177" t="str">
        <f>IF(ISBLANK('Nomenklatur komplett'!S634),"-",'Nomenklatur komplett'!S634)</f>
        <v>-</v>
      </c>
    </row>
    <row r="635" spans="1:4" x14ac:dyDescent="0.2">
      <c r="A635" s="174" t="str">
        <f>IF(ISBLANK('Nomenklatur komplett'!P635),"-",'Nomenklatur komplett'!P635)</f>
        <v>-</v>
      </c>
      <c r="B635" s="175" t="str">
        <f>IF(ISBLANK('Nomenklatur komplett'!Q635),"-",'Nomenklatur komplett'!Q635)</f>
        <v>-</v>
      </c>
      <c r="C635" s="176" t="str">
        <f>IF(ISBLANK('Nomenklatur komplett'!R635),"-",'Nomenklatur komplett'!R635)</f>
        <v>-</v>
      </c>
      <c r="D635" s="177" t="str">
        <f>IF(ISBLANK('Nomenklatur komplett'!S635),"-",'Nomenklatur komplett'!S635)</f>
        <v>-</v>
      </c>
    </row>
    <row r="636" spans="1:4" x14ac:dyDescent="0.2">
      <c r="A636" s="174" t="str">
        <f>IF(ISBLANK('Nomenklatur komplett'!P636),"-",'Nomenklatur komplett'!P636)</f>
        <v>-</v>
      </c>
      <c r="B636" s="175" t="str">
        <f>IF(ISBLANK('Nomenklatur komplett'!Q636),"-",'Nomenklatur komplett'!Q636)</f>
        <v>-</v>
      </c>
      <c r="C636" s="176" t="str">
        <f>IF(ISBLANK('Nomenklatur komplett'!R636),"-",'Nomenklatur komplett'!R636)</f>
        <v>-</v>
      </c>
      <c r="D636" s="177" t="str">
        <f>IF(ISBLANK('Nomenklatur komplett'!S636),"-",'Nomenklatur komplett'!S636)</f>
        <v>-</v>
      </c>
    </row>
    <row r="637" spans="1:4" x14ac:dyDescent="0.2">
      <c r="A637" s="174" t="str">
        <f>IF(ISBLANK('Nomenklatur komplett'!P637),"-",'Nomenklatur komplett'!P637)</f>
        <v>-</v>
      </c>
      <c r="B637" s="175" t="str">
        <f>IF(ISBLANK('Nomenklatur komplett'!Q637),"-",'Nomenklatur komplett'!Q637)</f>
        <v>-</v>
      </c>
      <c r="C637" s="176" t="str">
        <f>IF(ISBLANK('Nomenklatur komplett'!R637),"-",'Nomenklatur komplett'!R637)</f>
        <v>-</v>
      </c>
      <c r="D637" s="177" t="str">
        <f>IF(ISBLANK('Nomenklatur komplett'!S637),"-",'Nomenklatur komplett'!S637)</f>
        <v>-</v>
      </c>
    </row>
    <row r="638" spans="1:4" x14ac:dyDescent="0.2">
      <c r="A638" s="174" t="str">
        <f>IF(ISBLANK('Nomenklatur komplett'!P638),"-",'Nomenklatur komplett'!P638)</f>
        <v>-</v>
      </c>
      <c r="B638" s="175" t="str">
        <f>IF(ISBLANK('Nomenklatur komplett'!Q638),"-",'Nomenklatur komplett'!Q638)</f>
        <v>-</v>
      </c>
      <c r="C638" s="176" t="str">
        <f>IF(ISBLANK('Nomenklatur komplett'!R638),"-",'Nomenklatur komplett'!R638)</f>
        <v>-</v>
      </c>
      <c r="D638" s="177" t="str">
        <f>IF(ISBLANK('Nomenklatur komplett'!S638),"-",'Nomenklatur komplett'!S638)</f>
        <v>-</v>
      </c>
    </row>
    <row r="639" spans="1:4" x14ac:dyDescent="0.2">
      <c r="A639" s="174" t="str">
        <f>IF(ISBLANK('Nomenklatur komplett'!P639),"-",'Nomenklatur komplett'!P639)</f>
        <v>-</v>
      </c>
      <c r="B639" s="175" t="str">
        <f>IF(ISBLANK('Nomenklatur komplett'!Q639),"-",'Nomenklatur komplett'!Q639)</f>
        <v>-</v>
      </c>
      <c r="C639" s="176" t="str">
        <f>IF(ISBLANK('Nomenklatur komplett'!R639),"-",'Nomenklatur komplett'!R639)</f>
        <v>-</v>
      </c>
      <c r="D639" s="177" t="str">
        <f>IF(ISBLANK('Nomenklatur komplett'!S639),"-",'Nomenklatur komplett'!S639)</f>
        <v>-</v>
      </c>
    </row>
    <row r="640" spans="1:4" x14ac:dyDescent="0.2">
      <c r="A640" s="174" t="str">
        <f>IF(ISBLANK('Nomenklatur komplett'!P640),"-",'Nomenklatur komplett'!P640)</f>
        <v>-</v>
      </c>
      <c r="B640" s="175" t="str">
        <f>IF(ISBLANK('Nomenklatur komplett'!Q640),"-",'Nomenklatur komplett'!Q640)</f>
        <v>-</v>
      </c>
      <c r="C640" s="176" t="str">
        <f>IF(ISBLANK('Nomenklatur komplett'!R640),"-",'Nomenklatur komplett'!R640)</f>
        <v>-</v>
      </c>
      <c r="D640" s="177" t="str">
        <f>IF(ISBLANK('Nomenklatur komplett'!S640),"-",'Nomenklatur komplett'!S640)</f>
        <v>-</v>
      </c>
    </row>
    <row r="641" spans="1:4" x14ac:dyDescent="0.2">
      <c r="A641" s="174" t="str">
        <f>IF(ISBLANK('Nomenklatur komplett'!P641),"-",'Nomenklatur komplett'!P641)</f>
        <v>-</v>
      </c>
      <c r="B641" s="175" t="str">
        <f>IF(ISBLANK('Nomenklatur komplett'!Q641),"-",'Nomenklatur komplett'!Q641)</f>
        <v>-</v>
      </c>
      <c r="C641" s="176" t="str">
        <f>IF(ISBLANK('Nomenklatur komplett'!R641),"-",'Nomenklatur komplett'!R641)</f>
        <v>-</v>
      </c>
      <c r="D641" s="177" t="str">
        <f>IF(ISBLANK('Nomenklatur komplett'!S641),"-",'Nomenklatur komplett'!S641)</f>
        <v>-</v>
      </c>
    </row>
    <row r="642" spans="1:4" x14ac:dyDescent="0.2">
      <c r="A642" s="174" t="str">
        <f>IF(ISBLANK('Nomenklatur komplett'!P642),"-",'Nomenklatur komplett'!P642)</f>
        <v>-</v>
      </c>
      <c r="B642" s="175" t="str">
        <f>IF(ISBLANK('Nomenklatur komplett'!Q642),"-",'Nomenklatur komplett'!Q642)</f>
        <v>-</v>
      </c>
      <c r="C642" s="176" t="str">
        <f>IF(ISBLANK('Nomenklatur komplett'!R642),"-",'Nomenklatur komplett'!R642)</f>
        <v>-</v>
      </c>
      <c r="D642" s="177" t="str">
        <f>IF(ISBLANK('Nomenklatur komplett'!S642),"-",'Nomenklatur komplett'!S642)</f>
        <v>-</v>
      </c>
    </row>
    <row r="643" spans="1:4" x14ac:dyDescent="0.2">
      <c r="A643" s="174" t="str">
        <f>IF(ISBLANK('Nomenklatur komplett'!P643),"-",'Nomenklatur komplett'!P643)</f>
        <v>-</v>
      </c>
      <c r="B643" s="175" t="str">
        <f>IF(ISBLANK('Nomenklatur komplett'!Q643),"-",'Nomenklatur komplett'!Q643)</f>
        <v>-</v>
      </c>
      <c r="C643" s="176" t="str">
        <f>IF(ISBLANK('Nomenklatur komplett'!R643),"-",'Nomenklatur komplett'!R643)</f>
        <v>-</v>
      </c>
      <c r="D643" s="177" t="str">
        <f>IF(ISBLANK('Nomenklatur komplett'!S643),"-",'Nomenklatur komplett'!S643)</f>
        <v>-</v>
      </c>
    </row>
    <row r="644" spans="1:4" x14ac:dyDescent="0.2">
      <c r="A644" s="174" t="str">
        <f>IF(ISBLANK('Nomenklatur komplett'!P644),"-",'Nomenklatur komplett'!P644)</f>
        <v>-</v>
      </c>
      <c r="B644" s="175" t="str">
        <f>IF(ISBLANK('Nomenklatur komplett'!Q644),"-",'Nomenklatur komplett'!Q644)</f>
        <v>-</v>
      </c>
      <c r="C644" s="176" t="str">
        <f>IF(ISBLANK('Nomenklatur komplett'!R644),"-",'Nomenklatur komplett'!R644)</f>
        <v>-</v>
      </c>
      <c r="D644" s="177" t="str">
        <f>IF(ISBLANK('Nomenklatur komplett'!S644),"-",'Nomenklatur komplett'!S644)</f>
        <v>-</v>
      </c>
    </row>
    <row r="645" spans="1:4" x14ac:dyDescent="0.2">
      <c r="A645" s="174" t="str">
        <f>IF(ISBLANK('Nomenklatur komplett'!P645),"-",'Nomenklatur komplett'!P645)</f>
        <v>-</v>
      </c>
      <c r="B645" s="175" t="str">
        <f>IF(ISBLANK('Nomenklatur komplett'!Q645),"-",'Nomenklatur komplett'!Q645)</f>
        <v>-</v>
      </c>
      <c r="C645" s="176" t="str">
        <f>IF(ISBLANK('Nomenklatur komplett'!R645),"-",'Nomenklatur komplett'!R645)</f>
        <v>-</v>
      </c>
      <c r="D645" s="177" t="str">
        <f>IF(ISBLANK('Nomenklatur komplett'!S645),"-",'Nomenklatur komplett'!S645)</f>
        <v>-</v>
      </c>
    </row>
    <row r="646" spans="1:4" x14ac:dyDescent="0.2">
      <c r="A646" s="174" t="str">
        <f>IF(ISBLANK('Nomenklatur komplett'!P646),"-",'Nomenklatur komplett'!P646)</f>
        <v>-</v>
      </c>
      <c r="B646" s="175" t="str">
        <f>IF(ISBLANK('Nomenklatur komplett'!Q646),"-",'Nomenklatur komplett'!Q646)</f>
        <v>-</v>
      </c>
      <c r="C646" s="176" t="str">
        <f>IF(ISBLANK('Nomenklatur komplett'!R646),"-",'Nomenklatur komplett'!R646)</f>
        <v>-</v>
      </c>
      <c r="D646" s="177" t="str">
        <f>IF(ISBLANK('Nomenklatur komplett'!S646),"-",'Nomenklatur komplett'!S646)</f>
        <v>-</v>
      </c>
    </row>
    <row r="647" spans="1:4" x14ac:dyDescent="0.2">
      <c r="A647" s="174" t="str">
        <f>IF(ISBLANK('Nomenklatur komplett'!P647),"-",'Nomenklatur komplett'!P647)</f>
        <v>-</v>
      </c>
      <c r="B647" s="175" t="str">
        <f>IF(ISBLANK('Nomenklatur komplett'!Q647),"-",'Nomenklatur komplett'!Q647)</f>
        <v>-</v>
      </c>
      <c r="C647" s="176" t="str">
        <f>IF(ISBLANK('Nomenklatur komplett'!R647),"-",'Nomenklatur komplett'!R647)</f>
        <v>-</v>
      </c>
      <c r="D647" s="177" t="str">
        <f>IF(ISBLANK('Nomenklatur komplett'!S647),"-",'Nomenklatur komplett'!S647)</f>
        <v>-</v>
      </c>
    </row>
    <row r="648" spans="1:4" x14ac:dyDescent="0.2">
      <c r="A648" s="174" t="str">
        <f>IF(ISBLANK('Nomenklatur komplett'!P648),"-",'Nomenklatur komplett'!P648)</f>
        <v>-</v>
      </c>
      <c r="B648" s="175" t="str">
        <f>IF(ISBLANK('Nomenklatur komplett'!Q648),"-",'Nomenklatur komplett'!Q648)</f>
        <v>-</v>
      </c>
      <c r="C648" s="176" t="str">
        <f>IF(ISBLANK('Nomenklatur komplett'!R648),"-",'Nomenklatur komplett'!R648)</f>
        <v>-</v>
      </c>
      <c r="D648" s="177" t="str">
        <f>IF(ISBLANK('Nomenklatur komplett'!S648),"-",'Nomenklatur komplett'!S648)</f>
        <v>-</v>
      </c>
    </row>
    <row r="649" spans="1:4" x14ac:dyDescent="0.2">
      <c r="A649" s="174" t="str">
        <f>IF(ISBLANK('Nomenklatur komplett'!P649),"-",'Nomenklatur komplett'!P649)</f>
        <v>-</v>
      </c>
      <c r="B649" s="175" t="str">
        <f>IF(ISBLANK('Nomenklatur komplett'!Q649),"-",'Nomenklatur komplett'!Q649)</f>
        <v>-</v>
      </c>
      <c r="C649" s="176" t="str">
        <f>IF(ISBLANK('Nomenklatur komplett'!R649),"-",'Nomenklatur komplett'!R649)</f>
        <v>-</v>
      </c>
      <c r="D649" s="177" t="str">
        <f>IF(ISBLANK('Nomenklatur komplett'!S649),"-",'Nomenklatur komplett'!S649)</f>
        <v>-</v>
      </c>
    </row>
    <row r="650" spans="1:4" x14ac:dyDescent="0.2">
      <c r="A650" s="174" t="str">
        <f>IF(ISBLANK('Nomenklatur komplett'!P650),"-",'Nomenklatur komplett'!P650)</f>
        <v>-</v>
      </c>
      <c r="B650" s="175" t="str">
        <f>IF(ISBLANK('Nomenklatur komplett'!Q650),"-",'Nomenklatur komplett'!Q650)</f>
        <v>-</v>
      </c>
      <c r="C650" s="176" t="str">
        <f>IF(ISBLANK('Nomenklatur komplett'!R650),"-",'Nomenklatur komplett'!R650)</f>
        <v>-</v>
      </c>
      <c r="D650" s="177" t="str">
        <f>IF(ISBLANK('Nomenklatur komplett'!S650),"-",'Nomenklatur komplett'!S650)</f>
        <v>-</v>
      </c>
    </row>
    <row r="651" spans="1:4" x14ac:dyDescent="0.2">
      <c r="A651" s="174" t="str">
        <f>IF(ISBLANK('Nomenklatur komplett'!P651),"-",'Nomenklatur komplett'!P651)</f>
        <v>-</v>
      </c>
      <c r="B651" s="175" t="str">
        <f>IF(ISBLANK('Nomenklatur komplett'!Q651),"-",'Nomenklatur komplett'!Q651)</f>
        <v>-</v>
      </c>
      <c r="C651" s="176" t="str">
        <f>IF(ISBLANK('Nomenklatur komplett'!R651),"-",'Nomenklatur komplett'!R651)</f>
        <v>-</v>
      </c>
      <c r="D651" s="177" t="str">
        <f>IF(ISBLANK('Nomenklatur komplett'!S651),"-",'Nomenklatur komplett'!S651)</f>
        <v>-</v>
      </c>
    </row>
    <row r="652" spans="1:4" x14ac:dyDescent="0.2">
      <c r="A652" s="174" t="str">
        <f>IF(ISBLANK('Nomenklatur komplett'!P652),"-",'Nomenklatur komplett'!P652)</f>
        <v>-</v>
      </c>
      <c r="B652" s="175" t="str">
        <f>IF(ISBLANK('Nomenklatur komplett'!Q652),"-",'Nomenklatur komplett'!Q652)</f>
        <v>-</v>
      </c>
      <c r="C652" s="176" t="str">
        <f>IF(ISBLANK('Nomenklatur komplett'!R652),"-",'Nomenklatur komplett'!R652)</f>
        <v>-</v>
      </c>
      <c r="D652" s="177" t="str">
        <f>IF(ISBLANK('Nomenklatur komplett'!S652),"-",'Nomenklatur komplett'!S652)</f>
        <v>-</v>
      </c>
    </row>
    <row r="653" spans="1:4" x14ac:dyDescent="0.2">
      <c r="A653" s="174" t="str">
        <f>IF(ISBLANK('Nomenklatur komplett'!P653),"-",'Nomenklatur komplett'!P653)</f>
        <v>-</v>
      </c>
      <c r="B653" s="175" t="str">
        <f>IF(ISBLANK('Nomenklatur komplett'!Q653),"-",'Nomenklatur komplett'!Q653)</f>
        <v>-</v>
      </c>
      <c r="C653" s="176" t="str">
        <f>IF(ISBLANK('Nomenklatur komplett'!R653),"-",'Nomenklatur komplett'!R653)</f>
        <v>-</v>
      </c>
      <c r="D653" s="177" t="str">
        <f>IF(ISBLANK('Nomenklatur komplett'!S653),"-",'Nomenklatur komplett'!S653)</f>
        <v>-</v>
      </c>
    </row>
    <row r="654" spans="1:4" x14ac:dyDescent="0.2">
      <c r="A654" s="174" t="str">
        <f>IF(ISBLANK('Nomenklatur komplett'!P654),"-",'Nomenklatur komplett'!P654)</f>
        <v>-</v>
      </c>
      <c r="B654" s="175" t="str">
        <f>IF(ISBLANK('Nomenklatur komplett'!Q654),"-",'Nomenklatur komplett'!Q654)</f>
        <v>-</v>
      </c>
      <c r="C654" s="176" t="str">
        <f>IF(ISBLANK('Nomenklatur komplett'!R654),"-",'Nomenklatur komplett'!R654)</f>
        <v>-</v>
      </c>
      <c r="D654" s="177" t="str">
        <f>IF(ISBLANK('Nomenklatur komplett'!S654),"-",'Nomenklatur komplett'!S654)</f>
        <v>-</v>
      </c>
    </row>
    <row r="655" spans="1:4" x14ac:dyDescent="0.2">
      <c r="A655" s="174" t="str">
        <f>IF(ISBLANK('Nomenklatur komplett'!P655),"-",'Nomenklatur komplett'!P655)</f>
        <v>-</v>
      </c>
      <c r="B655" s="175" t="str">
        <f>IF(ISBLANK('Nomenklatur komplett'!Q655),"-",'Nomenklatur komplett'!Q655)</f>
        <v>-</v>
      </c>
      <c r="C655" s="176" t="str">
        <f>IF(ISBLANK('Nomenklatur komplett'!R655),"-",'Nomenklatur komplett'!R655)</f>
        <v>-</v>
      </c>
      <c r="D655" s="177" t="str">
        <f>IF(ISBLANK('Nomenklatur komplett'!S655),"-",'Nomenklatur komplett'!S655)</f>
        <v>-</v>
      </c>
    </row>
    <row r="656" spans="1:4" x14ac:dyDescent="0.2">
      <c r="A656" s="174" t="str">
        <f>IF(ISBLANK('Nomenklatur komplett'!P656),"-",'Nomenklatur komplett'!P656)</f>
        <v>-</v>
      </c>
      <c r="B656" s="175" t="str">
        <f>IF(ISBLANK('Nomenklatur komplett'!Q656),"-",'Nomenklatur komplett'!Q656)</f>
        <v>-</v>
      </c>
      <c r="C656" s="176" t="str">
        <f>IF(ISBLANK('Nomenklatur komplett'!R656),"-",'Nomenklatur komplett'!R656)</f>
        <v>-</v>
      </c>
      <c r="D656" s="177" t="str">
        <f>IF(ISBLANK('Nomenklatur komplett'!S656),"-",'Nomenklatur komplett'!S656)</f>
        <v>-</v>
      </c>
    </row>
    <row r="657" spans="1:4" x14ac:dyDescent="0.2">
      <c r="A657" s="174" t="str">
        <f>IF(ISBLANK('Nomenklatur komplett'!P657),"-",'Nomenklatur komplett'!P657)</f>
        <v>-</v>
      </c>
      <c r="B657" s="175" t="str">
        <f>IF(ISBLANK('Nomenklatur komplett'!Q657),"-",'Nomenklatur komplett'!Q657)</f>
        <v>-</v>
      </c>
      <c r="C657" s="176" t="str">
        <f>IF(ISBLANK('Nomenklatur komplett'!R657),"-",'Nomenklatur komplett'!R657)</f>
        <v>-</v>
      </c>
      <c r="D657" s="177" t="str">
        <f>IF(ISBLANK('Nomenklatur komplett'!S657),"-",'Nomenklatur komplett'!S657)</f>
        <v>-</v>
      </c>
    </row>
    <row r="658" spans="1:4" x14ac:dyDescent="0.2">
      <c r="A658" s="174" t="str">
        <f>IF(ISBLANK('Nomenklatur komplett'!P658),"-",'Nomenklatur komplett'!P658)</f>
        <v>-</v>
      </c>
      <c r="B658" s="175" t="str">
        <f>IF(ISBLANK('Nomenklatur komplett'!Q658),"-",'Nomenklatur komplett'!Q658)</f>
        <v>-</v>
      </c>
      <c r="C658" s="176" t="str">
        <f>IF(ISBLANK('Nomenklatur komplett'!R658),"-",'Nomenklatur komplett'!R658)</f>
        <v>-</v>
      </c>
      <c r="D658" s="177" t="str">
        <f>IF(ISBLANK('Nomenklatur komplett'!S658),"-",'Nomenklatur komplett'!S658)</f>
        <v>-</v>
      </c>
    </row>
    <row r="659" spans="1:4" x14ac:dyDescent="0.2">
      <c r="A659" s="174" t="str">
        <f>IF(ISBLANK('Nomenklatur komplett'!P659),"-",'Nomenklatur komplett'!P659)</f>
        <v>-</v>
      </c>
      <c r="B659" s="175" t="str">
        <f>IF(ISBLANK('Nomenklatur komplett'!Q659),"-",'Nomenklatur komplett'!Q659)</f>
        <v>-</v>
      </c>
      <c r="C659" s="176" t="str">
        <f>IF(ISBLANK('Nomenklatur komplett'!R659),"-",'Nomenklatur komplett'!R659)</f>
        <v>-</v>
      </c>
      <c r="D659" s="177" t="str">
        <f>IF(ISBLANK('Nomenklatur komplett'!S659),"-",'Nomenklatur komplett'!S659)</f>
        <v>-</v>
      </c>
    </row>
    <row r="660" spans="1:4" x14ac:dyDescent="0.2">
      <c r="A660" s="174" t="str">
        <f>IF(ISBLANK('Nomenklatur komplett'!P660),"-",'Nomenklatur komplett'!P660)</f>
        <v>-</v>
      </c>
      <c r="B660" s="175" t="str">
        <f>IF(ISBLANK('Nomenklatur komplett'!Q660),"-",'Nomenklatur komplett'!Q660)</f>
        <v>-</v>
      </c>
      <c r="C660" s="176" t="str">
        <f>IF(ISBLANK('Nomenklatur komplett'!R660),"-",'Nomenklatur komplett'!R660)</f>
        <v>-</v>
      </c>
      <c r="D660" s="177" t="str">
        <f>IF(ISBLANK('Nomenklatur komplett'!S660),"-",'Nomenklatur komplett'!S660)</f>
        <v>-</v>
      </c>
    </row>
    <row r="661" spans="1:4" x14ac:dyDescent="0.2">
      <c r="A661" s="174" t="str">
        <f>IF(ISBLANK('Nomenklatur komplett'!P661),"-",'Nomenklatur komplett'!P661)</f>
        <v>-</v>
      </c>
      <c r="B661" s="175" t="str">
        <f>IF(ISBLANK('Nomenklatur komplett'!Q661),"-",'Nomenklatur komplett'!Q661)</f>
        <v>-</v>
      </c>
      <c r="C661" s="176" t="str">
        <f>IF(ISBLANK('Nomenklatur komplett'!R661),"-",'Nomenklatur komplett'!R661)</f>
        <v>-</v>
      </c>
      <c r="D661" s="177" t="str">
        <f>IF(ISBLANK('Nomenklatur komplett'!S661),"-",'Nomenklatur komplett'!S661)</f>
        <v>-</v>
      </c>
    </row>
    <row r="662" spans="1:4" x14ac:dyDescent="0.2">
      <c r="A662" s="174" t="str">
        <f>IF(ISBLANK('Nomenklatur komplett'!P662),"-",'Nomenklatur komplett'!P662)</f>
        <v>-</v>
      </c>
      <c r="B662" s="175" t="str">
        <f>IF(ISBLANK('Nomenklatur komplett'!Q662),"-",'Nomenklatur komplett'!Q662)</f>
        <v>-</v>
      </c>
      <c r="C662" s="176" t="str">
        <f>IF(ISBLANK('Nomenklatur komplett'!R662),"-",'Nomenklatur komplett'!R662)</f>
        <v>-</v>
      </c>
      <c r="D662" s="177" t="str">
        <f>IF(ISBLANK('Nomenklatur komplett'!S662),"-",'Nomenklatur komplett'!S662)</f>
        <v>-</v>
      </c>
    </row>
    <row r="663" spans="1:4" x14ac:dyDescent="0.2">
      <c r="A663" s="174" t="str">
        <f>IF(ISBLANK('Nomenklatur komplett'!P663),"-",'Nomenklatur komplett'!P663)</f>
        <v>-</v>
      </c>
      <c r="B663" s="175" t="str">
        <f>IF(ISBLANK('Nomenklatur komplett'!Q663),"-",'Nomenklatur komplett'!Q663)</f>
        <v>-</v>
      </c>
      <c r="C663" s="176" t="str">
        <f>IF(ISBLANK('Nomenklatur komplett'!R663),"-",'Nomenklatur komplett'!R663)</f>
        <v>-</v>
      </c>
      <c r="D663" s="177" t="str">
        <f>IF(ISBLANK('Nomenklatur komplett'!S663),"-",'Nomenklatur komplett'!S663)</f>
        <v>-</v>
      </c>
    </row>
    <row r="664" spans="1:4" x14ac:dyDescent="0.2">
      <c r="A664" s="174" t="str">
        <f>IF(ISBLANK('Nomenklatur komplett'!P664),"-",'Nomenklatur komplett'!P664)</f>
        <v>-</v>
      </c>
      <c r="B664" s="175" t="str">
        <f>IF(ISBLANK('Nomenklatur komplett'!Q664),"-",'Nomenklatur komplett'!Q664)</f>
        <v>-</v>
      </c>
      <c r="C664" s="176" t="str">
        <f>IF(ISBLANK('Nomenklatur komplett'!R664),"-",'Nomenklatur komplett'!R664)</f>
        <v>-</v>
      </c>
      <c r="D664" s="177" t="str">
        <f>IF(ISBLANK('Nomenklatur komplett'!S664),"-",'Nomenklatur komplett'!S664)</f>
        <v>-</v>
      </c>
    </row>
    <row r="665" spans="1:4" x14ac:dyDescent="0.2">
      <c r="A665" s="174" t="str">
        <f>IF(ISBLANK('Nomenklatur komplett'!P665),"-",'Nomenklatur komplett'!P665)</f>
        <v>-</v>
      </c>
      <c r="B665" s="175" t="str">
        <f>IF(ISBLANK('Nomenklatur komplett'!Q665),"-",'Nomenklatur komplett'!Q665)</f>
        <v>-</v>
      </c>
      <c r="C665" s="176" t="str">
        <f>IF(ISBLANK('Nomenklatur komplett'!R665),"-",'Nomenklatur komplett'!R665)</f>
        <v>-</v>
      </c>
      <c r="D665" s="177" t="str">
        <f>IF(ISBLANK('Nomenklatur komplett'!S665),"-",'Nomenklatur komplett'!S665)</f>
        <v>-</v>
      </c>
    </row>
    <row r="666" spans="1:4" x14ac:dyDescent="0.2">
      <c r="A666" s="174" t="str">
        <f>IF(ISBLANK('Nomenklatur komplett'!P666),"-",'Nomenklatur komplett'!P666)</f>
        <v>-</v>
      </c>
      <c r="B666" s="175" t="str">
        <f>IF(ISBLANK('Nomenklatur komplett'!Q666),"-",'Nomenklatur komplett'!Q666)</f>
        <v>-</v>
      </c>
      <c r="C666" s="176" t="str">
        <f>IF(ISBLANK('Nomenklatur komplett'!R666),"-",'Nomenklatur komplett'!R666)</f>
        <v>-</v>
      </c>
      <c r="D666" s="177" t="str">
        <f>IF(ISBLANK('Nomenklatur komplett'!S666),"-",'Nomenklatur komplett'!S666)</f>
        <v>-</v>
      </c>
    </row>
    <row r="667" spans="1:4" x14ac:dyDescent="0.2">
      <c r="A667" s="174" t="str">
        <f>IF(ISBLANK('Nomenklatur komplett'!P667),"-",'Nomenklatur komplett'!P667)</f>
        <v>-</v>
      </c>
      <c r="B667" s="175" t="str">
        <f>IF(ISBLANK('Nomenklatur komplett'!Q667),"-",'Nomenklatur komplett'!Q667)</f>
        <v>-</v>
      </c>
      <c r="C667" s="176" t="str">
        <f>IF(ISBLANK('Nomenklatur komplett'!R667),"-",'Nomenklatur komplett'!R667)</f>
        <v>-</v>
      </c>
      <c r="D667" s="177" t="str">
        <f>IF(ISBLANK('Nomenklatur komplett'!S667),"-",'Nomenklatur komplett'!S667)</f>
        <v>-</v>
      </c>
    </row>
    <row r="668" spans="1:4" x14ac:dyDescent="0.2">
      <c r="A668" s="174" t="str">
        <f>IF(ISBLANK('Nomenklatur komplett'!P668),"-",'Nomenklatur komplett'!P668)</f>
        <v>-</v>
      </c>
      <c r="B668" s="175" t="str">
        <f>IF(ISBLANK('Nomenklatur komplett'!Q668),"-",'Nomenklatur komplett'!Q668)</f>
        <v>-</v>
      </c>
      <c r="C668" s="176" t="str">
        <f>IF(ISBLANK('Nomenklatur komplett'!R668),"-",'Nomenklatur komplett'!R668)</f>
        <v>-</v>
      </c>
      <c r="D668" s="177" t="str">
        <f>IF(ISBLANK('Nomenklatur komplett'!S668),"-",'Nomenklatur komplett'!S668)</f>
        <v>-</v>
      </c>
    </row>
    <row r="669" spans="1:4" x14ac:dyDescent="0.2">
      <c r="A669" s="174" t="str">
        <f>IF(ISBLANK('Nomenklatur komplett'!P669),"-",'Nomenklatur komplett'!P669)</f>
        <v>-</v>
      </c>
      <c r="B669" s="175" t="str">
        <f>IF(ISBLANK('Nomenklatur komplett'!Q669),"-",'Nomenklatur komplett'!Q669)</f>
        <v>-</v>
      </c>
      <c r="C669" s="176" t="str">
        <f>IF(ISBLANK('Nomenklatur komplett'!R669),"-",'Nomenklatur komplett'!R669)</f>
        <v>-</v>
      </c>
      <c r="D669" s="177" t="str">
        <f>IF(ISBLANK('Nomenklatur komplett'!S669),"-",'Nomenklatur komplett'!S669)</f>
        <v>-</v>
      </c>
    </row>
    <row r="670" spans="1:4" x14ac:dyDescent="0.2">
      <c r="A670" s="174" t="str">
        <f>IF(ISBLANK('Nomenklatur komplett'!P670),"-",'Nomenklatur komplett'!P670)</f>
        <v>-</v>
      </c>
      <c r="B670" s="175" t="str">
        <f>IF(ISBLANK('Nomenklatur komplett'!Q670),"-",'Nomenklatur komplett'!Q670)</f>
        <v>-</v>
      </c>
      <c r="C670" s="176" t="str">
        <f>IF(ISBLANK('Nomenklatur komplett'!R670),"-",'Nomenklatur komplett'!R670)</f>
        <v>-</v>
      </c>
      <c r="D670" s="177" t="str">
        <f>IF(ISBLANK('Nomenklatur komplett'!S670),"-",'Nomenklatur komplett'!S670)</f>
        <v>-</v>
      </c>
    </row>
    <row r="671" spans="1:4" x14ac:dyDescent="0.2">
      <c r="A671" s="174" t="str">
        <f>IF(ISBLANK('Nomenklatur komplett'!P671),"-",'Nomenklatur komplett'!P671)</f>
        <v>-</v>
      </c>
      <c r="B671" s="175" t="str">
        <f>IF(ISBLANK('Nomenklatur komplett'!Q671),"-",'Nomenklatur komplett'!Q671)</f>
        <v>-</v>
      </c>
      <c r="C671" s="176" t="str">
        <f>IF(ISBLANK('Nomenklatur komplett'!R671),"-",'Nomenklatur komplett'!R671)</f>
        <v>-</v>
      </c>
      <c r="D671" s="177" t="str">
        <f>IF(ISBLANK('Nomenklatur komplett'!S671),"-",'Nomenklatur komplett'!S671)</f>
        <v>-</v>
      </c>
    </row>
    <row r="672" spans="1:4" x14ac:dyDescent="0.2">
      <c r="A672" s="174" t="str">
        <f>IF(ISBLANK('Nomenklatur komplett'!P672),"-",'Nomenklatur komplett'!P672)</f>
        <v>-</v>
      </c>
      <c r="B672" s="175" t="str">
        <f>IF(ISBLANK('Nomenklatur komplett'!Q672),"-",'Nomenklatur komplett'!Q672)</f>
        <v>-</v>
      </c>
      <c r="C672" s="176" t="str">
        <f>IF(ISBLANK('Nomenklatur komplett'!R672),"-",'Nomenklatur komplett'!R672)</f>
        <v>-</v>
      </c>
      <c r="D672" s="177" t="str">
        <f>IF(ISBLANK('Nomenklatur komplett'!S672),"-",'Nomenklatur komplett'!S672)</f>
        <v>-</v>
      </c>
    </row>
    <row r="673" spans="1:4" x14ac:dyDescent="0.2">
      <c r="A673" s="174" t="str">
        <f>IF(ISBLANK('Nomenklatur komplett'!P673),"-",'Nomenklatur komplett'!P673)</f>
        <v>-</v>
      </c>
      <c r="B673" s="175" t="str">
        <f>IF(ISBLANK('Nomenklatur komplett'!Q673),"-",'Nomenklatur komplett'!Q673)</f>
        <v>-</v>
      </c>
      <c r="C673" s="176" t="str">
        <f>IF(ISBLANK('Nomenklatur komplett'!R673),"-",'Nomenklatur komplett'!R673)</f>
        <v>-</v>
      </c>
      <c r="D673" s="177" t="str">
        <f>IF(ISBLANK('Nomenklatur komplett'!S673),"-",'Nomenklatur komplett'!S673)</f>
        <v>-</v>
      </c>
    </row>
    <row r="674" spans="1:4" x14ac:dyDescent="0.2">
      <c r="A674" s="174" t="str">
        <f>IF(ISBLANK('Nomenklatur komplett'!P674),"-",'Nomenklatur komplett'!P674)</f>
        <v>-</v>
      </c>
      <c r="B674" s="175" t="str">
        <f>IF(ISBLANK('Nomenklatur komplett'!Q674),"-",'Nomenklatur komplett'!Q674)</f>
        <v>-</v>
      </c>
      <c r="C674" s="176" t="str">
        <f>IF(ISBLANK('Nomenklatur komplett'!R674),"-",'Nomenklatur komplett'!R674)</f>
        <v>-</v>
      </c>
      <c r="D674" s="177" t="str">
        <f>IF(ISBLANK('Nomenklatur komplett'!S674),"-",'Nomenklatur komplett'!S674)</f>
        <v>-</v>
      </c>
    </row>
    <row r="675" spans="1:4" x14ac:dyDescent="0.2">
      <c r="A675" s="174" t="str">
        <f>IF(ISBLANK('Nomenklatur komplett'!P675),"-",'Nomenklatur komplett'!P675)</f>
        <v>-</v>
      </c>
      <c r="B675" s="175" t="str">
        <f>IF(ISBLANK('Nomenklatur komplett'!Q675),"-",'Nomenklatur komplett'!Q675)</f>
        <v>-</v>
      </c>
      <c r="C675" s="176" t="str">
        <f>IF(ISBLANK('Nomenklatur komplett'!R675),"-",'Nomenklatur komplett'!R675)</f>
        <v>-</v>
      </c>
      <c r="D675" s="177" t="str">
        <f>IF(ISBLANK('Nomenklatur komplett'!S675),"-",'Nomenklatur komplett'!S675)</f>
        <v>-</v>
      </c>
    </row>
    <row r="676" spans="1:4" x14ac:dyDescent="0.2">
      <c r="A676" s="174" t="str">
        <f>IF(ISBLANK('Nomenklatur komplett'!P676),"-",'Nomenklatur komplett'!P676)</f>
        <v>-</v>
      </c>
      <c r="B676" s="175" t="str">
        <f>IF(ISBLANK('Nomenklatur komplett'!Q676),"-",'Nomenklatur komplett'!Q676)</f>
        <v>-</v>
      </c>
      <c r="C676" s="176" t="str">
        <f>IF(ISBLANK('Nomenklatur komplett'!R676),"-",'Nomenklatur komplett'!R676)</f>
        <v>-</v>
      </c>
      <c r="D676" s="177" t="str">
        <f>IF(ISBLANK('Nomenklatur komplett'!S676),"-",'Nomenklatur komplett'!S676)</f>
        <v>-</v>
      </c>
    </row>
    <row r="677" spans="1:4" x14ac:dyDescent="0.2">
      <c r="A677" s="174" t="str">
        <f>IF(ISBLANK('Nomenklatur komplett'!P677),"-",'Nomenklatur komplett'!P677)</f>
        <v>-</v>
      </c>
      <c r="B677" s="175" t="str">
        <f>IF(ISBLANK('Nomenklatur komplett'!Q677),"-",'Nomenklatur komplett'!Q677)</f>
        <v>-</v>
      </c>
      <c r="C677" s="176" t="str">
        <f>IF(ISBLANK('Nomenklatur komplett'!R677),"-",'Nomenklatur komplett'!R677)</f>
        <v>-</v>
      </c>
      <c r="D677" s="177" t="str">
        <f>IF(ISBLANK('Nomenklatur komplett'!S677),"-",'Nomenklatur komplett'!S677)</f>
        <v>-</v>
      </c>
    </row>
    <row r="678" spans="1:4" x14ac:dyDescent="0.2">
      <c r="A678" s="174" t="str">
        <f>IF(ISBLANK('Nomenklatur komplett'!P678),"-",'Nomenklatur komplett'!P678)</f>
        <v>-</v>
      </c>
      <c r="B678" s="175" t="str">
        <f>IF(ISBLANK('Nomenklatur komplett'!Q678),"-",'Nomenklatur komplett'!Q678)</f>
        <v>-</v>
      </c>
      <c r="C678" s="176" t="str">
        <f>IF(ISBLANK('Nomenklatur komplett'!R678),"-",'Nomenklatur komplett'!R678)</f>
        <v>-</v>
      </c>
      <c r="D678" s="177" t="str">
        <f>IF(ISBLANK('Nomenklatur komplett'!S678),"-",'Nomenklatur komplett'!S678)</f>
        <v>-</v>
      </c>
    </row>
    <row r="679" spans="1:4" x14ac:dyDescent="0.2">
      <c r="A679" s="174" t="str">
        <f>IF(ISBLANK('Nomenklatur komplett'!P679),"-",'Nomenklatur komplett'!P679)</f>
        <v>-</v>
      </c>
      <c r="B679" s="175" t="str">
        <f>IF(ISBLANK('Nomenklatur komplett'!Q679),"-",'Nomenklatur komplett'!Q679)</f>
        <v>-</v>
      </c>
      <c r="C679" s="176" t="str">
        <f>IF(ISBLANK('Nomenklatur komplett'!R679),"-",'Nomenklatur komplett'!R679)</f>
        <v>-</v>
      </c>
      <c r="D679" s="177" t="str">
        <f>IF(ISBLANK('Nomenklatur komplett'!S679),"-",'Nomenklatur komplett'!S679)</f>
        <v>-</v>
      </c>
    </row>
    <row r="680" spans="1:4" x14ac:dyDescent="0.2">
      <c r="A680" s="174" t="str">
        <f>IF(ISBLANK('Nomenklatur komplett'!P680),"-",'Nomenklatur komplett'!P680)</f>
        <v>-</v>
      </c>
      <c r="B680" s="175" t="str">
        <f>IF(ISBLANK('Nomenklatur komplett'!Q680),"-",'Nomenklatur komplett'!Q680)</f>
        <v>-</v>
      </c>
      <c r="C680" s="176" t="str">
        <f>IF(ISBLANK('Nomenklatur komplett'!R680),"-",'Nomenklatur komplett'!R680)</f>
        <v>-</v>
      </c>
      <c r="D680" s="177" t="str">
        <f>IF(ISBLANK('Nomenklatur komplett'!S680),"-",'Nomenklatur komplett'!S680)</f>
        <v>-</v>
      </c>
    </row>
    <row r="681" spans="1:4" x14ac:dyDescent="0.2">
      <c r="A681" s="174" t="str">
        <f>IF(ISBLANK('Nomenklatur komplett'!P681),"-",'Nomenklatur komplett'!P681)</f>
        <v>-</v>
      </c>
      <c r="B681" s="175" t="str">
        <f>IF(ISBLANK('Nomenklatur komplett'!Q681),"-",'Nomenklatur komplett'!Q681)</f>
        <v>-</v>
      </c>
      <c r="C681" s="176" t="str">
        <f>IF(ISBLANK('Nomenklatur komplett'!R681),"-",'Nomenklatur komplett'!R681)</f>
        <v>-</v>
      </c>
      <c r="D681" s="177" t="str">
        <f>IF(ISBLANK('Nomenklatur komplett'!S681),"-",'Nomenklatur komplett'!S681)</f>
        <v>-</v>
      </c>
    </row>
    <row r="682" spans="1:4" x14ac:dyDescent="0.2">
      <c r="A682" s="174" t="str">
        <f>IF(ISBLANK('Nomenklatur komplett'!P682),"-",'Nomenklatur komplett'!P682)</f>
        <v>-</v>
      </c>
      <c r="B682" s="175" t="str">
        <f>IF(ISBLANK('Nomenklatur komplett'!Q682),"-",'Nomenklatur komplett'!Q682)</f>
        <v>-</v>
      </c>
      <c r="C682" s="176" t="str">
        <f>IF(ISBLANK('Nomenklatur komplett'!R682),"-",'Nomenklatur komplett'!R682)</f>
        <v>-</v>
      </c>
      <c r="D682" s="177" t="str">
        <f>IF(ISBLANK('Nomenklatur komplett'!S682),"-",'Nomenklatur komplett'!S682)</f>
        <v>-</v>
      </c>
    </row>
    <row r="683" spans="1:4" x14ac:dyDescent="0.2">
      <c r="A683" s="174" t="str">
        <f>IF(ISBLANK('Nomenklatur komplett'!P683),"-",'Nomenklatur komplett'!P683)</f>
        <v>-</v>
      </c>
      <c r="B683" s="175" t="str">
        <f>IF(ISBLANK('Nomenklatur komplett'!Q683),"-",'Nomenklatur komplett'!Q683)</f>
        <v>-</v>
      </c>
      <c r="C683" s="176" t="str">
        <f>IF(ISBLANK('Nomenklatur komplett'!R683),"-",'Nomenklatur komplett'!R683)</f>
        <v>-</v>
      </c>
      <c r="D683" s="177" t="str">
        <f>IF(ISBLANK('Nomenklatur komplett'!S683),"-",'Nomenklatur komplett'!S683)</f>
        <v>-</v>
      </c>
    </row>
    <row r="684" spans="1:4" x14ac:dyDescent="0.2">
      <c r="A684" s="174" t="str">
        <f>IF(ISBLANK('Nomenklatur komplett'!P684),"-",'Nomenklatur komplett'!P684)</f>
        <v>-</v>
      </c>
      <c r="B684" s="175" t="str">
        <f>IF(ISBLANK('Nomenklatur komplett'!Q684),"-",'Nomenklatur komplett'!Q684)</f>
        <v>-</v>
      </c>
      <c r="C684" s="176" t="str">
        <f>IF(ISBLANK('Nomenklatur komplett'!R684),"-",'Nomenklatur komplett'!R684)</f>
        <v>-</v>
      </c>
      <c r="D684" s="177" t="str">
        <f>IF(ISBLANK('Nomenklatur komplett'!S684),"-",'Nomenklatur komplett'!S684)</f>
        <v>-</v>
      </c>
    </row>
    <row r="685" spans="1:4" x14ac:dyDescent="0.2">
      <c r="A685" s="174" t="str">
        <f>IF(ISBLANK('Nomenklatur komplett'!P685),"-",'Nomenklatur komplett'!P685)</f>
        <v>-</v>
      </c>
      <c r="B685" s="175" t="str">
        <f>IF(ISBLANK('Nomenklatur komplett'!Q685),"-",'Nomenklatur komplett'!Q685)</f>
        <v>-</v>
      </c>
      <c r="C685" s="176" t="str">
        <f>IF(ISBLANK('Nomenklatur komplett'!R685),"-",'Nomenklatur komplett'!R685)</f>
        <v>-</v>
      </c>
      <c r="D685" s="177" t="str">
        <f>IF(ISBLANK('Nomenklatur komplett'!S685),"-",'Nomenklatur komplett'!S685)</f>
        <v>-</v>
      </c>
    </row>
    <row r="686" spans="1:4" x14ac:dyDescent="0.2">
      <c r="A686" s="174" t="str">
        <f>IF(ISBLANK('Nomenklatur komplett'!P686),"-",'Nomenklatur komplett'!P686)</f>
        <v>-</v>
      </c>
      <c r="B686" s="175" t="str">
        <f>IF(ISBLANK('Nomenklatur komplett'!Q686),"-",'Nomenklatur komplett'!Q686)</f>
        <v>-</v>
      </c>
      <c r="C686" s="176" t="str">
        <f>IF(ISBLANK('Nomenklatur komplett'!R686),"-",'Nomenklatur komplett'!R686)</f>
        <v>-</v>
      </c>
      <c r="D686" s="177" t="str">
        <f>IF(ISBLANK('Nomenklatur komplett'!S686),"-",'Nomenklatur komplett'!S686)</f>
        <v>-</v>
      </c>
    </row>
    <row r="687" spans="1:4" x14ac:dyDescent="0.2">
      <c r="A687" s="174" t="str">
        <f>IF(ISBLANK('Nomenklatur komplett'!P687),"-",'Nomenklatur komplett'!P687)</f>
        <v>-</v>
      </c>
      <c r="B687" s="175" t="str">
        <f>IF(ISBLANK('Nomenklatur komplett'!Q687),"-",'Nomenklatur komplett'!Q687)</f>
        <v>-</v>
      </c>
      <c r="C687" s="176" t="str">
        <f>IF(ISBLANK('Nomenklatur komplett'!R687),"-",'Nomenklatur komplett'!R687)</f>
        <v>-</v>
      </c>
      <c r="D687" s="177" t="str">
        <f>IF(ISBLANK('Nomenklatur komplett'!S687),"-",'Nomenklatur komplett'!S687)</f>
        <v>-</v>
      </c>
    </row>
    <row r="688" spans="1:4" x14ac:dyDescent="0.2">
      <c r="A688" s="174" t="str">
        <f>IF(ISBLANK('Nomenklatur komplett'!P688),"-",'Nomenklatur komplett'!P688)</f>
        <v>-</v>
      </c>
      <c r="B688" s="175" t="str">
        <f>IF(ISBLANK('Nomenklatur komplett'!Q688),"-",'Nomenklatur komplett'!Q688)</f>
        <v>-</v>
      </c>
      <c r="C688" s="176" t="str">
        <f>IF(ISBLANK('Nomenklatur komplett'!R688),"-",'Nomenklatur komplett'!R688)</f>
        <v>-</v>
      </c>
      <c r="D688" s="177" t="str">
        <f>IF(ISBLANK('Nomenklatur komplett'!S688),"-",'Nomenklatur komplett'!S688)</f>
        <v>-</v>
      </c>
    </row>
    <row r="689" spans="1:4" x14ac:dyDescent="0.2">
      <c r="A689" s="174" t="str">
        <f>IF(ISBLANK('Nomenklatur komplett'!P689),"-",'Nomenklatur komplett'!P689)</f>
        <v>-</v>
      </c>
      <c r="B689" s="175" t="str">
        <f>IF(ISBLANK('Nomenklatur komplett'!Q689),"-",'Nomenklatur komplett'!Q689)</f>
        <v>-</v>
      </c>
      <c r="C689" s="176" t="str">
        <f>IF(ISBLANK('Nomenklatur komplett'!R689),"-",'Nomenklatur komplett'!R689)</f>
        <v>-</v>
      </c>
      <c r="D689" s="177" t="str">
        <f>IF(ISBLANK('Nomenklatur komplett'!S689),"-",'Nomenklatur komplett'!S689)</f>
        <v>-</v>
      </c>
    </row>
    <row r="690" spans="1:4" x14ac:dyDescent="0.2">
      <c r="A690" s="174" t="str">
        <f>IF(ISBLANK('Nomenklatur komplett'!P690),"-",'Nomenklatur komplett'!P690)</f>
        <v>-</v>
      </c>
      <c r="B690" s="175" t="str">
        <f>IF(ISBLANK('Nomenklatur komplett'!Q690),"-",'Nomenklatur komplett'!Q690)</f>
        <v>-</v>
      </c>
      <c r="C690" s="176" t="str">
        <f>IF(ISBLANK('Nomenklatur komplett'!R690),"-",'Nomenklatur komplett'!R690)</f>
        <v>-</v>
      </c>
      <c r="D690" s="177" t="str">
        <f>IF(ISBLANK('Nomenklatur komplett'!S690),"-",'Nomenklatur komplett'!S690)</f>
        <v>-</v>
      </c>
    </row>
    <row r="691" spans="1:4" x14ac:dyDescent="0.2">
      <c r="A691" s="174" t="str">
        <f>IF(ISBLANK('Nomenklatur komplett'!P691),"-",'Nomenklatur komplett'!P691)</f>
        <v>-</v>
      </c>
      <c r="B691" s="175" t="str">
        <f>IF(ISBLANK('Nomenklatur komplett'!Q691),"-",'Nomenklatur komplett'!Q691)</f>
        <v>-</v>
      </c>
      <c r="C691" s="176" t="str">
        <f>IF(ISBLANK('Nomenklatur komplett'!R691),"-",'Nomenklatur komplett'!R691)</f>
        <v>-</v>
      </c>
      <c r="D691" s="177" t="str">
        <f>IF(ISBLANK('Nomenklatur komplett'!S691),"-",'Nomenklatur komplett'!S691)</f>
        <v>-</v>
      </c>
    </row>
    <row r="692" spans="1:4" x14ac:dyDescent="0.2">
      <c r="A692" s="174" t="str">
        <f>IF(ISBLANK('Nomenklatur komplett'!P692),"-",'Nomenklatur komplett'!P692)</f>
        <v>-</v>
      </c>
      <c r="B692" s="175" t="str">
        <f>IF(ISBLANK('Nomenklatur komplett'!Q692),"-",'Nomenklatur komplett'!Q692)</f>
        <v>-</v>
      </c>
      <c r="C692" s="176" t="str">
        <f>IF(ISBLANK('Nomenklatur komplett'!R692),"-",'Nomenklatur komplett'!R692)</f>
        <v>-</v>
      </c>
      <c r="D692" s="177" t="str">
        <f>IF(ISBLANK('Nomenklatur komplett'!S692),"-",'Nomenklatur komplett'!S692)</f>
        <v>-</v>
      </c>
    </row>
    <row r="693" spans="1:4" x14ac:dyDescent="0.2">
      <c r="A693" s="174" t="str">
        <f>IF(ISBLANK('Nomenklatur komplett'!P693),"-",'Nomenklatur komplett'!P693)</f>
        <v>-</v>
      </c>
      <c r="B693" s="175" t="str">
        <f>IF(ISBLANK('Nomenklatur komplett'!Q693),"-",'Nomenklatur komplett'!Q693)</f>
        <v>-</v>
      </c>
      <c r="C693" s="176" t="str">
        <f>IF(ISBLANK('Nomenklatur komplett'!R693),"-",'Nomenklatur komplett'!R693)</f>
        <v>-</v>
      </c>
      <c r="D693" s="177" t="str">
        <f>IF(ISBLANK('Nomenklatur komplett'!S693),"-",'Nomenklatur komplett'!S693)</f>
        <v>-</v>
      </c>
    </row>
    <row r="694" spans="1:4" x14ac:dyDescent="0.2">
      <c r="A694" s="174" t="str">
        <f>IF(ISBLANK('Nomenklatur komplett'!P694),"-",'Nomenklatur komplett'!P694)</f>
        <v>-</v>
      </c>
      <c r="B694" s="175" t="str">
        <f>IF(ISBLANK('Nomenklatur komplett'!Q694),"-",'Nomenklatur komplett'!Q694)</f>
        <v>-</v>
      </c>
      <c r="C694" s="176" t="str">
        <f>IF(ISBLANK('Nomenklatur komplett'!R694),"-",'Nomenklatur komplett'!R694)</f>
        <v>-</v>
      </c>
      <c r="D694" s="177" t="str">
        <f>IF(ISBLANK('Nomenklatur komplett'!S694),"-",'Nomenklatur komplett'!S694)</f>
        <v>-</v>
      </c>
    </row>
    <row r="695" spans="1:4" x14ac:dyDescent="0.2">
      <c r="A695" s="174" t="str">
        <f>IF(ISBLANK('Nomenklatur komplett'!P695),"-",'Nomenklatur komplett'!P695)</f>
        <v>-</v>
      </c>
      <c r="B695" s="175" t="str">
        <f>IF(ISBLANK('Nomenklatur komplett'!Q695),"-",'Nomenklatur komplett'!Q695)</f>
        <v>-</v>
      </c>
      <c r="C695" s="176" t="str">
        <f>IF(ISBLANK('Nomenklatur komplett'!R695),"-",'Nomenklatur komplett'!R695)</f>
        <v>-</v>
      </c>
      <c r="D695" s="177" t="str">
        <f>IF(ISBLANK('Nomenklatur komplett'!S695),"-",'Nomenklatur komplett'!S695)</f>
        <v>-</v>
      </c>
    </row>
    <row r="696" spans="1:4" x14ac:dyDescent="0.2">
      <c r="A696" s="174" t="str">
        <f>IF(ISBLANK('Nomenklatur komplett'!P696),"-",'Nomenklatur komplett'!P696)</f>
        <v>-</v>
      </c>
      <c r="B696" s="175" t="str">
        <f>IF(ISBLANK('Nomenklatur komplett'!Q696),"-",'Nomenklatur komplett'!Q696)</f>
        <v>-</v>
      </c>
      <c r="C696" s="176" t="str">
        <f>IF(ISBLANK('Nomenklatur komplett'!R696),"-",'Nomenklatur komplett'!R696)</f>
        <v>-</v>
      </c>
      <c r="D696" s="177" t="str">
        <f>IF(ISBLANK('Nomenklatur komplett'!S696),"-",'Nomenklatur komplett'!S696)</f>
        <v>-</v>
      </c>
    </row>
    <row r="697" spans="1:4" x14ac:dyDescent="0.2">
      <c r="A697" s="174" t="str">
        <f>IF(ISBLANK('Nomenklatur komplett'!P697),"-",'Nomenklatur komplett'!P697)</f>
        <v>-</v>
      </c>
      <c r="B697" s="175" t="str">
        <f>IF(ISBLANK('Nomenklatur komplett'!Q697),"-",'Nomenklatur komplett'!Q697)</f>
        <v>-</v>
      </c>
      <c r="C697" s="176" t="str">
        <f>IF(ISBLANK('Nomenklatur komplett'!R697),"-",'Nomenklatur komplett'!R697)</f>
        <v>-</v>
      </c>
      <c r="D697" s="177" t="str">
        <f>IF(ISBLANK('Nomenklatur komplett'!S697),"-",'Nomenklatur komplett'!S697)</f>
        <v>-</v>
      </c>
    </row>
    <row r="698" spans="1:4" x14ac:dyDescent="0.2">
      <c r="A698" s="174" t="str">
        <f>IF(ISBLANK('Nomenklatur komplett'!P698),"-",'Nomenklatur komplett'!P698)</f>
        <v>-</v>
      </c>
      <c r="B698" s="175" t="str">
        <f>IF(ISBLANK('Nomenklatur komplett'!Q698),"-",'Nomenklatur komplett'!Q698)</f>
        <v>-</v>
      </c>
      <c r="C698" s="176" t="str">
        <f>IF(ISBLANK('Nomenklatur komplett'!R698),"-",'Nomenklatur komplett'!R698)</f>
        <v>-</v>
      </c>
      <c r="D698" s="177" t="str">
        <f>IF(ISBLANK('Nomenklatur komplett'!S698),"-",'Nomenklatur komplett'!S698)</f>
        <v>-</v>
      </c>
    </row>
    <row r="699" spans="1:4" x14ac:dyDescent="0.2">
      <c r="A699" s="174" t="str">
        <f>IF(ISBLANK('Nomenklatur komplett'!P699),"-",'Nomenklatur komplett'!P699)</f>
        <v>-</v>
      </c>
      <c r="B699" s="175" t="str">
        <f>IF(ISBLANK('Nomenklatur komplett'!Q699),"-",'Nomenklatur komplett'!Q699)</f>
        <v>-</v>
      </c>
      <c r="C699" s="176" t="str">
        <f>IF(ISBLANK('Nomenklatur komplett'!R699),"-",'Nomenklatur komplett'!R699)</f>
        <v>-</v>
      </c>
      <c r="D699" s="177" t="str">
        <f>IF(ISBLANK('Nomenklatur komplett'!S699),"-",'Nomenklatur komplett'!S699)</f>
        <v>-</v>
      </c>
    </row>
    <row r="700" spans="1:4" x14ac:dyDescent="0.2">
      <c r="A700" s="174" t="str">
        <f>IF(ISBLANK('Nomenklatur komplett'!P700),"-",'Nomenklatur komplett'!P700)</f>
        <v>-</v>
      </c>
      <c r="B700" s="175" t="str">
        <f>IF(ISBLANK('Nomenklatur komplett'!Q700),"-",'Nomenklatur komplett'!Q700)</f>
        <v>-</v>
      </c>
      <c r="C700" s="176" t="str">
        <f>IF(ISBLANK('Nomenklatur komplett'!R700),"-",'Nomenklatur komplett'!R700)</f>
        <v>-</v>
      </c>
      <c r="D700" s="177" t="str">
        <f>IF(ISBLANK('Nomenklatur komplett'!S700),"-",'Nomenklatur komplett'!S700)</f>
        <v>-</v>
      </c>
    </row>
    <row r="701" spans="1:4" x14ac:dyDescent="0.2">
      <c r="A701" s="174" t="str">
        <f>IF(ISBLANK('Nomenklatur komplett'!P701),"-",'Nomenklatur komplett'!P701)</f>
        <v>-</v>
      </c>
      <c r="B701" s="175" t="str">
        <f>IF(ISBLANK('Nomenklatur komplett'!Q701),"-",'Nomenklatur komplett'!Q701)</f>
        <v>-</v>
      </c>
      <c r="C701" s="176" t="str">
        <f>IF(ISBLANK('Nomenklatur komplett'!R701),"-",'Nomenklatur komplett'!R701)</f>
        <v>-</v>
      </c>
      <c r="D701" s="177" t="str">
        <f>IF(ISBLANK('Nomenklatur komplett'!S701),"-",'Nomenklatur komplett'!S701)</f>
        <v>-</v>
      </c>
    </row>
    <row r="702" spans="1:4" x14ac:dyDescent="0.2">
      <c r="A702" s="174" t="str">
        <f>IF(ISBLANK('Nomenklatur komplett'!P702),"-",'Nomenklatur komplett'!P702)</f>
        <v>-</v>
      </c>
      <c r="B702" s="175" t="str">
        <f>IF(ISBLANK('Nomenklatur komplett'!Q702),"-",'Nomenklatur komplett'!Q702)</f>
        <v>-</v>
      </c>
      <c r="C702" s="176" t="str">
        <f>IF(ISBLANK('Nomenklatur komplett'!R702),"-",'Nomenklatur komplett'!R702)</f>
        <v>-</v>
      </c>
      <c r="D702" s="177" t="str">
        <f>IF(ISBLANK('Nomenklatur komplett'!S702),"-",'Nomenklatur komplett'!S702)</f>
        <v>-</v>
      </c>
    </row>
    <row r="703" spans="1:4" x14ac:dyDescent="0.2">
      <c r="A703" s="174" t="str">
        <f>IF(ISBLANK('Nomenklatur komplett'!P703),"-",'Nomenklatur komplett'!P703)</f>
        <v>-</v>
      </c>
      <c r="B703" s="175" t="str">
        <f>IF(ISBLANK('Nomenklatur komplett'!Q703),"-",'Nomenklatur komplett'!Q703)</f>
        <v>-</v>
      </c>
      <c r="C703" s="176" t="str">
        <f>IF(ISBLANK('Nomenklatur komplett'!R703),"-",'Nomenklatur komplett'!R703)</f>
        <v>-</v>
      </c>
      <c r="D703" s="177" t="str">
        <f>IF(ISBLANK('Nomenklatur komplett'!S703),"-",'Nomenklatur komplett'!S703)</f>
        <v>-</v>
      </c>
    </row>
    <row r="704" spans="1:4" x14ac:dyDescent="0.2">
      <c r="A704" s="174" t="str">
        <f>IF(ISBLANK('Nomenklatur komplett'!P704),"-",'Nomenklatur komplett'!P704)</f>
        <v>-</v>
      </c>
      <c r="B704" s="175" t="str">
        <f>IF(ISBLANK('Nomenklatur komplett'!Q704),"-",'Nomenklatur komplett'!Q704)</f>
        <v>-</v>
      </c>
      <c r="C704" s="176" t="str">
        <f>IF(ISBLANK('Nomenklatur komplett'!R704),"-",'Nomenklatur komplett'!R704)</f>
        <v>-</v>
      </c>
      <c r="D704" s="177" t="str">
        <f>IF(ISBLANK('Nomenklatur komplett'!S704),"-",'Nomenklatur komplett'!S704)</f>
        <v>-</v>
      </c>
    </row>
    <row r="705" spans="1:4" x14ac:dyDescent="0.2">
      <c r="A705" s="174" t="str">
        <f>IF(ISBLANK('Nomenklatur komplett'!P705),"-",'Nomenklatur komplett'!P705)</f>
        <v>-</v>
      </c>
      <c r="B705" s="175" t="str">
        <f>IF(ISBLANK('Nomenklatur komplett'!Q705),"-",'Nomenklatur komplett'!Q705)</f>
        <v>-</v>
      </c>
      <c r="C705" s="176" t="str">
        <f>IF(ISBLANK('Nomenklatur komplett'!R705),"-",'Nomenklatur komplett'!R705)</f>
        <v>-</v>
      </c>
      <c r="D705" s="177" t="str">
        <f>IF(ISBLANK('Nomenklatur komplett'!S705),"-",'Nomenklatur komplett'!S705)</f>
        <v>-</v>
      </c>
    </row>
    <row r="706" spans="1:4" x14ac:dyDescent="0.2">
      <c r="A706" s="174" t="str">
        <f>IF(ISBLANK('Nomenklatur komplett'!P706),"-",'Nomenklatur komplett'!P706)</f>
        <v>-</v>
      </c>
      <c r="B706" s="175" t="str">
        <f>IF(ISBLANK('Nomenklatur komplett'!Q706),"-",'Nomenklatur komplett'!Q706)</f>
        <v>-</v>
      </c>
      <c r="C706" s="176" t="str">
        <f>IF(ISBLANK('Nomenklatur komplett'!R706),"-",'Nomenklatur komplett'!R706)</f>
        <v>-</v>
      </c>
      <c r="D706" s="177" t="str">
        <f>IF(ISBLANK('Nomenklatur komplett'!S706),"-",'Nomenklatur komplett'!S706)</f>
        <v>-</v>
      </c>
    </row>
    <row r="707" spans="1:4" x14ac:dyDescent="0.2">
      <c r="A707" s="174" t="str">
        <f>IF(ISBLANK('Nomenklatur komplett'!P707),"-",'Nomenklatur komplett'!P707)</f>
        <v>-</v>
      </c>
      <c r="B707" s="175" t="str">
        <f>IF(ISBLANK('Nomenklatur komplett'!Q707),"-",'Nomenklatur komplett'!Q707)</f>
        <v>-</v>
      </c>
      <c r="C707" s="176" t="str">
        <f>IF(ISBLANK('Nomenklatur komplett'!R707),"-",'Nomenklatur komplett'!R707)</f>
        <v>-</v>
      </c>
      <c r="D707" s="177" t="str">
        <f>IF(ISBLANK('Nomenklatur komplett'!S707),"-",'Nomenklatur komplett'!S707)</f>
        <v>-</v>
      </c>
    </row>
    <row r="708" spans="1:4" x14ac:dyDescent="0.2">
      <c r="A708" s="174" t="str">
        <f>IF(ISBLANK('Nomenklatur komplett'!P708),"-",'Nomenklatur komplett'!P708)</f>
        <v>-</v>
      </c>
      <c r="B708" s="175" t="str">
        <f>IF(ISBLANK('Nomenklatur komplett'!Q708),"-",'Nomenklatur komplett'!Q708)</f>
        <v>-</v>
      </c>
      <c r="C708" s="176" t="str">
        <f>IF(ISBLANK('Nomenklatur komplett'!R708),"-",'Nomenklatur komplett'!R708)</f>
        <v>-</v>
      </c>
      <c r="D708" s="177" t="str">
        <f>IF(ISBLANK('Nomenklatur komplett'!S708),"-",'Nomenklatur komplett'!S708)</f>
        <v>-</v>
      </c>
    </row>
    <row r="709" spans="1:4" x14ac:dyDescent="0.2">
      <c r="A709" s="174" t="str">
        <f>IF(ISBLANK('Nomenklatur komplett'!P709),"-",'Nomenklatur komplett'!P709)</f>
        <v>-</v>
      </c>
      <c r="B709" s="175" t="str">
        <f>IF(ISBLANK('Nomenklatur komplett'!Q709),"-",'Nomenklatur komplett'!Q709)</f>
        <v>-</v>
      </c>
      <c r="C709" s="176" t="str">
        <f>IF(ISBLANK('Nomenklatur komplett'!R709),"-",'Nomenklatur komplett'!R709)</f>
        <v>-</v>
      </c>
      <c r="D709" s="177" t="str">
        <f>IF(ISBLANK('Nomenklatur komplett'!S709),"-",'Nomenklatur komplett'!S709)</f>
        <v>-</v>
      </c>
    </row>
    <row r="710" spans="1:4" x14ac:dyDescent="0.2">
      <c r="A710" s="174" t="str">
        <f>IF(ISBLANK('Nomenklatur komplett'!P710),"-",'Nomenklatur komplett'!P710)</f>
        <v>-</v>
      </c>
      <c r="B710" s="175" t="str">
        <f>IF(ISBLANK('Nomenklatur komplett'!Q710),"-",'Nomenklatur komplett'!Q710)</f>
        <v>-</v>
      </c>
      <c r="C710" s="176" t="str">
        <f>IF(ISBLANK('Nomenklatur komplett'!R710),"-",'Nomenklatur komplett'!R710)</f>
        <v>-</v>
      </c>
      <c r="D710" s="177" t="str">
        <f>IF(ISBLANK('Nomenklatur komplett'!S710),"-",'Nomenklatur komplett'!S710)</f>
        <v>-</v>
      </c>
    </row>
    <row r="711" spans="1:4" x14ac:dyDescent="0.2">
      <c r="A711" s="174" t="str">
        <f>IF(ISBLANK('Nomenklatur komplett'!P711),"-",'Nomenklatur komplett'!P711)</f>
        <v>-</v>
      </c>
      <c r="B711" s="175" t="str">
        <f>IF(ISBLANK('Nomenklatur komplett'!Q711),"-",'Nomenklatur komplett'!Q711)</f>
        <v>-</v>
      </c>
      <c r="C711" s="176" t="str">
        <f>IF(ISBLANK('Nomenklatur komplett'!R711),"-",'Nomenklatur komplett'!R711)</f>
        <v>-</v>
      </c>
      <c r="D711" s="177" t="str">
        <f>IF(ISBLANK('Nomenklatur komplett'!S711),"-",'Nomenklatur komplett'!S711)</f>
        <v>-</v>
      </c>
    </row>
    <row r="712" spans="1:4" x14ac:dyDescent="0.2">
      <c r="A712" s="174" t="str">
        <f>IF(ISBLANK('Nomenklatur komplett'!P712),"-",'Nomenklatur komplett'!P712)</f>
        <v>-</v>
      </c>
      <c r="B712" s="175" t="str">
        <f>IF(ISBLANK('Nomenklatur komplett'!Q712),"-",'Nomenklatur komplett'!Q712)</f>
        <v>-</v>
      </c>
      <c r="C712" s="176" t="str">
        <f>IF(ISBLANK('Nomenklatur komplett'!R712),"-",'Nomenklatur komplett'!R712)</f>
        <v>-</v>
      </c>
      <c r="D712" s="177" t="str">
        <f>IF(ISBLANK('Nomenklatur komplett'!S712),"-",'Nomenklatur komplett'!S712)</f>
        <v>-</v>
      </c>
    </row>
    <row r="713" spans="1:4" x14ac:dyDescent="0.2">
      <c r="A713" s="174" t="str">
        <f>IF(ISBLANK('Nomenklatur komplett'!P713),"-",'Nomenklatur komplett'!P713)</f>
        <v>-</v>
      </c>
      <c r="B713" s="175" t="str">
        <f>IF(ISBLANK('Nomenklatur komplett'!Q713),"-",'Nomenklatur komplett'!Q713)</f>
        <v>-</v>
      </c>
      <c r="C713" s="176" t="str">
        <f>IF(ISBLANK('Nomenklatur komplett'!R713),"-",'Nomenklatur komplett'!R713)</f>
        <v>-</v>
      </c>
      <c r="D713" s="177" t="str">
        <f>IF(ISBLANK('Nomenklatur komplett'!S713),"-",'Nomenklatur komplett'!S713)</f>
        <v>-</v>
      </c>
    </row>
    <row r="714" spans="1:4" x14ac:dyDescent="0.2">
      <c r="A714" s="174" t="str">
        <f>IF(ISBLANK('Nomenklatur komplett'!P714),"-",'Nomenklatur komplett'!P714)</f>
        <v>-</v>
      </c>
      <c r="B714" s="175" t="str">
        <f>IF(ISBLANK('Nomenklatur komplett'!Q714),"-",'Nomenklatur komplett'!Q714)</f>
        <v>-</v>
      </c>
      <c r="C714" s="176" t="str">
        <f>IF(ISBLANK('Nomenklatur komplett'!R714),"-",'Nomenklatur komplett'!R714)</f>
        <v>-</v>
      </c>
      <c r="D714" s="177" t="str">
        <f>IF(ISBLANK('Nomenklatur komplett'!S714),"-",'Nomenklatur komplett'!S714)</f>
        <v>-</v>
      </c>
    </row>
    <row r="715" spans="1:4" x14ac:dyDescent="0.2">
      <c r="A715" s="174" t="str">
        <f>IF(ISBLANK('Nomenklatur komplett'!P715),"-",'Nomenklatur komplett'!P715)</f>
        <v>-</v>
      </c>
      <c r="B715" s="175" t="str">
        <f>IF(ISBLANK('Nomenklatur komplett'!Q715),"-",'Nomenklatur komplett'!Q715)</f>
        <v>-</v>
      </c>
      <c r="C715" s="176" t="str">
        <f>IF(ISBLANK('Nomenklatur komplett'!R715),"-",'Nomenklatur komplett'!R715)</f>
        <v>-</v>
      </c>
      <c r="D715" s="177" t="str">
        <f>IF(ISBLANK('Nomenklatur komplett'!S715),"-",'Nomenklatur komplett'!S715)</f>
        <v>-</v>
      </c>
    </row>
    <row r="716" spans="1:4" x14ac:dyDescent="0.2">
      <c r="A716" s="174" t="str">
        <f>IF(ISBLANK('Nomenklatur komplett'!P716),"-",'Nomenklatur komplett'!P716)</f>
        <v>-</v>
      </c>
      <c r="B716" s="175" t="str">
        <f>IF(ISBLANK('Nomenklatur komplett'!Q716),"-",'Nomenklatur komplett'!Q716)</f>
        <v>-</v>
      </c>
      <c r="C716" s="176" t="str">
        <f>IF(ISBLANK('Nomenklatur komplett'!R716),"-",'Nomenklatur komplett'!R716)</f>
        <v>-</v>
      </c>
      <c r="D716" s="177" t="str">
        <f>IF(ISBLANK('Nomenklatur komplett'!S716),"-",'Nomenklatur komplett'!S716)</f>
        <v>-</v>
      </c>
    </row>
    <row r="717" spans="1:4" x14ac:dyDescent="0.2">
      <c r="A717" s="174" t="str">
        <f>IF(ISBLANK('Nomenklatur komplett'!P717),"-",'Nomenklatur komplett'!P717)</f>
        <v>-</v>
      </c>
      <c r="B717" s="175" t="str">
        <f>IF(ISBLANK('Nomenklatur komplett'!Q717),"-",'Nomenklatur komplett'!Q717)</f>
        <v>-</v>
      </c>
      <c r="C717" s="176" t="str">
        <f>IF(ISBLANK('Nomenklatur komplett'!R717),"-",'Nomenklatur komplett'!R717)</f>
        <v>-</v>
      </c>
      <c r="D717" s="177" t="str">
        <f>IF(ISBLANK('Nomenklatur komplett'!S717),"-",'Nomenklatur komplett'!S717)</f>
        <v>-</v>
      </c>
    </row>
    <row r="718" spans="1:4" x14ac:dyDescent="0.2">
      <c r="A718" s="174" t="str">
        <f>IF(ISBLANK('Nomenklatur komplett'!P718),"-",'Nomenklatur komplett'!P718)</f>
        <v>-</v>
      </c>
      <c r="B718" s="175" t="str">
        <f>IF(ISBLANK('Nomenklatur komplett'!Q718),"-",'Nomenklatur komplett'!Q718)</f>
        <v>-</v>
      </c>
      <c r="C718" s="176" t="str">
        <f>IF(ISBLANK('Nomenklatur komplett'!R718),"-",'Nomenklatur komplett'!R718)</f>
        <v>-</v>
      </c>
      <c r="D718" s="177" t="str">
        <f>IF(ISBLANK('Nomenklatur komplett'!S718),"-",'Nomenklatur komplett'!S718)</f>
        <v>-</v>
      </c>
    </row>
    <row r="719" spans="1:4" x14ac:dyDescent="0.2">
      <c r="A719" s="174" t="str">
        <f>IF(ISBLANK('Nomenklatur komplett'!P719),"-",'Nomenklatur komplett'!P719)</f>
        <v>-</v>
      </c>
      <c r="B719" s="175" t="str">
        <f>IF(ISBLANK('Nomenklatur komplett'!Q719),"-",'Nomenklatur komplett'!Q719)</f>
        <v>-</v>
      </c>
      <c r="C719" s="176" t="str">
        <f>IF(ISBLANK('Nomenklatur komplett'!R719),"-",'Nomenklatur komplett'!R719)</f>
        <v>-</v>
      </c>
      <c r="D719" s="177" t="str">
        <f>IF(ISBLANK('Nomenklatur komplett'!S719),"-",'Nomenklatur komplett'!S719)</f>
        <v>-</v>
      </c>
    </row>
    <row r="720" spans="1:4" x14ac:dyDescent="0.2">
      <c r="A720" s="174" t="str">
        <f>IF(ISBLANK('Nomenklatur komplett'!P720),"-",'Nomenklatur komplett'!P720)</f>
        <v>-</v>
      </c>
      <c r="B720" s="175" t="str">
        <f>IF(ISBLANK('Nomenklatur komplett'!Q720),"-",'Nomenklatur komplett'!Q720)</f>
        <v>-</v>
      </c>
      <c r="C720" s="176" t="str">
        <f>IF(ISBLANK('Nomenklatur komplett'!R720),"-",'Nomenklatur komplett'!R720)</f>
        <v>-</v>
      </c>
      <c r="D720" s="177" t="str">
        <f>IF(ISBLANK('Nomenklatur komplett'!S720),"-",'Nomenklatur komplett'!S720)</f>
        <v>-</v>
      </c>
    </row>
    <row r="721" spans="1:4" x14ac:dyDescent="0.2">
      <c r="A721" s="174" t="str">
        <f>IF(ISBLANK('Nomenklatur komplett'!P721),"-",'Nomenklatur komplett'!P721)</f>
        <v>-</v>
      </c>
      <c r="B721" s="175" t="str">
        <f>IF(ISBLANK('Nomenklatur komplett'!Q721),"-",'Nomenklatur komplett'!Q721)</f>
        <v>-</v>
      </c>
      <c r="C721" s="176" t="str">
        <f>IF(ISBLANK('Nomenklatur komplett'!R721),"-",'Nomenklatur komplett'!R721)</f>
        <v>-</v>
      </c>
      <c r="D721" s="177" t="str">
        <f>IF(ISBLANK('Nomenklatur komplett'!S721),"-",'Nomenklatur komplett'!S721)</f>
        <v>-</v>
      </c>
    </row>
    <row r="722" spans="1:4" x14ac:dyDescent="0.2">
      <c r="A722" s="174" t="str">
        <f>IF(ISBLANK('Nomenklatur komplett'!P722),"-",'Nomenklatur komplett'!P722)</f>
        <v>-</v>
      </c>
      <c r="B722" s="175" t="str">
        <f>IF(ISBLANK('Nomenklatur komplett'!Q722),"-",'Nomenklatur komplett'!Q722)</f>
        <v>-</v>
      </c>
      <c r="C722" s="176" t="str">
        <f>IF(ISBLANK('Nomenklatur komplett'!R722),"-",'Nomenklatur komplett'!R722)</f>
        <v>-</v>
      </c>
      <c r="D722" s="177" t="str">
        <f>IF(ISBLANK('Nomenklatur komplett'!S722),"-",'Nomenklatur komplett'!S722)</f>
        <v>-</v>
      </c>
    </row>
    <row r="723" spans="1:4" x14ac:dyDescent="0.2">
      <c r="A723" s="174" t="str">
        <f>IF(ISBLANK('Nomenklatur komplett'!P723),"-",'Nomenklatur komplett'!P723)</f>
        <v>-</v>
      </c>
      <c r="B723" s="175" t="str">
        <f>IF(ISBLANK('Nomenklatur komplett'!Q723),"-",'Nomenklatur komplett'!Q723)</f>
        <v>-</v>
      </c>
      <c r="C723" s="176" t="str">
        <f>IF(ISBLANK('Nomenklatur komplett'!R723),"-",'Nomenklatur komplett'!R723)</f>
        <v>-</v>
      </c>
      <c r="D723" s="177" t="str">
        <f>IF(ISBLANK('Nomenklatur komplett'!S723),"-",'Nomenklatur komplett'!S723)</f>
        <v>-</v>
      </c>
    </row>
    <row r="724" spans="1:4" x14ac:dyDescent="0.2">
      <c r="A724" s="174" t="str">
        <f>IF(ISBLANK('Nomenklatur komplett'!P724),"-",'Nomenklatur komplett'!P724)</f>
        <v>-</v>
      </c>
      <c r="B724" s="175" t="str">
        <f>IF(ISBLANK('Nomenklatur komplett'!Q724),"-",'Nomenklatur komplett'!Q724)</f>
        <v>-</v>
      </c>
      <c r="C724" s="176" t="str">
        <f>IF(ISBLANK('Nomenklatur komplett'!R724),"-",'Nomenklatur komplett'!R724)</f>
        <v>-</v>
      </c>
      <c r="D724" s="177" t="str">
        <f>IF(ISBLANK('Nomenklatur komplett'!S724),"-",'Nomenklatur komplett'!S724)</f>
        <v>-</v>
      </c>
    </row>
    <row r="725" spans="1:4" x14ac:dyDescent="0.2">
      <c r="A725" s="174" t="str">
        <f>IF(ISBLANK('Nomenklatur komplett'!P725),"-",'Nomenklatur komplett'!P725)</f>
        <v>-</v>
      </c>
      <c r="B725" s="175" t="str">
        <f>IF(ISBLANK('Nomenklatur komplett'!Q725),"-",'Nomenklatur komplett'!Q725)</f>
        <v>-</v>
      </c>
      <c r="C725" s="176" t="str">
        <f>IF(ISBLANK('Nomenklatur komplett'!R725),"-",'Nomenklatur komplett'!R725)</f>
        <v>-</v>
      </c>
      <c r="D725" s="177" t="str">
        <f>IF(ISBLANK('Nomenklatur komplett'!S725),"-",'Nomenklatur komplett'!S725)</f>
        <v>-</v>
      </c>
    </row>
    <row r="726" spans="1:4" x14ac:dyDescent="0.2">
      <c r="A726" s="174" t="str">
        <f>IF(ISBLANK('Nomenklatur komplett'!P726),"-",'Nomenklatur komplett'!P726)</f>
        <v>-</v>
      </c>
      <c r="B726" s="175" t="str">
        <f>IF(ISBLANK('Nomenklatur komplett'!Q726),"-",'Nomenklatur komplett'!Q726)</f>
        <v>-</v>
      </c>
      <c r="C726" s="176" t="str">
        <f>IF(ISBLANK('Nomenklatur komplett'!R726),"-",'Nomenklatur komplett'!R726)</f>
        <v>-</v>
      </c>
      <c r="D726" s="177" t="str">
        <f>IF(ISBLANK('Nomenklatur komplett'!S726),"-",'Nomenklatur komplett'!S726)</f>
        <v>-</v>
      </c>
    </row>
    <row r="727" spans="1:4" x14ac:dyDescent="0.2">
      <c r="A727" s="174" t="str">
        <f>IF(ISBLANK('Nomenklatur komplett'!P727),"-",'Nomenklatur komplett'!P727)</f>
        <v>-</v>
      </c>
      <c r="B727" s="175" t="str">
        <f>IF(ISBLANK('Nomenklatur komplett'!Q727),"-",'Nomenklatur komplett'!Q727)</f>
        <v>-</v>
      </c>
      <c r="C727" s="176" t="str">
        <f>IF(ISBLANK('Nomenklatur komplett'!R727),"-",'Nomenklatur komplett'!R727)</f>
        <v>-</v>
      </c>
      <c r="D727" s="177" t="str">
        <f>IF(ISBLANK('Nomenklatur komplett'!S727),"-",'Nomenklatur komplett'!S727)</f>
        <v>-</v>
      </c>
    </row>
    <row r="728" spans="1:4" x14ac:dyDescent="0.2">
      <c r="A728" s="174" t="str">
        <f>IF(ISBLANK('Nomenklatur komplett'!P728),"-",'Nomenklatur komplett'!P728)</f>
        <v>-</v>
      </c>
      <c r="B728" s="175" t="str">
        <f>IF(ISBLANK('Nomenklatur komplett'!Q728),"-",'Nomenklatur komplett'!Q728)</f>
        <v>-</v>
      </c>
      <c r="C728" s="176" t="str">
        <f>IF(ISBLANK('Nomenklatur komplett'!R728),"-",'Nomenklatur komplett'!R728)</f>
        <v>-</v>
      </c>
      <c r="D728" s="177" t="str">
        <f>IF(ISBLANK('Nomenklatur komplett'!S728),"-",'Nomenklatur komplett'!S728)</f>
        <v>-</v>
      </c>
    </row>
    <row r="729" spans="1:4" x14ac:dyDescent="0.2">
      <c r="A729" s="174" t="str">
        <f>IF(ISBLANK('Nomenklatur komplett'!P729),"-",'Nomenklatur komplett'!P729)</f>
        <v>-</v>
      </c>
      <c r="B729" s="175" t="str">
        <f>IF(ISBLANK('Nomenklatur komplett'!Q729),"-",'Nomenklatur komplett'!Q729)</f>
        <v>-</v>
      </c>
      <c r="C729" s="176" t="str">
        <f>IF(ISBLANK('Nomenklatur komplett'!R729),"-",'Nomenklatur komplett'!R729)</f>
        <v>-</v>
      </c>
      <c r="D729" s="177" t="str">
        <f>IF(ISBLANK('Nomenklatur komplett'!S729),"-",'Nomenklatur komplett'!S729)</f>
        <v>-</v>
      </c>
    </row>
    <row r="730" spans="1:4" x14ac:dyDescent="0.2">
      <c r="A730" s="174" t="str">
        <f>IF(ISBLANK('Nomenklatur komplett'!P730),"-",'Nomenklatur komplett'!P730)</f>
        <v>-</v>
      </c>
      <c r="B730" s="175" t="str">
        <f>IF(ISBLANK('Nomenklatur komplett'!Q730),"-",'Nomenklatur komplett'!Q730)</f>
        <v>-</v>
      </c>
      <c r="C730" s="176" t="str">
        <f>IF(ISBLANK('Nomenklatur komplett'!R730),"-",'Nomenklatur komplett'!R730)</f>
        <v>-</v>
      </c>
      <c r="D730" s="177" t="str">
        <f>IF(ISBLANK('Nomenklatur komplett'!S730),"-",'Nomenklatur komplett'!S730)</f>
        <v>-</v>
      </c>
    </row>
    <row r="731" spans="1:4" x14ac:dyDescent="0.2">
      <c r="A731" s="174" t="str">
        <f>IF(ISBLANK('Nomenklatur komplett'!P731),"-",'Nomenklatur komplett'!P731)</f>
        <v>-</v>
      </c>
      <c r="B731" s="175" t="str">
        <f>IF(ISBLANK('Nomenklatur komplett'!Q731),"-",'Nomenklatur komplett'!Q731)</f>
        <v>-</v>
      </c>
      <c r="C731" s="176" t="str">
        <f>IF(ISBLANK('Nomenklatur komplett'!R731),"-",'Nomenklatur komplett'!R731)</f>
        <v>-</v>
      </c>
      <c r="D731" s="177" t="str">
        <f>IF(ISBLANK('Nomenklatur komplett'!S731),"-",'Nomenklatur komplett'!S731)</f>
        <v>-</v>
      </c>
    </row>
    <row r="732" spans="1:4" x14ac:dyDescent="0.2">
      <c r="A732" s="174" t="str">
        <f>IF(ISBLANK('Nomenklatur komplett'!P732),"-",'Nomenklatur komplett'!P732)</f>
        <v>-</v>
      </c>
      <c r="B732" s="175" t="str">
        <f>IF(ISBLANK('Nomenklatur komplett'!Q732),"-",'Nomenklatur komplett'!Q732)</f>
        <v>-</v>
      </c>
      <c r="C732" s="176" t="str">
        <f>IF(ISBLANK('Nomenklatur komplett'!R732),"-",'Nomenklatur komplett'!R732)</f>
        <v>-</v>
      </c>
      <c r="D732" s="177" t="str">
        <f>IF(ISBLANK('Nomenklatur komplett'!S732),"-",'Nomenklatur komplett'!S732)</f>
        <v>-</v>
      </c>
    </row>
    <row r="733" spans="1:4" x14ac:dyDescent="0.2">
      <c r="A733" s="174" t="str">
        <f>IF(ISBLANK('Nomenklatur komplett'!P733),"-",'Nomenklatur komplett'!P733)</f>
        <v>-</v>
      </c>
      <c r="B733" s="175" t="str">
        <f>IF(ISBLANK('Nomenklatur komplett'!Q733),"-",'Nomenklatur komplett'!Q733)</f>
        <v>-</v>
      </c>
      <c r="C733" s="176" t="str">
        <f>IF(ISBLANK('Nomenklatur komplett'!R733),"-",'Nomenklatur komplett'!R733)</f>
        <v>-</v>
      </c>
      <c r="D733" s="177" t="str">
        <f>IF(ISBLANK('Nomenklatur komplett'!S733),"-",'Nomenklatur komplett'!S733)</f>
        <v>-</v>
      </c>
    </row>
    <row r="734" spans="1:4" x14ac:dyDescent="0.2">
      <c r="A734" s="174" t="str">
        <f>IF(ISBLANK('Nomenklatur komplett'!P734),"-",'Nomenklatur komplett'!P734)</f>
        <v>-</v>
      </c>
      <c r="B734" s="175" t="str">
        <f>IF(ISBLANK('Nomenklatur komplett'!Q734),"-",'Nomenklatur komplett'!Q734)</f>
        <v>-</v>
      </c>
      <c r="C734" s="176" t="str">
        <f>IF(ISBLANK('Nomenklatur komplett'!R734),"-",'Nomenklatur komplett'!R734)</f>
        <v>-</v>
      </c>
      <c r="D734" s="177" t="str">
        <f>IF(ISBLANK('Nomenklatur komplett'!S734),"-",'Nomenklatur komplett'!S734)</f>
        <v>-</v>
      </c>
    </row>
    <row r="735" spans="1:4" x14ac:dyDescent="0.2">
      <c r="A735" s="174" t="str">
        <f>IF(ISBLANK('Nomenklatur komplett'!P735),"-",'Nomenklatur komplett'!P735)</f>
        <v>-</v>
      </c>
      <c r="B735" s="175" t="str">
        <f>IF(ISBLANK('Nomenklatur komplett'!Q735),"-",'Nomenklatur komplett'!Q735)</f>
        <v>-</v>
      </c>
      <c r="C735" s="176" t="str">
        <f>IF(ISBLANK('Nomenklatur komplett'!R735),"-",'Nomenklatur komplett'!R735)</f>
        <v>-</v>
      </c>
      <c r="D735" s="177" t="str">
        <f>IF(ISBLANK('Nomenklatur komplett'!S735),"-",'Nomenklatur komplett'!S735)</f>
        <v>-</v>
      </c>
    </row>
    <row r="736" spans="1:4" x14ac:dyDescent="0.2">
      <c r="A736" s="174" t="str">
        <f>IF(ISBLANK('Nomenklatur komplett'!P736),"-",'Nomenklatur komplett'!P736)</f>
        <v>-</v>
      </c>
      <c r="B736" s="175" t="str">
        <f>IF(ISBLANK('Nomenklatur komplett'!Q736),"-",'Nomenklatur komplett'!Q736)</f>
        <v>-</v>
      </c>
      <c r="C736" s="176" t="str">
        <f>IF(ISBLANK('Nomenklatur komplett'!R736),"-",'Nomenklatur komplett'!R736)</f>
        <v>-</v>
      </c>
      <c r="D736" s="177" t="str">
        <f>IF(ISBLANK('Nomenklatur komplett'!S736),"-",'Nomenklatur komplett'!S736)</f>
        <v>-</v>
      </c>
    </row>
    <row r="737" spans="1:4" x14ac:dyDescent="0.2">
      <c r="A737" s="174" t="str">
        <f>IF(ISBLANK('Nomenklatur komplett'!P737),"-",'Nomenklatur komplett'!P737)</f>
        <v>-</v>
      </c>
      <c r="B737" s="175" t="str">
        <f>IF(ISBLANK('Nomenklatur komplett'!Q737),"-",'Nomenklatur komplett'!Q737)</f>
        <v>-</v>
      </c>
      <c r="C737" s="176" t="str">
        <f>IF(ISBLANK('Nomenklatur komplett'!R737),"-",'Nomenklatur komplett'!R737)</f>
        <v>-</v>
      </c>
      <c r="D737" s="177" t="str">
        <f>IF(ISBLANK('Nomenklatur komplett'!S737),"-",'Nomenklatur komplett'!S737)</f>
        <v>-</v>
      </c>
    </row>
    <row r="738" spans="1:4" x14ac:dyDescent="0.2">
      <c r="A738" s="174" t="str">
        <f>IF(ISBLANK('Nomenklatur komplett'!P738),"-",'Nomenklatur komplett'!P738)</f>
        <v>-</v>
      </c>
      <c r="B738" s="175" t="str">
        <f>IF(ISBLANK('Nomenklatur komplett'!Q738),"-",'Nomenklatur komplett'!Q738)</f>
        <v>-</v>
      </c>
      <c r="C738" s="176" t="str">
        <f>IF(ISBLANK('Nomenklatur komplett'!R738),"-",'Nomenklatur komplett'!R738)</f>
        <v>-</v>
      </c>
      <c r="D738" s="177" t="str">
        <f>IF(ISBLANK('Nomenklatur komplett'!S738),"-",'Nomenklatur komplett'!S738)</f>
        <v>-</v>
      </c>
    </row>
    <row r="739" spans="1:4" x14ac:dyDescent="0.2">
      <c r="A739" s="174" t="str">
        <f>IF(ISBLANK('Nomenklatur komplett'!P739),"-",'Nomenklatur komplett'!P739)</f>
        <v>-</v>
      </c>
      <c r="B739" s="175" t="str">
        <f>IF(ISBLANK('Nomenklatur komplett'!Q739),"-",'Nomenklatur komplett'!Q739)</f>
        <v>-</v>
      </c>
      <c r="C739" s="176" t="str">
        <f>IF(ISBLANK('Nomenklatur komplett'!R739),"-",'Nomenklatur komplett'!R739)</f>
        <v>-</v>
      </c>
      <c r="D739" s="177" t="str">
        <f>IF(ISBLANK('Nomenklatur komplett'!S739),"-",'Nomenklatur komplett'!S739)</f>
        <v>-</v>
      </c>
    </row>
    <row r="740" spans="1:4" x14ac:dyDescent="0.2">
      <c r="A740" s="174" t="str">
        <f>IF(ISBLANK('Nomenklatur komplett'!P740),"-",'Nomenklatur komplett'!P740)</f>
        <v>-</v>
      </c>
      <c r="B740" s="175" t="str">
        <f>IF(ISBLANK('Nomenklatur komplett'!Q740),"-",'Nomenklatur komplett'!Q740)</f>
        <v>-</v>
      </c>
      <c r="C740" s="176" t="str">
        <f>IF(ISBLANK('Nomenklatur komplett'!R740),"-",'Nomenklatur komplett'!R740)</f>
        <v>-</v>
      </c>
      <c r="D740" s="177" t="str">
        <f>IF(ISBLANK('Nomenklatur komplett'!S740),"-",'Nomenklatur komplett'!S740)</f>
        <v>-</v>
      </c>
    </row>
    <row r="741" spans="1:4" x14ac:dyDescent="0.2">
      <c r="A741" s="174" t="str">
        <f>IF(ISBLANK('Nomenklatur komplett'!P741),"-",'Nomenklatur komplett'!P741)</f>
        <v>-</v>
      </c>
      <c r="B741" s="175" t="str">
        <f>IF(ISBLANK('Nomenklatur komplett'!Q741),"-",'Nomenklatur komplett'!Q741)</f>
        <v>-</v>
      </c>
      <c r="C741" s="176" t="str">
        <f>IF(ISBLANK('Nomenklatur komplett'!R741),"-",'Nomenklatur komplett'!R741)</f>
        <v>-</v>
      </c>
      <c r="D741" s="177" t="str">
        <f>IF(ISBLANK('Nomenklatur komplett'!S741),"-",'Nomenklatur komplett'!S741)</f>
        <v>-</v>
      </c>
    </row>
    <row r="742" spans="1:4" x14ac:dyDescent="0.2">
      <c r="A742" s="174" t="str">
        <f>IF(ISBLANK('Nomenklatur komplett'!P742),"-",'Nomenklatur komplett'!P742)</f>
        <v>-</v>
      </c>
      <c r="B742" s="175" t="str">
        <f>IF(ISBLANK('Nomenklatur komplett'!Q742),"-",'Nomenklatur komplett'!Q742)</f>
        <v>-</v>
      </c>
      <c r="C742" s="176" t="str">
        <f>IF(ISBLANK('Nomenklatur komplett'!R742),"-",'Nomenklatur komplett'!R742)</f>
        <v>-</v>
      </c>
      <c r="D742" s="177" t="str">
        <f>IF(ISBLANK('Nomenklatur komplett'!S742),"-",'Nomenklatur komplett'!S742)</f>
        <v>-</v>
      </c>
    </row>
    <row r="743" spans="1:4" x14ac:dyDescent="0.2">
      <c r="A743" s="174" t="str">
        <f>IF(ISBLANK('Nomenklatur komplett'!P743),"-",'Nomenklatur komplett'!P743)</f>
        <v>-</v>
      </c>
      <c r="B743" s="175" t="str">
        <f>IF(ISBLANK('Nomenklatur komplett'!Q743),"-",'Nomenklatur komplett'!Q743)</f>
        <v>-</v>
      </c>
      <c r="C743" s="176" t="str">
        <f>IF(ISBLANK('Nomenklatur komplett'!R743),"-",'Nomenklatur komplett'!R743)</f>
        <v>-</v>
      </c>
      <c r="D743" s="177" t="str">
        <f>IF(ISBLANK('Nomenklatur komplett'!S743),"-",'Nomenklatur komplett'!S743)</f>
        <v>-</v>
      </c>
    </row>
    <row r="744" spans="1:4" x14ac:dyDescent="0.2">
      <c r="A744" s="174" t="str">
        <f>IF(ISBLANK('Nomenklatur komplett'!P744),"-",'Nomenklatur komplett'!P744)</f>
        <v>-</v>
      </c>
      <c r="B744" s="175" t="str">
        <f>IF(ISBLANK('Nomenklatur komplett'!Q744),"-",'Nomenklatur komplett'!Q744)</f>
        <v>-</v>
      </c>
      <c r="C744" s="176" t="str">
        <f>IF(ISBLANK('Nomenklatur komplett'!R744),"-",'Nomenklatur komplett'!R744)</f>
        <v>-</v>
      </c>
      <c r="D744" s="177" t="str">
        <f>IF(ISBLANK('Nomenklatur komplett'!S744),"-",'Nomenklatur komplett'!S744)</f>
        <v>-</v>
      </c>
    </row>
    <row r="745" spans="1:4" x14ac:dyDescent="0.2">
      <c r="A745" s="174" t="str">
        <f>IF(ISBLANK('Nomenklatur komplett'!P745),"-",'Nomenklatur komplett'!P745)</f>
        <v>-</v>
      </c>
      <c r="B745" s="175" t="str">
        <f>IF(ISBLANK('Nomenklatur komplett'!Q745),"-",'Nomenklatur komplett'!Q745)</f>
        <v>-</v>
      </c>
      <c r="C745" s="176" t="str">
        <f>IF(ISBLANK('Nomenklatur komplett'!R745),"-",'Nomenklatur komplett'!R745)</f>
        <v>-</v>
      </c>
      <c r="D745" s="177" t="str">
        <f>IF(ISBLANK('Nomenklatur komplett'!S745),"-",'Nomenklatur komplett'!S745)</f>
        <v>-</v>
      </c>
    </row>
    <row r="746" spans="1:4" x14ac:dyDescent="0.2">
      <c r="A746" s="174" t="str">
        <f>IF(ISBLANK('Nomenklatur komplett'!P746),"-",'Nomenklatur komplett'!P746)</f>
        <v>-</v>
      </c>
      <c r="B746" s="175" t="str">
        <f>IF(ISBLANK('Nomenklatur komplett'!Q746),"-",'Nomenklatur komplett'!Q746)</f>
        <v>-</v>
      </c>
      <c r="C746" s="176" t="str">
        <f>IF(ISBLANK('Nomenklatur komplett'!R746),"-",'Nomenklatur komplett'!R746)</f>
        <v>-</v>
      </c>
      <c r="D746" s="177" t="str">
        <f>IF(ISBLANK('Nomenklatur komplett'!S746),"-",'Nomenklatur komplett'!S746)</f>
        <v>-</v>
      </c>
    </row>
    <row r="747" spans="1:4" x14ac:dyDescent="0.2">
      <c r="A747" s="174" t="str">
        <f>IF(ISBLANK('Nomenklatur komplett'!P747),"-",'Nomenklatur komplett'!P747)</f>
        <v>-</v>
      </c>
      <c r="B747" s="175" t="str">
        <f>IF(ISBLANK('Nomenklatur komplett'!Q747),"-",'Nomenklatur komplett'!Q747)</f>
        <v>-</v>
      </c>
      <c r="C747" s="176" t="str">
        <f>IF(ISBLANK('Nomenklatur komplett'!R747),"-",'Nomenklatur komplett'!R747)</f>
        <v>-</v>
      </c>
      <c r="D747" s="177" t="str">
        <f>IF(ISBLANK('Nomenklatur komplett'!S747),"-",'Nomenklatur komplett'!S747)</f>
        <v>-</v>
      </c>
    </row>
    <row r="748" spans="1:4" x14ac:dyDescent="0.2">
      <c r="A748" s="174" t="str">
        <f>IF(ISBLANK('Nomenklatur komplett'!P748),"-",'Nomenklatur komplett'!P748)</f>
        <v>-</v>
      </c>
      <c r="B748" s="175" t="str">
        <f>IF(ISBLANK('Nomenklatur komplett'!Q748),"-",'Nomenklatur komplett'!Q748)</f>
        <v>-</v>
      </c>
      <c r="C748" s="176" t="str">
        <f>IF(ISBLANK('Nomenklatur komplett'!R748),"-",'Nomenklatur komplett'!R748)</f>
        <v>-</v>
      </c>
      <c r="D748" s="177" t="str">
        <f>IF(ISBLANK('Nomenklatur komplett'!S748),"-",'Nomenklatur komplett'!S748)</f>
        <v>-</v>
      </c>
    </row>
    <row r="749" spans="1:4" x14ac:dyDescent="0.2">
      <c r="A749" s="174" t="str">
        <f>IF(ISBLANK('Nomenklatur komplett'!P749),"-",'Nomenklatur komplett'!P749)</f>
        <v>-</v>
      </c>
      <c r="B749" s="175" t="str">
        <f>IF(ISBLANK('Nomenklatur komplett'!Q749),"-",'Nomenklatur komplett'!Q749)</f>
        <v>-</v>
      </c>
      <c r="C749" s="176" t="str">
        <f>IF(ISBLANK('Nomenklatur komplett'!R749),"-",'Nomenklatur komplett'!R749)</f>
        <v>-</v>
      </c>
      <c r="D749" s="177" t="str">
        <f>IF(ISBLANK('Nomenklatur komplett'!S749),"-",'Nomenklatur komplett'!S749)</f>
        <v>-</v>
      </c>
    </row>
    <row r="750" spans="1:4" x14ac:dyDescent="0.2">
      <c r="A750" s="174" t="str">
        <f>IF(ISBLANK('Nomenklatur komplett'!P750),"-",'Nomenklatur komplett'!P750)</f>
        <v>-</v>
      </c>
      <c r="B750" s="175" t="str">
        <f>IF(ISBLANK('Nomenklatur komplett'!Q750),"-",'Nomenklatur komplett'!Q750)</f>
        <v>-</v>
      </c>
      <c r="C750" s="176" t="str">
        <f>IF(ISBLANK('Nomenklatur komplett'!R750),"-",'Nomenklatur komplett'!R750)</f>
        <v>-</v>
      </c>
      <c r="D750" s="177" t="str">
        <f>IF(ISBLANK('Nomenklatur komplett'!S750),"-",'Nomenklatur komplett'!S750)</f>
        <v>-</v>
      </c>
    </row>
    <row r="751" spans="1:4" x14ac:dyDescent="0.2">
      <c r="A751" s="174" t="str">
        <f>IF(ISBLANK('Nomenklatur komplett'!P751),"-",'Nomenklatur komplett'!P751)</f>
        <v>-</v>
      </c>
      <c r="B751" s="175" t="str">
        <f>IF(ISBLANK('Nomenklatur komplett'!Q751),"-",'Nomenklatur komplett'!Q751)</f>
        <v>-</v>
      </c>
      <c r="C751" s="176" t="str">
        <f>IF(ISBLANK('Nomenklatur komplett'!R751),"-",'Nomenklatur komplett'!R751)</f>
        <v>-</v>
      </c>
      <c r="D751" s="177" t="str">
        <f>IF(ISBLANK('Nomenklatur komplett'!S751),"-",'Nomenklatur komplett'!S751)</f>
        <v>-</v>
      </c>
    </row>
    <row r="752" spans="1:4" x14ac:dyDescent="0.2">
      <c r="A752" s="174" t="str">
        <f>IF(ISBLANK('Nomenklatur komplett'!P752),"-",'Nomenklatur komplett'!P752)</f>
        <v>-</v>
      </c>
      <c r="B752" s="175" t="str">
        <f>IF(ISBLANK('Nomenklatur komplett'!Q752),"-",'Nomenklatur komplett'!Q752)</f>
        <v>-</v>
      </c>
      <c r="C752" s="176" t="str">
        <f>IF(ISBLANK('Nomenklatur komplett'!R752),"-",'Nomenklatur komplett'!R752)</f>
        <v>-</v>
      </c>
      <c r="D752" s="177" t="str">
        <f>IF(ISBLANK('Nomenklatur komplett'!S752),"-",'Nomenklatur komplett'!S752)</f>
        <v>-</v>
      </c>
    </row>
    <row r="753" spans="1:4" x14ac:dyDescent="0.2">
      <c r="A753" s="174" t="str">
        <f>IF(ISBLANK('Nomenklatur komplett'!P753),"-",'Nomenklatur komplett'!P753)</f>
        <v>-</v>
      </c>
      <c r="B753" s="175" t="str">
        <f>IF(ISBLANK('Nomenklatur komplett'!Q753),"-",'Nomenklatur komplett'!Q753)</f>
        <v>-</v>
      </c>
      <c r="C753" s="176" t="str">
        <f>IF(ISBLANK('Nomenklatur komplett'!R753),"-",'Nomenklatur komplett'!R753)</f>
        <v>-</v>
      </c>
      <c r="D753" s="177" t="str">
        <f>IF(ISBLANK('Nomenklatur komplett'!S753),"-",'Nomenklatur komplett'!S753)</f>
        <v>-</v>
      </c>
    </row>
    <row r="754" spans="1:4" x14ac:dyDescent="0.2">
      <c r="A754" s="174" t="str">
        <f>IF(ISBLANK('Nomenklatur komplett'!P754),"-",'Nomenklatur komplett'!P754)</f>
        <v>-</v>
      </c>
      <c r="B754" s="175" t="str">
        <f>IF(ISBLANK('Nomenklatur komplett'!Q754),"-",'Nomenklatur komplett'!Q754)</f>
        <v>-</v>
      </c>
      <c r="C754" s="176" t="str">
        <f>IF(ISBLANK('Nomenklatur komplett'!R754),"-",'Nomenklatur komplett'!R754)</f>
        <v>-</v>
      </c>
      <c r="D754" s="177" t="str">
        <f>IF(ISBLANK('Nomenklatur komplett'!S754),"-",'Nomenklatur komplett'!S754)</f>
        <v>-</v>
      </c>
    </row>
    <row r="755" spans="1:4" x14ac:dyDescent="0.2">
      <c r="A755" s="174" t="str">
        <f>IF(ISBLANK('Nomenklatur komplett'!P755),"-",'Nomenklatur komplett'!P755)</f>
        <v>-</v>
      </c>
      <c r="B755" s="175" t="str">
        <f>IF(ISBLANK('Nomenklatur komplett'!Q755),"-",'Nomenklatur komplett'!Q755)</f>
        <v>-</v>
      </c>
      <c r="C755" s="176" t="str">
        <f>IF(ISBLANK('Nomenklatur komplett'!R755),"-",'Nomenklatur komplett'!R755)</f>
        <v>-</v>
      </c>
      <c r="D755" s="177" t="str">
        <f>IF(ISBLANK('Nomenklatur komplett'!S755),"-",'Nomenklatur komplett'!S755)</f>
        <v>-</v>
      </c>
    </row>
    <row r="756" spans="1:4" x14ac:dyDescent="0.2">
      <c r="A756" s="174" t="str">
        <f>IF(ISBLANK('Nomenklatur komplett'!P756),"-",'Nomenklatur komplett'!P756)</f>
        <v>-</v>
      </c>
      <c r="B756" s="175" t="str">
        <f>IF(ISBLANK('Nomenklatur komplett'!Q756),"-",'Nomenklatur komplett'!Q756)</f>
        <v>-</v>
      </c>
      <c r="C756" s="176" t="str">
        <f>IF(ISBLANK('Nomenklatur komplett'!R756),"-",'Nomenklatur komplett'!R756)</f>
        <v>-</v>
      </c>
      <c r="D756" s="177" t="str">
        <f>IF(ISBLANK('Nomenklatur komplett'!S756),"-",'Nomenklatur komplett'!S756)</f>
        <v>-</v>
      </c>
    </row>
    <row r="757" spans="1:4" x14ac:dyDescent="0.2">
      <c r="A757" s="174" t="str">
        <f>IF(ISBLANK('Nomenklatur komplett'!P757),"-",'Nomenklatur komplett'!P757)</f>
        <v>-</v>
      </c>
      <c r="B757" s="175" t="str">
        <f>IF(ISBLANK('Nomenklatur komplett'!Q757),"-",'Nomenklatur komplett'!Q757)</f>
        <v>-</v>
      </c>
      <c r="C757" s="176" t="str">
        <f>IF(ISBLANK('Nomenklatur komplett'!R757),"-",'Nomenklatur komplett'!R757)</f>
        <v>-</v>
      </c>
      <c r="D757" s="177" t="str">
        <f>IF(ISBLANK('Nomenklatur komplett'!S757),"-",'Nomenklatur komplett'!S757)</f>
        <v>-</v>
      </c>
    </row>
    <row r="758" spans="1:4" x14ac:dyDescent="0.2">
      <c r="A758" s="174" t="str">
        <f>IF(ISBLANK('Nomenklatur komplett'!P758),"-",'Nomenklatur komplett'!P758)</f>
        <v>-</v>
      </c>
      <c r="B758" s="175" t="str">
        <f>IF(ISBLANK('Nomenklatur komplett'!Q758),"-",'Nomenklatur komplett'!Q758)</f>
        <v>-</v>
      </c>
      <c r="C758" s="176" t="str">
        <f>IF(ISBLANK('Nomenklatur komplett'!R758),"-",'Nomenklatur komplett'!R758)</f>
        <v>-</v>
      </c>
      <c r="D758" s="177" t="str">
        <f>IF(ISBLANK('Nomenklatur komplett'!S758),"-",'Nomenklatur komplett'!S758)</f>
        <v>-</v>
      </c>
    </row>
    <row r="759" spans="1:4" x14ac:dyDescent="0.2">
      <c r="A759" s="174" t="str">
        <f>IF(ISBLANK('Nomenklatur komplett'!P759),"-",'Nomenklatur komplett'!P759)</f>
        <v>-</v>
      </c>
      <c r="B759" s="175" t="str">
        <f>IF(ISBLANK('Nomenklatur komplett'!Q759),"-",'Nomenklatur komplett'!Q759)</f>
        <v>-</v>
      </c>
      <c r="C759" s="176" t="str">
        <f>IF(ISBLANK('Nomenklatur komplett'!R759),"-",'Nomenklatur komplett'!R759)</f>
        <v>-</v>
      </c>
      <c r="D759" s="177" t="str">
        <f>IF(ISBLANK('Nomenklatur komplett'!S759),"-",'Nomenklatur komplett'!S759)</f>
        <v>-</v>
      </c>
    </row>
    <row r="760" spans="1:4" x14ac:dyDescent="0.2">
      <c r="A760" s="174" t="str">
        <f>IF(ISBLANK('Nomenklatur komplett'!P760),"-",'Nomenklatur komplett'!P760)</f>
        <v>-</v>
      </c>
      <c r="B760" s="175" t="str">
        <f>IF(ISBLANK('Nomenklatur komplett'!Q760),"-",'Nomenklatur komplett'!Q760)</f>
        <v>-</v>
      </c>
      <c r="C760" s="176" t="str">
        <f>IF(ISBLANK('Nomenklatur komplett'!R760),"-",'Nomenklatur komplett'!R760)</f>
        <v>-</v>
      </c>
      <c r="D760" s="177" t="str">
        <f>IF(ISBLANK('Nomenklatur komplett'!S760),"-",'Nomenklatur komplett'!S760)</f>
        <v>-</v>
      </c>
    </row>
    <row r="761" spans="1:4" x14ac:dyDescent="0.2">
      <c r="A761" s="174" t="str">
        <f>IF(ISBLANK('Nomenklatur komplett'!P761),"-",'Nomenklatur komplett'!P761)</f>
        <v>-</v>
      </c>
      <c r="B761" s="175" t="str">
        <f>IF(ISBLANK('Nomenklatur komplett'!Q761),"-",'Nomenklatur komplett'!Q761)</f>
        <v>-</v>
      </c>
      <c r="C761" s="176" t="str">
        <f>IF(ISBLANK('Nomenklatur komplett'!R761),"-",'Nomenklatur komplett'!R761)</f>
        <v>-</v>
      </c>
      <c r="D761" s="177" t="str">
        <f>IF(ISBLANK('Nomenklatur komplett'!S761),"-",'Nomenklatur komplett'!S761)</f>
        <v>-</v>
      </c>
    </row>
    <row r="762" spans="1:4" x14ac:dyDescent="0.2">
      <c r="A762" s="174" t="str">
        <f>IF(ISBLANK('Nomenklatur komplett'!P762),"-",'Nomenklatur komplett'!P762)</f>
        <v>-</v>
      </c>
      <c r="B762" s="175" t="str">
        <f>IF(ISBLANK('Nomenklatur komplett'!Q762),"-",'Nomenklatur komplett'!Q762)</f>
        <v>-</v>
      </c>
      <c r="C762" s="176" t="str">
        <f>IF(ISBLANK('Nomenklatur komplett'!R762),"-",'Nomenklatur komplett'!R762)</f>
        <v>-</v>
      </c>
      <c r="D762" s="177" t="str">
        <f>IF(ISBLANK('Nomenklatur komplett'!S762),"-",'Nomenklatur komplett'!S762)</f>
        <v>-</v>
      </c>
    </row>
    <row r="763" spans="1:4" x14ac:dyDescent="0.2">
      <c r="A763" s="174" t="str">
        <f>IF(ISBLANK('Nomenklatur komplett'!P763),"-",'Nomenklatur komplett'!P763)</f>
        <v>-</v>
      </c>
      <c r="B763" s="175" t="str">
        <f>IF(ISBLANK('Nomenklatur komplett'!Q763),"-",'Nomenklatur komplett'!Q763)</f>
        <v>-</v>
      </c>
      <c r="C763" s="176" t="str">
        <f>IF(ISBLANK('Nomenklatur komplett'!R763),"-",'Nomenklatur komplett'!R763)</f>
        <v>-</v>
      </c>
      <c r="D763" s="177" t="str">
        <f>IF(ISBLANK('Nomenklatur komplett'!S763),"-",'Nomenklatur komplett'!S763)</f>
        <v>-</v>
      </c>
    </row>
    <row r="764" spans="1:4" x14ac:dyDescent="0.2">
      <c r="A764" s="174" t="str">
        <f>IF(ISBLANK('Nomenklatur komplett'!P764),"-",'Nomenklatur komplett'!P764)</f>
        <v>-</v>
      </c>
      <c r="B764" s="175" t="str">
        <f>IF(ISBLANK('Nomenklatur komplett'!Q764),"-",'Nomenklatur komplett'!Q764)</f>
        <v>-</v>
      </c>
      <c r="C764" s="176" t="str">
        <f>IF(ISBLANK('Nomenklatur komplett'!R764),"-",'Nomenklatur komplett'!R764)</f>
        <v>-</v>
      </c>
      <c r="D764" s="177" t="str">
        <f>IF(ISBLANK('Nomenklatur komplett'!S764),"-",'Nomenklatur komplett'!S764)</f>
        <v>-</v>
      </c>
    </row>
    <row r="765" spans="1:4" x14ac:dyDescent="0.2">
      <c r="A765" s="174" t="str">
        <f>IF(ISBLANK('Nomenklatur komplett'!P765),"-",'Nomenklatur komplett'!P765)</f>
        <v>-</v>
      </c>
      <c r="B765" s="175" t="str">
        <f>IF(ISBLANK('Nomenklatur komplett'!Q765),"-",'Nomenklatur komplett'!Q765)</f>
        <v>-</v>
      </c>
      <c r="C765" s="176" t="str">
        <f>IF(ISBLANK('Nomenklatur komplett'!R765),"-",'Nomenklatur komplett'!R765)</f>
        <v>-</v>
      </c>
      <c r="D765" s="177" t="str">
        <f>IF(ISBLANK('Nomenklatur komplett'!S765),"-",'Nomenklatur komplett'!S765)</f>
        <v>-</v>
      </c>
    </row>
    <row r="766" spans="1:4" x14ac:dyDescent="0.2">
      <c r="A766" s="174" t="str">
        <f>IF(ISBLANK('Nomenklatur komplett'!P766),"-",'Nomenklatur komplett'!P766)</f>
        <v>-</v>
      </c>
      <c r="B766" s="175" t="str">
        <f>IF(ISBLANK('Nomenklatur komplett'!Q766),"-",'Nomenklatur komplett'!Q766)</f>
        <v>-</v>
      </c>
      <c r="C766" s="176" t="str">
        <f>IF(ISBLANK('Nomenklatur komplett'!R766),"-",'Nomenklatur komplett'!R766)</f>
        <v>-</v>
      </c>
      <c r="D766" s="177" t="str">
        <f>IF(ISBLANK('Nomenklatur komplett'!S766),"-",'Nomenklatur komplett'!S766)</f>
        <v>-</v>
      </c>
    </row>
    <row r="767" spans="1:4" x14ac:dyDescent="0.2">
      <c r="A767" s="174" t="str">
        <f>IF(ISBLANK('Nomenklatur komplett'!P767),"-",'Nomenklatur komplett'!P767)</f>
        <v>-</v>
      </c>
      <c r="B767" s="175" t="str">
        <f>IF(ISBLANK('Nomenklatur komplett'!Q767),"-",'Nomenklatur komplett'!Q767)</f>
        <v>-</v>
      </c>
      <c r="C767" s="176" t="str">
        <f>IF(ISBLANK('Nomenklatur komplett'!R767),"-",'Nomenklatur komplett'!R767)</f>
        <v>-</v>
      </c>
      <c r="D767" s="177" t="str">
        <f>IF(ISBLANK('Nomenklatur komplett'!S767),"-",'Nomenklatur komplett'!S767)</f>
        <v>-</v>
      </c>
    </row>
    <row r="768" spans="1:4" x14ac:dyDescent="0.2">
      <c r="A768" s="174" t="str">
        <f>IF(ISBLANK('Nomenklatur komplett'!P768),"-",'Nomenklatur komplett'!P768)</f>
        <v>-</v>
      </c>
      <c r="B768" s="175" t="str">
        <f>IF(ISBLANK('Nomenklatur komplett'!Q768),"-",'Nomenklatur komplett'!Q768)</f>
        <v>-</v>
      </c>
      <c r="C768" s="176" t="str">
        <f>IF(ISBLANK('Nomenklatur komplett'!R768),"-",'Nomenklatur komplett'!R768)</f>
        <v>-</v>
      </c>
      <c r="D768" s="177" t="str">
        <f>IF(ISBLANK('Nomenklatur komplett'!S768),"-",'Nomenklatur komplett'!S768)</f>
        <v>-</v>
      </c>
    </row>
    <row r="769" spans="1:4" x14ac:dyDescent="0.2">
      <c r="A769" s="174" t="str">
        <f>IF(ISBLANK('Nomenklatur komplett'!P769),"-",'Nomenklatur komplett'!P769)</f>
        <v>-</v>
      </c>
      <c r="B769" s="175" t="str">
        <f>IF(ISBLANK('Nomenklatur komplett'!Q769),"-",'Nomenklatur komplett'!Q769)</f>
        <v>-</v>
      </c>
      <c r="C769" s="176" t="str">
        <f>IF(ISBLANK('Nomenklatur komplett'!R769),"-",'Nomenklatur komplett'!R769)</f>
        <v>-</v>
      </c>
      <c r="D769" s="177" t="str">
        <f>IF(ISBLANK('Nomenklatur komplett'!S769),"-",'Nomenklatur komplett'!S769)</f>
        <v>-</v>
      </c>
    </row>
    <row r="770" spans="1:4" x14ac:dyDescent="0.2">
      <c r="A770" s="174" t="str">
        <f>IF(ISBLANK('Nomenklatur komplett'!P770),"-",'Nomenklatur komplett'!P770)</f>
        <v>-</v>
      </c>
      <c r="B770" s="175" t="str">
        <f>IF(ISBLANK('Nomenklatur komplett'!Q770),"-",'Nomenklatur komplett'!Q770)</f>
        <v>-</v>
      </c>
      <c r="C770" s="176" t="str">
        <f>IF(ISBLANK('Nomenklatur komplett'!R770),"-",'Nomenklatur komplett'!R770)</f>
        <v>-</v>
      </c>
      <c r="D770" s="177" t="str">
        <f>IF(ISBLANK('Nomenklatur komplett'!S770),"-",'Nomenklatur komplett'!S770)</f>
        <v>-</v>
      </c>
    </row>
    <row r="771" spans="1:4" x14ac:dyDescent="0.2">
      <c r="A771" s="174" t="str">
        <f>IF(ISBLANK('Nomenklatur komplett'!P771),"-",'Nomenklatur komplett'!P771)</f>
        <v>-</v>
      </c>
      <c r="B771" s="175" t="str">
        <f>IF(ISBLANK('Nomenklatur komplett'!Q771),"-",'Nomenklatur komplett'!Q771)</f>
        <v>-</v>
      </c>
      <c r="C771" s="176" t="str">
        <f>IF(ISBLANK('Nomenklatur komplett'!R771),"-",'Nomenklatur komplett'!R771)</f>
        <v>-</v>
      </c>
      <c r="D771" s="177" t="str">
        <f>IF(ISBLANK('Nomenklatur komplett'!S771),"-",'Nomenklatur komplett'!S771)</f>
        <v>-</v>
      </c>
    </row>
    <row r="772" spans="1:4" x14ac:dyDescent="0.2">
      <c r="A772" s="174" t="str">
        <f>IF(ISBLANK('Nomenklatur komplett'!P772),"-",'Nomenklatur komplett'!P772)</f>
        <v>-</v>
      </c>
      <c r="B772" s="175" t="str">
        <f>IF(ISBLANK('Nomenklatur komplett'!Q772),"-",'Nomenklatur komplett'!Q772)</f>
        <v>-</v>
      </c>
      <c r="C772" s="176" t="str">
        <f>IF(ISBLANK('Nomenklatur komplett'!R772),"-",'Nomenklatur komplett'!R772)</f>
        <v>-</v>
      </c>
      <c r="D772" s="177" t="str">
        <f>IF(ISBLANK('Nomenklatur komplett'!S772),"-",'Nomenklatur komplett'!S772)</f>
        <v>-</v>
      </c>
    </row>
    <row r="773" spans="1:4" x14ac:dyDescent="0.2">
      <c r="A773" s="174" t="str">
        <f>IF(ISBLANK('Nomenklatur komplett'!P773),"-",'Nomenklatur komplett'!P773)</f>
        <v>-</v>
      </c>
      <c r="B773" s="175" t="str">
        <f>IF(ISBLANK('Nomenklatur komplett'!Q773),"-",'Nomenklatur komplett'!Q773)</f>
        <v>-</v>
      </c>
      <c r="C773" s="176" t="str">
        <f>IF(ISBLANK('Nomenklatur komplett'!R773),"-",'Nomenklatur komplett'!R773)</f>
        <v>-</v>
      </c>
      <c r="D773" s="177" t="str">
        <f>IF(ISBLANK('Nomenklatur komplett'!S773),"-",'Nomenklatur komplett'!S773)</f>
        <v>-</v>
      </c>
    </row>
    <row r="774" spans="1:4" x14ac:dyDescent="0.2">
      <c r="A774" s="174" t="str">
        <f>IF(ISBLANK('Nomenklatur komplett'!P774),"-",'Nomenklatur komplett'!P774)</f>
        <v>-</v>
      </c>
      <c r="B774" s="175" t="str">
        <f>IF(ISBLANK('Nomenklatur komplett'!Q774),"-",'Nomenklatur komplett'!Q774)</f>
        <v>-</v>
      </c>
      <c r="C774" s="176" t="str">
        <f>IF(ISBLANK('Nomenklatur komplett'!R774),"-",'Nomenklatur komplett'!R774)</f>
        <v>-</v>
      </c>
      <c r="D774" s="177" t="str">
        <f>IF(ISBLANK('Nomenklatur komplett'!S774),"-",'Nomenklatur komplett'!S774)</f>
        <v>-</v>
      </c>
    </row>
    <row r="775" spans="1:4" x14ac:dyDescent="0.2">
      <c r="A775" s="174" t="str">
        <f>IF(ISBLANK('Nomenklatur komplett'!P775),"-",'Nomenklatur komplett'!P775)</f>
        <v>-</v>
      </c>
      <c r="B775" s="175" t="str">
        <f>IF(ISBLANK('Nomenklatur komplett'!Q775),"-",'Nomenklatur komplett'!Q775)</f>
        <v>-</v>
      </c>
      <c r="C775" s="176" t="str">
        <f>IF(ISBLANK('Nomenklatur komplett'!R775),"-",'Nomenklatur komplett'!R775)</f>
        <v>-</v>
      </c>
      <c r="D775" s="177" t="str">
        <f>IF(ISBLANK('Nomenklatur komplett'!S775),"-",'Nomenklatur komplett'!S775)</f>
        <v>-</v>
      </c>
    </row>
    <row r="776" spans="1:4" x14ac:dyDescent="0.2">
      <c r="A776" s="174" t="str">
        <f>IF(ISBLANK('Nomenklatur komplett'!P776),"-",'Nomenklatur komplett'!P776)</f>
        <v>-</v>
      </c>
      <c r="B776" s="175" t="str">
        <f>IF(ISBLANK('Nomenklatur komplett'!Q776),"-",'Nomenklatur komplett'!Q776)</f>
        <v>-</v>
      </c>
      <c r="C776" s="176" t="str">
        <f>IF(ISBLANK('Nomenklatur komplett'!R776),"-",'Nomenklatur komplett'!R776)</f>
        <v>-</v>
      </c>
      <c r="D776" s="177" t="str">
        <f>IF(ISBLANK('Nomenklatur komplett'!S776),"-",'Nomenklatur komplett'!S776)</f>
        <v>-</v>
      </c>
    </row>
    <row r="777" spans="1:4" x14ac:dyDescent="0.2">
      <c r="A777" s="174" t="str">
        <f>IF(ISBLANK('Nomenklatur komplett'!P777),"-",'Nomenklatur komplett'!P777)</f>
        <v>-</v>
      </c>
      <c r="B777" s="175" t="str">
        <f>IF(ISBLANK('Nomenklatur komplett'!Q777),"-",'Nomenklatur komplett'!Q777)</f>
        <v>-</v>
      </c>
      <c r="C777" s="176" t="str">
        <f>IF(ISBLANK('Nomenklatur komplett'!R777),"-",'Nomenklatur komplett'!R777)</f>
        <v>-</v>
      </c>
      <c r="D777" s="177" t="str">
        <f>IF(ISBLANK('Nomenklatur komplett'!S777),"-",'Nomenklatur komplett'!S777)</f>
        <v>-</v>
      </c>
    </row>
    <row r="778" spans="1:4" x14ac:dyDescent="0.2">
      <c r="A778" s="174" t="str">
        <f>IF(ISBLANK('Nomenklatur komplett'!P778),"-",'Nomenklatur komplett'!P778)</f>
        <v>-</v>
      </c>
      <c r="B778" s="175" t="str">
        <f>IF(ISBLANK('Nomenklatur komplett'!Q778),"-",'Nomenklatur komplett'!Q778)</f>
        <v>-</v>
      </c>
      <c r="C778" s="176" t="str">
        <f>IF(ISBLANK('Nomenklatur komplett'!R778),"-",'Nomenklatur komplett'!R778)</f>
        <v>-</v>
      </c>
      <c r="D778" s="177" t="str">
        <f>IF(ISBLANK('Nomenklatur komplett'!S778),"-",'Nomenklatur komplett'!S778)</f>
        <v>-</v>
      </c>
    </row>
    <row r="779" spans="1:4" x14ac:dyDescent="0.2">
      <c r="A779" s="174" t="str">
        <f>IF(ISBLANK('Nomenklatur komplett'!P779),"-",'Nomenklatur komplett'!P779)</f>
        <v>-</v>
      </c>
      <c r="B779" s="175" t="str">
        <f>IF(ISBLANK('Nomenklatur komplett'!Q779),"-",'Nomenklatur komplett'!Q779)</f>
        <v>-</v>
      </c>
      <c r="C779" s="176" t="str">
        <f>IF(ISBLANK('Nomenklatur komplett'!R779),"-",'Nomenklatur komplett'!R779)</f>
        <v>-</v>
      </c>
      <c r="D779" s="177" t="str">
        <f>IF(ISBLANK('Nomenklatur komplett'!S779),"-",'Nomenklatur komplett'!S779)</f>
        <v>-</v>
      </c>
    </row>
    <row r="780" spans="1:4" x14ac:dyDescent="0.2">
      <c r="A780" s="174" t="str">
        <f>IF(ISBLANK('Nomenklatur komplett'!P780),"-",'Nomenklatur komplett'!P780)</f>
        <v>-</v>
      </c>
      <c r="B780" s="175" t="str">
        <f>IF(ISBLANK('Nomenklatur komplett'!Q780),"-",'Nomenklatur komplett'!Q780)</f>
        <v>-</v>
      </c>
      <c r="C780" s="176" t="str">
        <f>IF(ISBLANK('Nomenklatur komplett'!R780),"-",'Nomenklatur komplett'!R780)</f>
        <v>-</v>
      </c>
      <c r="D780" s="177" t="str">
        <f>IF(ISBLANK('Nomenklatur komplett'!S780),"-",'Nomenklatur komplett'!S780)</f>
        <v>-</v>
      </c>
    </row>
    <row r="781" spans="1:4" x14ac:dyDescent="0.2">
      <c r="A781" s="174" t="str">
        <f>IF(ISBLANK('Nomenklatur komplett'!P781),"-",'Nomenklatur komplett'!P781)</f>
        <v>-</v>
      </c>
      <c r="B781" s="175" t="str">
        <f>IF(ISBLANK('Nomenklatur komplett'!Q781),"-",'Nomenklatur komplett'!Q781)</f>
        <v>-</v>
      </c>
      <c r="C781" s="176" t="str">
        <f>IF(ISBLANK('Nomenklatur komplett'!R781),"-",'Nomenklatur komplett'!R781)</f>
        <v>-</v>
      </c>
      <c r="D781" s="177" t="str">
        <f>IF(ISBLANK('Nomenklatur komplett'!S781),"-",'Nomenklatur komplett'!S781)</f>
        <v>-</v>
      </c>
    </row>
    <row r="782" spans="1:4" x14ac:dyDescent="0.2">
      <c r="A782" s="174" t="str">
        <f>IF(ISBLANK('Nomenklatur komplett'!P782),"-",'Nomenklatur komplett'!P782)</f>
        <v>-</v>
      </c>
      <c r="B782" s="175" t="str">
        <f>IF(ISBLANK('Nomenklatur komplett'!Q782),"-",'Nomenklatur komplett'!Q782)</f>
        <v>-</v>
      </c>
      <c r="C782" s="176" t="str">
        <f>IF(ISBLANK('Nomenklatur komplett'!R782),"-",'Nomenklatur komplett'!R782)</f>
        <v>-</v>
      </c>
      <c r="D782" s="177" t="str">
        <f>IF(ISBLANK('Nomenklatur komplett'!S782),"-",'Nomenklatur komplett'!S782)</f>
        <v>-</v>
      </c>
    </row>
    <row r="783" spans="1:4" x14ac:dyDescent="0.2">
      <c r="A783" s="174" t="str">
        <f>IF(ISBLANK('Nomenklatur komplett'!P783),"-",'Nomenklatur komplett'!P783)</f>
        <v>-</v>
      </c>
      <c r="B783" s="175" t="str">
        <f>IF(ISBLANK('Nomenklatur komplett'!Q783),"-",'Nomenklatur komplett'!Q783)</f>
        <v>-</v>
      </c>
      <c r="C783" s="176" t="str">
        <f>IF(ISBLANK('Nomenklatur komplett'!R783),"-",'Nomenklatur komplett'!R783)</f>
        <v>-</v>
      </c>
      <c r="D783" s="177" t="str">
        <f>IF(ISBLANK('Nomenklatur komplett'!S783),"-",'Nomenklatur komplett'!S783)</f>
        <v>-</v>
      </c>
    </row>
    <row r="784" spans="1:4" x14ac:dyDescent="0.2">
      <c r="A784" s="174" t="str">
        <f>IF(ISBLANK('Nomenklatur komplett'!P784),"-",'Nomenklatur komplett'!P784)</f>
        <v>-</v>
      </c>
      <c r="B784" s="175" t="str">
        <f>IF(ISBLANK('Nomenklatur komplett'!Q784),"-",'Nomenklatur komplett'!Q784)</f>
        <v>-</v>
      </c>
      <c r="C784" s="176" t="str">
        <f>IF(ISBLANK('Nomenklatur komplett'!R784),"-",'Nomenklatur komplett'!R784)</f>
        <v>-</v>
      </c>
      <c r="D784" s="177" t="str">
        <f>IF(ISBLANK('Nomenklatur komplett'!S784),"-",'Nomenklatur komplett'!S784)</f>
        <v>-</v>
      </c>
    </row>
    <row r="785" spans="1:4" x14ac:dyDescent="0.2">
      <c r="A785" s="174" t="str">
        <f>IF(ISBLANK('Nomenklatur komplett'!P785),"-",'Nomenklatur komplett'!P785)</f>
        <v>-</v>
      </c>
      <c r="B785" s="175" t="str">
        <f>IF(ISBLANK('Nomenklatur komplett'!Q785),"-",'Nomenklatur komplett'!Q785)</f>
        <v>-</v>
      </c>
      <c r="C785" s="176" t="str">
        <f>IF(ISBLANK('Nomenklatur komplett'!R785),"-",'Nomenklatur komplett'!R785)</f>
        <v>-</v>
      </c>
      <c r="D785" s="177" t="str">
        <f>IF(ISBLANK('Nomenklatur komplett'!S785),"-",'Nomenklatur komplett'!S785)</f>
        <v>-</v>
      </c>
    </row>
    <row r="786" spans="1:4" x14ac:dyDescent="0.2">
      <c r="A786" s="174" t="str">
        <f>IF(ISBLANK('Nomenklatur komplett'!P786),"-",'Nomenklatur komplett'!P786)</f>
        <v>-</v>
      </c>
      <c r="B786" s="175" t="str">
        <f>IF(ISBLANK('Nomenklatur komplett'!Q786),"-",'Nomenklatur komplett'!Q786)</f>
        <v>-</v>
      </c>
      <c r="C786" s="176" t="str">
        <f>IF(ISBLANK('Nomenklatur komplett'!R786),"-",'Nomenklatur komplett'!R786)</f>
        <v>-</v>
      </c>
      <c r="D786" s="177" t="str">
        <f>IF(ISBLANK('Nomenklatur komplett'!S786),"-",'Nomenklatur komplett'!S786)</f>
        <v>-</v>
      </c>
    </row>
    <row r="787" spans="1:4" x14ac:dyDescent="0.2">
      <c r="A787" s="174" t="str">
        <f>IF(ISBLANK('Nomenklatur komplett'!P787),"-",'Nomenklatur komplett'!P787)</f>
        <v>-</v>
      </c>
      <c r="B787" s="175" t="str">
        <f>IF(ISBLANK('Nomenklatur komplett'!Q787),"-",'Nomenklatur komplett'!Q787)</f>
        <v>-</v>
      </c>
      <c r="C787" s="176" t="str">
        <f>IF(ISBLANK('Nomenklatur komplett'!R787),"-",'Nomenklatur komplett'!R787)</f>
        <v>-</v>
      </c>
      <c r="D787" s="177" t="str">
        <f>IF(ISBLANK('Nomenklatur komplett'!S787),"-",'Nomenklatur komplett'!S787)</f>
        <v>-</v>
      </c>
    </row>
    <row r="788" spans="1:4" x14ac:dyDescent="0.2">
      <c r="A788" s="174" t="str">
        <f>IF(ISBLANK('Nomenklatur komplett'!P788),"-",'Nomenklatur komplett'!P788)</f>
        <v>-</v>
      </c>
      <c r="B788" s="175" t="str">
        <f>IF(ISBLANK('Nomenklatur komplett'!Q788),"-",'Nomenklatur komplett'!Q788)</f>
        <v>-</v>
      </c>
      <c r="C788" s="176" t="str">
        <f>IF(ISBLANK('Nomenklatur komplett'!R788),"-",'Nomenklatur komplett'!R788)</f>
        <v>-</v>
      </c>
      <c r="D788" s="177" t="str">
        <f>IF(ISBLANK('Nomenklatur komplett'!S788),"-",'Nomenklatur komplett'!S788)</f>
        <v>-</v>
      </c>
    </row>
    <row r="789" spans="1:4" x14ac:dyDescent="0.2">
      <c r="A789" s="174" t="str">
        <f>IF(ISBLANK('Nomenklatur komplett'!P789),"-",'Nomenklatur komplett'!P789)</f>
        <v>-</v>
      </c>
      <c r="B789" s="175" t="str">
        <f>IF(ISBLANK('Nomenklatur komplett'!Q789),"-",'Nomenklatur komplett'!Q789)</f>
        <v>-</v>
      </c>
      <c r="C789" s="176" t="str">
        <f>IF(ISBLANK('Nomenklatur komplett'!R789),"-",'Nomenklatur komplett'!R789)</f>
        <v>-</v>
      </c>
      <c r="D789" s="177" t="str">
        <f>IF(ISBLANK('Nomenklatur komplett'!S789),"-",'Nomenklatur komplett'!S789)</f>
        <v>-</v>
      </c>
    </row>
    <row r="790" spans="1:4" x14ac:dyDescent="0.2">
      <c r="A790" s="174" t="str">
        <f>IF(ISBLANK('Nomenklatur komplett'!P790),"-",'Nomenklatur komplett'!P790)</f>
        <v>-</v>
      </c>
      <c r="B790" s="175" t="str">
        <f>IF(ISBLANK('Nomenklatur komplett'!Q790),"-",'Nomenklatur komplett'!Q790)</f>
        <v>-</v>
      </c>
      <c r="C790" s="176" t="str">
        <f>IF(ISBLANK('Nomenklatur komplett'!R790),"-",'Nomenklatur komplett'!R790)</f>
        <v>-</v>
      </c>
      <c r="D790" s="177" t="str">
        <f>IF(ISBLANK('Nomenklatur komplett'!S790),"-",'Nomenklatur komplett'!S790)</f>
        <v>-</v>
      </c>
    </row>
    <row r="791" spans="1:4" x14ac:dyDescent="0.2">
      <c r="A791" s="174" t="str">
        <f>IF(ISBLANK('Nomenklatur komplett'!P791),"-",'Nomenklatur komplett'!P791)</f>
        <v>-</v>
      </c>
      <c r="B791" s="175" t="str">
        <f>IF(ISBLANK('Nomenklatur komplett'!Q791),"-",'Nomenklatur komplett'!Q791)</f>
        <v>-</v>
      </c>
      <c r="C791" s="176" t="str">
        <f>IF(ISBLANK('Nomenklatur komplett'!R791),"-",'Nomenklatur komplett'!R791)</f>
        <v>-</v>
      </c>
      <c r="D791" s="177" t="str">
        <f>IF(ISBLANK('Nomenklatur komplett'!S791),"-",'Nomenklatur komplett'!S791)</f>
        <v>-</v>
      </c>
    </row>
    <row r="792" spans="1:4" x14ac:dyDescent="0.2">
      <c r="A792" s="174" t="str">
        <f>IF(ISBLANK('Nomenklatur komplett'!P792),"-",'Nomenklatur komplett'!P792)</f>
        <v>-</v>
      </c>
      <c r="B792" s="175" t="str">
        <f>IF(ISBLANK('Nomenklatur komplett'!Q792),"-",'Nomenklatur komplett'!Q792)</f>
        <v>-</v>
      </c>
      <c r="C792" s="176" t="str">
        <f>IF(ISBLANK('Nomenklatur komplett'!R792),"-",'Nomenklatur komplett'!R792)</f>
        <v>-</v>
      </c>
      <c r="D792" s="177" t="str">
        <f>IF(ISBLANK('Nomenklatur komplett'!S792),"-",'Nomenklatur komplett'!S792)</f>
        <v>-</v>
      </c>
    </row>
    <row r="793" spans="1:4" x14ac:dyDescent="0.2">
      <c r="A793" s="174" t="str">
        <f>IF(ISBLANK('Nomenklatur komplett'!P793),"-",'Nomenklatur komplett'!P793)</f>
        <v>-</v>
      </c>
      <c r="B793" s="175" t="str">
        <f>IF(ISBLANK('Nomenklatur komplett'!Q793),"-",'Nomenklatur komplett'!Q793)</f>
        <v>-</v>
      </c>
      <c r="C793" s="176" t="str">
        <f>IF(ISBLANK('Nomenklatur komplett'!R793),"-",'Nomenklatur komplett'!R793)</f>
        <v>-</v>
      </c>
      <c r="D793" s="177" t="str">
        <f>IF(ISBLANK('Nomenklatur komplett'!S793),"-",'Nomenklatur komplett'!S793)</f>
        <v>-</v>
      </c>
    </row>
    <row r="794" spans="1:4" x14ac:dyDescent="0.2">
      <c r="A794" s="174" t="str">
        <f>IF(ISBLANK('Nomenklatur komplett'!P794),"-",'Nomenklatur komplett'!P794)</f>
        <v>-</v>
      </c>
      <c r="B794" s="175" t="str">
        <f>IF(ISBLANK('Nomenklatur komplett'!Q794),"-",'Nomenklatur komplett'!Q794)</f>
        <v>-</v>
      </c>
      <c r="C794" s="176" t="str">
        <f>IF(ISBLANK('Nomenklatur komplett'!R794),"-",'Nomenklatur komplett'!R794)</f>
        <v>-</v>
      </c>
      <c r="D794" s="177" t="str">
        <f>IF(ISBLANK('Nomenklatur komplett'!S794),"-",'Nomenklatur komplett'!S794)</f>
        <v>-</v>
      </c>
    </row>
    <row r="795" spans="1:4" x14ac:dyDescent="0.2">
      <c r="A795" s="174" t="str">
        <f>IF(ISBLANK('Nomenklatur komplett'!P795),"-",'Nomenklatur komplett'!P795)</f>
        <v>-</v>
      </c>
      <c r="B795" s="175" t="str">
        <f>IF(ISBLANK('Nomenklatur komplett'!Q795),"-",'Nomenklatur komplett'!Q795)</f>
        <v>-</v>
      </c>
      <c r="C795" s="176" t="str">
        <f>IF(ISBLANK('Nomenklatur komplett'!R795),"-",'Nomenklatur komplett'!R795)</f>
        <v>-</v>
      </c>
      <c r="D795" s="177" t="str">
        <f>IF(ISBLANK('Nomenklatur komplett'!S795),"-",'Nomenklatur komplett'!S795)</f>
        <v>-</v>
      </c>
    </row>
    <row r="796" spans="1:4" x14ac:dyDescent="0.2">
      <c r="A796" s="174" t="str">
        <f>IF(ISBLANK('Nomenklatur komplett'!P796),"-",'Nomenklatur komplett'!P796)</f>
        <v>-</v>
      </c>
      <c r="B796" s="175" t="str">
        <f>IF(ISBLANK('Nomenklatur komplett'!Q796),"-",'Nomenklatur komplett'!Q796)</f>
        <v>-</v>
      </c>
      <c r="C796" s="176" t="str">
        <f>IF(ISBLANK('Nomenklatur komplett'!R796),"-",'Nomenklatur komplett'!R796)</f>
        <v>-</v>
      </c>
      <c r="D796" s="177" t="str">
        <f>IF(ISBLANK('Nomenklatur komplett'!S796),"-",'Nomenklatur komplett'!S796)</f>
        <v>-</v>
      </c>
    </row>
    <row r="797" spans="1:4" x14ac:dyDescent="0.2">
      <c r="A797" s="174" t="str">
        <f>IF(ISBLANK('Nomenklatur komplett'!P797),"-",'Nomenklatur komplett'!P797)</f>
        <v>-</v>
      </c>
      <c r="B797" s="175" t="str">
        <f>IF(ISBLANK('Nomenklatur komplett'!Q797),"-",'Nomenklatur komplett'!Q797)</f>
        <v>-</v>
      </c>
      <c r="C797" s="176" t="str">
        <f>IF(ISBLANK('Nomenklatur komplett'!R797),"-",'Nomenklatur komplett'!R797)</f>
        <v>-</v>
      </c>
      <c r="D797" s="177" t="str">
        <f>IF(ISBLANK('Nomenklatur komplett'!S797),"-",'Nomenklatur komplett'!S797)</f>
        <v>-</v>
      </c>
    </row>
    <row r="798" spans="1:4" x14ac:dyDescent="0.2">
      <c r="A798" s="174" t="str">
        <f>IF(ISBLANK('Nomenklatur komplett'!P798),"-",'Nomenklatur komplett'!P798)</f>
        <v>-</v>
      </c>
      <c r="B798" s="175" t="str">
        <f>IF(ISBLANK('Nomenklatur komplett'!Q798),"-",'Nomenklatur komplett'!Q798)</f>
        <v>-</v>
      </c>
      <c r="C798" s="176" t="str">
        <f>IF(ISBLANK('Nomenklatur komplett'!R798),"-",'Nomenklatur komplett'!R798)</f>
        <v>-</v>
      </c>
      <c r="D798" s="177" t="str">
        <f>IF(ISBLANK('Nomenklatur komplett'!S798),"-",'Nomenklatur komplett'!S798)</f>
        <v>-</v>
      </c>
    </row>
    <row r="799" spans="1:4" x14ac:dyDescent="0.2">
      <c r="A799" s="174" t="str">
        <f>IF(ISBLANK('Nomenklatur komplett'!P799),"-",'Nomenklatur komplett'!P799)</f>
        <v>-</v>
      </c>
      <c r="B799" s="175" t="str">
        <f>IF(ISBLANK('Nomenklatur komplett'!Q799),"-",'Nomenklatur komplett'!Q799)</f>
        <v>-</v>
      </c>
      <c r="C799" s="176" t="str">
        <f>IF(ISBLANK('Nomenklatur komplett'!R799),"-",'Nomenklatur komplett'!R799)</f>
        <v>-</v>
      </c>
      <c r="D799" s="177" t="str">
        <f>IF(ISBLANK('Nomenklatur komplett'!S799),"-",'Nomenklatur komplett'!S799)</f>
        <v>-</v>
      </c>
    </row>
    <row r="800" spans="1:4" x14ac:dyDescent="0.2">
      <c r="A800" s="174" t="str">
        <f>IF(ISBLANK('Nomenklatur komplett'!P800),"-",'Nomenklatur komplett'!P800)</f>
        <v>-</v>
      </c>
      <c r="B800" s="175" t="str">
        <f>IF(ISBLANK('Nomenklatur komplett'!Q800),"-",'Nomenklatur komplett'!Q800)</f>
        <v>-</v>
      </c>
      <c r="C800" s="176" t="str">
        <f>IF(ISBLANK('Nomenklatur komplett'!R800),"-",'Nomenklatur komplett'!R800)</f>
        <v>-</v>
      </c>
      <c r="D800" s="177" t="str">
        <f>IF(ISBLANK('Nomenklatur komplett'!S800),"-",'Nomenklatur komplett'!S800)</f>
        <v>-</v>
      </c>
    </row>
    <row r="801" spans="1:4" x14ac:dyDescent="0.2">
      <c r="A801" s="174" t="str">
        <f>IF(ISBLANK('Nomenklatur komplett'!P801),"-",'Nomenklatur komplett'!P801)</f>
        <v>-</v>
      </c>
      <c r="B801" s="175" t="str">
        <f>IF(ISBLANK('Nomenklatur komplett'!Q801),"-",'Nomenklatur komplett'!Q801)</f>
        <v>-</v>
      </c>
      <c r="C801" s="176" t="str">
        <f>IF(ISBLANK('Nomenklatur komplett'!R801),"-",'Nomenklatur komplett'!R801)</f>
        <v>-</v>
      </c>
      <c r="D801" s="177" t="str">
        <f>IF(ISBLANK('Nomenklatur komplett'!S801),"-",'Nomenklatur komplett'!S801)</f>
        <v>-</v>
      </c>
    </row>
    <row r="802" spans="1:4" x14ac:dyDescent="0.2">
      <c r="A802" s="174" t="str">
        <f>IF(ISBLANK('Nomenklatur komplett'!P802),"-",'Nomenklatur komplett'!P802)</f>
        <v>-</v>
      </c>
      <c r="B802" s="175" t="str">
        <f>IF(ISBLANK('Nomenklatur komplett'!Q802),"-",'Nomenklatur komplett'!Q802)</f>
        <v>-</v>
      </c>
      <c r="C802" s="176" t="str">
        <f>IF(ISBLANK('Nomenklatur komplett'!R802),"-",'Nomenklatur komplett'!R802)</f>
        <v>-</v>
      </c>
      <c r="D802" s="177" t="str">
        <f>IF(ISBLANK('Nomenklatur komplett'!S802),"-",'Nomenklatur komplett'!S802)</f>
        <v>-</v>
      </c>
    </row>
    <row r="803" spans="1:4" x14ac:dyDescent="0.2">
      <c r="A803" s="174" t="str">
        <f>IF(ISBLANK('Nomenklatur komplett'!P803),"-",'Nomenklatur komplett'!P803)</f>
        <v>-</v>
      </c>
      <c r="B803" s="175" t="str">
        <f>IF(ISBLANK('Nomenklatur komplett'!Q803),"-",'Nomenklatur komplett'!Q803)</f>
        <v>-</v>
      </c>
      <c r="C803" s="176" t="str">
        <f>IF(ISBLANK('Nomenklatur komplett'!R803),"-",'Nomenklatur komplett'!R803)</f>
        <v>-</v>
      </c>
      <c r="D803" s="177" t="str">
        <f>IF(ISBLANK('Nomenklatur komplett'!S803),"-",'Nomenklatur komplett'!S803)</f>
        <v>-</v>
      </c>
    </row>
    <row r="804" spans="1:4" x14ac:dyDescent="0.2">
      <c r="A804" s="174" t="str">
        <f>IF(ISBLANK('Nomenklatur komplett'!P804),"-",'Nomenklatur komplett'!P804)</f>
        <v>-</v>
      </c>
      <c r="B804" s="175" t="str">
        <f>IF(ISBLANK('Nomenklatur komplett'!Q804),"-",'Nomenklatur komplett'!Q804)</f>
        <v>-</v>
      </c>
      <c r="C804" s="176" t="str">
        <f>IF(ISBLANK('Nomenklatur komplett'!R804),"-",'Nomenklatur komplett'!R804)</f>
        <v>-</v>
      </c>
      <c r="D804" s="177" t="str">
        <f>IF(ISBLANK('Nomenklatur komplett'!S804),"-",'Nomenklatur komplett'!S804)</f>
        <v>-</v>
      </c>
    </row>
    <row r="805" spans="1:4" x14ac:dyDescent="0.2">
      <c r="A805" s="174" t="str">
        <f>IF(ISBLANK('Nomenklatur komplett'!P805),"-",'Nomenklatur komplett'!P805)</f>
        <v>-</v>
      </c>
      <c r="B805" s="175" t="str">
        <f>IF(ISBLANK('Nomenklatur komplett'!Q805),"-",'Nomenklatur komplett'!Q805)</f>
        <v>-</v>
      </c>
      <c r="C805" s="176" t="str">
        <f>IF(ISBLANK('Nomenklatur komplett'!R805),"-",'Nomenklatur komplett'!R805)</f>
        <v>-</v>
      </c>
      <c r="D805" s="177" t="str">
        <f>IF(ISBLANK('Nomenklatur komplett'!S805),"-",'Nomenklatur komplett'!S805)</f>
        <v>-</v>
      </c>
    </row>
    <row r="806" spans="1:4" x14ac:dyDescent="0.2">
      <c r="A806" s="174" t="str">
        <f>IF(ISBLANK('Nomenklatur komplett'!P806),"-",'Nomenklatur komplett'!P806)</f>
        <v>-</v>
      </c>
      <c r="B806" s="175" t="str">
        <f>IF(ISBLANK('Nomenklatur komplett'!Q806),"-",'Nomenklatur komplett'!Q806)</f>
        <v>-</v>
      </c>
      <c r="C806" s="176" t="str">
        <f>IF(ISBLANK('Nomenklatur komplett'!R806),"-",'Nomenklatur komplett'!R806)</f>
        <v>-</v>
      </c>
      <c r="D806" s="177" t="str">
        <f>IF(ISBLANK('Nomenklatur komplett'!S806),"-",'Nomenklatur komplett'!S806)</f>
        <v>-</v>
      </c>
    </row>
    <row r="807" spans="1:4" x14ac:dyDescent="0.2">
      <c r="A807" s="174" t="str">
        <f>IF(ISBLANK('Nomenklatur komplett'!P807),"-",'Nomenklatur komplett'!P807)</f>
        <v>-</v>
      </c>
      <c r="B807" s="175" t="str">
        <f>IF(ISBLANK('Nomenklatur komplett'!Q807),"-",'Nomenklatur komplett'!Q807)</f>
        <v>-</v>
      </c>
      <c r="C807" s="176" t="str">
        <f>IF(ISBLANK('Nomenklatur komplett'!R807),"-",'Nomenklatur komplett'!R807)</f>
        <v>-</v>
      </c>
      <c r="D807" s="177" t="str">
        <f>IF(ISBLANK('Nomenklatur komplett'!S807),"-",'Nomenklatur komplett'!S807)</f>
        <v>-</v>
      </c>
    </row>
    <row r="808" spans="1:4" x14ac:dyDescent="0.2">
      <c r="A808" s="174" t="str">
        <f>IF(ISBLANK('Nomenklatur komplett'!P808),"-",'Nomenklatur komplett'!P808)</f>
        <v>-</v>
      </c>
      <c r="B808" s="175" t="str">
        <f>IF(ISBLANK('Nomenklatur komplett'!Q808),"-",'Nomenklatur komplett'!Q808)</f>
        <v>-</v>
      </c>
      <c r="C808" s="176" t="str">
        <f>IF(ISBLANK('Nomenklatur komplett'!R808),"-",'Nomenklatur komplett'!R808)</f>
        <v>-</v>
      </c>
      <c r="D808" s="177" t="str">
        <f>IF(ISBLANK('Nomenklatur komplett'!S808),"-",'Nomenklatur komplett'!S808)</f>
        <v>-</v>
      </c>
    </row>
    <row r="809" spans="1:4" x14ac:dyDescent="0.2">
      <c r="A809" s="174" t="str">
        <f>IF(ISBLANK('Nomenklatur komplett'!P809),"-",'Nomenklatur komplett'!P809)</f>
        <v>-</v>
      </c>
      <c r="B809" s="175" t="str">
        <f>IF(ISBLANK('Nomenklatur komplett'!Q809),"-",'Nomenklatur komplett'!Q809)</f>
        <v>-</v>
      </c>
      <c r="C809" s="176" t="str">
        <f>IF(ISBLANK('Nomenklatur komplett'!R809),"-",'Nomenklatur komplett'!R809)</f>
        <v>-</v>
      </c>
      <c r="D809" s="177" t="str">
        <f>IF(ISBLANK('Nomenklatur komplett'!S809),"-",'Nomenklatur komplett'!S809)</f>
        <v>-</v>
      </c>
    </row>
    <row r="810" spans="1:4" x14ac:dyDescent="0.2">
      <c r="A810" s="174" t="str">
        <f>IF(ISBLANK('Nomenklatur komplett'!P810),"-",'Nomenklatur komplett'!P810)</f>
        <v>-</v>
      </c>
      <c r="B810" s="175" t="str">
        <f>IF(ISBLANK('Nomenklatur komplett'!Q810),"-",'Nomenklatur komplett'!Q810)</f>
        <v>-</v>
      </c>
      <c r="C810" s="176" t="str">
        <f>IF(ISBLANK('Nomenklatur komplett'!R810),"-",'Nomenklatur komplett'!R810)</f>
        <v>-</v>
      </c>
      <c r="D810" s="177" t="str">
        <f>IF(ISBLANK('Nomenklatur komplett'!S810),"-",'Nomenklatur komplett'!S810)</f>
        <v>-</v>
      </c>
    </row>
    <row r="811" spans="1:4" x14ac:dyDescent="0.2">
      <c r="A811" s="174" t="str">
        <f>IF(ISBLANK('Nomenklatur komplett'!P811),"-",'Nomenklatur komplett'!P811)</f>
        <v>-</v>
      </c>
      <c r="B811" s="175" t="str">
        <f>IF(ISBLANK('Nomenklatur komplett'!Q811),"-",'Nomenklatur komplett'!Q811)</f>
        <v>-</v>
      </c>
      <c r="C811" s="176" t="str">
        <f>IF(ISBLANK('Nomenklatur komplett'!R811),"-",'Nomenklatur komplett'!R811)</f>
        <v>-</v>
      </c>
      <c r="D811" s="177" t="str">
        <f>IF(ISBLANK('Nomenklatur komplett'!S811),"-",'Nomenklatur komplett'!S811)</f>
        <v>-</v>
      </c>
    </row>
    <row r="812" spans="1:4" x14ac:dyDescent="0.2">
      <c r="A812" s="174" t="str">
        <f>IF(ISBLANK('Nomenklatur komplett'!P812),"-",'Nomenklatur komplett'!P812)</f>
        <v>-</v>
      </c>
      <c r="B812" s="175" t="str">
        <f>IF(ISBLANK('Nomenklatur komplett'!Q812),"-",'Nomenklatur komplett'!Q812)</f>
        <v>-</v>
      </c>
      <c r="C812" s="176" t="str">
        <f>IF(ISBLANK('Nomenklatur komplett'!R812),"-",'Nomenklatur komplett'!R812)</f>
        <v>-</v>
      </c>
      <c r="D812" s="177" t="str">
        <f>IF(ISBLANK('Nomenklatur komplett'!S812),"-",'Nomenklatur komplett'!S812)</f>
        <v>-</v>
      </c>
    </row>
    <row r="813" spans="1:4" x14ac:dyDescent="0.2">
      <c r="A813" s="174" t="str">
        <f>IF(ISBLANK('Nomenklatur komplett'!P813),"-",'Nomenklatur komplett'!P813)</f>
        <v>-</v>
      </c>
      <c r="B813" s="175" t="str">
        <f>IF(ISBLANK('Nomenklatur komplett'!Q813),"-",'Nomenklatur komplett'!Q813)</f>
        <v>-</v>
      </c>
      <c r="C813" s="176" t="str">
        <f>IF(ISBLANK('Nomenklatur komplett'!R813),"-",'Nomenklatur komplett'!R813)</f>
        <v>-</v>
      </c>
      <c r="D813" s="177" t="str">
        <f>IF(ISBLANK('Nomenklatur komplett'!S813),"-",'Nomenklatur komplett'!S813)</f>
        <v>-</v>
      </c>
    </row>
    <row r="814" spans="1:4" x14ac:dyDescent="0.2">
      <c r="A814" s="174" t="str">
        <f>IF(ISBLANK('Nomenklatur komplett'!P814),"-",'Nomenklatur komplett'!P814)</f>
        <v>-</v>
      </c>
      <c r="B814" s="175" t="str">
        <f>IF(ISBLANK('Nomenklatur komplett'!Q814),"-",'Nomenklatur komplett'!Q814)</f>
        <v>-</v>
      </c>
      <c r="C814" s="176" t="str">
        <f>IF(ISBLANK('Nomenklatur komplett'!R814),"-",'Nomenklatur komplett'!R814)</f>
        <v>-</v>
      </c>
      <c r="D814" s="177" t="str">
        <f>IF(ISBLANK('Nomenklatur komplett'!S814),"-",'Nomenklatur komplett'!S814)</f>
        <v>-</v>
      </c>
    </row>
    <row r="815" spans="1:4" x14ac:dyDescent="0.2">
      <c r="A815" s="174" t="str">
        <f>IF(ISBLANK('Nomenklatur komplett'!P815),"-",'Nomenklatur komplett'!P815)</f>
        <v>-</v>
      </c>
      <c r="B815" s="175" t="str">
        <f>IF(ISBLANK('Nomenklatur komplett'!Q815),"-",'Nomenklatur komplett'!Q815)</f>
        <v>-</v>
      </c>
      <c r="C815" s="176" t="str">
        <f>IF(ISBLANK('Nomenklatur komplett'!R815),"-",'Nomenklatur komplett'!R815)</f>
        <v>-</v>
      </c>
      <c r="D815" s="177" t="str">
        <f>IF(ISBLANK('Nomenklatur komplett'!S815),"-",'Nomenklatur komplett'!S815)</f>
        <v>-</v>
      </c>
    </row>
    <row r="816" spans="1:4" x14ac:dyDescent="0.2">
      <c r="A816" s="174" t="str">
        <f>IF(ISBLANK('Nomenklatur komplett'!P816),"-",'Nomenklatur komplett'!P816)</f>
        <v>-</v>
      </c>
      <c r="B816" s="175" t="str">
        <f>IF(ISBLANK('Nomenklatur komplett'!Q816),"-",'Nomenklatur komplett'!Q816)</f>
        <v>-</v>
      </c>
      <c r="C816" s="176" t="str">
        <f>IF(ISBLANK('Nomenklatur komplett'!R816),"-",'Nomenklatur komplett'!R816)</f>
        <v>-</v>
      </c>
      <c r="D816" s="177" t="str">
        <f>IF(ISBLANK('Nomenklatur komplett'!S816),"-",'Nomenklatur komplett'!S816)</f>
        <v>-</v>
      </c>
    </row>
    <row r="817" spans="1:4" x14ac:dyDescent="0.2">
      <c r="A817" s="174" t="str">
        <f>IF(ISBLANK('Nomenklatur komplett'!P817),"-",'Nomenklatur komplett'!P817)</f>
        <v>-</v>
      </c>
      <c r="B817" s="175" t="str">
        <f>IF(ISBLANK('Nomenklatur komplett'!Q817),"-",'Nomenklatur komplett'!Q817)</f>
        <v>-</v>
      </c>
      <c r="C817" s="176" t="str">
        <f>IF(ISBLANK('Nomenklatur komplett'!R817),"-",'Nomenklatur komplett'!R817)</f>
        <v>-</v>
      </c>
      <c r="D817" s="177" t="str">
        <f>IF(ISBLANK('Nomenklatur komplett'!S817),"-",'Nomenklatur komplett'!S817)</f>
        <v>-</v>
      </c>
    </row>
    <row r="818" spans="1:4" x14ac:dyDescent="0.2">
      <c r="A818" s="174" t="str">
        <f>IF(ISBLANK('Nomenklatur komplett'!P818),"-",'Nomenklatur komplett'!P818)</f>
        <v>-</v>
      </c>
      <c r="B818" s="175" t="str">
        <f>IF(ISBLANK('Nomenklatur komplett'!Q818),"-",'Nomenklatur komplett'!Q818)</f>
        <v>-</v>
      </c>
      <c r="C818" s="176" t="str">
        <f>IF(ISBLANK('Nomenklatur komplett'!R818),"-",'Nomenklatur komplett'!R818)</f>
        <v>-</v>
      </c>
      <c r="D818" s="177" t="str">
        <f>IF(ISBLANK('Nomenklatur komplett'!S818),"-",'Nomenklatur komplett'!S818)</f>
        <v>-</v>
      </c>
    </row>
    <row r="819" spans="1:4" x14ac:dyDescent="0.2">
      <c r="A819" s="174" t="str">
        <f>IF(ISBLANK('Nomenklatur komplett'!P819),"-",'Nomenklatur komplett'!P819)</f>
        <v>-</v>
      </c>
      <c r="B819" s="175" t="str">
        <f>IF(ISBLANK('Nomenklatur komplett'!Q819),"-",'Nomenklatur komplett'!Q819)</f>
        <v>-</v>
      </c>
      <c r="C819" s="176" t="str">
        <f>IF(ISBLANK('Nomenklatur komplett'!R819),"-",'Nomenklatur komplett'!R819)</f>
        <v>-</v>
      </c>
      <c r="D819" s="177" t="str">
        <f>IF(ISBLANK('Nomenklatur komplett'!S819),"-",'Nomenklatur komplett'!S819)</f>
        <v>-</v>
      </c>
    </row>
    <row r="820" spans="1:4" x14ac:dyDescent="0.2">
      <c r="A820" s="174" t="str">
        <f>IF(ISBLANK('Nomenklatur komplett'!P820),"-",'Nomenklatur komplett'!P820)</f>
        <v>-</v>
      </c>
      <c r="B820" s="175" t="str">
        <f>IF(ISBLANK('Nomenklatur komplett'!Q820),"-",'Nomenklatur komplett'!Q820)</f>
        <v>-</v>
      </c>
      <c r="C820" s="176" t="str">
        <f>IF(ISBLANK('Nomenklatur komplett'!R820),"-",'Nomenklatur komplett'!R820)</f>
        <v>-</v>
      </c>
      <c r="D820" s="177" t="str">
        <f>IF(ISBLANK('Nomenklatur komplett'!S820),"-",'Nomenklatur komplett'!S820)</f>
        <v>-</v>
      </c>
    </row>
    <row r="821" spans="1:4" x14ac:dyDescent="0.2">
      <c r="A821" s="174" t="str">
        <f>IF(ISBLANK('Nomenklatur komplett'!P821),"-",'Nomenklatur komplett'!P821)</f>
        <v>-</v>
      </c>
      <c r="B821" s="175" t="str">
        <f>IF(ISBLANK('Nomenklatur komplett'!Q821),"-",'Nomenklatur komplett'!Q821)</f>
        <v>-</v>
      </c>
      <c r="C821" s="176" t="str">
        <f>IF(ISBLANK('Nomenklatur komplett'!R821),"-",'Nomenklatur komplett'!R821)</f>
        <v>-</v>
      </c>
      <c r="D821" s="177" t="str">
        <f>IF(ISBLANK('Nomenklatur komplett'!S821),"-",'Nomenklatur komplett'!S821)</f>
        <v>-</v>
      </c>
    </row>
    <row r="822" spans="1:4" x14ac:dyDescent="0.2">
      <c r="A822" s="174" t="str">
        <f>IF(ISBLANK('Nomenklatur komplett'!P822),"-",'Nomenklatur komplett'!P822)</f>
        <v>-</v>
      </c>
      <c r="B822" s="175" t="str">
        <f>IF(ISBLANK('Nomenklatur komplett'!Q822),"-",'Nomenklatur komplett'!Q822)</f>
        <v>-</v>
      </c>
      <c r="C822" s="176" t="str">
        <f>IF(ISBLANK('Nomenklatur komplett'!R822),"-",'Nomenklatur komplett'!R822)</f>
        <v>-</v>
      </c>
      <c r="D822" s="177" t="str">
        <f>IF(ISBLANK('Nomenklatur komplett'!S822),"-",'Nomenklatur komplett'!S822)</f>
        <v>-</v>
      </c>
    </row>
    <row r="823" spans="1:4" x14ac:dyDescent="0.2">
      <c r="A823" s="174" t="str">
        <f>IF(ISBLANK('Nomenklatur komplett'!P823),"-",'Nomenklatur komplett'!P823)</f>
        <v>-</v>
      </c>
      <c r="B823" s="175" t="str">
        <f>IF(ISBLANK('Nomenklatur komplett'!Q823),"-",'Nomenklatur komplett'!Q823)</f>
        <v>-</v>
      </c>
      <c r="C823" s="176" t="str">
        <f>IF(ISBLANK('Nomenklatur komplett'!R823),"-",'Nomenklatur komplett'!R823)</f>
        <v>-</v>
      </c>
      <c r="D823" s="177" t="str">
        <f>IF(ISBLANK('Nomenklatur komplett'!S823),"-",'Nomenklatur komplett'!S823)</f>
        <v>-</v>
      </c>
    </row>
    <row r="824" spans="1:4" x14ac:dyDescent="0.2">
      <c r="A824" s="174" t="str">
        <f>IF(ISBLANK('Nomenklatur komplett'!P824),"-",'Nomenklatur komplett'!P824)</f>
        <v>-</v>
      </c>
      <c r="B824" s="175" t="str">
        <f>IF(ISBLANK('Nomenklatur komplett'!Q824),"-",'Nomenklatur komplett'!Q824)</f>
        <v>-</v>
      </c>
      <c r="C824" s="176" t="str">
        <f>IF(ISBLANK('Nomenklatur komplett'!R824),"-",'Nomenklatur komplett'!R824)</f>
        <v>-</v>
      </c>
      <c r="D824" s="177" t="str">
        <f>IF(ISBLANK('Nomenklatur komplett'!S824),"-",'Nomenklatur komplett'!S824)</f>
        <v>-</v>
      </c>
    </row>
    <row r="825" spans="1:4" x14ac:dyDescent="0.2">
      <c r="A825" s="174" t="str">
        <f>IF(ISBLANK('Nomenklatur komplett'!P825),"-",'Nomenklatur komplett'!P825)</f>
        <v>-</v>
      </c>
      <c r="B825" s="175" t="str">
        <f>IF(ISBLANK('Nomenklatur komplett'!Q825),"-",'Nomenklatur komplett'!Q825)</f>
        <v>-</v>
      </c>
      <c r="C825" s="176" t="str">
        <f>IF(ISBLANK('Nomenklatur komplett'!R825),"-",'Nomenklatur komplett'!R825)</f>
        <v>-</v>
      </c>
      <c r="D825" s="177" t="str">
        <f>IF(ISBLANK('Nomenklatur komplett'!S825),"-",'Nomenklatur komplett'!S825)</f>
        <v>-</v>
      </c>
    </row>
    <row r="826" spans="1:4" x14ac:dyDescent="0.2">
      <c r="A826" s="174" t="str">
        <f>IF(ISBLANK('Nomenklatur komplett'!P826),"-",'Nomenklatur komplett'!P826)</f>
        <v>-</v>
      </c>
      <c r="B826" s="175" t="str">
        <f>IF(ISBLANK('Nomenklatur komplett'!Q826),"-",'Nomenklatur komplett'!Q826)</f>
        <v>-</v>
      </c>
      <c r="C826" s="176" t="str">
        <f>IF(ISBLANK('Nomenklatur komplett'!R826),"-",'Nomenklatur komplett'!R826)</f>
        <v>-</v>
      </c>
      <c r="D826" s="177" t="str">
        <f>IF(ISBLANK('Nomenklatur komplett'!S826),"-",'Nomenklatur komplett'!S826)</f>
        <v>-</v>
      </c>
    </row>
    <row r="827" spans="1:4" x14ac:dyDescent="0.2">
      <c r="A827" s="174" t="str">
        <f>IF(ISBLANK('Nomenklatur komplett'!P827),"-",'Nomenklatur komplett'!P827)</f>
        <v>-</v>
      </c>
      <c r="B827" s="175" t="str">
        <f>IF(ISBLANK('Nomenklatur komplett'!Q827),"-",'Nomenklatur komplett'!Q827)</f>
        <v>-</v>
      </c>
      <c r="C827" s="176" t="str">
        <f>IF(ISBLANK('Nomenklatur komplett'!R827),"-",'Nomenklatur komplett'!R827)</f>
        <v>-</v>
      </c>
      <c r="D827" s="177" t="str">
        <f>IF(ISBLANK('Nomenklatur komplett'!S827),"-",'Nomenklatur komplett'!S827)</f>
        <v>-</v>
      </c>
    </row>
    <row r="828" spans="1:4" x14ac:dyDescent="0.2">
      <c r="A828" s="174" t="str">
        <f>IF(ISBLANK('Nomenklatur komplett'!P828),"-",'Nomenklatur komplett'!P828)</f>
        <v>-</v>
      </c>
      <c r="B828" s="175" t="str">
        <f>IF(ISBLANK('Nomenklatur komplett'!Q828),"-",'Nomenklatur komplett'!Q828)</f>
        <v>-</v>
      </c>
      <c r="C828" s="176" t="str">
        <f>IF(ISBLANK('Nomenklatur komplett'!R828),"-",'Nomenklatur komplett'!R828)</f>
        <v>-</v>
      </c>
      <c r="D828" s="177" t="str">
        <f>IF(ISBLANK('Nomenklatur komplett'!S828),"-",'Nomenklatur komplett'!S828)</f>
        <v>-</v>
      </c>
    </row>
    <row r="829" spans="1:4" x14ac:dyDescent="0.2">
      <c r="A829" s="174" t="str">
        <f>IF(ISBLANK('Nomenklatur komplett'!P829),"-",'Nomenklatur komplett'!P829)</f>
        <v>-</v>
      </c>
      <c r="B829" s="175" t="str">
        <f>IF(ISBLANK('Nomenklatur komplett'!Q829),"-",'Nomenklatur komplett'!Q829)</f>
        <v>-</v>
      </c>
      <c r="C829" s="176" t="str">
        <f>IF(ISBLANK('Nomenklatur komplett'!R829),"-",'Nomenklatur komplett'!R829)</f>
        <v>-</v>
      </c>
      <c r="D829" s="177" t="str">
        <f>IF(ISBLANK('Nomenklatur komplett'!S829),"-",'Nomenklatur komplett'!S829)</f>
        <v>-</v>
      </c>
    </row>
    <row r="830" spans="1:4" x14ac:dyDescent="0.2">
      <c r="A830" s="174" t="str">
        <f>IF(ISBLANK('Nomenklatur komplett'!P830),"-",'Nomenklatur komplett'!P830)</f>
        <v>-</v>
      </c>
      <c r="B830" s="175" t="str">
        <f>IF(ISBLANK('Nomenklatur komplett'!Q830),"-",'Nomenklatur komplett'!Q830)</f>
        <v>-</v>
      </c>
      <c r="C830" s="176" t="str">
        <f>IF(ISBLANK('Nomenklatur komplett'!R830),"-",'Nomenklatur komplett'!R830)</f>
        <v>-</v>
      </c>
      <c r="D830" s="177" t="str">
        <f>IF(ISBLANK('Nomenklatur komplett'!S830),"-",'Nomenklatur komplett'!S830)</f>
        <v>-</v>
      </c>
    </row>
    <row r="831" spans="1:4" x14ac:dyDescent="0.2">
      <c r="A831" s="174" t="str">
        <f>IF(ISBLANK('Nomenklatur komplett'!P831),"-",'Nomenklatur komplett'!P831)</f>
        <v>-</v>
      </c>
      <c r="B831" s="175" t="str">
        <f>IF(ISBLANK('Nomenklatur komplett'!Q831),"-",'Nomenklatur komplett'!Q831)</f>
        <v>-</v>
      </c>
      <c r="C831" s="176" t="str">
        <f>IF(ISBLANK('Nomenklatur komplett'!R831),"-",'Nomenklatur komplett'!R831)</f>
        <v>-</v>
      </c>
      <c r="D831" s="177" t="str">
        <f>IF(ISBLANK('Nomenklatur komplett'!S831),"-",'Nomenklatur komplett'!S831)</f>
        <v>-</v>
      </c>
    </row>
    <row r="832" spans="1:4" x14ac:dyDescent="0.2">
      <c r="A832" s="174" t="str">
        <f>IF(ISBLANK('Nomenklatur komplett'!P832),"-",'Nomenklatur komplett'!P832)</f>
        <v>-</v>
      </c>
      <c r="B832" s="175" t="str">
        <f>IF(ISBLANK('Nomenklatur komplett'!Q832),"-",'Nomenklatur komplett'!Q832)</f>
        <v>-</v>
      </c>
      <c r="C832" s="176" t="str">
        <f>IF(ISBLANK('Nomenklatur komplett'!R832),"-",'Nomenklatur komplett'!R832)</f>
        <v>-</v>
      </c>
      <c r="D832" s="177" t="str">
        <f>IF(ISBLANK('Nomenklatur komplett'!S832),"-",'Nomenklatur komplett'!S832)</f>
        <v>-</v>
      </c>
    </row>
    <row r="833" spans="1:4" x14ac:dyDescent="0.2">
      <c r="A833" s="174" t="str">
        <f>IF(ISBLANK('Nomenklatur komplett'!P833),"-",'Nomenklatur komplett'!P833)</f>
        <v>-</v>
      </c>
      <c r="B833" s="175" t="str">
        <f>IF(ISBLANK('Nomenklatur komplett'!Q833),"-",'Nomenklatur komplett'!Q833)</f>
        <v>-</v>
      </c>
      <c r="C833" s="176" t="str">
        <f>IF(ISBLANK('Nomenklatur komplett'!R833),"-",'Nomenklatur komplett'!R833)</f>
        <v>-</v>
      </c>
      <c r="D833" s="177" t="str">
        <f>IF(ISBLANK('Nomenklatur komplett'!S833),"-",'Nomenklatur komplett'!S833)</f>
        <v>-</v>
      </c>
    </row>
    <row r="834" spans="1:4" x14ac:dyDescent="0.2">
      <c r="A834" s="174" t="str">
        <f>IF(ISBLANK('Nomenklatur komplett'!P834),"-",'Nomenklatur komplett'!P834)</f>
        <v>-</v>
      </c>
      <c r="B834" s="175" t="str">
        <f>IF(ISBLANK('Nomenklatur komplett'!Q834),"-",'Nomenklatur komplett'!Q834)</f>
        <v>-</v>
      </c>
      <c r="C834" s="176" t="str">
        <f>IF(ISBLANK('Nomenklatur komplett'!R834),"-",'Nomenklatur komplett'!R834)</f>
        <v>-</v>
      </c>
      <c r="D834" s="177" t="str">
        <f>IF(ISBLANK('Nomenklatur komplett'!S834),"-",'Nomenklatur komplett'!S834)</f>
        <v>-</v>
      </c>
    </row>
    <row r="835" spans="1:4" x14ac:dyDescent="0.2">
      <c r="A835" s="174" t="str">
        <f>IF(ISBLANK('Nomenklatur komplett'!P835),"-",'Nomenklatur komplett'!P835)</f>
        <v>-</v>
      </c>
      <c r="B835" s="175" t="str">
        <f>IF(ISBLANK('Nomenklatur komplett'!Q835),"-",'Nomenklatur komplett'!Q835)</f>
        <v>-</v>
      </c>
      <c r="C835" s="176" t="str">
        <f>IF(ISBLANK('Nomenklatur komplett'!R835),"-",'Nomenklatur komplett'!R835)</f>
        <v>-</v>
      </c>
      <c r="D835" s="177" t="str">
        <f>IF(ISBLANK('Nomenklatur komplett'!S835),"-",'Nomenklatur komplett'!S835)</f>
        <v>-</v>
      </c>
    </row>
    <row r="836" spans="1:4" x14ac:dyDescent="0.2">
      <c r="A836" s="174" t="str">
        <f>IF(ISBLANK('Nomenklatur komplett'!P836),"-",'Nomenklatur komplett'!P836)</f>
        <v>-</v>
      </c>
      <c r="B836" s="175" t="str">
        <f>IF(ISBLANK('Nomenklatur komplett'!Q836),"-",'Nomenklatur komplett'!Q836)</f>
        <v>-</v>
      </c>
      <c r="C836" s="176" t="str">
        <f>IF(ISBLANK('Nomenklatur komplett'!R836),"-",'Nomenklatur komplett'!R836)</f>
        <v>-</v>
      </c>
      <c r="D836" s="177" t="str">
        <f>IF(ISBLANK('Nomenklatur komplett'!S836),"-",'Nomenklatur komplett'!S836)</f>
        <v>-</v>
      </c>
    </row>
    <row r="837" spans="1:4" x14ac:dyDescent="0.2">
      <c r="A837" s="174" t="str">
        <f>IF(ISBLANK('Nomenklatur komplett'!P837),"-",'Nomenklatur komplett'!P837)</f>
        <v>-</v>
      </c>
      <c r="B837" s="175" t="str">
        <f>IF(ISBLANK('Nomenklatur komplett'!Q837),"-",'Nomenklatur komplett'!Q837)</f>
        <v>-</v>
      </c>
      <c r="C837" s="176" t="str">
        <f>IF(ISBLANK('Nomenklatur komplett'!R837),"-",'Nomenklatur komplett'!R837)</f>
        <v>-</v>
      </c>
      <c r="D837" s="177" t="str">
        <f>IF(ISBLANK('Nomenklatur komplett'!S837),"-",'Nomenklatur komplett'!S837)</f>
        <v>-</v>
      </c>
    </row>
    <row r="838" spans="1:4" x14ac:dyDescent="0.2">
      <c r="A838" s="174" t="str">
        <f>IF(ISBLANK('Nomenklatur komplett'!P838),"-",'Nomenklatur komplett'!P838)</f>
        <v>-</v>
      </c>
      <c r="B838" s="175" t="str">
        <f>IF(ISBLANK('Nomenklatur komplett'!Q838),"-",'Nomenklatur komplett'!Q838)</f>
        <v>-</v>
      </c>
      <c r="C838" s="176" t="str">
        <f>IF(ISBLANK('Nomenklatur komplett'!R838),"-",'Nomenklatur komplett'!R838)</f>
        <v>-</v>
      </c>
      <c r="D838" s="177" t="str">
        <f>IF(ISBLANK('Nomenklatur komplett'!S838),"-",'Nomenklatur komplett'!S838)</f>
        <v>-</v>
      </c>
    </row>
    <row r="839" spans="1:4" x14ac:dyDescent="0.2">
      <c r="A839" s="174" t="str">
        <f>IF(ISBLANK('Nomenklatur komplett'!P839),"-",'Nomenklatur komplett'!P839)</f>
        <v>-</v>
      </c>
      <c r="B839" s="175" t="str">
        <f>IF(ISBLANK('Nomenklatur komplett'!Q839),"-",'Nomenklatur komplett'!Q839)</f>
        <v>-</v>
      </c>
      <c r="C839" s="176" t="str">
        <f>IF(ISBLANK('Nomenklatur komplett'!R839),"-",'Nomenklatur komplett'!R839)</f>
        <v>-</v>
      </c>
      <c r="D839" s="177" t="str">
        <f>IF(ISBLANK('Nomenklatur komplett'!S839),"-",'Nomenklatur komplett'!S839)</f>
        <v>-</v>
      </c>
    </row>
    <row r="840" spans="1:4" x14ac:dyDescent="0.2">
      <c r="A840" s="174" t="str">
        <f>IF(ISBLANK('Nomenklatur komplett'!P840),"-",'Nomenklatur komplett'!P840)</f>
        <v>-</v>
      </c>
      <c r="B840" s="175" t="str">
        <f>IF(ISBLANK('Nomenklatur komplett'!Q840),"-",'Nomenklatur komplett'!Q840)</f>
        <v>-</v>
      </c>
      <c r="C840" s="176" t="str">
        <f>IF(ISBLANK('Nomenklatur komplett'!R840),"-",'Nomenklatur komplett'!R840)</f>
        <v>-</v>
      </c>
      <c r="D840" s="177" t="str">
        <f>IF(ISBLANK('Nomenklatur komplett'!S840),"-",'Nomenklatur komplett'!S840)</f>
        <v>-</v>
      </c>
    </row>
    <row r="841" spans="1:4" x14ac:dyDescent="0.2">
      <c r="A841" s="174" t="str">
        <f>IF(ISBLANK('Nomenklatur komplett'!P841),"-",'Nomenklatur komplett'!P841)</f>
        <v>-</v>
      </c>
      <c r="B841" s="175" t="str">
        <f>IF(ISBLANK('Nomenklatur komplett'!Q841),"-",'Nomenklatur komplett'!Q841)</f>
        <v>-</v>
      </c>
      <c r="C841" s="176" t="str">
        <f>IF(ISBLANK('Nomenklatur komplett'!R841),"-",'Nomenklatur komplett'!R841)</f>
        <v>-</v>
      </c>
      <c r="D841" s="177" t="str">
        <f>IF(ISBLANK('Nomenklatur komplett'!S841),"-",'Nomenklatur komplett'!S841)</f>
        <v>-</v>
      </c>
    </row>
    <row r="842" spans="1:4" x14ac:dyDescent="0.2">
      <c r="A842" s="174" t="str">
        <f>IF(ISBLANK('Nomenklatur komplett'!P842),"-",'Nomenklatur komplett'!P842)</f>
        <v>-</v>
      </c>
      <c r="B842" s="175" t="str">
        <f>IF(ISBLANK('Nomenklatur komplett'!Q842),"-",'Nomenklatur komplett'!Q842)</f>
        <v>-</v>
      </c>
      <c r="C842" s="176" t="str">
        <f>IF(ISBLANK('Nomenklatur komplett'!R842),"-",'Nomenklatur komplett'!R842)</f>
        <v>-</v>
      </c>
      <c r="D842" s="177" t="str">
        <f>IF(ISBLANK('Nomenklatur komplett'!S842),"-",'Nomenklatur komplett'!S842)</f>
        <v>-</v>
      </c>
    </row>
    <row r="843" spans="1:4" x14ac:dyDescent="0.2">
      <c r="A843" s="174" t="str">
        <f>IF(ISBLANK('Nomenklatur komplett'!P843),"-",'Nomenklatur komplett'!P843)</f>
        <v>-</v>
      </c>
      <c r="B843" s="175" t="str">
        <f>IF(ISBLANK('Nomenklatur komplett'!Q843),"-",'Nomenklatur komplett'!Q843)</f>
        <v>-</v>
      </c>
      <c r="C843" s="176" t="str">
        <f>IF(ISBLANK('Nomenklatur komplett'!R843),"-",'Nomenklatur komplett'!R843)</f>
        <v>-</v>
      </c>
      <c r="D843" s="177" t="str">
        <f>IF(ISBLANK('Nomenklatur komplett'!S843),"-",'Nomenklatur komplett'!S843)</f>
        <v>-</v>
      </c>
    </row>
    <row r="844" spans="1:4" x14ac:dyDescent="0.2">
      <c r="A844" s="174" t="str">
        <f>IF(ISBLANK('Nomenklatur komplett'!P844),"-",'Nomenklatur komplett'!P844)</f>
        <v>-</v>
      </c>
      <c r="B844" s="175" t="str">
        <f>IF(ISBLANK('Nomenklatur komplett'!Q844),"-",'Nomenklatur komplett'!Q844)</f>
        <v>-</v>
      </c>
      <c r="C844" s="176" t="str">
        <f>IF(ISBLANK('Nomenklatur komplett'!R844),"-",'Nomenklatur komplett'!R844)</f>
        <v>-</v>
      </c>
      <c r="D844" s="177" t="str">
        <f>IF(ISBLANK('Nomenklatur komplett'!S844),"-",'Nomenklatur komplett'!S844)</f>
        <v>-</v>
      </c>
    </row>
    <row r="845" spans="1:4" x14ac:dyDescent="0.2">
      <c r="A845" s="174" t="str">
        <f>IF(ISBLANK('Nomenklatur komplett'!P845),"-",'Nomenklatur komplett'!P845)</f>
        <v>-</v>
      </c>
      <c r="B845" s="175" t="str">
        <f>IF(ISBLANK('Nomenklatur komplett'!Q845),"-",'Nomenklatur komplett'!Q845)</f>
        <v>-</v>
      </c>
      <c r="C845" s="176" t="str">
        <f>IF(ISBLANK('Nomenklatur komplett'!R845),"-",'Nomenklatur komplett'!R845)</f>
        <v>-</v>
      </c>
      <c r="D845" s="177" t="str">
        <f>IF(ISBLANK('Nomenklatur komplett'!S845),"-",'Nomenklatur komplett'!S845)</f>
        <v>-</v>
      </c>
    </row>
    <row r="846" spans="1:4" x14ac:dyDescent="0.2">
      <c r="A846" s="174" t="str">
        <f>IF(ISBLANK('Nomenklatur komplett'!P846),"-",'Nomenklatur komplett'!P846)</f>
        <v>-</v>
      </c>
      <c r="B846" s="175" t="str">
        <f>IF(ISBLANK('Nomenklatur komplett'!Q846),"-",'Nomenklatur komplett'!Q846)</f>
        <v>-</v>
      </c>
      <c r="C846" s="176" t="str">
        <f>IF(ISBLANK('Nomenklatur komplett'!R846),"-",'Nomenklatur komplett'!R846)</f>
        <v>-</v>
      </c>
      <c r="D846" s="177" t="str">
        <f>IF(ISBLANK('Nomenklatur komplett'!S846),"-",'Nomenklatur komplett'!S846)</f>
        <v>-</v>
      </c>
    </row>
    <row r="847" spans="1:4" x14ac:dyDescent="0.2">
      <c r="A847" s="174" t="str">
        <f>IF(ISBLANK('Nomenklatur komplett'!P847),"-",'Nomenklatur komplett'!P847)</f>
        <v>-</v>
      </c>
      <c r="B847" s="175" t="str">
        <f>IF(ISBLANK('Nomenklatur komplett'!Q847),"-",'Nomenklatur komplett'!Q847)</f>
        <v>-</v>
      </c>
      <c r="C847" s="176" t="str">
        <f>IF(ISBLANK('Nomenklatur komplett'!R847),"-",'Nomenklatur komplett'!R847)</f>
        <v>-</v>
      </c>
      <c r="D847" s="177" t="str">
        <f>IF(ISBLANK('Nomenklatur komplett'!S847),"-",'Nomenklatur komplett'!S847)</f>
        <v>-</v>
      </c>
    </row>
    <row r="848" spans="1:4" x14ac:dyDescent="0.2">
      <c r="A848" s="174" t="str">
        <f>IF(ISBLANK('Nomenklatur komplett'!P848),"-",'Nomenklatur komplett'!P848)</f>
        <v>-</v>
      </c>
      <c r="B848" s="175" t="str">
        <f>IF(ISBLANK('Nomenklatur komplett'!Q848),"-",'Nomenklatur komplett'!Q848)</f>
        <v>-</v>
      </c>
      <c r="C848" s="176" t="str">
        <f>IF(ISBLANK('Nomenklatur komplett'!R848),"-",'Nomenklatur komplett'!R848)</f>
        <v>-</v>
      </c>
      <c r="D848" s="177" t="str">
        <f>IF(ISBLANK('Nomenklatur komplett'!S848),"-",'Nomenklatur komplett'!S848)</f>
        <v>-</v>
      </c>
    </row>
    <row r="849" spans="1:4" x14ac:dyDescent="0.2">
      <c r="A849" s="174" t="str">
        <f>IF(ISBLANK('Nomenklatur komplett'!P849),"-",'Nomenklatur komplett'!P849)</f>
        <v>-</v>
      </c>
      <c r="B849" s="175" t="str">
        <f>IF(ISBLANK('Nomenklatur komplett'!Q849),"-",'Nomenklatur komplett'!Q849)</f>
        <v>-</v>
      </c>
      <c r="C849" s="176" t="str">
        <f>IF(ISBLANK('Nomenklatur komplett'!R849),"-",'Nomenklatur komplett'!R849)</f>
        <v>-</v>
      </c>
      <c r="D849" s="177" t="str">
        <f>IF(ISBLANK('Nomenklatur komplett'!S849),"-",'Nomenklatur komplett'!S849)</f>
        <v>-</v>
      </c>
    </row>
    <row r="850" spans="1:4" x14ac:dyDescent="0.2">
      <c r="A850" s="174" t="str">
        <f>IF(ISBLANK('Nomenklatur komplett'!P850),"-",'Nomenklatur komplett'!P850)</f>
        <v>-</v>
      </c>
      <c r="B850" s="175" t="str">
        <f>IF(ISBLANK('Nomenklatur komplett'!Q850),"-",'Nomenklatur komplett'!Q850)</f>
        <v>-</v>
      </c>
      <c r="C850" s="176" t="str">
        <f>IF(ISBLANK('Nomenklatur komplett'!R850),"-",'Nomenklatur komplett'!R850)</f>
        <v>-</v>
      </c>
      <c r="D850" s="177" t="str">
        <f>IF(ISBLANK('Nomenklatur komplett'!S850),"-",'Nomenklatur komplett'!S850)</f>
        <v>-</v>
      </c>
    </row>
    <row r="851" spans="1:4" x14ac:dyDescent="0.2">
      <c r="A851" s="174" t="str">
        <f>IF(ISBLANK('Nomenklatur komplett'!P851),"-",'Nomenklatur komplett'!P851)</f>
        <v>-</v>
      </c>
      <c r="B851" s="175" t="str">
        <f>IF(ISBLANK('Nomenklatur komplett'!Q851),"-",'Nomenklatur komplett'!Q851)</f>
        <v>-</v>
      </c>
      <c r="C851" s="176" t="str">
        <f>IF(ISBLANK('Nomenklatur komplett'!R851),"-",'Nomenklatur komplett'!R851)</f>
        <v>-</v>
      </c>
      <c r="D851" s="177" t="str">
        <f>IF(ISBLANK('Nomenklatur komplett'!S851),"-",'Nomenklatur komplett'!S851)</f>
        <v>-</v>
      </c>
    </row>
    <row r="852" spans="1:4" x14ac:dyDescent="0.2">
      <c r="A852" s="174" t="str">
        <f>IF(ISBLANK('Nomenklatur komplett'!P852),"-",'Nomenklatur komplett'!P852)</f>
        <v>-</v>
      </c>
      <c r="B852" s="175" t="str">
        <f>IF(ISBLANK('Nomenklatur komplett'!Q852),"-",'Nomenklatur komplett'!Q852)</f>
        <v>-</v>
      </c>
      <c r="C852" s="176" t="str">
        <f>IF(ISBLANK('Nomenklatur komplett'!R852),"-",'Nomenklatur komplett'!R852)</f>
        <v>-</v>
      </c>
      <c r="D852" s="177" t="str">
        <f>IF(ISBLANK('Nomenklatur komplett'!S852),"-",'Nomenklatur komplett'!S852)</f>
        <v>-</v>
      </c>
    </row>
    <row r="853" spans="1:4" x14ac:dyDescent="0.2">
      <c r="A853" s="174" t="str">
        <f>IF(ISBLANK('Nomenklatur komplett'!P853),"-",'Nomenklatur komplett'!P853)</f>
        <v>-</v>
      </c>
      <c r="B853" s="175" t="str">
        <f>IF(ISBLANK('Nomenklatur komplett'!Q853),"-",'Nomenklatur komplett'!Q853)</f>
        <v>-</v>
      </c>
      <c r="C853" s="176" t="str">
        <f>IF(ISBLANK('Nomenklatur komplett'!R853),"-",'Nomenklatur komplett'!R853)</f>
        <v>-</v>
      </c>
      <c r="D853" s="177" t="str">
        <f>IF(ISBLANK('Nomenklatur komplett'!S853),"-",'Nomenklatur komplett'!S853)</f>
        <v>-</v>
      </c>
    </row>
    <row r="854" spans="1:4" x14ac:dyDescent="0.2">
      <c r="A854" s="174" t="str">
        <f>IF(ISBLANK('Nomenklatur komplett'!P854),"-",'Nomenklatur komplett'!P854)</f>
        <v>-</v>
      </c>
      <c r="B854" s="175" t="str">
        <f>IF(ISBLANK('Nomenklatur komplett'!Q854),"-",'Nomenklatur komplett'!Q854)</f>
        <v>-</v>
      </c>
      <c r="C854" s="176" t="str">
        <f>IF(ISBLANK('Nomenklatur komplett'!R854),"-",'Nomenklatur komplett'!R854)</f>
        <v>-</v>
      </c>
      <c r="D854" s="177" t="str">
        <f>IF(ISBLANK('Nomenklatur komplett'!S854),"-",'Nomenklatur komplett'!S854)</f>
        <v>-</v>
      </c>
    </row>
    <row r="855" spans="1:4" x14ac:dyDescent="0.2">
      <c r="A855" s="174" t="str">
        <f>IF(ISBLANK('Nomenklatur komplett'!P855),"-",'Nomenklatur komplett'!P855)</f>
        <v>-</v>
      </c>
      <c r="B855" s="175" t="str">
        <f>IF(ISBLANK('Nomenklatur komplett'!Q855),"-",'Nomenklatur komplett'!Q855)</f>
        <v>-</v>
      </c>
      <c r="C855" s="176" t="str">
        <f>IF(ISBLANK('Nomenklatur komplett'!R855),"-",'Nomenklatur komplett'!R855)</f>
        <v>-</v>
      </c>
      <c r="D855" s="177" t="str">
        <f>IF(ISBLANK('Nomenklatur komplett'!S855),"-",'Nomenklatur komplett'!S855)</f>
        <v>-</v>
      </c>
    </row>
    <row r="856" spans="1:4" x14ac:dyDescent="0.2">
      <c r="A856" s="174" t="str">
        <f>IF(ISBLANK('Nomenklatur komplett'!P856),"-",'Nomenklatur komplett'!P856)</f>
        <v>-</v>
      </c>
      <c r="B856" s="175" t="str">
        <f>IF(ISBLANK('Nomenklatur komplett'!Q856),"-",'Nomenklatur komplett'!Q856)</f>
        <v>-</v>
      </c>
      <c r="C856" s="176" t="str">
        <f>IF(ISBLANK('Nomenklatur komplett'!R856),"-",'Nomenklatur komplett'!R856)</f>
        <v>-</v>
      </c>
      <c r="D856" s="177" t="str">
        <f>IF(ISBLANK('Nomenklatur komplett'!S856),"-",'Nomenklatur komplett'!S856)</f>
        <v>-</v>
      </c>
    </row>
    <row r="857" spans="1:4" x14ac:dyDescent="0.2">
      <c r="A857" s="174" t="str">
        <f>IF(ISBLANK('Nomenklatur komplett'!P857),"-",'Nomenklatur komplett'!P857)</f>
        <v>-</v>
      </c>
      <c r="B857" s="175" t="str">
        <f>IF(ISBLANK('Nomenklatur komplett'!Q857),"-",'Nomenklatur komplett'!Q857)</f>
        <v>-</v>
      </c>
      <c r="C857" s="176" t="str">
        <f>IF(ISBLANK('Nomenklatur komplett'!R857),"-",'Nomenklatur komplett'!R857)</f>
        <v>-</v>
      </c>
      <c r="D857" s="177" t="str">
        <f>IF(ISBLANK('Nomenklatur komplett'!S857),"-",'Nomenklatur komplett'!S857)</f>
        <v>-</v>
      </c>
    </row>
    <row r="858" spans="1:4" x14ac:dyDescent="0.2">
      <c r="A858" s="174" t="str">
        <f>IF(ISBLANK('Nomenklatur komplett'!P858),"-",'Nomenklatur komplett'!P858)</f>
        <v>-</v>
      </c>
      <c r="B858" s="175" t="str">
        <f>IF(ISBLANK('Nomenklatur komplett'!Q858),"-",'Nomenklatur komplett'!Q858)</f>
        <v>-</v>
      </c>
      <c r="C858" s="176" t="str">
        <f>IF(ISBLANK('Nomenklatur komplett'!R858),"-",'Nomenklatur komplett'!R858)</f>
        <v>-</v>
      </c>
      <c r="D858" s="177" t="str">
        <f>IF(ISBLANK('Nomenklatur komplett'!S858),"-",'Nomenklatur komplett'!S858)</f>
        <v>-</v>
      </c>
    </row>
    <row r="859" spans="1:4" x14ac:dyDescent="0.2">
      <c r="A859" s="174" t="str">
        <f>IF(ISBLANK('Nomenklatur komplett'!P859),"-",'Nomenklatur komplett'!P859)</f>
        <v>-</v>
      </c>
      <c r="B859" s="175" t="str">
        <f>IF(ISBLANK('Nomenklatur komplett'!Q859),"-",'Nomenklatur komplett'!Q859)</f>
        <v>-</v>
      </c>
      <c r="C859" s="176" t="str">
        <f>IF(ISBLANK('Nomenklatur komplett'!R859),"-",'Nomenklatur komplett'!R859)</f>
        <v>-</v>
      </c>
      <c r="D859" s="177" t="str">
        <f>IF(ISBLANK('Nomenklatur komplett'!S859),"-",'Nomenklatur komplett'!S859)</f>
        <v>-</v>
      </c>
    </row>
    <row r="860" spans="1:4" x14ac:dyDescent="0.2">
      <c r="A860" s="174" t="str">
        <f>IF(ISBLANK('Nomenklatur komplett'!P860),"-",'Nomenklatur komplett'!P860)</f>
        <v>-</v>
      </c>
      <c r="B860" s="175" t="str">
        <f>IF(ISBLANK('Nomenklatur komplett'!Q860),"-",'Nomenklatur komplett'!Q860)</f>
        <v>-</v>
      </c>
      <c r="C860" s="176" t="str">
        <f>IF(ISBLANK('Nomenklatur komplett'!R860),"-",'Nomenklatur komplett'!R860)</f>
        <v>-</v>
      </c>
      <c r="D860" s="177" t="str">
        <f>IF(ISBLANK('Nomenklatur komplett'!S860),"-",'Nomenklatur komplett'!S860)</f>
        <v>-</v>
      </c>
    </row>
    <row r="861" spans="1:4" x14ac:dyDescent="0.2">
      <c r="A861" s="174" t="str">
        <f>IF(ISBLANK('Nomenklatur komplett'!P861),"-",'Nomenklatur komplett'!P861)</f>
        <v>-</v>
      </c>
      <c r="B861" s="175" t="str">
        <f>IF(ISBLANK('Nomenklatur komplett'!Q861),"-",'Nomenklatur komplett'!Q861)</f>
        <v>-</v>
      </c>
      <c r="C861" s="176" t="str">
        <f>IF(ISBLANK('Nomenklatur komplett'!R861),"-",'Nomenklatur komplett'!R861)</f>
        <v>-</v>
      </c>
      <c r="D861" s="177" t="str">
        <f>IF(ISBLANK('Nomenklatur komplett'!S861),"-",'Nomenklatur komplett'!S861)</f>
        <v>-</v>
      </c>
    </row>
    <row r="862" spans="1:4" x14ac:dyDescent="0.2">
      <c r="A862" s="174" t="str">
        <f>IF(ISBLANK('Nomenklatur komplett'!P862),"-",'Nomenklatur komplett'!P862)</f>
        <v>-</v>
      </c>
      <c r="B862" s="175" t="str">
        <f>IF(ISBLANK('Nomenklatur komplett'!Q862),"-",'Nomenklatur komplett'!Q862)</f>
        <v>-</v>
      </c>
      <c r="C862" s="176" t="str">
        <f>IF(ISBLANK('Nomenklatur komplett'!R862),"-",'Nomenklatur komplett'!R862)</f>
        <v>-</v>
      </c>
      <c r="D862" s="177" t="str">
        <f>IF(ISBLANK('Nomenklatur komplett'!S862),"-",'Nomenklatur komplett'!S862)</f>
        <v>-</v>
      </c>
    </row>
    <row r="863" spans="1:4" x14ac:dyDescent="0.2">
      <c r="A863" s="174" t="str">
        <f>IF(ISBLANK('Nomenklatur komplett'!P863),"-",'Nomenklatur komplett'!P863)</f>
        <v>-</v>
      </c>
      <c r="B863" s="175" t="str">
        <f>IF(ISBLANK('Nomenklatur komplett'!Q863),"-",'Nomenklatur komplett'!Q863)</f>
        <v>-</v>
      </c>
      <c r="C863" s="176" t="str">
        <f>IF(ISBLANK('Nomenklatur komplett'!R863),"-",'Nomenklatur komplett'!R863)</f>
        <v>-</v>
      </c>
      <c r="D863" s="177" t="str">
        <f>IF(ISBLANK('Nomenklatur komplett'!S863),"-",'Nomenklatur komplett'!S863)</f>
        <v>-</v>
      </c>
    </row>
    <row r="864" spans="1:4" x14ac:dyDescent="0.2">
      <c r="A864" s="174" t="str">
        <f>IF(ISBLANK('Nomenklatur komplett'!P864),"-",'Nomenklatur komplett'!P864)</f>
        <v>-</v>
      </c>
      <c r="B864" s="175" t="str">
        <f>IF(ISBLANK('Nomenklatur komplett'!Q864),"-",'Nomenklatur komplett'!Q864)</f>
        <v>-</v>
      </c>
      <c r="C864" s="176" t="str">
        <f>IF(ISBLANK('Nomenklatur komplett'!R864),"-",'Nomenklatur komplett'!R864)</f>
        <v>-</v>
      </c>
      <c r="D864" s="177" t="str">
        <f>IF(ISBLANK('Nomenklatur komplett'!S864),"-",'Nomenklatur komplett'!S864)</f>
        <v>-</v>
      </c>
    </row>
    <row r="865" spans="1:4" x14ac:dyDescent="0.2">
      <c r="A865" s="174" t="str">
        <f>IF(ISBLANK('Nomenklatur komplett'!P865),"-",'Nomenklatur komplett'!P865)</f>
        <v>-</v>
      </c>
      <c r="B865" s="175" t="str">
        <f>IF(ISBLANK('Nomenklatur komplett'!Q865),"-",'Nomenklatur komplett'!Q865)</f>
        <v>-</v>
      </c>
      <c r="C865" s="176" t="str">
        <f>IF(ISBLANK('Nomenklatur komplett'!R865),"-",'Nomenklatur komplett'!R865)</f>
        <v>-</v>
      </c>
      <c r="D865" s="177" t="str">
        <f>IF(ISBLANK('Nomenklatur komplett'!S865),"-",'Nomenklatur komplett'!S865)</f>
        <v>-</v>
      </c>
    </row>
    <row r="866" spans="1:4" x14ac:dyDescent="0.2">
      <c r="A866" s="174" t="str">
        <f>IF(ISBLANK('Nomenklatur komplett'!P866),"-",'Nomenklatur komplett'!P866)</f>
        <v>-</v>
      </c>
      <c r="B866" s="175" t="str">
        <f>IF(ISBLANK('Nomenklatur komplett'!Q866),"-",'Nomenklatur komplett'!Q866)</f>
        <v>-</v>
      </c>
      <c r="C866" s="176" t="str">
        <f>IF(ISBLANK('Nomenklatur komplett'!R866),"-",'Nomenklatur komplett'!R866)</f>
        <v>-</v>
      </c>
      <c r="D866" s="177" t="str">
        <f>IF(ISBLANK('Nomenklatur komplett'!S866),"-",'Nomenklatur komplett'!S866)</f>
        <v>-</v>
      </c>
    </row>
    <row r="867" spans="1:4" x14ac:dyDescent="0.2">
      <c r="A867" s="174" t="str">
        <f>IF(ISBLANK('Nomenklatur komplett'!P867),"-",'Nomenklatur komplett'!P867)</f>
        <v>-</v>
      </c>
      <c r="B867" s="175" t="str">
        <f>IF(ISBLANK('Nomenklatur komplett'!Q867),"-",'Nomenklatur komplett'!Q867)</f>
        <v>-</v>
      </c>
      <c r="C867" s="176" t="str">
        <f>IF(ISBLANK('Nomenklatur komplett'!R867),"-",'Nomenklatur komplett'!R867)</f>
        <v>-</v>
      </c>
      <c r="D867" s="177" t="str">
        <f>IF(ISBLANK('Nomenklatur komplett'!S867),"-",'Nomenklatur komplett'!S867)</f>
        <v>-</v>
      </c>
    </row>
    <row r="868" spans="1:4" x14ac:dyDescent="0.2">
      <c r="A868" s="174" t="str">
        <f>IF(ISBLANK('Nomenklatur komplett'!P868),"-",'Nomenklatur komplett'!P868)</f>
        <v>-</v>
      </c>
      <c r="B868" s="175" t="str">
        <f>IF(ISBLANK('Nomenklatur komplett'!Q868),"-",'Nomenklatur komplett'!Q868)</f>
        <v>-</v>
      </c>
      <c r="C868" s="176" t="str">
        <f>IF(ISBLANK('Nomenklatur komplett'!R868),"-",'Nomenklatur komplett'!R868)</f>
        <v>-</v>
      </c>
      <c r="D868" s="177" t="str">
        <f>IF(ISBLANK('Nomenklatur komplett'!S868),"-",'Nomenklatur komplett'!S868)</f>
        <v>-</v>
      </c>
    </row>
    <row r="869" spans="1:4" x14ac:dyDescent="0.2">
      <c r="A869" s="174" t="str">
        <f>IF(ISBLANK('Nomenklatur komplett'!P869),"-",'Nomenklatur komplett'!P869)</f>
        <v>-</v>
      </c>
      <c r="B869" s="175" t="str">
        <f>IF(ISBLANK('Nomenklatur komplett'!Q869),"-",'Nomenklatur komplett'!Q869)</f>
        <v>-</v>
      </c>
      <c r="C869" s="176" t="str">
        <f>IF(ISBLANK('Nomenklatur komplett'!R869),"-",'Nomenklatur komplett'!R869)</f>
        <v>-</v>
      </c>
      <c r="D869" s="177" t="str">
        <f>IF(ISBLANK('Nomenklatur komplett'!S869),"-",'Nomenklatur komplett'!S869)</f>
        <v>-</v>
      </c>
    </row>
    <row r="870" spans="1:4" x14ac:dyDescent="0.2">
      <c r="A870" s="174" t="str">
        <f>IF(ISBLANK('Nomenklatur komplett'!P870),"-",'Nomenklatur komplett'!P870)</f>
        <v>-</v>
      </c>
      <c r="B870" s="175" t="str">
        <f>IF(ISBLANK('Nomenklatur komplett'!Q870),"-",'Nomenklatur komplett'!Q870)</f>
        <v>-</v>
      </c>
      <c r="C870" s="176" t="str">
        <f>IF(ISBLANK('Nomenklatur komplett'!R870),"-",'Nomenklatur komplett'!R870)</f>
        <v>-</v>
      </c>
      <c r="D870" s="177" t="str">
        <f>IF(ISBLANK('Nomenklatur komplett'!S870),"-",'Nomenklatur komplett'!S870)</f>
        <v>-</v>
      </c>
    </row>
    <row r="871" spans="1:4" x14ac:dyDescent="0.2">
      <c r="A871" s="174" t="str">
        <f>IF(ISBLANK('Nomenklatur komplett'!P871),"-",'Nomenklatur komplett'!P871)</f>
        <v>-</v>
      </c>
      <c r="B871" s="175" t="str">
        <f>IF(ISBLANK('Nomenklatur komplett'!Q871),"-",'Nomenklatur komplett'!Q871)</f>
        <v>-</v>
      </c>
      <c r="C871" s="176" t="str">
        <f>IF(ISBLANK('Nomenklatur komplett'!R871),"-",'Nomenklatur komplett'!R871)</f>
        <v>-</v>
      </c>
      <c r="D871" s="177" t="str">
        <f>IF(ISBLANK('Nomenklatur komplett'!S871),"-",'Nomenklatur komplett'!S871)</f>
        <v>-</v>
      </c>
    </row>
    <row r="872" spans="1:4" x14ac:dyDescent="0.2">
      <c r="A872" s="174" t="str">
        <f>IF(ISBLANK('Nomenklatur komplett'!P872),"-",'Nomenklatur komplett'!P872)</f>
        <v>-</v>
      </c>
      <c r="B872" s="175" t="str">
        <f>IF(ISBLANK('Nomenklatur komplett'!Q872),"-",'Nomenklatur komplett'!Q872)</f>
        <v>-</v>
      </c>
      <c r="C872" s="176" t="str">
        <f>IF(ISBLANK('Nomenklatur komplett'!R872),"-",'Nomenklatur komplett'!R872)</f>
        <v>-</v>
      </c>
      <c r="D872" s="177" t="str">
        <f>IF(ISBLANK('Nomenklatur komplett'!S872),"-",'Nomenklatur komplett'!S872)</f>
        <v>-</v>
      </c>
    </row>
    <row r="873" spans="1:4" x14ac:dyDescent="0.2">
      <c r="A873" s="174" t="str">
        <f>IF(ISBLANK('Nomenklatur komplett'!P873),"-",'Nomenklatur komplett'!P873)</f>
        <v>-</v>
      </c>
      <c r="B873" s="175" t="str">
        <f>IF(ISBLANK('Nomenklatur komplett'!Q873),"-",'Nomenklatur komplett'!Q873)</f>
        <v>-</v>
      </c>
      <c r="C873" s="176" t="str">
        <f>IF(ISBLANK('Nomenklatur komplett'!R873),"-",'Nomenklatur komplett'!R873)</f>
        <v>-</v>
      </c>
      <c r="D873" s="177" t="str">
        <f>IF(ISBLANK('Nomenklatur komplett'!S873),"-",'Nomenklatur komplett'!S873)</f>
        <v>-</v>
      </c>
    </row>
    <row r="874" spans="1:4" x14ac:dyDescent="0.2">
      <c r="A874" s="174" t="str">
        <f>IF(ISBLANK('Nomenklatur komplett'!P874),"-",'Nomenklatur komplett'!P874)</f>
        <v>-</v>
      </c>
      <c r="B874" s="175" t="str">
        <f>IF(ISBLANK('Nomenklatur komplett'!Q874),"-",'Nomenklatur komplett'!Q874)</f>
        <v>-</v>
      </c>
      <c r="C874" s="176" t="str">
        <f>IF(ISBLANK('Nomenklatur komplett'!R874),"-",'Nomenklatur komplett'!R874)</f>
        <v>-</v>
      </c>
      <c r="D874" s="177" t="str">
        <f>IF(ISBLANK('Nomenklatur komplett'!S874),"-",'Nomenklatur komplett'!S874)</f>
        <v>-</v>
      </c>
    </row>
    <row r="875" spans="1:4" x14ac:dyDescent="0.2">
      <c r="A875" s="174" t="str">
        <f>IF(ISBLANK('Nomenklatur komplett'!P875),"-",'Nomenklatur komplett'!P875)</f>
        <v>-</v>
      </c>
      <c r="B875" s="175" t="str">
        <f>IF(ISBLANK('Nomenklatur komplett'!Q875),"-",'Nomenklatur komplett'!Q875)</f>
        <v>-</v>
      </c>
      <c r="C875" s="176" t="str">
        <f>IF(ISBLANK('Nomenklatur komplett'!R875),"-",'Nomenklatur komplett'!R875)</f>
        <v>-</v>
      </c>
      <c r="D875" s="177" t="str">
        <f>IF(ISBLANK('Nomenklatur komplett'!S875),"-",'Nomenklatur komplett'!S875)</f>
        <v>-</v>
      </c>
    </row>
    <row r="876" spans="1:4" x14ac:dyDescent="0.2">
      <c r="A876" s="174" t="str">
        <f>IF(ISBLANK('Nomenklatur komplett'!P876),"-",'Nomenklatur komplett'!P876)</f>
        <v>-</v>
      </c>
      <c r="B876" s="175" t="str">
        <f>IF(ISBLANK('Nomenklatur komplett'!Q876),"-",'Nomenklatur komplett'!Q876)</f>
        <v>-</v>
      </c>
      <c r="C876" s="176" t="str">
        <f>IF(ISBLANK('Nomenklatur komplett'!R876),"-",'Nomenklatur komplett'!R876)</f>
        <v>-</v>
      </c>
      <c r="D876" s="177" t="str">
        <f>IF(ISBLANK('Nomenklatur komplett'!S876),"-",'Nomenklatur komplett'!S876)</f>
        <v>-</v>
      </c>
    </row>
    <row r="877" spans="1:4" x14ac:dyDescent="0.2">
      <c r="A877" s="174" t="str">
        <f>IF(ISBLANK('Nomenklatur komplett'!P877),"-",'Nomenklatur komplett'!P877)</f>
        <v>-</v>
      </c>
      <c r="B877" s="175" t="str">
        <f>IF(ISBLANK('Nomenklatur komplett'!Q877),"-",'Nomenklatur komplett'!Q877)</f>
        <v>-</v>
      </c>
      <c r="C877" s="176" t="str">
        <f>IF(ISBLANK('Nomenklatur komplett'!R877),"-",'Nomenklatur komplett'!R877)</f>
        <v>-</v>
      </c>
      <c r="D877" s="177" t="str">
        <f>IF(ISBLANK('Nomenklatur komplett'!S877),"-",'Nomenklatur komplett'!S877)</f>
        <v>-</v>
      </c>
    </row>
    <row r="878" spans="1:4" x14ac:dyDescent="0.2">
      <c r="A878" s="174" t="str">
        <f>IF(ISBLANK('Nomenklatur komplett'!P878),"-",'Nomenklatur komplett'!P878)</f>
        <v>-</v>
      </c>
      <c r="B878" s="175" t="str">
        <f>IF(ISBLANK('Nomenklatur komplett'!Q878),"-",'Nomenklatur komplett'!Q878)</f>
        <v>-</v>
      </c>
      <c r="C878" s="176" t="str">
        <f>IF(ISBLANK('Nomenklatur komplett'!R878),"-",'Nomenklatur komplett'!R878)</f>
        <v>-</v>
      </c>
      <c r="D878" s="177" t="str">
        <f>IF(ISBLANK('Nomenklatur komplett'!S878),"-",'Nomenklatur komplett'!S878)</f>
        <v>-</v>
      </c>
    </row>
    <row r="879" spans="1:4" x14ac:dyDescent="0.2">
      <c r="A879" s="174" t="str">
        <f>IF(ISBLANK('Nomenklatur komplett'!P879),"-",'Nomenklatur komplett'!P879)</f>
        <v>-</v>
      </c>
      <c r="B879" s="175" t="str">
        <f>IF(ISBLANK('Nomenklatur komplett'!Q879),"-",'Nomenklatur komplett'!Q879)</f>
        <v>-</v>
      </c>
      <c r="C879" s="176" t="str">
        <f>IF(ISBLANK('Nomenklatur komplett'!R879),"-",'Nomenklatur komplett'!R879)</f>
        <v>-</v>
      </c>
      <c r="D879" s="177" t="str">
        <f>IF(ISBLANK('Nomenklatur komplett'!S879),"-",'Nomenklatur komplett'!S879)</f>
        <v>-</v>
      </c>
    </row>
    <row r="880" spans="1:4" x14ac:dyDescent="0.2">
      <c r="A880" s="174" t="str">
        <f>IF(ISBLANK('Nomenklatur komplett'!P880),"-",'Nomenklatur komplett'!P880)</f>
        <v>-</v>
      </c>
      <c r="B880" s="175" t="str">
        <f>IF(ISBLANK('Nomenklatur komplett'!Q880),"-",'Nomenklatur komplett'!Q880)</f>
        <v>-</v>
      </c>
      <c r="C880" s="176" t="str">
        <f>IF(ISBLANK('Nomenklatur komplett'!R880),"-",'Nomenklatur komplett'!R880)</f>
        <v>-</v>
      </c>
      <c r="D880" s="177" t="str">
        <f>IF(ISBLANK('Nomenklatur komplett'!S880),"-",'Nomenklatur komplett'!S880)</f>
        <v>-</v>
      </c>
    </row>
    <row r="881" spans="1:4" x14ac:dyDescent="0.2">
      <c r="A881" s="174" t="str">
        <f>IF(ISBLANK('Nomenklatur komplett'!P881),"-",'Nomenklatur komplett'!P881)</f>
        <v>-</v>
      </c>
      <c r="B881" s="175" t="str">
        <f>IF(ISBLANK('Nomenklatur komplett'!Q881),"-",'Nomenklatur komplett'!Q881)</f>
        <v>-</v>
      </c>
      <c r="C881" s="176" t="str">
        <f>IF(ISBLANK('Nomenklatur komplett'!R881),"-",'Nomenklatur komplett'!R881)</f>
        <v>-</v>
      </c>
      <c r="D881" s="177" t="str">
        <f>IF(ISBLANK('Nomenklatur komplett'!S881),"-",'Nomenklatur komplett'!S881)</f>
        <v>-</v>
      </c>
    </row>
    <row r="882" spans="1:4" x14ac:dyDescent="0.2">
      <c r="A882" s="174" t="str">
        <f>IF(ISBLANK('Nomenklatur komplett'!P882),"-",'Nomenklatur komplett'!P882)</f>
        <v>-</v>
      </c>
      <c r="B882" s="175" t="str">
        <f>IF(ISBLANK('Nomenklatur komplett'!Q882),"-",'Nomenklatur komplett'!Q882)</f>
        <v>-</v>
      </c>
      <c r="C882" s="176" t="str">
        <f>IF(ISBLANK('Nomenklatur komplett'!R882),"-",'Nomenklatur komplett'!R882)</f>
        <v>-</v>
      </c>
      <c r="D882" s="177" t="str">
        <f>IF(ISBLANK('Nomenklatur komplett'!S882),"-",'Nomenklatur komplett'!S882)</f>
        <v>-</v>
      </c>
    </row>
    <row r="883" spans="1:4" x14ac:dyDescent="0.2">
      <c r="A883" s="174" t="str">
        <f>IF(ISBLANK('Nomenklatur komplett'!P883),"-",'Nomenklatur komplett'!P883)</f>
        <v>-</v>
      </c>
      <c r="B883" s="175" t="str">
        <f>IF(ISBLANK('Nomenklatur komplett'!Q883),"-",'Nomenklatur komplett'!Q883)</f>
        <v>-</v>
      </c>
      <c r="C883" s="176" t="str">
        <f>IF(ISBLANK('Nomenklatur komplett'!R883),"-",'Nomenklatur komplett'!R883)</f>
        <v>-</v>
      </c>
      <c r="D883" s="177" t="str">
        <f>IF(ISBLANK('Nomenklatur komplett'!S883),"-",'Nomenklatur komplett'!S883)</f>
        <v>-</v>
      </c>
    </row>
    <row r="884" spans="1:4" x14ac:dyDescent="0.2">
      <c r="A884" s="174" t="str">
        <f>IF(ISBLANK('Nomenklatur komplett'!P884),"-",'Nomenklatur komplett'!P884)</f>
        <v>-</v>
      </c>
      <c r="B884" s="175" t="str">
        <f>IF(ISBLANK('Nomenklatur komplett'!Q884),"-",'Nomenklatur komplett'!Q884)</f>
        <v>-</v>
      </c>
      <c r="C884" s="176" t="str">
        <f>IF(ISBLANK('Nomenklatur komplett'!R884),"-",'Nomenklatur komplett'!R884)</f>
        <v>-</v>
      </c>
      <c r="D884" s="177" t="str">
        <f>IF(ISBLANK('Nomenklatur komplett'!S884),"-",'Nomenklatur komplett'!S884)</f>
        <v>-</v>
      </c>
    </row>
    <row r="885" spans="1:4" x14ac:dyDescent="0.2">
      <c r="A885" s="174" t="str">
        <f>IF(ISBLANK('Nomenklatur komplett'!P885),"-",'Nomenklatur komplett'!P885)</f>
        <v>-</v>
      </c>
      <c r="B885" s="175" t="str">
        <f>IF(ISBLANK('Nomenklatur komplett'!Q885),"-",'Nomenklatur komplett'!Q885)</f>
        <v>-</v>
      </c>
      <c r="C885" s="176" t="str">
        <f>IF(ISBLANK('Nomenklatur komplett'!R885),"-",'Nomenklatur komplett'!R885)</f>
        <v>-</v>
      </c>
      <c r="D885" s="177" t="str">
        <f>IF(ISBLANK('Nomenklatur komplett'!S885),"-",'Nomenklatur komplett'!S885)</f>
        <v>-</v>
      </c>
    </row>
    <row r="886" spans="1:4" x14ac:dyDescent="0.2">
      <c r="A886" s="174" t="str">
        <f>IF(ISBLANK('Nomenklatur komplett'!P886),"-",'Nomenklatur komplett'!P886)</f>
        <v>-</v>
      </c>
      <c r="B886" s="175" t="str">
        <f>IF(ISBLANK('Nomenklatur komplett'!Q886),"-",'Nomenklatur komplett'!Q886)</f>
        <v>-</v>
      </c>
      <c r="C886" s="176" t="str">
        <f>IF(ISBLANK('Nomenklatur komplett'!R886),"-",'Nomenklatur komplett'!R886)</f>
        <v>-</v>
      </c>
      <c r="D886" s="177" t="str">
        <f>IF(ISBLANK('Nomenklatur komplett'!S886),"-",'Nomenklatur komplett'!S886)</f>
        <v>-</v>
      </c>
    </row>
    <row r="887" spans="1:4" x14ac:dyDescent="0.2">
      <c r="A887" s="174" t="str">
        <f>IF(ISBLANK('Nomenklatur komplett'!P887),"-",'Nomenklatur komplett'!P887)</f>
        <v>-</v>
      </c>
      <c r="B887" s="175" t="str">
        <f>IF(ISBLANK('Nomenklatur komplett'!Q887),"-",'Nomenklatur komplett'!Q887)</f>
        <v>-</v>
      </c>
      <c r="C887" s="176" t="str">
        <f>IF(ISBLANK('Nomenklatur komplett'!R887),"-",'Nomenklatur komplett'!R887)</f>
        <v>-</v>
      </c>
      <c r="D887" s="177" t="str">
        <f>IF(ISBLANK('Nomenklatur komplett'!S887),"-",'Nomenklatur komplett'!S887)</f>
        <v>-</v>
      </c>
    </row>
    <row r="888" spans="1:4" x14ac:dyDescent="0.2">
      <c r="A888" s="174" t="str">
        <f>IF(ISBLANK('Nomenklatur komplett'!P888),"-",'Nomenklatur komplett'!P888)</f>
        <v>-</v>
      </c>
      <c r="B888" s="175" t="str">
        <f>IF(ISBLANK('Nomenklatur komplett'!Q888),"-",'Nomenklatur komplett'!Q888)</f>
        <v>-</v>
      </c>
      <c r="C888" s="176" t="str">
        <f>IF(ISBLANK('Nomenklatur komplett'!R888),"-",'Nomenklatur komplett'!R888)</f>
        <v>-</v>
      </c>
      <c r="D888" s="177" t="str">
        <f>IF(ISBLANK('Nomenklatur komplett'!S888),"-",'Nomenklatur komplett'!S888)</f>
        <v>-</v>
      </c>
    </row>
    <row r="889" spans="1:4" x14ac:dyDescent="0.2">
      <c r="A889" s="174" t="str">
        <f>IF(ISBLANK('Nomenklatur komplett'!P889),"-",'Nomenklatur komplett'!P889)</f>
        <v>-</v>
      </c>
      <c r="B889" s="175" t="str">
        <f>IF(ISBLANK('Nomenklatur komplett'!Q889),"-",'Nomenklatur komplett'!Q889)</f>
        <v>-</v>
      </c>
      <c r="C889" s="176" t="str">
        <f>IF(ISBLANK('Nomenklatur komplett'!R889),"-",'Nomenklatur komplett'!R889)</f>
        <v>-</v>
      </c>
      <c r="D889" s="177" t="str">
        <f>IF(ISBLANK('Nomenklatur komplett'!S889),"-",'Nomenklatur komplett'!S889)</f>
        <v>-</v>
      </c>
    </row>
    <row r="890" spans="1:4" x14ac:dyDescent="0.2">
      <c r="A890" s="174" t="str">
        <f>IF(ISBLANK('Nomenklatur komplett'!P890),"-",'Nomenklatur komplett'!P890)</f>
        <v>-</v>
      </c>
      <c r="B890" s="175" t="str">
        <f>IF(ISBLANK('Nomenklatur komplett'!Q890),"-",'Nomenklatur komplett'!Q890)</f>
        <v>-</v>
      </c>
      <c r="C890" s="176" t="str">
        <f>IF(ISBLANK('Nomenklatur komplett'!R890),"-",'Nomenklatur komplett'!R890)</f>
        <v>-</v>
      </c>
      <c r="D890" s="177" t="str">
        <f>IF(ISBLANK('Nomenklatur komplett'!S890),"-",'Nomenklatur komplett'!S890)</f>
        <v>-</v>
      </c>
    </row>
    <row r="891" spans="1:4" x14ac:dyDescent="0.2">
      <c r="A891" s="174" t="str">
        <f>IF(ISBLANK('Nomenklatur komplett'!P891),"-",'Nomenklatur komplett'!P891)</f>
        <v>-</v>
      </c>
      <c r="B891" s="175" t="str">
        <f>IF(ISBLANK('Nomenklatur komplett'!Q891),"-",'Nomenklatur komplett'!Q891)</f>
        <v>-</v>
      </c>
      <c r="C891" s="176" t="str">
        <f>IF(ISBLANK('Nomenklatur komplett'!R891),"-",'Nomenklatur komplett'!R891)</f>
        <v>-</v>
      </c>
      <c r="D891" s="177" t="str">
        <f>IF(ISBLANK('Nomenklatur komplett'!S891),"-",'Nomenklatur komplett'!S891)</f>
        <v>-</v>
      </c>
    </row>
    <row r="892" spans="1:4" x14ac:dyDescent="0.2">
      <c r="A892" s="174" t="str">
        <f>IF(ISBLANK('Nomenklatur komplett'!P892),"-",'Nomenklatur komplett'!P892)</f>
        <v>-</v>
      </c>
      <c r="B892" s="175" t="str">
        <f>IF(ISBLANK('Nomenklatur komplett'!Q892),"-",'Nomenklatur komplett'!Q892)</f>
        <v>-</v>
      </c>
      <c r="C892" s="176" t="str">
        <f>IF(ISBLANK('Nomenklatur komplett'!R892),"-",'Nomenklatur komplett'!R892)</f>
        <v>-</v>
      </c>
      <c r="D892" s="177" t="str">
        <f>IF(ISBLANK('Nomenklatur komplett'!S892),"-",'Nomenklatur komplett'!S892)</f>
        <v>-</v>
      </c>
    </row>
    <row r="893" spans="1:4" x14ac:dyDescent="0.2">
      <c r="A893" s="174" t="str">
        <f>IF(ISBLANK('Nomenklatur komplett'!P893),"-",'Nomenklatur komplett'!P893)</f>
        <v>-</v>
      </c>
      <c r="B893" s="175" t="str">
        <f>IF(ISBLANK('Nomenklatur komplett'!Q893),"-",'Nomenklatur komplett'!Q893)</f>
        <v>-</v>
      </c>
      <c r="C893" s="176" t="str">
        <f>IF(ISBLANK('Nomenklatur komplett'!R893),"-",'Nomenklatur komplett'!R893)</f>
        <v>-</v>
      </c>
      <c r="D893" s="177" t="str">
        <f>IF(ISBLANK('Nomenklatur komplett'!S893),"-",'Nomenklatur komplett'!S893)</f>
        <v>-</v>
      </c>
    </row>
    <row r="894" spans="1:4" x14ac:dyDescent="0.2">
      <c r="A894" s="174" t="str">
        <f>IF(ISBLANK('Nomenklatur komplett'!P894),"-",'Nomenklatur komplett'!P894)</f>
        <v>-</v>
      </c>
      <c r="B894" s="175" t="str">
        <f>IF(ISBLANK('Nomenklatur komplett'!Q894),"-",'Nomenklatur komplett'!Q894)</f>
        <v>-</v>
      </c>
      <c r="C894" s="176" t="str">
        <f>IF(ISBLANK('Nomenklatur komplett'!R894),"-",'Nomenklatur komplett'!R894)</f>
        <v>-</v>
      </c>
      <c r="D894" s="177" t="str">
        <f>IF(ISBLANK('Nomenklatur komplett'!S894),"-",'Nomenklatur komplett'!S894)</f>
        <v>-</v>
      </c>
    </row>
    <row r="895" spans="1:4" x14ac:dyDescent="0.2">
      <c r="A895" s="174" t="str">
        <f>IF(ISBLANK('Nomenklatur komplett'!P895),"-",'Nomenklatur komplett'!P895)</f>
        <v>-</v>
      </c>
      <c r="B895" s="175" t="str">
        <f>IF(ISBLANK('Nomenklatur komplett'!Q895),"-",'Nomenklatur komplett'!Q895)</f>
        <v>-</v>
      </c>
      <c r="C895" s="176" t="str">
        <f>IF(ISBLANK('Nomenklatur komplett'!R895),"-",'Nomenklatur komplett'!R895)</f>
        <v>-</v>
      </c>
      <c r="D895" s="177" t="str">
        <f>IF(ISBLANK('Nomenklatur komplett'!S895),"-",'Nomenklatur komplett'!S895)</f>
        <v>-</v>
      </c>
    </row>
    <row r="896" spans="1:4" x14ac:dyDescent="0.2">
      <c r="A896" s="174" t="str">
        <f>IF(ISBLANK('Nomenklatur komplett'!P896),"-",'Nomenklatur komplett'!P896)</f>
        <v>-</v>
      </c>
      <c r="B896" s="175" t="str">
        <f>IF(ISBLANK('Nomenklatur komplett'!Q896),"-",'Nomenklatur komplett'!Q896)</f>
        <v>-</v>
      </c>
      <c r="C896" s="176" t="str">
        <f>IF(ISBLANK('Nomenklatur komplett'!R896),"-",'Nomenklatur komplett'!R896)</f>
        <v>-</v>
      </c>
      <c r="D896" s="177" t="str">
        <f>IF(ISBLANK('Nomenklatur komplett'!S896),"-",'Nomenklatur komplett'!S896)</f>
        <v>-</v>
      </c>
    </row>
    <row r="897" spans="1:4" x14ac:dyDescent="0.2">
      <c r="A897" s="174" t="str">
        <f>IF(ISBLANK('Nomenklatur komplett'!P897),"-",'Nomenklatur komplett'!P897)</f>
        <v>-</v>
      </c>
      <c r="B897" s="175" t="str">
        <f>IF(ISBLANK('Nomenklatur komplett'!Q897),"-",'Nomenklatur komplett'!Q897)</f>
        <v>-</v>
      </c>
      <c r="C897" s="176" t="str">
        <f>IF(ISBLANK('Nomenklatur komplett'!R897),"-",'Nomenklatur komplett'!R897)</f>
        <v>-</v>
      </c>
      <c r="D897" s="177" t="str">
        <f>IF(ISBLANK('Nomenklatur komplett'!S897),"-",'Nomenklatur komplett'!S897)</f>
        <v>-</v>
      </c>
    </row>
    <row r="898" spans="1:4" x14ac:dyDescent="0.2">
      <c r="A898" s="174" t="str">
        <f>IF(ISBLANK('Nomenklatur komplett'!P898),"-",'Nomenklatur komplett'!P898)</f>
        <v>-</v>
      </c>
      <c r="B898" s="175" t="str">
        <f>IF(ISBLANK('Nomenklatur komplett'!Q898),"-",'Nomenklatur komplett'!Q898)</f>
        <v>-</v>
      </c>
      <c r="C898" s="176" t="str">
        <f>IF(ISBLANK('Nomenklatur komplett'!R898),"-",'Nomenklatur komplett'!R898)</f>
        <v>-</v>
      </c>
      <c r="D898" s="177" t="str">
        <f>IF(ISBLANK('Nomenklatur komplett'!S898),"-",'Nomenklatur komplett'!S898)</f>
        <v>-</v>
      </c>
    </row>
    <row r="899" spans="1:4" x14ac:dyDescent="0.2">
      <c r="A899" s="174" t="str">
        <f>IF(ISBLANK('Nomenklatur komplett'!P899),"-",'Nomenklatur komplett'!P899)</f>
        <v>-</v>
      </c>
      <c r="B899" s="175" t="str">
        <f>IF(ISBLANK('Nomenklatur komplett'!Q899),"-",'Nomenklatur komplett'!Q899)</f>
        <v>-</v>
      </c>
      <c r="C899" s="176" t="str">
        <f>IF(ISBLANK('Nomenklatur komplett'!R899),"-",'Nomenklatur komplett'!R899)</f>
        <v>-</v>
      </c>
      <c r="D899" s="177" t="str">
        <f>IF(ISBLANK('Nomenklatur komplett'!S899),"-",'Nomenklatur komplett'!S899)</f>
        <v>-</v>
      </c>
    </row>
    <row r="900" spans="1:4" x14ac:dyDescent="0.2">
      <c r="A900" s="174" t="str">
        <f>IF(ISBLANK('Nomenklatur komplett'!P900),"-",'Nomenklatur komplett'!P900)</f>
        <v>-</v>
      </c>
      <c r="B900" s="175" t="str">
        <f>IF(ISBLANK('Nomenklatur komplett'!Q900),"-",'Nomenklatur komplett'!Q900)</f>
        <v>-</v>
      </c>
      <c r="C900" s="176" t="str">
        <f>IF(ISBLANK('Nomenklatur komplett'!R900),"-",'Nomenklatur komplett'!R900)</f>
        <v>-</v>
      </c>
      <c r="D900" s="177" t="str">
        <f>IF(ISBLANK('Nomenklatur komplett'!S900),"-",'Nomenklatur komplett'!S900)</f>
        <v>-</v>
      </c>
    </row>
    <row r="901" spans="1:4" x14ac:dyDescent="0.2">
      <c r="A901" s="174" t="str">
        <f>IF(ISBLANK('Nomenklatur komplett'!P901),"-",'Nomenklatur komplett'!P901)</f>
        <v>-</v>
      </c>
      <c r="B901" s="175" t="str">
        <f>IF(ISBLANK('Nomenklatur komplett'!Q901),"-",'Nomenklatur komplett'!Q901)</f>
        <v>-</v>
      </c>
      <c r="C901" s="176" t="str">
        <f>IF(ISBLANK('Nomenklatur komplett'!R901),"-",'Nomenklatur komplett'!R901)</f>
        <v>-</v>
      </c>
      <c r="D901" s="177" t="str">
        <f>IF(ISBLANK('Nomenklatur komplett'!S901),"-",'Nomenklatur komplett'!S901)</f>
        <v>-</v>
      </c>
    </row>
    <row r="902" spans="1:4" x14ac:dyDescent="0.2">
      <c r="A902" s="174" t="str">
        <f>IF(ISBLANK('Nomenklatur komplett'!P902),"-",'Nomenklatur komplett'!P902)</f>
        <v>-</v>
      </c>
      <c r="B902" s="175" t="str">
        <f>IF(ISBLANK('Nomenklatur komplett'!Q902),"-",'Nomenklatur komplett'!Q902)</f>
        <v>-</v>
      </c>
      <c r="C902" s="176" t="str">
        <f>IF(ISBLANK('Nomenklatur komplett'!R902),"-",'Nomenklatur komplett'!R902)</f>
        <v>-</v>
      </c>
      <c r="D902" s="177" t="str">
        <f>IF(ISBLANK('Nomenklatur komplett'!S902),"-",'Nomenklatur komplett'!S902)</f>
        <v>-</v>
      </c>
    </row>
    <row r="903" spans="1:4" x14ac:dyDescent="0.2">
      <c r="A903" s="174" t="str">
        <f>IF(ISBLANK('Nomenklatur komplett'!P903),"-",'Nomenklatur komplett'!P903)</f>
        <v>-</v>
      </c>
      <c r="B903" s="175" t="str">
        <f>IF(ISBLANK('Nomenklatur komplett'!Q903),"-",'Nomenklatur komplett'!Q903)</f>
        <v>-</v>
      </c>
      <c r="C903" s="176" t="str">
        <f>IF(ISBLANK('Nomenklatur komplett'!R903),"-",'Nomenklatur komplett'!R903)</f>
        <v>-</v>
      </c>
      <c r="D903" s="177" t="str">
        <f>IF(ISBLANK('Nomenklatur komplett'!S903),"-",'Nomenklatur komplett'!S903)</f>
        <v>-</v>
      </c>
    </row>
    <row r="904" spans="1:4" x14ac:dyDescent="0.2">
      <c r="A904" s="174" t="str">
        <f>IF(ISBLANK('Nomenklatur komplett'!P904),"-",'Nomenklatur komplett'!P904)</f>
        <v>-</v>
      </c>
      <c r="B904" s="175" t="str">
        <f>IF(ISBLANK('Nomenklatur komplett'!Q904),"-",'Nomenklatur komplett'!Q904)</f>
        <v>-</v>
      </c>
      <c r="C904" s="176" t="str">
        <f>IF(ISBLANK('Nomenklatur komplett'!R904),"-",'Nomenklatur komplett'!R904)</f>
        <v>-</v>
      </c>
      <c r="D904" s="177" t="str">
        <f>IF(ISBLANK('Nomenklatur komplett'!S904),"-",'Nomenklatur komplett'!S904)</f>
        <v>-</v>
      </c>
    </row>
    <row r="905" spans="1:4" x14ac:dyDescent="0.2">
      <c r="A905" s="174" t="str">
        <f>IF(ISBLANK('Nomenklatur komplett'!P905),"-",'Nomenklatur komplett'!P905)</f>
        <v>-</v>
      </c>
      <c r="B905" s="175" t="str">
        <f>IF(ISBLANK('Nomenklatur komplett'!Q905),"-",'Nomenklatur komplett'!Q905)</f>
        <v>-</v>
      </c>
      <c r="C905" s="176" t="str">
        <f>IF(ISBLANK('Nomenklatur komplett'!R905),"-",'Nomenklatur komplett'!R905)</f>
        <v>-</v>
      </c>
      <c r="D905" s="177" t="str">
        <f>IF(ISBLANK('Nomenklatur komplett'!S905),"-",'Nomenklatur komplett'!S905)</f>
        <v>-</v>
      </c>
    </row>
    <row r="906" spans="1:4" x14ac:dyDescent="0.2">
      <c r="A906" s="174" t="str">
        <f>IF(ISBLANK('Nomenklatur komplett'!P906),"-",'Nomenklatur komplett'!P906)</f>
        <v>-</v>
      </c>
      <c r="B906" s="175" t="str">
        <f>IF(ISBLANK('Nomenklatur komplett'!Q906),"-",'Nomenklatur komplett'!Q906)</f>
        <v>-</v>
      </c>
      <c r="C906" s="176" t="str">
        <f>IF(ISBLANK('Nomenklatur komplett'!R906),"-",'Nomenklatur komplett'!R906)</f>
        <v>-</v>
      </c>
      <c r="D906" s="177" t="str">
        <f>IF(ISBLANK('Nomenklatur komplett'!S906),"-",'Nomenklatur komplett'!S906)</f>
        <v>-</v>
      </c>
    </row>
    <row r="907" spans="1:4" x14ac:dyDescent="0.2">
      <c r="A907" s="174" t="str">
        <f>IF(ISBLANK('Nomenklatur komplett'!P907),"-",'Nomenklatur komplett'!P907)</f>
        <v>-</v>
      </c>
      <c r="B907" s="175" t="str">
        <f>IF(ISBLANK('Nomenklatur komplett'!Q907),"-",'Nomenklatur komplett'!Q907)</f>
        <v>-</v>
      </c>
      <c r="C907" s="176" t="str">
        <f>IF(ISBLANK('Nomenklatur komplett'!R907),"-",'Nomenklatur komplett'!R907)</f>
        <v>-</v>
      </c>
      <c r="D907" s="177" t="str">
        <f>IF(ISBLANK('Nomenklatur komplett'!S907),"-",'Nomenklatur komplett'!S907)</f>
        <v>-</v>
      </c>
    </row>
    <row r="908" spans="1:4" x14ac:dyDescent="0.2">
      <c r="A908" s="174" t="str">
        <f>IF(ISBLANK('Nomenklatur komplett'!P908),"-",'Nomenklatur komplett'!P908)</f>
        <v>-</v>
      </c>
      <c r="B908" s="175" t="str">
        <f>IF(ISBLANK('Nomenklatur komplett'!Q908),"-",'Nomenklatur komplett'!Q908)</f>
        <v>-</v>
      </c>
      <c r="C908" s="176" t="str">
        <f>IF(ISBLANK('Nomenklatur komplett'!R908),"-",'Nomenklatur komplett'!R908)</f>
        <v>-</v>
      </c>
      <c r="D908" s="177" t="str">
        <f>IF(ISBLANK('Nomenklatur komplett'!S908),"-",'Nomenklatur komplett'!S908)</f>
        <v>-</v>
      </c>
    </row>
    <row r="909" spans="1:4" x14ac:dyDescent="0.2">
      <c r="A909" s="174" t="str">
        <f>IF(ISBLANK('Nomenklatur komplett'!P909),"-",'Nomenklatur komplett'!P909)</f>
        <v>-</v>
      </c>
      <c r="B909" s="175" t="str">
        <f>IF(ISBLANK('Nomenklatur komplett'!Q909),"-",'Nomenklatur komplett'!Q909)</f>
        <v>-</v>
      </c>
      <c r="C909" s="176" t="str">
        <f>IF(ISBLANK('Nomenklatur komplett'!R909),"-",'Nomenklatur komplett'!R909)</f>
        <v>-</v>
      </c>
      <c r="D909" s="177" t="str">
        <f>IF(ISBLANK('Nomenklatur komplett'!S909),"-",'Nomenklatur komplett'!S909)</f>
        <v>-</v>
      </c>
    </row>
    <row r="910" spans="1:4" x14ac:dyDescent="0.2">
      <c r="A910" s="174" t="str">
        <f>IF(ISBLANK('Nomenklatur komplett'!P910),"-",'Nomenklatur komplett'!P910)</f>
        <v>-</v>
      </c>
      <c r="B910" s="175" t="str">
        <f>IF(ISBLANK('Nomenklatur komplett'!Q910),"-",'Nomenklatur komplett'!Q910)</f>
        <v>-</v>
      </c>
      <c r="C910" s="176" t="str">
        <f>IF(ISBLANK('Nomenklatur komplett'!R910),"-",'Nomenklatur komplett'!R910)</f>
        <v>-</v>
      </c>
      <c r="D910" s="177" t="str">
        <f>IF(ISBLANK('Nomenklatur komplett'!S910),"-",'Nomenklatur komplett'!S910)</f>
        <v>-</v>
      </c>
    </row>
    <row r="911" spans="1:4" x14ac:dyDescent="0.2">
      <c r="A911" s="174" t="str">
        <f>IF(ISBLANK('Nomenklatur komplett'!P911),"-",'Nomenklatur komplett'!P911)</f>
        <v>-</v>
      </c>
      <c r="B911" s="175" t="str">
        <f>IF(ISBLANK('Nomenklatur komplett'!Q911),"-",'Nomenklatur komplett'!Q911)</f>
        <v>-</v>
      </c>
      <c r="C911" s="176" t="str">
        <f>IF(ISBLANK('Nomenklatur komplett'!R911),"-",'Nomenklatur komplett'!R911)</f>
        <v>-</v>
      </c>
      <c r="D911" s="177" t="str">
        <f>IF(ISBLANK('Nomenklatur komplett'!S911),"-",'Nomenklatur komplett'!S911)</f>
        <v>-</v>
      </c>
    </row>
    <row r="912" spans="1:4" x14ac:dyDescent="0.2">
      <c r="A912" s="174" t="str">
        <f>IF(ISBLANK('Nomenklatur komplett'!P912),"-",'Nomenklatur komplett'!P912)</f>
        <v>-</v>
      </c>
      <c r="B912" s="175" t="str">
        <f>IF(ISBLANK('Nomenklatur komplett'!Q912),"-",'Nomenklatur komplett'!Q912)</f>
        <v>-</v>
      </c>
      <c r="C912" s="176" t="str">
        <f>IF(ISBLANK('Nomenklatur komplett'!R912),"-",'Nomenklatur komplett'!R912)</f>
        <v>-</v>
      </c>
      <c r="D912" s="177" t="str">
        <f>IF(ISBLANK('Nomenklatur komplett'!S912),"-",'Nomenklatur komplett'!S912)</f>
        <v>-</v>
      </c>
    </row>
    <row r="913" spans="1:4" x14ac:dyDescent="0.2">
      <c r="A913" s="174" t="str">
        <f>IF(ISBLANK('Nomenklatur komplett'!P913),"-",'Nomenklatur komplett'!P913)</f>
        <v>-</v>
      </c>
      <c r="B913" s="175" t="str">
        <f>IF(ISBLANK('Nomenklatur komplett'!Q913),"-",'Nomenklatur komplett'!Q913)</f>
        <v>-</v>
      </c>
      <c r="C913" s="176" t="str">
        <f>IF(ISBLANK('Nomenklatur komplett'!R913),"-",'Nomenklatur komplett'!R913)</f>
        <v>-</v>
      </c>
      <c r="D913" s="177" t="str">
        <f>IF(ISBLANK('Nomenklatur komplett'!S913),"-",'Nomenklatur komplett'!S913)</f>
        <v>-</v>
      </c>
    </row>
    <row r="914" spans="1:4" x14ac:dyDescent="0.2">
      <c r="A914" s="174" t="str">
        <f>IF(ISBLANK('Nomenklatur komplett'!P914),"-",'Nomenklatur komplett'!P914)</f>
        <v>-</v>
      </c>
      <c r="B914" s="175" t="str">
        <f>IF(ISBLANK('Nomenklatur komplett'!Q914),"-",'Nomenklatur komplett'!Q914)</f>
        <v>-</v>
      </c>
      <c r="C914" s="176" t="str">
        <f>IF(ISBLANK('Nomenklatur komplett'!R914),"-",'Nomenklatur komplett'!R914)</f>
        <v>-</v>
      </c>
      <c r="D914" s="177" t="str">
        <f>IF(ISBLANK('Nomenklatur komplett'!S914),"-",'Nomenklatur komplett'!S914)</f>
        <v>-</v>
      </c>
    </row>
    <row r="915" spans="1:4" x14ac:dyDescent="0.2">
      <c r="A915" s="174" t="str">
        <f>IF(ISBLANK('Nomenklatur komplett'!P915),"-",'Nomenklatur komplett'!P915)</f>
        <v>-</v>
      </c>
      <c r="B915" s="175" t="str">
        <f>IF(ISBLANK('Nomenklatur komplett'!Q915),"-",'Nomenklatur komplett'!Q915)</f>
        <v>-</v>
      </c>
      <c r="C915" s="176" t="str">
        <f>IF(ISBLANK('Nomenklatur komplett'!R915),"-",'Nomenklatur komplett'!R915)</f>
        <v>-</v>
      </c>
      <c r="D915" s="177" t="str">
        <f>IF(ISBLANK('Nomenklatur komplett'!S915),"-",'Nomenklatur komplett'!S915)</f>
        <v>-</v>
      </c>
    </row>
    <row r="916" spans="1:4" x14ac:dyDescent="0.2">
      <c r="A916" s="174" t="str">
        <f>IF(ISBLANK('Nomenklatur komplett'!P916),"-",'Nomenklatur komplett'!P916)</f>
        <v>-</v>
      </c>
      <c r="B916" s="175" t="str">
        <f>IF(ISBLANK('Nomenklatur komplett'!Q916),"-",'Nomenklatur komplett'!Q916)</f>
        <v>-</v>
      </c>
      <c r="C916" s="176" t="str">
        <f>IF(ISBLANK('Nomenklatur komplett'!R916),"-",'Nomenklatur komplett'!R916)</f>
        <v>-</v>
      </c>
      <c r="D916" s="177" t="str">
        <f>IF(ISBLANK('Nomenklatur komplett'!S916),"-",'Nomenklatur komplett'!S916)</f>
        <v>-</v>
      </c>
    </row>
    <row r="917" spans="1:4" x14ac:dyDescent="0.2">
      <c r="A917" s="174" t="str">
        <f>IF(ISBLANK('Nomenklatur komplett'!P917),"-",'Nomenklatur komplett'!P917)</f>
        <v>-</v>
      </c>
      <c r="B917" s="175" t="str">
        <f>IF(ISBLANK('Nomenklatur komplett'!Q917),"-",'Nomenklatur komplett'!Q917)</f>
        <v>-</v>
      </c>
      <c r="C917" s="176" t="str">
        <f>IF(ISBLANK('Nomenklatur komplett'!R917),"-",'Nomenklatur komplett'!R917)</f>
        <v>-</v>
      </c>
      <c r="D917" s="177" t="str">
        <f>IF(ISBLANK('Nomenklatur komplett'!S917),"-",'Nomenklatur komplett'!S917)</f>
        <v>-</v>
      </c>
    </row>
    <row r="918" spans="1:4" x14ac:dyDescent="0.2">
      <c r="A918" s="174" t="str">
        <f>IF(ISBLANK('Nomenklatur komplett'!P918),"-",'Nomenklatur komplett'!P918)</f>
        <v>-</v>
      </c>
      <c r="B918" s="175" t="str">
        <f>IF(ISBLANK('Nomenklatur komplett'!Q918),"-",'Nomenklatur komplett'!Q918)</f>
        <v>-</v>
      </c>
      <c r="C918" s="176" t="str">
        <f>IF(ISBLANK('Nomenklatur komplett'!R918),"-",'Nomenklatur komplett'!R918)</f>
        <v>-</v>
      </c>
      <c r="D918" s="177" t="str">
        <f>IF(ISBLANK('Nomenklatur komplett'!S918),"-",'Nomenklatur komplett'!S918)</f>
        <v>-</v>
      </c>
    </row>
    <row r="919" spans="1:4" x14ac:dyDescent="0.2">
      <c r="A919" s="174" t="str">
        <f>IF(ISBLANK('Nomenklatur komplett'!P919),"-",'Nomenklatur komplett'!P919)</f>
        <v>-</v>
      </c>
      <c r="B919" s="175" t="str">
        <f>IF(ISBLANK('Nomenklatur komplett'!Q919),"-",'Nomenklatur komplett'!Q919)</f>
        <v>-</v>
      </c>
      <c r="C919" s="176" t="str">
        <f>IF(ISBLANK('Nomenklatur komplett'!R919),"-",'Nomenklatur komplett'!R919)</f>
        <v>-</v>
      </c>
      <c r="D919" s="177" t="str">
        <f>IF(ISBLANK('Nomenklatur komplett'!S919),"-",'Nomenklatur komplett'!S919)</f>
        <v>-</v>
      </c>
    </row>
    <row r="920" spans="1:4" x14ac:dyDescent="0.2">
      <c r="A920" s="174" t="str">
        <f>IF(ISBLANK('Nomenklatur komplett'!P920),"-",'Nomenklatur komplett'!P920)</f>
        <v>-</v>
      </c>
      <c r="B920" s="175" t="str">
        <f>IF(ISBLANK('Nomenklatur komplett'!Q920),"-",'Nomenklatur komplett'!Q920)</f>
        <v>-</v>
      </c>
      <c r="C920" s="176" t="str">
        <f>IF(ISBLANK('Nomenklatur komplett'!R920),"-",'Nomenklatur komplett'!R920)</f>
        <v>-</v>
      </c>
      <c r="D920" s="177" t="str">
        <f>IF(ISBLANK('Nomenklatur komplett'!S920),"-",'Nomenklatur komplett'!S920)</f>
        <v>-</v>
      </c>
    </row>
    <row r="921" spans="1:4" x14ac:dyDescent="0.2">
      <c r="A921" s="174" t="str">
        <f>IF(ISBLANK('Nomenklatur komplett'!P921),"-",'Nomenklatur komplett'!P921)</f>
        <v>-</v>
      </c>
      <c r="B921" s="175" t="str">
        <f>IF(ISBLANK('Nomenklatur komplett'!Q921),"-",'Nomenklatur komplett'!Q921)</f>
        <v>-</v>
      </c>
      <c r="C921" s="176" t="str">
        <f>IF(ISBLANK('Nomenklatur komplett'!R921),"-",'Nomenklatur komplett'!R921)</f>
        <v>-</v>
      </c>
      <c r="D921" s="177" t="str">
        <f>IF(ISBLANK('Nomenklatur komplett'!S921),"-",'Nomenklatur komplett'!S921)</f>
        <v>-</v>
      </c>
    </row>
    <row r="922" spans="1:4" x14ac:dyDescent="0.2">
      <c r="A922" s="174" t="str">
        <f>IF(ISBLANK('Nomenklatur komplett'!P922),"-",'Nomenklatur komplett'!P922)</f>
        <v>-</v>
      </c>
      <c r="B922" s="175" t="str">
        <f>IF(ISBLANK('Nomenklatur komplett'!Q922),"-",'Nomenklatur komplett'!Q922)</f>
        <v>-</v>
      </c>
      <c r="C922" s="176" t="str">
        <f>IF(ISBLANK('Nomenklatur komplett'!R922),"-",'Nomenklatur komplett'!R922)</f>
        <v>-</v>
      </c>
      <c r="D922" s="177" t="str">
        <f>IF(ISBLANK('Nomenklatur komplett'!S922),"-",'Nomenklatur komplett'!S922)</f>
        <v>-</v>
      </c>
    </row>
    <row r="923" spans="1:4" x14ac:dyDescent="0.2">
      <c r="A923" s="174" t="str">
        <f>IF(ISBLANK('Nomenklatur komplett'!P923),"-",'Nomenklatur komplett'!P923)</f>
        <v>-</v>
      </c>
      <c r="B923" s="175" t="str">
        <f>IF(ISBLANK('Nomenklatur komplett'!Q923),"-",'Nomenklatur komplett'!Q923)</f>
        <v>-</v>
      </c>
      <c r="C923" s="176" t="str">
        <f>IF(ISBLANK('Nomenklatur komplett'!R923),"-",'Nomenklatur komplett'!R923)</f>
        <v>-</v>
      </c>
      <c r="D923" s="177" t="str">
        <f>IF(ISBLANK('Nomenklatur komplett'!S923),"-",'Nomenklatur komplett'!S923)</f>
        <v>-</v>
      </c>
    </row>
    <row r="924" spans="1:4" x14ac:dyDescent="0.2">
      <c r="A924" s="174" t="str">
        <f>IF(ISBLANK('Nomenklatur komplett'!P924),"-",'Nomenklatur komplett'!P924)</f>
        <v>-</v>
      </c>
      <c r="B924" s="175" t="str">
        <f>IF(ISBLANK('Nomenklatur komplett'!Q924),"-",'Nomenklatur komplett'!Q924)</f>
        <v>-</v>
      </c>
      <c r="C924" s="176" t="str">
        <f>IF(ISBLANK('Nomenklatur komplett'!R924),"-",'Nomenklatur komplett'!R924)</f>
        <v>-</v>
      </c>
      <c r="D924" s="177" t="str">
        <f>IF(ISBLANK('Nomenklatur komplett'!S924),"-",'Nomenklatur komplett'!S924)</f>
        <v>-</v>
      </c>
    </row>
    <row r="925" spans="1:4" x14ac:dyDescent="0.2">
      <c r="A925" s="174" t="str">
        <f>IF(ISBLANK('Nomenklatur komplett'!P925),"-",'Nomenklatur komplett'!P925)</f>
        <v>-</v>
      </c>
      <c r="B925" s="175" t="str">
        <f>IF(ISBLANK('Nomenklatur komplett'!Q925),"-",'Nomenklatur komplett'!Q925)</f>
        <v>-</v>
      </c>
      <c r="C925" s="176" t="str">
        <f>IF(ISBLANK('Nomenklatur komplett'!R925),"-",'Nomenklatur komplett'!R925)</f>
        <v>-</v>
      </c>
      <c r="D925" s="177" t="str">
        <f>IF(ISBLANK('Nomenklatur komplett'!S925),"-",'Nomenklatur komplett'!S925)</f>
        <v>-</v>
      </c>
    </row>
    <row r="926" spans="1:4" x14ac:dyDescent="0.2">
      <c r="A926" s="174" t="str">
        <f>IF(ISBLANK('Nomenklatur komplett'!P926),"-",'Nomenklatur komplett'!P926)</f>
        <v>-</v>
      </c>
      <c r="B926" s="175" t="str">
        <f>IF(ISBLANK('Nomenklatur komplett'!Q926),"-",'Nomenklatur komplett'!Q926)</f>
        <v>-</v>
      </c>
      <c r="C926" s="176" t="str">
        <f>IF(ISBLANK('Nomenklatur komplett'!R926),"-",'Nomenklatur komplett'!R926)</f>
        <v>-</v>
      </c>
      <c r="D926" s="177" t="str">
        <f>IF(ISBLANK('Nomenklatur komplett'!S926),"-",'Nomenklatur komplett'!S926)</f>
        <v>-</v>
      </c>
    </row>
    <row r="927" spans="1:4" x14ac:dyDescent="0.2">
      <c r="A927" s="174" t="str">
        <f>IF(ISBLANK('Nomenklatur komplett'!P927),"-",'Nomenklatur komplett'!P927)</f>
        <v>-</v>
      </c>
      <c r="B927" s="175" t="str">
        <f>IF(ISBLANK('Nomenklatur komplett'!Q927),"-",'Nomenklatur komplett'!Q927)</f>
        <v>-</v>
      </c>
      <c r="C927" s="176" t="str">
        <f>IF(ISBLANK('Nomenklatur komplett'!R927),"-",'Nomenklatur komplett'!R927)</f>
        <v>-</v>
      </c>
      <c r="D927" s="177" t="str">
        <f>IF(ISBLANK('Nomenklatur komplett'!S927),"-",'Nomenklatur komplett'!S927)</f>
        <v>-</v>
      </c>
    </row>
    <row r="928" spans="1:4" x14ac:dyDescent="0.2">
      <c r="A928" s="174" t="str">
        <f>IF(ISBLANK('Nomenklatur komplett'!P928),"-",'Nomenklatur komplett'!P928)</f>
        <v>-</v>
      </c>
      <c r="B928" s="175" t="str">
        <f>IF(ISBLANK('Nomenklatur komplett'!Q928),"-",'Nomenklatur komplett'!Q928)</f>
        <v>-</v>
      </c>
      <c r="C928" s="176" t="str">
        <f>IF(ISBLANK('Nomenklatur komplett'!R928),"-",'Nomenklatur komplett'!R928)</f>
        <v>-</v>
      </c>
      <c r="D928" s="177" t="str">
        <f>IF(ISBLANK('Nomenklatur komplett'!S928),"-",'Nomenklatur komplett'!S928)</f>
        <v>-</v>
      </c>
    </row>
    <row r="929" spans="1:4" x14ac:dyDescent="0.2">
      <c r="A929" s="174" t="str">
        <f>IF(ISBLANK('Nomenklatur komplett'!P929),"-",'Nomenklatur komplett'!P929)</f>
        <v>-</v>
      </c>
      <c r="B929" s="175" t="str">
        <f>IF(ISBLANK('Nomenklatur komplett'!Q929),"-",'Nomenklatur komplett'!Q929)</f>
        <v>-</v>
      </c>
      <c r="C929" s="176" t="str">
        <f>IF(ISBLANK('Nomenklatur komplett'!R929),"-",'Nomenklatur komplett'!R929)</f>
        <v>-</v>
      </c>
      <c r="D929" s="177" t="str">
        <f>IF(ISBLANK('Nomenklatur komplett'!S929),"-",'Nomenklatur komplett'!S929)</f>
        <v>-</v>
      </c>
    </row>
    <row r="930" spans="1:4" x14ac:dyDescent="0.2">
      <c r="A930" s="174" t="str">
        <f>IF(ISBLANK('Nomenklatur komplett'!P930),"-",'Nomenklatur komplett'!P930)</f>
        <v>-</v>
      </c>
      <c r="B930" s="175" t="str">
        <f>IF(ISBLANK('Nomenklatur komplett'!Q930),"-",'Nomenklatur komplett'!Q930)</f>
        <v>-</v>
      </c>
      <c r="C930" s="176" t="str">
        <f>IF(ISBLANK('Nomenklatur komplett'!R930),"-",'Nomenklatur komplett'!R930)</f>
        <v>-</v>
      </c>
      <c r="D930" s="177" t="str">
        <f>IF(ISBLANK('Nomenklatur komplett'!S930),"-",'Nomenklatur komplett'!S930)</f>
        <v>-</v>
      </c>
    </row>
    <row r="931" spans="1:4" x14ac:dyDescent="0.2">
      <c r="A931" s="174" t="str">
        <f>IF(ISBLANK('Nomenklatur komplett'!P931),"-",'Nomenklatur komplett'!P931)</f>
        <v>-</v>
      </c>
      <c r="B931" s="175" t="str">
        <f>IF(ISBLANK('Nomenklatur komplett'!Q931),"-",'Nomenklatur komplett'!Q931)</f>
        <v>-</v>
      </c>
      <c r="C931" s="176" t="str">
        <f>IF(ISBLANK('Nomenklatur komplett'!R931),"-",'Nomenklatur komplett'!R931)</f>
        <v>-</v>
      </c>
      <c r="D931" s="177" t="str">
        <f>IF(ISBLANK('Nomenklatur komplett'!S931),"-",'Nomenklatur komplett'!S931)</f>
        <v>-</v>
      </c>
    </row>
    <row r="932" spans="1:4" x14ac:dyDescent="0.2">
      <c r="A932" s="174" t="str">
        <f>IF(ISBLANK('Nomenklatur komplett'!P932),"-",'Nomenklatur komplett'!P932)</f>
        <v>-</v>
      </c>
      <c r="B932" s="175" t="str">
        <f>IF(ISBLANK('Nomenklatur komplett'!Q932),"-",'Nomenklatur komplett'!Q932)</f>
        <v>-</v>
      </c>
      <c r="C932" s="176" t="str">
        <f>IF(ISBLANK('Nomenklatur komplett'!R932),"-",'Nomenklatur komplett'!R932)</f>
        <v>-</v>
      </c>
      <c r="D932" s="177" t="str">
        <f>IF(ISBLANK('Nomenklatur komplett'!S932),"-",'Nomenklatur komplett'!S932)</f>
        <v>-</v>
      </c>
    </row>
    <row r="933" spans="1:4" x14ac:dyDescent="0.2">
      <c r="A933" s="174" t="str">
        <f>IF(ISBLANK('Nomenklatur komplett'!P933),"-",'Nomenklatur komplett'!P933)</f>
        <v>-</v>
      </c>
      <c r="B933" s="175" t="str">
        <f>IF(ISBLANK('Nomenklatur komplett'!Q933),"-",'Nomenklatur komplett'!Q933)</f>
        <v>-</v>
      </c>
      <c r="C933" s="176" t="str">
        <f>IF(ISBLANK('Nomenklatur komplett'!R933),"-",'Nomenklatur komplett'!R933)</f>
        <v>-</v>
      </c>
      <c r="D933" s="177" t="str">
        <f>IF(ISBLANK('Nomenklatur komplett'!S933),"-",'Nomenklatur komplett'!S933)</f>
        <v>-</v>
      </c>
    </row>
    <row r="934" spans="1:4" x14ac:dyDescent="0.2">
      <c r="A934" s="174" t="str">
        <f>IF(ISBLANK('Nomenklatur komplett'!P934),"-",'Nomenklatur komplett'!P934)</f>
        <v>-</v>
      </c>
      <c r="B934" s="175" t="str">
        <f>IF(ISBLANK('Nomenklatur komplett'!Q934),"-",'Nomenklatur komplett'!Q934)</f>
        <v>-</v>
      </c>
      <c r="C934" s="176" t="str">
        <f>IF(ISBLANK('Nomenklatur komplett'!R934),"-",'Nomenklatur komplett'!R934)</f>
        <v>-</v>
      </c>
      <c r="D934" s="177" t="str">
        <f>IF(ISBLANK('Nomenklatur komplett'!S934),"-",'Nomenklatur komplett'!S934)</f>
        <v>-</v>
      </c>
    </row>
    <row r="935" spans="1:4" x14ac:dyDescent="0.2">
      <c r="A935" s="174" t="str">
        <f>IF(ISBLANK('Nomenklatur komplett'!P935),"-",'Nomenklatur komplett'!P935)</f>
        <v>-</v>
      </c>
      <c r="B935" s="175" t="str">
        <f>IF(ISBLANK('Nomenklatur komplett'!Q935),"-",'Nomenklatur komplett'!Q935)</f>
        <v>-</v>
      </c>
      <c r="C935" s="176" t="str">
        <f>IF(ISBLANK('Nomenklatur komplett'!R935),"-",'Nomenklatur komplett'!R935)</f>
        <v>-</v>
      </c>
      <c r="D935" s="177" t="str">
        <f>IF(ISBLANK('Nomenklatur komplett'!S935),"-",'Nomenklatur komplett'!S935)</f>
        <v>-</v>
      </c>
    </row>
    <row r="936" spans="1:4" x14ac:dyDescent="0.2">
      <c r="A936" s="174" t="str">
        <f>IF(ISBLANK('Nomenklatur komplett'!P936),"-",'Nomenklatur komplett'!P936)</f>
        <v>-</v>
      </c>
      <c r="B936" s="175" t="str">
        <f>IF(ISBLANK('Nomenklatur komplett'!Q936),"-",'Nomenklatur komplett'!Q936)</f>
        <v>-</v>
      </c>
      <c r="C936" s="176" t="str">
        <f>IF(ISBLANK('Nomenklatur komplett'!R936),"-",'Nomenklatur komplett'!R936)</f>
        <v>-</v>
      </c>
      <c r="D936" s="177" t="str">
        <f>IF(ISBLANK('Nomenklatur komplett'!S936),"-",'Nomenklatur komplett'!S936)</f>
        <v>-</v>
      </c>
    </row>
    <row r="937" spans="1:4" x14ac:dyDescent="0.2">
      <c r="A937" s="174" t="str">
        <f>IF(ISBLANK('Nomenklatur komplett'!P937),"-",'Nomenklatur komplett'!P937)</f>
        <v>-</v>
      </c>
      <c r="B937" s="175" t="str">
        <f>IF(ISBLANK('Nomenklatur komplett'!Q937),"-",'Nomenklatur komplett'!Q937)</f>
        <v>-</v>
      </c>
      <c r="C937" s="176" t="str">
        <f>IF(ISBLANK('Nomenklatur komplett'!R937),"-",'Nomenklatur komplett'!R937)</f>
        <v>-</v>
      </c>
      <c r="D937" s="177" t="str">
        <f>IF(ISBLANK('Nomenklatur komplett'!S937),"-",'Nomenklatur komplett'!S937)</f>
        <v>-</v>
      </c>
    </row>
    <row r="938" spans="1:4" x14ac:dyDescent="0.2">
      <c r="A938" s="174" t="str">
        <f>IF(ISBLANK('Nomenklatur komplett'!P938),"-",'Nomenklatur komplett'!P938)</f>
        <v>-</v>
      </c>
      <c r="B938" s="175" t="str">
        <f>IF(ISBLANK('Nomenklatur komplett'!Q938),"-",'Nomenklatur komplett'!Q938)</f>
        <v>-</v>
      </c>
      <c r="C938" s="176" t="str">
        <f>IF(ISBLANK('Nomenklatur komplett'!R938),"-",'Nomenklatur komplett'!R938)</f>
        <v>-</v>
      </c>
      <c r="D938" s="177" t="str">
        <f>IF(ISBLANK('Nomenklatur komplett'!S938),"-",'Nomenklatur komplett'!S938)</f>
        <v>-</v>
      </c>
    </row>
    <row r="939" spans="1:4" x14ac:dyDescent="0.2">
      <c r="A939" s="174" t="str">
        <f>IF(ISBLANK('Nomenklatur komplett'!P939),"-",'Nomenklatur komplett'!P939)</f>
        <v>-</v>
      </c>
      <c r="B939" s="175" t="str">
        <f>IF(ISBLANK('Nomenklatur komplett'!Q939),"-",'Nomenklatur komplett'!Q939)</f>
        <v>-</v>
      </c>
      <c r="C939" s="176" t="str">
        <f>IF(ISBLANK('Nomenklatur komplett'!R939),"-",'Nomenklatur komplett'!R939)</f>
        <v>-</v>
      </c>
      <c r="D939" s="177" t="str">
        <f>IF(ISBLANK('Nomenklatur komplett'!S939),"-",'Nomenklatur komplett'!S939)</f>
        <v>-</v>
      </c>
    </row>
    <row r="940" spans="1:4" x14ac:dyDescent="0.2">
      <c r="A940" s="174" t="str">
        <f>IF(ISBLANK('Nomenklatur komplett'!P940),"-",'Nomenklatur komplett'!P940)</f>
        <v>-</v>
      </c>
      <c r="B940" s="175" t="str">
        <f>IF(ISBLANK('Nomenklatur komplett'!Q940),"-",'Nomenklatur komplett'!Q940)</f>
        <v>-</v>
      </c>
      <c r="C940" s="176" t="str">
        <f>IF(ISBLANK('Nomenklatur komplett'!R940),"-",'Nomenklatur komplett'!R940)</f>
        <v>-</v>
      </c>
      <c r="D940" s="177" t="str">
        <f>IF(ISBLANK('Nomenklatur komplett'!S940),"-",'Nomenklatur komplett'!S940)</f>
        <v>-</v>
      </c>
    </row>
    <row r="941" spans="1:4" x14ac:dyDescent="0.2">
      <c r="A941" s="174" t="str">
        <f>IF(ISBLANK('Nomenklatur komplett'!P941),"-",'Nomenklatur komplett'!P941)</f>
        <v>-</v>
      </c>
      <c r="B941" s="175" t="str">
        <f>IF(ISBLANK('Nomenklatur komplett'!Q941),"-",'Nomenklatur komplett'!Q941)</f>
        <v>-</v>
      </c>
      <c r="C941" s="176" t="str">
        <f>IF(ISBLANK('Nomenklatur komplett'!R941),"-",'Nomenklatur komplett'!R941)</f>
        <v>-</v>
      </c>
      <c r="D941" s="177" t="str">
        <f>IF(ISBLANK('Nomenklatur komplett'!S941),"-",'Nomenklatur komplett'!S941)</f>
        <v>-</v>
      </c>
    </row>
    <row r="942" spans="1:4" x14ac:dyDescent="0.2">
      <c r="A942" s="174" t="str">
        <f>IF(ISBLANK('Nomenklatur komplett'!P942),"-",'Nomenklatur komplett'!P942)</f>
        <v>-</v>
      </c>
      <c r="B942" s="175" t="str">
        <f>IF(ISBLANK('Nomenklatur komplett'!Q942),"-",'Nomenklatur komplett'!Q942)</f>
        <v>-</v>
      </c>
      <c r="C942" s="176" t="str">
        <f>IF(ISBLANK('Nomenklatur komplett'!R942),"-",'Nomenklatur komplett'!R942)</f>
        <v>-</v>
      </c>
      <c r="D942" s="177" t="str">
        <f>IF(ISBLANK('Nomenklatur komplett'!S942),"-",'Nomenklatur komplett'!S942)</f>
        <v>-</v>
      </c>
    </row>
    <row r="943" spans="1:4" x14ac:dyDescent="0.2">
      <c r="A943" s="174" t="str">
        <f>IF(ISBLANK('Nomenklatur komplett'!P943),"-",'Nomenklatur komplett'!P943)</f>
        <v>-</v>
      </c>
      <c r="B943" s="175" t="str">
        <f>IF(ISBLANK('Nomenklatur komplett'!Q943),"-",'Nomenklatur komplett'!Q943)</f>
        <v>-</v>
      </c>
      <c r="C943" s="176" t="str">
        <f>IF(ISBLANK('Nomenklatur komplett'!R943),"-",'Nomenklatur komplett'!R943)</f>
        <v>-</v>
      </c>
      <c r="D943" s="177" t="str">
        <f>IF(ISBLANK('Nomenklatur komplett'!S943),"-",'Nomenklatur komplett'!S943)</f>
        <v>-</v>
      </c>
    </row>
    <row r="944" spans="1:4" x14ac:dyDescent="0.2">
      <c r="A944" s="174" t="str">
        <f>IF(ISBLANK('Nomenklatur komplett'!P944),"-",'Nomenklatur komplett'!P944)</f>
        <v>-</v>
      </c>
      <c r="B944" s="175" t="str">
        <f>IF(ISBLANK('Nomenklatur komplett'!Q944),"-",'Nomenklatur komplett'!Q944)</f>
        <v>-</v>
      </c>
      <c r="C944" s="176" t="str">
        <f>IF(ISBLANK('Nomenklatur komplett'!R944),"-",'Nomenklatur komplett'!R944)</f>
        <v>-</v>
      </c>
      <c r="D944" s="177" t="str">
        <f>IF(ISBLANK('Nomenklatur komplett'!S944),"-",'Nomenklatur komplett'!S944)</f>
        <v>-</v>
      </c>
    </row>
    <row r="945" spans="1:4" x14ac:dyDescent="0.2">
      <c r="A945" s="174" t="str">
        <f>IF(ISBLANK('Nomenklatur komplett'!P945),"-",'Nomenklatur komplett'!P945)</f>
        <v>-</v>
      </c>
      <c r="B945" s="175" t="str">
        <f>IF(ISBLANK('Nomenklatur komplett'!Q945),"-",'Nomenklatur komplett'!Q945)</f>
        <v>-</v>
      </c>
      <c r="C945" s="176" t="str">
        <f>IF(ISBLANK('Nomenklatur komplett'!R945),"-",'Nomenklatur komplett'!R945)</f>
        <v>-</v>
      </c>
      <c r="D945" s="177" t="str">
        <f>IF(ISBLANK('Nomenklatur komplett'!S945),"-",'Nomenklatur komplett'!S945)</f>
        <v>-</v>
      </c>
    </row>
    <row r="946" spans="1:4" x14ac:dyDescent="0.2">
      <c r="A946" s="174" t="str">
        <f>IF(ISBLANK('Nomenklatur komplett'!P946),"-",'Nomenklatur komplett'!P946)</f>
        <v>-</v>
      </c>
      <c r="B946" s="175" t="str">
        <f>IF(ISBLANK('Nomenklatur komplett'!Q946),"-",'Nomenklatur komplett'!Q946)</f>
        <v>-</v>
      </c>
      <c r="C946" s="176" t="str">
        <f>IF(ISBLANK('Nomenklatur komplett'!R946),"-",'Nomenklatur komplett'!R946)</f>
        <v>-</v>
      </c>
      <c r="D946" s="177" t="str">
        <f>IF(ISBLANK('Nomenklatur komplett'!S946),"-",'Nomenklatur komplett'!S946)</f>
        <v>-</v>
      </c>
    </row>
    <row r="947" spans="1:4" x14ac:dyDescent="0.2">
      <c r="A947" s="174" t="str">
        <f>IF(ISBLANK('Nomenklatur komplett'!P947),"-",'Nomenklatur komplett'!P947)</f>
        <v>-</v>
      </c>
      <c r="B947" s="175" t="str">
        <f>IF(ISBLANK('Nomenklatur komplett'!Q947),"-",'Nomenklatur komplett'!Q947)</f>
        <v>-</v>
      </c>
      <c r="C947" s="176" t="str">
        <f>IF(ISBLANK('Nomenklatur komplett'!R947),"-",'Nomenklatur komplett'!R947)</f>
        <v>-</v>
      </c>
      <c r="D947" s="177" t="str">
        <f>IF(ISBLANK('Nomenklatur komplett'!S947),"-",'Nomenklatur komplett'!S947)</f>
        <v>-</v>
      </c>
    </row>
    <row r="948" spans="1:4" x14ac:dyDescent="0.2">
      <c r="A948" s="174" t="str">
        <f>IF(ISBLANK('Nomenklatur komplett'!P948),"-",'Nomenklatur komplett'!P948)</f>
        <v>-</v>
      </c>
      <c r="B948" s="175" t="str">
        <f>IF(ISBLANK('Nomenklatur komplett'!Q948),"-",'Nomenklatur komplett'!Q948)</f>
        <v>-</v>
      </c>
      <c r="C948" s="176" t="str">
        <f>IF(ISBLANK('Nomenklatur komplett'!R948),"-",'Nomenklatur komplett'!R948)</f>
        <v>-</v>
      </c>
      <c r="D948" s="177" t="str">
        <f>IF(ISBLANK('Nomenklatur komplett'!S948),"-",'Nomenklatur komplett'!S948)</f>
        <v>-</v>
      </c>
    </row>
    <row r="949" spans="1:4" x14ac:dyDescent="0.2">
      <c r="A949" s="174" t="str">
        <f>IF(ISBLANK('Nomenklatur komplett'!P949),"-",'Nomenklatur komplett'!P949)</f>
        <v>-</v>
      </c>
      <c r="B949" s="175" t="str">
        <f>IF(ISBLANK('Nomenklatur komplett'!Q949),"-",'Nomenklatur komplett'!Q949)</f>
        <v>-</v>
      </c>
      <c r="C949" s="176" t="str">
        <f>IF(ISBLANK('Nomenklatur komplett'!R949),"-",'Nomenklatur komplett'!R949)</f>
        <v>-</v>
      </c>
      <c r="D949" s="177" t="str">
        <f>IF(ISBLANK('Nomenklatur komplett'!S949),"-",'Nomenklatur komplett'!S949)</f>
        <v>-</v>
      </c>
    </row>
    <row r="950" spans="1:4" x14ac:dyDescent="0.2">
      <c r="A950" s="174" t="str">
        <f>IF(ISBLANK('Nomenklatur komplett'!P950),"-",'Nomenklatur komplett'!P950)</f>
        <v>-</v>
      </c>
      <c r="B950" s="175" t="str">
        <f>IF(ISBLANK('Nomenklatur komplett'!Q950),"-",'Nomenklatur komplett'!Q950)</f>
        <v>-</v>
      </c>
      <c r="C950" s="176" t="str">
        <f>IF(ISBLANK('Nomenklatur komplett'!R950),"-",'Nomenklatur komplett'!R950)</f>
        <v>-</v>
      </c>
      <c r="D950" s="177" t="str">
        <f>IF(ISBLANK('Nomenklatur komplett'!S950),"-",'Nomenklatur komplett'!S950)</f>
        <v>-</v>
      </c>
    </row>
    <row r="951" spans="1:4" x14ac:dyDescent="0.2">
      <c r="A951" s="174" t="str">
        <f>IF(ISBLANK('Nomenklatur komplett'!P951),"-",'Nomenklatur komplett'!P951)</f>
        <v>-</v>
      </c>
      <c r="B951" s="175" t="str">
        <f>IF(ISBLANK('Nomenklatur komplett'!Q951),"-",'Nomenklatur komplett'!Q951)</f>
        <v>-</v>
      </c>
      <c r="C951" s="176" t="str">
        <f>IF(ISBLANK('Nomenklatur komplett'!R951),"-",'Nomenklatur komplett'!R951)</f>
        <v>-</v>
      </c>
      <c r="D951" s="177" t="str">
        <f>IF(ISBLANK('Nomenklatur komplett'!S951),"-",'Nomenklatur komplett'!S951)</f>
        <v>-</v>
      </c>
    </row>
    <row r="952" spans="1:4" x14ac:dyDescent="0.2">
      <c r="A952" s="174" t="str">
        <f>IF(ISBLANK('Nomenklatur komplett'!P952),"-",'Nomenklatur komplett'!P952)</f>
        <v>-</v>
      </c>
      <c r="B952" s="175" t="str">
        <f>IF(ISBLANK('Nomenklatur komplett'!Q952),"-",'Nomenklatur komplett'!Q952)</f>
        <v>-</v>
      </c>
      <c r="C952" s="176" t="str">
        <f>IF(ISBLANK('Nomenklatur komplett'!R952),"-",'Nomenklatur komplett'!R952)</f>
        <v>-</v>
      </c>
      <c r="D952" s="177" t="str">
        <f>IF(ISBLANK('Nomenklatur komplett'!S952),"-",'Nomenklatur komplett'!S952)</f>
        <v>-</v>
      </c>
    </row>
    <row r="953" spans="1:4" x14ac:dyDescent="0.2">
      <c r="A953" s="174" t="str">
        <f>IF(ISBLANK('Nomenklatur komplett'!P953),"-",'Nomenklatur komplett'!P953)</f>
        <v>-</v>
      </c>
      <c r="B953" s="175" t="str">
        <f>IF(ISBLANK('Nomenklatur komplett'!Q953),"-",'Nomenklatur komplett'!Q953)</f>
        <v>-</v>
      </c>
      <c r="C953" s="176" t="str">
        <f>IF(ISBLANK('Nomenklatur komplett'!R953),"-",'Nomenklatur komplett'!R953)</f>
        <v>-</v>
      </c>
      <c r="D953" s="177" t="str">
        <f>IF(ISBLANK('Nomenklatur komplett'!S953),"-",'Nomenklatur komplett'!S953)</f>
        <v>-</v>
      </c>
    </row>
    <row r="954" spans="1:4" x14ac:dyDescent="0.2">
      <c r="A954" s="174" t="str">
        <f>IF(ISBLANK('Nomenklatur komplett'!P954),"-",'Nomenklatur komplett'!P954)</f>
        <v>-</v>
      </c>
      <c r="B954" s="175" t="str">
        <f>IF(ISBLANK('Nomenklatur komplett'!Q954),"-",'Nomenklatur komplett'!Q954)</f>
        <v>-</v>
      </c>
      <c r="C954" s="176" t="str">
        <f>IF(ISBLANK('Nomenklatur komplett'!R954),"-",'Nomenklatur komplett'!R954)</f>
        <v>-</v>
      </c>
      <c r="D954" s="177" t="str">
        <f>IF(ISBLANK('Nomenklatur komplett'!S954),"-",'Nomenklatur komplett'!S954)</f>
        <v>-</v>
      </c>
    </row>
    <row r="955" spans="1:4" x14ac:dyDescent="0.2">
      <c r="A955" s="174" t="str">
        <f>IF(ISBLANK('Nomenklatur komplett'!P955),"-",'Nomenklatur komplett'!P955)</f>
        <v>-</v>
      </c>
      <c r="B955" s="175" t="str">
        <f>IF(ISBLANK('Nomenklatur komplett'!Q955),"-",'Nomenklatur komplett'!Q955)</f>
        <v>-</v>
      </c>
      <c r="C955" s="176" t="str">
        <f>IF(ISBLANK('Nomenklatur komplett'!R955),"-",'Nomenklatur komplett'!R955)</f>
        <v>-</v>
      </c>
      <c r="D955" s="177" t="str">
        <f>IF(ISBLANK('Nomenklatur komplett'!S955),"-",'Nomenklatur komplett'!S955)</f>
        <v>-</v>
      </c>
    </row>
    <row r="956" spans="1:4" x14ac:dyDescent="0.2">
      <c r="A956" s="174" t="str">
        <f>IF(ISBLANK('Nomenklatur komplett'!P956),"-",'Nomenklatur komplett'!P956)</f>
        <v>-</v>
      </c>
      <c r="B956" s="175" t="str">
        <f>IF(ISBLANK('Nomenklatur komplett'!Q956),"-",'Nomenklatur komplett'!Q956)</f>
        <v>-</v>
      </c>
      <c r="C956" s="176" t="str">
        <f>IF(ISBLANK('Nomenklatur komplett'!R956),"-",'Nomenklatur komplett'!R956)</f>
        <v>-</v>
      </c>
      <c r="D956" s="177" t="str">
        <f>IF(ISBLANK('Nomenklatur komplett'!S956),"-",'Nomenklatur komplett'!S956)</f>
        <v>-</v>
      </c>
    </row>
    <row r="957" spans="1:4" x14ac:dyDescent="0.2">
      <c r="A957" s="174" t="str">
        <f>IF(ISBLANK('Nomenklatur komplett'!P957),"-",'Nomenklatur komplett'!P957)</f>
        <v>-</v>
      </c>
      <c r="B957" s="175" t="str">
        <f>IF(ISBLANK('Nomenklatur komplett'!Q957),"-",'Nomenklatur komplett'!Q957)</f>
        <v>-</v>
      </c>
      <c r="C957" s="176" t="str">
        <f>IF(ISBLANK('Nomenklatur komplett'!R957),"-",'Nomenklatur komplett'!R957)</f>
        <v>-</v>
      </c>
      <c r="D957" s="177" t="str">
        <f>IF(ISBLANK('Nomenklatur komplett'!S957),"-",'Nomenklatur komplett'!S957)</f>
        <v>-</v>
      </c>
    </row>
    <row r="958" spans="1:4" x14ac:dyDescent="0.2">
      <c r="A958" s="174" t="str">
        <f>IF(ISBLANK('Nomenklatur komplett'!P958),"-",'Nomenklatur komplett'!P958)</f>
        <v>-</v>
      </c>
      <c r="B958" s="175" t="str">
        <f>IF(ISBLANK('Nomenklatur komplett'!Q958),"-",'Nomenklatur komplett'!Q958)</f>
        <v>-</v>
      </c>
      <c r="C958" s="176" t="str">
        <f>IF(ISBLANK('Nomenklatur komplett'!R958),"-",'Nomenklatur komplett'!R958)</f>
        <v>-</v>
      </c>
      <c r="D958" s="177" t="str">
        <f>IF(ISBLANK('Nomenklatur komplett'!S958),"-",'Nomenklatur komplett'!S958)</f>
        <v>-</v>
      </c>
    </row>
    <row r="959" spans="1:4" x14ac:dyDescent="0.2">
      <c r="A959" s="174" t="str">
        <f>IF(ISBLANK('Nomenklatur komplett'!P959),"-",'Nomenklatur komplett'!P959)</f>
        <v>-</v>
      </c>
      <c r="B959" s="175" t="str">
        <f>IF(ISBLANK('Nomenklatur komplett'!Q959),"-",'Nomenklatur komplett'!Q959)</f>
        <v>-</v>
      </c>
      <c r="C959" s="176" t="str">
        <f>IF(ISBLANK('Nomenklatur komplett'!R959),"-",'Nomenklatur komplett'!R959)</f>
        <v>-</v>
      </c>
      <c r="D959" s="177" t="str">
        <f>IF(ISBLANK('Nomenklatur komplett'!S959),"-",'Nomenklatur komplett'!S959)</f>
        <v>-</v>
      </c>
    </row>
    <row r="960" spans="1:4" x14ac:dyDescent="0.2">
      <c r="A960" s="174" t="str">
        <f>IF(ISBLANK('Nomenklatur komplett'!P960),"-",'Nomenklatur komplett'!P960)</f>
        <v>-</v>
      </c>
      <c r="B960" s="175" t="str">
        <f>IF(ISBLANK('Nomenklatur komplett'!Q960),"-",'Nomenklatur komplett'!Q960)</f>
        <v>-</v>
      </c>
      <c r="C960" s="176" t="str">
        <f>IF(ISBLANK('Nomenklatur komplett'!R960),"-",'Nomenklatur komplett'!R960)</f>
        <v>-</v>
      </c>
      <c r="D960" s="177" t="str">
        <f>IF(ISBLANK('Nomenklatur komplett'!S960),"-",'Nomenklatur komplett'!S960)</f>
        <v>-</v>
      </c>
    </row>
    <row r="961" spans="1:4" x14ac:dyDescent="0.2">
      <c r="A961" s="174" t="str">
        <f>IF(ISBLANK('Nomenklatur komplett'!P961),"-",'Nomenklatur komplett'!P961)</f>
        <v>-</v>
      </c>
      <c r="B961" s="175" t="str">
        <f>IF(ISBLANK('Nomenklatur komplett'!Q961),"-",'Nomenklatur komplett'!Q961)</f>
        <v>-</v>
      </c>
      <c r="C961" s="176" t="str">
        <f>IF(ISBLANK('Nomenklatur komplett'!R961),"-",'Nomenklatur komplett'!R961)</f>
        <v>-</v>
      </c>
      <c r="D961" s="177" t="str">
        <f>IF(ISBLANK('Nomenklatur komplett'!S961),"-",'Nomenklatur komplett'!S961)</f>
        <v>-</v>
      </c>
    </row>
    <row r="962" spans="1:4" x14ac:dyDescent="0.2">
      <c r="A962" s="174" t="str">
        <f>IF(ISBLANK('Nomenklatur komplett'!P962),"-",'Nomenklatur komplett'!P962)</f>
        <v>-</v>
      </c>
      <c r="B962" s="175" t="str">
        <f>IF(ISBLANK('Nomenklatur komplett'!Q962),"-",'Nomenklatur komplett'!Q962)</f>
        <v>-</v>
      </c>
      <c r="C962" s="176" t="str">
        <f>IF(ISBLANK('Nomenklatur komplett'!R962),"-",'Nomenklatur komplett'!R962)</f>
        <v>-</v>
      </c>
      <c r="D962" s="177" t="str">
        <f>IF(ISBLANK('Nomenklatur komplett'!S962),"-",'Nomenklatur komplett'!S962)</f>
        <v>-</v>
      </c>
    </row>
    <row r="963" spans="1:4" x14ac:dyDescent="0.2">
      <c r="A963" s="174" t="str">
        <f>IF(ISBLANK('Nomenklatur komplett'!P963),"-",'Nomenklatur komplett'!P963)</f>
        <v>-</v>
      </c>
      <c r="B963" s="175" t="str">
        <f>IF(ISBLANK('Nomenklatur komplett'!Q963),"-",'Nomenklatur komplett'!Q963)</f>
        <v>-</v>
      </c>
      <c r="C963" s="176" t="str">
        <f>IF(ISBLANK('Nomenklatur komplett'!R963),"-",'Nomenklatur komplett'!R963)</f>
        <v>-</v>
      </c>
      <c r="D963" s="177" t="str">
        <f>IF(ISBLANK('Nomenklatur komplett'!S963),"-",'Nomenklatur komplett'!S963)</f>
        <v>-</v>
      </c>
    </row>
    <row r="964" spans="1:4" x14ac:dyDescent="0.2">
      <c r="A964" s="174" t="str">
        <f>IF(ISBLANK('Nomenklatur komplett'!P964),"-",'Nomenklatur komplett'!P964)</f>
        <v>-</v>
      </c>
      <c r="B964" s="175" t="str">
        <f>IF(ISBLANK('Nomenklatur komplett'!Q964),"-",'Nomenklatur komplett'!Q964)</f>
        <v>-</v>
      </c>
      <c r="C964" s="176" t="str">
        <f>IF(ISBLANK('Nomenklatur komplett'!R964),"-",'Nomenklatur komplett'!R964)</f>
        <v>-</v>
      </c>
      <c r="D964" s="177" t="str">
        <f>IF(ISBLANK('Nomenklatur komplett'!S964),"-",'Nomenklatur komplett'!S964)</f>
        <v>-</v>
      </c>
    </row>
    <row r="965" spans="1:4" x14ac:dyDescent="0.2">
      <c r="A965" s="174" t="str">
        <f>IF(ISBLANK('Nomenklatur komplett'!P965),"-",'Nomenklatur komplett'!P965)</f>
        <v>-</v>
      </c>
      <c r="B965" s="175" t="str">
        <f>IF(ISBLANK('Nomenklatur komplett'!Q965),"-",'Nomenklatur komplett'!Q965)</f>
        <v>-</v>
      </c>
      <c r="C965" s="176" t="str">
        <f>IF(ISBLANK('Nomenklatur komplett'!R965),"-",'Nomenklatur komplett'!R965)</f>
        <v>-</v>
      </c>
      <c r="D965" s="177" t="str">
        <f>IF(ISBLANK('Nomenklatur komplett'!S965),"-",'Nomenklatur komplett'!S965)</f>
        <v>-</v>
      </c>
    </row>
    <row r="966" spans="1:4" x14ac:dyDescent="0.2">
      <c r="A966" s="174" t="str">
        <f>IF(ISBLANK('Nomenklatur komplett'!P966),"-",'Nomenklatur komplett'!P966)</f>
        <v>-</v>
      </c>
      <c r="B966" s="175" t="str">
        <f>IF(ISBLANK('Nomenklatur komplett'!Q966),"-",'Nomenklatur komplett'!Q966)</f>
        <v>-</v>
      </c>
      <c r="C966" s="176" t="str">
        <f>IF(ISBLANK('Nomenklatur komplett'!R966),"-",'Nomenklatur komplett'!R966)</f>
        <v>-</v>
      </c>
      <c r="D966" s="177" t="str">
        <f>IF(ISBLANK('Nomenklatur komplett'!S966),"-",'Nomenklatur komplett'!S966)</f>
        <v>-</v>
      </c>
    </row>
    <row r="967" spans="1:4" x14ac:dyDescent="0.2">
      <c r="A967" s="174" t="str">
        <f>IF(ISBLANK('Nomenklatur komplett'!P967),"-",'Nomenklatur komplett'!P967)</f>
        <v>-</v>
      </c>
      <c r="B967" s="175" t="str">
        <f>IF(ISBLANK('Nomenklatur komplett'!Q967),"-",'Nomenklatur komplett'!Q967)</f>
        <v>-</v>
      </c>
      <c r="C967" s="176" t="str">
        <f>IF(ISBLANK('Nomenklatur komplett'!R967),"-",'Nomenklatur komplett'!R967)</f>
        <v>-</v>
      </c>
      <c r="D967" s="177" t="str">
        <f>IF(ISBLANK('Nomenklatur komplett'!S967),"-",'Nomenklatur komplett'!S967)</f>
        <v>-</v>
      </c>
    </row>
    <row r="968" spans="1:4" x14ac:dyDescent="0.2">
      <c r="A968" s="174" t="str">
        <f>IF(ISBLANK('Nomenklatur komplett'!P968),"-",'Nomenklatur komplett'!P968)</f>
        <v>-</v>
      </c>
      <c r="B968" s="175" t="str">
        <f>IF(ISBLANK('Nomenklatur komplett'!Q968),"-",'Nomenklatur komplett'!Q968)</f>
        <v>-</v>
      </c>
      <c r="C968" s="176" t="str">
        <f>IF(ISBLANK('Nomenklatur komplett'!R968),"-",'Nomenklatur komplett'!R968)</f>
        <v>-</v>
      </c>
      <c r="D968" s="177" t="str">
        <f>IF(ISBLANK('Nomenklatur komplett'!S968),"-",'Nomenklatur komplett'!S968)</f>
        <v>-</v>
      </c>
    </row>
    <row r="969" spans="1:4" x14ac:dyDescent="0.2">
      <c r="A969" s="174" t="str">
        <f>IF(ISBLANK('Nomenklatur komplett'!P969),"-",'Nomenklatur komplett'!P969)</f>
        <v>-</v>
      </c>
      <c r="B969" s="175" t="str">
        <f>IF(ISBLANK('Nomenklatur komplett'!Q969),"-",'Nomenklatur komplett'!Q969)</f>
        <v>-</v>
      </c>
      <c r="C969" s="176" t="str">
        <f>IF(ISBLANK('Nomenklatur komplett'!R969),"-",'Nomenklatur komplett'!R969)</f>
        <v>-</v>
      </c>
      <c r="D969" s="177" t="str">
        <f>IF(ISBLANK('Nomenklatur komplett'!S969),"-",'Nomenklatur komplett'!S969)</f>
        <v>-</v>
      </c>
    </row>
    <row r="970" spans="1:4" x14ac:dyDescent="0.2">
      <c r="A970" s="174" t="str">
        <f>IF(ISBLANK('Nomenklatur komplett'!P970),"-",'Nomenklatur komplett'!P970)</f>
        <v>-</v>
      </c>
      <c r="B970" s="175" t="str">
        <f>IF(ISBLANK('Nomenklatur komplett'!Q970),"-",'Nomenklatur komplett'!Q970)</f>
        <v>-</v>
      </c>
      <c r="C970" s="176" t="str">
        <f>IF(ISBLANK('Nomenklatur komplett'!R970),"-",'Nomenklatur komplett'!R970)</f>
        <v>-</v>
      </c>
      <c r="D970" s="177" t="str">
        <f>IF(ISBLANK('Nomenklatur komplett'!S970),"-",'Nomenklatur komplett'!S970)</f>
        <v>-</v>
      </c>
    </row>
    <row r="971" spans="1:4" x14ac:dyDescent="0.2">
      <c r="A971" s="174" t="str">
        <f>IF(ISBLANK('Nomenklatur komplett'!P971),"-",'Nomenklatur komplett'!P971)</f>
        <v>-</v>
      </c>
      <c r="B971" s="175" t="str">
        <f>IF(ISBLANK('Nomenklatur komplett'!Q971),"-",'Nomenklatur komplett'!Q971)</f>
        <v>-</v>
      </c>
      <c r="C971" s="176" t="str">
        <f>IF(ISBLANK('Nomenklatur komplett'!R971),"-",'Nomenklatur komplett'!R971)</f>
        <v>-</v>
      </c>
      <c r="D971" s="177" t="str">
        <f>IF(ISBLANK('Nomenklatur komplett'!S971),"-",'Nomenklatur komplett'!S971)</f>
        <v>-</v>
      </c>
    </row>
    <row r="972" spans="1:4" x14ac:dyDescent="0.2">
      <c r="A972" s="174" t="str">
        <f>IF(ISBLANK('Nomenklatur komplett'!P972),"-",'Nomenklatur komplett'!P972)</f>
        <v>-</v>
      </c>
      <c r="B972" s="175" t="str">
        <f>IF(ISBLANK('Nomenklatur komplett'!Q972),"-",'Nomenklatur komplett'!Q972)</f>
        <v>-</v>
      </c>
      <c r="C972" s="176" t="str">
        <f>IF(ISBLANK('Nomenklatur komplett'!R972),"-",'Nomenklatur komplett'!R972)</f>
        <v>-</v>
      </c>
      <c r="D972" s="177" t="str">
        <f>IF(ISBLANK('Nomenklatur komplett'!S972),"-",'Nomenklatur komplett'!S972)</f>
        <v>-</v>
      </c>
    </row>
    <row r="973" spans="1:4" x14ac:dyDescent="0.2">
      <c r="A973" s="174" t="str">
        <f>IF(ISBLANK('Nomenklatur komplett'!P973),"-",'Nomenklatur komplett'!P973)</f>
        <v>-</v>
      </c>
      <c r="B973" s="175" t="str">
        <f>IF(ISBLANK('Nomenklatur komplett'!Q973),"-",'Nomenklatur komplett'!Q973)</f>
        <v>-</v>
      </c>
      <c r="C973" s="176" t="str">
        <f>IF(ISBLANK('Nomenklatur komplett'!R973),"-",'Nomenklatur komplett'!R973)</f>
        <v>-</v>
      </c>
      <c r="D973" s="177" t="str">
        <f>IF(ISBLANK('Nomenklatur komplett'!S973),"-",'Nomenklatur komplett'!S973)</f>
        <v>-</v>
      </c>
    </row>
    <row r="974" spans="1:4" x14ac:dyDescent="0.2">
      <c r="A974" s="174" t="str">
        <f>IF(ISBLANK('Nomenklatur komplett'!P974),"-",'Nomenklatur komplett'!P974)</f>
        <v>-</v>
      </c>
      <c r="B974" s="175" t="str">
        <f>IF(ISBLANK('Nomenklatur komplett'!Q974),"-",'Nomenklatur komplett'!Q974)</f>
        <v>-</v>
      </c>
      <c r="C974" s="176" t="str">
        <f>IF(ISBLANK('Nomenklatur komplett'!R974),"-",'Nomenklatur komplett'!R974)</f>
        <v>-</v>
      </c>
      <c r="D974" s="177" t="str">
        <f>IF(ISBLANK('Nomenklatur komplett'!S974),"-",'Nomenklatur komplett'!S974)</f>
        <v>-</v>
      </c>
    </row>
    <row r="975" spans="1:4" x14ac:dyDescent="0.2">
      <c r="A975" s="174" t="str">
        <f>IF(ISBLANK('Nomenklatur komplett'!P975),"-",'Nomenklatur komplett'!P975)</f>
        <v>-</v>
      </c>
      <c r="B975" s="175" t="str">
        <f>IF(ISBLANK('Nomenklatur komplett'!Q975),"-",'Nomenklatur komplett'!Q975)</f>
        <v>-</v>
      </c>
      <c r="C975" s="176" t="str">
        <f>IF(ISBLANK('Nomenklatur komplett'!R975),"-",'Nomenklatur komplett'!R975)</f>
        <v>-</v>
      </c>
      <c r="D975" s="177" t="str">
        <f>IF(ISBLANK('Nomenklatur komplett'!S975),"-",'Nomenklatur komplett'!S975)</f>
        <v>-</v>
      </c>
    </row>
    <row r="976" spans="1:4" x14ac:dyDescent="0.2">
      <c r="A976" s="174" t="str">
        <f>IF(ISBLANK('Nomenklatur komplett'!P976),"-",'Nomenklatur komplett'!P976)</f>
        <v>-</v>
      </c>
      <c r="B976" s="175" t="str">
        <f>IF(ISBLANK('Nomenklatur komplett'!Q976),"-",'Nomenklatur komplett'!Q976)</f>
        <v>-</v>
      </c>
      <c r="C976" s="176" t="str">
        <f>IF(ISBLANK('Nomenklatur komplett'!R976),"-",'Nomenklatur komplett'!R976)</f>
        <v>-</v>
      </c>
      <c r="D976" s="177" t="str">
        <f>IF(ISBLANK('Nomenklatur komplett'!S976),"-",'Nomenklatur komplett'!S976)</f>
        <v>-</v>
      </c>
    </row>
    <row r="977" spans="1:4" x14ac:dyDescent="0.2">
      <c r="A977" s="174" t="str">
        <f>IF(ISBLANK('Nomenklatur komplett'!P977),"-",'Nomenklatur komplett'!P977)</f>
        <v>-</v>
      </c>
      <c r="B977" s="175" t="str">
        <f>IF(ISBLANK('Nomenklatur komplett'!Q977),"-",'Nomenklatur komplett'!Q977)</f>
        <v>-</v>
      </c>
      <c r="C977" s="176" t="str">
        <f>IF(ISBLANK('Nomenklatur komplett'!R977),"-",'Nomenklatur komplett'!R977)</f>
        <v>-</v>
      </c>
      <c r="D977" s="177" t="str">
        <f>IF(ISBLANK('Nomenklatur komplett'!S977),"-",'Nomenklatur komplett'!S977)</f>
        <v>-</v>
      </c>
    </row>
    <row r="978" spans="1:4" x14ac:dyDescent="0.2">
      <c r="A978" s="174" t="str">
        <f>IF(ISBLANK('Nomenklatur komplett'!P978),"-",'Nomenklatur komplett'!P978)</f>
        <v>-</v>
      </c>
      <c r="B978" s="175" t="str">
        <f>IF(ISBLANK('Nomenklatur komplett'!Q978),"-",'Nomenklatur komplett'!Q978)</f>
        <v>-</v>
      </c>
      <c r="C978" s="176" t="str">
        <f>IF(ISBLANK('Nomenklatur komplett'!R978),"-",'Nomenklatur komplett'!R978)</f>
        <v>-</v>
      </c>
      <c r="D978" s="177" t="str">
        <f>IF(ISBLANK('Nomenklatur komplett'!S978),"-",'Nomenklatur komplett'!S978)</f>
        <v>-</v>
      </c>
    </row>
    <row r="979" spans="1:4" x14ac:dyDescent="0.2">
      <c r="A979" s="174" t="str">
        <f>IF(ISBLANK('Nomenklatur komplett'!P979),"-",'Nomenklatur komplett'!P979)</f>
        <v>-</v>
      </c>
      <c r="B979" s="175" t="str">
        <f>IF(ISBLANK('Nomenklatur komplett'!Q979),"-",'Nomenklatur komplett'!Q979)</f>
        <v>-</v>
      </c>
      <c r="C979" s="176" t="str">
        <f>IF(ISBLANK('Nomenklatur komplett'!R979),"-",'Nomenklatur komplett'!R979)</f>
        <v>-</v>
      </c>
      <c r="D979" s="177" t="str">
        <f>IF(ISBLANK('Nomenklatur komplett'!S979),"-",'Nomenklatur komplett'!S979)</f>
        <v>-</v>
      </c>
    </row>
    <row r="980" spans="1:4" x14ac:dyDescent="0.2">
      <c r="A980" s="174" t="str">
        <f>IF(ISBLANK('Nomenklatur komplett'!P980),"-",'Nomenklatur komplett'!P980)</f>
        <v>-</v>
      </c>
      <c r="B980" s="175" t="str">
        <f>IF(ISBLANK('Nomenklatur komplett'!Q980),"-",'Nomenklatur komplett'!Q980)</f>
        <v>-</v>
      </c>
      <c r="C980" s="176" t="str">
        <f>IF(ISBLANK('Nomenklatur komplett'!R980),"-",'Nomenklatur komplett'!R980)</f>
        <v>-</v>
      </c>
      <c r="D980" s="177" t="str">
        <f>IF(ISBLANK('Nomenklatur komplett'!S980),"-",'Nomenklatur komplett'!S980)</f>
        <v>-</v>
      </c>
    </row>
    <row r="981" spans="1:4" x14ac:dyDescent="0.2">
      <c r="A981" s="174" t="str">
        <f>IF(ISBLANK('Nomenklatur komplett'!P981),"-",'Nomenklatur komplett'!P981)</f>
        <v>-</v>
      </c>
      <c r="B981" s="175" t="str">
        <f>IF(ISBLANK('Nomenklatur komplett'!Q981),"-",'Nomenklatur komplett'!Q981)</f>
        <v>-</v>
      </c>
      <c r="C981" s="176" t="str">
        <f>IF(ISBLANK('Nomenklatur komplett'!R981),"-",'Nomenklatur komplett'!R981)</f>
        <v>-</v>
      </c>
      <c r="D981" s="177" t="str">
        <f>IF(ISBLANK('Nomenklatur komplett'!S981),"-",'Nomenklatur komplett'!S981)</f>
        <v>-</v>
      </c>
    </row>
    <row r="982" spans="1:4" x14ac:dyDescent="0.2">
      <c r="A982" s="174" t="str">
        <f>IF(ISBLANK('Nomenklatur komplett'!P982),"-",'Nomenklatur komplett'!P982)</f>
        <v>-</v>
      </c>
      <c r="B982" s="175" t="str">
        <f>IF(ISBLANK('Nomenklatur komplett'!Q982),"-",'Nomenklatur komplett'!Q982)</f>
        <v>-</v>
      </c>
      <c r="C982" s="176" t="str">
        <f>IF(ISBLANK('Nomenklatur komplett'!R982),"-",'Nomenklatur komplett'!R982)</f>
        <v>-</v>
      </c>
      <c r="D982" s="177" t="str">
        <f>IF(ISBLANK('Nomenklatur komplett'!S982),"-",'Nomenklatur komplett'!S982)</f>
        <v>-</v>
      </c>
    </row>
    <row r="983" spans="1:4" x14ac:dyDescent="0.2">
      <c r="A983" s="174" t="str">
        <f>IF(ISBLANK('Nomenklatur komplett'!P983),"-",'Nomenklatur komplett'!P983)</f>
        <v>-</v>
      </c>
      <c r="B983" s="175" t="str">
        <f>IF(ISBLANK('Nomenklatur komplett'!Q983),"-",'Nomenklatur komplett'!Q983)</f>
        <v>-</v>
      </c>
      <c r="C983" s="176" t="str">
        <f>IF(ISBLANK('Nomenklatur komplett'!R983),"-",'Nomenklatur komplett'!R983)</f>
        <v>-</v>
      </c>
      <c r="D983" s="177" t="str">
        <f>IF(ISBLANK('Nomenklatur komplett'!S983),"-",'Nomenklatur komplett'!S983)</f>
        <v>-</v>
      </c>
    </row>
    <row r="984" spans="1:4" x14ac:dyDescent="0.2">
      <c r="A984" s="174" t="str">
        <f>IF(ISBLANK('Nomenklatur komplett'!P984),"-",'Nomenklatur komplett'!P984)</f>
        <v>-</v>
      </c>
      <c r="B984" s="175" t="str">
        <f>IF(ISBLANK('Nomenklatur komplett'!Q984),"-",'Nomenklatur komplett'!Q984)</f>
        <v>-</v>
      </c>
      <c r="C984" s="176" t="str">
        <f>IF(ISBLANK('Nomenklatur komplett'!R984),"-",'Nomenklatur komplett'!R984)</f>
        <v>-</v>
      </c>
      <c r="D984" s="177" t="str">
        <f>IF(ISBLANK('Nomenklatur komplett'!S984),"-",'Nomenklatur komplett'!S984)</f>
        <v>-</v>
      </c>
    </row>
    <row r="985" spans="1:4" x14ac:dyDescent="0.2">
      <c r="A985" s="174" t="str">
        <f>IF(ISBLANK('Nomenklatur komplett'!P985),"-",'Nomenklatur komplett'!P985)</f>
        <v>-</v>
      </c>
      <c r="B985" s="175" t="str">
        <f>IF(ISBLANK('Nomenklatur komplett'!Q985),"-",'Nomenklatur komplett'!Q985)</f>
        <v>-</v>
      </c>
      <c r="C985" s="176" t="str">
        <f>IF(ISBLANK('Nomenklatur komplett'!R985),"-",'Nomenklatur komplett'!R985)</f>
        <v>-</v>
      </c>
      <c r="D985" s="177" t="str">
        <f>IF(ISBLANK('Nomenklatur komplett'!S985),"-",'Nomenklatur komplett'!S985)</f>
        <v>-</v>
      </c>
    </row>
    <row r="986" spans="1:4" x14ac:dyDescent="0.2">
      <c r="A986" s="174" t="str">
        <f>IF(ISBLANK('Nomenklatur komplett'!P986),"-",'Nomenklatur komplett'!P986)</f>
        <v>-</v>
      </c>
      <c r="B986" s="175" t="str">
        <f>IF(ISBLANK('Nomenklatur komplett'!Q986),"-",'Nomenklatur komplett'!Q986)</f>
        <v>-</v>
      </c>
      <c r="C986" s="176" t="str">
        <f>IF(ISBLANK('Nomenklatur komplett'!R986),"-",'Nomenklatur komplett'!R986)</f>
        <v>-</v>
      </c>
      <c r="D986" s="177" t="str">
        <f>IF(ISBLANK('Nomenklatur komplett'!S986),"-",'Nomenklatur komplett'!S986)</f>
        <v>-</v>
      </c>
    </row>
    <row r="987" spans="1:4" x14ac:dyDescent="0.2">
      <c r="A987" s="174" t="str">
        <f>IF(ISBLANK('Nomenklatur komplett'!P987),"-",'Nomenklatur komplett'!P987)</f>
        <v>-</v>
      </c>
      <c r="B987" s="175" t="str">
        <f>IF(ISBLANK('Nomenklatur komplett'!Q987),"-",'Nomenklatur komplett'!Q987)</f>
        <v>-</v>
      </c>
      <c r="C987" s="176" t="str">
        <f>IF(ISBLANK('Nomenklatur komplett'!R987),"-",'Nomenklatur komplett'!R987)</f>
        <v>-</v>
      </c>
      <c r="D987" s="177" t="str">
        <f>IF(ISBLANK('Nomenklatur komplett'!S987),"-",'Nomenklatur komplett'!S987)</f>
        <v>-</v>
      </c>
    </row>
    <row r="988" spans="1:4" x14ac:dyDescent="0.2">
      <c r="A988" s="174" t="str">
        <f>IF(ISBLANK('Nomenklatur komplett'!P988),"-",'Nomenklatur komplett'!P988)</f>
        <v>-</v>
      </c>
      <c r="B988" s="175" t="str">
        <f>IF(ISBLANK('Nomenklatur komplett'!Q988),"-",'Nomenklatur komplett'!Q988)</f>
        <v>-</v>
      </c>
      <c r="C988" s="176" t="str">
        <f>IF(ISBLANK('Nomenklatur komplett'!R988),"-",'Nomenklatur komplett'!R988)</f>
        <v>-</v>
      </c>
      <c r="D988" s="177" t="str">
        <f>IF(ISBLANK('Nomenklatur komplett'!S988),"-",'Nomenklatur komplett'!S988)</f>
        <v>-</v>
      </c>
    </row>
    <row r="989" spans="1:4" x14ac:dyDescent="0.2">
      <c r="A989" s="174" t="str">
        <f>IF(ISBLANK('Nomenklatur komplett'!P989),"-",'Nomenklatur komplett'!P989)</f>
        <v>-</v>
      </c>
      <c r="B989" s="175" t="str">
        <f>IF(ISBLANK('Nomenklatur komplett'!Q989),"-",'Nomenklatur komplett'!Q989)</f>
        <v>-</v>
      </c>
      <c r="C989" s="176" t="str">
        <f>IF(ISBLANK('Nomenklatur komplett'!R989),"-",'Nomenklatur komplett'!R989)</f>
        <v>-</v>
      </c>
      <c r="D989" s="177" t="str">
        <f>IF(ISBLANK('Nomenklatur komplett'!S989),"-",'Nomenklatur komplett'!S989)</f>
        <v>-</v>
      </c>
    </row>
    <row r="990" spans="1:4" x14ac:dyDescent="0.2">
      <c r="A990" s="174" t="str">
        <f>IF(ISBLANK('Nomenklatur komplett'!P990),"-",'Nomenklatur komplett'!P990)</f>
        <v>-</v>
      </c>
      <c r="B990" s="175" t="str">
        <f>IF(ISBLANK('Nomenklatur komplett'!Q990),"-",'Nomenklatur komplett'!Q990)</f>
        <v>-</v>
      </c>
      <c r="C990" s="176" t="str">
        <f>IF(ISBLANK('Nomenklatur komplett'!R990),"-",'Nomenklatur komplett'!R990)</f>
        <v>-</v>
      </c>
      <c r="D990" s="177" t="str">
        <f>IF(ISBLANK('Nomenklatur komplett'!S990),"-",'Nomenklatur komplett'!S990)</f>
        <v>-</v>
      </c>
    </row>
    <row r="991" spans="1:4" x14ac:dyDescent="0.2">
      <c r="A991" s="174" t="str">
        <f>IF(ISBLANK('Nomenklatur komplett'!P991),"-",'Nomenklatur komplett'!P991)</f>
        <v>-</v>
      </c>
      <c r="B991" s="175" t="str">
        <f>IF(ISBLANK('Nomenklatur komplett'!Q991),"-",'Nomenklatur komplett'!Q991)</f>
        <v>-</v>
      </c>
      <c r="C991" s="176" t="str">
        <f>IF(ISBLANK('Nomenklatur komplett'!R991),"-",'Nomenklatur komplett'!R991)</f>
        <v>-</v>
      </c>
      <c r="D991" s="177" t="str">
        <f>IF(ISBLANK('Nomenklatur komplett'!S991),"-",'Nomenklatur komplett'!S991)</f>
        <v>-</v>
      </c>
    </row>
    <row r="992" spans="1:4" x14ac:dyDescent="0.2">
      <c r="A992" s="174" t="str">
        <f>IF(ISBLANK('Nomenklatur komplett'!P992),"-",'Nomenklatur komplett'!P992)</f>
        <v>-</v>
      </c>
      <c r="B992" s="175" t="str">
        <f>IF(ISBLANK('Nomenklatur komplett'!Q992),"-",'Nomenklatur komplett'!Q992)</f>
        <v>-</v>
      </c>
      <c r="C992" s="176" t="str">
        <f>IF(ISBLANK('Nomenklatur komplett'!R992),"-",'Nomenklatur komplett'!R992)</f>
        <v>-</v>
      </c>
      <c r="D992" s="177" t="str">
        <f>IF(ISBLANK('Nomenklatur komplett'!S992),"-",'Nomenklatur komplett'!S992)</f>
        <v>-</v>
      </c>
    </row>
    <row r="993" spans="1:4" x14ac:dyDescent="0.2">
      <c r="A993" s="174" t="str">
        <f>IF(ISBLANK('Nomenklatur komplett'!P993),"-",'Nomenklatur komplett'!P993)</f>
        <v>-</v>
      </c>
      <c r="B993" s="175" t="str">
        <f>IF(ISBLANK('Nomenklatur komplett'!Q993),"-",'Nomenklatur komplett'!Q993)</f>
        <v>-</v>
      </c>
      <c r="C993" s="176" t="str">
        <f>IF(ISBLANK('Nomenklatur komplett'!R993),"-",'Nomenklatur komplett'!R993)</f>
        <v>-</v>
      </c>
      <c r="D993" s="177" t="str">
        <f>IF(ISBLANK('Nomenklatur komplett'!S993),"-",'Nomenklatur komplett'!S993)</f>
        <v>-</v>
      </c>
    </row>
    <row r="994" spans="1:4" x14ac:dyDescent="0.2">
      <c r="A994" s="174" t="str">
        <f>IF(ISBLANK('Nomenklatur komplett'!P994),"-",'Nomenklatur komplett'!P994)</f>
        <v>-</v>
      </c>
      <c r="B994" s="175" t="str">
        <f>IF(ISBLANK('Nomenklatur komplett'!Q994),"-",'Nomenklatur komplett'!Q994)</f>
        <v>-</v>
      </c>
      <c r="C994" s="176" t="str">
        <f>IF(ISBLANK('Nomenklatur komplett'!R994),"-",'Nomenklatur komplett'!R994)</f>
        <v>-</v>
      </c>
      <c r="D994" s="177" t="str">
        <f>IF(ISBLANK('Nomenklatur komplett'!S994),"-",'Nomenklatur komplett'!S994)</f>
        <v>-</v>
      </c>
    </row>
    <row r="995" spans="1:4" x14ac:dyDescent="0.2">
      <c r="A995" s="174" t="str">
        <f>IF(ISBLANK('Nomenklatur komplett'!P995),"-",'Nomenklatur komplett'!P995)</f>
        <v>-</v>
      </c>
      <c r="B995" s="175" t="str">
        <f>IF(ISBLANK('Nomenklatur komplett'!Q995),"-",'Nomenklatur komplett'!Q995)</f>
        <v>-</v>
      </c>
      <c r="C995" s="176" t="str">
        <f>IF(ISBLANK('Nomenklatur komplett'!R995),"-",'Nomenklatur komplett'!R995)</f>
        <v>-</v>
      </c>
      <c r="D995" s="177" t="str">
        <f>IF(ISBLANK('Nomenklatur komplett'!S995),"-",'Nomenklatur komplett'!S995)</f>
        <v>-</v>
      </c>
    </row>
    <row r="996" spans="1:4" x14ac:dyDescent="0.2">
      <c r="A996" s="174" t="str">
        <f>IF(ISBLANK('Nomenklatur komplett'!P996),"-",'Nomenklatur komplett'!P996)</f>
        <v>-</v>
      </c>
      <c r="B996" s="175" t="str">
        <f>IF(ISBLANK('Nomenklatur komplett'!Q996),"-",'Nomenklatur komplett'!Q996)</f>
        <v>-</v>
      </c>
      <c r="C996" s="176" t="str">
        <f>IF(ISBLANK('Nomenklatur komplett'!R996),"-",'Nomenklatur komplett'!R996)</f>
        <v>-</v>
      </c>
      <c r="D996" s="177" t="str">
        <f>IF(ISBLANK('Nomenklatur komplett'!S996),"-",'Nomenklatur komplett'!S996)</f>
        <v>-</v>
      </c>
    </row>
    <row r="997" spans="1:4" x14ac:dyDescent="0.2">
      <c r="A997" s="174" t="str">
        <f>IF(ISBLANK('Nomenklatur komplett'!P997),"-",'Nomenklatur komplett'!P997)</f>
        <v>-</v>
      </c>
      <c r="B997" s="175" t="str">
        <f>IF(ISBLANK('Nomenklatur komplett'!Q997),"-",'Nomenklatur komplett'!Q997)</f>
        <v>-</v>
      </c>
      <c r="C997" s="176" t="str">
        <f>IF(ISBLANK('Nomenklatur komplett'!R997),"-",'Nomenklatur komplett'!R997)</f>
        <v>-</v>
      </c>
      <c r="D997" s="177" t="str">
        <f>IF(ISBLANK('Nomenklatur komplett'!S997),"-",'Nomenklatur komplett'!S997)</f>
        <v>-</v>
      </c>
    </row>
    <row r="998" spans="1:4" x14ac:dyDescent="0.2">
      <c r="A998" s="174" t="str">
        <f>IF(ISBLANK('Nomenklatur komplett'!P998),"-",'Nomenklatur komplett'!P998)</f>
        <v>-</v>
      </c>
      <c r="B998" s="175" t="str">
        <f>IF(ISBLANK('Nomenklatur komplett'!Q998),"-",'Nomenklatur komplett'!Q998)</f>
        <v>-</v>
      </c>
      <c r="C998" s="176" t="str">
        <f>IF(ISBLANK('Nomenklatur komplett'!R998),"-",'Nomenklatur komplett'!R998)</f>
        <v>-</v>
      </c>
      <c r="D998" s="177" t="str">
        <f>IF(ISBLANK('Nomenklatur komplett'!S998),"-",'Nomenklatur komplett'!S998)</f>
        <v>-</v>
      </c>
    </row>
    <row r="999" spans="1:4" x14ac:dyDescent="0.2">
      <c r="A999" s="174" t="str">
        <f>IF(ISBLANK('Nomenklatur komplett'!P999),"-",'Nomenklatur komplett'!P999)</f>
        <v>-</v>
      </c>
      <c r="B999" s="175" t="str">
        <f>IF(ISBLANK('Nomenklatur komplett'!Q999),"-",'Nomenklatur komplett'!Q999)</f>
        <v>-</v>
      </c>
      <c r="C999" s="176" t="str">
        <f>IF(ISBLANK('Nomenklatur komplett'!R999),"-",'Nomenklatur komplett'!R999)</f>
        <v>-</v>
      </c>
      <c r="D999" s="177" t="str">
        <f>IF(ISBLANK('Nomenklatur komplett'!S999),"-",'Nomenklatur komplett'!S999)</f>
        <v>-</v>
      </c>
    </row>
    <row r="1000" spans="1:4" x14ac:dyDescent="0.2">
      <c r="A1000" s="174" t="str">
        <f>IF(ISBLANK('Nomenklatur komplett'!P1000),"-",'Nomenklatur komplett'!P1000)</f>
        <v>-</v>
      </c>
      <c r="B1000" s="175" t="str">
        <f>IF(ISBLANK('Nomenklatur komplett'!Q1000),"-",'Nomenklatur komplett'!Q1000)</f>
        <v>-</v>
      </c>
      <c r="C1000" s="176" t="str">
        <f>IF(ISBLANK('Nomenklatur komplett'!R1000),"-",'Nomenklatur komplett'!R1000)</f>
        <v>-</v>
      </c>
      <c r="D1000" s="177" t="str">
        <f>IF(ISBLANK('Nomenklatur komplett'!S1000),"-",'Nomenklatur komplett'!S1000)</f>
        <v>-</v>
      </c>
    </row>
    <row r="1001" spans="1:4" x14ac:dyDescent="0.2">
      <c r="A1001" s="174" t="str">
        <f>IF(ISBLANK('Nomenklatur komplett'!P1001),"-",'Nomenklatur komplett'!P1001)</f>
        <v>-</v>
      </c>
      <c r="B1001" s="175" t="str">
        <f>IF(ISBLANK('Nomenklatur komplett'!Q1001),"-",'Nomenklatur komplett'!Q1001)</f>
        <v>-</v>
      </c>
      <c r="C1001" s="176" t="str">
        <f>IF(ISBLANK('Nomenklatur komplett'!R1001),"-",'Nomenklatur komplett'!R1001)</f>
        <v>-</v>
      </c>
      <c r="D1001" s="177" t="str">
        <f>IF(ISBLANK('Nomenklatur komplett'!S1001),"-",'Nomenklatur komplett'!S1001)</f>
        <v>-</v>
      </c>
    </row>
    <row r="1002" spans="1:4" x14ac:dyDescent="0.2">
      <c r="A1002" s="174" t="str">
        <f>IF(ISBLANK('Nomenklatur komplett'!P1002),"-",'Nomenklatur komplett'!P1002)</f>
        <v>-</v>
      </c>
      <c r="B1002" s="175" t="str">
        <f>IF(ISBLANK('Nomenklatur komplett'!Q1002),"-",'Nomenklatur komplett'!Q1002)</f>
        <v>-</v>
      </c>
      <c r="C1002" s="176" t="str">
        <f>IF(ISBLANK('Nomenklatur komplett'!R1002),"-",'Nomenklatur komplett'!R1002)</f>
        <v>-</v>
      </c>
      <c r="D1002" s="177" t="str">
        <f>IF(ISBLANK('Nomenklatur komplett'!S1002),"-",'Nomenklatur komplett'!S1002)</f>
        <v>-</v>
      </c>
    </row>
    <row r="1003" spans="1:4" x14ac:dyDescent="0.2">
      <c r="A1003" s="174" t="str">
        <f>IF(ISBLANK('Nomenklatur komplett'!P1003),"-",'Nomenklatur komplett'!P1003)</f>
        <v>-</v>
      </c>
      <c r="B1003" s="175" t="str">
        <f>IF(ISBLANK('Nomenklatur komplett'!Q1003),"-",'Nomenklatur komplett'!Q1003)</f>
        <v>-</v>
      </c>
      <c r="C1003" s="176" t="str">
        <f>IF(ISBLANK('Nomenklatur komplett'!R1003),"-",'Nomenklatur komplett'!R1003)</f>
        <v>-</v>
      </c>
      <c r="D1003" s="177" t="str">
        <f>IF(ISBLANK('Nomenklatur komplett'!S1003),"-",'Nomenklatur komplett'!S1003)</f>
        <v>-</v>
      </c>
    </row>
    <row r="1004" spans="1:4" x14ac:dyDescent="0.2">
      <c r="A1004" s="174" t="str">
        <f>IF(ISBLANK('Nomenklatur komplett'!P1004),"-",'Nomenklatur komplett'!P1004)</f>
        <v>-</v>
      </c>
      <c r="B1004" s="175" t="str">
        <f>IF(ISBLANK('Nomenklatur komplett'!Q1004),"-",'Nomenklatur komplett'!Q1004)</f>
        <v>-</v>
      </c>
      <c r="C1004" s="176" t="str">
        <f>IF(ISBLANK('Nomenklatur komplett'!R1004),"-",'Nomenklatur komplett'!R1004)</f>
        <v>-</v>
      </c>
      <c r="D1004" s="177" t="str">
        <f>IF(ISBLANK('Nomenklatur komplett'!S1004),"-",'Nomenklatur komplett'!S1004)</f>
        <v>-</v>
      </c>
    </row>
    <row r="1005" spans="1:4" x14ac:dyDescent="0.2">
      <c r="A1005" s="174" t="str">
        <f>IF(ISBLANK('Nomenklatur komplett'!P1005),"-",'Nomenklatur komplett'!P1005)</f>
        <v>-</v>
      </c>
      <c r="B1005" s="175" t="str">
        <f>IF(ISBLANK('Nomenklatur komplett'!Q1005),"-",'Nomenklatur komplett'!Q1005)</f>
        <v>-</v>
      </c>
      <c r="C1005" s="176" t="str">
        <f>IF(ISBLANK('Nomenklatur komplett'!R1005),"-",'Nomenklatur komplett'!R1005)</f>
        <v>-</v>
      </c>
      <c r="D1005" s="177" t="str">
        <f>IF(ISBLANK('Nomenklatur komplett'!S1005),"-",'Nomenklatur komplett'!S1005)</f>
        <v>-</v>
      </c>
    </row>
    <row r="1006" spans="1:4" x14ac:dyDescent="0.2">
      <c r="A1006" s="174" t="str">
        <f>IF(ISBLANK('Nomenklatur komplett'!P1006),"-",'Nomenklatur komplett'!P1006)</f>
        <v>-</v>
      </c>
      <c r="B1006" s="175" t="str">
        <f>IF(ISBLANK('Nomenklatur komplett'!Q1006),"-",'Nomenklatur komplett'!Q1006)</f>
        <v>-</v>
      </c>
      <c r="C1006" s="176" t="str">
        <f>IF(ISBLANK('Nomenklatur komplett'!R1006),"-",'Nomenklatur komplett'!R1006)</f>
        <v>-</v>
      </c>
      <c r="D1006" s="177" t="str">
        <f>IF(ISBLANK('Nomenklatur komplett'!S1006),"-",'Nomenklatur komplett'!S1006)</f>
        <v>-</v>
      </c>
    </row>
    <row r="1007" spans="1:4" x14ac:dyDescent="0.2">
      <c r="A1007" s="174" t="str">
        <f>IF(ISBLANK('Nomenklatur komplett'!P1007),"-",'Nomenklatur komplett'!P1007)</f>
        <v>-</v>
      </c>
      <c r="B1007" s="175" t="str">
        <f>IF(ISBLANK('Nomenklatur komplett'!Q1007),"-",'Nomenklatur komplett'!Q1007)</f>
        <v>-</v>
      </c>
      <c r="C1007" s="176" t="str">
        <f>IF(ISBLANK('Nomenklatur komplett'!R1007),"-",'Nomenklatur komplett'!R1007)</f>
        <v>-</v>
      </c>
      <c r="D1007" s="177" t="str">
        <f>IF(ISBLANK('Nomenklatur komplett'!S1007),"-",'Nomenklatur komplett'!S1007)</f>
        <v>-</v>
      </c>
    </row>
    <row r="1008" spans="1:4" x14ac:dyDescent="0.2">
      <c r="A1008" s="174" t="str">
        <f>IF(ISBLANK('Nomenklatur komplett'!P1008),"-",'Nomenklatur komplett'!P1008)</f>
        <v>-</v>
      </c>
      <c r="B1008" s="175" t="str">
        <f>IF(ISBLANK('Nomenklatur komplett'!Q1008),"-",'Nomenklatur komplett'!Q1008)</f>
        <v>-</v>
      </c>
      <c r="C1008" s="176" t="str">
        <f>IF(ISBLANK('Nomenklatur komplett'!R1008),"-",'Nomenklatur komplett'!R1008)</f>
        <v>-</v>
      </c>
      <c r="D1008" s="177" t="str">
        <f>IF(ISBLANK('Nomenklatur komplett'!S1008),"-",'Nomenklatur komplett'!S1008)</f>
        <v>-</v>
      </c>
    </row>
    <row r="1009" spans="1:4" x14ac:dyDescent="0.2">
      <c r="A1009" s="174" t="str">
        <f>IF(ISBLANK('Nomenklatur komplett'!P1009),"-",'Nomenklatur komplett'!P1009)</f>
        <v>-</v>
      </c>
      <c r="B1009" s="175" t="str">
        <f>IF(ISBLANK('Nomenklatur komplett'!Q1009),"-",'Nomenklatur komplett'!Q1009)</f>
        <v>-</v>
      </c>
      <c r="C1009" s="176" t="str">
        <f>IF(ISBLANK('Nomenklatur komplett'!R1009),"-",'Nomenklatur komplett'!R1009)</f>
        <v>-</v>
      </c>
      <c r="D1009" s="177" t="str">
        <f>IF(ISBLANK('Nomenklatur komplett'!S1009),"-",'Nomenklatur komplett'!S1009)</f>
        <v>-</v>
      </c>
    </row>
    <row r="1010" spans="1:4" x14ac:dyDescent="0.2">
      <c r="A1010" s="174" t="str">
        <f>IF(ISBLANK('Nomenklatur komplett'!P1010),"-",'Nomenklatur komplett'!P1010)</f>
        <v>-</v>
      </c>
      <c r="B1010" s="175" t="str">
        <f>IF(ISBLANK('Nomenklatur komplett'!Q1010),"-",'Nomenklatur komplett'!Q1010)</f>
        <v>-</v>
      </c>
      <c r="C1010" s="176" t="str">
        <f>IF(ISBLANK('Nomenklatur komplett'!R1010),"-",'Nomenklatur komplett'!R1010)</f>
        <v>-</v>
      </c>
      <c r="D1010" s="177" t="str">
        <f>IF(ISBLANK('Nomenklatur komplett'!S1010),"-",'Nomenklatur komplett'!S1010)</f>
        <v>-</v>
      </c>
    </row>
    <row r="1011" spans="1:4" x14ac:dyDescent="0.2">
      <c r="A1011" s="174" t="str">
        <f>IF(ISBLANK('Nomenklatur komplett'!P1011),"-",'Nomenklatur komplett'!P1011)</f>
        <v>-</v>
      </c>
      <c r="B1011" s="175" t="str">
        <f>IF(ISBLANK('Nomenklatur komplett'!Q1011),"-",'Nomenklatur komplett'!Q1011)</f>
        <v>-</v>
      </c>
      <c r="C1011" s="176" t="str">
        <f>IF(ISBLANK('Nomenklatur komplett'!R1011),"-",'Nomenklatur komplett'!R1011)</f>
        <v>-</v>
      </c>
      <c r="D1011" s="177" t="str">
        <f>IF(ISBLANK('Nomenklatur komplett'!S1011),"-",'Nomenklatur komplett'!S1011)</f>
        <v>-</v>
      </c>
    </row>
    <row r="1012" spans="1:4" x14ac:dyDescent="0.2">
      <c r="A1012" s="174" t="str">
        <f>IF(ISBLANK('Nomenklatur komplett'!P1012),"-",'Nomenklatur komplett'!P1012)</f>
        <v>-</v>
      </c>
      <c r="B1012" s="175" t="str">
        <f>IF(ISBLANK('Nomenklatur komplett'!Q1012),"-",'Nomenklatur komplett'!Q1012)</f>
        <v>-</v>
      </c>
      <c r="C1012" s="176" t="str">
        <f>IF(ISBLANK('Nomenklatur komplett'!R1012),"-",'Nomenklatur komplett'!R1012)</f>
        <v>-</v>
      </c>
      <c r="D1012" s="177" t="str">
        <f>IF(ISBLANK('Nomenklatur komplett'!S1012),"-",'Nomenklatur komplett'!S1012)</f>
        <v>-</v>
      </c>
    </row>
    <row r="1013" spans="1:4" x14ac:dyDescent="0.2">
      <c r="A1013" s="174" t="str">
        <f>IF(ISBLANK('Nomenklatur komplett'!P1013),"-",'Nomenklatur komplett'!P1013)</f>
        <v>-</v>
      </c>
      <c r="B1013" s="175" t="str">
        <f>IF(ISBLANK('Nomenklatur komplett'!Q1013),"-",'Nomenklatur komplett'!Q1013)</f>
        <v>-</v>
      </c>
      <c r="C1013" s="176" t="str">
        <f>IF(ISBLANK('Nomenklatur komplett'!R1013),"-",'Nomenklatur komplett'!R1013)</f>
        <v>-</v>
      </c>
      <c r="D1013" s="177" t="str">
        <f>IF(ISBLANK('Nomenklatur komplett'!S1013),"-",'Nomenklatur komplett'!S1013)</f>
        <v>-</v>
      </c>
    </row>
    <row r="1014" spans="1:4" x14ac:dyDescent="0.2">
      <c r="A1014" s="174" t="str">
        <f>IF(ISBLANK('Nomenklatur komplett'!P1014),"-",'Nomenklatur komplett'!P1014)</f>
        <v>-</v>
      </c>
      <c r="B1014" s="175" t="str">
        <f>IF(ISBLANK('Nomenklatur komplett'!Q1014),"-",'Nomenklatur komplett'!Q1014)</f>
        <v>-</v>
      </c>
      <c r="C1014" s="176" t="str">
        <f>IF(ISBLANK('Nomenklatur komplett'!R1014),"-",'Nomenklatur komplett'!R1014)</f>
        <v>-</v>
      </c>
      <c r="D1014" s="177" t="str">
        <f>IF(ISBLANK('Nomenklatur komplett'!S1014),"-",'Nomenklatur komplett'!S1014)</f>
        <v>-</v>
      </c>
    </row>
    <row r="1015" spans="1:4" x14ac:dyDescent="0.2">
      <c r="A1015" s="174" t="str">
        <f>IF(ISBLANK('Nomenklatur komplett'!P1015),"-",'Nomenklatur komplett'!P1015)</f>
        <v>-</v>
      </c>
      <c r="B1015" s="175" t="str">
        <f>IF(ISBLANK('Nomenklatur komplett'!Q1015),"-",'Nomenklatur komplett'!Q1015)</f>
        <v>-</v>
      </c>
      <c r="C1015" s="176" t="str">
        <f>IF(ISBLANK('Nomenklatur komplett'!R1015),"-",'Nomenklatur komplett'!R1015)</f>
        <v>-</v>
      </c>
      <c r="D1015" s="177" t="str">
        <f>IF(ISBLANK('Nomenklatur komplett'!S1015),"-",'Nomenklatur komplett'!S1015)</f>
        <v>-</v>
      </c>
    </row>
    <row r="1016" spans="1:4" x14ac:dyDescent="0.2">
      <c r="A1016" s="174" t="str">
        <f>IF(ISBLANK('Nomenklatur komplett'!P1016),"-",'Nomenklatur komplett'!P1016)</f>
        <v>-</v>
      </c>
      <c r="B1016" s="175" t="str">
        <f>IF(ISBLANK('Nomenklatur komplett'!Q1016),"-",'Nomenklatur komplett'!Q1016)</f>
        <v>-</v>
      </c>
      <c r="C1016" s="176" t="str">
        <f>IF(ISBLANK('Nomenklatur komplett'!R1016),"-",'Nomenklatur komplett'!R1016)</f>
        <v>-</v>
      </c>
      <c r="D1016" s="177" t="str">
        <f>IF(ISBLANK('Nomenklatur komplett'!S1016),"-",'Nomenklatur komplett'!S1016)</f>
        <v>-</v>
      </c>
    </row>
    <row r="1017" spans="1:4" x14ac:dyDescent="0.2">
      <c r="A1017" s="174" t="str">
        <f>IF(ISBLANK('Nomenklatur komplett'!P1017),"-",'Nomenklatur komplett'!P1017)</f>
        <v>-</v>
      </c>
      <c r="B1017" s="175" t="str">
        <f>IF(ISBLANK('Nomenklatur komplett'!Q1017),"-",'Nomenklatur komplett'!Q1017)</f>
        <v>-</v>
      </c>
      <c r="C1017" s="176" t="str">
        <f>IF(ISBLANK('Nomenklatur komplett'!R1017),"-",'Nomenklatur komplett'!R1017)</f>
        <v>-</v>
      </c>
      <c r="D1017" s="177" t="str">
        <f>IF(ISBLANK('Nomenklatur komplett'!S1017),"-",'Nomenklatur komplett'!S1017)</f>
        <v>-</v>
      </c>
    </row>
    <row r="1018" spans="1:4" x14ac:dyDescent="0.2">
      <c r="A1018" s="174" t="str">
        <f>IF(ISBLANK('Nomenklatur komplett'!P1018),"-",'Nomenklatur komplett'!P1018)</f>
        <v>-</v>
      </c>
      <c r="B1018" s="175" t="str">
        <f>IF(ISBLANK('Nomenklatur komplett'!Q1018),"-",'Nomenklatur komplett'!Q1018)</f>
        <v>-</v>
      </c>
      <c r="C1018" s="176" t="str">
        <f>IF(ISBLANK('Nomenklatur komplett'!R1018),"-",'Nomenklatur komplett'!R1018)</f>
        <v>-</v>
      </c>
      <c r="D1018" s="177" t="str">
        <f>IF(ISBLANK('Nomenklatur komplett'!S1018),"-",'Nomenklatur komplett'!S1018)</f>
        <v>-</v>
      </c>
    </row>
    <row r="1019" spans="1:4" x14ac:dyDescent="0.2">
      <c r="A1019" s="174" t="str">
        <f>IF(ISBLANK('Nomenklatur komplett'!P1019),"-",'Nomenklatur komplett'!P1019)</f>
        <v>-</v>
      </c>
      <c r="B1019" s="175" t="str">
        <f>IF(ISBLANK('Nomenklatur komplett'!Q1019),"-",'Nomenklatur komplett'!Q1019)</f>
        <v>-</v>
      </c>
      <c r="C1019" s="176" t="str">
        <f>IF(ISBLANK('Nomenklatur komplett'!R1019),"-",'Nomenklatur komplett'!R1019)</f>
        <v>-</v>
      </c>
      <c r="D1019" s="177" t="str">
        <f>IF(ISBLANK('Nomenklatur komplett'!S1019),"-",'Nomenklatur komplett'!S1019)</f>
        <v>-</v>
      </c>
    </row>
    <row r="1020" spans="1:4" x14ac:dyDescent="0.2">
      <c r="A1020" s="174" t="str">
        <f>IF(ISBLANK('Nomenklatur komplett'!P1020),"-",'Nomenklatur komplett'!P1020)</f>
        <v>-</v>
      </c>
      <c r="B1020" s="175" t="str">
        <f>IF(ISBLANK('Nomenklatur komplett'!Q1020),"-",'Nomenklatur komplett'!Q1020)</f>
        <v>-</v>
      </c>
      <c r="C1020" s="176" t="str">
        <f>IF(ISBLANK('Nomenklatur komplett'!R1020),"-",'Nomenklatur komplett'!R1020)</f>
        <v>-</v>
      </c>
      <c r="D1020" s="177" t="str">
        <f>IF(ISBLANK('Nomenklatur komplett'!S1020),"-",'Nomenklatur komplett'!S1020)</f>
        <v>-</v>
      </c>
    </row>
    <row r="1021" spans="1:4" x14ac:dyDescent="0.2">
      <c r="A1021" s="174" t="str">
        <f>IF(ISBLANK('Nomenklatur komplett'!P1021),"-",'Nomenklatur komplett'!P1021)</f>
        <v>-</v>
      </c>
      <c r="B1021" s="175" t="str">
        <f>IF(ISBLANK('Nomenklatur komplett'!Q1021),"-",'Nomenklatur komplett'!Q1021)</f>
        <v>-</v>
      </c>
      <c r="C1021" s="176" t="str">
        <f>IF(ISBLANK('Nomenklatur komplett'!R1021),"-",'Nomenklatur komplett'!R1021)</f>
        <v>-</v>
      </c>
      <c r="D1021" s="177" t="str">
        <f>IF(ISBLANK('Nomenklatur komplett'!S1021),"-",'Nomenklatur komplett'!S1021)</f>
        <v>-</v>
      </c>
    </row>
    <row r="1022" spans="1:4" x14ac:dyDescent="0.2">
      <c r="A1022" s="174" t="str">
        <f>IF(ISBLANK('Nomenklatur komplett'!P1022),"-",'Nomenklatur komplett'!P1022)</f>
        <v>-</v>
      </c>
      <c r="B1022" s="175" t="str">
        <f>IF(ISBLANK('Nomenklatur komplett'!Q1022),"-",'Nomenklatur komplett'!Q1022)</f>
        <v>-</v>
      </c>
      <c r="C1022" s="176" t="str">
        <f>IF(ISBLANK('Nomenklatur komplett'!R1022),"-",'Nomenklatur komplett'!R1022)</f>
        <v>-</v>
      </c>
      <c r="D1022" s="177" t="str">
        <f>IF(ISBLANK('Nomenklatur komplett'!S1022),"-",'Nomenklatur komplett'!S1022)</f>
        <v>-</v>
      </c>
    </row>
    <row r="1023" spans="1:4" x14ac:dyDescent="0.2">
      <c r="A1023" s="174" t="str">
        <f>IF(ISBLANK('Nomenklatur komplett'!P1023),"-",'Nomenklatur komplett'!P1023)</f>
        <v>-</v>
      </c>
      <c r="B1023" s="175" t="str">
        <f>IF(ISBLANK('Nomenklatur komplett'!Q1023),"-",'Nomenklatur komplett'!Q1023)</f>
        <v>-</v>
      </c>
      <c r="C1023" s="176" t="str">
        <f>IF(ISBLANK('Nomenklatur komplett'!R1023),"-",'Nomenklatur komplett'!R1023)</f>
        <v>-</v>
      </c>
      <c r="D1023" s="177" t="str">
        <f>IF(ISBLANK('Nomenklatur komplett'!S1023),"-",'Nomenklatur komplett'!S1023)</f>
        <v>-</v>
      </c>
    </row>
    <row r="1024" spans="1:4" x14ac:dyDescent="0.2">
      <c r="A1024" s="174" t="str">
        <f>IF(ISBLANK('Nomenklatur komplett'!P1024),"-",'Nomenklatur komplett'!P1024)</f>
        <v>-</v>
      </c>
      <c r="B1024" s="175" t="str">
        <f>IF(ISBLANK('Nomenklatur komplett'!Q1024),"-",'Nomenklatur komplett'!Q1024)</f>
        <v>-</v>
      </c>
      <c r="C1024" s="176" t="str">
        <f>IF(ISBLANK('Nomenklatur komplett'!R1024),"-",'Nomenklatur komplett'!R1024)</f>
        <v>-</v>
      </c>
      <c r="D1024" s="177" t="str">
        <f>IF(ISBLANK('Nomenklatur komplett'!S1024),"-",'Nomenklatur komplett'!S1024)</f>
        <v>-</v>
      </c>
    </row>
    <row r="1025" spans="1:4" x14ac:dyDescent="0.2">
      <c r="A1025" s="174" t="str">
        <f>IF(ISBLANK('Nomenklatur komplett'!P1025),"-",'Nomenklatur komplett'!P1025)</f>
        <v>-</v>
      </c>
      <c r="B1025" s="175" t="str">
        <f>IF(ISBLANK('Nomenklatur komplett'!Q1025),"-",'Nomenklatur komplett'!Q1025)</f>
        <v>-</v>
      </c>
      <c r="C1025" s="176" t="str">
        <f>IF(ISBLANK('Nomenklatur komplett'!R1025),"-",'Nomenklatur komplett'!R1025)</f>
        <v>-</v>
      </c>
      <c r="D1025" s="177" t="str">
        <f>IF(ISBLANK('Nomenklatur komplett'!S1025),"-",'Nomenklatur komplett'!S1025)</f>
        <v>-</v>
      </c>
    </row>
    <row r="1026" spans="1:4" x14ac:dyDescent="0.2">
      <c r="A1026" s="174" t="str">
        <f>IF(ISBLANK('Nomenklatur komplett'!P1026),"-",'Nomenklatur komplett'!P1026)</f>
        <v>-</v>
      </c>
      <c r="B1026" s="175" t="str">
        <f>IF(ISBLANK('Nomenklatur komplett'!Q1026),"-",'Nomenklatur komplett'!Q1026)</f>
        <v>-</v>
      </c>
      <c r="C1026" s="176" t="str">
        <f>IF(ISBLANK('Nomenklatur komplett'!R1026),"-",'Nomenklatur komplett'!R1026)</f>
        <v>-</v>
      </c>
      <c r="D1026" s="177" t="str">
        <f>IF(ISBLANK('Nomenklatur komplett'!S1026),"-",'Nomenklatur komplett'!S1026)</f>
        <v>-</v>
      </c>
    </row>
    <row r="1027" spans="1:4" x14ac:dyDescent="0.2">
      <c r="A1027" s="174" t="str">
        <f>IF(ISBLANK('Nomenklatur komplett'!P1027),"-",'Nomenklatur komplett'!P1027)</f>
        <v>-</v>
      </c>
      <c r="B1027" s="175" t="str">
        <f>IF(ISBLANK('Nomenklatur komplett'!Q1027),"-",'Nomenklatur komplett'!Q1027)</f>
        <v>-</v>
      </c>
      <c r="C1027" s="176" t="str">
        <f>IF(ISBLANK('Nomenklatur komplett'!R1027),"-",'Nomenklatur komplett'!R1027)</f>
        <v>-</v>
      </c>
      <c r="D1027" s="177" t="str">
        <f>IF(ISBLANK('Nomenklatur komplett'!S1027),"-",'Nomenklatur komplett'!S1027)</f>
        <v>-</v>
      </c>
    </row>
    <row r="1028" spans="1:4" x14ac:dyDescent="0.2">
      <c r="A1028" s="174" t="str">
        <f>IF(ISBLANK('Nomenklatur komplett'!P1028),"-",'Nomenklatur komplett'!P1028)</f>
        <v>-</v>
      </c>
      <c r="B1028" s="175" t="str">
        <f>IF(ISBLANK('Nomenklatur komplett'!Q1028),"-",'Nomenklatur komplett'!Q1028)</f>
        <v>-</v>
      </c>
      <c r="C1028" s="176" t="str">
        <f>IF(ISBLANK('Nomenklatur komplett'!R1028),"-",'Nomenklatur komplett'!R1028)</f>
        <v>-</v>
      </c>
      <c r="D1028" s="177" t="str">
        <f>IF(ISBLANK('Nomenklatur komplett'!S1028),"-",'Nomenklatur komplett'!S1028)</f>
        <v>-</v>
      </c>
    </row>
    <row r="1029" spans="1:4" x14ac:dyDescent="0.2">
      <c r="A1029" s="174" t="str">
        <f>IF(ISBLANK('Nomenklatur komplett'!P1029),"-",'Nomenklatur komplett'!P1029)</f>
        <v>-</v>
      </c>
      <c r="B1029" s="175" t="str">
        <f>IF(ISBLANK('Nomenklatur komplett'!Q1029),"-",'Nomenklatur komplett'!Q1029)</f>
        <v>-</v>
      </c>
      <c r="C1029" s="176" t="str">
        <f>IF(ISBLANK('Nomenklatur komplett'!R1029),"-",'Nomenklatur komplett'!R1029)</f>
        <v>-</v>
      </c>
      <c r="D1029" s="177" t="str">
        <f>IF(ISBLANK('Nomenklatur komplett'!S1029),"-",'Nomenklatur komplett'!S1029)</f>
        <v>-</v>
      </c>
    </row>
    <row r="1030" spans="1:4" x14ac:dyDescent="0.2">
      <c r="A1030" s="174" t="str">
        <f>IF(ISBLANK('Nomenklatur komplett'!P1030),"-",'Nomenklatur komplett'!P1030)</f>
        <v>-</v>
      </c>
      <c r="B1030" s="175" t="str">
        <f>IF(ISBLANK('Nomenklatur komplett'!Q1030),"-",'Nomenklatur komplett'!Q1030)</f>
        <v>-</v>
      </c>
      <c r="C1030" s="176" t="str">
        <f>IF(ISBLANK('Nomenklatur komplett'!R1030),"-",'Nomenklatur komplett'!R1030)</f>
        <v>-</v>
      </c>
      <c r="D1030" s="177" t="str">
        <f>IF(ISBLANK('Nomenklatur komplett'!S1030),"-",'Nomenklatur komplett'!S1030)</f>
        <v>-</v>
      </c>
    </row>
    <row r="1031" spans="1:4" x14ac:dyDescent="0.2">
      <c r="A1031" s="174" t="str">
        <f>IF(ISBLANK('Nomenklatur komplett'!P1031),"-",'Nomenklatur komplett'!P1031)</f>
        <v>-</v>
      </c>
      <c r="B1031" s="175" t="str">
        <f>IF(ISBLANK('Nomenklatur komplett'!Q1031),"-",'Nomenklatur komplett'!Q1031)</f>
        <v>-</v>
      </c>
      <c r="C1031" s="176" t="str">
        <f>IF(ISBLANK('Nomenklatur komplett'!R1031),"-",'Nomenklatur komplett'!R1031)</f>
        <v>-</v>
      </c>
      <c r="D1031" s="177" t="str">
        <f>IF(ISBLANK('Nomenklatur komplett'!S1031),"-",'Nomenklatur komplett'!S1031)</f>
        <v>-</v>
      </c>
    </row>
    <row r="1032" spans="1:4" x14ac:dyDescent="0.2">
      <c r="A1032" s="174" t="str">
        <f>IF(ISBLANK('Nomenklatur komplett'!P1032),"-",'Nomenklatur komplett'!P1032)</f>
        <v>-</v>
      </c>
      <c r="B1032" s="175" t="str">
        <f>IF(ISBLANK('Nomenklatur komplett'!Q1032),"-",'Nomenklatur komplett'!Q1032)</f>
        <v>-</v>
      </c>
      <c r="C1032" s="176" t="str">
        <f>IF(ISBLANK('Nomenklatur komplett'!R1032),"-",'Nomenklatur komplett'!R1032)</f>
        <v>-</v>
      </c>
      <c r="D1032" s="177" t="str">
        <f>IF(ISBLANK('Nomenklatur komplett'!S1032),"-",'Nomenklatur komplett'!S1032)</f>
        <v>-</v>
      </c>
    </row>
    <row r="1033" spans="1:4" x14ac:dyDescent="0.2">
      <c r="A1033" s="174" t="str">
        <f>IF(ISBLANK('Nomenklatur komplett'!P1033),"-",'Nomenklatur komplett'!P1033)</f>
        <v>-</v>
      </c>
      <c r="B1033" s="175" t="str">
        <f>IF(ISBLANK('Nomenklatur komplett'!Q1033),"-",'Nomenklatur komplett'!Q1033)</f>
        <v>-</v>
      </c>
      <c r="C1033" s="176" t="str">
        <f>IF(ISBLANK('Nomenklatur komplett'!R1033),"-",'Nomenklatur komplett'!R1033)</f>
        <v>-</v>
      </c>
      <c r="D1033" s="177" t="str">
        <f>IF(ISBLANK('Nomenklatur komplett'!S1033),"-",'Nomenklatur komplett'!S1033)</f>
        <v>-</v>
      </c>
    </row>
    <row r="1034" spans="1:4" x14ac:dyDescent="0.2">
      <c r="A1034" s="174" t="str">
        <f>IF(ISBLANK('Nomenklatur komplett'!P1034),"-",'Nomenklatur komplett'!P1034)</f>
        <v>-</v>
      </c>
      <c r="B1034" s="175" t="str">
        <f>IF(ISBLANK('Nomenklatur komplett'!Q1034),"-",'Nomenklatur komplett'!Q1034)</f>
        <v>-</v>
      </c>
      <c r="C1034" s="176" t="str">
        <f>IF(ISBLANK('Nomenklatur komplett'!R1034),"-",'Nomenklatur komplett'!R1034)</f>
        <v>-</v>
      </c>
      <c r="D1034" s="177" t="str">
        <f>IF(ISBLANK('Nomenklatur komplett'!S1034),"-",'Nomenklatur komplett'!S1034)</f>
        <v>-</v>
      </c>
    </row>
    <row r="1035" spans="1:4" x14ac:dyDescent="0.2">
      <c r="A1035" s="174" t="str">
        <f>IF(ISBLANK('Nomenklatur komplett'!P1035),"-",'Nomenklatur komplett'!P1035)</f>
        <v>-</v>
      </c>
      <c r="B1035" s="175" t="str">
        <f>IF(ISBLANK('Nomenklatur komplett'!Q1035),"-",'Nomenklatur komplett'!Q1035)</f>
        <v>-</v>
      </c>
      <c r="C1035" s="176" t="str">
        <f>IF(ISBLANK('Nomenklatur komplett'!R1035),"-",'Nomenklatur komplett'!R1035)</f>
        <v>-</v>
      </c>
      <c r="D1035" s="177" t="str">
        <f>IF(ISBLANK('Nomenklatur komplett'!S1035),"-",'Nomenklatur komplett'!S1035)</f>
        <v>-</v>
      </c>
    </row>
    <row r="1036" spans="1:4" x14ac:dyDescent="0.2">
      <c r="A1036" s="174" t="str">
        <f>IF(ISBLANK('Nomenklatur komplett'!P1036),"-",'Nomenklatur komplett'!P1036)</f>
        <v>-</v>
      </c>
      <c r="B1036" s="175" t="str">
        <f>IF(ISBLANK('Nomenklatur komplett'!Q1036),"-",'Nomenklatur komplett'!Q1036)</f>
        <v>-</v>
      </c>
      <c r="C1036" s="176" t="str">
        <f>IF(ISBLANK('Nomenklatur komplett'!R1036),"-",'Nomenklatur komplett'!R1036)</f>
        <v>-</v>
      </c>
      <c r="D1036" s="177" t="str">
        <f>IF(ISBLANK('Nomenklatur komplett'!S1036),"-",'Nomenklatur komplett'!S1036)</f>
        <v>-</v>
      </c>
    </row>
    <row r="1037" spans="1:4" x14ac:dyDescent="0.2">
      <c r="A1037" s="174" t="str">
        <f>IF(ISBLANK('Nomenklatur komplett'!P1037),"-",'Nomenklatur komplett'!P1037)</f>
        <v>-</v>
      </c>
      <c r="B1037" s="175" t="str">
        <f>IF(ISBLANK('Nomenklatur komplett'!Q1037),"-",'Nomenklatur komplett'!Q1037)</f>
        <v>-</v>
      </c>
      <c r="C1037" s="176" t="str">
        <f>IF(ISBLANK('Nomenklatur komplett'!R1037),"-",'Nomenklatur komplett'!R1037)</f>
        <v>-</v>
      </c>
      <c r="D1037" s="177" t="str">
        <f>IF(ISBLANK('Nomenklatur komplett'!S1037),"-",'Nomenklatur komplett'!S1037)</f>
        <v>-</v>
      </c>
    </row>
    <row r="1038" spans="1:4" x14ac:dyDescent="0.2">
      <c r="A1038" s="174" t="str">
        <f>IF(ISBLANK('Nomenklatur komplett'!P1038),"-",'Nomenklatur komplett'!P1038)</f>
        <v>-</v>
      </c>
      <c r="B1038" s="175" t="str">
        <f>IF(ISBLANK('Nomenklatur komplett'!Q1038),"-",'Nomenklatur komplett'!Q1038)</f>
        <v>-</v>
      </c>
      <c r="C1038" s="176" t="str">
        <f>IF(ISBLANK('Nomenklatur komplett'!R1038),"-",'Nomenklatur komplett'!R1038)</f>
        <v>-</v>
      </c>
      <c r="D1038" s="177" t="str">
        <f>IF(ISBLANK('Nomenklatur komplett'!S1038),"-",'Nomenklatur komplett'!S1038)</f>
        <v>-</v>
      </c>
    </row>
    <row r="1039" spans="1:4" x14ac:dyDescent="0.2">
      <c r="A1039" s="174" t="str">
        <f>IF(ISBLANK('Nomenklatur komplett'!P1039),"-",'Nomenklatur komplett'!P1039)</f>
        <v>-</v>
      </c>
      <c r="B1039" s="175" t="str">
        <f>IF(ISBLANK('Nomenklatur komplett'!Q1039),"-",'Nomenklatur komplett'!Q1039)</f>
        <v>-</v>
      </c>
      <c r="C1039" s="176" t="str">
        <f>IF(ISBLANK('Nomenklatur komplett'!R1039),"-",'Nomenklatur komplett'!R1039)</f>
        <v>-</v>
      </c>
      <c r="D1039" s="177" t="str">
        <f>IF(ISBLANK('Nomenklatur komplett'!S1039),"-",'Nomenklatur komplett'!S1039)</f>
        <v>-</v>
      </c>
    </row>
    <row r="1040" spans="1:4" x14ac:dyDescent="0.2">
      <c r="A1040" s="174" t="str">
        <f>IF(ISBLANK('Nomenklatur komplett'!P1040),"-",'Nomenklatur komplett'!P1040)</f>
        <v>-</v>
      </c>
      <c r="B1040" s="175" t="str">
        <f>IF(ISBLANK('Nomenklatur komplett'!Q1040),"-",'Nomenklatur komplett'!Q1040)</f>
        <v>-</v>
      </c>
      <c r="C1040" s="176" t="str">
        <f>IF(ISBLANK('Nomenklatur komplett'!R1040),"-",'Nomenklatur komplett'!R1040)</f>
        <v>-</v>
      </c>
      <c r="D1040" s="177" t="str">
        <f>IF(ISBLANK('Nomenklatur komplett'!S1040),"-",'Nomenklatur komplett'!S1040)</f>
        <v>-</v>
      </c>
    </row>
    <row r="1041" spans="1:4" x14ac:dyDescent="0.2">
      <c r="A1041" s="174" t="str">
        <f>IF(ISBLANK('Nomenklatur komplett'!P1041),"-",'Nomenklatur komplett'!P1041)</f>
        <v>-</v>
      </c>
      <c r="B1041" s="175" t="str">
        <f>IF(ISBLANK('Nomenklatur komplett'!Q1041),"-",'Nomenklatur komplett'!Q1041)</f>
        <v>-</v>
      </c>
      <c r="C1041" s="176" t="str">
        <f>IF(ISBLANK('Nomenklatur komplett'!R1041),"-",'Nomenklatur komplett'!R1041)</f>
        <v>-</v>
      </c>
      <c r="D1041" s="177" t="str">
        <f>IF(ISBLANK('Nomenklatur komplett'!S1041),"-",'Nomenklatur komplett'!S1041)</f>
        <v>-</v>
      </c>
    </row>
    <row r="1042" spans="1:4" x14ac:dyDescent="0.2">
      <c r="A1042" s="174" t="str">
        <f>IF(ISBLANK('Nomenklatur komplett'!P1042),"-",'Nomenklatur komplett'!P1042)</f>
        <v>-</v>
      </c>
      <c r="B1042" s="175" t="str">
        <f>IF(ISBLANK('Nomenklatur komplett'!Q1042),"-",'Nomenklatur komplett'!Q1042)</f>
        <v>-</v>
      </c>
      <c r="C1042" s="176" t="str">
        <f>IF(ISBLANK('Nomenklatur komplett'!R1042),"-",'Nomenklatur komplett'!R1042)</f>
        <v>-</v>
      </c>
      <c r="D1042" s="177" t="str">
        <f>IF(ISBLANK('Nomenklatur komplett'!S1042),"-",'Nomenklatur komplett'!S1042)</f>
        <v>-</v>
      </c>
    </row>
    <row r="1043" spans="1:4" x14ac:dyDescent="0.2">
      <c r="A1043" s="174" t="str">
        <f>IF(ISBLANK('Nomenklatur komplett'!P1043),"-",'Nomenklatur komplett'!P1043)</f>
        <v>-</v>
      </c>
      <c r="B1043" s="175" t="str">
        <f>IF(ISBLANK('Nomenklatur komplett'!Q1043),"-",'Nomenklatur komplett'!Q1043)</f>
        <v>-</v>
      </c>
      <c r="C1043" s="176" t="str">
        <f>IF(ISBLANK('Nomenklatur komplett'!R1043),"-",'Nomenklatur komplett'!R1043)</f>
        <v>-</v>
      </c>
      <c r="D1043" s="177" t="str">
        <f>IF(ISBLANK('Nomenklatur komplett'!S1043),"-",'Nomenklatur komplett'!S1043)</f>
        <v>-</v>
      </c>
    </row>
    <row r="1044" spans="1:4" x14ac:dyDescent="0.2">
      <c r="A1044" s="174" t="str">
        <f>IF(ISBLANK('Nomenklatur komplett'!P1044),"-",'Nomenklatur komplett'!P1044)</f>
        <v>-</v>
      </c>
      <c r="B1044" s="175" t="str">
        <f>IF(ISBLANK('Nomenklatur komplett'!Q1044),"-",'Nomenklatur komplett'!Q1044)</f>
        <v>-</v>
      </c>
      <c r="C1044" s="176" t="str">
        <f>IF(ISBLANK('Nomenklatur komplett'!R1044),"-",'Nomenklatur komplett'!R1044)</f>
        <v>-</v>
      </c>
      <c r="D1044" s="177" t="str">
        <f>IF(ISBLANK('Nomenklatur komplett'!S1044),"-",'Nomenklatur komplett'!S1044)</f>
        <v>-</v>
      </c>
    </row>
    <row r="1045" spans="1:4" x14ac:dyDescent="0.2">
      <c r="A1045" s="174" t="str">
        <f>IF(ISBLANK('Nomenklatur komplett'!P1045),"-",'Nomenklatur komplett'!P1045)</f>
        <v>-</v>
      </c>
      <c r="B1045" s="175" t="str">
        <f>IF(ISBLANK('Nomenklatur komplett'!Q1045),"-",'Nomenklatur komplett'!Q1045)</f>
        <v>-</v>
      </c>
      <c r="C1045" s="176" t="str">
        <f>IF(ISBLANK('Nomenklatur komplett'!R1045),"-",'Nomenklatur komplett'!R1045)</f>
        <v>-</v>
      </c>
      <c r="D1045" s="177" t="str">
        <f>IF(ISBLANK('Nomenklatur komplett'!S1045),"-",'Nomenklatur komplett'!S1045)</f>
        <v>-</v>
      </c>
    </row>
    <row r="1046" spans="1:4" x14ac:dyDescent="0.2">
      <c r="A1046" s="174" t="str">
        <f>IF(ISBLANK('Nomenklatur komplett'!P1046),"-",'Nomenklatur komplett'!P1046)</f>
        <v>-</v>
      </c>
      <c r="B1046" s="175" t="str">
        <f>IF(ISBLANK('Nomenklatur komplett'!Q1046),"-",'Nomenklatur komplett'!Q1046)</f>
        <v>-</v>
      </c>
      <c r="C1046" s="176" t="str">
        <f>IF(ISBLANK('Nomenklatur komplett'!R1046),"-",'Nomenklatur komplett'!R1046)</f>
        <v>-</v>
      </c>
      <c r="D1046" s="177" t="str">
        <f>IF(ISBLANK('Nomenklatur komplett'!S1046),"-",'Nomenklatur komplett'!S1046)</f>
        <v>-</v>
      </c>
    </row>
    <row r="1047" spans="1:4" x14ac:dyDescent="0.2">
      <c r="A1047" s="174" t="str">
        <f>IF(ISBLANK('Nomenklatur komplett'!P1047),"-",'Nomenklatur komplett'!P1047)</f>
        <v>-</v>
      </c>
      <c r="B1047" s="175" t="str">
        <f>IF(ISBLANK('Nomenklatur komplett'!Q1047),"-",'Nomenklatur komplett'!Q1047)</f>
        <v>-</v>
      </c>
      <c r="C1047" s="176" t="str">
        <f>IF(ISBLANK('Nomenklatur komplett'!R1047),"-",'Nomenklatur komplett'!R1047)</f>
        <v>-</v>
      </c>
      <c r="D1047" s="177" t="str">
        <f>IF(ISBLANK('Nomenklatur komplett'!S1047),"-",'Nomenklatur komplett'!S1047)</f>
        <v>-</v>
      </c>
    </row>
    <row r="1048" spans="1:4" x14ac:dyDescent="0.2">
      <c r="A1048" s="174" t="str">
        <f>IF(ISBLANK('Nomenklatur komplett'!P1048),"-",'Nomenklatur komplett'!P1048)</f>
        <v>-</v>
      </c>
      <c r="B1048" s="175" t="str">
        <f>IF(ISBLANK('Nomenklatur komplett'!Q1048),"-",'Nomenklatur komplett'!Q1048)</f>
        <v>-</v>
      </c>
      <c r="C1048" s="176" t="str">
        <f>IF(ISBLANK('Nomenklatur komplett'!R1048),"-",'Nomenklatur komplett'!R1048)</f>
        <v>-</v>
      </c>
      <c r="D1048" s="177" t="str">
        <f>IF(ISBLANK('Nomenklatur komplett'!S1048),"-",'Nomenklatur komplett'!S1048)</f>
        <v>-</v>
      </c>
    </row>
    <row r="1049" spans="1:4" x14ac:dyDescent="0.2">
      <c r="A1049" s="174" t="str">
        <f>IF(ISBLANK('Nomenklatur komplett'!P1049),"-",'Nomenklatur komplett'!P1049)</f>
        <v>-</v>
      </c>
      <c r="B1049" s="175" t="str">
        <f>IF(ISBLANK('Nomenklatur komplett'!Q1049),"-",'Nomenklatur komplett'!Q1049)</f>
        <v>-</v>
      </c>
      <c r="C1049" s="176" t="str">
        <f>IF(ISBLANK('Nomenklatur komplett'!R1049),"-",'Nomenklatur komplett'!R1049)</f>
        <v>-</v>
      </c>
      <c r="D1049" s="177" t="str">
        <f>IF(ISBLANK('Nomenklatur komplett'!S1049),"-",'Nomenklatur komplett'!S1049)</f>
        <v>-</v>
      </c>
    </row>
    <row r="1050" spans="1:4" x14ac:dyDescent="0.2">
      <c r="A1050" s="174" t="str">
        <f>IF(ISBLANK('Nomenklatur komplett'!P1050),"-",'Nomenklatur komplett'!P1050)</f>
        <v>-</v>
      </c>
      <c r="B1050" s="175" t="str">
        <f>IF(ISBLANK('Nomenklatur komplett'!Q1050),"-",'Nomenklatur komplett'!Q1050)</f>
        <v>-</v>
      </c>
      <c r="C1050" s="176" t="str">
        <f>IF(ISBLANK('Nomenklatur komplett'!R1050),"-",'Nomenklatur komplett'!R1050)</f>
        <v>-</v>
      </c>
      <c r="D1050" s="177" t="str">
        <f>IF(ISBLANK('Nomenklatur komplett'!S1050),"-",'Nomenklatur komplett'!S1050)</f>
        <v>-</v>
      </c>
    </row>
    <row r="1051" spans="1:4" x14ac:dyDescent="0.2">
      <c r="A1051" s="174" t="str">
        <f>IF(ISBLANK('Nomenklatur komplett'!P1051),"-",'Nomenklatur komplett'!P1051)</f>
        <v>-</v>
      </c>
      <c r="B1051" s="175" t="str">
        <f>IF(ISBLANK('Nomenklatur komplett'!Q1051),"-",'Nomenklatur komplett'!Q1051)</f>
        <v>-</v>
      </c>
      <c r="C1051" s="176" t="str">
        <f>IF(ISBLANK('Nomenklatur komplett'!R1051),"-",'Nomenklatur komplett'!R1051)</f>
        <v>-</v>
      </c>
      <c r="D1051" s="177" t="str">
        <f>IF(ISBLANK('Nomenklatur komplett'!S1051),"-",'Nomenklatur komplett'!S1051)</f>
        <v>-</v>
      </c>
    </row>
    <row r="1052" spans="1:4" x14ac:dyDescent="0.2">
      <c r="A1052" s="174" t="str">
        <f>IF(ISBLANK('Nomenklatur komplett'!P1052),"-",'Nomenklatur komplett'!P1052)</f>
        <v>-</v>
      </c>
      <c r="B1052" s="175" t="str">
        <f>IF(ISBLANK('Nomenklatur komplett'!Q1052),"-",'Nomenklatur komplett'!Q1052)</f>
        <v>-</v>
      </c>
      <c r="C1052" s="176" t="str">
        <f>IF(ISBLANK('Nomenklatur komplett'!R1052),"-",'Nomenklatur komplett'!R1052)</f>
        <v>-</v>
      </c>
      <c r="D1052" s="177" t="str">
        <f>IF(ISBLANK('Nomenklatur komplett'!S1052),"-",'Nomenklatur komplett'!S1052)</f>
        <v>-</v>
      </c>
    </row>
    <row r="1053" spans="1:4" x14ac:dyDescent="0.2">
      <c r="A1053" s="174" t="str">
        <f>IF(ISBLANK('Nomenklatur komplett'!P1053),"-",'Nomenklatur komplett'!P1053)</f>
        <v>-</v>
      </c>
      <c r="B1053" s="175" t="str">
        <f>IF(ISBLANK('Nomenklatur komplett'!Q1053),"-",'Nomenklatur komplett'!Q1053)</f>
        <v>-</v>
      </c>
      <c r="C1053" s="176" t="str">
        <f>IF(ISBLANK('Nomenklatur komplett'!R1053),"-",'Nomenklatur komplett'!R1053)</f>
        <v>-</v>
      </c>
      <c r="D1053" s="177" t="str">
        <f>IF(ISBLANK('Nomenklatur komplett'!S1053),"-",'Nomenklatur komplett'!S1053)</f>
        <v>-</v>
      </c>
    </row>
    <row r="1054" spans="1:4" x14ac:dyDescent="0.2">
      <c r="A1054" s="174" t="str">
        <f>IF(ISBLANK('Nomenklatur komplett'!P1054),"-",'Nomenklatur komplett'!P1054)</f>
        <v>-</v>
      </c>
      <c r="B1054" s="175" t="str">
        <f>IF(ISBLANK('Nomenklatur komplett'!Q1054),"-",'Nomenklatur komplett'!Q1054)</f>
        <v>-</v>
      </c>
      <c r="C1054" s="176" t="str">
        <f>IF(ISBLANK('Nomenklatur komplett'!R1054),"-",'Nomenklatur komplett'!R1054)</f>
        <v>-</v>
      </c>
      <c r="D1054" s="177" t="str">
        <f>IF(ISBLANK('Nomenklatur komplett'!S1054),"-",'Nomenklatur komplett'!S1054)</f>
        <v>-</v>
      </c>
    </row>
    <row r="1055" spans="1:4" x14ac:dyDescent="0.2">
      <c r="A1055" s="174" t="str">
        <f>IF(ISBLANK('Nomenklatur komplett'!P1055),"-",'Nomenklatur komplett'!P1055)</f>
        <v>-</v>
      </c>
      <c r="B1055" s="175" t="str">
        <f>IF(ISBLANK('Nomenklatur komplett'!Q1055),"-",'Nomenklatur komplett'!Q1055)</f>
        <v>-</v>
      </c>
      <c r="C1055" s="176" t="str">
        <f>IF(ISBLANK('Nomenklatur komplett'!R1055),"-",'Nomenklatur komplett'!R1055)</f>
        <v>-</v>
      </c>
      <c r="D1055" s="177" t="str">
        <f>IF(ISBLANK('Nomenklatur komplett'!S1055),"-",'Nomenklatur komplett'!S1055)</f>
        <v>-</v>
      </c>
    </row>
    <row r="1056" spans="1:4" x14ac:dyDescent="0.2">
      <c r="A1056" s="174" t="str">
        <f>IF(ISBLANK('Nomenklatur komplett'!P1056),"-",'Nomenklatur komplett'!P1056)</f>
        <v>-</v>
      </c>
      <c r="B1056" s="175" t="str">
        <f>IF(ISBLANK('Nomenklatur komplett'!Q1056),"-",'Nomenklatur komplett'!Q1056)</f>
        <v>-</v>
      </c>
      <c r="C1056" s="176" t="str">
        <f>IF(ISBLANK('Nomenklatur komplett'!R1056),"-",'Nomenklatur komplett'!R1056)</f>
        <v>-</v>
      </c>
      <c r="D1056" s="177" t="str">
        <f>IF(ISBLANK('Nomenklatur komplett'!S1056),"-",'Nomenklatur komplett'!S1056)</f>
        <v>-</v>
      </c>
    </row>
    <row r="1057" spans="1:4" x14ac:dyDescent="0.2">
      <c r="A1057" s="174" t="str">
        <f>IF(ISBLANK('Nomenklatur komplett'!P1057),"-",'Nomenklatur komplett'!P1057)</f>
        <v>-</v>
      </c>
      <c r="B1057" s="175" t="str">
        <f>IF(ISBLANK('Nomenklatur komplett'!Q1057),"-",'Nomenklatur komplett'!Q1057)</f>
        <v>-</v>
      </c>
      <c r="C1057" s="176" t="str">
        <f>IF(ISBLANK('Nomenklatur komplett'!R1057),"-",'Nomenklatur komplett'!R1057)</f>
        <v>-</v>
      </c>
      <c r="D1057" s="177" t="str">
        <f>IF(ISBLANK('Nomenklatur komplett'!S1057),"-",'Nomenklatur komplett'!S1057)</f>
        <v>-</v>
      </c>
    </row>
    <row r="1058" spans="1:4" x14ac:dyDescent="0.2">
      <c r="A1058" s="174" t="str">
        <f>IF(ISBLANK('Nomenklatur komplett'!P1058),"-",'Nomenklatur komplett'!P1058)</f>
        <v>-</v>
      </c>
      <c r="B1058" s="175" t="str">
        <f>IF(ISBLANK('Nomenklatur komplett'!Q1058),"-",'Nomenklatur komplett'!Q1058)</f>
        <v>-</v>
      </c>
      <c r="C1058" s="176" t="str">
        <f>IF(ISBLANK('Nomenklatur komplett'!R1058),"-",'Nomenklatur komplett'!R1058)</f>
        <v>-</v>
      </c>
      <c r="D1058" s="177" t="str">
        <f>IF(ISBLANK('Nomenklatur komplett'!S1058),"-",'Nomenklatur komplett'!S1058)</f>
        <v>-</v>
      </c>
    </row>
    <row r="1059" spans="1:4" x14ac:dyDescent="0.2">
      <c r="A1059" s="174" t="str">
        <f>IF(ISBLANK('Nomenklatur komplett'!P1059),"-",'Nomenklatur komplett'!P1059)</f>
        <v>-</v>
      </c>
      <c r="B1059" s="175" t="str">
        <f>IF(ISBLANK('Nomenklatur komplett'!Q1059),"-",'Nomenklatur komplett'!Q1059)</f>
        <v>-</v>
      </c>
      <c r="C1059" s="176" t="str">
        <f>IF(ISBLANK('Nomenklatur komplett'!R1059),"-",'Nomenklatur komplett'!R1059)</f>
        <v>-</v>
      </c>
      <c r="D1059" s="177" t="str">
        <f>IF(ISBLANK('Nomenklatur komplett'!S1059),"-",'Nomenklatur komplett'!S1059)</f>
        <v>-</v>
      </c>
    </row>
    <row r="1060" spans="1:4" x14ac:dyDescent="0.2">
      <c r="A1060" s="174" t="str">
        <f>IF(ISBLANK('Nomenklatur komplett'!P1060),"-",'Nomenklatur komplett'!P1060)</f>
        <v>-</v>
      </c>
      <c r="B1060" s="175" t="str">
        <f>IF(ISBLANK('Nomenklatur komplett'!Q1060),"-",'Nomenklatur komplett'!Q1060)</f>
        <v>-</v>
      </c>
      <c r="C1060" s="176" t="str">
        <f>IF(ISBLANK('Nomenklatur komplett'!R1060),"-",'Nomenklatur komplett'!R1060)</f>
        <v>-</v>
      </c>
      <c r="D1060" s="177" t="str">
        <f>IF(ISBLANK('Nomenklatur komplett'!S1060),"-",'Nomenklatur komplett'!S1060)</f>
        <v>-</v>
      </c>
    </row>
    <row r="1061" spans="1:4" x14ac:dyDescent="0.2">
      <c r="A1061" s="174" t="str">
        <f>IF(ISBLANK('Nomenklatur komplett'!P1061),"-",'Nomenklatur komplett'!P1061)</f>
        <v>-</v>
      </c>
      <c r="B1061" s="175" t="str">
        <f>IF(ISBLANK('Nomenklatur komplett'!Q1061),"-",'Nomenklatur komplett'!Q1061)</f>
        <v>-</v>
      </c>
      <c r="C1061" s="176" t="str">
        <f>IF(ISBLANK('Nomenklatur komplett'!R1061),"-",'Nomenklatur komplett'!R1061)</f>
        <v>-</v>
      </c>
      <c r="D1061" s="177" t="str">
        <f>IF(ISBLANK('Nomenklatur komplett'!S1061),"-",'Nomenklatur komplett'!S1061)</f>
        <v>-</v>
      </c>
    </row>
    <row r="1062" spans="1:4" x14ac:dyDescent="0.2">
      <c r="A1062" s="174" t="str">
        <f>IF(ISBLANK('Nomenklatur komplett'!P1062),"-",'Nomenklatur komplett'!P1062)</f>
        <v>-</v>
      </c>
      <c r="B1062" s="175" t="str">
        <f>IF(ISBLANK('Nomenklatur komplett'!Q1062),"-",'Nomenklatur komplett'!Q1062)</f>
        <v>-</v>
      </c>
      <c r="C1062" s="176" t="str">
        <f>IF(ISBLANK('Nomenklatur komplett'!R1062),"-",'Nomenklatur komplett'!R1062)</f>
        <v>-</v>
      </c>
      <c r="D1062" s="177" t="str">
        <f>IF(ISBLANK('Nomenklatur komplett'!S1062),"-",'Nomenklatur komplett'!S1062)</f>
        <v>-</v>
      </c>
    </row>
    <row r="1063" spans="1:4" x14ac:dyDescent="0.2">
      <c r="A1063" s="174" t="str">
        <f>IF(ISBLANK('Nomenklatur komplett'!P1063),"-",'Nomenklatur komplett'!P1063)</f>
        <v>-</v>
      </c>
      <c r="B1063" s="175" t="str">
        <f>IF(ISBLANK('Nomenklatur komplett'!Q1063),"-",'Nomenklatur komplett'!Q1063)</f>
        <v>-</v>
      </c>
      <c r="C1063" s="176" t="str">
        <f>IF(ISBLANK('Nomenklatur komplett'!R1063),"-",'Nomenklatur komplett'!R1063)</f>
        <v>-</v>
      </c>
      <c r="D1063" s="177" t="str">
        <f>IF(ISBLANK('Nomenklatur komplett'!S1063),"-",'Nomenklatur komplett'!S1063)</f>
        <v>-</v>
      </c>
    </row>
    <row r="1064" spans="1:4" x14ac:dyDescent="0.2">
      <c r="A1064" s="174" t="str">
        <f>IF(ISBLANK('Nomenklatur komplett'!P1064),"-",'Nomenklatur komplett'!P1064)</f>
        <v>-</v>
      </c>
      <c r="B1064" s="175" t="str">
        <f>IF(ISBLANK('Nomenklatur komplett'!Q1064),"-",'Nomenklatur komplett'!Q1064)</f>
        <v>-</v>
      </c>
      <c r="C1064" s="176" t="str">
        <f>IF(ISBLANK('Nomenklatur komplett'!R1064),"-",'Nomenklatur komplett'!R1064)</f>
        <v>-</v>
      </c>
      <c r="D1064" s="177" t="str">
        <f>IF(ISBLANK('Nomenklatur komplett'!S1064),"-",'Nomenklatur komplett'!S1064)</f>
        <v>-</v>
      </c>
    </row>
    <row r="1065" spans="1:4" x14ac:dyDescent="0.2">
      <c r="A1065" s="174" t="str">
        <f>IF(ISBLANK('Nomenklatur komplett'!P1065),"-",'Nomenklatur komplett'!P1065)</f>
        <v>-</v>
      </c>
      <c r="B1065" s="175" t="str">
        <f>IF(ISBLANK('Nomenklatur komplett'!Q1065),"-",'Nomenklatur komplett'!Q1065)</f>
        <v>-</v>
      </c>
      <c r="C1065" s="176" t="str">
        <f>IF(ISBLANK('Nomenklatur komplett'!R1065),"-",'Nomenklatur komplett'!R1065)</f>
        <v>-</v>
      </c>
      <c r="D1065" s="177" t="str">
        <f>IF(ISBLANK('Nomenklatur komplett'!S1065),"-",'Nomenklatur komplett'!S1065)</f>
        <v>-</v>
      </c>
    </row>
    <row r="1066" spans="1:4" x14ac:dyDescent="0.2">
      <c r="A1066" s="174" t="str">
        <f>IF(ISBLANK('Nomenklatur komplett'!P1066),"-",'Nomenklatur komplett'!P1066)</f>
        <v>-</v>
      </c>
      <c r="B1066" s="175" t="str">
        <f>IF(ISBLANK('Nomenklatur komplett'!Q1066),"-",'Nomenklatur komplett'!Q1066)</f>
        <v>-</v>
      </c>
      <c r="C1066" s="176" t="str">
        <f>IF(ISBLANK('Nomenklatur komplett'!R1066),"-",'Nomenklatur komplett'!R1066)</f>
        <v>-</v>
      </c>
      <c r="D1066" s="177" t="str">
        <f>IF(ISBLANK('Nomenklatur komplett'!S1066),"-",'Nomenklatur komplett'!S1066)</f>
        <v>-</v>
      </c>
    </row>
    <row r="1067" spans="1:4" x14ac:dyDescent="0.2">
      <c r="A1067" s="174" t="str">
        <f>IF(ISBLANK('Nomenklatur komplett'!P1067),"-",'Nomenklatur komplett'!P1067)</f>
        <v>-</v>
      </c>
      <c r="B1067" s="175" t="str">
        <f>IF(ISBLANK('Nomenklatur komplett'!Q1067),"-",'Nomenklatur komplett'!Q1067)</f>
        <v>-</v>
      </c>
      <c r="C1067" s="176" t="str">
        <f>IF(ISBLANK('Nomenklatur komplett'!R1067),"-",'Nomenklatur komplett'!R1067)</f>
        <v>-</v>
      </c>
      <c r="D1067" s="177" t="str">
        <f>IF(ISBLANK('Nomenklatur komplett'!S1067),"-",'Nomenklatur komplett'!S1067)</f>
        <v>-</v>
      </c>
    </row>
    <row r="1068" spans="1:4" x14ac:dyDescent="0.2">
      <c r="A1068" s="174" t="str">
        <f>IF(ISBLANK('Nomenklatur komplett'!P1068),"-",'Nomenklatur komplett'!P1068)</f>
        <v>-</v>
      </c>
      <c r="B1068" s="175" t="str">
        <f>IF(ISBLANK('Nomenklatur komplett'!Q1068),"-",'Nomenklatur komplett'!Q1068)</f>
        <v>-</v>
      </c>
      <c r="C1068" s="176" t="str">
        <f>IF(ISBLANK('Nomenklatur komplett'!R1068),"-",'Nomenklatur komplett'!R1068)</f>
        <v>-</v>
      </c>
      <c r="D1068" s="177" t="str">
        <f>IF(ISBLANK('Nomenklatur komplett'!S1068),"-",'Nomenklatur komplett'!S1068)</f>
        <v>-</v>
      </c>
    </row>
    <row r="1069" spans="1:4" x14ac:dyDescent="0.2">
      <c r="A1069" s="174" t="str">
        <f>IF(ISBLANK('Nomenklatur komplett'!P1069),"-",'Nomenklatur komplett'!P1069)</f>
        <v>-</v>
      </c>
      <c r="B1069" s="175" t="str">
        <f>IF(ISBLANK('Nomenklatur komplett'!Q1069),"-",'Nomenklatur komplett'!Q1069)</f>
        <v>-</v>
      </c>
      <c r="C1069" s="176" t="str">
        <f>IF(ISBLANK('Nomenklatur komplett'!R1069),"-",'Nomenklatur komplett'!R1069)</f>
        <v>-</v>
      </c>
      <c r="D1069" s="177" t="str">
        <f>IF(ISBLANK('Nomenklatur komplett'!S1069),"-",'Nomenklatur komplett'!S1069)</f>
        <v>-</v>
      </c>
    </row>
    <row r="1070" spans="1:4" x14ac:dyDescent="0.2">
      <c r="A1070" s="174" t="str">
        <f>IF(ISBLANK('Nomenklatur komplett'!P1070),"-",'Nomenklatur komplett'!P1070)</f>
        <v>-</v>
      </c>
      <c r="B1070" s="175" t="str">
        <f>IF(ISBLANK('Nomenklatur komplett'!Q1070),"-",'Nomenklatur komplett'!Q1070)</f>
        <v>-</v>
      </c>
      <c r="C1070" s="176" t="str">
        <f>IF(ISBLANK('Nomenklatur komplett'!R1070),"-",'Nomenklatur komplett'!R1070)</f>
        <v>-</v>
      </c>
      <c r="D1070" s="177" t="str">
        <f>IF(ISBLANK('Nomenklatur komplett'!S1070),"-",'Nomenklatur komplett'!S1070)</f>
        <v>-</v>
      </c>
    </row>
    <row r="1071" spans="1:4" x14ac:dyDescent="0.2">
      <c r="A1071" s="174" t="str">
        <f>IF(ISBLANK('Nomenklatur komplett'!P1071),"-",'Nomenklatur komplett'!P1071)</f>
        <v>-</v>
      </c>
      <c r="B1071" s="175" t="str">
        <f>IF(ISBLANK('Nomenklatur komplett'!Q1071),"-",'Nomenklatur komplett'!Q1071)</f>
        <v>-</v>
      </c>
      <c r="C1071" s="176" t="str">
        <f>IF(ISBLANK('Nomenklatur komplett'!R1071),"-",'Nomenklatur komplett'!R1071)</f>
        <v>-</v>
      </c>
      <c r="D1071" s="177" t="str">
        <f>IF(ISBLANK('Nomenklatur komplett'!S1071),"-",'Nomenklatur komplett'!S1071)</f>
        <v>-</v>
      </c>
    </row>
    <row r="1072" spans="1:4" x14ac:dyDescent="0.2">
      <c r="A1072" s="174" t="str">
        <f>IF(ISBLANK('Nomenklatur komplett'!P1072),"-",'Nomenklatur komplett'!P1072)</f>
        <v>-</v>
      </c>
      <c r="B1072" s="175" t="str">
        <f>IF(ISBLANK('Nomenklatur komplett'!Q1072),"-",'Nomenklatur komplett'!Q1072)</f>
        <v>-</v>
      </c>
      <c r="C1072" s="176" t="str">
        <f>IF(ISBLANK('Nomenklatur komplett'!R1072),"-",'Nomenklatur komplett'!R1072)</f>
        <v>-</v>
      </c>
      <c r="D1072" s="177" t="str">
        <f>IF(ISBLANK('Nomenklatur komplett'!S1072),"-",'Nomenklatur komplett'!S1072)</f>
        <v>-</v>
      </c>
    </row>
    <row r="1073" spans="1:4" x14ac:dyDescent="0.2">
      <c r="A1073" s="174" t="str">
        <f>IF(ISBLANK('Nomenklatur komplett'!P1073),"-",'Nomenklatur komplett'!P1073)</f>
        <v>-</v>
      </c>
      <c r="B1073" s="175" t="str">
        <f>IF(ISBLANK('Nomenklatur komplett'!Q1073),"-",'Nomenklatur komplett'!Q1073)</f>
        <v>-</v>
      </c>
      <c r="C1073" s="176" t="str">
        <f>IF(ISBLANK('Nomenklatur komplett'!R1073),"-",'Nomenklatur komplett'!R1073)</f>
        <v>-</v>
      </c>
      <c r="D1073" s="177" t="str">
        <f>IF(ISBLANK('Nomenklatur komplett'!S1073),"-",'Nomenklatur komplett'!S1073)</f>
        <v>-</v>
      </c>
    </row>
    <row r="1074" spans="1:4" x14ac:dyDescent="0.2">
      <c r="A1074" s="174" t="str">
        <f>IF(ISBLANK('Nomenklatur komplett'!P1074),"-",'Nomenklatur komplett'!P1074)</f>
        <v>-</v>
      </c>
      <c r="B1074" s="175" t="str">
        <f>IF(ISBLANK('Nomenklatur komplett'!Q1074),"-",'Nomenklatur komplett'!Q1074)</f>
        <v>-</v>
      </c>
      <c r="C1074" s="176" t="str">
        <f>IF(ISBLANK('Nomenklatur komplett'!R1074),"-",'Nomenklatur komplett'!R1074)</f>
        <v>-</v>
      </c>
      <c r="D1074" s="177" t="str">
        <f>IF(ISBLANK('Nomenklatur komplett'!S1074),"-",'Nomenklatur komplett'!S1074)</f>
        <v>-</v>
      </c>
    </row>
    <row r="1075" spans="1:4" x14ac:dyDescent="0.2">
      <c r="A1075" s="174" t="str">
        <f>IF(ISBLANK('Nomenklatur komplett'!P1075),"-",'Nomenklatur komplett'!P1075)</f>
        <v>-</v>
      </c>
      <c r="B1075" s="175" t="str">
        <f>IF(ISBLANK('Nomenklatur komplett'!Q1075),"-",'Nomenklatur komplett'!Q1075)</f>
        <v>-</v>
      </c>
      <c r="C1075" s="176" t="str">
        <f>IF(ISBLANK('Nomenklatur komplett'!R1075),"-",'Nomenklatur komplett'!R1075)</f>
        <v>-</v>
      </c>
      <c r="D1075" s="177" t="str">
        <f>IF(ISBLANK('Nomenklatur komplett'!S1075),"-",'Nomenklatur komplett'!S1075)</f>
        <v>-</v>
      </c>
    </row>
    <row r="1076" spans="1:4" x14ac:dyDescent="0.2">
      <c r="A1076" s="174" t="str">
        <f>IF(ISBLANK('Nomenklatur komplett'!P1076),"-",'Nomenklatur komplett'!P1076)</f>
        <v>-</v>
      </c>
      <c r="B1076" s="175" t="str">
        <f>IF(ISBLANK('Nomenklatur komplett'!Q1076),"-",'Nomenklatur komplett'!Q1076)</f>
        <v>-</v>
      </c>
      <c r="C1076" s="176" t="str">
        <f>IF(ISBLANK('Nomenklatur komplett'!R1076),"-",'Nomenklatur komplett'!R1076)</f>
        <v>-</v>
      </c>
      <c r="D1076" s="177" t="str">
        <f>IF(ISBLANK('Nomenklatur komplett'!S1076),"-",'Nomenklatur komplett'!S1076)</f>
        <v>-</v>
      </c>
    </row>
    <row r="1077" spans="1:4" x14ac:dyDescent="0.2">
      <c r="A1077" s="174" t="str">
        <f>IF(ISBLANK('Nomenklatur komplett'!P1077),"-",'Nomenklatur komplett'!P1077)</f>
        <v>-</v>
      </c>
      <c r="B1077" s="175" t="str">
        <f>IF(ISBLANK('Nomenklatur komplett'!Q1077),"-",'Nomenklatur komplett'!Q1077)</f>
        <v>-</v>
      </c>
      <c r="C1077" s="176" t="str">
        <f>IF(ISBLANK('Nomenklatur komplett'!R1077),"-",'Nomenklatur komplett'!R1077)</f>
        <v>-</v>
      </c>
      <c r="D1077" s="177" t="str">
        <f>IF(ISBLANK('Nomenklatur komplett'!S1077),"-",'Nomenklatur komplett'!S1077)</f>
        <v>-</v>
      </c>
    </row>
    <row r="1078" spans="1:4" x14ac:dyDescent="0.2">
      <c r="A1078" s="174" t="str">
        <f>IF(ISBLANK('Nomenklatur komplett'!P1078),"-",'Nomenklatur komplett'!P1078)</f>
        <v>-</v>
      </c>
      <c r="B1078" s="175" t="str">
        <f>IF(ISBLANK('Nomenklatur komplett'!Q1078),"-",'Nomenklatur komplett'!Q1078)</f>
        <v>-</v>
      </c>
      <c r="C1078" s="176" t="str">
        <f>IF(ISBLANK('Nomenklatur komplett'!R1078),"-",'Nomenklatur komplett'!R1078)</f>
        <v>-</v>
      </c>
      <c r="D1078" s="177" t="str">
        <f>IF(ISBLANK('Nomenklatur komplett'!S1078),"-",'Nomenklatur komplett'!S1078)</f>
        <v>-</v>
      </c>
    </row>
    <row r="1079" spans="1:4" x14ac:dyDescent="0.2">
      <c r="A1079" s="174" t="str">
        <f>IF(ISBLANK('Nomenklatur komplett'!P1079),"-",'Nomenklatur komplett'!P1079)</f>
        <v>-</v>
      </c>
      <c r="B1079" s="175" t="str">
        <f>IF(ISBLANK('Nomenklatur komplett'!Q1079),"-",'Nomenklatur komplett'!Q1079)</f>
        <v>-</v>
      </c>
      <c r="C1079" s="176" t="str">
        <f>IF(ISBLANK('Nomenklatur komplett'!R1079),"-",'Nomenklatur komplett'!R1079)</f>
        <v>-</v>
      </c>
      <c r="D1079" s="177" t="str">
        <f>IF(ISBLANK('Nomenklatur komplett'!S1079),"-",'Nomenklatur komplett'!S1079)</f>
        <v>-</v>
      </c>
    </row>
    <row r="1080" spans="1:4" x14ac:dyDescent="0.2">
      <c r="A1080" s="174" t="str">
        <f>IF(ISBLANK('Nomenklatur komplett'!P1080),"-",'Nomenklatur komplett'!P1080)</f>
        <v>-</v>
      </c>
      <c r="B1080" s="175" t="str">
        <f>IF(ISBLANK('Nomenklatur komplett'!Q1080),"-",'Nomenklatur komplett'!Q1080)</f>
        <v>-</v>
      </c>
      <c r="C1080" s="176" t="str">
        <f>IF(ISBLANK('Nomenklatur komplett'!R1080),"-",'Nomenklatur komplett'!R1080)</f>
        <v>-</v>
      </c>
      <c r="D1080" s="177" t="str">
        <f>IF(ISBLANK('Nomenklatur komplett'!S1080),"-",'Nomenklatur komplett'!S1080)</f>
        <v>-</v>
      </c>
    </row>
    <row r="1081" spans="1:4" x14ac:dyDescent="0.2">
      <c r="A1081" s="174" t="str">
        <f>IF(ISBLANK('Nomenklatur komplett'!P1081),"-",'Nomenklatur komplett'!P1081)</f>
        <v>-</v>
      </c>
      <c r="B1081" s="175" t="str">
        <f>IF(ISBLANK('Nomenklatur komplett'!Q1081),"-",'Nomenklatur komplett'!Q1081)</f>
        <v>-</v>
      </c>
      <c r="C1081" s="176" t="str">
        <f>IF(ISBLANK('Nomenklatur komplett'!R1081),"-",'Nomenklatur komplett'!R1081)</f>
        <v>-</v>
      </c>
      <c r="D1081" s="177" t="str">
        <f>IF(ISBLANK('Nomenklatur komplett'!S1081),"-",'Nomenklatur komplett'!S1081)</f>
        <v>-</v>
      </c>
    </row>
    <row r="1082" spans="1:4" x14ac:dyDescent="0.2">
      <c r="A1082" s="174" t="str">
        <f>IF(ISBLANK('Nomenklatur komplett'!P1082),"-",'Nomenklatur komplett'!P1082)</f>
        <v>-</v>
      </c>
      <c r="B1082" s="175" t="str">
        <f>IF(ISBLANK('Nomenklatur komplett'!Q1082),"-",'Nomenklatur komplett'!Q1082)</f>
        <v>-</v>
      </c>
      <c r="C1082" s="176" t="str">
        <f>IF(ISBLANK('Nomenklatur komplett'!R1082),"-",'Nomenklatur komplett'!R1082)</f>
        <v>-</v>
      </c>
      <c r="D1082" s="177" t="str">
        <f>IF(ISBLANK('Nomenklatur komplett'!S1082),"-",'Nomenklatur komplett'!S1082)</f>
        <v>-</v>
      </c>
    </row>
    <row r="1083" spans="1:4" x14ac:dyDescent="0.2">
      <c r="A1083" s="174" t="str">
        <f>IF(ISBLANK('Nomenklatur komplett'!P1083),"-",'Nomenklatur komplett'!P1083)</f>
        <v>-</v>
      </c>
      <c r="B1083" s="175" t="str">
        <f>IF(ISBLANK('Nomenklatur komplett'!Q1083),"-",'Nomenklatur komplett'!Q1083)</f>
        <v>-</v>
      </c>
      <c r="C1083" s="176" t="str">
        <f>IF(ISBLANK('Nomenklatur komplett'!R1083),"-",'Nomenklatur komplett'!R1083)</f>
        <v>-</v>
      </c>
      <c r="D1083" s="177" t="str">
        <f>IF(ISBLANK('Nomenklatur komplett'!S1083),"-",'Nomenklatur komplett'!S1083)</f>
        <v>-</v>
      </c>
    </row>
    <row r="1084" spans="1:4" x14ac:dyDescent="0.2">
      <c r="A1084" s="174" t="str">
        <f>IF(ISBLANK('Nomenklatur komplett'!P1084),"-",'Nomenklatur komplett'!P1084)</f>
        <v>-</v>
      </c>
      <c r="B1084" s="175" t="str">
        <f>IF(ISBLANK('Nomenklatur komplett'!Q1084),"-",'Nomenklatur komplett'!Q1084)</f>
        <v>-</v>
      </c>
      <c r="C1084" s="176" t="str">
        <f>IF(ISBLANK('Nomenklatur komplett'!R1084),"-",'Nomenklatur komplett'!R1084)</f>
        <v>-</v>
      </c>
      <c r="D1084" s="177" t="str">
        <f>IF(ISBLANK('Nomenklatur komplett'!S1084),"-",'Nomenklatur komplett'!S1084)</f>
        <v>-</v>
      </c>
    </row>
    <row r="1085" spans="1:4" x14ac:dyDescent="0.2">
      <c r="A1085" s="174" t="str">
        <f>IF(ISBLANK('Nomenklatur komplett'!P1085),"-",'Nomenklatur komplett'!P1085)</f>
        <v>-</v>
      </c>
      <c r="B1085" s="175" t="str">
        <f>IF(ISBLANK('Nomenklatur komplett'!Q1085),"-",'Nomenklatur komplett'!Q1085)</f>
        <v>-</v>
      </c>
      <c r="C1085" s="176" t="str">
        <f>IF(ISBLANK('Nomenklatur komplett'!R1085),"-",'Nomenklatur komplett'!R1085)</f>
        <v>-</v>
      </c>
      <c r="D1085" s="177" t="str">
        <f>IF(ISBLANK('Nomenklatur komplett'!S1085),"-",'Nomenklatur komplett'!S1085)</f>
        <v>-</v>
      </c>
    </row>
    <row r="1086" spans="1:4" x14ac:dyDescent="0.2">
      <c r="A1086" s="174" t="str">
        <f>IF(ISBLANK('Nomenklatur komplett'!P1086),"-",'Nomenklatur komplett'!P1086)</f>
        <v>-</v>
      </c>
      <c r="B1086" s="175" t="str">
        <f>IF(ISBLANK('Nomenklatur komplett'!Q1086),"-",'Nomenklatur komplett'!Q1086)</f>
        <v>-</v>
      </c>
      <c r="C1086" s="176" t="str">
        <f>IF(ISBLANK('Nomenklatur komplett'!R1086),"-",'Nomenklatur komplett'!R1086)</f>
        <v>-</v>
      </c>
      <c r="D1086" s="177" t="str">
        <f>IF(ISBLANK('Nomenklatur komplett'!S1086),"-",'Nomenklatur komplett'!S1086)</f>
        <v>-</v>
      </c>
    </row>
    <row r="1087" spans="1:4" x14ac:dyDescent="0.2">
      <c r="A1087" s="174" t="str">
        <f>IF(ISBLANK('Nomenklatur komplett'!P1087),"-",'Nomenklatur komplett'!P1087)</f>
        <v>-</v>
      </c>
      <c r="B1087" s="175" t="str">
        <f>IF(ISBLANK('Nomenklatur komplett'!Q1087),"-",'Nomenklatur komplett'!Q1087)</f>
        <v>-</v>
      </c>
      <c r="C1087" s="176" t="str">
        <f>IF(ISBLANK('Nomenklatur komplett'!R1087),"-",'Nomenklatur komplett'!R1087)</f>
        <v>-</v>
      </c>
      <c r="D1087" s="177" t="str">
        <f>IF(ISBLANK('Nomenklatur komplett'!S1087),"-",'Nomenklatur komplett'!S1087)</f>
        <v>-</v>
      </c>
    </row>
    <row r="1088" spans="1:4" x14ac:dyDescent="0.2">
      <c r="A1088" s="174" t="str">
        <f>IF(ISBLANK('Nomenklatur komplett'!P1088),"-",'Nomenklatur komplett'!P1088)</f>
        <v>-</v>
      </c>
      <c r="B1088" s="175" t="str">
        <f>IF(ISBLANK('Nomenklatur komplett'!Q1088),"-",'Nomenklatur komplett'!Q1088)</f>
        <v>-</v>
      </c>
      <c r="C1088" s="176" t="str">
        <f>IF(ISBLANK('Nomenklatur komplett'!R1088),"-",'Nomenklatur komplett'!R1088)</f>
        <v>-</v>
      </c>
      <c r="D1088" s="177" t="str">
        <f>IF(ISBLANK('Nomenklatur komplett'!S1088),"-",'Nomenklatur komplett'!S1088)</f>
        <v>-</v>
      </c>
    </row>
    <row r="1089" spans="1:4" x14ac:dyDescent="0.2">
      <c r="A1089" s="174" t="str">
        <f>IF(ISBLANK('Nomenklatur komplett'!P1089),"-",'Nomenklatur komplett'!P1089)</f>
        <v>-</v>
      </c>
      <c r="B1089" s="175" t="str">
        <f>IF(ISBLANK('Nomenklatur komplett'!Q1089),"-",'Nomenklatur komplett'!Q1089)</f>
        <v>-</v>
      </c>
      <c r="C1089" s="176" t="str">
        <f>IF(ISBLANK('Nomenklatur komplett'!R1089),"-",'Nomenklatur komplett'!R1089)</f>
        <v>-</v>
      </c>
      <c r="D1089" s="177" t="str">
        <f>IF(ISBLANK('Nomenklatur komplett'!S1089),"-",'Nomenklatur komplett'!S1089)</f>
        <v>-</v>
      </c>
    </row>
    <row r="1090" spans="1:4" x14ac:dyDescent="0.2">
      <c r="A1090" s="174" t="str">
        <f>IF(ISBLANK('Nomenklatur komplett'!P1090),"-",'Nomenklatur komplett'!P1090)</f>
        <v>-</v>
      </c>
      <c r="B1090" s="175" t="str">
        <f>IF(ISBLANK('Nomenklatur komplett'!Q1090),"-",'Nomenklatur komplett'!Q1090)</f>
        <v>-</v>
      </c>
      <c r="C1090" s="176" t="str">
        <f>IF(ISBLANK('Nomenklatur komplett'!R1090),"-",'Nomenklatur komplett'!R1090)</f>
        <v>-</v>
      </c>
      <c r="D1090" s="177" t="str">
        <f>IF(ISBLANK('Nomenklatur komplett'!S1090),"-",'Nomenklatur komplett'!S1090)</f>
        <v>-</v>
      </c>
    </row>
    <row r="1091" spans="1:4" x14ac:dyDescent="0.2">
      <c r="A1091" s="174" t="str">
        <f>IF(ISBLANK('Nomenklatur komplett'!P1091),"-",'Nomenklatur komplett'!P1091)</f>
        <v>-</v>
      </c>
      <c r="B1091" s="175" t="str">
        <f>IF(ISBLANK('Nomenklatur komplett'!Q1091),"-",'Nomenklatur komplett'!Q1091)</f>
        <v>-</v>
      </c>
      <c r="C1091" s="176" t="str">
        <f>IF(ISBLANK('Nomenklatur komplett'!R1091),"-",'Nomenklatur komplett'!R1091)</f>
        <v>-</v>
      </c>
      <c r="D1091" s="177" t="str">
        <f>IF(ISBLANK('Nomenklatur komplett'!S1091),"-",'Nomenklatur komplett'!S1091)</f>
        <v>-</v>
      </c>
    </row>
    <row r="1092" spans="1:4" x14ac:dyDescent="0.2">
      <c r="A1092" s="174" t="str">
        <f>IF(ISBLANK('Nomenklatur komplett'!P1092),"-",'Nomenklatur komplett'!P1092)</f>
        <v>-</v>
      </c>
      <c r="B1092" s="175" t="str">
        <f>IF(ISBLANK('Nomenklatur komplett'!Q1092),"-",'Nomenklatur komplett'!Q1092)</f>
        <v>-</v>
      </c>
      <c r="C1092" s="176" t="str">
        <f>IF(ISBLANK('Nomenklatur komplett'!R1092),"-",'Nomenklatur komplett'!R1092)</f>
        <v>-</v>
      </c>
      <c r="D1092" s="177" t="str">
        <f>IF(ISBLANK('Nomenklatur komplett'!S1092),"-",'Nomenklatur komplett'!S1092)</f>
        <v>-</v>
      </c>
    </row>
    <row r="1093" spans="1:4" x14ac:dyDescent="0.2">
      <c r="A1093" s="174" t="str">
        <f>IF(ISBLANK('Nomenklatur komplett'!P1093),"-",'Nomenklatur komplett'!P1093)</f>
        <v>-</v>
      </c>
      <c r="B1093" s="175" t="str">
        <f>IF(ISBLANK('Nomenklatur komplett'!Q1093),"-",'Nomenklatur komplett'!Q1093)</f>
        <v>-</v>
      </c>
      <c r="C1093" s="176" t="str">
        <f>IF(ISBLANK('Nomenklatur komplett'!R1093),"-",'Nomenklatur komplett'!R1093)</f>
        <v>-</v>
      </c>
      <c r="D1093" s="177" t="str">
        <f>IF(ISBLANK('Nomenklatur komplett'!S1093),"-",'Nomenklatur komplett'!S1093)</f>
        <v>-</v>
      </c>
    </row>
    <row r="1094" spans="1:4" x14ac:dyDescent="0.2">
      <c r="A1094" s="174" t="str">
        <f>IF(ISBLANK('Nomenklatur komplett'!P1094),"-",'Nomenklatur komplett'!P1094)</f>
        <v>-</v>
      </c>
      <c r="B1094" s="175" t="str">
        <f>IF(ISBLANK('Nomenklatur komplett'!Q1094),"-",'Nomenklatur komplett'!Q1094)</f>
        <v>-</v>
      </c>
      <c r="C1094" s="176" t="str">
        <f>IF(ISBLANK('Nomenklatur komplett'!R1094),"-",'Nomenklatur komplett'!R1094)</f>
        <v>-</v>
      </c>
      <c r="D1094" s="177" t="str">
        <f>IF(ISBLANK('Nomenklatur komplett'!S1094),"-",'Nomenklatur komplett'!S1094)</f>
        <v>-</v>
      </c>
    </row>
    <row r="1095" spans="1:4" x14ac:dyDescent="0.2">
      <c r="A1095" s="174" t="str">
        <f>IF(ISBLANK('Nomenklatur komplett'!P1095),"-",'Nomenklatur komplett'!P1095)</f>
        <v>-</v>
      </c>
      <c r="B1095" s="175" t="str">
        <f>IF(ISBLANK('Nomenklatur komplett'!Q1095),"-",'Nomenklatur komplett'!Q1095)</f>
        <v>-</v>
      </c>
      <c r="C1095" s="176" t="str">
        <f>IF(ISBLANK('Nomenklatur komplett'!R1095),"-",'Nomenklatur komplett'!R1095)</f>
        <v>-</v>
      </c>
      <c r="D1095" s="177" t="str">
        <f>IF(ISBLANK('Nomenklatur komplett'!S1095),"-",'Nomenklatur komplett'!S1095)</f>
        <v>-</v>
      </c>
    </row>
    <row r="1096" spans="1:4" x14ac:dyDescent="0.2">
      <c r="A1096" s="174" t="str">
        <f>IF(ISBLANK('Nomenklatur komplett'!P1096),"-",'Nomenklatur komplett'!P1096)</f>
        <v>-</v>
      </c>
      <c r="B1096" s="175" t="str">
        <f>IF(ISBLANK('Nomenklatur komplett'!Q1096),"-",'Nomenklatur komplett'!Q1096)</f>
        <v>-</v>
      </c>
      <c r="C1096" s="176" t="str">
        <f>IF(ISBLANK('Nomenklatur komplett'!R1096),"-",'Nomenklatur komplett'!R1096)</f>
        <v>-</v>
      </c>
      <c r="D1096" s="177" t="str">
        <f>IF(ISBLANK('Nomenklatur komplett'!S1096),"-",'Nomenklatur komplett'!S1096)</f>
        <v>-</v>
      </c>
    </row>
    <row r="1097" spans="1:4" x14ac:dyDescent="0.2">
      <c r="A1097" s="174" t="str">
        <f>IF(ISBLANK('Nomenklatur komplett'!P1097),"-",'Nomenklatur komplett'!P1097)</f>
        <v>-</v>
      </c>
      <c r="B1097" s="175" t="str">
        <f>IF(ISBLANK('Nomenklatur komplett'!Q1097),"-",'Nomenklatur komplett'!Q1097)</f>
        <v>-</v>
      </c>
      <c r="C1097" s="176" t="str">
        <f>IF(ISBLANK('Nomenklatur komplett'!R1097),"-",'Nomenklatur komplett'!R1097)</f>
        <v>-</v>
      </c>
      <c r="D1097" s="177" t="str">
        <f>IF(ISBLANK('Nomenklatur komplett'!S1097),"-",'Nomenklatur komplett'!S1097)</f>
        <v>-</v>
      </c>
    </row>
    <row r="1098" spans="1:4" x14ac:dyDescent="0.2">
      <c r="A1098" s="174" t="str">
        <f>IF(ISBLANK('Nomenklatur komplett'!P1098),"-",'Nomenklatur komplett'!P1098)</f>
        <v>-</v>
      </c>
      <c r="B1098" s="175" t="str">
        <f>IF(ISBLANK('Nomenklatur komplett'!Q1098),"-",'Nomenklatur komplett'!Q1098)</f>
        <v>-</v>
      </c>
      <c r="C1098" s="176" t="str">
        <f>IF(ISBLANK('Nomenklatur komplett'!R1098),"-",'Nomenklatur komplett'!R1098)</f>
        <v>-</v>
      </c>
      <c r="D1098" s="177" t="str">
        <f>IF(ISBLANK('Nomenklatur komplett'!S1098),"-",'Nomenklatur komplett'!S1098)</f>
        <v>-</v>
      </c>
    </row>
    <row r="1099" spans="1:4" x14ac:dyDescent="0.2">
      <c r="A1099" s="174" t="str">
        <f>IF(ISBLANK('Nomenklatur komplett'!P1099),"-",'Nomenklatur komplett'!P1099)</f>
        <v>-</v>
      </c>
      <c r="B1099" s="175" t="str">
        <f>IF(ISBLANK('Nomenklatur komplett'!Q1099),"-",'Nomenklatur komplett'!Q1099)</f>
        <v>-</v>
      </c>
      <c r="C1099" s="176" t="str">
        <f>IF(ISBLANK('Nomenklatur komplett'!R1099),"-",'Nomenklatur komplett'!R1099)</f>
        <v>-</v>
      </c>
      <c r="D1099" s="177" t="str">
        <f>IF(ISBLANK('Nomenklatur komplett'!S1099),"-",'Nomenklatur komplett'!S1099)</f>
        <v>-</v>
      </c>
    </row>
    <row r="1100" spans="1:4" x14ac:dyDescent="0.2">
      <c r="A1100" s="174" t="str">
        <f>IF(ISBLANK('Nomenklatur komplett'!P1100),"-",'Nomenklatur komplett'!P1100)</f>
        <v>-</v>
      </c>
      <c r="B1100" s="175" t="str">
        <f>IF(ISBLANK('Nomenklatur komplett'!Q1100),"-",'Nomenklatur komplett'!Q1100)</f>
        <v>-</v>
      </c>
      <c r="C1100" s="176" t="str">
        <f>IF(ISBLANK('Nomenklatur komplett'!R1100),"-",'Nomenklatur komplett'!R1100)</f>
        <v>-</v>
      </c>
      <c r="D1100" s="177" t="str">
        <f>IF(ISBLANK('Nomenklatur komplett'!S1100),"-",'Nomenklatur komplett'!S1100)</f>
        <v>-</v>
      </c>
    </row>
    <row r="1101" spans="1:4" x14ac:dyDescent="0.2">
      <c r="A1101" s="174" t="str">
        <f>IF(ISBLANK('Nomenklatur komplett'!P1101),"-",'Nomenklatur komplett'!P1101)</f>
        <v>-</v>
      </c>
      <c r="B1101" s="175" t="str">
        <f>IF(ISBLANK('Nomenklatur komplett'!Q1101),"-",'Nomenklatur komplett'!Q1101)</f>
        <v>-</v>
      </c>
      <c r="C1101" s="176" t="str">
        <f>IF(ISBLANK('Nomenklatur komplett'!R1101),"-",'Nomenklatur komplett'!R1101)</f>
        <v>-</v>
      </c>
      <c r="D1101" s="177" t="str">
        <f>IF(ISBLANK('Nomenklatur komplett'!S1101),"-",'Nomenklatur komplett'!S1101)</f>
        <v>-</v>
      </c>
    </row>
    <row r="1102" spans="1:4" x14ac:dyDescent="0.2">
      <c r="A1102" s="174" t="str">
        <f>IF(ISBLANK('Nomenklatur komplett'!P1102),"-",'Nomenklatur komplett'!P1102)</f>
        <v>-</v>
      </c>
      <c r="B1102" s="175" t="str">
        <f>IF(ISBLANK('Nomenklatur komplett'!Q1102),"-",'Nomenklatur komplett'!Q1102)</f>
        <v>-</v>
      </c>
      <c r="C1102" s="176" t="str">
        <f>IF(ISBLANK('Nomenklatur komplett'!R1102),"-",'Nomenklatur komplett'!R1102)</f>
        <v>-</v>
      </c>
      <c r="D1102" s="177" t="str">
        <f>IF(ISBLANK('Nomenklatur komplett'!S1102),"-",'Nomenklatur komplett'!S1102)</f>
        <v>-</v>
      </c>
    </row>
    <row r="1103" spans="1:4" x14ac:dyDescent="0.2">
      <c r="A1103" s="174" t="str">
        <f>IF(ISBLANK('Nomenklatur komplett'!P1103),"-",'Nomenklatur komplett'!P1103)</f>
        <v>-</v>
      </c>
      <c r="B1103" s="175" t="str">
        <f>IF(ISBLANK('Nomenklatur komplett'!Q1103),"-",'Nomenklatur komplett'!Q1103)</f>
        <v>-</v>
      </c>
      <c r="C1103" s="176" t="str">
        <f>IF(ISBLANK('Nomenklatur komplett'!R1103),"-",'Nomenklatur komplett'!R1103)</f>
        <v>-</v>
      </c>
      <c r="D1103" s="177" t="str">
        <f>IF(ISBLANK('Nomenklatur komplett'!S1103),"-",'Nomenklatur komplett'!S1103)</f>
        <v>-</v>
      </c>
    </row>
    <row r="1104" spans="1:4" x14ac:dyDescent="0.2">
      <c r="A1104" s="174" t="str">
        <f>IF(ISBLANK('Nomenklatur komplett'!P1104),"-",'Nomenklatur komplett'!P1104)</f>
        <v>-</v>
      </c>
      <c r="B1104" s="175" t="str">
        <f>IF(ISBLANK('Nomenklatur komplett'!Q1104),"-",'Nomenklatur komplett'!Q1104)</f>
        <v>-</v>
      </c>
      <c r="C1104" s="176" t="str">
        <f>IF(ISBLANK('Nomenklatur komplett'!R1104),"-",'Nomenklatur komplett'!R1104)</f>
        <v>-</v>
      </c>
      <c r="D1104" s="177" t="str">
        <f>IF(ISBLANK('Nomenklatur komplett'!S1104),"-",'Nomenklatur komplett'!S1104)</f>
        <v>-</v>
      </c>
    </row>
    <row r="1105" spans="1:4" x14ac:dyDescent="0.2">
      <c r="A1105" s="174" t="str">
        <f>IF(ISBLANK('Nomenklatur komplett'!P1105),"-",'Nomenklatur komplett'!P1105)</f>
        <v>-</v>
      </c>
      <c r="B1105" s="175" t="str">
        <f>IF(ISBLANK('Nomenklatur komplett'!Q1105),"-",'Nomenklatur komplett'!Q1105)</f>
        <v>-</v>
      </c>
      <c r="C1105" s="176" t="str">
        <f>IF(ISBLANK('Nomenklatur komplett'!R1105),"-",'Nomenklatur komplett'!R1105)</f>
        <v>-</v>
      </c>
      <c r="D1105" s="177" t="str">
        <f>IF(ISBLANK('Nomenklatur komplett'!S1105),"-",'Nomenklatur komplett'!S1105)</f>
        <v>-</v>
      </c>
    </row>
    <row r="1106" spans="1:4" x14ac:dyDescent="0.2">
      <c r="A1106" s="174" t="str">
        <f>IF(ISBLANK('Nomenklatur komplett'!P1106),"-",'Nomenklatur komplett'!P1106)</f>
        <v>-</v>
      </c>
      <c r="B1106" s="175" t="str">
        <f>IF(ISBLANK('Nomenklatur komplett'!Q1106),"-",'Nomenklatur komplett'!Q1106)</f>
        <v>-</v>
      </c>
      <c r="C1106" s="176" t="str">
        <f>IF(ISBLANK('Nomenklatur komplett'!R1106),"-",'Nomenklatur komplett'!R1106)</f>
        <v>-</v>
      </c>
      <c r="D1106" s="177" t="str">
        <f>IF(ISBLANK('Nomenklatur komplett'!S1106),"-",'Nomenklatur komplett'!S1106)</f>
        <v>-</v>
      </c>
    </row>
    <row r="1107" spans="1:4" x14ac:dyDescent="0.2">
      <c r="A1107" s="174" t="str">
        <f>IF(ISBLANK('Nomenklatur komplett'!P1107),"-",'Nomenklatur komplett'!P1107)</f>
        <v>-</v>
      </c>
      <c r="B1107" s="175" t="str">
        <f>IF(ISBLANK('Nomenklatur komplett'!Q1107),"-",'Nomenklatur komplett'!Q1107)</f>
        <v>-</v>
      </c>
      <c r="C1107" s="176" t="str">
        <f>IF(ISBLANK('Nomenklatur komplett'!R1107),"-",'Nomenklatur komplett'!R1107)</f>
        <v>-</v>
      </c>
      <c r="D1107" s="177" t="str">
        <f>IF(ISBLANK('Nomenklatur komplett'!S1107),"-",'Nomenklatur komplett'!S1107)</f>
        <v>-</v>
      </c>
    </row>
    <row r="1108" spans="1:4" x14ac:dyDescent="0.2">
      <c r="A1108" s="174" t="str">
        <f>IF(ISBLANK('Nomenklatur komplett'!P1108),"-",'Nomenklatur komplett'!P1108)</f>
        <v>-</v>
      </c>
      <c r="B1108" s="175" t="str">
        <f>IF(ISBLANK('Nomenklatur komplett'!Q1108),"-",'Nomenklatur komplett'!Q1108)</f>
        <v>-</v>
      </c>
      <c r="C1108" s="176" t="str">
        <f>IF(ISBLANK('Nomenklatur komplett'!R1108),"-",'Nomenklatur komplett'!R1108)</f>
        <v>-</v>
      </c>
      <c r="D1108" s="177" t="str">
        <f>IF(ISBLANK('Nomenklatur komplett'!S1108),"-",'Nomenklatur komplett'!S1108)</f>
        <v>-</v>
      </c>
    </row>
    <row r="1109" spans="1:4" x14ac:dyDescent="0.2">
      <c r="A1109" s="174" t="str">
        <f>IF(ISBLANK('Nomenklatur komplett'!P1109),"-",'Nomenklatur komplett'!P1109)</f>
        <v>-</v>
      </c>
      <c r="B1109" s="175" t="str">
        <f>IF(ISBLANK('Nomenklatur komplett'!Q1109),"-",'Nomenklatur komplett'!Q1109)</f>
        <v>-</v>
      </c>
      <c r="C1109" s="176" t="str">
        <f>IF(ISBLANK('Nomenklatur komplett'!R1109),"-",'Nomenklatur komplett'!R1109)</f>
        <v>-</v>
      </c>
      <c r="D1109" s="177" t="str">
        <f>IF(ISBLANK('Nomenklatur komplett'!S1109),"-",'Nomenklatur komplett'!S1109)</f>
        <v>-</v>
      </c>
    </row>
    <row r="1110" spans="1:4" x14ac:dyDescent="0.2">
      <c r="A1110" s="174" t="str">
        <f>IF(ISBLANK('Nomenklatur komplett'!P1110),"-",'Nomenklatur komplett'!P1110)</f>
        <v>-</v>
      </c>
      <c r="B1110" s="175" t="str">
        <f>IF(ISBLANK('Nomenklatur komplett'!Q1110),"-",'Nomenklatur komplett'!Q1110)</f>
        <v>-</v>
      </c>
      <c r="C1110" s="176" t="str">
        <f>IF(ISBLANK('Nomenklatur komplett'!R1110),"-",'Nomenklatur komplett'!R1110)</f>
        <v>-</v>
      </c>
      <c r="D1110" s="177" t="str">
        <f>IF(ISBLANK('Nomenklatur komplett'!S1110),"-",'Nomenklatur komplett'!S1110)</f>
        <v>-</v>
      </c>
    </row>
    <row r="1111" spans="1:4" x14ac:dyDescent="0.2">
      <c r="A1111" s="174" t="str">
        <f>IF(ISBLANK('Nomenklatur komplett'!P1111),"-",'Nomenklatur komplett'!P1111)</f>
        <v>-</v>
      </c>
      <c r="B1111" s="175" t="str">
        <f>IF(ISBLANK('Nomenklatur komplett'!Q1111),"-",'Nomenklatur komplett'!Q1111)</f>
        <v>-</v>
      </c>
      <c r="C1111" s="176" t="str">
        <f>IF(ISBLANK('Nomenklatur komplett'!R1111),"-",'Nomenklatur komplett'!R1111)</f>
        <v>-</v>
      </c>
      <c r="D1111" s="177" t="str">
        <f>IF(ISBLANK('Nomenklatur komplett'!S1111),"-",'Nomenklatur komplett'!S1111)</f>
        <v>-</v>
      </c>
    </row>
    <row r="1112" spans="1:4" x14ac:dyDescent="0.2">
      <c r="A1112" s="174" t="str">
        <f>IF(ISBLANK('Nomenklatur komplett'!P1112),"-",'Nomenklatur komplett'!P1112)</f>
        <v>-</v>
      </c>
      <c r="B1112" s="175" t="str">
        <f>IF(ISBLANK('Nomenklatur komplett'!Q1112),"-",'Nomenklatur komplett'!Q1112)</f>
        <v>-</v>
      </c>
      <c r="C1112" s="176" t="str">
        <f>IF(ISBLANK('Nomenklatur komplett'!R1112),"-",'Nomenklatur komplett'!R1112)</f>
        <v>-</v>
      </c>
      <c r="D1112" s="177" t="str">
        <f>IF(ISBLANK('Nomenklatur komplett'!S1112),"-",'Nomenklatur komplett'!S1112)</f>
        <v>-</v>
      </c>
    </row>
    <row r="1113" spans="1:4" x14ac:dyDescent="0.2">
      <c r="A1113" s="174" t="str">
        <f>IF(ISBLANK('Nomenklatur komplett'!P1113),"-",'Nomenklatur komplett'!P1113)</f>
        <v>-</v>
      </c>
      <c r="B1113" s="175" t="str">
        <f>IF(ISBLANK('Nomenklatur komplett'!Q1113),"-",'Nomenklatur komplett'!Q1113)</f>
        <v>-</v>
      </c>
      <c r="C1113" s="176" t="str">
        <f>IF(ISBLANK('Nomenklatur komplett'!R1113),"-",'Nomenklatur komplett'!R1113)</f>
        <v>-</v>
      </c>
      <c r="D1113" s="177" t="str">
        <f>IF(ISBLANK('Nomenklatur komplett'!S1113),"-",'Nomenklatur komplett'!S1113)</f>
        <v>-</v>
      </c>
    </row>
    <row r="1114" spans="1:4" x14ac:dyDescent="0.2">
      <c r="A1114" s="174" t="str">
        <f>IF(ISBLANK('Nomenklatur komplett'!P1114),"-",'Nomenklatur komplett'!P1114)</f>
        <v>-</v>
      </c>
      <c r="B1114" s="175" t="str">
        <f>IF(ISBLANK('Nomenklatur komplett'!Q1114),"-",'Nomenklatur komplett'!Q1114)</f>
        <v>-</v>
      </c>
      <c r="C1114" s="176" t="str">
        <f>IF(ISBLANK('Nomenklatur komplett'!R1114),"-",'Nomenklatur komplett'!R1114)</f>
        <v>-</v>
      </c>
      <c r="D1114" s="177" t="str">
        <f>IF(ISBLANK('Nomenklatur komplett'!S1114),"-",'Nomenklatur komplett'!S1114)</f>
        <v>-</v>
      </c>
    </row>
    <row r="1115" spans="1:4" x14ac:dyDescent="0.2">
      <c r="A1115" s="174" t="str">
        <f>IF(ISBLANK('Nomenklatur komplett'!P1115),"-",'Nomenklatur komplett'!P1115)</f>
        <v>-</v>
      </c>
      <c r="B1115" s="175" t="str">
        <f>IF(ISBLANK('Nomenklatur komplett'!Q1115),"-",'Nomenklatur komplett'!Q1115)</f>
        <v>-</v>
      </c>
      <c r="C1115" s="176" t="str">
        <f>IF(ISBLANK('Nomenklatur komplett'!R1115),"-",'Nomenklatur komplett'!R1115)</f>
        <v>-</v>
      </c>
      <c r="D1115" s="177" t="str">
        <f>IF(ISBLANK('Nomenklatur komplett'!S1115),"-",'Nomenklatur komplett'!S1115)</f>
        <v>-</v>
      </c>
    </row>
    <row r="1116" spans="1:4" x14ac:dyDescent="0.2">
      <c r="A1116" s="174" t="str">
        <f>IF(ISBLANK('Nomenklatur komplett'!P1116),"-",'Nomenklatur komplett'!P1116)</f>
        <v>-</v>
      </c>
      <c r="B1116" s="175" t="str">
        <f>IF(ISBLANK('Nomenklatur komplett'!Q1116),"-",'Nomenklatur komplett'!Q1116)</f>
        <v>-</v>
      </c>
      <c r="C1116" s="176" t="str">
        <f>IF(ISBLANK('Nomenklatur komplett'!R1116),"-",'Nomenklatur komplett'!R1116)</f>
        <v>-</v>
      </c>
      <c r="D1116" s="177" t="str">
        <f>IF(ISBLANK('Nomenklatur komplett'!S1116),"-",'Nomenklatur komplett'!S1116)</f>
        <v>-</v>
      </c>
    </row>
    <row r="1117" spans="1:4" x14ac:dyDescent="0.2">
      <c r="A1117" s="174" t="str">
        <f>IF(ISBLANK('Nomenklatur komplett'!P1117),"-",'Nomenklatur komplett'!P1117)</f>
        <v>-</v>
      </c>
      <c r="B1117" s="175" t="str">
        <f>IF(ISBLANK('Nomenklatur komplett'!Q1117),"-",'Nomenklatur komplett'!Q1117)</f>
        <v>-</v>
      </c>
      <c r="C1117" s="176" t="str">
        <f>IF(ISBLANK('Nomenklatur komplett'!R1117),"-",'Nomenklatur komplett'!R1117)</f>
        <v>-</v>
      </c>
      <c r="D1117" s="177" t="str">
        <f>IF(ISBLANK('Nomenklatur komplett'!S1117),"-",'Nomenklatur komplett'!S1117)</f>
        <v>-</v>
      </c>
    </row>
    <row r="1118" spans="1:4" x14ac:dyDescent="0.2">
      <c r="A1118" s="174" t="str">
        <f>IF(ISBLANK('Nomenklatur komplett'!P1118),"-",'Nomenklatur komplett'!P1118)</f>
        <v>-</v>
      </c>
      <c r="B1118" s="175" t="str">
        <f>IF(ISBLANK('Nomenklatur komplett'!Q1118),"-",'Nomenklatur komplett'!Q1118)</f>
        <v>-</v>
      </c>
      <c r="C1118" s="176" t="str">
        <f>IF(ISBLANK('Nomenklatur komplett'!R1118),"-",'Nomenklatur komplett'!R1118)</f>
        <v>-</v>
      </c>
      <c r="D1118" s="177" t="str">
        <f>IF(ISBLANK('Nomenklatur komplett'!S1118),"-",'Nomenklatur komplett'!S1118)</f>
        <v>-</v>
      </c>
    </row>
    <row r="1119" spans="1:4" x14ac:dyDescent="0.2">
      <c r="A1119" s="174" t="str">
        <f>IF(ISBLANK('Nomenklatur komplett'!P1119),"-",'Nomenklatur komplett'!P1119)</f>
        <v>-</v>
      </c>
      <c r="B1119" s="175" t="str">
        <f>IF(ISBLANK('Nomenklatur komplett'!Q1119),"-",'Nomenklatur komplett'!Q1119)</f>
        <v>-</v>
      </c>
      <c r="C1119" s="176" t="str">
        <f>IF(ISBLANK('Nomenklatur komplett'!R1119),"-",'Nomenklatur komplett'!R1119)</f>
        <v>-</v>
      </c>
      <c r="D1119" s="177" t="str">
        <f>IF(ISBLANK('Nomenklatur komplett'!S1119),"-",'Nomenklatur komplett'!S1119)</f>
        <v>-</v>
      </c>
    </row>
    <row r="1120" spans="1:4" x14ac:dyDescent="0.2">
      <c r="A1120" s="174" t="str">
        <f>IF(ISBLANK('Nomenklatur komplett'!P1120),"-",'Nomenklatur komplett'!P1120)</f>
        <v>-</v>
      </c>
      <c r="B1120" s="175" t="str">
        <f>IF(ISBLANK('Nomenklatur komplett'!Q1120),"-",'Nomenklatur komplett'!Q1120)</f>
        <v>-</v>
      </c>
      <c r="C1120" s="176" t="str">
        <f>IF(ISBLANK('Nomenklatur komplett'!R1120),"-",'Nomenklatur komplett'!R1120)</f>
        <v>-</v>
      </c>
      <c r="D1120" s="177" t="str">
        <f>IF(ISBLANK('Nomenklatur komplett'!S1120),"-",'Nomenklatur komplett'!S1120)</f>
        <v>-</v>
      </c>
    </row>
    <row r="1121" spans="1:4" x14ac:dyDescent="0.2">
      <c r="A1121" s="174" t="str">
        <f>IF(ISBLANK('Nomenklatur komplett'!P1121),"-",'Nomenklatur komplett'!P1121)</f>
        <v>-</v>
      </c>
      <c r="B1121" s="175" t="str">
        <f>IF(ISBLANK('Nomenklatur komplett'!Q1121),"-",'Nomenklatur komplett'!Q1121)</f>
        <v>-</v>
      </c>
      <c r="C1121" s="176" t="str">
        <f>IF(ISBLANK('Nomenklatur komplett'!R1121),"-",'Nomenklatur komplett'!R1121)</f>
        <v>-</v>
      </c>
      <c r="D1121" s="177" t="str">
        <f>IF(ISBLANK('Nomenklatur komplett'!S1121),"-",'Nomenklatur komplett'!S1121)</f>
        <v>-</v>
      </c>
    </row>
    <row r="1122" spans="1:4" x14ac:dyDescent="0.2">
      <c r="A1122" s="174" t="str">
        <f>IF(ISBLANK('Nomenklatur komplett'!P1122),"-",'Nomenklatur komplett'!P1122)</f>
        <v>-</v>
      </c>
      <c r="B1122" s="175" t="str">
        <f>IF(ISBLANK('Nomenklatur komplett'!Q1122),"-",'Nomenklatur komplett'!Q1122)</f>
        <v>-</v>
      </c>
      <c r="C1122" s="176" t="str">
        <f>IF(ISBLANK('Nomenklatur komplett'!R1122),"-",'Nomenklatur komplett'!R1122)</f>
        <v>-</v>
      </c>
      <c r="D1122" s="177" t="str">
        <f>IF(ISBLANK('Nomenklatur komplett'!S1122),"-",'Nomenklatur komplett'!S1122)</f>
        <v>-</v>
      </c>
    </row>
    <row r="1123" spans="1:4" x14ac:dyDescent="0.2">
      <c r="A1123" s="174" t="str">
        <f>IF(ISBLANK('Nomenklatur komplett'!P1123),"-",'Nomenklatur komplett'!P1123)</f>
        <v>-</v>
      </c>
      <c r="B1123" s="175" t="str">
        <f>IF(ISBLANK('Nomenklatur komplett'!Q1123),"-",'Nomenklatur komplett'!Q1123)</f>
        <v>-</v>
      </c>
      <c r="C1123" s="176" t="str">
        <f>IF(ISBLANK('Nomenklatur komplett'!R1123),"-",'Nomenklatur komplett'!R1123)</f>
        <v>-</v>
      </c>
      <c r="D1123" s="177" t="str">
        <f>IF(ISBLANK('Nomenklatur komplett'!S1123),"-",'Nomenklatur komplett'!S1123)</f>
        <v>-</v>
      </c>
    </row>
    <row r="1124" spans="1:4" x14ac:dyDescent="0.2">
      <c r="A1124" s="174" t="str">
        <f>IF(ISBLANK('Nomenklatur komplett'!P1124),"-",'Nomenklatur komplett'!P1124)</f>
        <v>-</v>
      </c>
      <c r="B1124" s="175" t="str">
        <f>IF(ISBLANK('Nomenklatur komplett'!Q1124),"-",'Nomenklatur komplett'!Q1124)</f>
        <v>-</v>
      </c>
      <c r="C1124" s="176" t="str">
        <f>IF(ISBLANK('Nomenklatur komplett'!R1124),"-",'Nomenklatur komplett'!R1124)</f>
        <v>-</v>
      </c>
      <c r="D1124" s="177" t="str">
        <f>IF(ISBLANK('Nomenklatur komplett'!S1124),"-",'Nomenklatur komplett'!S1124)</f>
        <v>-</v>
      </c>
    </row>
    <row r="1125" spans="1:4" x14ac:dyDescent="0.2">
      <c r="A1125" s="174" t="str">
        <f>IF(ISBLANK('Nomenklatur komplett'!P1125),"-",'Nomenklatur komplett'!P1125)</f>
        <v>-</v>
      </c>
      <c r="B1125" s="175" t="str">
        <f>IF(ISBLANK('Nomenklatur komplett'!Q1125),"-",'Nomenklatur komplett'!Q1125)</f>
        <v>-</v>
      </c>
      <c r="C1125" s="176" t="str">
        <f>IF(ISBLANK('Nomenklatur komplett'!R1125),"-",'Nomenklatur komplett'!R1125)</f>
        <v>-</v>
      </c>
      <c r="D1125" s="177" t="str">
        <f>IF(ISBLANK('Nomenklatur komplett'!S1125),"-",'Nomenklatur komplett'!S1125)</f>
        <v>-</v>
      </c>
    </row>
    <row r="1126" spans="1:4" x14ac:dyDescent="0.2">
      <c r="A1126" s="174" t="str">
        <f>IF(ISBLANK('Nomenklatur komplett'!P1126),"-",'Nomenklatur komplett'!P1126)</f>
        <v>-</v>
      </c>
      <c r="B1126" s="175" t="str">
        <f>IF(ISBLANK('Nomenklatur komplett'!Q1126),"-",'Nomenklatur komplett'!Q1126)</f>
        <v>-</v>
      </c>
      <c r="C1126" s="176" t="str">
        <f>IF(ISBLANK('Nomenklatur komplett'!R1126),"-",'Nomenklatur komplett'!R1126)</f>
        <v>-</v>
      </c>
      <c r="D1126" s="177" t="str">
        <f>IF(ISBLANK('Nomenklatur komplett'!S1126),"-",'Nomenklatur komplett'!S1126)</f>
        <v>-</v>
      </c>
    </row>
    <row r="1127" spans="1:4" x14ac:dyDescent="0.2">
      <c r="A1127" s="174" t="str">
        <f>IF(ISBLANK('Nomenklatur komplett'!P1127),"-",'Nomenklatur komplett'!P1127)</f>
        <v>-</v>
      </c>
      <c r="B1127" s="175" t="str">
        <f>IF(ISBLANK('Nomenklatur komplett'!Q1127),"-",'Nomenklatur komplett'!Q1127)</f>
        <v>-</v>
      </c>
      <c r="C1127" s="176" t="str">
        <f>IF(ISBLANK('Nomenklatur komplett'!R1127),"-",'Nomenklatur komplett'!R1127)</f>
        <v>-</v>
      </c>
      <c r="D1127" s="177" t="str">
        <f>IF(ISBLANK('Nomenklatur komplett'!S1127),"-",'Nomenklatur komplett'!S1127)</f>
        <v>-</v>
      </c>
    </row>
    <row r="1128" spans="1:4" x14ac:dyDescent="0.2">
      <c r="A1128" s="174" t="str">
        <f>IF(ISBLANK('Nomenklatur komplett'!P1128),"-",'Nomenklatur komplett'!P1128)</f>
        <v>-</v>
      </c>
      <c r="B1128" s="175" t="str">
        <f>IF(ISBLANK('Nomenklatur komplett'!Q1128),"-",'Nomenklatur komplett'!Q1128)</f>
        <v>-</v>
      </c>
      <c r="C1128" s="176" t="str">
        <f>IF(ISBLANK('Nomenklatur komplett'!R1128),"-",'Nomenklatur komplett'!R1128)</f>
        <v>-</v>
      </c>
      <c r="D1128" s="177" t="str">
        <f>IF(ISBLANK('Nomenklatur komplett'!S1128),"-",'Nomenklatur komplett'!S1128)</f>
        <v>-</v>
      </c>
    </row>
    <row r="1129" spans="1:4" x14ac:dyDescent="0.2">
      <c r="A1129" s="174" t="str">
        <f>IF(ISBLANK('Nomenklatur komplett'!P1129),"-",'Nomenklatur komplett'!P1129)</f>
        <v>-</v>
      </c>
      <c r="B1129" s="175" t="str">
        <f>IF(ISBLANK('Nomenklatur komplett'!Q1129),"-",'Nomenklatur komplett'!Q1129)</f>
        <v>-</v>
      </c>
      <c r="C1129" s="176" t="str">
        <f>IF(ISBLANK('Nomenklatur komplett'!R1129),"-",'Nomenklatur komplett'!R1129)</f>
        <v>-</v>
      </c>
      <c r="D1129" s="177" t="str">
        <f>IF(ISBLANK('Nomenklatur komplett'!S1129),"-",'Nomenklatur komplett'!S1129)</f>
        <v>-</v>
      </c>
    </row>
    <row r="1130" spans="1:4" x14ac:dyDescent="0.2">
      <c r="A1130" s="174" t="str">
        <f>IF(ISBLANK('Nomenklatur komplett'!P1130),"-",'Nomenklatur komplett'!P1130)</f>
        <v>-</v>
      </c>
      <c r="B1130" s="175" t="str">
        <f>IF(ISBLANK('Nomenklatur komplett'!Q1130),"-",'Nomenklatur komplett'!Q1130)</f>
        <v>-</v>
      </c>
      <c r="C1130" s="176" t="str">
        <f>IF(ISBLANK('Nomenklatur komplett'!R1130),"-",'Nomenklatur komplett'!R1130)</f>
        <v>-</v>
      </c>
      <c r="D1130" s="177" t="str">
        <f>IF(ISBLANK('Nomenklatur komplett'!S1130),"-",'Nomenklatur komplett'!S1130)</f>
        <v>-</v>
      </c>
    </row>
    <row r="1131" spans="1:4" x14ac:dyDescent="0.2">
      <c r="A1131" s="174" t="str">
        <f>IF(ISBLANK('Nomenklatur komplett'!P1131),"-",'Nomenklatur komplett'!P1131)</f>
        <v>-</v>
      </c>
      <c r="B1131" s="175" t="str">
        <f>IF(ISBLANK('Nomenklatur komplett'!Q1131),"-",'Nomenklatur komplett'!Q1131)</f>
        <v>-</v>
      </c>
      <c r="C1131" s="176" t="str">
        <f>IF(ISBLANK('Nomenklatur komplett'!R1131),"-",'Nomenklatur komplett'!R1131)</f>
        <v>-</v>
      </c>
      <c r="D1131" s="177" t="str">
        <f>IF(ISBLANK('Nomenklatur komplett'!S1131),"-",'Nomenklatur komplett'!S1131)</f>
        <v>-</v>
      </c>
    </row>
    <row r="1132" spans="1:4" x14ac:dyDescent="0.2">
      <c r="A1132" s="174" t="str">
        <f>IF(ISBLANK('Nomenklatur komplett'!P1132),"-",'Nomenklatur komplett'!P1132)</f>
        <v>-</v>
      </c>
      <c r="B1132" s="175" t="str">
        <f>IF(ISBLANK('Nomenklatur komplett'!Q1132),"-",'Nomenklatur komplett'!Q1132)</f>
        <v>-</v>
      </c>
      <c r="C1132" s="176" t="str">
        <f>IF(ISBLANK('Nomenklatur komplett'!R1132),"-",'Nomenklatur komplett'!R1132)</f>
        <v>-</v>
      </c>
      <c r="D1132" s="177" t="str">
        <f>IF(ISBLANK('Nomenklatur komplett'!S1132),"-",'Nomenklatur komplett'!S1132)</f>
        <v>-</v>
      </c>
    </row>
    <row r="1133" spans="1:4" x14ac:dyDescent="0.2">
      <c r="A1133" s="174" t="str">
        <f>IF(ISBLANK('Nomenklatur komplett'!P1133),"-",'Nomenklatur komplett'!P1133)</f>
        <v>-</v>
      </c>
      <c r="B1133" s="175" t="str">
        <f>IF(ISBLANK('Nomenklatur komplett'!Q1133),"-",'Nomenklatur komplett'!Q1133)</f>
        <v>-</v>
      </c>
      <c r="C1133" s="176" t="str">
        <f>IF(ISBLANK('Nomenklatur komplett'!R1133),"-",'Nomenklatur komplett'!R1133)</f>
        <v>-</v>
      </c>
      <c r="D1133" s="177" t="str">
        <f>IF(ISBLANK('Nomenklatur komplett'!S1133),"-",'Nomenklatur komplett'!S1133)</f>
        <v>-</v>
      </c>
    </row>
    <row r="1134" spans="1:4" x14ac:dyDescent="0.2">
      <c r="A1134" s="174" t="str">
        <f>IF(ISBLANK('Nomenklatur komplett'!P1134),"-",'Nomenklatur komplett'!P1134)</f>
        <v>-</v>
      </c>
      <c r="B1134" s="175" t="str">
        <f>IF(ISBLANK('Nomenklatur komplett'!Q1134),"-",'Nomenklatur komplett'!Q1134)</f>
        <v>-</v>
      </c>
      <c r="C1134" s="176" t="str">
        <f>IF(ISBLANK('Nomenklatur komplett'!R1134),"-",'Nomenklatur komplett'!R1134)</f>
        <v>-</v>
      </c>
      <c r="D1134" s="177" t="str">
        <f>IF(ISBLANK('Nomenklatur komplett'!S1134),"-",'Nomenklatur komplett'!S1134)</f>
        <v>-</v>
      </c>
    </row>
    <row r="1135" spans="1:4" x14ac:dyDescent="0.2">
      <c r="A1135" s="174" t="str">
        <f>IF(ISBLANK('Nomenklatur komplett'!P1135),"-",'Nomenklatur komplett'!P1135)</f>
        <v>-</v>
      </c>
      <c r="B1135" s="175" t="str">
        <f>IF(ISBLANK('Nomenklatur komplett'!Q1135),"-",'Nomenklatur komplett'!Q1135)</f>
        <v>-</v>
      </c>
      <c r="C1135" s="176" t="str">
        <f>IF(ISBLANK('Nomenklatur komplett'!R1135),"-",'Nomenklatur komplett'!R1135)</f>
        <v>-</v>
      </c>
      <c r="D1135" s="177" t="str">
        <f>IF(ISBLANK('Nomenklatur komplett'!S1135),"-",'Nomenklatur komplett'!S1135)</f>
        <v>-</v>
      </c>
    </row>
    <row r="1136" spans="1:4" x14ac:dyDescent="0.2">
      <c r="A1136" s="174" t="str">
        <f>IF(ISBLANK('Nomenklatur komplett'!P1136),"-",'Nomenklatur komplett'!P1136)</f>
        <v>-</v>
      </c>
      <c r="B1136" s="175" t="str">
        <f>IF(ISBLANK('Nomenklatur komplett'!Q1136),"-",'Nomenklatur komplett'!Q1136)</f>
        <v>-</v>
      </c>
      <c r="C1136" s="176" t="str">
        <f>IF(ISBLANK('Nomenklatur komplett'!R1136),"-",'Nomenklatur komplett'!R1136)</f>
        <v>-</v>
      </c>
      <c r="D1136" s="177" t="str">
        <f>IF(ISBLANK('Nomenklatur komplett'!S1136),"-",'Nomenklatur komplett'!S1136)</f>
        <v>-</v>
      </c>
    </row>
    <row r="1137" spans="1:4" x14ac:dyDescent="0.2">
      <c r="A1137" s="174" t="str">
        <f>IF(ISBLANK('Nomenklatur komplett'!P1137),"-",'Nomenklatur komplett'!P1137)</f>
        <v>-</v>
      </c>
      <c r="B1137" s="175" t="str">
        <f>IF(ISBLANK('Nomenklatur komplett'!Q1137),"-",'Nomenklatur komplett'!Q1137)</f>
        <v>-</v>
      </c>
      <c r="C1137" s="176" t="str">
        <f>IF(ISBLANK('Nomenklatur komplett'!R1137),"-",'Nomenklatur komplett'!R1137)</f>
        <v>-</v>
      </c>
      <c r="D1137" s="177" t="str">
        <f>IF(ISBLANK('Nomenklatur komplett'!S1137),"-",'Nomenklatur komplett'!S1137)</f>
        <v>-</v>
      </c>
    </row>
    <row r="1138" spans="1:4" x14ac:dyDescent="0.2">
      <c r="A1138" s="174" t="str">
        <f>IF(ISBLANK('Nomenklatur komplett'!P1138),"-",'Nomenklatur komplett'!P1138)</f>
        <v>-</v>
      </c>
      <c r="B1138" s="175" t="str">
        <f>IF(ISBLANK('Nomenklatur komplett'!Q1138),"-",'Nomenklatur komplett'!Q1138)</f>
        <v>-</v>
      </c>
      <c r="C1138" s="176" t="str">
        <f>IF(ISBLANK('Nomenklatur komplett'!R1138),"-",'Nomenklatur komplett'!R1138)</f>
        <v>-</v>
      </c>
      <c r="D1138" s="177" t="str">
        <f>IF(ISBLANK('Nomenklatur komplett'!S1138),"-",'Nomenklatur komplett'!S1138)</f>
        <v>-</v>
      </c>
    </row>
    <row r="1139" spans="1:4" x14ac:dyDescent="0.2">
      <c r="A1139" s="174" t="str">
        <f>IF(ISBLANK('Nomenklatur komplett'!P1139),"-",'Nomenklatur komplett'!P1139)</f>
        <v>-</v>
      </c>
      <c r="B1139" s="175" t="str">
        <f>IF(ISBLANK('Nomenklatur komplett'!Q1139),"-",'Nomenklatur komplett'!Q1139)</f>
        <v>-</v>
      </c>
      <c r="C1139" s="176" t="str">
        <f>IF(ISBLANK('Nomenklatur komplett'!R1139),"-",'Nomenklatur komplett'!R1139)</f>
        <v>-</v>
      </c>
      <c r="D1139" s="177" t="str">
        <f>IF(ISBLANK('Nomenklatur komplett'!S1139),"-",'Nomenklatur komplett'!S1139)</f>
        <v>-</v>
      </c>
    </row>
    <row r="1140" spans="1:4" x14ac:dyDescent="0.2">
      <c r="A1140" s="174" t="str">
        <f>IF(ISBLANK('Nomenklatur komplett'!P1140),"-",'Nomenklatur komplett'!P1140)</f>
        <v>-</v>
      </c>
      <c r="B1140" s="175" t="str">
        <f>IF(ISBLANK('Nomenklatur komplett'!Q1140),"-",'Nomenklatur komplett'!Q1140)</f>
        <v>-</v>
      </c>
      <c r="C1140" s="176" t="str">
        <f>IF(ISBLANK('Nomenklatur komplett'!R1140),"-",'Nomenklatur komplett'!R1140)</f>
        <v>-</v>
      </c>
      <c r="D1140" s="177" t="str">
        <f>IF(ISBLANK('Nomenklatur komplett'!S1140),"-",'Nomenklatur komplett'!S1140)</f>
        <v>-</v>
      </c>
    </row>
    <row r="1141" spans="1:4" x14ac:dyDescent="0.2">
      <c r="A1141" s="174" t="str">
        <f>IF(ISBLANK('Nomenklatur komplett'!P1141),"-",'Nomenklatur komplett'!P1141)</f>
        <v>-</v>
      </c>
      <c r="B1141" s="175" t="str">
        <f>IF(ISBLANK('Nomenklatur komplett'!Q1141),"-",'Nomenklatur komplett'!Q1141)</f>
        <v>-</v>
      </c>
      <c r="C1141" s="176" t="str">
        <f>IF(ISBLANK('Nomenklatur komplett'!R1141),"-",'Nomenklatur komplett'!R1141)</f>
        <v>-</v>
      </c>
      <c r="D1141" s="177" t="str">
        <f>IF(ISBLANK('Nomenklatur komplett'!S1141),"-",'Nomenklatur komplett'!S1141)</f>
        <v>-</v>
      </c>
    </row>
    <row r="1142" spans="1:4" x14ac:dyDescent="0.2">
      <c r="A1142" s="174" t="str">
        <f>IF(ISBLANK('Nomenklatur komplett'!P1142),"-",'Nomenklatur komplett'!P1142)</f>
        <v>-</v>
      </c>
      <c r="B1142" s="175" t="str">
        <f>IF(ISBLANK('Nomenklatur komplett'!Q1142),"-",'Nomenklatur komplett'!Q1142)</f>
        <v>-</v>
      </c>
      <c r="C1142" s="176" t="str">
        <f>IF(ISBLANK('Nomenklatur komplett'!R1142),"-",'Nomenklatur komplett'!R1142)</f>
        <v>-</v>
      </c>
      <c r="D1142" s="177" t="str">
        <f>IF(ISBLANK('Nomenklatur komplett'!S1142),"-",'Nomenklatur komplett'!S1142)</f>
        <v>-</v>
      </c>
    </row>
    <row r="1143" spans="1:4" x14ac:dyDescent="0.2">
      <c r="A1143" s="174" t="str">
        <f>IF(ISBLANK('Nomenklatur komplett'!P1143),"-",'Nomenklatur komplett'!P1143)</f>
        <v>-</v>
      </c>
      <c r="B1143" s="175" t="str">
        <f>IF(ISBLANK('Nomenklatur komplett'!Q1143),"-",'Nomenklatur komplett'!Q1143)</f>
        <v>-</v>
      </c>
      <c r="C1143" s="176" t="str">
        <f>IF(ISBLANK('Nomenklatur komplett'!R1143),"-",'Nomenklatur komplett'!R1143)</f>
        <v>-</v>
      </c>
      <c r="D1143" s="177" t="str">
        <f>IF(ISBLANK('Nomenklatur komplett'!S1143),"-",'Nomenklatur komplett'!S1143)</f>
        <v>-</v>
      </c>
    </row>
    <row r="1144" spans="1:4" x14ac:dyDescent="0.2">
      <c r="A1144" s="174" t="str">
        <f>IF(ISBLANK('Nomenklatur komplett'!P1144),"-",'Nomenklatur komplett'!P1144)</f>
        <v>-</v>
      </c>
      <c r="B1144" s="175" t="str">
        <f>IF(ISBLANK('Nomenklatur komplett'!Q1144),"-",'Nomenklatur komplett'!Q1144)</f>
        <v>-</v>
      </c>
      <c r="C1144" s="176" t="str">
        <f>IF(ISBLANK('Nomenklatur komplett'!R1144),"-",'Nomenklatur komplett'!R1144)</f>
        <v>-</v>
      </c>
      <c r="D1144" s="177" t="str">
        <f>IF(ISBLANK('Nomenklatur komplett'!S1144),"-",'Nomenklatur komplett'!S1144)</f>
        <v>-</v>
      </c>
    </row>
    <row r="1145" spans="1:4" x14ac:dyDescent="0.2">
      <c r="A1145" s="174" t="str">
        <f>IF(ISBLANK('Nomenklatur komplett'!P1145),"-",'Nomenklatur komplett'!P1145)</f>
        <v>-</v>
      </c>
      <c r="B1145" s="175" t="str">
        <f>IF(ISBLANK('Nomenklatur komplett'!Q1145),"-",'Nomenklatur komplett'!Q1145)</f>
        <v>-</v>
      </c>
      <c r="C1145" s="176" t="str">
        <f>IF(ISBLANK('Nomenklatur komplett'!R1145),"-",'Nomenklatur komplett'!R1145)</f>
        <v>-</v>
      </c>
      <c r="D1145" s="177" t="str">
        <f>IF(ISBLANK('Nomenklatur komplett'!S1145),"-",'Nomenklatur komplett'!S1145)</f>
        <v>-</v>
      </c>
    </row>
    <row r="1146" spans="1:4" x14ac:dyDescent="0.2">
      <c r="A1146" s="174" t="str">
        <f>IF(ISBLANK('Nomenklatur komplett'!P1146),"-",'Nomenklatur komplett'!P1146)</f>
        <v>-</v>
      </c>
      <c r="B1146" s="175" t="str">
        <f>IF(ISBLANK('Nomenklatur komplett'!Q1146),"-",'Nomenklatur komplett'!Q1146)</f>
        <v>-</v>
      </c>
      <c r="C1146" s="176" t="str">
        <f>IF(ISBLANK('Nomenklatur komplett'!R1146),"-",'Nomenklatur komplett'!R1146)</f>
        <v>-</v>
      </c>
      <c r="D1146" s="177" t="str">
        <f>IF(ISBLANK('Nomenklatur komplett'!S1146),"-",'Nomenklatur komplett'!S1146)</f>
        <v>-</v>
      </c>
    </row>
    <row r="1147" spans="1:4" x14ac:dyDescent="0.2">
      <c r="A1147" s="174" t="str">
        <f>IF(ISBLANK('Nomenklatur komplett'!P1147),"-",'Nomenklatur komplett'!P1147)</f>
        <v>-</v>
      </c>
      <c r="B1147" s="175" t="str">
        <f>IF(ISBLANK('Nomenklatur komplett'!Q1147),"-",'Nomenklatur komplett'!Q1147)</f>
        <v>-</v>
      </c>
      <c r="C1147" s="176" t="str">
        <f>IF(ISBLANK('Nomenklatur komplett'!R1147),"-",'Nomenklatur komplett'!R1147)</f>
        <v>-</v>
      </c>
      <c r="D1147" s="177" t="str">
        <f>IF(ISBLANK('Nomenklatur komplett'!S1147),"-",'Nomenklatur komplett'!S1147)</f>
        <v>-</v>
      </c>
    </row>
    <row r="1148" spans="1:4" x14ac:dyDescent="0.2">
      <c r="A1148" s="174" t="str">
        <f>IF(ISBLANK('Nomenklatur komplett'!P1148),"-",'Nomenklatur komplett'!P1148)</f>
        <v>-</v>
      </c>
      <c r="B1148" s="175" t="str">
        <f>IF(ISBLANK('Nomenklatur komplett'!Q1148),"-",'Nomenklatur komplett'!Q1148)</f>
        <v>-</v>
      </c>
      <c r="C1148" s="176" t="str">
        <f>IF(ISBLANK('Nomenklatur komplett'!R1148),"-",'Nomenklatur komplett'!R1148)</f>
        <v>-</v>
      </c>
      <c r="D1148" s="177" t="str">
        <f>IF(ISBLANK('Nomenklatur komplett'!S1148),"-",'Nomenklatur komplett'!S1148)</f>
        <v>-</v>
      </c>
    </row>
    <row r="1149" spans="1:4" x14ac:dyDescent="0.2">
      <c r="A1149" s="174" t="str">
        <f>IF(ISBLANK('Nomenklatur komplett'!P1149),"-",'Nomenklatur komplett'!P1149)</f>
        <v>-</v>
      </c>
      <c r="B1149" s="175" t="str">
        <f>IF(ISBLANK('Nomenklatur komplett'!Q1149),"-",'Nomenklatur komplett'!Q1149)</f>
        <v>-</v>
      </c>
      <c r="C1149" s="176" t="str">
        <f>IF(ISBLANK('Nomenklatur komplett'!R1149),"-",'Nomenklatur komplett'!R1149)</f>
        <v>-</v>
      </c>
      <c r="D1149" s="177" t="str">
        <f>IF(ISBLANK('Nomenklatur komplett'!S1149),"-",'Nomenklatur komplett'!S1149)</f>
        <v>-</v>
      </c>
    </row>
    <row r="1150" spans="1:4" x14ac:dyDescent="0.2">
      <c r="A1150" s="174" t="str">
        <f>IF(ISBLANK('Nomenklatur komplett'!P1150),"-",'Nomenklatur komplett'!P1150)</f>
        <v>-</v>
      </c>
      <c r="B1150" s="175" t="str">
        <f>IF(ISBLANK('Nomenklatur komplett'!Q1150),"-",'Nomenklatur komplett'!Q1150)</f>
        <v>-</v>
      </c>
      <c r="C1150" s="176" t="str">
        <f>IF(ISBLANK('Nomenklatur komplett'!R1150),"-",'Nomenklatur komplett'!R1150)</f>
        <v>-</v>
      </c>
      <c r="D1150" s="177" t="str">
        <f>IF(ISBLANK('Nomenklatur komplett'!S1150),"-",'Nomenklatur komplett'!S1150)</f>
        <v>-</v>
      </c>
    </row>
    <row r="1151" spans="1:4" x14ac:dyDescent="0.2">
      <c r="A1151" s="174" t="str">
        <f>IF(ISBLANK('Nomenklatur komplett'!P1151),"-",'Nomenklatur komplett'!P1151)</f>
        <v>-</v>
      </c>
      <c r="B1151" s="175" t="str">
        <f>IF(ISBLANK('Nomenklatur komplett'!Q1151),"-",'Nomenklatur komplett'!Q1151)</f>
        <v>-</v>
      </c>
      <c r="C1151" s="176" t="str">
        <f>IF(ISBLANK('Nomenklatur komplett'!R1151),"-",'Nomenklatur komplett'!R1151)</f>
        <v>-</v>
      </c>
      <c r="D1151" s="177" t="str">
        <f>IF(ISBLANK('Nomenklatur komplett'!S1151),"-",'Nomenklatur komplett'!S1151)</f>
        <v>-</v>
      </c>
    </row>
    <row r="1152" spans="1:4" x14ac:dyDescent="0.2">
      <c r="A1152" s="174" t="str">
        <f>IF(ISBLANK('Nomenklatur komplett'!P1152),"-",'Nomenklatur komplett'!P1152)</f>
        <v>-</v>
      </c>
      <c r="B1152" s="175" t="str">
        <f>IF(ISBLANK('Nomenklatur komplett'!Q1152),"-",'Nomenklatur komplett'!Q1152)</f>
        <v>-</v>
      </c>
      <c r="C1152" s="176" t="str">
        <f>IF(ISBLANK('Nomenklatur komplett'!R1152),"-",'Nomenklatur komplett'!R1152)</f>
        <v>-</v>
      </c>
      <c r="D1152" s="177" t="str">
        <f>IF(ISBLANK('Nomenklatur komplett'!S1152),"-",'Nomenklatur komplett'!S1152)</f>
        <v>-</v>
      </c>
    </row>
    <row r="1153" spans="1:4" x14ac:dyDescent="0.2">
      <c r="A1153" s="174" t="str">
        <f>IF(ISBLANK('Nomenklatur komplett'!P1153),"-",'Nomenklatur komplett'!P1153)</f>
        <v>-</v>
      </c>
      <c r="B1153" s="175" t="str">
        <f>IF(ISBLANK('Nomenklatur komplett'!Q1153),"-",'Nomenklatur komplett'!Q1153)</f>
        <v>-</v>
      </c>
      <c r="C1153" s="176" t="str">
        <f>IF(ISBLANK('Nomenklatur komplett'!R1153),"-",'Nomenklatur komplett'!R1153)</f>
        <v>-</v>
      </c>
      <c r="D1153" s="177" t="str">
        <f>IF(ISBLANK('Nomenklatur komplett'!S1153),"-",'Nomenklatur komplett'!S1153)</f>
        <v>-</v>
      </c>
    </row>
    <row r="1154" spans="1:4" x14ac:dyDescent="0.2">
      <c r="A1154" s="174" t="str">
        <f>IF(ISBLANK('Nomenklatur komplett'!P1154),"-",'Nomenklatur komplett'!P1154)</f>
        <v>-</v>
      </c>
      <c r="B1154" s="175" t="str">
        <f>IF(ISBLANK('Nomenklatur komplett'!Q1154),"-",'Nomenklatur komplett'!Q1154)</f>
        <v>-</v>
      </c>
      <c r="C1154" s="176" t="str">
        <f>IF(ISBLANK('Nomenklatur komplett'!R1154),"-",'Nomenklatur komplett'!R1154)</f>
        <v>-</v>
      </c>
      <c r="D1154" s="177" t="str">
        <f>IF(ISBLANK('Nomenklatur komplett'!S1154),"-",'Nomenklatur komplett'!S1154)</f>
        <v>-</v>
      </c>
    </row>
    <row r="1155" spans="1:4" x14ac:dyDescent="0.2">
      <c r="A1155" s="174" t="str">
        <f>IF(ISBLANK('Nomenklatur komplett'!P1155),"-",'Nomenklatur komplett'!P1155)</f>
        <v>-</v>
      </c>
      <c r="B1155" s="175" t="str">
        <f>IF(ISBLANK('Nomenklatur komplett'!Q1155),"-",'Nomenklatur komplett'!Q1155)</f>
        <v>-</v>
      </c>
      <c r="C1155" s="176" t="str">
        <f>IF(ISBLANK('Nomenklatur komplett'!R1155),"-",'Nomenklatur komplett'!R1155)</f>
        <v>-</v>
      </c>
      <c r="D1155" s="177" t="str">
        <f>IF(ISBLANK('Nomenklatur komplett'!S1155),"-",'Nomenklatur komplett'!S1155)</f>
        <v>-</v>
      </c>
    </row>
    <row r="1156" spans="1:4" x14ac:dyDescent="0.2">
      <c r="A1156" s="174" t="str">
        <f>IF(ISBLANK('Nomenklatur komplett'!P1156),"-",'Nomenklatur komplett'!P1156)</f>
        <v>-</v>
      </c>
      <c r="B1156" s="175" t="str">
        <f>IF(ISBLANK('Nomenklatur komplett'!Q1156),"-",'Nomenklatur komplett'!Q1156)</f>
        <v>-</v>
      </c>
      <c r="C1156" s="176" t="str">
        <f>IF(ISBLANK('Nomenklatur komplett'!R1156),"-",'Nomenklatur komplett'!R1156)</f>
        <v>-</v>
      </c>
      <c r="D1156" s="177" t="str">
        <f>IF(ISBLANK('Nomenklatur komplett'!S1156),"-",'Nomenklatur komplett'!S1156)</f>
        <v>-</v>
      </c>
    </row>
    <row r="1157" spans="1:4" x14ac:dyDescent="0.2">
      <c r="A1157" s="174" t="str">
        <f>IF(ISBLANK('Nomenklatur komplett'!P1157),"-",'Nomenklatur komplett'!P1157)</f>
        <v>-</v>
      </c>
      <c r="B1157" s="175" t="str">
        <f>IF(ISBLANK('Nomenklatur komplett'!Q1157),"-",'Nomenklatur komplett'!Q1157)</f>
        <v>-</v>
      </c>
      <c r="C1157" s="176" t="str">
        <f>IF(ISBLANK('Nomenklatur komplett'!R1157),"-",'Nomenklatur komplett'!R1157)</f>
        <v>-</v>
      </c>
      <c r="D1157" s="177" t="str">
        <f>IF(ISBLANK('Nomenklatur komplett'!S1157),"-",'Nomenklatur komplett'!S1157)</f>
        <v>-</v>
      </c>
    </row>
    <row r="1158" spans="1:4" x14ac:dyDescent="0.2">
      <c r="A1158" s="174" t="str">
        <f>IF(ISBLANK('Nomenklatur komplett'!P1158),"-",'Nomenklatur komplett'!P1158)</f>
        <v>-</v>
      </c>
      <c r="B1158" s="175" t="str">
        <f>IF(ISBLANK('Nomenklatur komplett'!Q1158),"-",'Nomenklatur komplett'!Q1158)</f>
        <v>-</v>
      </c>
      <c r="C1158" s="176" t="str">
        <f>IF(ISBLANK('Nomenklatur komplett'!R1158),"-",'Nomenklatur komplett'!R1158)</f>
        <v>-</v>
      </c>
      <c r="D1158" s="177" t="str">
        <f>IF(ISBLANK('Nomenklatur komplett'!S1158),"-",'Nomenklatur komplett'!S1158)</f>
        <v>-</v>
      </c>
    </row>
    <row r="1159" spans="1:4" x14ac:dyDescent="0.2">
      <c r="A1159" s="174" t="str">
        <f>IF(ISBLANK('Nomenklatur komplett'!P1159),"-",'Nomenklatur komplett'!P1159)</f>
        <v>-</v>
      </c>
      <c r="B1159" s="175" t="str">
        <f>IF(ISBLANK('Nomenklatur komplett'!Q1159),"-",'Nomenklatur komplett'!Q1159)</f>
        <v>-</v>
      </c>
      <c r="C1159" s="176" t="str">
        <f>IF(ISBLANK('Nomenklatur komplett'!R1159),"-",'Nomenklatur komplett'!R1159)</f>
        <v>-</v>
      </c>
      <c r="D1159" s="177" t="str">
        <f>IF(ISBLANK('Nomenklatur komplett'!S1159),"-",'Nomenklatur komplett'!S1159)</f>
        <v>-</v>
      </c>
    </row>
    <row r="1160" spans="1:4" x14ac:dyDescent="0.2">
      <c r="A1160" s="174" t="str">
        <f>IF(ISBLANK('Nomenklatur komplett'!P1160),"-",'Nomenklatur komplett'!P1160)</f>
        <v>-</v>
      </c>
      <c r="B1160" s="175" t="str">
        <f>IF(ISBLANK('Nomenklatur komplett'!Q1160),"-",'Nomenklatur komplett'!Q1160)</f>
        <v>-</v>
      </c>
      <c r="C1160" s="176" t="str">
        <f>IF(ISBLANK('Nomenklatur komplett'!R1160),"-",'Nomenklatur komplett'!R1160)</f>
        <v>-</v>
      </c>
      <c r="D1160" s="177" t="str">
        <f>IF(ISBLANK('Nomenklatur komplett'!S1160),"-",'Nomenklatur komplett'!S1160)</f>
        <v>-</v>
      </c>
    </row>
    <row r="1161" spans="1:4" x14ac:dyDescent="0.2">
      <c r="A1161" s="174" t="str">
        <f>IF(ISBLANK('Nomenklatur komplett'!P1161),"-",'Nomenklatur komplett'!P1161)</f>
        <v>-</v>
      </c>
      <c r="B1161" s="175" t="str">
        <f>IF(ISBLANK('Nomenklatur komplett'!Q1161),"-",'Nomenklatur komplett'!Q1161)</f>
        <v>-</v>
      </c>
      <c r="C1161" s="176" t="str">
        <f>IF(ISBLANK('Nomenklatur komplett'!R1161),"-",'Nomenklatur komplett'!R1161)</f>
        <v>-</v>
      </c>
      <c r="D1161" s="177" t="str">
        <f>IF(ISBLANK('Nomenklatur komplett'!S1161),"-",'Nomenklatur komplett'!S1161)</f>
        <v>-</v>
      </c>
    </row>
    <row r="1162" spans="1:4" x14ac:dyDescent="0.2">
      <c r="A1162" s="174" t="str">
        <f>IF(ISBLANK('Nomenklatur komplett'!P1162),"-",'Nomenklatur komplett'!P1162)</f>
        <v>-</v>
      </c>
      <c r="B1162" s="175" t="str">
        <f>IF(ISBLANK('Nomenklatur komplett'!Q1162),"-",'Nomenklatur komplett'!Q1162)</f>
        <v>-</v>
      </c>
      <c r="C1162" s="176" t="str">
        <f>IF(ISBLANK('Nomenklatur komplett'!R1162),"-",'Nomenklatur komplett'!R1162)</f>
        <v>-</v>
      </c>
      <c r="D1162" s="177" t="str">
        <f>IF(ISBLANK('Nomenklatur komplett'!S1162),"-",'Nomenklatur komplett'!S1162)</f>
        <v>-</v>
      </c>
    </row>
    <row r="1163" spans="1:4" x14ac:dyDescent="0.2">
      <c r="A1163" s="174" t="str">
        <f>IF(ISBLANK('Nomenklatur komplett'!P1163),"-",'Nomenklatur komplett'!P1163)</f>
        <v>-</v>
      </c>
      <c r="B1163" s="175" t="str">
        <f>IF(ISBLANK('Nomenklatur komplett'!Q1163),"-",'Nomenklatur komplett'!Q1163)</f>
        <v>-</v>
      </c>
      <c r="C1163" s="176" t="str">
        <f>IF(ISBLANK('Nomenklatur komplett'!R1163),"-",'Nomenklatur komplett'!R1163)</f>
        <v>-</v>
      </c>
      <c r="D1163" s="177" t="str">
        <f>IF(ISBLANK('Nomenklatur komplett'!S1163),"-",'Nomenklatur komplett'!S1163)</f>
        <v>-</v>
      </c>
    </row>
    <row r="1164" spans="1:4" x14ac:dyDescent="0.2">
      <c r="A1164" s="174" t="str">
        <f>IF(ISBLANK('Nomenklatur komplett'!P1164),"-",'Nomenklatur komplett'!P1164)</f>
        <v>-</v>
      </c>
      <c r="B1164" s="175" t="str">
        <f>IF(ISBLANK('Nomenklatur komplett'!Q1164),"-",'Nomenklatur komplett'!Q1164)</f>
        <v>-</v>
      </c>
      <c r="C1164" s="176" t="str">
        <f>IF(ISBLANK('Nomenklatur komplett'!R1164),"-",'Nomenklatur komplett'!R1164)</f>
        <v>-</v>
      </c>
      <c r="D1164" s="177" t="str">
        <f>IF(ISBLANK('Nomenklatur komplett'!S1164),"-",'Nomenklatur komplett'!S1164)</f>
        <v>-</v>
      </c>
    </row>
    <row r="1165" spans="1:4" x14ac:dyDescent="0.2">
      <c r="A1165" s="174" t="str">
        <f>IF(ISBLANK('Nomenklatur komplett'!P1165),"-",'Nomenklatur komplett'!P1165)</f>
        <v>-</v>
      </c>
      <c r="B1165" s="175" t="str">
        <f>IF(ISBLANK('Nomenklatur komplett'!Q1165),"-",'Nomenklatur komplett'!Q1165)</f>
        <v>-</v>
      </c>
      <c r="C1165" s="176" t="str">
        <f>IF(ISBLANK('Nomenklatur komplett'!R1165),"-",'Nomenklatur komplett'!R1165)</f>
        <v>-</v>
      </c>
      <c r="D1165" s="177" t="str">
        <f>IF(ISBLANK('Nomenklatur komplett'!S1165),"-",'Nomenklatur komplett'!S1165)</f>
        <v>-</v>
      </c>
    </row>
    <row r="1166" spans="1:4" x14ac:dyDescent="0.2">
      <c r="A1166" s="174" t="str">
        <f>IF(ISBLANK('Nomenklatur komplett'!P1166),"-",'Nomenklatur komplett'!P1166)</f>
        <v>-</v>
      </c>
      <c r="B1166" s="175" t="str">
        <f>IF(ISBLANK('Nomenklatur komplett'!Q1166),"-",'Nomenklatur komplett'!Q1166)</f>
        <v>-</v>
      </c>
      <c r="C1166" s="176" t="str">
        <f>IF(ISBLANK('Nomenklatur komplett'!R1166),"-",'Nomenklatur komplett'!R1166)</f>
        <v>-</v>
      </c>
      <c r="D1166" s="177" t="str">
        <f>IF(ISBLANK('Nomenklatur komplett'!S1166),"-",'Nomenklatur komplett'!S1166)</f>
        <v>-</v>
      </c>
    </row>
    <row r="1167" spans="1:4" x14ac:dyDescent="0.2">
      <c r="A1167" s="174" t="str">
        <f>IF(ISBLANK('Nomenklatur komplett'!P1167),"-",'Nomenklatur komplett'!P1167)</f>
        <v>-</v>
      </c>
      <c r="B1167" s="175" t="str">
        <f>IF(ISBLANK('Nomenklatur komplett'!Q1167),"-",'Nomenklatur komplett'!Q1167)</f>
        <v>-</v>
      </c>
      <c r="C1167" s="176" t="str">
        <f>IF(ISBLANK('Nomenklatur komplett'!R1167),"-",'Nomenklatur komplett'!R1167)</f>
        <v>-</v>
      </c>
      <c r="D1167" s="177" t="str">
        <f>IF(ISBLANK('Nomenklatur komplett'!S1167),"-",'Nomenklatur komplett'!S1167)</f>
        <v>-</v>
      </c>
    </row>
    <row r="1168" spans="1:4" x14ac:dyDescent="0.2">
      <c r="A1168" s="174" t="str">
        <f>IF(ISBLANK('Nomenklatur komplett'!P1168),"-",'Nomenklatur komplett'!P1168)</f>
        <v>-</v>
      </c>
      <c r="B1168" s="175" t="str">
        <f>IF(ISBLANK('Nomenklatur komplett'!Q1168),"-",'Nomenklatur komplett'!Q1168)</f>
        <v>-</v>
      </c>
      <c r="C1168" s="176" t="str">
        <f>IF(ISBLANK('Nomenklatur komplett'!R1168),"-",'Nomenklatur komplett'!R1168)</f>
        <v>-</v>
      </c>
      <c r="D1168" s="177" t="str">
        <f>IF(ISBLANK('Nomenklatur komplett'!S1168),"-",'Nomenklatur komplett'!S1168)</f>
        <v>-</v>
      </c>
    </row>
    <row r="1169" spans="1:4" x14ac:dyDescent="0.2">
      <c r="A1169" s="174" t="str">
        <f>IF(ISBLANK('Nomenklatur komplett'!P1169),"-",'Nomenklatur komplett'!P1169)</f>
        <v>-</v>
      </c>
      <c r="B1169" s="175" t="str">
        <f>IF(ISBLANK('Nomenklatur komplett'!Q1169),"-",'Nomenklatur komplett'!Q1169)</f>
        <v>-</v>
      </c>
      <c r="C1169" s="176" t="str">
        <f>IF(ISBLANK('Nomenklatur komplett'!R1169),"-",'Nomenklatur komplett'!R1169)</f>
        <v>-</v>
      </c>
      <c r="D1169" s="177" t="str">
        <f>IF(ISBLANK('Nomenklatur komplett'!S1169),"-",'Nomenklatur komplett'!S1169)</f>
        <v>-</v>
      </c>
    </row>
    <row r="1170" spans="1:4" x14ac:dyDescent="0.2">
      <c r="A1170" s="174" t="str">
        <f>IF(ISBLANK('Nomenklatur komplett'!P1170),"-",'Nomenklatur komplett'!P1170)</f>
        <v>-</v>
      </c>
      <c r="B1170" s="175" t="str">
        <f>IF(ISBLANK('Nomenklatur komplett'!Q1170),"-",'Nomenklatur komplett'!Q1170)</f>
        <v>-</v>
      </c>
      <c r="C1170" s="176" t="str">
        <f>IF(ISBLANK('Nomenklatur komplett'!R1170),"-",'Nomenklatur komplett'!R1170)</f>
        <v>-</v>
      </c>
      <c r="D1170" s="177" t="str">
        <f>IF(ISBLANK('Nomenklatur komplett'!S1170),"-",'Nomenklatur komplett'!S1170)</f>
        <v>-</v>
      </c>
    </row>
    <row r="1171" spans="1:4" x14ac:dyDescent="0.2">
      <c r="A1171" s="174" t="str">
        <f>IF(ISBLANK('Nomenklatur komplett'!P1171),"-",'Nomenklatur komplett'!P1171)</f>
        <v>-</v>
      </c>
      <c r="B1171" s="175" t="str">
        <f>IF(ISBLANK('Nomenklatur komplett'!Q1171),"-",'Nomenklatur komplett'!Q1171)</f>
        <v>-</v>
      </c>
      <c r="C1171" s="176" t="str">
        <f>IF(ISBLANK('Nomenklatur komplett'!R1171),"-",'Nomenklatur komplett'!R1171)</f>
        <v>-</v>
      </c>
      <c r="D1171" s="177" t="str">
        <f>IF(ISBLANK('Nomenklatur komplett'!S1171),"-",'Nomenklatur komplett'!S1171)</f>
        <v>-</v>
      </c>
    </row>
    <row r="1172" spans="1:4" x14ac:dyDescent="0.2">
      <c r="A1172" s="174" t="str">
        <f>IF(ISBLANK('Nomenklatur komplett'!P1172),"-",'Nomenklatur komplett'!P1172)</f>
        <v>-</v>
      </c>
      <c r="B1172" s="175" t="str">
        <f>IF(ISBLANK('Nomenklatur komplett'!Q1172),"-",'Nomenklatur komplett'!Q1172)</f>
        <v>-</v>
      </c>
      <c r="C1172" s="176" t="str">
        <f>IF(ISBLANK('Nomenklatur komplett'!R1172),"-",'Nomenklatur komplett'!R1172)</f>
        <v>-</v>
      </c>
      <c r="D1172" s="177" t="str">
        <f>IF(ISBLANK('Nomenklatur komplett'!S1172),"-",'Nomenklatur komplett'!S1172)</f>
        <v>-</v>
      </c>
    </row>
    <row r="1173" spans="1:4" x14ac:dyDescent="0.2">
      <c r="A1173" s="174" t="str">
        <f>IF(ISBLANK('Nomenklatur komplett'!P1173),"-",'Nomenklatur komplett'!P1173)</f>
        <v>-</v>
      </c>
      <c r="B1173" s="175" t="str">
        <f>IF(ISBLANK('Nomenklatur komplett'!Q1173),"-",'Nomenklatur komplett'!Q1173)</f>
        <v>-</v>
      </c>
      <c r="C1173" s="176" t="str">
        <f>IF(ISBLANK('Nomenklatur komplett'!R1173),"-",'Nomenklatur komplett'!R1173)</f>
        <v>-</v>
      </c>
      <c r="D1173" s="177" t="str">
        <f>IF(ISBLANK('Nomenklatur komplett'!S1173),"-",'Nomenklatur komplett'!S1173)</f>
        <v>-</v>
      </c>
    </row>
    <row r="1174" spans="1:4" x14ac:dyDescent="0.2">
      <c r="A1174" s="174" t="str">
        <f>IF(ISBLANK('Nomenklatur komplett'!P1174),"-",'Nomenklatur komplett'!P1174)</f>
        <v>-</v>
      </c>
      <c r="B1174" s="175" t="str">
        <f>IF(ISBLANK('Nomenklatur komplett'!Q1174),"-",'Nomenklatur komplett'!Q1174)</f>
        <v>-</v>
      </c>
      <c r="C1174" s="176" t="str">
        <f>IF(ISBLANK('Nomenklatur komplett'!R1174),"-",'Nomenklatur komplett'!R1174)</f>
        <v>-</v>
      </c>
      <c r="D1174" s="177" t="str">
        <f>IF(ISBLANK('Nomenklatur komplett'!S1174),"-",'Nomenklatur komplett'!S1174)</f>
        <v>-</v>
      </c>
    </row>
    <row r="1175" spans="1:4" x14ac:dyDescent="0.2">
      <c r="A1175" s="174" t="str">
        <f>IF(ISBLANK('Nomenklatur komplett'!P1175),"-",'Nomenklatur komplett'!P1175)</f>
        <v>-</v>
      </c>
      <c r="B1175" s="175" t="str">
        <f>IF(ISBLANK('Nomenklatur komplett'!Q1175),"-",'Nomenklatur komplett'!Q1175)</f>
        <v>-</v>
      </c>
      <c r="C1175" s="176" t="str">
        <f>IF(ISBLANK('Nomenklatur komplett'!R1175),"-",'Nomenklatur komplett'!R1175)</f>
        <v>-</v>
      </c>
      <c r="D1175" s="177" t="str">
        <f>IF(ISBLANK('Nomenklatur komplett'!S1175),"-",'Nomenklatur komplett'!S1175)</f>
        <v>-</v>
      </c>
    </row>
    <row r="1176" spans="1:4" x14ac:dyDescent="0.2">
      <c r="A1176" s="174" t="str">
        <f>IF(ISBLANK('Nomenklatur komplett'!P1176),"-",'Nomenklatur komplett'!P1176)</f>
        <v>-</v>
      </c>
      <c r="B1176" s="175" t="str">
        <f>IF(ISBLANK('Nomenklatur komplett'!Q1176),"-",'Nomenklatur komplett'!Q1176)</f>
        <v>-</v>
      </c>
      <c r="C1176" s="176" t="str">
        <f>IF(ISBLANK('Nomenklatur komplett'!R1176),"-",'Nomenklatur komplett'!R1176)</f>
        <v>-</v>
      </c>
      <c r="D1176" s="177" t="str">
        <f>IF(ISBLANK('Nomenklatur komplett'!S1176),"-",'Nomenklatur komplett'!S1176)</f>
        <v>-</v>
      </c>
    </row>
    <row r="1177" spans="1:4" x14ac:dyDescent="0.2">
      <c r="A1177" s="174" t="str">
        <f>IF(ISBLANK('Nomenklatur komplett'!P1177),"-",'Nomenklatur komplett'!P1177)</f>
        <v>-</v>
      </c>
      <c r="B1177" s="175" t="str">
        <f>IF(ISBLANK('Nomenklatur komplett'!Q1177),"-",'Nomenklatur komplett'!Q1177)</f>
        <v>-</v>
      </c>
      <c r="C1177" s="176" t="str">
        <f>IF(ISBLANK('Nomenklatur komplett'!R1177),"-",'Nomenklatur komplett'!R1177)</f>
        <v>-</v>
      </c>
      <c r="D1177" s="177" t="str">
        <f>IF(ISBLANK('Nomenklatur komplett'!S1177),"-",'Nomenklatur komplett'!S1177)</f>
        <v>-</v>
      </c>
    </row>
    <row r="1178" spans="1:4" x14ac:dyDescent="0.2">
      <c r="A1178" s="174" t="str">
        <f>IF(ISBLANK('Nomenklatur komplett'!P1178),"-",'Nomenklatur komplett'!P1178)</f>
        <v>-</v>
      </c>
      <c r="B1178" s="175" t="str">
        <f>IF(ISBLANK('Nomenklatur komplett'!Q1178),"-",'Nomenklatur komplett'!Q1178)</f>
        <v>-</v>
      </c>
      <c r="C1178" s="176" t="str">
        <f>IF(ISBLANK('Nomenklatur komplett'!R1178),"-",'Nomenklatur komplett'!R1178)</f>
        <v>-</v>
      </c>
      <c r="D1178" s="177" t="str">
        <f>IF(ISBLANK('Nomenklatur komplett'!S1178),"-",'Nomenklatur komplett'!S1178)</f>
        <v>-</v>
      </c>
    </row>
    <row r="1179" spans="1:4" x14ac:dyDescent="0.2">
      <c r="A1179" s="174" t="str">
        <f>IF(ISBLANK('Nomenklatur komplett'!P1179),"-",'Nomenklatur komplett'!P1179)</f>
        <v>-</v>
      </c>
      <c r="B1179" s="175" t="str">
        <f>IF(ISBLANK('Nomenklatur komplett'!Q1179),"-",'Nomenklatur komplett'!Q1179)</f>
        <v>-</v>
      </c>
      <c r="C1179" s="176" t="str">
        <f>IF(ISBLANK('Nomenklatur komplett'!R1179),"-",'Nomenklatur komplett'!R1179)</f>
        <v>-</v>
      </c>
      <c r="D1179" s="177" t="str">
        <f>IF(ISBLANK('Nomenklatur komplett'!S1179),"-",'Nomenklatur komplett'!S1179)</f>
        <v>-</v>
      </c>
    </row>
    <row r="1180" spans="1:4" x14ac:dyDescent="0.2">
      <c r="A1180" s="174" t="str">
        <f>IF(ISBLANK('Nomenklatur komplett'!P1180),"-",'Nomenklatur komplett'!P1180)</f>
        <v>-</v>
      </c>
      <c r="B1180" s="175" t="str">
        <f>IF(ISBLANK('Nomenklatur komplett'!Q1180),"-",'Nomenklatur komplett'!Q1180)</f>
        <v>-</v>
      </c>
      <c r="C1180" s="176" t="str">
        <f>IF(ISBLANK('Nomenklatur komplett'!R1180),"-",'Nomenklatur komplett'!R1180)</f>
        <v>-</v>
      </c>
      <c r="D1180" s="177" t="str">
        <f>IF(ISBLANK('Nomenklatur komplett'!S1180),"-",'Nomenklatur komplett'!S1180)</f>
        <v>-</v>
      </c>
    </row>
    <row r="1181" spans="1:4" x14ac:dyDescent="0.2">
      <c r="A1181" s="174" t="str">
        <f>IF(ISBLANK('Nomenklatur komplett'!P1181),"-",'Nomenklatur komplett'!P1181)</f>
        <v>-</v>
      </c>
      <c r="B1181" s="175" t="str">
        <f>IF(ISBLANK('Nomenklatur komplett'!Q1181),"-",'Nomenklatur komplett'!Q1181)</f>
        <v>-</v>
      </c>
      <c r="C1181" s="176" t="str">
        <f>IF(ISBLANK('Nomenklatur komplett'!R1181),"-",'Nomenklatur komplett'!R1181)</f>
        <v>-</v>
      </c>
      <c r="D1181" s="177" t="str">
        <f>IF(ISBLANK('Nomenklatur komplett'!S1181),"-",'Nomenklatur komplett'!S1181)</f>
        <v>-</v>
      </c>
    </row>
    <row r="1182" spans="1:4" x14ac:dyDescent="0.2">
      <c r="A1182" s="174" t="str">
        <f>IF(ISBLANK('Nomenklatur komplett'!P1182),"-",'Nomenklatur komplett'!P1182)</f>
        <v>-</v>
      </c>
      <c r="B1182" s="175" t="str">
        <f>IF(ISBLANK('Nomenklatur komplett'!Q1182),"-",'Nomenklatur komplett'!Q1182)</f>
        <v>-</v>
      </c>
      <c r="C1182" s="176" t="str">
        <f>IF(ISBLANK('Nomenklatur komplett'!R1182),"-",'Nomenklatur komplett'!R1182)</f>
        <v>-</v>
      </c>
      <c r="D1182" s="177" t="str">
        <f>IF(ISBLANK('Nomenklatur komplett'!S1182),"-",'Nomenklatur komplett'!S1182)</f>
        <v>-</v>
      </c>
    </row>
    <row r="1183" spans="1:4" x14ac:dyDescent="0.2">
      <c r="A1183" s="174" t="str">
        <f>IF(ISBLANK('Nomenklatur komplett'!P1183),"-",'Nomenklatur komplett'!P1183)</f>
        <v>-</v>
      </c>
      <c r="B1183" s="175" t="str">
        <f>IF(ISBLANK('Nomenklatur komplett'!Q1183),"-",'Nomenklatur komplett'!Q1183)</f>
        <v>-</v>
      </c>
      <c r="C1183" s="176" t="str">
        <f>IF(ISBLANK('Nomenklatur komplett'!R1183),"-",'Nomenklatur komplett'!R1183)</f>
        <v>-</v>
      </c>
      <c r="D1183" s="177" t="str">
        <f>IF(ISBLANK('Nomenklatur komplett'!S1183),"-",'Nomenklatur komplett'!S1183)</f>
        <v>-</v>
      </c>
    </row>
    <row r="1184" spans="1:4" x14ac:dyDescent="0.2">
      <c r="A1184" s="174" t="str">
        <f>IF(ISBLANK('Nomenklatur komplett'!P1184),"-",'Nomenklatur komplett'!P1184)</f>
        <v>-</v>
      </c>
      <c r="B1184" s="175" t="str">
        <f>IF(ISBLANK('Nomenklatur komplett'!Q1184),"-",'Nomenklatur komplett'!Q1184)</f>
        <v>-</v>
      </c>
      <c r="C1184" s="176" t="str">
        <f>IF(ISBLANK('Nomenklatur komplett'!R1184),"-",'Nomenklatur komplett'!R1184)</f>
        <v>-</v>
      </c>
      <c r="D1184" s="177" t="str">
        <f>IF(ISBLANK('Nomenklatur komplett'!S1184),"-",'Nomenklatur komplett'!S1184)</f>
        <v>-</v>
      </c>
    </row>
    <row r="1185" spans="1:4" x14ac:dyDescent="0.2">
      <c r="A1185" s="174" t="str">
        <f>IF(ISBLANK('Nomenklatur komplett'!P1185),"-",'Nomenklatur komplett'!P1185)</f>
        <v>-</v>
      </c>
      <c r="B1185" s="175" t="str">
        <f>IF(ISBLANK('Nomenklatur komplett'!Q1185),"-",'Nomenklatur komplett'!Q1185)</f>
        <v>-</v>
      </c>
      <c r="C1185" s="176" t="str">
        <f>IF(ISBLANK('Nomenklatur komplett'!R1185),"-",'Nomenklatur komplett'!R1185)</f>
        <v>-</v>
      </c>
      <c r="D1185" s="177" t="str">
        <f>IF(ISBLANK('Nomenklatur komplett'!S1185),"-",'Nomenklatur komplett'!S1185)</f>
        <v>-</v>
      </c>
    </row>
    <row r="1186" spans="1:4" x14ac:dyDescent="0.2">
      <c r="A1186" s="174" t="str">
        <f>IF(ISBLANK('Nomenklatur komplett'!P1186),"-",'Nomenklatur komplett'!P1186)</f>
        <v>-</v>
      </c>
      <c r="B1186" s="175" t="str">
        <f>IF(ISBLANK('Nomenklatur komplett'!Q1186),"-",'Nomenklatur komplett'!Q1186)</f>
        <v>-</v>
      </c>
      <c r="C1186" s="176" t="str">
        <f>IF(ISBLANK('Nomenklatur komplett'!R1186),"-",'Nomenklatur komplett'!R1186)</f>
        <v>-</v>
      </c>
      <c r="D1186" s="177" t="str">
        <f>IF(ISBLANK('Nomenklatur komplett'!S1186),"-",'Nomenklatur komplett'!S1186)</f>
        <v>-</v>
      </c>
    </row>
    <row r="1187" spans="1:4" x14ac:dyDescent="0.2">
      <c r="A1187" s="174" t="str">
        <f>IF(ISBLANK('Nomenklatur komplett'!P1187),"-",'Nomenklatur komplett'!P1187)</f>
        <v>-</v>
      </c>
      <c r="B1187" s="175" t="str">
        <f>IF(ISBLANK('Nomenklatur komplett'!Q1187),"-",'Nomenklatur komplett'!Q1187)</f>
        <v>-</v>
      </c>
      <c r="C1187" s="176" t="str">
        <f>IF(ISBLANK('Nomenklatur komplett'!R1187),"-",'Nomenklatur komplett'!R1187)</f>
        <v>-</v>
      </c>
      <c r="D1187" s="177" t="str">
        <f>IF(ISBLANK('Nomenklatur komplett'!S1187),"-",'Nomenklatur komplett'!S1187)</f>
        <v>-</v>
      </c>
    </row>
    <row r="1188" spans="1:4" x14ac:dyDescent="0.2">
      <c r="A1188" s="174" t="str">
        <f>IF(ISBLANK('Nomenklatur komplett'!P1188),"-",'Nomenklatur komplett'!P1188)</f>
        <v>-</v>
      </c>
      <c r="B1188" s="175" t="str">
        <f>IF(ISBLANK('Nomenklatur komplett'!Q1188),"-",'Nomenklatur komplett'!Q1188)</f>
        <v>-</v>
      </c>
      <c r="C1188" s="176" t="str">
        <f>IF(ISBLANK('Nomenklatur komplett'!R1188),"-",'Nomenklatur komplett'!R1188)</f>
        <v>-</v>
      </c>
      <c r="D1188" s="177" t="str">
        <f>IF(ISBLANK('Nomenklatur komplett'!S1188),"-",'Nomenklatur komplett'!S1188)</f>
        <v>-</v>
      </c>
    </row>
    <row r="1189" spans="1:4" x14ac:dyDescent="0.2">
      <c r="A1189" s="174" t="str">
        <f>IF(ISBLANK('Nomenklatur komplett'!P1189),"-",'Nomenklatur komplett'!P1189)</f>
        <v>-</v>
      </c>
      <c r="B1189" s="175" t="str">
        <f>IF(ISBLANK('Nomenklatur komplett'!Q1189),"-",'Nomenklatur komplett'!Q1189)</f>
        <v>-</v>
      </c>
      <c r="C1189" s="176" t="str">
        <f>IF(ISBLANK('Nomenklatur komplett'!R1189),"-",'Nomenklatur komplett'!R1189)</f>
        <v>-</v>
      </c>
      <c r="D1189" s="177" t="str">
        <f>IF(ISBLANK('Nomenklatur komplett'!S1189),"-",'Nomenklatur komplett'!S1189)</f>
        <v>-</v>
      </c>
    </row>
    <row r="1190" spans="1:4" x14ac:dyDescent="0.2">
      <c r="A1190" s="174" t="str">
        <f>IF(ISBLANK('Nomenklatur komplett'!P1190),"-",'Nomenklatur komplett'!P1190)</f>
        <v>-</v>
      </c>
      <c r="B1190" s="175" t="str">
        <f>IF(ISBLANK('Nomenklatur komplett'!Q1190),"-",'Nomenklatur komplett'!Q1190)</f>
        <v>-</v>
      </c>
      <c r="C1190" s="176" t="str">
        <f>IF(ISBLANK('Nomenklatur komplett'!R1190),"-",'Nomenklatur komplett'!R1190)</f>
        <v>-</v>
      </c>
      <c r="D1190" s="177" t="str">
        <f>IF(ISBLANK('Nomenklatur komplett'!S1190),"-",'Nomenklatur komplett'!S1190)</f>
        <v>-</v>
      </c>
    </row>
    <row r="1191" spans="1:4" x14ac:dyDescent="0.2">
      <c r="A1191" s="174" t="str">
        <f>IF(ISBLANK('Nomenklatur komplett'!P1191),"-",'Nomenklatur komplett'!P1191)</f>
        <v>-</v>
      </c>
      <c r="B1191" s="175" t="str">
        <f>IF(ISBLANK('Nomenklatur komplett'!Q1191),"-",'Nomenklatur komplett'!Q1191)</f>
        <v>-</v>
      </c>
      <c r="C1191" s="176" t="str">
        <f>IF(ISBLANK('Nomenklatur komplett'!R1191),"-",'Nomenklatur komplett'!R1191)</f>
        <v>-</v>
      </c>
      <c r="D1191" s="177" t="str">
        <f>IF(ISBLANK('Nomenklatur komplett'!S1191),"-",'Nomenklatur komplett'!S1191)</f>
        <v>-</v>
      </c>
    </row>
    <row r="1192" spans="1:4" x14ac:dyDescent="0.2">
      <c r="A1192" s="174" t="str">
        <f>IF(ISBLANK('Nomenklatur komplett'!P1192),"-",'Nomenklatur komplett'!P1192)</f>
        <v>-</v>
      </c>
      <c r="B1192" s="175" t="str">
        <f>IF(ISBLANK('Nomenklatur komplett'!Q1192),"-",'Nomenklatur komplett'!Q1192)</f>
        <v>-</v>
      </c>
      <c r="C1192" s="176" t="str">
        <f>IF(ISBLANK('Nomenklatur komplett'!R1192),"-",'Nomenklatur komplett'!R1192)</f>
        <v>-</v>
      </c>
      <c r="D1192" s="177" t="str">
        <f>IF(ISBLANK('Nomenklatur komplett'!S1192),"-",'Nomenklatur komplett'!S1192)</f>
        <v>-</v>
      </c>
    </row>
    <row r="1193" spans="1:4" x14ac:dyDescent="0.2">
      <c r="A1193" s="174" t="str">
        <f>IF(ISBLANK('Nomenklatur komplett'!P1193),"-",'Nomenklatur komplett'!P1193)</f>
        <v>-</v>
      </c>
      <c r="B1193" s="175" t="str">
        <f>IF(ISBLANK('Nomenklatur komplett'!Q1193),"-",'Nomenklatur komplett'!Q1193)</f>
        <v>-</v>
      </c>
      <c r="C1193" s="176" t="str">
        <f>IF(ISBLANK('Nomenklatur komplett'!R1193),"-",'Nomenklatur komplett'!R1193)</f>
        <v>-</v>
      </c>
      <c r="D1193" s="177" t="str">
        <f>IF(ISBLANK('Nomenklatur komplett'!S1193),"-",'Nomenklatur komplett'!S1193)</f>
        <v>-</v>
      </c>
    </row>
    <row r="1194" spans="1:4" x14ac:dyDescent="0.2">
      <c r="A1194" s="174" t="str">
        <f>IF(ISBLANK('Nomenklatur komplett'!P1194),"-",'Nomenklatur komplett'!P1194)</f>
        <v>-</v>
      </c>
      <c r="B1194" s="175" t="str">
        <f>IF(ISBLANK('Nomenklatur komplett'!Q1194),"-",'Nomenklatur komplett'!Q1194)</f>
        <v>-</v>
      </c>
      <c r="C1194" s="176" t="str">
        <f>IF(ISBLANK('Nomenklatur komplett'!R1194),"-",'Nomenklatur komplett'!R1194)</f>
        <v>-</v>
      </c>
      <c r="D1194" s="177" t="str">
        <f>IF(ISBLANK('Nomenklatur komplett'!S1194),"-",'Nomenklatur komplett'!S1194)</f>
        <v>-</v>
      </c>
    </row>
    <row r="1195" spans="1:4" x14ac:dyDescent="0.2">
      <c r="A1195" s="174" t="str">
        <f>IF(ISBLANK('Nomenklatur komplett'!P1195),"-",'Nomenklatur komplett'!P1195)</f>
        <v>-</v>
      </c>
      <c r="B1195" s="175" t="str">
        <f>IF(ISBLANK('Nomenklatur komplett'!Q1195),"-",'Nomenklatur komplett'!Q1195)</f>
        <v>-</v>
      </c>
      <c r="C1195" s="176" t="str">
        <f>IF(ISBLANK('Nomenklatur komplett'!R1195),"-",'Nomenklatur komplett'!R1195)</f>
        <v>-</v>
      </c>
      <c r="D1195" s="177" t="str">
        <f>IF(ISBLANK('Nomenklatur komplett'!S1195),"-",'Nomenklatur komplett'!S1195)</f>
        <v>-</v>
      </c>
    </row>
    <row r="1196" spans="1:4" x14ac:dyDescent="0.2">
      <c r="A1196" s="174" t="str">
        <f>IF(ISBLANK('Nomenklatur komplett'!P1196),"-",'Nomenklatur komplett'!P1196)</f>
        <v>-</v>
      </c>
      <c r="B1196" s="175" t="str">
        <f>IF(ISBLANK('Nomenklatur komplett'!Q1196),"-",'Nomenklatur komplett'!Q1196)</f>
        <v>-</v>
      </c>
      <c r="C1196" s="176" t="str">
        <f>IF(ISBLANK('Nomenklatur komplett'!R1196),"-",'Nomenklatur komplett'!R1196)</f>
        <v>-</v>
      </c>
      <c r="D1196" s="177" t="str">
        <f>IF(ISBLANK('Nomenklatur komplett'!S1196),"-",'Nomenklatur komplett'!S1196)</f>
        <v>-</v>
      </c>
    </row>
    <row r="1197" spans="1:4" x14ac:dyDescent="0.2">
      <c r="A1197" s="174" t="str">
        <f>IF(ISBLANK('Nomenklatur komplett'!P1197),"-",'Nomenklatur komplett'!P1197)</f>
        <v>-</v>
      </c>
      <c r="B1197" s="175" t="str">
        <f>IF(ISBLANK('Nomenklatur komplett'!Q1197),"-",'Nomenklatur komplett'!Q1197)</f>
        <v>-</v>
      </c>
      <c r="C1197" s="176" t="str">
        <f>IF(ISBLANK('Nomenklatur komplett'!R1197),"-",'Nomenklatur komplett'!R1197)</f>
        <v>-</v>
      </c>
      <c r="D1197" s="177" t="str">
        <f>IF(ISBLANK('Nomenklatur komplett'!S1197),"-",'Nomenklatur komplett'!S1197)</f>
        <v>-</v>
      </c>
    </row>
    <row r="1198" spans="1:4" x14ac:dyDescent="0.2">
      <c r="A1198" s="174" t="str">
        <f>IF(ISBLANK('Nomenklatur komplett'!P1198),"-",'Nomenklatur komplett'!P1198)</f>
        <v>-</v>
      </c>
      <c r="B1198" s="175" t="str">
        <f>IF(ISBLANK('Nomenklatur komplett'!Q1198),"-",'Nomenklatur komplett'!Q1198)</f>
        <v>-</v>
      </c>
      <c r="C1198" s="176" t="str">
        <f>IF(ISBLANK('Nomenklatur komplett'!R1198),"-",'Nomenklatur komplett'!R1198)</f>
        <v>-</v>
      </c>
      <c r="D1198" s="177" t="str">
        <f>IF(ISBLANK('Nomenklatur komplett'!S1198),"-",'Nomenklatur komplett'!S1198)</f>
        <v>-</v>
      </c>
    </row>
    <row r="1199" spans="1:4" x14ac:dyDescent="0.2">
      <c r="A1199" s="174" t="str">
        <f>IF(ISBLANK('Nomenklatur komplett'!P1199),"-",'Nomenklatur komplett'!P1199)</f>
        <v>-</v>
      </c>
      <c r="B1199" s="175" t="str">
        <f>IF(ISBLANK('Nomenklatur komplett'!Q1199),"-",'Nomenklatur komplett'!Q1199)</f>
        <v>-</v>
      </c>
      <c r="C1199" s="176" t="str">
        <f>IF(ISBLANK('Nomenklatur komplett'!R1199),"-",'Nomenklatur komplett'!R1199)</f>
        <v>-</v>
      </c>
      <c r="D1199" s="177" t="str">
        <f>IF(ISBLANK('Nomenklatur komplett'!S1199),"-",'Nomenklatur komplett'!S1199)</f>
        <v>-</v>
      </c>
    </row>
    <row r="1200" spans="1:4" x14ac:dyDescent="0.2">
      <c r="A1200" s="174" t="str">
        <f>IF(ISBLANK('Nomenklatur komplett'!P1200),"-",'Nomenklatur komplett'!P1200)</f>
        <v>-</v>
      </c>
      <c r="B1200" s="175" t="str">
        <f>IF(ISBLANK('Nomenklatur komplett'!Q1200),"-",'Nomenklatur komplett'!Q1200)</f>
        <v>-</v>
      </c>
      <c r="C1200" s="176" t="str">
        <f>IF(ISBLANK('Nomenklatur komplett'!R1200),"-",'Nomenklatur komplett'!R1200)</f>
        <v>-</v>
      </c>
      <c r="D1200" s="177" t="str">
        <f>IF(ISBLANK('Nomenklatur komplett'!S1200),"-",'Nomenklatur komplett'!S1200)</f>
        <v>-</v>
      </c>
    </row>
    <row r="1201" spans="1:4" x14ac:dyDescent="0.2">
      <c r="A1201" s="174" t="str">
        <f>IF(ISBLANK('Nomenklatur komplett'!P1201),"-",'Nomenklatur komplett'!P1201)</f>
        <v>-</v>
      </c>
      <c r="B1201" s="175" t="str">
        <f>IF(ISBLANK('Nomenklatur komplett'!Q1201),"-",'Nomenklatur komplett'!Q1201)</f>
        <v>-</v>
      </c>
      <c r="C1201" s="176" t="str">
        <f>IF(ISBLANK('Nomenklatur komplett'!R1201),"-",'Nomenklatur komplett'!R1201)</f>
        <v>-</v>
      </c>
      <c r="D1201" s="177" t="str">
        <f>IF(ISBLANK('Nomenklatur komplett'!S1201),"-",'Nomenklatur komplett'!S1201)</f>
        <v>-</v>
      </c>
    </row>
    <row r="1202" spans="1:4" x14ac:dyDescent="0.2">
      <c r="A1202" s="174" t="str">
        <f>IF(ISBLANK('Nomenklatur komplett'!P1202),"-",'Nomenklatur komplett'!P1202)</f>
        <v>-</v>
      </c>
      <c r="B1202" s="175" t="str">
        <f>IF(ISBLANK('Nomenklatur komplett'!Q1202),"-",'Nomenklatur komplett'!Q1202)</f>
        <v>-</v>
      </c>
      <c r="C1202" s="176" t="str">
        <f>IF(ISBLANK('Nomenklatur komplett'!R1202),"-",'Nomenklatur komplett'!R1202)</f>
        <v>-</v>
      </c>
      <c r="D1202" s="177" t="str">
        <f>IF(ISBLANK('Nomenklatur komplett'!S1202),"-",'Nomenklatur komplett'!S1202)</f>
        <v>-</v>
      </c>
    </row>
    <row r="1203" spans="1:4" x14ac:dyDescent="0.2">
      <c r="A1203" s="174" t="str">
        <f>IF(ISBLANK('Nomenklatur komplett'!P1203),"-",'Nomenklatur komplett'!P1203)</f>
        <v>-</v>
      </c>
      <c r="B1203" s="175" t="str">
        <f>IF(ISBLANK('Nomenklatur komplett'!Q1203),"-",'Nomenklatur komplett'!Q1203)</f>
        <v>-</v>
      </c>
      <c r="C1203" s="176" t="str">
        <f>IF(ISBLANK('Nomenklatur komplett'!R1203),"-",'Nomenklatur komplett'!R1203)</f>
        <v>-</v>
      </c>
      <c r="D1203" s="177" t="str">
        <f>IF(ISBLANK('Nomenklatur komplett'!S1203),"-",'Nomenklatur komplett'!S1203)</f>
        <v>-</v>
      </c>
    </row>
    <row r="1204" spans="1:4" x14ac:dyDescent="0.2">
      <c r="A1204" s="174" t="str">
        <f>IF(ISBLANK('Nomenklatur komplett'!P1204),"-",'Nomenklatur komplett'!P1204)</f>
        <v>-</v>
      </c>
      <c r="B1204" s="175" t="str">
        <f>IF(ISBLANK('Nomenklatur komplett'!Q1204),"-",'Nomenklatur komplett'!Q1204)</f>
        <v>-</v>
      </c>
      <c r="C1204" s="176" t="str">
        <f>IF(ISBLANK('Nomenklatur komplett'!R1204),"-",'Nomenklatur komplett'!R1204)</f>
        <v>-</v>
      </c>
      <c r="D1204" s="177" t="str">
        <f>IF(ISBLANK('Nomenklatur komplett'!S1204),"-",'Nomenklatur komplett'!S1204)</f>
        <v>-</v>
      </c>
    </row>
    <row r="1205" spans="1:4" x14ac:dyDescent="0.2">
      <c r="A1205" s="174" t="str">
        <f>IF(ISBLANK('Nomenklatur komplett'!P1205),"-",'Nomenklatur komplett'!P1205)</f>
        <v>-</v>
      </c>
      <c r="B1205" s="175" t="str">
        <f>IF(ISBLANK('Nomenklatur komplett'!Q1205),"-",'Nomenklatur komplett'!Q1205)</f>
        <v>-</v>
      </c>
      <c r="C1205" s="176" t="str">
        <f>IF(ISBLANK('Nomenklatur komplett'!R1205),"-",'Nomenklatur komplett'!R1205)</f>
        <v>-</v>
      </c>
      <c r="D1205" s="177" t="str">
        <f>IF(ISBLANK('Nomenklatur komplett'!S1205),"-",'Nomenklatur komplett'!S1205)</f>
        <v>-</v>
      </c>
    </row>
    <row r="1206" spans="1:4" x14ac:dyDescent="0.2">
      <c r="A1206" s="174" t="str">
        <f>IF(ISBLANK('Nomenklatur komplett'!P1206),"-",'Nomenklatur komplett'!P1206)</f>
        <v>-</v>
      </c>
      <c r="B1206" s="175" t="str">
        <f>IF(ISBLANK('Nomenklatur komplett'!Q1206),"-",'Nomenklatur komplett'!Q1206)</f>
        <v>-</v>
      </c>
      <c r="C1206" s="176" t="str">
        <f>IF(ISBLANK('Nomenklatur komplett'!R1206),"-",'Nomenklatur komplett'!R1206)</f>
        <v>-</v>
      </c>
      <c r="D1206" s="177" t="str">
        <f>IF(ISBLANK('Nomenklatur komplett'!S1206),"-",'Nomenklatur komplett'!S1206)</f>
        <v>-</v>
      </c>
    </row>
    <row r="1207" spans="1:4" x14ac:dyDescent="0.2">
      <c r="A1207" s="174" t="str">
        <f>IF(ISBLANK('Nomenklatur komplett'!P1207),"-",'Nomenklatur komplett'!P1207)</f>
        <v>-</v>
      </c>
      <c r="B1207" s="175" t="str">
        <f>IF(ISBLANK('Nomenklatur komplett'!Q1207),"-",'Nomenklatur komplett'!Q1207)</f>
        <v>-</v>
      </c>
      <c r="C1207" s="176" t="str">
        <f>IF(ISBLANK('Nomenklatur komplett'!R1207),"-",'Nomenklatur komplett'!R1207)</f>
        <v>-</v>
      </c>
      <c r="D1207" s="177" t="str">
        <f>IF(ISBLANK('Nomenklatur komplett'!S1207),"-",'Nomenklatur komplett'!S1207)</f>
        <v>-</v>
      </c>
    </row>
    <row r="1208" spans="1:4" x14ac:dyDescent="0.2">
      <c r="A1208" s="174" t="str">
        <f>IF(ISBLANK('Nomenklatur komplett'!P1208),"-",'Nomenklatur komplett'!P1208)</f>
        <v>-</v>
      </c>
      <c r="B1208" s="175" t="str">
        <f>IF(ISBLANK('Nomenklatur komplett'!Q1208),"-",'Nomenklatur komplett'!Q1208)</f>
        <v>-</v>
      </c>
      <c r="C1208" s="176" t="str">
        <f>IF(ISBLANK('Nomenklatur komplett'!R1208),"-",'Nomenklatur komplett'!R1208)</f>
        <v>-</v>
      </c>
      <c r="D1208" s="177" t="str">
        <f>IF(ISBLANK('Nomenklatur komplett'!S1208),"-",'Nomenklatur komplett'!S1208)</f>
        <v>-</v>
      </c>
    </row>
    <row r="1209" spans="1:4" x14ac:dyDescent="0.2">
      <c r="A1209" s="174" t="str">
        <f>IF(ISBLANK('Nomenklatur komplett'!P1209),"-",'Nomenklatur komplett'!P1209)</f>
        <v>-</v>
      </c>
      <c r="B1209" s="175" t="str">
        <f>IF(ISBLANK('Nomenklatur komplett'!Q1209),"-",'Nomenklatur komplett'!Q1209)</f>
        <v>-</v>
      </c>
      <c r="C1209" s="176" t="str">
        <f>IF(ISBLANK('Nomenklatur komplett'!R1209),"-",'Nomenklatur komplett'!R1209)</f>
        <v>-</v>
      </c>
      <c r="D1209" s="177" t="str">
        <f>IF(ISBLANK('Nomenklatur komplett'!S1209),"-",'Nomenklatur komplett'!S1209)</f>
        <v>-</v>
      </c>
    </row>
    <row r="1210" spans="1:4" x14ac:dyDescent="0.2">
      <c r="A1210" s="174" t="str">
        <f>IF(ISBLANK('Nomenklatur komplett'!P1210),"-",'Nomenklatur komplett'!P1210)</f>
        <v>-</v>
      </c>
      <c r="B1210" s="175" t="str">
        <f>IF(ISBLANK('Nomenklatur komplett'!Q1210),"-",'Nomenklatur komplett'!Q1210)</f>
        <v>-</v>
      </c>
      <c r="C1210" s="176" t="str">
        <f>IF(ISBLANK('Nomenklatur komplett'!R1210),"-",'Nomenklatur komplett'!R1210)</f>
        <v>-</v>
      </c>
      <c r="D1210" s="177" t="str">
        <f>IF(ISBLANK('Nomenklatur komplett'!S1210),"-",'Nomenklatur komplett'!S1210)</f>
        <v>-</v>
      </c>
    </row>
    <row r="1211" spans="1:4" x14ac:dyDescent="0.2">
      <c r="A1211" s="174" t="str">
        <f>IF(ISBLANK('Nomenklatur komplett'!P1211),"-",'Nomenklatur komplett'!P1211)</f>
        <v>-</v>
      </c>
      <c r="B1211" s="175" t="str">
        <f>IF(ISBLANK('Nomenklatur komplett'!Q1211),"-",'Nomenklatur komplett'!Q1211)</f>
        <v>-</v>
      </c>
      <c r="C1211" s="176" t="str">
        <f>IF(ISBLANK('Nomenklatur komplett'!R1211),"-",'Nomenklatur komplett'!R1211)</f>
        <v>-</v>
      </c>
      <c r="D1211" s="177" t="str">
        <f>IF(ISBLANK('Nomenklatur komplett'!S1211),"-",'Nomenklatur komplett'!S1211)</f>
        <v>-</v>
      </c>
    </row>
    <row r="1212" spans="1:4" x14ac:dyDescent="0.2">
      <c r="A1212" s="174" t="str">
        <f>IF(ISBLANK('Nomenklatur komplett'!P1212),"-",'Nomenklatur komplett'!P1212)</f>
        <v>-</v>
      </c>
      <c r="B1212" s="175" t="str">
        <f>IF(ISBLANK('Nomenklatur komplett'!Q1212),"-",'Nomenklatur komplett'!Q1212)</f>
        <v>-</v>
      </c>
      <c r="C1212" s="176" t="str">
        <f>IF(ISBLANK('Nomenklatur komplett'!R1212),"-",'Nomenklatur komplett'!R1212)</f>
        <v>-</v>
      </c>
      <c r="D1212" s="177" t="str">
        <f>IF(ISBLANK('Nomenklatur komplett'!S1212),"-",'Nomenklatur komplett'!S1212)</f>
        <v>-</v>
      </c>
    </row>
    <row r="1213" spans="1:4" x14ac:dyDescent="0.2">
      <c r="A1213" s="174" t="str">
        <f>IF(ISBLANK('Nomenklatur komplett'!P1213),"-",'Nomenklatur komplett'!P1213)</f>
        <v>-</v>
      </c>
      <c r="B1213" s="175" t="str">
        <f>IF(ISBLANK('Nomenklatur komplett'!Q1213),"-",'Nomenklatur komplett'!Q1213)</f>
        <v>-</v>
      </c>
      <c r="C1213" s="176" t="str">
        <f>IF(ISBLANK('Nomenklatur komplett'!R1213),"-",'Nomenklatur komplett'!R1213)</f>
        <v>-</v>
      </c>
      <c r="D1213" s="177" t="str">
        <f>IF(ISBLANK('Nomenklatur komplett'!S1213),"-",'Nomenklatur komplett'!S1213)</f>
        <v>-</v>
      </c>
    </row>
    <row r="1214" spans="1:4" x14ac:dyDescent="0.2">
      <c r="A1214" s="174" t="str">
        <f>IF(ISBLANK('Nomenklatur komplett'!P1214),"-",'Nomenklatur komplett'!P1214)</f>
        <v>-</v>
      </c>
      <c r="B1214" s="175" t="str">
        <f>IF(ISBLANK('Nomenklatur komplett'!Q1214),"-",'Nomenklatur komplett'!Q1214)</f>
        <v>-</v>
      </c>
      <c r="C1214" s="176" t="str">
        <f>IF(ISBLANK('Nomenklatur komplett'!R1214),"-",'Nomenklatur komplett'!R1214)</f>
        <v>-</v>
      </c>
      <c r="D1214" s="177" t="str">
        <f>IF(ISBLANK('Nomenklatur komplett'!S1214),"-",'Nomenklatur komplett'!S1214)</f>
        <v>-</v>
      </c>
    </row>
    <row r="1215" spans="1:4" x14ac:dyDescent="0.2">
      <c r="A1215" s="174" t="str">
        <f>IF(ISBLANK('Nomenklatur komplett'!P1215),"-",'Nomenklatur komplett'!P1215)</f>
        <v>-</v>
      </c>
      <c r="B1215" s="175" t="str">
        <f>IF(ISBLANK('Nomenklatur komplett'!Q1215),"-",'Nomenklatur komplett'!Q1215)</f>
        <v>-</v>
      </c>
      <c r="C1215" s="176" t="str">
        <f>IF(ISBLANK('Nomenklatur komplett'!R1215),"-",'Nomenklatur komplett'!R1215)</f>
        <v>-</v>
      </c>
      <c r="D1215" s="177" t="str">
        <f>IF(ISBLANK('Nomenklatur komplett'!S1215),"-",'Nomenklatur komplett'!S1215)</f>
        <v>-</v>
      </c>
    </row>
    <row r="1216" spans="1:4" x14ac:dyDescent="0.2">
      <c r="A1216" s="174" t="str">
        <f>IF(ISBLANK('Nomenklatur komplett'!P1216),"-",'Nomenklatur komplett'!P1216)</f>
        <v>-</v>
      </c>
      <c r="B1216" s="175" t="str">
        <f>IF(ISBLANK('Nomenklatur komplett'!Q1216),"-",'Nomenklatur komplett'!Q1216)</f>
        <v>-</v>
      </c>
      <c r="C1216" s="176" t="str">
        <f>IF(ISBLANK('Nomenklatur komplett'!R1216),"-",'Nomenklatur komplett'!R1216)</f>
        <v>-</v>
      </c>
      <c r="D1216" s="177" t="str">
        <f>IF(ISBLANK('Nomenklatur komplett'!S1216),"-",'Nomenklatur komplett'!S1216)</f>
        <v>-</v>
      </c>
    </row>
    <row r="1217" spans="1:4" x14ac:dyDescent="0.2">
      <c r="A1217" s="174" t="str">
        <f>IF(ISBLANK('Nomenklatur komplett'!P1217),"-",'Nomenklatur komplett'!P1217)</f>
        <v>-</v>
      </c>
      <c r="B1217" s="175" t="str">
        <f>IF(ISBLANK('Nomenklatur komplett'!Q1217),"-",'Nomenklatur komplett'!Q1217)</f>
        <v>-</v>
      </c>
      <c r="C1217" s="176" t="str">
        <f>IF(ISBLANK('Nomenklatur komplett'!R1217),"-",'Nomenklatur komplett'!R1217)</f>
        <v>-</v>
      </c>
      <c r="D1217" s="177" t="str">
        <f>IF(ISBLANK('Nomenklatur komplett'!S1217),"-",'Nomenklatur komplett'!S1217)</f>
        <v>-</v>
      </c>
    </row>
    <row r="1218" spans="1:4" x14ac:dyDescent="0.2">
      <c r="A1218" s="174" t="str">
        <f>IF(ISBLANK('Nomenklatur komplett'!P1218),"-",'Nomenklatur komplett'!P1218)</f>
        <v>-</v>
      </c>
      <c r="B1218" s="175" t="str">
        <f>IF(ISBLANK('Nomenklatur komplett'!Q1218),"-",'Nomenklatur komplett'!Q1218)</f>
        <v>-</v>
      </c>
      <c r="C1218" s="176" t="str">
        <f>IF(ISBLANK('Nomenklatur komplett'!R1218),"-",'Nomenklatur komplett'!R1218)</f>
        <v>-</v>
      </c>
      <c r="D1218" s="177" t="str">
        <f>IF(ISBLANK('Nomenklatur komplett'!S1218),"-",'Nomenklatur komplett'!S1218)</f>
        <v>-</v>
      </c>
    </row>
    <row r="1219" spans="1:4" x14ac:dyDescent="0.2">
      <c r="A1219" s="174" t="str">
        <f>IF(ISBLANK('Nomenklatur komplett'!P1219),"-",'Nomenklatur komplett'!P1219)</f>
        <v>-</v>
      </c>
      <c r="B1219" s="175" t="str">
        <f>IF(ISBLANK('Nomenklatur komplett'!Q1219),"-",'Nomenklatur komplett'!Q1219)</f>
        <v>-</v>
      </c>
      <c r="C1219" s="176" t="str">
        <f>IF(ISBLANK('Nomenklatur komplett'!R1219),"-",'Nomenklatur komplett'!R1219)</f>
        <v>-</v>
      </c>
      <c r="D1219" s="177" t="str">
        <f>IF(ISBLANK('Nomenklatur komplett'!S1219),"-",'Nomenklatur komplett'!S1219)</f>
        <v>-</v>
      </c>
    </row>
    <row r="1220" spans="1:4" x14ac:dyDescent="0.2">
      <c r="A1220" s="174" t="str">
        <f>IF(ISBLANK('Nomenklatur komplett'!P1220),"-",'Nomenklatur komplett'!P1220)</f>
        <v>-</v>
      </c>
      <c r="B1220" s="175" t="str">
        <f>IF(ISBLANK('Nomenklatur komplett'!Q1220),"-",'Nomenklatur komplett'!Q1220)</f>
        <v>-</v>
      </c>
      <c r="C1220" s="176" t="str">
        <f>IF(ISBLANK('Nomenklatur komplett'!R1220),"-",'Nomenklatur komplett'!R1220)</f>
        <v>-</v>
      </c>
      <c r="D1220" s="177" t="str">
        <f>IF(ISBLANK('Nomenklatur komplett'!S1220),"-",'Nomenklatur komplett'!S1220)</f>
        <v>-</v>
      </c>
    </row>
    <row r="1221" spans="1:4" x14ac:dyDescent="0.2">
      <c r="A1221" s="174" t="str">
        <f>IF(ISBLANK('Nomenklatur komplett'!P1221),"-",'Nomenklatur komplett'!P1221)</f>
        <v>-</v>
      </c>
      <c r="B1221" s="175" t="str">
        <f>IF(ISBLANK('Nomenklatur komplett'!Q1221),"-",'Nomenklatur komplett'!Q1221)</f>
        <v>-</v>
      </c>
      <c r="C1221" s="176" t="str">
        <f>IF(ISBLANK('Nomenklatur komplett'!R1221),"-",'Nomenklatur komplett'!R1221)</f>
        <v>-</v>
      </c>
      <c r="D1221" s="177" t="str">
        <f>IF(ISBLANK('Nomenklatur komplett'!S1221),"-",'Nomenklatur komplett'!S1221)</f>
        <v>-</v>
      </c>
    </row>
    <row r="1222" spans="1:4" x14ac:dyDescent="0.2">
      <c r="A1222" s="174" t="str">
        <f>IF(ISBLANK('Nomenklatur komplett'!P1222),"-",'Nomenklatur komplett'!P1222)</f>
        <v>-</v>
      </c>
      <c r="B1222" s="175" t="str">
        <f>IF(ISBLANK('Nomenklatur komplett'!Q1222),"-",'Nomenklatur komplett'!Q1222)</f>
        <v>-</v>
      </c>
      <c r="C1222" s="176" t="str">
        <f>IF(ISBLANK('Nomenklatur komplett'!R1222),"-",'Nomenklatur komplett'!R1222)</f>
        <v>-</v>
      </c>
      <c r="D1222" s="177" t="str">
        <f>IF(ISBLANK('Nomenklatur komplett'!S1222),"-",'Nomenklatur komplett'!S1222)</f>
        <v>-</v>
      </c>
    </row>
    <row r="1223" spans="1:4" x14ac:dyDescent="0.2">
      <c r="A1223" s="174" t="str">
        <f>IF(ISBLANK('Nomenklatur komplett'!P1223),"-",'Nomenklatur komplett'!P1223)</f>
        <v>-</v>
      </c>
      <c r="B1223" s="175" t="str">
        <f>IF(ISBLANK('Nomenklatur komplett'!Q1223),"-",'Nomenklatur komplett'!Q1223)</f>
        <v>-</v>
      </c>
      <c r="C1223" s="176" t="str">
        <f>IF(ISBLANK('Nomenklatur komplett'!R1223),"-",'Nomenklatur komplett'!R1223)</f>
        <v>-</v>
      </c>
      <c r="D1223" s="177" t="str">
        <f>IF(ISBLANK('Nomenklatur komplett'!S1223),"-",'Nomenklatur komplett'!S1223)</f>
        <v>-</v>
      </c>
    </row>
    <row r="1224" spans="1:4" x14ac:dyDescent="0.2">
      <c r="A1224" s="174" t="str">
        <f>IF(ISBLANK('Nomenklatur komplett'!P1224),"-",'Nomenklatur komplett'!P1224)</f>
        <v>-</v>
      </c>
      <c r="B1224" s="175" t="str">
        <f>IF(ISBLANK('Nomenklatur komplett'!Q1224),"-",'Nomenklatur komplett'!Q1224)</f>
        <v>-</v>
      </c>
      <c r="C1224" s="176" t="str">
        <f>IF(ISBLANK('Nomenklatur komplett'!R1224),"-",'Nomenklatur komplett'!R1224)</f>
        <v>-</v>
      </c>
      <c r="D1224" s="177" t="str">
        <f>IF(ISBLANK('Nomenklatur komplett'!S1224),"-",'Nomenklatur komplett'!S1224)</f>
        <v>-</v>
      </c>
    </row>
    <row r="1225" spans="1:4" x14ac:dyDescent="0.2">
      <c r="A1225" s="174" t="str">
        <f>IF(ISBLANK('Nomenklatur komplett'!P1225),"-",'Nomenklatur komplett'!P1225)</f>
        <v>-</v>
      </c>
      <c r="B1225" s="175" t="str">
        <f>IF(ISBLANK('Nomenklatur komplett'!Q1225),"-",'Nomenklatur komplett'!Q1225)</f>
        <v>-</v>
      </c>
      <c r="C1225" s="176" t="str">
        <f>IF(ISBLANK('Nomenklatur komplett'!R1225),"-",'Nomenklatur komplett'!R1225)</f>
        <v>-</v>
      </c>
      <c r="D1225" s="177" t="str">
        <f>IF(ISBLANK('Nomenklatur komplett'!S1225),"-",'Nomenklatur komplett'!S1225)</f>
        <v>-</v>
      </c>
    </row>
    <row r="1226" spans="1:4" x14ac:dyDescent="0.2">
      <c r="A1226" s="174" t="str">
        <f>IF(ISBLANK('Nomenklatur komplett'!P1226),"-",'Nomenklatur komplett'!P1226)</f>
        <v>-</v>
      </c>
      <c r="B1226" s="175" t="str">
        <f>IF(ISBLANK('Nomenklatur komplett'!Q1226),"-",'Nomenklatur komplett'!Q1226)</f>
        <v>-</v>
      </c>
      <c r="C1226" s="176" t="str">
        <f>IF(ISBLANK('Nomenklatur komplett'!R1226),"-",'Nomenklatur komplett'!R1226)</f>
        <v>-</v>
      </c>
      <c r="D1226" s="177" t="str">
        <f>IF(ISBLANK('Nomenklatur komplett'!S1226),"-",'Nomenklatur komplett'!S1226)</f>
        <v>-</v>
      </c>
    </row>
    <row r="1227" spans="1:4" x14ac:dyDescent="0.2">
      <c r="A1227" s="174" t="str">
        <f>IF(ISBLANK('Nomenklatur komplett'!P1227),"-",'Nomenklatur komplett'!P1227)</f>
        <v>-</v>
      </c>
      <c r="B1227" s="175" t="str">
        <f>IF(ISBLANK('Nomenklatur komplett'!Q1227),"-",'Nomenklatur komplett'!Q1227)</f>
        <v>-</v>
      </c>
      <c r="C1227" s="176" t="str">
        <f>IF(ISBLANK('Nomenklatur komplett'!R1227),"-",'Nomenklatur komplett'!R1227)</f>
        <v>-</v>
      </c>
      <c r="D1227" s="177" t="str">
        <f>IF(ISBLANK('Nomenklatur komplett'!S1227),"-",'Nomenklatur komplett'!S1227)</f>
        <v>-</v>
      </c>
    </row>
    <row r="1228" spans="1:4" x14ac:dyDescent="0.2">
      <c r="A1228" s="174" t="str">
        <f>IF(ISBLANK('Nomenklatur komplett'!P1228),"-",'Nomenklatur komplett'!P1228)</f>
        <v>-</v>
      </c>
      <c r="B1228" s="175" t="str">
        <f>IF(ISBLANK('Nomenklatur komplett'!Q1228),"-",'Nomenklatur komplett'!Q1228)</f>
        <v>-</v>
      </c>
      <c r="C1228" s="176" t="str">
        <f>IF(ISBLANK('Nomenklatur komplett'!R1228),"-",'Nomenklatur komplett'!R1228)</f>
        <v>-</v>
      </c>
      <c r="D1228" s="177" t="str">
        <f>IF(ISBLANK('Nomenklatur komplett'!S1228),"-",'Nomenklatur komplett'!S1228)</f>
        <v>-</v>
      </c>
    </row>
    <row r="1229" spans="1:4" x14ac:dyDescent="0.2">
      <c r="A1229" s="174" t="str">
        <f>IF(ISBLANK('Nomenklatur komplett'!P1229),"-",'Nomenklatur komplett'!P1229)</f>
        <v>-</v>
      </c>
      <c r="B1229" s="175" t="str">
        <f>IF(ISBLANK('Nomenklatur komplett'!Q1229),"-",'Nomenklatur komplett'!Q1229)</f>
        <v>-</v>
      </c>
      <c r="C1229" s="176" t="str">
        <f>IF(ISBLANK('Nomenklatur komplett'!R1229),"-",'Nomenklatur komplett'!R1229)</f>
        <v>-</v>
      </c>
      <c r="D1229" s="177" t="str">
        <f>IF(ISBLANK('Nomenklatur komplett'!S1229),"-",'Nomenklatur komplett'!S1229)</f>
        <v>-</v>
      </c>
    </row>
    <row r="1230" spans="1:4" x14ac:dyDescent="0.2">
      <c r="A1230" s="174" t="str">
        <f>IF(ISBLANK('Nomenklatur komplett'!P1230),"-",'Nomenklatur komplett'!P1230)</f>
        <v>-</v>
      </c>
      <c r="B1230" s="175" t="str">
        <f>IF(ISBLANK('Nomenklatur komplett'!Q1230),"-",'Nomenklatur komplett'!Q1230)</f>
        <v>-</v>
      </c>
      <c r="C1230" s="176" t="str">
        <f>IF(ISBLANK('Nomenklatur komplett'!R1230),"-",'Nomenklatur komplett'!R1230)</f>
        <v>-</v>
      </c>
      <c r="D1230" s="177" t="str">
        <f>IF(ISBLANK('Nomenklatur komplett'!S1230),"-",'Nomenklatur komplett'!S1230)</f>
        <v>-</v>
      </c>
    </row>
    <row r="1231" spans="1:4" x14ac:dyDescent="0.2">
      <c r="A1231" s="174" t="str">
        <f>IF(ISBLANK('Nomenklatur komplett'!P1231),"-",'Nomenklatur komplett'!P1231)</f>
        <v>-</v>
      </c>
      <c r="B1231" s="175" t="str">
        <f>IF(ISBLANK('Nomenklatur komplett'!Q1231),"-",'Nomenklatur komplett'!Q1231)</f>
        <v>-</v>
      </c>
      <c r="C1231" s="176" t="str">
        <f>IF(ISBLANK('Nomenklatur komplett'!R1231),"-",'Nomenklatur komplett'!R1231)</f>
        <v>-</v>
      </c>
      <c r="D1231" s="177" t="str">
        <f>IF(ISBLANK('Nomenklatur komplett'!S1231),"-",'Nomenklatur komplett'!S1231)</f>
        <v>-</v>
      </c>
    </row>
    <row r="1232" spans="1:4" x14ac:dyDescent="0.2">
      <c r="A1232" s="174" t="str">
        <f>IF(ISBLANK('Nomenklatur komplett'!P1232),"-",'Nomenklatur komplett'!P1232)</f>
        <v>-</v>
      </c>
      <c r="B1232" s="175" t="str">
        <f>IF(ISBLANK('Nomenklatur komplett'!Q1232),"-",'Nomenklatur komplett'!Q1232)</f>
        <v>-</v>
      </c>
      <c r="C1232" s="176" t="str">
        <f>IF(ISBLANK('Nomenklatur komplett'!R1232),"-",'Nomenklatur komplett'!R1232)</f>
        <v>-</v>
      </c>
      <c r="D1232" s="177" t="str">
        <f>IF(ISBLANK('Nomenklatur komplett'!S1232),"-",'Nomenklatur komplett'!S1232)</f>
        <v>-</v>
      </c>
    </row>
    <row r="1233" spans="1:4" x14ac:dyDescent="0.2">
      <c r="A1233" s="174" t="str">
        <f>IF(ISBLANK('Nomenklatur komplett'!P1233),"-",'Nomenklatur komplett'!P1233)</f>
        <v>-</v>
      </c>
      <c r="B1233" s="175" t="str">
        <f>IF(ISBLANK('Nomenklatur komplett'!Q1233),"-",'Nomenklatur komplett'!Q1233)</f>
        <v>-</v>
      </c>
      <c r="C1233" s="176" t="str">
        <f>IF(ISBLANK('Nomenklatur komplett'!R1233),"-",'Nomenklatur komplett'!R1233)</f>
        <v>-</v>
      </c>
      <c r="D1233" s="177" t="str">
        <f>IF(ISBLANK('Nomenklatur komplett'!S1233),"-",'Nomenklatur komplett'!S1233)</f>
        <v>-</v>
      </c>
    </row>
    <row r="1234" spans="1:4" x14ac:dyDescent="0.2">
      <c r="A1234" s="174" t="str">
        <f>IF(ISBLANK('Nomenklatur komplett'!P1234),"-",'Nomenklatur komplett'!P1234)</f>
        <v>-</v>
      </c>
      <c r="B1234" s="175" t="str">
        <f>IF(ISBLANK('Nomenklatur komplett'!Q1234),"-",'Nomenklatur komplett'!Q1234)</f>
        <v>-</v>
      </c>
      <c r="C1234" s="176" t="str">
        <f>IF(ISBLANK('Nomenklatur komplett'!R1234),"-",'Nomenklatur komplett'!R1234)</f>
        <v>-</v>
      </c>
      <c r="D1234" s="177" t="str">
        <f>IF(ISBLANK('Nomenklatur komplett'!S1234),"-",'Nomenklatur komplett'!S1234)</f>
        <v>-</v>
      </c>
    </row>
    <row r="1235" spans="1:4" x14ac:dyDescent="0.2">
      <c r="A1235" s="174" t="str">
        <f>IF(ISBLANK('Nomenklatur komplett'!P1235),"-",'Nomenklatur komplett'!P1235)</f>
        <v>-</v>
      </c>
      <c r="B1235" s="175" t="str">
        <f>IF(ISBLANK('Nomenklatur komplett'!Q1235),"-",'Nomenklatur komplett'!Q1235)</f>
        <v>-</v>
      </c>
      <c r="C1235" s="176" t="str">
        <f>IF(ISBLANK('Nomenklatur komplett'!R1235),"-",'Nomenklatur komplett'!R1235)</f>
        <v>-</v>
      </c>
      <c r="D1235" s="177" t="str">
        <f>IF(ISBLANK('Nomenklatur komplett'!S1235),"-",'Nomenklatur komplett'!S1235)</f>
        <v>-</v>
      </c>
    </row>
    <row r="1236" spans="1:4" x14ac:dyDescent="0.2">
      <c r="A1236" s="174" t="str">
        <f>IF(ISBLANK('Nomenklatur komplett'!P1236),"-",'Nomenklatur komplett'!P1236)</f>
        <v>-</v>
      </c>
      <c r="B1236" s="175" t="str">
        <f>IF(ISBLANK('Nomenklatur komplett'!Q1236),"-",'Nomenklatur komplett'!Q1236)</f>
        <v>-</v>
      </c>
      <c r="C1236" s="176" t="str">
        <f>IF(ISBLANK('Nomenklatur komplett'!R1236),"-",'Nomenklatur komplett'!R1236)</f>
        <v>-</v>
      </c>
      <c r="D1236" s="177" t="str">
        <f>IF(ISBLANK('Nomenklatur komplett'!S1236),"-",'Nomenklatur komplett'!S1236)</f>
        <v>-</v>
      </c>
    </row>
    <row r="1237" spans="1:4" x14ac:dyDescent="0.2">
      <c r="A1237" s="174" t="str">
        <f>IF(ISBLANK('Nomenklatur komplett'!P1237),"-",'Nomenklatur komplett'!P1237)</f>
        <v>-</v>
      </c>
      <c r="B1237" s="175" t="str">
        <f>IF(ISBLANK('Nomenklatur komplett'!Q1237),"-",'Nomenklatur komplett'!Q1237)</f>
        <v>-</v>
      </c>
      <c r="C1237" s="176" t="str">
        <f>IF(ISBLANK('Nomenklatur komplett'!R1237),"-",'Nomenklatur komplett'!R1237)</f>
        <v>-</v>
      </c>
      <c r="D1237" s="177" t="str">
        <f>IF(ISBLANK('Nomenklatur komplett'!S1237),"-",'Nomenklatur komplett'!S1237)</f>
        <v>-</v>
      </c>
    </row>
    <row r="1238" spans="1:4" x14ac:dyDescent="0.2">
      <c r="A1238" s="174" t="str">
        <f>IF(ISBLANK('Nomenklatur komplett'!P1238),"-",'Nomenklatur komplett'!P1238)</f>
        <v>-</v>
      </c>
      <c r="B1238" s="175" t="str">
        <f>IF(ISBLANK('Nomenklatur komplett'!Q1238),"-",'Nomenklatur komplett'!Q1238)</f>
        <v>-</v>
      </c>
      <c r="C1238" s="176" t="str">
        <f>IF(ISBLANK('Nomenklatur komplett'!R1238),"-",'Nomenklatur komplett'!R1238)</f>
        <v>-</v>
      </c>
      <c r="D1238" s="177" t="str">
        <f>IF(ISBLANK('Nomenklatur komplett'!S1238),"-",'Nomenklatur komplett'!S1238)</f>
        <v>-</v>
      </c>
    </row>
    <row r="1239" spans="1:4" x14ac:dyDescent="0.2">
      <c r="A1239" s="174" t="str">
        <f>IF(ISBLANK('Nomenklatur komplett'!P1239),"-",'Nomenklatur komplett'!P1239)</f>
        <v>-</v>
      </c>
      <c r="B1239" s="175" t="str">
        <f>IF(ISBLANK('Nomenklatur komplett'!Q1239),"-",'Nomenklatur komplett'!Q1239)</f>
        <v>-</v>
      </c>
      <c r="C1239" s="176" t="str">
        <f>IF(ISBLANK('Nomenklatur komplett'!R1239),"-",'Nomenklatur komplett'!R1239)</f>
        <v>-</v>
      </c>
      <c r="D1239" s="177" t="str">
        <f>IF(ISBLANK('Nomenklatur komplett'!S1239),"-",'Nomenklatur komplett'!S1239)</f>
        <v>-</v>
      </c>
    </row>
    <row r="1240" spans="1:4" x14ac:dyDescent="0.2">
      <c r="A1240" s="174" t="str">
        <f>IF(ISBLANK('Nomenklatur komplett'!P1240),"-",'Nomenklatur komplett'!P1240)</f>
        <v>-</v>
      </c>
      <c r="B1240" s="175" t="str">
        <f>IF(ISBLANK('Nomenklatur komplett'!Q1240),"-",'Nomenklatur komplett'!Q1240)</f>
        <v>-</v>
      </c>
      <c r="C1240" s="176" t="str">
        <f>IF(ISBLANK('Nomenklatur komplett'!R1240),"-",'Nomenklatur komplett'!R1240)</f>
        <v>-</v>
      </c>
      <c r="D1240" s="177" t="str">
        <f>IF(ISBLANK('Nomenklatur komplett'!S1240),"-",'Nomenklatur komplett'!S1240)</f>
        <v>-</v>
      </c>
    </row>
    <row r="1241" spans="1:4" x14ac:dyDescent="0.2">
      <c r="A1241" s="174" t="str">
        <f>IF(ISBLANK('Nomenklatur komplett'!P1241),"-",'Nomenklatur komplett'!P1241)</f>
        <v>-</v>
      </c>
      <c r="B1241" s="175" t="str">
        <f>IF(ISBLANK('Nomenklatur komplett'!Q1241),"-",'Nomenklatur komplett'!Q1241)</f>
        <v>-</v>
      </c>
      <c r="C1241" s="176" t="str">
        <f>IF(ISBLANK('Nomenklatur komplett'!R1241),"-",'Nomenklatur komplett'!R1241)</f>
        <v>-</v>
      </c>
      <c r="D1241" s="177" t="str">
        <f>IF(ISBLANK('Nomenklatur komplett'!S1241),"-",'Nomenklatur komplett'!S1241)</f>
        <v>-</v>
      </c>
    </row>
    <row r="1242" spans="1:4" x14ac:dyDescent="0.2">
      <c r="A1242" s="174" t="str">
        <f>IF(ISBLANK('Nomenklatur komplett'!P1242),"-",'Nomenklatur komplett'!P1242)</f>
        <v>-</v>
      </c>
      <c r="B1242" s="175" t="str">
        <f>IF(ISBLANK('Nomenklatur komplett'!Q1242),"-",'Nomenklatur komplett'!Q1242)</f>
        <v>-</v>
      </c>
      <c r="C1242" s="176" t="str">
        <f>IF(ISBLANK('Nomenklatur komplett'!R1242),"-",'Nomenklatur komplett'!R1242)</f>
        <v>-</v>
      </c>
      <c r="D1242" s="177" t="str">
        <f>IF(ISBLANK('Nomenklatur komplett'!S1242),"-",'Nomenklatur komplett'!S1242)</f>
        <v>-</v>
      </c>
    </row>
    <row r="1243" spans="1:4" x14ac:dyDescent="0.2">
      <c r="A1243" s="174" t="str">
        <f>IF(ISBLANK('Nomenklatur komplett'!P1243),"-",'Nomenklatur komplett'!P1243)</f>
        <v>-</v>
      </c>
      <c r="B1243" s="175" t="str">
        <f>IF(ISBLANK('Nomenklatur komplett'!Q1243),"-",'Nomenklatur komplett'!Q1243)</f>
        <v>-</v>
      </c>
      <c r="C1243" s="176" t="str">
        <f>IF(ISBLANK('Nomenklatur komplett'!R1243),"-",'Nomenklatur komplett'!R1243)</f>
        <v>-</v>
      </c>
      <c r="D1243" s="177" t="str">
        <f>IF(ISBLANK('Nomenklatur komplett'!S1243),"-",'Nomenklatur komplett'!S1243)</f>
        <v>-</v>
      </c>
    </row>
    <row r="1244" spans="1:4" x14ac:dyDescent="0.2">
      <c r="A1244" s="174" t="str">
        <f>IF(ISBLANK('Nomenklatur komplett'!P1244),"-",'Nomenklatur komplett'!P1244)</f>
        <v>-</v>
      </c>
      <c r="B1244" s="175" t="str">
        <f>IF(ISBLANK('Nomenklatur komplett'!Q1244),"-",'Nomenklatur komplett'!Q1244)</f>
        <v>-</v>
      </c>
      <c r="C1244" s="176" t="str">
        <f>IF(ISBLANK('Nomenklatur komplett'!R1244),"-",'Nomenklatur komplett'!R1244)</f>
        <v>-</v>
      </c>
      <c r="D1244" s="177" t="str">
        <f>IF(ISBLANK('Nomenklatur komplett'!S1244),"-",'Nomenklatur komplett'!S1244)</f>
        <v>-</v>
      </c>
    </row>
    <row r="1245" spans="1:4" x14ac:dyDescent="0.2">
      <c r="A1245" s="174" t="str">
        <f>IF(ISBLANK('Nomenklatur komplett'!P1245),"-",'Nomenklatur komplett'!P1245)</f>
        <v>-</v>
      </c>
      <c r="B1245" s="175" t="str">
        <f>IF(ISBLANK('Nomenklatur komplett'!Q1245),"-",'Nomenklatur komplett'!Q1245)</f>
        <v>-</v>
      </c>
      <c r="C1245" s="176" t="str">
        <f>IF(ISBLANK('Nomenklatur komplett'!R1245),"-",'Nomenklatur komplett'!R1245)</f>
        <v>-</v>
      </c>
      <c r="D1245" s="177" t="str">
        <f>IF(ISBLANK('Nomenklatur komplett'!S1245),"-",'Nomenklatur komplett'!S1245)</f>
        <v>-</v>
      </c>
    </row>
    <row r="1246" spans="1:4" x14ac:dyDescent="0.2">
      <c r="A1246" s="174" t="str">
        <f>IF(ISBLANK('Nomenklatur komplett'!P1246),"-",'Nomenklatur komplett'!P1246)</f>
        <v>-</v>
      </c>
      <c r="B1246" s="175" t="str">
        <f>IF(ISBLANK('Nomenklatur komplett'!Q1246),"-",'Nomenklatur komplett'!Q1246)</f>
        <v>-</v>
      </c>
      <c r="C1246" s="176" t="str">
        <f>IF(ISBLANK('Nomenklatur komplett'!R1246),"-",'Nomenklatur komplett'!R1246)</f>
        <v>-</v>
      </c>
      <c r="D1246" s="177" t="str">
        <f>IF(ISBLANK('Nomenklatur komplett'!S1246),"-",'Nomenklatur komplett'!S1246)</f>
        <v>-</v>
      </c>
    </row>
    <row r="1247" spans="1:4" x14ac:dyDescent="0.2">
      <c r="A1247" s="174" t="str">
        <f>IF(ISBLANK('Nomenklatur komplett'!P1247),"-",'Nomenklatur komplett'!P1247)</f>
        <v>-</v>
      </c>
      <c r="B1247" s="175" t="str">
        <f>IF(ISBLANK('Nomenklatur komplett'!Q1247),"-",'Nomenklatur komplett'!Q1247)</f>
        <v>-</v>
      </c>
      <c r="C1247" s="176" t="str">
        <f>IF(ISBLANK('Nomenklatur komplett'!R1247),"-",'Nomenklatur komplett'!R1247)</f>
        <v>-</v>
      </c>
      <c r="D1247" s="177" t="str">
        <f>IF(ISBLANK('Nomenklatur komplett'!S1247),"-",'Nomenklatur komplett'!S1247)</f>
        <v>-</v>
      </c>
    </row>
    <row r="1248" spans="1:4" x14ac:dyDescent="0.2">
      <c r="A1248" s="174" t="str">
        <f>IF(ISBLANK('Nomenklatur komplett'!P1248),"-",'Nomenklatur komplett'!P1248)</f>
        <v>-</v>
      </c>
      <c r="B1248" s="175" t="str">
        <f>IF(ISBLANK('Nomenklatur komplett'!Q1248),"-",'Nomenklatur komplett'!Q1248)</f>
        <v>-</v>
      </c>
      <c r="C1248" s="176" t="str">
        <f>IF(ISBLANK('Nomenklatur komplett'!R1248),"-",'Nomenklatur komplett'!R1248)</f>
        <v>-</v>
      </c>
      <c r="D1248" s="177" t="str">
        <f>IF(ISBLANK('Nomenklatur komplett'!S1248),"-",'Nomenklatur komplett'!S1248)</f>
        <v>-</v>
      </c>
    </row>
    <row r="1249" spans="1:4" x14ac:dyDescent="0.2">
      <c r="A1249" s="174" t="str">
        <f>IF(ISBLANK('Nomenklatur komplett'!P1249),"-",'Nomenklatur komplett'!P1249)</f>
        <v>-</v>
      </c>
      <c r="B1249" s="175" t="str">
        <f>IF(ISBLANK('Nomenklatur komplett'!Q1249),"-",'Nomenklatur komplett'!Q1249)</f>
        <v>-</v>
      </c>
      <c r="C1249" s="176" t="str">
        <f>IF(ISBLANK('Nomenklatur komplett'!R1249),"-",'Nomenklatur komplett'!R1249)</f>
        <v>-</v>
      </c>
      <c r="D1249" s="177" t="str">
        <f>IF(ISBLANK('Nomenklatur komplett'!S1249),"-",'Nomenklatur komplett'!S1249)</f>
        <v>-</v>
      </c>
    </row>
    <row r="1250" spans="1:4" x14ac:dyDescent="0.2">
      <c r="A1250" s="174" t="str">
        <f>IF(ISBLANK('Nomenklatur komplett'!P1250),"-",'Nomenklatur komplett'!P1250)</f>
        <v>-</v>
      </c>
      <c r="B1250" s="175" t="str">
        <f>IF(ISBLANK('Nomenklatur komplett'!Q1250),"-",'Nomenklatur komplett'!Q1250)</f>
        <v>-</v>
      </c>
      <c r="C1250" s="176" t="str">
        <f>IF(ISBLANK('Nomenklatur komplett'!R1250),"-",'Nomenklatur komplett'!R1250)</f>
        <v>-</v>
      </c>
      <c r="D1250" s="177" t="str">
        <f>IF(ISBLANK('Nomenklatur komplett'!S1250),"-",'Nomenklatur komplett'!S1250)</f>
        <v>-</v>
      </c>
    </row>
    <row r="1251" spans="1:4" x14ac:dyDescent="0.2">
      <c r="A1251" s="174" t="str">
        <f>IF(ISBLANK('Nomenklatur komplett'!P1251),"-",'Nomenklatur komplett'!P1251)</f>
        <v>-</v>
      </c>
      <c r="B1251" s="175" t="str">
        <f>IF(ISBLANK('Nomenklatur komplett'!Q1251),"-",'Nomenklatur komplett'!Q1251)</f>
        <v>-</v>
      </c>
      <c r="C1251" s="176" t="str">
        <f>IF(ISBLANK('Nomenklatur komplett'!R1251),"-",'Nomenklatur komplett'!R1251)</f>
        <v>-</v>
      </c>
      <c r="D1251" s="177" t="str">
        <f>IF(ISBLANK('Nomenklatur komplett'!S1251),"-",'Nomenklatur komplett'!S1251)</f>
        <v>-</v>
      </c>
    </row>
    <row r="1252" spans="1:4" x14ac:dyDescent="0.2">
      <c r="A1252" s="174" t="str">
        <f>IF(ISBLANK('Nomenklatur komplett'!P1252),"-",'Nomenklatur komplett'!P1252)</f>
        <v>-</v>
      </c>
      <c r="B1252" s="175" t="str">
        <f>IF(ISBLANK('Nomenklatur komplett'!Q1252),"-",'Nomenklatur komplett'!Q1252)</f>
        <v>-</v>
      </c>
      <c r="C1252" s="176" t="str">
        <f>IF(ISBLANK('Nomenklatur komplett'!R1252),"-",'Nomenklatur komplett'!R1252)</f>
        <v>-</v>
      </c>
      <c r="D1252" s="177" t="str">
        <f>IF(ISBLANK('Nomenklatur komplett'!S1252),"-",'Nomenklatur komplett'!S1252)</f>
        <v>-</v>
      </c>
    </row>
    <row r="1253" spans="1:4" x14ac:dyDescent="0.2">
      <c r="A1253" s="174" t="str">
        <f>IF(ISBLANK('Nomenklatur komplett'!P1253),"-",'Nomenklatur komplett'!P1253)</f>
        <v>-</v>
      </c>
      <c r="B1253" s="175" t="str">
        <f>IF(ISBLANK('Nomenklatur komplett'!Q1253),"-",'Nomenklatur komplett'!Q1253)</f>
        <v>-</v>
      </c>
      <c r="C1253" s="176" t="str">
        <f>IF(ISBLANK('Nomenklatur komplett'!R1253),"-",'Nomenklatur komplett'!R1253)</f>
        <v>-</v>
      </c>
      <c r="D1253" s="177" t="str">
        <f>IF(ISBLANK('Nomenklatur komplett'!S1253),"-",'Nomenklatur komplett'!S1253)</f>
        <v>-</v>
      </c>
    </row>
    <row r="1254" spans="1:4" x14ac:dyDescent="0.2">
      <c r="A1254" s="174" t="str">
        <f>IF(ISBLANK('Nomenklatur komplett'!P1254),"-",'Nomenklatur komplett'!P1254)</f>
        <v>-</v>
      </c>
      <c r="B1254" s="175" t="str">
        <f>IF(ISBLANK('Nomenklatur komplett'!Q1254),"-",'Nomenklatur komplett'!Q1254)</f>
        <v>-</v>
      </c>
      <c r="C1254" s="176" t="str">
        <f>IF(ISBLANK('Nomenklatur komplett'!R1254),"-",'Nomenklatur komplett'!R1254)</f>
        <v>-</v>
      </c>
      <c r="D1254" s="177" t="str">
        <f>IF(ISBLANK('Nomenklatur komplett'!S1254),"-",'Nomenklatur komplett'!S1254)</f>
        <v>-</v>
      </c>
    </row>
    <row r="1255" spans="1:4" x14ac:dyDescent="0.2">
      <c r="A1255" s="174" t="str">
        <f>IF(ISBLANK('Nomenklatur komplett'!P1255),"-",'Nomenklatur komplett'!P1255)</f>
        <v>-</v>
      </c>
      <c r="B1255" s="175" t="str">
        <f>IF(ISBLANK('Nomenklatur komplett'!Q1255),"-",'Nomenklatur komplett'!Q1255)</f>
        <v>-</v>
      </c>
      <c r="C1255" s="176" t="str">
        <f>IF(ISBLANK('Nomenklatur komplett'!R1255),"-",'Nomenklatur komplett'!R1255)</f>
        <v>-</v>
      </c>
      <c r="D1255" s="177" t="str">
        <f>IF(ISBLANK('Nomenklatur komplett'!S1255),"-",'Nomenklatur komplett'!S1255)</f>
        <v>-</v>
      </c>
    </row>
    <row r="1256" spans="1:4" x14ac:dyDescent="0.2">
      <c r="A1256" s="174" t="str">
        <f>IF(ISBLANK('Nomenklatur komplett'!P1256),"-",'Nomenklatur komplett'!P1256)</f>
        <v>-</v>
      </c>
      <c r="B1256" s="175" t="str">
        <f>IF(ISBLANK('Nomenklatur komplett'!Q1256),"-",'Nomenklatur komplett'!Q1256)</f>
        <v>-</v>
      </c>
      <c r="C1256" s="176" t="str">
        <f>IF(ISBLANK('Nomenklatur komplett'!R1256),"-",'Nomenklatur komplett'!R1256)</f>
        <v>-</v>
      </c>
      <c r="D1256" s="177" t="str">
        <f>IF(ISBLANK('Nomenklatur komplett'!S1256),"-",'Nomenklatur komplett'!S1256)</f>
        <v>-</v>
      </c>
    </row>
    <row r="1257" spans="1:4" x14ac:dyDescent="0.2">
      <c r="A1257" s="174" t="str">
        <f>IF(ISBLANK('Nomenklatur komplett'!P1257),"-",'Nomenklatur komplett'!P1257)</f>
        <v>-</v>
      </c>
      <c r="B1257" s="175" t="str">
        <f>IF(ISBLANK('Nomenklatur komplett'!Q1257),"-",'Nomenklatur komplett'!Q1257)</f>
        <v>-</v>
      </c>
      <c r="C1257" s="176" t="str">
        <f>IF(ISBLANK('Nomenklatur komplett'!R1257),"-",'Nomenklatur komplett'!R1257)</f>
        <v>-</v>
      </c>
      <c r="D1257" s="177" t="str">
        <f>IF(ISBLANK('Nomenklatur komplett'!S1257),"-",'Nomenklatur komplett'!S1257)</f>
        <v>-</v>
      </c>
    </row>
    <row r="1258" spans="1:4" x14ac:dyDescent="0.2">
      <c r="A1258" s="174" t="str">
        <f>IF(ISBLANK('Nomenklatur komplett'!P1258),"-",'Nomenklatur komplett'!P1258)</f>
        <v>-</v>
      </c>
      <c r="B1258" s="175" t="str">
        <f>IF(ISBLANK('Nomenklatur komplett'!Q1258),"-",'Nomenklatur komplett'!Q1258)</f>
        <v>-</v>
      </c>
      <c r="C1258" s="176" t="str">
        <f>IF(ISBLANK('Nomenklatur komplett'!R1258),"-",'Nomenklatur komplett'!R1258)</f>
        <v>-</v>
      </c>
      <c r="D1258" s="177" t="str">
        <f>IF(ISBLANK('Nomenklatur komplett'!S1258),"-",'Nomenklatur komplett'!S1258)</f>
        <v>-</v>
      </c>
    </row>
    <row r="1259" spans="1:4" x14ac:dyDescent="0.2">
      <c r="A1259" s="174" t="str">
        <f>IF(ISBLANK('Nomenklatur komplett'!P1259),"-",'Nomenklatur komplett'!P1259)</f>
        <v>-</v>
      </c>
      <c r="B1259" s="175" t="str">
        <f>IF(ISBLANK('Nomenklatur komplett'!Q1259),"-",'Nomenklatur komplett'!Q1259)</f>
        <v>-</v>
      </c>
      <c r="C1259" s="176" t="str">
        <f>IF(ISBLANK('Nomenklatur komplett'!R1259),"-",'Nomenklatur komplett'!R1259)</f>
        <v>-</v>
      </c>
      <c r="D1259" s="177" t="str">
        <f>IF(ISBLANK('Nomenklatur komplett'!S1259),"-",'Nomenklatur komplett'!S1259)</f>
        <v>-</v>
      </c>
    </row>
    <row r="1260" spans="1:4" x14ac:dyDescent="0.2">
      <c r="A1260" s="174" t="str">
        <f>IF(ISBLANK('Nomenklatur komplett'!P1260),"-",'Nomenklatur komplett'!P1260)</f>
        <v>-</v>
      </c>
      <c r="B1260" s="175" t="str">
        <f>IF(ISBLANK('Nomenklatur komplett'!Q1260),"-",'Nomenklatur komplett'!Q1260)</f>
        <v>-</v>
      </c>
      <c r="C1260" s="176" t="str">
        <f>IF(ISBLANK('Nomenklatur komplett'!R1260),"-",'Nomenklatur komplett'!R1260)</f>
        <v>-</v>
      </c>
      <c r="D1260" s="177" t="str">
        <f>IF(ISBLANK('Nomenklatur komplett'!S1260),"-",'Nomenklatur komplett'!S1260)</f>
        <v>-</v>
      </c>
    </row>
    <row r="1261" spans="1:4" x14ac:dyDescent="0.2">
      <c r="A1261" s="174" t="str">
        <f>IF(ISBLANK('Nomenklatur komplett'!P1261),"-",'Nomenklatur komplett'!P1261)</f>
        <v>-</v>
      </c>
      <c r="B1261" s="175" t="str">
        <f>IF(ISBLANK('Nomenklatur komplett'!Q1261),"-",'Nomenklatur komplett'!Q1261)</f>
        <v>-</v>
      </c>
      <c r="C1261" s="176" t="str">
        <f>IF(ISBLANK('Nomenklatur komplett'!R1261),"-",'Nomenklatur komplett'!R1261)</f>
        <v>-</v>
      </c>
      <c r="D1261" s="177" t="str">
        <f>IF(ISBLANK('Nomenklatur komplett'!S1261),"-",'Nomenklatur komplett'!S1261)</f>
        <v>-</v>
      </c>
    </row>
    <row r="1262" spans="1:4" x14ac:dyDescent="0.2">
      <c r="A1262" s="174" t="str">
        <f>IF(ISBLANK('Nomenklatur komplett'!P1262),"-",'Nomenklatur komplett'!P1262)</f>
        <v>-</v>
      </c>
      <c r="B1262" s="175" t="str">
        <f>IF(ISBLANK('Nomenklatur komplett'!Q1262),"-",'Nomenklatur komplett'!Q1262)</f>
        <v>-</v>
      </c>
      <c r="C1262" s="176" t="str">
        <f>IF(ISBLANK('Nomenklatur komplett'!R1262),"-",'Nomenklatur komplett'!R1262)</f>
        <v>-</v>
      </c>
      <c r="D1262" s="177" t="str">
        <f>IF(ISBLANK('Nomenklatur komplett'!S1262),"-",'Nomenklatur komplett'!S1262)</f>
        <v>-</v>
      </c>
    </row>
    <row r="1263" spans="1:4" x14ac:dyDescent="0.2">
      <c r="A1263" s="174" t="str">
        <f>IF(ISBLANK('Nomenklatur komplett'!P1263),"-",'Nomenklatur komplett'!P1263)</f>
        <v>-</v>
      </c>
      <c r="B1263" s="175" t="str">
        <f>IF(ISBLANK('Nomenklatur komplett'!Q1263),"-",'Nomenklatur komplett'!Q1263)</f>
        <v>-</v>
      </c>
      <c r="C1263" s="176" t="str">
        <f>IF(ISBLANK('Nomenklatur komplett'!R1263),"-",'Nomenklatur komplett'!R1263)</f>
        <v>-</v>
      </c>
      <c r="D1263" s="177" t="str">
        <f>IF(ISBLANK('Nomenklatur komplett'!S1263),"-",'Nomenklatur komplett'!S1263)</f>
        <v>-</v>
      </c>
    </row>
    <row r="1264" spans="1:4" x14ac:dyDescent="0.2">
      <c r="A1264" s="174" t="str">
        <f>IF(ISBLANK('Nomenklatur komplett'!P1264),"-",'Nomenklatur komplett'!P1264)</f>
        <v>-</v>
      </c>
      <c r="B1264" s="175" t="str">
        <f>IF(ISBLANK('Nomenklatur komplett'!Q1264),"-",'Nomenklatur komplett'!Q1264)</f>
        <v>-</v>
      </c>
      <c r="C1264" s="176" t="str">
        <f>IF(ISBLANK('Nomenklatur komplett'!R1264),"-",'Nomenklatur komplett'!R1264)</f>
        <v>-</v>
      </c>
      <c r="D1264" s="177" t="str">
        <f>IF(ISBLANK('Nomenklatur komplett'!S1264),"-",'Nomenklatur komplett'!S1264)</f>
        <v>-</v>
      </c>
    </row>
    <row r="1265" spans="1:4" x14ac:dyDescent="0.2">
      <c r="A1265" s="174" t="str">
        <f>IF(ISBLANK('Nomenklatur komplett'!P1265),"-",'Nomenklatur komplett'!P1265)</f>
        <v>-</v>
      </c>
      <c r="B1265" s="175" t="str">
        <f>IF(ISBLANK('Nomenklatur komplett'!Q1265),"-",'Nomenklatur komplett'!Q1265)</f>
        <v>-</v>
      </c>
      <c r="C1265" s="176" t="str">
        <f>IF(ISBLANK('Nomenklatur komplett'!R1265),"-",'Nomenklatur komplett'!R1265)</f>
        <v>-</v>
      </c>
      <c r="D1265" s="177" t="str">
        <f>IF(ISBLANK('Nomenklatur komplett'!S1265),"-",'Nomenklatur komplett'!S1265)</f>
        <v>-</v>
      </c>
    </row>
    <row r="1266" spans="1:4" x14ac:dyDescent="0.2">
      <c r="A1266" s="174" t="str">
        <f>IF(ISBLANK('Nomenklatur komplett'!P1266),"-",'Nomenklatur komplett'!P1266)</f>
        <v>-</v>
      </c>
      <c r="B1266" s="175" t="str">
        <f>IF(ISBLANK('Nomenklatur komplett'!Q1266),"-",'Nomenklatur komplett'!Q1266)</f>
        <v>-</v>
      </c>
      <c r="C1266" s="176" t="str">
        <f>IF(ISBLANK('Nomenklatur komplett'!R1266),"-",'Nomenklatur komplett'!R1266)</f>
        <v>-</v>
      </c>
      <c r="D1266" s="177" t="str">
        <f>IF(ISBLANK('Nomenklatur komplett'!S1266),"-",'Nomenklatur komplett'!S1266)</f>
        <v>-</v>
      </c>
    </row>
    <row r="1267" spans="1:4" x14ac:dyDescent="0.2">
      <c r="A1267" s="174" t="str">
        <f>IF(ISBLANK('Nomenklatur komplett'!P1267),"-",'Nomenklatur komplett'!P1267)</f>
        <v>-</v>
      </c>
      <c r="B1267" s="175" t="str">
        <f>IF(ISBLANK('Nomenklatur komplett'!Q1267),"-",'Nomenklatur komplett'!Q1267)</f>
        <v>-</v>
      </c>
      <c r="C1267" s="176" t="str">
        <f>IF(ISBLANK('Nomenklatur komplett'!R1267),"-",'Nomenklatur komplett'!R1267)</f>
        <v>-</v>
      </c>
      <c r="D1267" s="177" t="str">
        <f>IF(ISBLANK('Nomenklatur komplett'!S1267),"-",'Nomenklatur komplett'!S1267)</f>
        <v>-</v>
      </c>
    </row>
    <row r="1268" spans="1:4" x14ac:dyDescent="0.2">
      <c r="A1268" s="174" t="str">
        <f>IF(ISBLANK('Nomenklatur komplett'!P1268),"-",'Nomenklatur komplett'!P1268)</f>
        <v>-</v>
      </c>
      <c r="B1268" s="175" t="str">
        <f>IF(ISBLANK('Nomenklatur komplett'!Q1268),"-",'Nomenklatur komplett'!Q1268)</f>
        <v>-</v>
      </c>
      <c r="C1268" s="176" t="str">
        <f>IF(ISBLANK('Nomenklatur komplett'!R1268),"-",'Nomenklatur komplett'!R1268)</f>
        <v>-</v>
      </c>
      <c r="D1268" s="177" t="str">
        <f>IF(ISBLANK('Nomenklatur komplett'!S1268),"-",'Nomenklatur komplett'!S1268)</f>
        <v>-</v>
      </c>
    </row>
    <row r="1269" spans="1:4" x14ac:dyDescent="0.2">
      <c r="A1269" s="174" t="str">
        <f>IF(ISBLANK('Nomenklatur komplett'!P1269),"-",'Nomenklatur komplett'!P1269)</f>
        <v>-</v>
      </c>
      <c r="B1269" s="175" t="str">
        <f>IF(ISBLANK('Nomenklatur komplett'!Q1269),"-",'Nomenklatur komplett'!Q1269)</f>
        <v>-</v>
      </c>
      <c r="C1269" s="176" t="str">
        <f>IF(ISBLANK('Nomenklatur komplett'!R1269),"-",'Nomenklatur komplett'!R1269)</f>
        <v>-</v>
      </c>
      <c r="D1269" s="177" t="str">
        <f>IF(ISBLANK('Nomenklatur komplett'!S1269),"-",'Nomenklatur komplett'!S1269)</f>
        <v>-</v>
      </c>
    </row>
    <row r="1270" spans="1:4" x14ac:dyDescent="0.2">
      <c r="A1270" s="174" t="str">
        <f>IF(ISBLANK('Nomenklatur komplett'!P1270),"-",'Nomenklatur komplett'!P1270)</f>
        <v>-</v>
      </c>
      <c r="B1270" s="175" t="str">
        <f>IF(ISBLANK('Nomenklatur komplett'!Q1270),"-",'Nomenklatur komplett'!Q1270)</f>
        <v>-</v>
      </c>
      <c r="C1270" s="176" t="str">
        <f>IF(ISBLANK('Nomenklatur komplett'!R1270),"-",'Nomenklatur komplett'!R1270)</f>
        <v>-</v>
      </c>
      <c r="D1270" s="177" t="str">
        <f>IF(ISBLANK('Nomenklatur komplett'!S1270),"-",'Nomenklatur komplett'!S1270)</f>
        <v>-</v>
      </c>
    </row>
    <row r="1271" spans="1:4" x14ac:dyDescent="0.2">
      <c r="A1271" s="174" t="str">
        <f>IF(ISBLANK('Nomenklatur komplett'!P1271),"-",'Nomenklatur komplett'!P1271)</f>
        <v>-</v>
      </c>
      <c r="B1271" s="175" t="str">
        <f>IF(ISBLANK('Nomenklatur komplett'!Q1271),"-",'Nomenklatur komplett'!Q1271)</f>
        <v>-</v>
      </c>
      <c r="C1271" s="176" t="str">
        <f>IF(ISBLANK('Nomenklatur komplett'!R1271),"-",'Nomenklatur komplett'!R1271)</f>
        <v>-</v>
      </c>
      <c r="D1271" s="177" t="str">
        <f>IF(ISBLANK('Nomenklatur komplett'!S1271),"-",'Nomenklatur komplett'!S1271)</f>
        <v>-</v>
      </c>
    </row>
    <row r="1272" spans="1:4" x14ac:dyDescent="0.2">
      <c r="A1272" s="174" t="str">
        <f>IF(ISBLANK('Nomenklatur komplett'!P1272),"-",'Nomenklatur komplett'!P1272)</f>
        <v>-</v>
      </c>
      <c r="B1272" s="175" t="str">
        <f>IF(ISBLANK('Nomenklatur komplett'!Q1272),"-",'Nomenklatur komplett'!Q1272)</f>
        <v>-</v>
      </c>
      <c r="C1272" s="176" t="str">
        <f>IF(ISBLANK('Nomenklatur komplett'!R1272),"-",'Nomenklatur komplett'!R1272)</f>
        <v>-</v>
      </c>
      <c r="D1272" s="177" t="str">
        <f>IF(ISBLANK('Nomenklatur komplett'!S1272),"-",'Nomenklatur komplett'!S1272)</f>
        <v>-</v>
      </c>
    </row>
    <row r="1273" spans="1:4" x14ac:dyDescent="0.2">
      <c r="A1273" s="174" t="str">
        <f>IF(ISBLANK('Nomenklatur komplett'!P1273),"-",'Nomenklatur komplett'!P1273)</f>
        <v>-</v>
      </c>
      <c r="B1273" s="175" t="str">
        <f>IF(ISBLANK('Nomenklatur komplett'!Q1273),"-",'Nomenklatur komplett'!Q1273)</f>
        <v>-</v>
      </c>
      <c r="C1273" s="176" t="str">
        <f>IF(ISBLANK('Nomenklatur komplett'!R1273),"-",'Nomenklatur komplett'!R1273)</f>
        <v>-</v>
      </c>
      <c r="D1273" s="177" t="str">
        <f>IF(ISBLANK('Nomenklatur komplett'!S1273),"-",'Nomenklatur komplett'!S1273)</f>
        <v>-</v>
      </c>
    </row>
    <row r="1274" spans="1:4" x14ac:dyDescent="0.2">
      <c r="A1274" s="174" t="str">
        <f>IF(ISBLANK('Nomenklatur komplett'!P1274),"-",'Nomenklatur komplett'!P1274)</f>
        <v>-</v>
      </c>
      <c r="B1274" s="175" t="str">
        <f>IF(ISBLANK('Nomenklatur komplett'!Q1274),"-",'Nomenklatur komplett'!Q1274)</f>
        <v>-</v>
      </c>
      <c r="C1274" s="176" t="str">
        <f>IF(ISBLANK('Nomenklatur komplett'!R1274),"-",'Nomenklatur komplett'!R1274)</f>
        <v>-</v>
      </c>
      <c r="D1274" s="177" t="str">
        <f>IF(ISBLANK('Nomenklatur komplett'!S1274),"-",'Nomenklatur komplett'!S1274)</f>
        <v>-</v>
      </c>
    </row>
    <row r="1275" spans="1:4" x14ac:dyDescent="0.2">
      <c r="A1275" s="174" t="str">
        <f>IF(ISBLANK('Nomenklatur komplett'!P1275),"-",'Nomenklatur komplett'!P1275)</f>
        <v>-</v>
      </c>
      <c r="B1275" s="175" t="str">
        <f>IF(ISBLANK('Nomenklatur komplett'!Q1275),"-",'Nomenklatur komplett'!Q1275)</f>
        <v>-</v>
      </c>
      <c r="C1275" s="176" t="str">
        <f>IF(ISBLANK('Nomenklatur komplett'!R1275),"-",'Nomenklatur komplett'!R1275)</f>
        <v>-</v>
      </c>
      <c r="D1275" s="177" t="str">
        <f>IF(ISBLANK('Nomenklatur komplett'!S1275),"-",'Nomenklatur komplett'!S1275)</f>
        <v>-</v>
      </c>
    </row>
    <row r="1276" spans="1:4" x14ac:dyDescent="0.2">
      <c r="A1276" s="174" t="str">
        <f>IF(ISBLANK('Nomenklatur komplett'!P1276),"-",'Nomenklatur komplett'!P1276)</f>
        <v>-</v>
      </c>
      <c r="B1276" s="175" t="str">
        <f>IF(ISBLANK('Nomenklatur komplett'!Q1276),"-",'Nomenklatur komplett'!Q1276)</f>
        <v>-</v>
      </c>
      <c r="C1276" s="176" t="str">
        <f>IF(ISBLANK('Nomenklatur komplett'!R1276),"-",'Nomenklatur komplett'!R1276)</f>
        <v>-</v>
      </c>
      <c r="D1276" s="177" t="str">
        <f>IF(ISBLANK('Nomenklatur komplett'!S1276),"-",'Nomenklatur komplett'!S1276)</f>
        <v>-</v>
      </c>
    </row>
    <row r="1277" spans="1:4" x14ac:dyDescent="0.2">
      <c r="A1277" s="174" t="str">
        <f>IF(ISBLANK('Nomenklatur komplett'!P1277),"-",'Nomenklatur komplett'!P1277)</f>
        <v>-</v>
      </c>
      <c r="B1277" s="175" t="str">
        <f>IF(ISBLANK('Nomenklatur komplett'!Q1277),"-",'Nomenklatur komplett'!Q1277)</f>
        <v>-</v>
      </c>
      <c r="C1277" s="176" t="str">
        <f>IF(ISBLANK('Nomenklatur komplett'!R1277),"-",'Nomenklatur komplett'!R1277)</f>
        <v>-</v>
      </c>
      <c r="D1277" s="177" t="str">
        <f>IF(ISBLANK('Nomenklatur komplett'!S1277),"-",'Nomenklatur komplett'!S1277)</f>
        <v>-</v>
      </c>
    </row>
    <row r="1278" spans="1:4" x14ac:dyDescent="0.2">
      <c r="A1278" s="174" t="str">
        <f>IF(ISBLANK('Nomenklatur komplett'!P1278),"-",'Nomenklatur komplett'!P1278)</f>
        <v>-</v>
      </c>
      <c r="B1278" s="175" t="str">
        <f>IF(ISBLANK('Nomenklatur komplett'!Q1278),"-",'Nomenklatur komplett'!Q1278)</f>
        <v>-</v>
      </c>
      <c r="C1278" s="176" t="str">
        <f>IF(ISBLANK('Nomenklatur komplett'!R1278),"-",'Nomenklatur komplett'!R1278)</f>
        <v>-</v>
      </c>
      <c r="D1278" s="177" t="str">
        <f>IF(ISBLANK('Nomenklatur komplett'!S1278),"-",'Nomenklatur komplett'!S1278)</f>
        <v>-</v>
      </c>
    </row>
    <row r="1279" spans="1:4" x14ac:dyDescent="0.2">
      <c r="A1279" s="174" t="str">
        <f>IF(ISBLANK('Nomenklatur komplett'!P1279),"-",'Nomenklatur komplett'!P1279)</f>
        <v>-</v>
      </c>
      <c r="B1279" s="175" t="str">
        <f>IF(ISBLANK('Nomenklatur komplett'!Q1279),"-",'Nomenklatur komplett'!Q1279)</f>
        <v>-</v>
      </c>
      <c r="C1279" s="176" t="str">
        <f>IF(ISBLANK('Nomenklatur komplett'!R1279),"-",'Nomenklatur komplett'!R1279)</f>
        <v>-</v>
      </c>
      <c r="D1279" s="177" t="str">
        <f>IF(ISBLANK('Nomenklatur komplett'!S1279),"-",'Nomenklatur komplett'!S1279)</f>
        <v>-</v>
      </c>
    </row>
    <row r="1280" spans="1:4" x14ac:dyDescent="0.2">
      <c r="A1280" s="174" t="str">
        <f>IF(ISBLANK('Nomenklatur komplett'!P1280),"-",'Nomenklatur komplett'!P1280)</f>
        <v>-</v>
      </c>
      <c r="B1280" s="175" t="str">
        <f>IF(ISBLANK('Nomenklatur komplett'!Q1280),"-",'Nomenklatur komplett'!Q1280)</f>
        <v>-</v>
      </c>
      <c r="C1280" s="176" t="str">
        <f>IF(ISBLANK('Nomenklatur komplett'!R1280),"-",'Nomenklatur komplett'!R1280)</f>
        <v>-</v>
      </c>
      <c r="D1280" s="177" t="str">
        <f>IF(ISBLANK('Nomenklatur komplett'!S1280),"-",'Nomenklatur komplett'!S1280)</f>
        <v>-</v>
      </c>
    </row>
    <row r="1281" spans="1:4" x14ac:dyDescent="0.2">
      <c r="A1281" s="174" t="str">
        <f>IF(ISBLANK('Nomenklatur komplett'!P1281),"-",'Nomenklatur komplett'!P1281)</f>
        <v>-</v>
      </c>
      <c r="B1281" s="175" t="str">
        <f>IF(ISBLANK('Nomenklatur komplett'!Q1281),"-",'Nomenklatur komplett'!Q1281)</f>
        <v>-</v>
      </c>
      <c r="C1281" s="176" t="str">
        <f>IF(ISBLANK('Nomenklatur komplett'!R1281),"-",'Nomenklatur komplett'!R1281)</f>
        <v>-</v>
      </c>
      <c r="D1281" s="177" t="str">
        <f>IF(ISBLANK('Nomenklatur komplett'!S1281),"-",'Nomenklatur komplett'!S1281)</f>
        <v>-</v>
      </c>
    </row>
    <row r="1282" spans="1:4" x14ac:dyDescent="0.2">
      <c r="A1282" s="174" t="str">
        <f>IF(ISBLANK('Nomenklatur komplett'!P1282),"-",'Nomenklatur komplett'!P1282)</f>
        <v>-</v>
      </c>
      <c r="B1282" s="175" t="str">
        <f>IF(ISBLANK('Nomenklatur komplett'!Q1282),"-",'Nomenklatur komplett'!Q1282)</f>
        <v>-</v>
      </c>
      <c r="C1282" s="176" t="str">
        <f>IF(ISBLANK('Nomenklatur komplett'!R1282),"-",'Nomenklatur komplett'!R1282)</f>
        <v>-</v>
      </c>
      <c r="D1282" s="177" t="str">
        <f>IF(ISBLANK('Nomenklatur komplett'!S1282),"-",'Nomenklatur komplett'!S1282)</f>
        <v>-</v>
      </c>
    </row>
    <row r="1283" spans="1:4" x14ac:dyDescent="0.2">
      <c r="A1283" s="174" t="str">
        <f>IF(ISBLANK('Nomenklatur komplett'!P1283),"-",'Nomenklatur komplett'!P1283)</f>
        <v>-</v>
      </c>
      <c r="B1283" s="175" t="str">
        <f>IF(ISBLANK('Nomenklatur komplett'!Q1283),"-",'Nomenklatur komplett'!Q1283)</f>
        <v>-</v>
      </c>
      <c r="C1283" s="176" t="str">
        <f>IF(ISBLANK('Nomenklatur komplett'!R1283),"-",'Nomenklatur komplett'!R1283)</f>
        <v>-</v>
      </c>
      <c r="D1283" s="177" t="str">
        <f>IF(ISBLANK('Nomenklatur komplett'!S1283),"-",'Nomenklatur komplett'!S1283)</f>
        <v>-</v>
      </c>
    </row>
    <row r="1284" spans="1:4" x14ac:dyDescent="0.2">
      <c r="A1284" s="174" t="str">
        <f>IF(ISBLANK('Nomenklatur komplett'!P1284),"-",'Nomenklatur komplett'!P1284)</f>
        <v>-</v>
      </c>
      <c r="B1284" s="175" t="str">
        <f>IF(ISBLANK('Nomenklatur komplett'!Q1284),"-",'Nomenklatur komplett'!Q1284)</f>
        <v>-</v>
      </c>
      <c r="C1284" s="176" t="str">
        <f>IF(ISBLANK('Nomenklatur komplett'!R1284),"-",'Nomenklatur komplett'!R1284)</f>
        <v>-</v>
      </c>
      <c r="D1284" s="177" t="str">
        <f>IF(ISBLANK('Nomenklatur komplett'!S1284),"-",'Nomenklatur komplett'!S1284)</f>
        <v>-</v>
      </c>
    </row>
    <row r="1285" spans="1:4" x14ac:dyDescent="0.2">
      <c r="A1285" s="174" t="str">
        <f>IF(ISBLANK('Nomenklatur komplett'!P1285),"-",'Nomenklatur komplett'!P1285)</f>
        <v>-</v>
      </c>
      <c r="B1285" s="175" t="str">
        <f>IF(ISBLANK('Nomenklatur komplett'!Q1285),"-",'Nomenklatur komplett'!Q1285)</f>
        <v>-</v>
      </c>
      <c r="C1285" s="176" t="str">
        <f>IF(ISBLANK('Nomenklatur komplett'!R1285),"-",'Nomenklatur komplett'!R1285)</f>
        <v>-</v>
      </c>
      <c r="D1285" s="177" t="str">
        <f>IF(ISBLANK('Nomenklatur komplett'!S1285),"-",'Nomenklatur komplett'!S1285)</f>
        <v>-</v>
      </c>
    </row>
    <row r="1286" spans="1:4" x14ac:dyDescent="0.2">
      <c r="A1286" s="174" t="str">
        <f>IF(ISBLANK('Nomenklatur komplett'!P1286),"-",'Nomenklatur komplett'!P1286)</f>
        <v>-</v>
      </c>
      <c r="B1286" s="175" t="str">
        <f>IF(ISBLANK('Nomenklatur komplett'!Q1286),"-",'Nomenklatur komplett'!Q1286)</f>
        <v>-</v>
      </c>
      <c r="C1286" s="176" t="str">
        <f>IF(ISBLANK('Nomenklatur komplett'!R1286),"-",'Nomenklatur komplett'!R1286)</f>
        <v>-</v>
      </c>
      <c r="D1286" s="177" t="str">
        <f>IF(ISBLANK('Nomenklatur komplett'!S1286),"-",'Nomenklatur komplett'!S1286)</f>
        <v>-</v>
      </c>
    </row>
    <row r="1287" spans="1:4" x14ac:dyDescent="0.2">
      <c r="A1287" s="174" t="str">
        <f>IF(ISBLANK('Nomenklatur komplett'!P1287),"-",'Nomenklatur komplett'!P1287)</f>
        <v>-</v>
      </c>
      <c r="B1287" s="175" t="str">
        <f>IF(ISBLANK('Nomenklatur komplett'!Q1287),"-",'Nomenklatur komplett'!Q1287)</f>
        <v>-</v>
      </c>
      <c r="C1287" s="176" t="str">
        <f>IF(ISBLANK('Nomenklatur komplett'!R1287),"-",'Nomenklatur komplett'!R1287)</f>
        <v>-</v>
      </c>
      <c r="D1287" s="177" t="str">
        <f>IF(ISBLANK('Nomenklatur komplett'!S1287),"-",'Nomenklatur komplett'!S1287)</f>
        <v>-</v>
      </c>
    </row>
    <row r="1288" spans="1:4" x14ac:dyDescent="0.2">
      <c r="A1288" s="174" t="str">
        <f>IF(ISBLANK('Nomenklatur komplett'!P1288),"-",'Nomenklatur komplett'!P1288)</f>
        <v>-</v>
      </c>
      <c r="B1288" s="175" t="str">
        <f>IF(ISBLANK('Nomenklatur komplett'!Q1288),"-",'Nomenklatur komplett'!Q1288)</f>
        <v>-</v>
      </c>
      <c r="C1288" s="176" t="str">
        <f>IF(ISBLANK('Nomenklatur komplett'!R1288),"-",'Nomenklatur komplett'!R1288)</f>
        <v>-</v>
      </c>
      <c r="D1288" s="177" t="str">
        <f>IF(ISBLANK('Nomenklatur komplett'!S1288),"-",'Nomenklatur komplett'!S1288)</f>
        <v>-</v>
      </c>
    </row>
    <row r="1289" spans="1:4" x14ac:dyDescent="0.2">
      <c r="A1289" s="174" t="str">
        <f>IF(ISBLANK('Nomenklatur komplett'!P1289),"-",'Nomenklatur komplett'!P1289)</f>
        <v>-</v>
      </c>
      <c r="B1289" s="175" t="str">
        <f>IF(ISBLANK('Nomenklatur komplett'!Q1289),"-",'Nomenklatur komplett'!Q1289)</f>
        <v>-</v>
      </c>
      <c r="C1289" s="176" t="str">
        <f>IF(ISBLANK('Nomenklatur komplett'!R1289),"-",'Nomenklatur komplett'!R1289)</f>
        <v>-</v>
      </c>
      <c r="D1289" s="177" t="str">
        <f>IF(ISBLANK('Nomenklatur komplett'!S1289),"-",'Nomenklatur komplett'!S1289)</f>
        <v>-</v>
      </c>
    </row>
    <row r="1290" spans="1:4" x14ac:dyDescent="0.2">
      <c r="A1290" s="174" t="str">
        <f>IF(ISBLANK('Nomenklatur komplett'!P1290),"-",'Nomenklatur komplett'!P1290)</f>
        <v>-</v>
      </c>
      <c r="B1290" s="175" t="str">
        <f>IF(ISBLANK('Nomenklatur komplett'!Q1290),"-",'Nomenklatur komplett'!Q1290)</f>
        <v>-</v>
      </c>
      <c r="C1290" s="176" t="str">
        <f>IF(ISBLANK('Nomenklatur komplett'!R1290),"-",'Nomenklatur komplett'!R1290)</f>
        <v>-</v>
      </c>
      <c r="D1290" s="177" t="str">
        <f>IF(ISBLANK('Nomenklatur komplett'!S1290),"-",'Nomenklatur komplett'!S1290)</f>
        <v>-</v>
      </c>
    </row>
    <row r="1291" spans="1:4" x14ac:dyDescent="0.2">
      <c r="A1291" s="174" t="str">
        <f>IF(ISBLANK('Nomenklatur komplett'!P1291),"-",'Nomenklatur komplett'!P1291)</f>
        <v>-</v>
      </c>
      <c r="B1291" s="175" t="str">
        <f>IF(ISBLANK('Nomenklatur komplett'!Q1291),"-",'Nomenklatur komplett'!Q1291)</f>
        <v>-</v>
      </c>
      <c r="C1291" s="176" t="str">
        <f>IF(ISBLANK('Nomenklatur komplett'!R1291),"-",'Nomenklatur komplett'!R1291)</f>
        <v>-</v>
      </c>
      <c r="D1291" s="177" t="str">
        <f>IF(ISBLANK('Nomenklatur komplett'!S1291),"-",'Nomenklatur komplett'!S1291)</f>
        <v>-</v>
      </c>
    </row>
    <row r="1292" spans="1:4" x14ac:dyDescent="0.2">
      <c r="A1292" s="174" t="str">
        <f>IF(ISBLANK('Nomenklatur komplett'!P1292),"-",'Nomenklatur komplett'!P1292)</f>
        <v>-</v>
      </c>
      <c r="B1292" s="175" t="str">
        <f>IF(ISBLANK('Nomenklatur komplett'!Q1292),"-",'Nomenklatur komplett'!Q1292)</f>
        <v>-</v>
      </c>
      <c r="C1292" s="176" t="str">
        <f>IF(ISBLANK('Nomenklatur komplett'!R1292),"-",'Nomenklatur komplett'!R1292)</f>
        <v>-</v>
      </c>
      <c r="D1292" s="177" t="str">
        <f>IF(ISBLANK('Nomenklatur komplett'!S1292),"-",'Nomenklatur komplett'!S1292)</f>
        <v>-</v>
      </c>
    </row>
    <row r="1293" spans="1:4" x14ac:dyDescent="0.2">
      <c r="A1293" s="174" t="str">
        <f>IF(ISBLANK('Nomenklatur komplett'!P1293),"-",'Nomenklatur komplett'!P1293)</f>
        <v>-</v>
      </c>
      <c r="B1293" s="175" t="str">
        <f>IF(ISBLANK('Nomenklatur komplett'!Q1293),"-",'Nomenklatur komplett'!Q1293)</f>
        <v>-</v>
      </c>
      <c r="C1293" s="176" t="str">
        <f>IF(ISBLANK('Nomenklatur komplett'!R1293),"-",'Nomenklatur komplett'!R1293)</f>
        <v>-</v>
      </c>
      <c r="D1293" s="177" t="str">
        <f>IF(ISBLANK('Nomenklatur komplett'!S1293),"-",'Nomenklatur komplett'!S1293)</f>
        <v>-</v>
      </c>
    </row>
    <row r="1294" spans="1:4" x14ac:dyDescent="0.2">
      <c r="A1294" s="174" t="str">
        <f>IF(ISBLANK('Nomenklatur komplett'!P1294),"-",'Nomenklatur komplett'!P1294)</f>
        <v>-</v>
      </c>
      <c r="B1294" s="175" t="str">
        <f>IF(ISBLANK('Nomenklatur komplett'!Q1294),"-",'Nomenklatur komplett'!Q1294)</f>
        <v>-</v>
      </c>
      <c r="C1294" s="176" t="str">
        <f>IF(ISBLANK('Nomenklatur komplett'!R1294),"-",'Nomenklatur komplett'!R1294)</f>
        <v>-</v>
      </c>
      <c r="D1294" s="177" t="str">
        <f>IF(ISBLANK('Nomenklatur komplett'!S1294),"-",'Nomenklatur komplett'!S1294)</f>
        <v>-</v>
      </c>
    </row>
    <row r="1295" spans="1:4" x14ac:dyDescent="0.2">
      <c r="A1295" s="174" t="str">
        <f>IF(ISBLANK('Nomenklatur komplett'!P1295),"-",'Nomenklatur komplett'!P1295)</f>
        <v>-</v>
      </c>
      <c r="B1295" s="175" t="str">
        <f>IF(ISBLANK('Nomenklatur komplett'!Q1295),"-",'Nomenklatur komplett'!Q1295)</f>
        <v>-</v>
      </c>
      <c r="C1295" s="176" t="str">
        <f>IF(ISBLANK('Nomenklatur komplett'!R1295),"-",'Nomenklatur komplett'!R1295)</f>
        <v>-</v>
      </c>
      <c r="D1295" s="177" t="str">
        <f>IF(ISBLANK('Nomenklatur komplett'!S1295),"-",'Nomenklatur komplett'!S1295)</f>
        <v>-</v>
      </c>
    </row>
    <row r="1296" spans="1:4" x14ac:dyDescent="0.2">
      <c r="A1296" s="174" t="str">
        <f>IF(ISBLANK('Nomenklatur komplett'!P1296),"-",'Nomenklatur komplett'!P1296)</f>
        <v>-</v>
      </c>
      <c r="B1296" s="175" t="str">
        <f>IF(ISBLANK('Nomenklatur komplett'!Q1296),"-",'Nomenklatur komplett'!Q1296)</f>
        <v>-</v>
      </c>
      <c r="C1296" s="176" t="str">
        <f>IF(ISBLANK('Nomenklatur komplett'!R1296),"-",'Nomenklatur komplett'!R1296)</f>
        <v>-</v>
      </c>
      <c r="D1296" s="177" t="str">
        <f>IF(ISBLANK('Nomenklatur komplett'!S1296),"-",'Nomenklatur komplett'!S1296)</f>
        <v>-</v>
      </c>
    </row>
    <row r="1297" spans="1:4" x14ac:dyDescent="0.2">
      <c r="A1297" s="174" t="str">
        <f>IF(ISBLANK('Nomenklatur komplett'!P1297),"-",'Nomenklatur komplett'!P1297)</f>
        <v>-</v>
      </c>
      <c r="B1297" s="175" t="str">
        <f>IF(ISBLANK('Nomenklatur komplett'!Q1297),"-",'Nomenklatur komplett'!Q1297)</f>
        <v>-</v>
      </c>
      <c r="C1297" s="176" t="str">
        <f>IF(ISBLANK('Nomenklatur komplett'!R1297),"-",'Nomenklatur komplett'!R1297)</f>
        <v>-</v>
      </c>
      <c r="D1297" s="177" t="str">
        <f>IF(ISBLANK('Nomenklatur komplett'!S1297),"-",'Nomenklatur komplett'!S1297)</f>
        <v>-</v>
      </c>
    </row>
    <row r="1298" spans="1:4" x14ac:dyDescent="0.2">
      <c r="A1298" s="174" t="str">
        <f>IF(ISBLANK('Nomenklatur komplett'!P1298),"-",'Nomenklatur komplett'!P1298)</f>
        <v>-</v>
      </c>
      <c r="B1298" s="175" t="str">
        <f>IF(ISBLANK('Nomenklatur komplett'!Q1298),"-",'Nomenklatur komplett'!Q1298)</f>
        <v>-</v>
      </c>
      <c r="C1298" s="176" t="str">
        <f>IF(ISBLANK('Nomenklatur komplett'!R1298),"-",'Nomenklatur komplett'!R1298)</f>
        <v>-</v>
      </c>
      <c r="D1298" s="177" t="str">
        <f>IF(ISBLANK('Nomenklatur komplett'!S1298),"-",'Nomenklatur komplett'!S1298)</f>
        <v>-</v>
      </c>
    </row>
    <row r="1299" spans="1:4" x14ac:dyDescent="0.2">
      <c r="A1299" s="174" t="str">
        <f>IF(ISBLANK('Nomenklatur komplett'!P1299),"-",'Nomenklatur komplett'!P1299)</f>
        <v>-</v>
      </c>
      <c r="B1299" s="175" t="str">
        <f>IF(ISBLANK('Nomenklatur komplett'!Q1299),"-",'Nomenklatur komplett'!Q1299)</f>
        <v>-</v>
      </c>
      <c r="C1299" s="176" t="str">
        <f>IF(ISBLANK('Nomenklatur komplett'!R1299),"-",'Nomenklatur komplett'!R1299)</f>
        <v>-</v>
      </c>
      <c r="D1299" s="177" t="str">
        <f>IF(ISBLANK('Nomenklatur komplett'!S1299),"-",'Nomenklatur komplett'!S1299)</f>
        <v>-</v>
      </c>
    </row>
    <row r="1300" spans="1:4" x14ac:dyDescent="0.2">
      <c r="A1300" s="174" t="str">
        <f>IF(ISBLANK('Nomenklatur komplett'!P1300),"-",'Nomenklatur komplett'!P1300)</f>
        <v>-</v>
      </c>
      <c r="B1300" s="175" t="str">
        <f>IF(ISBLANK('Nomenklatur komplett'!Q1300),"-",'Nomenklatur komplett'!Q1300)</f>
        <v>-</v>
      </c>
      <c r="C1300" s="176" t="str">
        <f>IF(ISBLANK('Nomenklatur komplett'!R1300),"-",'Nomenklatur komplett'!R1300)</f>
        <v>-</v>
      </c>
      <c r="D1300" s="177" t="str">
        <f>IF(ISBLANK('Nomenklatur komplett'!S1300),"-",'Nomenklatur komplett'!S1300)</f>
        <v>-</v>
      </c>
    </row>
    <row r="1301" spans="1:4" x14ac:dyDescent="0.2">
      <c r="A1301" s="174" t="str">
        <f>IF(ISBLANK('Nomenklatur komplett'!P1301),"-",'Nomenklatur komplett'!P1301)</f>
        <v>-</v>
      </c>
      <c r="B1301" s="175" t="str">
        <f>IF(ISBLANK('Nomenklatur komplett'!Q1301),"-",'Nomenklatur komplett'!Q1301)</f>
        <v>-</v>
      </c>
      <c r="C1301" s="176" t="str">
        <f>IF(ISBLANK('Nomenklatur komplett'!R1301),"-",'Nomenklatur komplett'!R1301)</f>
        <v>-</v>
      </c>
      <c r="D1301" s="177" t="str">
        <f>IF(ISBLANK('Nomenklatur komplett'!S1301),"-",'Nomenklatur komplett'!S1301)</f>
        <v>-</v>
      </c>
    </row>
    <row r="1302" spans="1:4" x14ac:dyDescent="0.2">
      <c r="A1302" s="174" t="str">
        <f>IF(ISBLANK('Nomenklatur komplett'!P1302),"-",'Nomenklatur komplett'!P1302)</f>
        <v>-</v>
      </c>
      <c r="B1302" s="175" t="str">
        <f>IF(ISBLANK('Nomenklatur komplett'!Q1302),"-",'Nomenklatur komplett'!Q1302)</f>
        <v>-</v>
      </c>
      <c r="C1302" s="176" t="str">
        <f>IF(ISBLANK('Nomenklatur komplett'!R1302),"-",'Nomenklatur komplett'!R1302)</f>
        <v>-</v>
      </c>
      <c r="D1302" s="177" t="str">
        <f>IF(ISBLANK('Nomenklatur komplett'!S1302),"-",'Nomenklatur komplett'!S1302)</f>
        <v>-</v>
      </c>
    </row>
    <row r="1303" spans="1:4" x14ac:dyDescent="0.2">
      <c r="A1303" s="174" t="str">
        <f>IF(ISBLANK('Nomenklatur komplett'!P1303),"-",'Nomenklatur komplett'!P1303)</f>
        <v>-</v>
      </c>
      <c r="B1303" s="175" t="str">
        <f>IF(ISBLANK('Nomenklatur komplett'!Q1303),"-",'Nomenklatur komplett'!Q1303)</f>
        <v>-</v>
      </c>
      <c r="C1303" s="176" t="str">
        <f>IF(ISBLANK('Nomenklatur komplett'!R1303),"-",'Nomenklatur komplett'!R1303)</f>
        <v>-</v>
      </c>
      <c r="D1303" s="177" t="str">
        <f>IF(ISBLANK('Nomenklatur komplett'!S1303),"-",'Nomenklatur komplett'!S1303)</f>
        <v>-</v>
      </c>
    </row>
    <row r="1304" spans="1:4" x14ac:dyDescent="0.2">
      <c r="A1304" s="174" t="str">
        <f>IF(ISBLANK('Nomenklatur komplett'!P1304),"-",'Nomenklatur komplett'!P1304)</f>
        <v>-</v>
      </c>
      <c r="B1304" s="175" t="str">
        <f>IF(ISBLANK('Nomenklatur komplett'!Q1304),"-",'Nomenklatur komplett'!Q1304)</f>
        <v>-</v>
      </c>
      <c r="C1304" s="176" t="str">
        <f>IF(ISBLANK('Nomenklatur komplett'!R1304),"-",'Nomenklatur komplett'!R1304)</f>
        <v>-</v>
      </c>
      <c r="D1304" s="177" t="str">
        <f>IF(ISBLANK('Nomenklatur komplett'!S1304),"-",'Nomenklatur komplett'!S1304)</f>
        <v>-</v>
      </c>
    </row>
    <row r="1305" spans="1:4" x14ac:dyDescent="0.2">
      <c r="A1305" s="174" t="str">
        <f>IF(ISBLANK('Nomenklatur komplett'!P1305),"-",'Nomenklatur komplett'!P1305)</f>
        <v>-</v>
      </c>
      <c r="B1305" s="175" t="str">
        <f>IF(ISBLANK('Nomenklatur komplett'!Q1305),"-",'Nomenklatur komplett'!Q1305)</f>
        <v>-</v>
      </c>
      <c r="C1305" s="176" t="str">
        <f>IF(ISBLANK('Nomenklatur komplett'!R1305),"-",'Nomenklatur komplett'!R1305)</f>
        <v>-</v>
      </c>
      <c r="D1305" s="177" t="str">
        <f>IF(ISBLANK('Nomenklatur komplett'!S1305),"-",'Nomenklatur komplett'!S1305)</f>
        <v>-</v>
      </c>
    </row>
    <row r="1306" spans="1:4" x14ac:dyDescent="0.2">
      <c r="A1306" s="174" t="str">
        <f>IF(ISBLANK('Nomenklatur komplett'!P1306),"-",'Nomenklatur komplett'!P1306)</f>
        <v>-</v>
      </c>
      <c r="B1306" s="175" t="str">
        <f>IF(ISBLANK('Nomenklatur komplett'!Q1306),"-",'Nomenklatur komplett'!Q1306)</f>
        <v>-</v>
      </c>
      <c r="C1306" s="176" t="str">
        <f>IF(ISBLANK('Nomenklatur komplett'!R1306),"-",'Nomenklatur komplett'!R1306)</f>
        <v>-</v>
      </c>
      <c r="D1306" s="177" t="str">
        <f>IF(ISBLANK('Nomenklatur komplett'!S1306),"-",'Nomenklatur komplett'!S1306)</f>
        <v>-</v>
      </c>
    </row>
    <row r="1307" spans="1:4" x14ac:dyDescent="0.2">
      <c r="A1307" s="174" t="str">
        <f>IF(ISBLANK('Nomenklatur komplett'!P1307),"-",'Nomenklatur komplett'!P1307)</f>
        <v>-</v>
      </c>
      <c r="B1307" s="175" t="str">
        <f>IF(ISBLANK('Nomenklatur komplett'!Q1307),"-",'Nomenklatur komplett'!Q1307)</f>
        <v>-</v>
      </c>
      <c r="C1307" s="176" t="str">
        <f>IF(ISBLANK('Nomenklatur komplett'!R1307),"-",'Nomenklatur komplett'!R1307)</f>
        <v>-</v>
      </c>
      <c r="D1307" s="177" t="str">
        <f>IF(ISBLANK('Nomenklatur komplett'!S1307),"-",'Nomenklatur komplett'!S1307)</f>
        <v>-</v>
      </c>
    </row>
    <row r="1308" spans="1:4" x14ac:dyDescent="0.2">
      <c r="A1308" s="174" t="str">
        <f>IF(ISBLANK('Nomenklatur komplett'!P1308),"-",'Nomenklatur komplett'!P1308)</f>
        <v>-</v>
      </c>
      <c r="B1308" s="175" t="str">
        <f>IF(ISBLANK('Nomenklatur komplett'!Q1308),"-",'Nomenklatur komplett'!Q1308)</f>
        <v>-</v>
      </c>
      <c r="C1308" s="176" t="str">
        <f>IF(ISBLANK('Nomenklatur komplett'!R1308),"-",'Nomenklatur komplett'!R1308)</f>
        <v>-</v>
      </c>
      <c r="D1308" s="177" t="str">
        <f>IF(ISBLANK('Nomenklatur komplett'!S1308),"-",'Nomenklatur komplett'!S1308)</f>
        <v>-</v>
      </c>
    </row>
    <row r="1309" spans="1:4" x14ac:dyDescent="0.2">
      <c r="A1309" s="174" t="str">
        <f>IF(ISBLANK('Nomenklatur komplett'!P1309),"-",'Nomenklatur komplett'!P1309)</f>
        <v>-</v>
      </c>
      <c r="B1309" s="175" t="str">
        <f>IF(ISBLANK('Nomenklatur komplett'!Q1309),"-",'Nomenklatur komplett'!Q1309)</f>
        <v>-</v>
      </c>
      <c r="C1309" s="176" t="str">
        <f>IF(ISBLANK('Nomenklatur komplett'!R1309),"-",'Nomenklatur komplett'!R1309)</f>
        <v>-</v>
      </c>
      <c r="D1309" s="177" t="str">
        <f>IF(ISBLANK('Nomenklatur komplett'!S1309),"-",'Nomenklatur komplett'!S1309)</f>
        <v>-</v>
      </c>
    </row>
    <row r="1310" spans="1:4" x14ac:dyDescent="0.2">
      <c r="A1310" s="174" t="str">
        <f>IF(ISBLANK('Nomenklatur komplett'!P1310),"-",'Nomenklatur komplett'!P1310)</f>
        <v>-</v>
      </c>
      <c r="B1310" s="175" t="str">
        <f>IF(ISBLANK('Nomenklatur komplett'!Q1310),"-",'Nomenklatur komplett'!Q1310)</f>
        <v>-</v>
      </c>
      <c r="C1310" s="176" t="str">
        <f>IF(ISBLANK('Nomenklatur komplett'!R1310),"-",'Nomenklatur komplett'!R1310)</f>
        <v>-</v>
      </c>
      <c r="D1310" s="177" t="str">
        <f>IF(ISBLANK('Nomenklatur komplett'!S1310),"-",'Nomenklatur komplett'!S1310)</f>
        <v>-</v>
      </c>
    </row>
    <row r="1311" spans="1:4" x14ac:dyDescent="0.2">
      <c r="A1311" s="174" t="str">
        <f>IF(ISBLANK('Nomenklatur komplett'!P1311),"-",'Nomenklatur komplett'!P1311)</f>
        <v>-</v>
      </c>
      <c r="B1311" s="175" t="str">
        <f>IF(ISBLANK('Nomenklatur komplett'!Q1311),"-",'Nomenklatur komplett'!Q1311)</f>
        <v>-</v>
      </c>
      <c r="C1311" s="176" t="str">
        <f>IF(ISBLANK('Nomenklatur komplett'!R1311),"-",'Nomenklatur komplett'!R1311)</f>
        <v>-</v>
      </c>
      <c r="D1311" s="177" t="str">
        <f>IF(ISBLANK('Nomenklatur komplett'!S1311),"-",'Nomenklatur komplett'!S1311)</f>
        <v>-</v>
      </c>
    </row>
    <row r="1312" spans="1:4" x14ac:dyDescent="0.2">
      <c r="A1312" s="174" t="str">
        <f>IF(ISBLANK('Nomenklatur komplett'!P1312),"-",'Nomenklatur komplett'!P1312)</f>
        <v>-</v>
      </c>
      <c r="B1312" s="175" t="str">
        <f>IF(ISBLANK('Nomenklatur komplett'!Q1312),"-",'Nomenklatur komplett'!Q1312)</f>
        <v>-</v>
      </c>
      <c r="C1312" s="176" t="str">
        <f>IF(ISBLANK('Nomenklatur komplett'!R1312),"-",'Nomenklatur komplett'!R1312)</f>
        <v>-</v>
      </c>
      <c r="D1312" s="177" t="str">
        <f>IF(ISBLANK('Nomenklatur komplett'!S1312),"-",'Nomenklatur komplett'!S1312)</f>
        <v>-</v>
      </c>
    </row>
    <row r="1313" spans="1:4" x14ac:dyDescent="0.2">
      <c r="A1313" s="174" t="str">
        <f>IF(ISBLANK('Nomenklatur komplett'!P1313),"-",'Nomenklatur komplett'!P1313)</f>
        <v>-</v>
      </c>
      <c r="B1313" s="175" t="str">
        <f>IF(ISBLANK('Nomenklatur komplett'!Q1313),"-",'Nomenklatur komplett'!Q1313)</f>
        <v>-</v>
      </c>
      <c r="C1313" s="176" t="str">
        <f>IF(ISBLANK('Nomenklatur komplett'!R1313),"-",'Nomenklatur komplett'!R1313)</f>
        <v>-</v>
      </c>
      <c r="D1313" s="177" t="str">
        <f>IF(ISBLANK('Nomenklatur komplett'!S1313),"-",'Nomenklatur komplett'!S1313)</f>
        <v>-</v>
      </c>
    </row>
    <row r="1314" spans="1:4" x14ac:dyDescent="0.2">
      <c r="A1314" s="174" t="str">
        <f>IF(ISBLANK('Nomenklatur komplett'!P1314),"-",'Nomenklatur komplett'!P1314)</f>
        <v>-</v>
      </c>
      <c r="B1314" s="175" t="str">
        <f>IF(ISBLANK('Nomenklatur komplett'!Q1314),"-",'Nomenklatur komplett'!Q1314)</f>
        <v>-</v>
      </c>
      <c r="C1314" s="176" t="str">
        <f>IF(ISBLANK('Nomenklatur komplett'!R1314),"-",'Nomenklatur komplett'!R1314)</f>
        <v>-</v>
      </c>
      <c r="D1314" s="177" t="str">
        <f>IF(ISBLANK('Nomenklatur komplett'!S1314),"-",'Nomenklatur komplett'!S1314)</f>
        <v>-</v>
      </c>
    </row>
    <row r="1315" spans="1:4" x14ac:dyDescent="0.2">
      <c r="A1315" s="174" t="str">
        <f>IF(ISBLANK('Nomenklatur komplett'!P1315),"-",'Nomenklatur komplett'!P1315)</f>
        <v>-</v>
      </c>
      <c r="B1315" s="175" t="str">
        <f>IF(ISBLANK('Nomenklatur komplett'!Q1315),"-",'Nomenklatur komplett'!Q1315)</f>
        <v>-</v>
      </c>
      <c r="C1315" s="176" t="str">
        <f>IF(ISBLANK('Nomenklatur komplett'!R1315),"-",'Nomenklatur komplett'!R1315)</f>
        <v>-</v>
      </c>
      <c r="D1315" s="177" t="str">
        <f>IF(ISBLANK('Nomenklatur komplett'!S1315),"-",'Nomenklatur komplett'!S1315)</f>
        <v>-</v>
      </c>
    </row>
    <row r="1316" spans="1:4" x14ac:dyDescent="0.2">
      <c r="A1316" s="174" t="str">
        <f>IF(ISBLANK('Nomenklatur komplett'!P1316),"-",'Nomenklatur komplett'!P1316)</f>
        <v>-</v>
      </c>
      <c r="B1316" s="175" t="str">
        <f>IF(ISBLANK('Nomenklatur komplett'!Q1316),"-",'Nomenklatur komplett'!Q1316)</f>
        <v>-</v>
      </c>
      <c r="C1316" s="176" t="str">
        <f>IF(ISBLANK('Nomenklatur komplett'!R1316),"-",'Nomenklatur komplett'!R1316)</f>
        <v>-</v>
      </c>
      <c r="D1316" s="177" t="str">
        <f>IF(ISBLANK('Nomenklatur komplett'!S1316),"-",'Nomenklatur komplett'!S1316)</f>
        <v>-</v>
      </c>
    </row>
    <row r="1317" spans="1:4" x14ac:dyDescent="0.2">
      <c r="A1317" s="174" t="str">
        <f>IF(ISBLANK('Nomenklatur komplett'!P1317),"-",'Nomenklatur komplett'!P1317)</f>
        <v>-</v>
      </c>
      <c r="B1317" s="175" t="str">
        <f>IF(ISBLANK('Nomenklatur komplett'!Q1317),"-",'Nomenklatur komplett'!Q1317)</f>
        <v>-</v>
      </c>
      <c r="C1317" s="176" t="str">
        <f>IF(ISBLANK('Nomenklatur komplett'!R1317),"-",'Nomenklatur komplett'!R1317)</f>
        <v>-</v>
      </c>
      <c r="D1317" s="177" t="str">
        <f>IF(ISBLANK('Nomenklatur komplett'!S1317),"-",'Nomenklatur komplett'!S1317)</f>
        <v>-</v>
      </c>
    </row>
    <row r="1318" spans="1:4" x14ac:dyDescent="0.2">
      <c r="A1318" s="174" t="str">
        <f>IF(ISBLANK('Nomenklatur komplett'!P1318),"-",'Nomenklatur komplett'!P1318)</f>
        <v>-</v>
      </c>
      <c r="B1318" s="175" t="str">
        <f>IF(ISBLANK('Nomenklatur komplett'!Q1318),"-",'Nomenklatur komplett'!Q1318)</f>
        <v>-</v>
      </c>
      <c r="C1318" s="176" t="str">
        <f>IF(ISBLANK('Nomenklatur komplett'!R1318),"-",'Nomenklatur komplett'!R1318)</f>
        <v>-</v>
      </c>
      <c r="D1318" s="177" t="str">
        <f>IF(ISBLANK('Nomenklatur komplett'!S1318),"-",'Nomenklatur komplett'!S1318)</f>
        <v>-</v>
      </c>
    </row>
    <row r="1319" spans="1:4" x14ac:dyDescent="0.2">
      <c r="A1319" s="174" t="str">
        <f>IF(ISBLANK('Nomenklatur komplett'!P1319),"-",'Nomenklatur komplett'!P1319)</f>
        <v>-</v>
      </c>
      <c r="B1319" s="175" t="str">
        <f>IF(ISBLANK('Nomenklatur komplett'!Q1319),"-",'Nomenklatur komplett'!Q1319)</f>
        <v>-</v>
      </c>
      <c r="C1319" s="176" t="str">
        <f>IF(ISBLANK('Nomenklatur komplett'!R1319),"-",'Nomenklatur komplett'!R1319)</f>
        <v>-</v>
      </c>
      <c r="D1319" s="177" t="str">
        <f>IF(ISBLANK('Nomenklatur komplett'!S1319),"-",'Nomenklatur komplett'!S1319)</f>
        <v>-</v>
      </c>
    </row>
    <row r="1320" spans="1:4" x14ac:dyDescent="0.2">
      <c r="A1320" s="174" t="str">
        <f>IF(ISBLANK('Nomenklatur komplett'!P1320),"-",'Nomenklatur komplett'!P1320)</f>
        <v>-</v>
      </c>
      <c r="B1320" s="175" t="str">
        <f>IF(ISBLANK('Nomenklatur komplett'!Q1320),"-",'Nomenklatur komplett'!Q1320)</f>
        <v>-</v>
      </c>
      <c r="C1320" s="176" t="str">
        <f>IF(ISBLANK('Nomenklatur komplett'!R1320),"-",'Nomenklatur komplett'!R1320)</f>
        <v>-</v>
      </c>
      <c r="D1320" s="177" t="str">
        <f>IF(ISBLANK('Nomenklatur komplett'!S1320),"-",'Nomenklatur komplett'!S1320)</f>
        <v>-</v>
      </c>
    </row>
    <row r="1321" spans="1:4" x14ac:dyDescent="0.2">
      <c r="A1321" s="174" t="str">
        <f>IF(ISBLANK('Nomenklatur komplett'!P1321),"-",'Nomenklatur komplett'!P1321)</f>
        <v>-</v>
      </c>
      <c r="B1321" s="175" t="str">
        <f>IF(ISBLANK('Nomenklatur komplett'!Q1321),"-",'Nomenklatur komplett'!Q1321)</f>
        <v>-</v>
      </c>
      <c r="C1321" s="176" t="str">
        <f>IF(ISBLANK('Nomenklatur komplett'!R1321),"-",'Nomenklatur komplett'!R1321)</f>
        <v>-</v>
      </c>
      <c r="D1321" s="177" t="str">
        <f>IF(ISBLANK('Nomenklatur komplett'!S1321),"-",'Nomenklatur komplett'!S1321)</f>
        <v>-</v>
      </c>
    </row>
    <row r="1322" spans="1:4" x14ac:dyDescent="0.2">
      <c r="A1322" s="174" t="str">
        <f>IF(ISBLANK('Nomenklatur komplett'!P1322),"-",'Nomenklatur komplett'!P1322)</f>
        <v>-</v>
      </c>
      <c r="B1322" s="175" t="str">
        <f>IF(ISBLANK('Nomenklatur komplett'!Q1322),"-",'Nomenklatur komplett'!Q1322)</f>
        <v>-</v>
      </c>
      <c r="C1322" s="176" t="str">
        <f>IF(ISBLANK('Nomenklatur komplett'!R1322),"-",'Nomenklatur komplett'!R1322)</f>
        <v>-</v>
      </c>
      <c r="D1322" s="177" t="str">
        <f>IF(ISBLANK('Nomenklatur komplett'!S1322),"-",'Nomenklatur komplett'!S1322)</f>
        <v>-</v>
      </c>
    </row>
    <row r="1323" spans="1:4" x14ac:dyDescent="0.2">
      <c r="A1323" s="174" t="str">
        <f>IF(ISBLANK('Nomenklatur komplett'!P1323),"-",'Nomenklatur komplett'!P1323)</f>
        <v>-</v>
      </c>
      <c r="B1323" s="175" t="str">
        <f>IF(ISBLANK('Nomenklatur komplett'!Q1323),"-",'Nomenklatur komplett'!Q1323)</f>
        <v>-</v>
      </c>
      <c r="C1323" s="176" t="str">
        <f>IF(ISBLANK('Nomenklatur komplett'!R1323),"-",'Nomenklatur komplett'!R1323)</f>
        <v>-</v>
      </c>
      <c r="D1323" s="177" t="str">
        <f>IF(ISBLANK('Nomenklatur komplett'!S1323),"-",'Nomenklatur komplett'!S1323)</f>
        <v>-</v>
      </c>
    </row>
    <row r="1324" spans="1:4" x14ac:dyDescent="0.2">
      <c r="A1324" s="174" t="str">
        <f>IF(ISBLANK('Nomenklatur komplett'!P1324),"-",'Nomenklatur komplett'!P1324)</f>
        <v>-</v>
      </c>
      <c r="B1324" s="175" t="str">
        <f>IF(ISBLANK('Nomenklatur komplett'!Q1324),"-",'Nomenklatur komplett'!Q1324)</f>
        <v>-</v>
      </c>
      <c r="C1324" s="176" t="str">
        <f>IF(ISBLANK('Nomenklatur komplett'!R1324),"-",'Nomenklatur komplett'!R1324)</f>
        <v>-</v>
      </c>
      <c r="D1324" s="177" t="str">
        <f>IF(ISBLANK('Nomenklatur komplett'!S1324),"-",'Nomenklatur komplett'!S1324)</f>
        <v>-</v>
      </c>
    </row>
    <row r="1325" spans="1:4" x14ac:dyDescent="0.2">
      <c r="A1325" s="174" t="str">
        <f>IF(ISBLANK('Nomenklatur komplett'!P1325),"-",'Nomenklatur komplett'!P1325)</f>
        <v>-</v>
      </c>
      <c r="B1325" s="175" t="str">
        <f>IF(ISBLANK('Nomenklatur komplett'!Q1325),"-",'Nomenklatur komplett'!Q1325)</f>
        <v>-</v>
      </c>
      <c r="C1325" s="176" t="str">
        <f>IF(ISBLANK('Nomenklatur komplett'!R1325),"-",'Nomenklatur komplett'!R1325)</f>
        <v>-</v>
      </c>
      <c r="D1325" s="177" t="str">
        <f>IF(ISBLANK('Nomenklatur komplett'!S1325),"-",'Nomenklatur komplett'!S1325)</f>
        <v>-</v>
      </c>
    </row>
    <row r="1326" spans="1:4" x14ac:dyDescent="0.2">
      <c r="A1326" s="174" t="str">
        <f>IF(ISBLANK('Nomenklatur komplett'!P1326),"-",'Nomenklatur komplett'!P1326)</f>
        <v>-</v>
      </c>
      <c r="B1326" s="175" t="str">
        <f>IF(ISBLANK('Nomenklatur komplett'!Q1326),"-",'Nomenklatur komplett'!Q1326)</f>
        <v>-</v>
      </c>
      <c r="C1326" s="176" t="str">
        <f>IF(ISBLANK('Nomenklatur komplett'!R1326),"-",'Nomenklatur komplett'!R1326)</f>
        <v>-</v>
      </c>
      <c r="D1326" s="177" t="str">
        <f>IF(ISBLANK('Nomenklatur komplett'!S1326),"-",'Nomenklatur komplett'!S1326)</f>
        <v>-</v>
      </c>
    </row>
    <row r="1327" spans="1:4" x14ac:dyDescent="0.2">
      <c r="A1327" s="174" t="str">
        <f>IF(ISBLANK('Nomenklatur komplett'!P1327),"-",'Nomenklatur komplett'!P1327)</f>
        <v>-</v>
      </c>
      <c r="B1327" s="175" t="str">
        <f>IF(ISBLANK('Nomenklatur komplett'!Q1327),"-",'Nomenklatur komplett'!Q1327)</f>
        <v>-</v>
      </c>
      <c r="C1327" s="176" t="str">
        <f>IF(ISBLANK('Nomenklatur komplett'!R1327),"-",'Nomenklatur komplett'!R1327)</f>
        <v>-</v>
      </c>
      <c r="D1327" s="177" t="str">
        <f>IF(ISBLANK('Nomenklatur komplett'!S1327),"-",'Nomenklatur komplett'!S1327)</f>
        <v>-</v>
      </c>
    </row>
    <row r="1328" spans="1:4" x14ac:dyDescent="0.2">
      <c r="A1328" s="174" t="str">
        <f>IF(ISBLANK('Nomenklatur komplett'!P1328),"-",'Nomenklatur komplett'!P1328)</f>
        <v>-</v>
      </c>
      <c r="B1328" s="175" t="str">
        <f>IF(ISBLANK('Nomenklatur komplett'!Q1328),"-",'Nomenklatur komplett'!Q1328)</f>
        <v>-</v>
      </c>
      <c r="C1328" s="176" t="str">
        <f>IF(ISBLANK('Nomenklatur komplett'!R1328),"-",'Nomenklatur komplett'!R1328)</f>
        <v>-</v>
      </c>
      <c r="D1328" s="177" t="str">
        <f>IF(ISBLANK('Nomenklatur komplett'!S1328),"-",'Nomenklatur komplett'!S1328)</f>
        <v>-</v>
      </c>
    </row>
    <row r="1329" spans="1:4" x14ac:dyDescent="0.2">
      <c r="A1329" s="174" t="str">
        <f>IF(ISBLANK('Nomenklatur komplett'!P1329),"-",'Nomenklatur komplett'!P1329)</f>
        <v>-</v>
      </c>
      <c r="B1329" s="175" t="str">
        <f>IF(ISBLANK('Nomenklatur komplett'!Q1329),"-",'Nomenklatur komplett'!Q1329)</f>
        <v>-</v>
      </c>
      <c r="C1329" s="176" t="str">
        <f>IF(ISBLANK('Nomenklatur komplett'!R1329),"-",'Nomenklatur komplett'!R1329)</f>
        <v>-</v>
      </c>
      <c r="D1329" s="177" t="str">
        <f>IF(ISBLANK('Nomenklatur komplett'!S1329),"-",'Nomenklatur komplett'!S1329)</f>
        <v>-</v>
      </c>
    </row>
    <row r="1330" spans="1:4" x14ac:dyDescent="0.2">
      <c r="A1330" s="174" t="str">
        <f>IF(ISBLANK('Nomenklatur komplett'!P1330),"-",'Nomenklatur komplett'!P1330)</f>
        <v>-</v>
      </c>
      <c r="B1330" s="175" t="str">
        <f>IF(ISBLANK('Nomenklatur komplett'!Q1330),"-",'Nomenklatur komplett'!Q1330)</f>
        <v>-</v>
      </c>
      <c r="C1330" s="176" t="str">
        <f>IF(ISBLANK('Nomenklatur komplett'!R1330),"-",'Nomenklatur komplett'!R1330)</f>
        <v>-</v>
      </c>
      <c r="D1330" s="177" t="str">
        <f>IF(ISBLANK('Nomenklatur komplett'!S1330),"-",'Nomenklatur komplett'!S1330)</f>
        <v>-</v>
      </c>
    </row>
    <row r="1331" spans="1:4" x14ac:dyDescent="0.2">
      <c r="A1331" s="174" t="str">
        <f>IF(ISBLANK('Nomenklatur komplett'!P1331),"-",'Nomenklatur komplett'!P1331)</f>
        <v>-</v>
      </c>
      <c r="B1331" s="175" t="str">
        <f>IF(ISBLANK('Nomenklatur komplett'!Q1331),"-",'Nomenklatur komplett'!Q1331)</f>
        <v>-</v>
      </c>
      <c r="C1331" s="176" t="str">
        <f>IF(ISBLANK('Nomenklatur komplett'!R1331),"-",'Nomenklatur komplett'!R1331)</f>
        <v>-</v>
      </c>
      <c r="D1331" s="177" t="str">
        <f>IF(ISBLANK('Nomenklatur komplett'!S1331),"-",'Nomenklatur komplett'!S1331)</f>
        <v>-</v>
      </c>
    </row>
    <row r="1332" spans="1:4" x14ac:dyDescent="0.2">
      <c r="A1332" s="174" t="str">
        <f>IF(ISBLANK('Nomenklatur komplett'!P1332),"-",'Nomenklatur komplett'!P1332)</f>
        <v>-</v>
      </c>
      <c r="B1332" s="175" t="str">
        <f>IF(ISBLANK('Nomenklatur komplett'!Q1332),"-",'Nomenklatur komplett'!Q1332)</f>
        <v>-</v>
      </c>
      <c r="C1332" s="176" t="str">
        <f>IF(ISBLANK('Nomenklatur komplett'!R1332),"-",'Nomenklatur komplett'!R1332)</f>
        <v>-</v>
      </c>
      <c r="D1332" s="177" t="str">
        <f>IF(ISBLANK('Nomenklatur komplett'!S1332),"-",'Nomenklatur komplett'!S1332)</f>
        <v>-</v>
      </c>
    </row>
    <row r="1333" spans="1:4" x14ac:dyDescent="0.2">
      <c r="A1333" s="174" t="str">
        <f>IF(ISBLANK('Nomenklatur komplett'!P1333),"-",'Nomenklatur komplett'!P1333)</f>
        <v>-</v>
      </c>
      <c r="B1333" s="175" t="str">
        <f>IF(ISBLANK('Nomenklatur komplett'!Q1333),"-",'Nomenklatur komplett'!Q1333)</f>
        <v>-</v>
      </c>
      <c r="C1333" s="176" t="str">
        <f>IF(ISBLANK('Nomenklatur komplett'!R1333),"-",'Nomenklatur komplett'!R1333)</f>
        <v>-</v>
      </c>
      <c r="D1333" s="177" t="str">
        <f>IF(ISBLANK('Nomenklatur komplett'!S1333),"-",'Nomenklatur komplett'!S1333)</f>
        <v>-</v>
      </c>
    </row>
    <row r="1334" spans="1:4" x14ac:dyDescent="0.2">
      <c r="A1334" s="174" t="str">
        <f>IF(ISBLANK('Nomenklatur komplett'!P1334),"-",'Nomenklatur komplett'!P1334)</f>
        <v>-</v>
      </c>
      <c r="B1334" s="175" t="str">
        <f>IF(ISBLANK('Nomenklatur komplett'!Q1334),"-",'Nomenklatur komplett'!Q1334)</f>
        <v>-</v>
      </c>
      <c r="C1334" s="176" t="str">
        <f>IF(ISBLANK('Nomenklatur komplett'!R1334),"-",'Nomenklatur komplett'!R1334)</f>
        <v>-</v>
      </c>
      <c r="D1334" s="177" t="str">
        <f>IF(ISBLANK('Nomenklatur komplett'!S1334),"-",'Nomenklatur komplett'!S1334)</f>
        <v>-</v>
      </c>
    </row>
    <row r="1335" spans="1:4" x14ac:dyDescent="0.2">
      <c r="A1335" s="174" t="str">
        <f>IF(ISBLANK('Nomenklatur komplett'!P1335),"-",'Nomenklatur komplett'!P1335)</f>
        <v>-</v>
      </c>
      <c r="B1335" s="175" t="str">
        <f>IF(ISBLANK('Nomenklatur komplett'!Q1335),"-",'Nomenklatur komplett'!Q1335)</f>
        <v>-</v>
      </c>
      <c r="C1335" s="176" t="str">
        <f>IF(ISBLANK('Nomenklatur komplett'!R1335),"-",'Nomenklatur komplett'!R1335)</f>
        <v>-</v>
      </c>
      <c r="D1335" s="177" t="str">
        <f>IF(ISBLANK('Nomenklatur komplett'!S1335),"-",'Nomenklatur komplett'!S1335)</f>
        <v>-</v>
      </c>
    </row>
    <row r="1336" spans="1:4" x14ac:dyDescent="0.2">
      <c r="A1336" s="174" t="str">
        <f>IF(ISBLANK('Nomenklatur komplett'!P1336),"-",'Nomenklatur komplett'!P1336)</f>
        <v>-</v>
      </c>
      <c r="B1336" s="175" t="str">
        <f>IF(ISBLANK('Nomenklatur komplett'!Q1336),"-",'Nomenklatur komplett'!Q1336)</f>
        <v>-</v>
      </c>
      <c r="C1336" s="176" t="str">
        <f>IF(ISBLANK('Nomenklatur komplett'!R1336),"-",'Nomenklatur komplett'!R1336)</f>
        <v>-</v>
      </c>
      <c r="D1336" s="177" t="str">
        <f>IF(ISBLANK('Nomenklatur komplett'!S1336),"-",'Nomenklatur komplett'!S1336)</f>
        <v>-</v>
      </c>
    </row>
    <row r="1337" spans="1:4" x14ac:dyDescent="0.2">
      <c r="A1337" s="174" t="str">
        <f>IF(ISBLANK('Nomenklatur komplett'!P1337),"-",'Nomenklatur komplett'!P1337)</f>
        <v>-</v>
      </c>
      <c r="B1337" s="175" t="str">
        <f>IF(ISBLANK('Nomenklatur komplett'!Q1337),"-",'Nomenklatur komplett'!Q1337)</f>
        <v>-</v>
      </c>
      <c r="C1337" s="176" t="str">
        <f>IF(ISBLANK('Nomenklatur komplett'!R1337),"-",'Nomenklatur komplett'!R1337)</f>
        <v>-</v>
      </c>
      <c r="D1337" s="177" t="str">
        <f>IF(ISBLANK('Nomenklatur komplett'!S1337),"-",'Nomenklatur komplett'!S1337)</f>
        <v>-</v>
      </c>
    </row>
    <row r="1338" spans="1:4" x14ac:dyDescent="0.2">
      <c r="A1338" s="174" t="str">
        <f>IF(ISBLANK('Nomenklatur komplett'!P1338),"-",'Nomenklatur komplett'!P1338)</f>
        <v>-</v>
      </c>
      <c r="B1338" s="175" t="str">
        <f>IF(ISBLANK('Nomenklatur komplett'!Q1338),"-",'Nomenklatur komplett'!Q1338)</f>
        <v>-</v>
      </c>
      <c r="C1338" s="176" t="str">
        <f>IF(ISBLANK('Nomenklatur komplett'!R1338),"-",'Nomenklatur komplett'!R1338)</f>
        <v>-</v>
      </c>
      <c r="D1338" s="177" t="str">
        <f>IF(ISBLANK('Nomenklatur komplett'!S1338),"-",'Nomenklatur komplett'!S1338)</f>
        <v>-</v>
      </c>
    </row>
    <row r="1339" spans="1:4" x14ac:dyDescent="0.2">
      <c r="A1339" s="174" t="str">
        <f>IF(ISBLANK('Nomenklatur komplett'!P1339),"-",'Nomenklatur komplett'!P1339)</f>
        <v>-</v>
      </c>
      <c r="B1339" s="175" t="str">
        <f>IF(ISBLANK('Nomenklatur komplett'!Q1339),"-",'Nomenklatur komplett'!Q1339)</f>
        <v>-</v>
      </c>
      <c r="C1339" s="176" t="str">
        <f>IF(ISBLANK('Nomenklatur komplett'!R1339),"-",'Nomenklatur komplett'!R1339)</f>
        <v>-</v>
      </c>
      <c r="D1339" s="177" t="str">
        <f>IF(ISBLANK('Nomenklatur komplett'!S1339),"-",'Nomenklatur komplett'!S1339)</f>
        <v>-</v>
      </c>
    </row>
    <row r="1340" spans="1:4" x14ac:dyDescent="0.2">
      <c r="A1340" s="174" t="str">
        <f>IF(ISBLANK('Nomenklatur komplett'!P1340),"-",'Nomenklatur komplett'!P1340)</f>
        <v>-</v>
      </c>
      <c r="B1340" s="175" t="str">
        <f>IF(ISBLANK('Nomenklatur komplett'!Q1340),"-",'Nomenklatur komplett'!Q1340)</f>
        <v>-</v>
      </c>
      <c r="C1340" s="176" t="str">
        <f>IF(ISBLANK('Nomenklatur komplett'!R1340),"-",'Nomenklatur komplett'!R1340)</f>
        <v>-</v>
      </c>
      <c r="D1340" s="177" t="str">
        <f>IF(ISBLANK('Nomenklatur komplett'!S1340),"-",'Nomenklatur komplett'!S1340)</f>
        <v>-</v>
      </c>
    </row>
    <row r="1341" spans="1:4" x14ac:dyDescent="0.2">
      <c r="A1341" s="174" t="str">
        <f>IF(ISBLANK('Nomenklatur komplett'!P1341),"-",'Nomenklatur komplett'!P1341)</f>
        <v>-</v>
      </c>
      <c r="B1341" s="175" t="str">
        <f>IF(ISBLANK('Nomenklatur komplett'!Q1341),"-",'Nomenklatur komplett'!Q1341)</f>
        <v>-</v>
      </c>
      <c r="C1341" s="176" t="str">
        <f>IF(ISBLANK('Nomenklatur komplett'!R1341),"-",'Nomenklatur komplett'!R1341)</f>
        <v>-</v>
      </c>
      <c r="D1341" s="177" t="str">
        <f>IF(ISBLANK('Nomenklatur komplett'!S1341),"-",'Nomenklatur komplett'!S1341)</f>
        <v>-</v>
      </c>
    </row>
    <row r="1342" spans="1:4" x14ac:dyDescent="0.2">
      <c r="A1342" s="174" t="str">
        <f>IF(ISBLANK('Nomenklatur komplett'!P1342),"-",'Nomenklatur komplett'!P1342)</f>
        <v>-</v>
      </c>
      <c r="B1342" s="175" t="str">
        <f>IF(ISBLANK('Nomenklatur komplett'!Q1342),"-",'Nomenklatur komplett'!Q1342)</f>
        <v>-</v>
      </c>
      <c r="C1342" s="176" t="str">
        <f>IF(ISBLANK('Nomenklatur komplett'!R1342),"-",'Nomenklatur komplett'!R1342)</f>
        <v>-</v>
      </c>
      <c r="D1342" s="177" t="str">
        <f>IF(ISBLANK('Nomenklatur komplett'!S1342),"-",'Nomenklatur komplett'!S1342)</f>
        <v>-</v>
      </c>
    </row>
    <row r="1343" spans="1:4" x14ac:dyDescent="0.2">
      <c r="A1343" s="174" t="str">
        <f>IF(ISBLANK('Nomenklatur komplett'!P1343),"-",'Nomenklatur komplett'!P1343)</f>
        <v>-</v>
      </c>
      <c r="B1343" s="175" t="str">
        <f>IF(ISBLANK('Nomenklatur komplett'!Q1343),"-",'Nomenklatur komplett'!Q1343)</f>
        <v>-</v>
      </c>
      <c r="C1343" s="176" t="str">
        <f>IF(ISBLANK('Nomenklatur komplett'!R1343),"-",'Nomenklatur komplett'!R1343)</f>
        <v>-</v>
      </c>
      <c r="D1343" s="177" t="str">
        <f>IF(ISBLANK('Nomenklatur komplett'!S1343),"-",'Nomenklatur komplett'!S1343)</f>
        <v>-</v>
      </c>
    </row>
    <row r="1344" spans="1:4" x14ac:dyDescent="0.2">
      <c r="A1344" s="174" t="str">
        <f>IF(ISBLANK('Nomenklatur komplett'!P1344),"-",'Nomenklatur komplett'!P1344)</f>
        <v>-</v>
      </c>
      <c r="B1344" s="175" t="str">
        <f>IF(ISBLANK('Nomenklatur komplett'!Q1344),"-",'Nomenklatur komplett'!Q1344)</f>
        <v>-</v>
      </c>
      <c r="C1344" s="176" t="str">
        <f>IF(ISBLANK('Nomenklatur komplett'!R1344),"-",'Nomenklatur komplett'!R1344)</f>
        <v>-</v>
      </c>
      <c r="D1344" s="177" t="str">
        <f>IF(ISBLANK('Nomenklatur komplett'!S1344),"-",'Nomenklatur komplett'!S1344)</f>
        <v>-</v>
      </c>
    </row>
    <row r="1345" spans="1:4" x14ac:dyDescent="0.2">
      <c r="A1345" s="174" t="str">
        <f>IF(ISBLANK('Nomenklatur komplett'!P1345),"-",'Nomenklatur komplett'!P1345)</f>
        <v>-</v>
      </c>
      <c r="B1345" s="175" t="str">
        <f>IF(ISBLANK('Nomenklatur komplett'!Q1345),"-",'Nomenklatur komplett'!Q1345)</f>
        <v>-</v>
      </c>
      <c r="C1345" s="176" t="str">
        <f>IF(ISBLANK('Nomenklatur komplett'!R1345),"-",'Nomenklatur komplett'!R1345)</f>
        <v>-</v>
      </c>
      <c r="D1345" s="177" t="str">
        <f>IF(ISBLANK('Nomenklatur komplett'!S1345),"-",'Nomenklatur komplett'!S1345)</f>
        <v>-</v>
      </c>
    </row>
    <row r="1346" spans="1:4" x14ac:dyDescent="0.2">
      <c r="A1346" s="174" t="str">
        <f>IF(ISBLANK('Nomenklatur komplett'!P1346),"-",'Nomenklatur komplett'!P1346)</f>
        <v>-</v>
      </c>
      <c r="B1346" s="175" t="str">
        <f>IF(ISBLANK('Nomenklatur komplett'!Q1346),"-",'Nomenklatur komplett'!Q1346)</f>
        <v>-</v>
      </c>
      <c r="C1346" s="176" t="str">
        <f>IF(ISBLANK('Nomenklatur komplett'!R1346),"-",'Nomenklatur komplett'!R1346)</f>
        <v>-</v>
      </c>
      <c r="D1346" s="177" t="str">
        <f>IF(ISBLANK('Nomenklatur komplett'!S1346),"-",'Nomenklatur komplett'!S1346)</f>
        <v>-</v>
      </c>
    </row>
    <row r="1347" spans="1:4" x14ac:dyDescent="0.2">
      <c r="A1347" s="174" t="str">
        <f>IF(ISBLANK('Nomenklatur komplett'!P1347),"-",'Nomenklatur komplett'!P1347)</f>
        <v>-</v>
      </c>
      <c r="B1347" s="175" t="str">
        <f>IF(ISBLANK('Nomenklatur komplett'!Q1347),"-",'Nomenklatur komplett'!Q1347)</f>
        <v>-</v>
      </c>
      <c r="C1347" s="176" t="str">
        <f>IF(ISBLANK('Nomenklatur komplett'!R1347),"-",'Nomenklatur komplett'!R1347)</f>
        <v>-</v>
      </c>
      <c r="D1347" s="177" t="str">
        <f>IF(ISBLANK('Nomenklatur komplett'!S1347),"-",'Nomenklatur komplett'!S1347)</f>
        <v>-</v>
      </c>
    </row>
    <row r="1348" spans="1:4" x14ac:dyDescent="0.2">
      <c r="A1348" s="174" t="str">
        <f>IF(ISBLANK('Nomenklatur komplett'!P1348),"-",'Nomenklatur komplett'!P1348)</f>
        <v>-</v>
      </c>
      <c r="B1348" s="175" t="str">
        <f>IF(ISBLANK('Nomenklatur komplett'!Q1348),"-",'Nomenklatur komplett'!Q1348)</f>
        <v>-</v>
      </c>
      <c r="C1348" s="176" t="str">
        <f>IF(ISBLANK('Nomenklatur komplett'!R1348),"-",'Nomenklatur komplett'!R1348)</f>
        <v>-</v>
      </c>
      <c r="D1348" s="177" t="str">
        <f>IF(ISBLANK('Nomenklatur komplett'!S1348),"-",'Nomenklatur komplett'!S1348)</f>
        <v>-</v>
      </c>
    </row>
    <row r="1349" spans="1:4" x14ac:dyDescent="0.2">
      <c r="A1349" s="174" t="str">
        <f>IF(ISBLANK('Nomenklatur komplett'!P1349),"-",'Nomenklatur komplett'!P1349)</f>
        <v>-</v>
      </c>
      <c r="B1349" s="175" t="str">
        <f>IF(ISBLANK('Nomenklatur komplett'!Q1349),"-",'Nomenklatur komplett'!Q1349)</f>
        <v>-</v>
      </c>
      <c r="C1349" s="176" t="str">
        <f>IF(ISBLANK('Nomenklatur komplett'!R1349),"-",'Nomenklatur komplett'!R1349)</f>
        <v>-</v>
      </c>
      <c r="D1349" s="177" t="str">
        <f>IF(ISBLANK('Nomenklatur komplett'!S1349),"-",'Nomenklatur komplett'!S1349)</f>
        <v>-</v>
      </c>
    </row>
    <row r="1350" spans="1:4" x14ac:dyDescent="0.2">
      <c r="A1350" s="174" t="str">
        <f>IF(ISBLANK('Nomenklatur komplett'!P1350),"-",'Nomenklatur komplett'!P1350)</f>
        <v>-</v>
      </c>
      <c r="B1350" s="175" t="str">
        <f>IF(ISBLANK('Nomenklatur komplett'!Q1350),"-",'Nomenklatur komplett'!Q1350)</f>
        <v>-</v>
      </c>
      <c r="C1350" s="176" t="str">
        <f>IF(ISBLANK('Nomenklatur komplett'!R1350),"-",'Nomenklatur komplett'!R1350)</f>
        <v>-</v>
      </c>
      <c r="D1350" s="177" t="str">
        <f>IF(ISBLANK('Nomenklatur komplett'!S1350),"-",'Nomenklatur komplett'!S1350)</f>
        <v>-</v>
      </c>
    </row>
    <row r="1351" spans="1:4" x14ac:dyDescent="0.2">
      <c r="A1351" s="174" t="str">
        <f>IF(ISBLANK('Nomenklatur komplett'!P1351),"-",'Nomenklatur komplett'!P1351)</f>
        <v>-</v>
      </c>
      <c r="B1351" s="175" t="str">
        <f>IF(ISBLANK('Nomenklatur komplett'!Q1351),"-",'Nomenklatur komplett'!Q1351)</f>
        <v>-</v>
      </c>
      <c r="C1351" s="176" t="str">
        <f>IF(ISBLANK('Nomenklatur komplett'!R1351),"-",'Nomenklatur komplett'!R1351)</f>
        <v>-</v>
      </c>
      <c r="D1351" s="177" t="str">
        <f>IF(ISBLANK('Nomenklatur komplett'!S1351),"-",'Nomenklatur komplett'!S1351)</f>
        <v>-</v>
      </c>
    </row>
    <row r="1352" spans="1:4" x14ac:dyDescent="0.2">
      <c r="A1352" s="174" t="str">
        <f>IF(ISBLANK('Nomenklatur komplett'!P1352),"-",'Nomenklatur komplett'!P1352)</f>
        <v>-</v>
      </c>
      <c r="B1352" s="175" t="str">
        <f>IF(ISBLANK('Nomenklatur komplett'!Q1352),"-",'Nomenklatur komplett'!Q1352)</f>
        <v>-</v>
      </c>
      <c r="C1352" s="176" t="str">
        <f>IF(ISBLANK('Nomenklatur komplett'!R1352),"-",'Nomenklatur komplett'!R1352)</f>
        <v>-</v>
      </c>
      <c r="D1352" s="177" t="str">
        <f>IF(ISBLANK('Nomenklatur komplett'!S1352),"-",'Nomenklatur komplett'!S1352)</f>
        <v>-</v>
      </c>
    </row>
    <row r="1353" spans="1:4" x14ac:dyDescent="0.2">
      <c r="A1353" s="174" t="str">
        <f>IF(ISBLANK('Nomenklatur komplett'!P1353),"-",'Nomenklatur komplett'!P1353)</f>
        <v>-</v>
      </c>
      <c r="B1353" s="175" t="str">
        <f>IF(ISBLANK('Nomenklatur komplett'!Q1353),"-",'Nomenklatur komplett'!Q1353)</f>
        <v>-</v>
      </c>
      <c r="C1353" s="176" t="str">
        <f>IF(ISBLANK('Nomenklatur komplett'!R1353),"-",'Nomenklatur komplett'!R1353)</f>
        <v>-</v>
      </c>
      <c r="D1353" s="177" t="str">
        <f>IF(ISBLANK('Nomenklatur komplett'!S1353),"-",'Nomenklatur komplett'!S1353)</f>
        <v>-</v>
      </c>
    </row>
    <row r="1354" spans="1:4" x14ac:dyDescent="0.2">
      <c r="A1354" s="174" t="str">
        <f>IF(ISBLANK('Nomenklatur komplett'!P1354),"-",'Nomenklatur komplett'!P1354)</f>
        <v>-</v>
      </c>
      <c r="B1354" s="175" t="str">
        <f>IF(ISBLANK('Nomenklatur komplett'!Q1354),"-",'Nomenklatur komplett'!Q1354)</f>
        <v>-</v>
      </c>
      <c r="C1354" s="176" t="str">
        <f>IF(ISBLANK('Nomenklatur komplett'!R1354),"-",'Nomenklatur komplett'!R1354)</f>
        <v>-</v>
      </c>
      <c r="D1354" s="177" t="str">
        <f>IF(ISBLANK('Nomenklatur komplett'!S1354),"-",'Nomenklatur komplett'!S1354)</f>
        <v>-</v>
      </c>
    </row>
    <row r="1355" spans="1:4" x14ac:dyDescent="0.2">
      <c r="A1355" s="174" t="str">
        <f>IF(ISBLANK('Nomenklatur komplett'!P1355),"-",'Nomenklatur komplett'!P1355)</f>
        <v>-</v>
      </c>
      <c r="B1355" s="175" t="str">
        <f>IF(ISBLANK('Nomenklatur komplett'!Q1355),"-",'Nomenklatur komplett'!Q1355)</f>
        <v>-</v>
      </c>
      <c r="C1355" s="176" t="str">
        <f>IF(ISBLANK('Nomenklatur komplett'!R1355),"-",'Nomenklatur komplett'!R1355)</f>
        <v>-</v>
      </c>
      <c r="D1355" s="177" t="str">
        <f>IF(ISBLANK('Nomenklatur komplett'!S1355),"-",'Nomenklatur komplett'!S1355)</f>
        <v>-</v>
      </c>
    </row>
    <row r="1356" spans="1:4" x14ac:dyDescent="0.2">
      <c r="A1356" s="174" t="str">
        <f>IF(ISBLANK('Nomenklatur komplett'!P1356),"-",'Nomenklatur komplett'!P1356)</f>
        <v>-</v>
      </c>
      <c r="B1356" s="175" t="str">
        <f>IF(ISBLANK('Nomenklatur komplett'!Q1356),"-",'Nomenklatur komplett'!Q1356)</f>
        <v>-</v>
      </c>
      <c r="C1356" s="176" t="str">
        <f>IF(ISBLANK('Nomenklatur komplett'!R1356),"-",'Nomenklatur komplett'!R1356)</f>
        <v>-</v>
      </c>
      <c r="D1356" s="177" t="str">
        <f>IF(ISBLANK('Nomenklatur komplett'!S1356),"-",'Nomenklatur komplett'!S1356)</f>
        <v>-</v>
      </c>
    </row>
    <row r="1357" spans="1:4" x14ac:dyDescent="0.2">
      <c r="A1357" s="174" t="str">
        <f>IF(ISBLANK('Nomenklatur komplett'!P1357),"-",'Nomenklatur komplett'!P1357)</f>
        <v>-</v>
      </c>
      <c r="B1357" s="175" t="str">
        <f>IF(ISBLANK('Nomenklatur komplett'!Q1357),"-",'Nomenklatur komplett'!Q1357)</f>
        <v>-</v>
      </c>
      <c r="C1357" s="176" t="str">
        <f>IF(ISBLANK('Nomenklatur komplett'!R1357),"-",'Nomenklatur komplett'!R1357)</f>
        <v>-</v>
      </c>
      <c r="D1357" s="177" t="str">
        <f>IF(ISBLANK('Nomenklatur komplett'!S1357),"-",'Nomenklatur komplett'!S1357)</f>
        <v>-</v>
      </c>
    </row>
    <row r="1358" spans="1:4" x14ac:dyDescent="0.2">
      <c r="A1358" s="174" t="str">
        <f>IF(ISBLANK('Nomenklatur komplett'!P1358),"-",'Nomenklatur komplett'!P1358)</f>
        <v>-</v>
      </c>
      <c r="B1358" s="175" t="str">
        <f>IF(ISBLANK('Nomenklatur komplett'!Q1358),"-",'Nomenklatur komplett'!Q1358)</f>
        <v>-</v>
      </c>
      <c r="C1358" s="176" t="str">
        <f>IF(ISBLANK('Nomenklatur komplett'!R1358),"-",'Nomenklatur komplett'!R1358)</f>
        <v>-</v>
      </c>
      <c r="D1358" s="177" t="str">
        <f>IF(ISBLANK('Nomenklatur komplett'!S1358),"-",'Nomenklatur komplett'!S1358)</f>
        <v>-</v>
      </c>
    </row>
    <row r="1359" spans="1:4" x14ac:dyDescent="0.2">
      <c r="A1359" s="174" t="str">
        <f>IF(ISBLANK('Nomenklatur komplett'!P1359),"-",'Nomenklatur komplett'!P1359)</f>
        <v>-</v>
      </c>
      <c r="B1359" s="175" t="str">
        <f>IF(ISBLANK('Nomenklatur komplett'!Q1359),"-",'Nomenklatur komplett'!Q1359)</f>
        <v>-</v>
      </c>
      <c r="C1359" s="176" t="str">
        <f>IF(ISBLANK('Nomenklatur komplett'!R1359),"-",'Nomenklatur komplett'!R1359)</f>
        <v>-</v>
      </c>
      <c r="D1359" s="177" t="str">
        <f>IF(ISBLANK('Nomenklatur komplett'!S1359),"-",'Nomenklatur komplett'!S1359)</f>
        <v>-</v>
      </c>
    </row>
    <row r="1360" spans="1:4" x14ac:dyDescent="0.2">
      <c r="A1360" s="174" t="str">
        <f>IF(ISBLANK('Nomenklatur komplett'!P1360),"-",'Nomenklatur komplett'!P1360)</f>
        <v>-</v>
      </c>
      <c r="B1360" s="175" t="str">
        <f>IF(ISBLANK('Nomenklatur komplett'!Q1360),"-",'Nomenklatur komplett'!Q1360)</f>
        <v>-</v>
      </c>
      <c r="C1360" s="176" t="str">
        <f>IF(ISBLANK('Nomenklatur komplett'!R1360),"-",'Nomenklatur komplett'!R1360)</f>
        <v>-</v>
      </c>
      <c r="D1360" s="177" t="str">
        <f>IF(ISBLANK('Nomenklatur komplett'!S1360),"-",'Nomenklatur komplett'!S1360)</f>
        <v>-</v>
      </c>
    </row>
    <row r="1361" spans="1:4" x14ac:dyDescent="0.2">
      <c r="A1361" s="174" t="str">
        <f>IF(ISBLANK('Nomenklatur komplett'!P1361),"-",'Nomenklatur komplett'!P1361)</f>
        <v>-</v>
      </c>
      <c r="B1361" s="175" t="str">
        <f>IF(ISBLANK('Nomenklatur komplett'!Q1361),"-",'Nomenklatur komplett'!Q1361)</f>
        <v>-</v>
      </c>
      <c r="C1361" s="176" t="str">
        <f>IF(ISBLANK('Nomenklatur komplett'!R1361),"-",'Nomenklatur komplett'!R1361)</f>
        <v>-</v>
      </c>
      <c r="D1361" s="177" t="str">
        <f>IF(ISBLANK('Nomenklatur komplett'!S1361),"-",'Nomenklatur komplett'!S1361)</f>
        <v>-</v>
      </c>
    </row>
    <row r="1362" spans="1:4" x14ac:dyDescent="0.2">
      <c r="A1362" s="174" t="str">
        <f>IF(ISBLANK('Nomenklatur komplett'!P1362),"-",'Nomenklatur komplett'!P1362)</f>
        <v>-</v>
      </c>
      <c r="B1362" s="175" t="str">
        <f>IF(ISBLANK('Nomenklatur komplett'!Q1362),"-",'Nomenklatur komplett'!Q1362)</f>
        <v>-</v>
      </c>
      <c r="C1362" s="176" t="str">
        <f>IF(ISBLANK('Nomenklatur komplett'!R1362),"-",'Nomenklatur komplett'!R1362)</f>
        <v>-</v>
      </c>
      <c r="D1362" s="177" t="str">
        <f>IF(ISBLANK('Nomenklatur komplett'!S1362),"-",'Nomenklatur komplett'!S1362)</f>
        <v>-</v>
      </c>
    </row>
    <row r="1363" spans="1:4" x14ac:dyDescent="0.2">
      <c r="A1363" s="174" t="str">
        <f>IF(ISBLANK('Nomenklatur komplett'!P1363),"-",'Nomenklatur komplett'!P1363)</f>
        <v>-</v>
      </c>
      <c r="B1363" s="175" t="str">
        <f>IF(ISBLANK('Nomenklatur komplett'!Q1363),"-",'Nomenklatur komplett'!Q1363)</f>
        <v>-</v>
      </c>
      <c r="C1363" s="176" t="str">
        <f>IF(ISBLANK('Nomenklatur komplett'!R1363),"-",'Nomenklatur komplett'!R1363)</f>
        <v>-</v>
      </c>
      <c r="D1363" s="177" t="str">
        <f>IF(ISBLANK('Nomenklatur komplett'!S1363),"-",'Nomenklatur komplett'!S1363)</f>
        <v>-</v>
      </c>
    </row>
    <row r="1364" spans="1:4" x14ac:dyDescent="0.2">
      <c r="A1364" s="174" t="str">
        <f>IF(ISBLANK('Nomenklatur komplett'!P1364),"-",'Nomenklatur komplett'!P1364)</f>
        <v>-</v>
      </c>
      <c r="B1364" s="175" t="str">
        <f>IF(ISBLANK('Nomenklatur komplett'!Q1364),"-",'Nomenklatur komplett'!Q1364)</f>
        <v>-</v>
      </c>
      <c r="C1364" s="176" t="str">
        <f>IF(ISBLANK('Nomenklatur komplett'!R1364),"-",'Nomenklatur komplett'!R1364)</f>
        <v>-</v>
      </c>
      <c r="D1364" s="177" t="str">
        <f>IF(ISBLANK('Nomenklatur komplett'!S1364),"-",'Nomenklatur komplett'!S1364)</f>
        <v>-</v>
      </c>
    </row>
    <row r="1365" spans="1:4" x14ac:dyDescent="0.2">
      <c r="A1365" s="174" t="str">
        <f>IF(ISBLANK('Nomenklatur komplett'!P1365),"-",'Nomenklatur komplett'!P1365)</f>
        <v>-</v>
      </c>
      <c r="B1365" s="175" t="str">
        <f>IF(ISBLANK('Nomenklatur komplett'!Q1365),"-",'Nomenklatur komplett'!Q1365)</f>
        <v>-</v>
      </c>
      <c r="C1365" s="176" t="str">
        <f>IF(ISBLANK('Nomenklatur komplett'!R1365),"-",'Nomenklatur komplett'!R1365)</f>
        <v>-</v>
      </c>
      <c r="D1365" s="177" t="str">
        <f>IF(ISBLANK('Nomenklatur komplett'!S1365),"-",'Nomenklatur komplett'!S1365)</f>
        <v>-</v>
      </c>
    </row>
    <row r="1366" spans="1:4" x14ac:dyDescent="0.2">
      <c r="A1366" s="174" t="str">
        <f>IF(ISBLANK('Nomenklatur komplett'!P1366),"-",'Nomenklatur komplett'!P1366)</f>
        <v>-</v>
      </c>
      <c r="B1366" s="175" t="str">
        <f>IF(ISBLANK('Nomenklatur komplett'!Q1366),"-",'Nomenklatur komplett'!Q1366)</f>
        <v>-</v>
      </c>
      <c r="C1366" s="176" t="str">
        <f>IF(ISBLANK('Nomenklatur komplett'!R1366),"-",'Nomenklatur komplett'!R1366)</f>
        <v>-</v>
      </c>
      <c r="D1366" s="177" t="str">
        <f>IF(ISBLANK('Nomenklatur komplett'!S1366),"-",'Nomenklatur komplett'!S1366)</f>
        <v>-</v>
      </c>
    </row>
    <row r="1367" spans="1:4" x14ac:dyDescent="0.2">
      <c r="A1367" s="174" t="str">
        <f>IF(ISBLANK('Nomenklatur komplett'!P1367),"-",'Nomenklatur komplett'!P1367)</f>
        <v>-</v>
      </c>
      <c r="B1367" s="175" t="str">
        <f>IF(ISBLANK('Nomenklatur komplett'!Q1367),"-",'Nomenklatur komplett'!Q1367)</f>
        <v>-</v>
      </c>
      <c r="C1367" s="176" t="str">
        <f>IF(ISBLANK('Nomenklatur komplett'!R1367),"-",'Nomenklatur komplett'!R1367)</f>
        <v>-</v>
      </c>
      <c r="D1367" s="177" t="str">
        <f>IF(ISBLANK('Nomenklatur komplett'!S1367),"-",'Nomenklatur komplett'!S1367)</f>
        <v>-</v>
      </c>
    </row>
    <row r="1368" spans="1:4" x14ac:dyDescent="0.2">
      <c r="A1368" s="174" t="str">
        <f>IF(ISBLANK('Nomenklatur komplett'!P1368),"-",'Nomenklatur komplett'!P1368)</f>
        <v>-</v>
      </c>
      <c r="B1368" s="175" t="str">
        <f>IF(ISBLANK('Nomenklatur komplett'!Q1368),"-",'Nomenklatur komplett'!Q1368)</f>
        <v>-</v>
      </c>
      <c r="C1368" s="176" t="str">
        <f>IF(ISBLANK('Nomenklatur komplett'!R1368),"-",'Nomenklatur komplett'!R1368)</f>
        <v>-</v>
      </c>
      <c r="D1368" s="177" t="str">
        <f>IF(ISBLANK('Nomenklatur komplett'!S1368),"-",'Nomenklatur komplett'!S1368)</f>
        <v>-</v>
      </c>
    </row>
    <row r="1369" spans="1:4" x14ac:dyDescent="0.2">
      <c r="A1369" s="174" t="str">
        <f>IF(ISBLANK('Nomenklatur komplett'!P1369),"-",'Nomenklatur komplett'!P1369)</f>
        <v>-</v>
      </c>
      <c r="B1369" s="175" t="str">
        <f>IF(ISBLANK('Nomenklatur komplett'!Q1369),"-",'Nomenklatur komplett'!Q1369)</f>
        <v>-</v>
      </c>
      <c r="C1369" s="176" t="str">
        <f>IF(ISBLANK('Nomenklatur komplett'!R1369),"-",'Nomenklatur komplett'!R1369)</f>
        <v>-</v>
      </c>
      <c r="D1369" s="177" t="str">
        <f>IF(ISBLANK('Nomenklatur komplett'!S1369),"-",'Nomenklatur komplett'!S1369)</f>
        <v>-</v>
      </c>
    </row>
    <row r="1370" spans="1:4" x14ac:dyDescent="0.2">
      <c r="A1370" s="174" t="str">
        <f>IF(ISBLANK('Nomenklatur komplett'!P1370),"-",'Nomenklatur komplett'!P1370)</f>
        <v>-</v>
      </c>
      <c r="B1370" s="175" t="str">
        <f>IF(ISBLANK('Nomenklatur komplett'!Q1370),"-",'Nomenklatur komplett'!Q1370)</f>
        <v>-</v>
      </c>
      <c r="C1370" s="176" t="str">
        <f>IF(ISBLANK('Nomenklatur komplett'!R1370),"-",'Nomenklatur komplett'!R1370)</f>
        <v>-</v>
      </c>
      <c r="D1370" s="177" t="str">
        <f>IF(ISBLANK('Nomenklatur komplett'!S1370),"-",'Nomenklatur komplett'!S1370)</f>
        <v>-</v>
      </c>
    </row>
    <row r="1371" spans="1:4" x14ac:dyDescent="0.2">
      <c r="A1371" s="174" t="str">
        <f>IF(ISBLANK('Nomenklatur komplett'!P1371),"-",'Nomenklatur komplett'!P1371)</f>
        <v>-</v>
      </c>
      <c r="B1371" s="175" t="str">
        <f>IF(ISBLANK('Nomenklatur komplett'!Q1371),"-",'Nomenklatur komplett'!Q1371)</f>
        <v>-</v>
      </c>
      <c r="C1371" s="176" t="str">
        <f>IF(ISBLANK('Nomenklatur komplett'!R1371),"-",'Nomenklatur komplett'!R1371)</f>
        <v>-</v>
      </c>
      <c r="D1371" s="177" t="str">
        <f>IF(ISBLANK('Nomenklatur komplett'!S1371),"-",'Nomenklatur komplett'!S1371)</f>
        <v>-</v>
      </c>
    </row>
    <row r="1372" spans="1:4" x14ac:dyDescent="0.2">
      <c r="A1372" s="174" t="str">
        <f>IF(ISBLANK('Nomenklatur komplett'!P1372),"-",'Nomenklatur komplett'!P1372)</f>
        <v>-</v>
      </c>
      <c r="B1372" s="175" t="str">
        <f>IF(ISBLANK('Nomenklatur komplett'!Q1372),"-",'Nomenklatur komplett'!Q1372)</f>
        <v>-</v>
      </c>
      <c r="C1372" s="176" t="str">
        <f>IF(ISBLANK('Nomenklatur komplett'!R1372),"-",'Nomenklatur komplett'!R1372)</f>
        <v>-</v>
      </c>
      <c r="D1372" s="177" t="str">
        <f>IF(ISBLANK('Nomenklatur komplett'!S1372),"-",'Nomenklatur komplett'!S1372)</f>
        <v>-</v>
      </c>
    </row>
    <row r="1373" spans="1:4" x14ac:dyDescent="0.2">
      <c r="A1373" s="174" t="str">
        <f>IF(ISBLANK('Nomenklatur komplett'!P1373),"-",'Nomenklatur komplett'!P1373)</f>
        <v>-</v>
      </c>
      <c r="B1373" s="175" t="str">
        <f>IF(ISBLANK('Nomenklatur komplett'!Q1373),"-",'Nomenklatur komplett'!Q1373)</f>
        <v>-</v>
      </c>
      <c r="C1373" s="176" t="str">
        <f>IF(ISBLANK('Nomenklatur komplett'!R1373),"-",'Nomenklatur komplett'!R1373)</f>
        <v>-</v>
      </c>
      <c r="D1373" s="177" t="str">
        <f>IF(ISBLANK('Nomenklatur komplett'!S1373),"-",'Nomenklatur komplett'!S1373)</f>
        <v>-</v>
      </c>
    </row>
    <row r="1374" spans="1:4" x14ac:dyDescent="0.2">
      <c r="A1374" s="174" t="str">
        <f>IF(ISBLANK('Nomenklatur komplett'!P1374),"-",'Nomenklatur komplett'!P1374)</f>
        <v>-</v>
      </c>
      <c r="B1374" s="175" t="str">
        <f>IF(ISBLANK('Nomenklatur komplett'!Q1374),"-",'Nomenklatur komplett'!Q1374)</f>
        <v>-</v>
      </c>
      <c r="C1374" s="176" t="str">
        <f>IF(ISBLANK('Nomenklatur komplett'!R1374),"-",'Nomenklatur komplett'!R1374)</f>
        <v>-</v>
      </c>
      <c r="D1374" s="177" t="str">
        <f>IF(ISBLANK('Nomenklatur komplett'!S1374),"-",'Nomenklatur komplett'!S1374)</f>
        <v>-</v>
      </c>
    </row>
    <row r="1375" spans="1:4" x14ac:dyDescent="0.2">
      <c r="A1375" s="174" t="str">
        <f>IF(ISBLANK('Nomenklatur komplett'!P1375),"-",'Nomenklatur komplett'!P1375)</f>
        <v>-</v>
      </c>
      <c r="B1375" s="175" t="str">
        <f>IF(ISBLANK('Nomenklatur komplett'!Q1375),"-",'Nomenklatur komplett'!Q1375)</f>
        <v>-</v>
      </c>
      <c r="C1375" s="176" t="str">
        <f>IF(ISBLANK('Nomenklatur komplett'!R1375),"-",'Nomenklatur komplett'!R1375)</f>
        <v>-</v>
      </c>
      <c r="D1375" s="177" t="str">
        <f>IF(ISBLANK('Nomenklatur komplett'!S1375),"-",'Nomenklatur komplett'!S1375)</f>
        <v>-</v>
      </c>
    </row>
    <row r="1376" spans="1:4" x14ac:dyDescent="0.2">
      <c r="A1376" s="174" t="str">
        <f>IF(ISBLANK('Nomenklatur komplett'!P1376),"-",'Nomenklatur komplett'!P1376)</f>
        <v>-</v>
      </c>
      <c r="B1376" s="175" t="str">
        <f>IF(ISBLANK('Nomenklatur komplett'!Q1376),"-",'Nomenklatur komplett'!Q1376)</f>
        <v>-</v>
      </c>
      <c r="C1376" s="176" t="str">
        <f>IF(ISBLANK('Nomenklatur komplett'!R1376),"-",'Nomenklatur komplett'!R1376)</f>
        <v>-</v>
      </c>
      <c r="D1376" s="177" t="str">
        <f>IF(ISBLANK('Nomenklatur komplett'!S1376),"-",'Nomenklatur komplett'!S1376)</f>
        <v>-</v>
      </c>
    </row>
    <row r="1377" spans="1:4" x14ac:dyDescent="0.2">
      <c r="A1377" s="174" t="str">
        <f>IF(ISBLANK('Nomenklatur komplett'!P1377),"-",'Nomenklatur komplett'!P1377)</f>
        <v>-</v>
      </c>
      <c r="B1377" s="175" t="str">
        <f>IF(ISBLANK('Nomenklatur komplett'!Q1377),"-",'Nomenklatur komplett'!Q1377)</f>
        <v>-</v>
      </c>
      <c r="C1377" s="176" t="str">
        <f>IF(ISBLANK('Nomenklatur komplett'!R1377),"-",'Nomenklatur komplett'!R1377)</f>
        <v>-</v>
      </c>
      <c r="D1377" s="177" t="str">
        <f>IF(ISBLANK('Nomenklatur komplett'!S1377),"-",'Nomenklatur komplett'!S1377)</f>
        <v>-</v>
      </c>
    </row>
    <row r="1378" spans="1:4" x14ac:dyDescent="0.2">
      <c r="A1378" s="174" t="str">
        <f>IF(ISBLANK('Nomenklatur komplett'!P1378),"-",'Nomenklatur komplett'!P1378)</f>
        <v>-</v>
      </c>
      <c r="B1378" s="175" t="str">
        <f>IF(ISBLANK('Nomenklatur komplett'!Q1378),"-",'Nomenklatur komplett'!Q1378)</f>
        <v>-</v>
      </c>
      <c r="C1378" s="176" t="str">
        <f>IF(ISBLANK('Nomenklatur komplett'!R1378),"-",'Nomenklatur komplett'!R1378)</f>
        <v>-</v>
      </c>
      <c r="D1378" s="177" t="str">
        <f>IF(ISBLANK('Nomenklatur komplett'!S1378),"-",'Nomenklatur komplett'!S1378)</f>
        <v>-</v>
      </c>
    </row>
    <row r="1379" spans="1:4" x14ac:dyDescent="0.2">
      <c r="A1379" s="174" t="str">
        <f>IF(ISBLANK('Nomenklatur komplett'!P1379),"-",'Nomenklatur komplett'!P1379)</f>
        <v>-</v>
      </c>
      <c r="B1379" s="175" t="str">
        <f>IF(ISBLANK('Nomenklatur komplett'!Q1379),"-",'Nomenklatur komplett'!Q1379)</f>
        <v>-</v>
      </c>
      <c r="C1379" s="176" t="str">
        <f>IF(ISBLANK('Nomenklatur komplett'!R1379),"-",'Nomenklatur komplett'!R1379)</f>
        <v>-</v>
      </c>
      <c r="D1379" s="177" t="str">
        <f>IF(ISBLANK('Nomenklatur komplett'!S1379),"-",'Nomenklatur komplett'!S1379)</f>
        <v>-</v>
      </c>
    </row>
    <row r="1380" spans="1:4" x14ac:dyDescent="0.2">
      <c r="A1380" s="174" t="str">
        <f>IF(ISBLANK('Nomenklatur komplett'!P1380),"-",'Nomenklatur komplett'!P1380)</f>
        <v>-</v>
      </c>
      <c r="B1380" s="175" t="str">
        <f>IF(ISBLANK('Nomenklatur komplett'!Q1380),"-",'Nomenklatur komplett'!Q1380)</f>
        <v>-</v>
      </c>
      <c r="C1380" s="176" t="str">
        <f>IF(ISBLANK('Nomenklatur komplett'!R1380),"-",'Nomenklatur komplett'!R1380)</f>
        <v>-</v>
      </c>
      <c r="D1380" s="177" t="str">
        <f>IF(ISBLANK('Nomenklatur komplett'!S1380),"-",'Nomenklatur komplett'!S1380)</f>
        <v>-</v>
      </c>
    </row>
    <row r="1381" spans="1:4" x14ac:dyDescent="0.2">
      <c r="A1381" s="174" t="str">
        <f>IF(ISBLANK('Nomenklatur komplett'!P1381),"-",'Nomenklatur komplett'!P1381)</f>
        <v>-</v>
      </c>
      <c r="B1381" s="175" t="str">
        <f>IF(ISBLANK('Nomenklatur komplett'!Q1381),"-",'Nomenklatur komplett'!Q1381)</f>
        <v>-</v>
      </c>
      <c r="C1381" s="176" t="str">
        <f>IF(ISBLANK('Nomenklatur komplett'!R1381),"-",'Nomenklatur komplett'!R1381)</f>
        <v>-</v>
      </c>
      <c r="D1381" s="177" t="str">
        <f>IF(ISBLANK('Nomenklatur komplett'!S1381),"-",'Nomenklatur komplett'!S1381)</f>
        <v>-</v>
      </c>
    </row>
    <row r="1382" spans="1:4" x14ac:dyDescent="0.2">
      <c r="A1382" s="174" t="str">
        <f>IF(ISBLANK('Nomenklatur komplett'!P1382),"-",'Nomenklatur komplett'!P1382)</f>
        <v>-</v>
      </c>
      <c r="B1382" s="175" t="str">
        <f>IF(ISBLANK('Nomenklatur komplett'!Q1382),"-",'Nomenklatur komplett'!Q1382)</f>
        <v>-</v>
      </c>
      <c r="C1382" s="176" t="str">
        <f>IF(ISBLANK('Nomenklatur komplett'!R1382),"-",'Nomenklatur komplett'!R1382)</f>
        <v>-</v>
      </c>
      <c r="D1382" s="177" t="str">
        <f>IF(ISBLANK('Nomenklatur komplett'!S1382),"-",'Nomenklatur komplett'!S1382)</f>
        <v>-</v>
      </c>
    </row>
    <row r="1383" spans="1:4" x14ac:dyDescent="0.2">
      <c r="A1383" s="174" t="str">
        <f>IF(ISBLANK('Nomenklatur komplett'!P1383),"-",'Nomenklatur komplett'!P1383)</f>
        <v>-</v>
      </c>
      <c r="B1383" s="175" t="str">
        <f>IF(ISBLANK('Nomenklatur komplett'!Q1383),"-",'Nomenklatur komplett'!Q1383)</f>
        <v>-</v>
      </c>
      <c r="C1383" s="176" t="str">
        <f>IF(ISBLANK('Nomenklatur komplett'!R1383),"-",'Nomenklatur komplett'!R1383)</f>
        <v>-</v>
      </c>
      <c r="D1383" s="177" t="str">
        <f>IF(ISBLANK('Nomenklatur komplett'!S1383),"-",'Nomenklatur komplett'!S1383)</f>
        <v>-</v>
      </c>
    </row>
    <row r="1384" spans="1:4" x14ac:dyDescent="0.2">
      <c r="A1384" s="174" t="str">
        <f>IF(ISBLANK('Nomenklatur komplett'!P1384),"-",'Nomenklatur komplett'!P1384)</f>
        <v>-</v>
      </c>
      <c r="B1384" s="175" t="str">
        <f>IF(ISBLANK('Nomenklatur komplett'!Q1384),"-",'Nomenklatur komplett'!Q1384)</f>
        <v>-</v>
      </c>
      <c r="C1384" s="176" t="str">
        <f>IF(ISBLANK('Nomenklatur komplett'!R1384),"-",'Nomenklatur komplett'!R1384)</f>
        <v>-</v>
      </c>
      <c r="D1384" s="177" t="str">
        <f>IF(ISBLANK('Nomenklatur komplett'!S1384),"-",'Nomenklatur komplett'!S1384)</f>
        <v>-</v>
      </c>
    </row>
    <row r="1385" spans="1:4" x14ac:dyDescent="0.2">
      <c r="A1385" s="174" t="str">
        <f>IF(ISBLANK('Nomenklatur komplett'!P1385),"-",'Nomenklatur komplett'!P1385)</f>
        <v>-</v>
      </c>
      <c r="B1385" s="175" t="str">
        <f>IF(ISBLANK('Nomenklatur komplett'!Q1385),"-",'Nomenklatur komplett'!Q1385)</f>
        <v>-</v>
      </c>
      <c r="C1385" s="176" t="str">
        <f>IF(ISBLANK('Nomenklatur komplett'!R1385),"-",'Nomenklatur komplett'!R1385)</f>
        <v>-</v>
      </c>
      <c r="D1385" s="177" t="str">
        <f>IF(ISBLANK('Nomenklatur komplett'!S1385),"-",'Nomenklatur komplett'!S1385)</f>
        <v>-</v>
      </c>
    </row>
    <row r="1386" spans="1:4" x14ac:dyDescent="0.2">
      <c r="A1386" s="174" t="str">
        <f>IF(ISBLANK('Nomenklatur komplett'!P1386),"-",'Nomenklatur komplett'!P1386)</f>
        <v>-</v>
      </c>
      <c r="B1386" s="175" t="str">
        <f>IF(ISBLANK('Nomenklatur komplett'!Q1386),"-",'Nomenklatur komplett'!Q1386)</f>
        <v>-</v>
      </c>
      <c r="C1386" s="176" t="str">
        <f>IF(ISBLANK('Nomenklatur komplett'!R1386),"-",'Nomenklatur komplett'!R1386)</f>
        <v>-</v>
      </c>
      <c r="D1386" s="177" t="str">
        <f>IF(ISBLANK('Nomenklatur komplett'!S1386),"-",'Nomenklatur komplett'!S1386)</f>
        <v>-</v>
      </c>
    </row>
    <row r="1387" spans="1:4" x14ac:dyDescent="0.2">
      <c r="A1387" s="174" t="str">
        <f>IF(ISBLANK('Nomenklatur komplett'!P1387),"-",'Nomenklatur komplett'!P1387)</f>
        <v>-</v>
      </c>
      <c r="B1387" s="175" t="str">
        <f>IF(ISBLANK('Nomenklatur komplett'!Q1387),"-",'Nomenklatur komplett'!Q1387)</f>
        <v>-</v>
      </c>
      <c r="C1387" s="176" t="str">
        <f>IF(ISBLANK('Nomenklatur komplett'!R1387),"-",'Nomenklatur komplett'!R1387)</f>
        <v>-</v>
      </c>
      <c r="D1387" s="177" t="str">
        <f>IF(ISBLANK('Nomenklatur komplett'!S1387),"-",'Nomenklatur komplett'!S1387)</f>
        <v>-</v>
      </c>
    </row>
    <row r="1388" spans="1:4" x14ac:dyDescent="0.2">
      <c r="A1388" s="174" t="str">
        <f>IF(ISBLANK('Nomenklatur komplett'!P1388),"-",'Nomenklatur komplett'!P1388)</f>
        <v>-</v>
      </c>
      <c r="B1388" s="175" t="str">
        <f>IF(ISBLANK('Nomenklatur komplett'!Q1388),"-",'Nomenklatur komplett'!Q1388)</f>
        <v>-</v>
      </c>
      <c r="C1388" s="176" t="str">
        <f>IF(ISBLANK('Nomenklatur komplett'!R1388),"-",'Nomenklatur komplett'!R1388)</f>
        <v>-</v>
      </c>
      <c r="D1388" s="177" t="str">
        <f>IF(ISBLANK('Nomenklatur komplett'!S1388),"-",'Nomenklatur komplett'!S1388)</f>
        <v>-</v>
      </c>
    </row>
    <row r="1389" spans="1:4" x14ac:dyDescent="0.2">
      <c r="A1389" s="174" t="str">
        <f>IF(ISBLANK('Nomenklatur komplett'!P1389),"-",'Nomenklatur komplett'!P1389)</f>
        <v>-</v>
      </c>
      <c r="B1389" s="175" t="str">
        <f>IF(ISBLANK('Nomenklatur komplett'!Q1389),"-",'Nomenklatur komplett'!Q1389)</f>
        <v>-</v>
      </c>
      <c r="C1389" s="176" t="str">
        <f>IF(ISBLANK('Nomenklatur komplett'!R1389),"-",'Nomenklatur komplett'!R1389)</f>
        <v>-</v>
      </c>
      <c r="D1389" s="177" t="str">
        <f>IF(ISBLANK('Nomenklatur komplett'!S1389),"-",'Nomenklatur komplett'!S1389)</f>
        <v>-</v>
      </c>
    </row>
    <row r="1390" spans="1:4" x14ac:dyDescent="0.2">
      <c r="A1390" s="174" t="str">
        <f>IF(ISBLANK('Nomenklatur komplett'!P1390),"-",'Nomenklatur komplett'!P1390)</f>
        <v>-</v>
      </c>
      <c r="B1390" s="175" t="str">
        <f>IF(ISBLANK('Nomenklatur komplett'!Q1390),"-",'Nomenklatur komplett'!Q1390)</f>
        <v>-</v>
      </c>
      <c r="C1390" s="176" t="str">
        <f>IF(ISBLANK('Nomenklatur komplett'!R1390),"-",'Nomenklatur komplett'!R1390)</f>
        <v>-</v>
      </c>
      <c r="D1390" s="177" t="str">
        <f>IF(ISBLANK('Nomenklatur komplett'!S1390),"-",'Nomenklatur komplett'!S1390)</f>
        <v>-</v>
      </c>
    </row>
    <row r="1391" spans="1:4" x14ac:dyDescent="0.2">
      <c r="A1391" s="174" t="str">
        <f>IF(ISBLANK('Nomenklatur komplett'!P1391),"-",'Nomenklatur komplett'!P1391)</f>
        <v>-</v>
      </c>
      <c r="B1391" s="175" t="str">
        <f>IF(ISBLANK('Nomenklatur komplett'!Q1391),"-",'Nomenklatur komplett'!Q1391)</f>
        <v>-</v>
      </c>
      <c r="C1391" s="176" t="str">
        <f>IF(ISBLANK('Nomenklatur komplett'!R1391),"-",'Nomenklatur komplett'!R1391)</f>
        <v>-</v>
      </c>
      <c r="D1391" s="177" t="str">
        <f>IF(ISBLANK('Nomenklatur komplett'!S1391),"-",'Nomenklatur komplett'!S1391)</f>
        <v>-</v>
      </c>
    </row>
    <row r="1392" spans="1:4" x14ac:dyDescent="0.2">
      <c r="A1392" s="174" t="str">
        <f>IF(ISBLANK('Nomenklatur komplett'!P1392),"-",'Nomenklatur komplett'!P1392)</f>
        <v>-</v>
      </c>
      <c r="B1392" s="175" t="str">
        <f>IF(ISBLANK('Nomenklatur komplett'!Q1392),"-",'Nomenklatur komplett'!Q1392)</f>
        <v>-</v>
      </c>
      <c r="C1392" s="176" t="str">
        <f>IF(ISBLANK('Nomenklatur komplett'!R1392),"-",'Nomenklatur komplett'!R1392)</f>
        <v>-</v>
      </c>
      <c r="D1392" s="177" t="str">
        <f>IF(ISBLANK('Nomenklatur komplett'!S1392),"-",'Nomenklatur komplett'!S1392)</f>
        <v>-</v>
      </c>
    </row>
    <row r="1393" spans="1:4" x14ac:dyDescent="0.2">
      <c r="A1393" s="174" t="str">
        <f>IF(ISBLANK('Nomenklatur komplett'!P1393),"-",'Nomenklatur komplett'!P1393)</f>
        <v>-</v>
      </c>
      <c r="B1393" s="175" t="str">
        <f>IF(ISBLANK('Nomenklatur komplett'!Q1393),"-",'Nomenklatur komplett'!Q1393)</f>
        <v>-</v>
      </c>
      <c r="C1393" s="176" t="str">
        <f>IF(ISBLANK('Nomenklatur komplett'!R1393),"-",'Nomenklatur komplett'!R1393)</f>
        <v>-</v>
      </c>
      <c r="D1393" s="177" t="str">
        <f>IF(ISBLANK('Nomenklatur komplett'!S1393),"-",'Nomenklatur komplett'!S1393)</f>
        <v>-</v>
      </c>
    </row>
    <row r="1394" spans="1:4" x14ac:dyDescent="0.2">
      <c r="A1394" s="174" t="str">
        <f>IF(ISBLANK('Nomenklatur komplett'!P1394),"-",'Nomenklatur komplett'!P1394)</f>
        <v>-</v>
      </c>
      <c r="B1394" s="175" t="str">
        <f>IF(ISBLANK('Nomenklatur komplett'!Q1394),"-",'Nomenklatur komplett'!Q1394)</f>
        <v>-</v>
      </c>
      <c r="C1394" s="176" t="str">
        <f>IF(ISBLANK('Nomenklatur komplett'!R1394),"-",'Nomenklatur komplett'!R1394)</f>
        <v>-</v>
      </c>
      <c r="D1394" s="177" t="str">
        <f>IF(ISBLANK('Nomenklatur komplett'!S1394),"-",'Nomenklatur komplett'!S1394)</f>
        <v>-</v>
      </c>
    </row>
    <row r="1395" spans="1:4" x14ac:dyDescent="0.2">
      <c r="A1395" s="174" t="str">
        <f>IF(ISBLANK('Nomenklatur komplett'!P1395),"-",'Nomenklatur komplett'!P1395)</f>
        <v>-</v>
      </c>
      <c r="B1395" s="175" t="str">
        <f>IF(ISBLANK('Nomenklatur komplett'!Q1395),"-",'Nomenklatur komplett'!Q1395)</f>
        <v>-</v>
      </c>
      <c r="C1395" s="176" t="str">
        <f>IF(ISBLANK('Nomenklatur komplett'!R1395),"-",'Nomenklatur komplett'!R1395)</f>
        <v>-</v>
      </c>
      <c r="D1395" s="177" t="str">
        <f>IF(ISBLANK('Nomenklatur komplett'!S1395),"-",'Nomenklatur komplett'!S1395)</f>
        <v>-</v>
      </c>
    </row>
    <row r="1396" spans="1:4" x14ac:dyDescent="0.2">
      <c r="A1396" s="174" t="str">
        <f>IF(ISBLANK('Nomenklatur komplett'!P1396),"-",'Nomenklatur komplett'!P1396)</f>
        <v>-</v>
      </c>
      <c r="B1396" s="175" t="str">
        <f>IF(ISBLANK('Nomenklatur komplett'!Q1396),"-",'Nomenklatur komplett'!Q1396)</f>
        <v>-</v>
      </c>
      <c r="C1396" s="176" t="str">
        <f>IF(ISBLANK('Nomenklatur komplett'!R1396),"-",'Nomenklatur komplett'!R1396)</f>
        <v>-</v>
      </c>
      <c r="D1396" s="177" t="str">
        <f>IF(ISBLANK('Nomenklatur komplett'!S1396),"-",'Nomenklatur komplett'!S1396)</f>
        <v>-</v>
      </c>
    </row>
    <row r="1397" spans="1:4" x14ac:dyDescent="0.2">
      <c r="A1397" s="174" t="str">
        <f>IF(ISBLANK('Nomenklatur komplett'!P1397),"-",'Nomenklatur komplett'!P1397)</f>
        <v>-</v>
      </c>
      <c r="B1397" s="175" t="str">
        <f>IF(ISBLANK('Nomenklatur komplett'!Q1397),"-",'Nomenklatur komplett'!Q1397)</f>
        <v>-</v>
      </c>
      <c r="C1397" s="176" t="str">
        <f>IF(ISBLANK('Nomenklatur komplett'!R1397),"-",'Nomenklatur komplett'!R1397)</f>
        <v>-</v>
      </c>
      <c r="D1397" s="177" t="str">
        <f>IF(ISBLANK('Nomenklatur komplett'!S1397),"-",'Nomenklatur komplett'!S1397)</f>
        <v>-</v>
      </c>
    </row>
    <row r="1398" spans="1:4" x14ac:dyDescent="0.2">
      <c r="A1398" s="174" t="str">
        <f>IF(ISBLANK('Nomenklatur komplett'!P1398),"-",'Nomenklatur komplett'!P1398)</f>
        <v>-</v>
      </c>
      <c r="B1398" s="175" t="str">
        <f>IF(ISBLANK('Nomenklatur komplett'!Q1398),"-",'Nomenklatur komplett'!Q1398)</f>
        <v>-</v>
      </c>
      <c r="C1398" s="176" t="str">
        <f>IF(ISBLANK('Nomenklatur komplett'!R1398),"-",'Nomenklatur komplett'!R1398)</f>
        <v>-</v>
      </c>
      <c r="D1398" s="177" t="str">
        <f>IF(ISBLANK('Nomenklatur komplett'!S1398),"-",'Nomenklatur komplett'!S1398)</f>
        <v>-</v>
      </c>
    </row>
    <row r="1399" spans="1:4" x14ac:dyDescent="0.2">
      <c r="A1399" s="174" t="str">
        <f>IF(ISBLANK('Nomenklatur komplett'!P1399),"-",'Nomenklatur komplett'!P1399)</f>
        <v>-</v>
      </c>
      <c r="B1399" s="175" t="str">
        <f>IF(ISBLANK('Nomenklatur komplett'!Q1399),"-",'Nomenklatur komplett'!Q1399)</f>
        <v>-</v>
      </c>
      <c r="C1399" s="176" t="str">
        <f>IF(ISBLANK('Nomenklatur komplett'!R1399),"-",'Nomenklatur komplett'!R1399)</f>
        <v>-</v>
      </c>
      <c r="D1399" s="177" t="str">
        <f>IF(ISBLANK('Nomenklatur komplett'!S1399),"-",'Nomenklatur komplett'!S1399)</f>
        <v>-</v>
      </c>
    </row>
    <row r="1400" spans="1:4" x14ac:dyDescent="0.2">
      <c r="A1400" s="174" t="str">
        <f>IF(ISBLANK('Nomenklatur komplett'!P1400),"-",'Nomenklatur komplett'!P1400)</f>
        <v>-</v>
      </c>
      <c r="B1400" s="175" t="str">
        <f>IF(ISBLANK('Nomenklatur komplett'!Q1400),"-",'Nomenklatur komplett'!Q1400)</f>
        <v>-</v>
      </c>
      <c r="C1400" s="176" t="str">
        <f>IF(ISBLANK('Nomenklatur komplett'!R1400),"-",'Nomenklatur komplett'!R1400)</f>
        <v>-</v>
      </c>
      <c r="D1400" s="177" t="str">
        <f>IF(ISBLANK('Nomenklatur komplett'!S1400),"-",'Nomenklatur komplett'!S1400)</f>
        <v>-</v>
      </c>
    </row>
    <row r="1401" spans="1:4" x14ac:dyDescent="0.2">
      <c r="A1401" s="174" t="str">
        <f>IF(ISBLANK('Nomenklatur komplett'!P1401),"-",'Nomenklatur komplett'!P1401)</f>
        <v>-</v>
      </c>
      <c r="B1401" s="175" t="str">
        <f>IF(ISBLANK('Nomenklatur komplett'!Q1401),"-",'Nomenklatur komplett'!Q1401)</f>
        <v>-</v>
      </c>
      <c r="C1401" s="176" t="str">
        <f>IF(ISBLANK('Nomenklatur komplett'!R1401),"-",'Nomenklatur komplett'!R1401)</f>
        <v>-</v>
      </c>
      <c r="D1401" s="177" t="str">
        <f>IF(ISBLANK('Nomenklatur komplett'!S1401),"-",'Nomenklatur komplett'!S1401)</f>
        <v>-</v>
      </c>
    </row>
    <row r="1402" spans="1:4" x14ac:dyDescent="0.2">
      <c r="A1402" s="174" t="str">
        <f>IF(ISBLANK('Nomenklatur komplett'!P1402),"-",'Nomenklatur komplett'!P1402)</f>
        <v>-</v>
      </c>
      <c r="B1402" s="175" t="str">
        <f>IF(ISBLANK('Nomenklatur komplett'!Q1402),"-",'Nomenklatur komplett'!Q1402)</f>
        <v>-</v>
      </c>
      <c r="C1402" s="176" t="str">
        <f>IF(ISBLANK('Nomenklatur komplett'!R1402),"-",'Nomenklatur komplett'!R1402)</f>
        <v>-</v>
      </c>
      <c r="D1402" s="177" t="str">
        <f>IF(ISBLANK('Nomenklatur komplett'!S1402),"-",'Nomenklatur komplett'!S1402)</f>
        <v>-</v>
      </c>
    </row>
    <row r="1403" spans="1:4" x14ac:dyDescent="0.2">
      <c r="A1403" s="174" t="str">
        <f>IF(ISBLANK('Nomenklatur komplett'!P1403),"-",'Nomenklatur komplett'!P1403)</f>
        <v>-</v>
      </c>
      <c r="B1403" s="175" t="str">
        <f>IF(ISBLANK('Nomenklatur komplett'!Q1403),"-",'Nomenklatur komplett'!Q1403)</f>
        <v>-</v>
      </c>
      <c r="C1403" s="176" t="str">
        <f>IF(ISBLANK('Nomenklatur komplett'!R1403),"-",'Nomenklatur komplett'!R1403)</f>
        <v>-</v>
      </c>
      <c r="D1403" s="177" t="str">
        <f>IF(ISBLANK('Nomenklatur komplett'!S1403),"-",'Nomenklatur komplett'!S1403)</f>
        <v>-</v>
      </c>
    </row>
    <row r="1404" spans="1:4" x14ac:dyDescent="0.2">
      <c r="A1404" s="174" t="str">
        <f>IF(ISBLANK('Nomenklatur komplett'!P1404),"-",'Nomenklatur komplett'!P1404)</f>
        <v>-</v>
      </c>
      <c r="B1404" s="175" t="str">
        <f>IF(ISBLANK('Nomenklatur komplett'!Q1404),"-",'Nomenklatur komplett'!Q1404)</f>
        <v>-</v>
      </c>
      <c r="C1404" s="176" t="str">
        <f>IF(ISBLANK('Nomenklatur komplett'!R1404),"-",'Nomenklatur komplett'!R1404)</f>
        <v>-</v>
      </c>
      <c r="D1404" s="177" t="str">
        <f>IF(ISBLANK('Nomenklatur komplett'!S1404),"-",'Nomenklatur komplett'!S1404)</f>
        <v>-</v>
      </c>
    </row>
    <row r="1405" spans="1:4" x14ac:dyDescent="0.2">
      <c r="A1405" s="174" t="str">
        <f>IF(ISBLANK('Nomenklatur komplett'!P1405),"-",'Nomenklatur komplett'!P1405)</f>
        <v>-</v>
      </c>
      <c r="B1405" s="175" t="str">
        <f>IF(ISBLANK('Nomenklatur komplett'!Q1405),"-",'Nomenklatur komplett'!Q1405)</f>
        <v>-</v>
      </c>
      <c r="C1405" s="176" t="str">
        <f>IF(ISBLANK('Nomenklatur komplett'!R1405),"-",'Nomenklatur komplett'!R1405)</f>
        <v>-</v>
      </c>
      <c r="D1405" s="177" t="str">
        <f>IF(ISBLANK('Nomenklatur komplett'!S1405),"-",'Nomenklatur komplett'!S1405)</f>
        <v>-</v>
      </c>
    </row>
    <row r="1406" spans="1:4" x14ac:dyDescent="0.2">
      <c r="A1406" s="174" t="str">
        <f>IF(ISBLANK('Nomenklatur komplett'!P1406),"-",'Nomenklatur komplett'!P1406)</f>
        <v>-</v>
      </c>
      <c r="B1406" s="175" t="str">
        <f>IF(ISBLANK('Nomenklatur komplett'!Q1406),"-",'Nomenklatur komplett'!Q1406)</f>
        <v>-</v>
      </c>
      <c r="C1406" s="176" t="str">
        <f>IF(ISBLANK('Nomenklatur komplett'!R1406),"-",'Nomenklatur komplett'!R1406)</f>
        <v>-</v>
      </c>
      <c r="D1406" s="177" t="str">
        <f>IF(ISBLANK('Nomenklatur komplett'!S1406),"-",'Nomenklatur komplett'!S1406)</f>
        <v>-</v>
      </c>
    </row>
    <row r="1407" spans="1:4" x14ac:dyDescent="0.2">
      <c r="A1407" s="174" t="str">
        <f>IF(ISBLANK('Nomenklatur komplett'!P1407),"-",'Nomenklatur komplett'!P1407)</f>
        <v>-</v>
      </c>
      <c r="B1407" s="175" t="str">
        <f>IF(ISBLANK('Nomenklatur komplett'!Q1407),"-",'Nomenklatur komplett'!Q1407)</f>
        <v>-</v>
      </c>
      <c r="C1407" s="176" t="str">
        <f>IF(ISBLANK('Nomenklatur komplett'!R1407),"-",'Nomenklatur komplett'!R1407)</f>
        <v>-</v>
      </c>
      <c r="D1407" s="177" t="str">
        <f>IF(ISBLANK('Nomenklatur komplett'!S1407),"-",'Nomenklatur komplett'!S1407)</f>
        <v>-</v>
      </c>
    </row>
    <row r="1408" spans="1:4" x14ac:dyDescent="0.2">
      <c r="A1408" s="174" t="str">
        <f>IF(ISBLANK('Nomenklatur komplett'!P1408),"-",'Nomenklatur komplett'!P1408)</f>
        <v>-</v>
      </c>
      <c r="B1408" s="175" t="str">
        <f>IF(ISBLANK('Nomenklatur komplett'!Q1408),"-",'Nomenklatur komplett'!Q1408)</f>
        <v>-</v>
      </c>
      <c r="C1408" s="176" t="str">
        <f>IF(ISBLANK('Nomenklatur komplett'!R1408),"-",'Nomenklatur komplett'!R1408)</f>
        <v>-</v>
      </c>
      <c r="D1408" s="177" t="str">
        <f>IF(ISBLANK('Nomenklatur komplett'!S1408),"-",'Nomenklatur komplett'!S1408)</f>
        <v>-</v>
      </c>
    </row>
    <row r="1409" spans="1:4" x14ac:dyDescent="0.2">
      <c r="A1409" s="174" t="str">
        <f>IF(ISBLANK('Nomenklatur komplett'!P1409),"-",'Nomenklatur komplett'!P1409)</f>
        <v>-</v>
      </c>
      <c r="B1409" s="175" t="str">
        <f>IF(ISBLANK('Nomenklatur komplett'!Q1409),"-",'Nomenklatur komplett'!Q1409)</f>
        <v>-</v>
      </c>
      <c r="C1409" s="176" t="str">
        <f>IF(ISBLANK('Nomenklatur komplett'!R1409),"-",'Nomenklatur komplett'!R1409)</f>
        <v>-</v>
      </c>
      <c r="D1409" s="177" t="str">
        <f>IF(ISBLANK('Nomenklatur komplett'!S1409),"-",'Nomenklatur komplett'!S1409)</f>
        <v>-</v>
      </c>
    </row>
    <row r="1410" spans="1:4" x14ac:dyDescent="0.2">
      <c r="A1410" s="174" t="str">
        <f>IF(ISBLANK('Nomenklatur komplett'!P1410),"-",'Nomenklatur komplett'!P1410)</f>
        <v>-</v>
      </c>
      <c r="B1410" s="175" t="str">
        <f>IF(ISBLANK('Nomenklatur komplett'!Q1410),"-",'Nomenklatur komplett'!Q1410)</f>
        <v>-</v>
      </c>
      <c r="C1410" s="176" t="str">
        <f>IF(ISBLANK('Nomenklatur komplett'!R1410),"-",'Nomenklatur komplett'!R1410)</f>
        <v>-</v>
      </c>
      <c r="D1410" s="177" t="str">
        <f>IF(ISBLANK('Nomenklatur komplett'!S1410),"-",'Nomenklatur komplett'!S1410)</f>
        <v>-</v>
      </c>
    </row>
    <row r="1411" spans="1:4" x14ac:dyDescent="0.2">
      <c r="A1411" s="174" t="str">
        <f>IF(ISBLANK('Nomenklatur komplett'!P1411),"-",'Nomenklatur komplett'!P1411)</f>
        <v>-</v>
      </c>
      <c r="B1411" s="175" t="str">
        <f>IF(ISBLANK('Nomenklatur komplett'!Q1411),"-",'Nomenklatur komplett'!Q1411)</f>
        <v>-</v>
      </c>
      <c r="C1411" s="176" t="str">
        <f>IF(ISBLANK('Nomenklatur komplett'!R1411),"-",'Nomenklatur komplett'!R1411)</f>
        <v>-</v>
      </c>
      <c r="D1411" s="177" t="str">
        <f>IF(ISBLANK('Nomenklatur komplett'!S1411),"-",'Nomenklatur komplett'!S1411)</f>
        <v>-</v>
      </c>
    </row>
    <row r="1412" spans="1:4" x14ac:dyDescent="0.2">
      <c r="A1412" s="174" t="str">
        <f>IF(ISBLANK('Nomenklatur komplett'!P1412),"-",'Nomenklatur komplett'!P1412)</f>
        <v>-</v>
      </c>
      <c r="B1412" s="175" t="str">
        <f>IF(ISBLANK('Nomenklatur komplett'!Q1412),"-",'Nomenklatur komplett'!Q1412)</f>
        <v>-</v>
      </c>
      <c r="C1412" s="176" t="str">
        <f>IF(ISBLANK('Nomenklatur komplett'!R1412),"-",'Nomenklatur komplett'!R1412)</f>
        <v>-</v>
      </c>
      <c r="D1412" s="177" t="str">
        <f>IF(ISBLANK('Nomenklatur komplett'!S1412),"-",'Nomenklatur komplett'!S1412)</f>
        <v>-</v>
      </c>
    </row>
    <row r="1413" spans="1:4" x14ac:dyDescent="0.2">
      <c r="A1413" s="174" t="str">
        <f>IF(ISBLANK('Nomenklatur komplett'!P1413),"-",'Nomenklatur komplett'!P1413)</f>
        <v>-</v>
      </c>
      <c r="B1413" s="175" t="str">
        <f>IF(ISBLANK('Nomenklatur komplett'!Q1413),"-",'Nomenklatur komplett'!Q1413)</f>
        <v>-</v>
      </c>
      <c r="C1413" s="176" t="str">
        <f>IF(ISBLANK('Nomenklatur komplett'!R1413),"-",'Nomenklatur komplett'!R1413)</f>
        <v>-</v>
      </c>
      <c r="D1413" s="177" t="str">
        <f>IF(ISBLANK('Nomenklatur komplett'!S1413),"-",'Nomenklatur komplett'!S1413)</f>
        <v>-</v>
      </c>
    </row>
    <row r="1414" spans="1:4" x14ac:dyDescent="0.2">
      <c r="A1414" s="174" t="str">
        <f>IF(ISBLANK('Nomenklatur komplett'!P1414),"-",'Nomenklatur komplett'!P1414)</f>
        <v>-</v>
      </c>
      <c r="B1414" s="175" t="str">
        <f>IF(ISBLANK('Nomenklatur komplett'!Q1414),"-",'Nomenklatur komplett'!Q1414)</f>
        <v>-</v>
      </c>
      <c r="C1414" s="176" t="str">
        <f>IF(ISBLANK('Nomenklatur komplett'!R1414),"-",'Nomenklatur komplett'!R1414)</f>
        <v>-</v>
      </c>
      <c r="D1414" s="177" t="str">
        <f>IF(ISBLANK('Nomenklatur komplett'!S1414),"-",'Nomenklatur komplett'!S1414)</f>
        <v>-</v>
      </c>
    </row>
    <row r="1415" spans="1:4" x14ac:dyDescent="0.2">
      <c r="A1415" s="174" t="str">
        <f>IF(ISBLANK('Nomenklatur komplett'!P1415),"-",'Nomenklatur komplett'!P1415)</f>
        <v>-</v>
      </c>
      <c r="B1415" s="175" t="str">
        <f>IF(ISBLANK('Nomenklatur komplett'!Q1415),"-",'Nomenklatur komplett'!Q1415)</f>
        <v>-</v>
      </c>
      <c r="C1415" s="176" t="str">
        <f>IF(ISBLANK('Nomenklatur komplett'!R1415),"-",'Nomenklatur komplett'!R1415)</f>
        <v>-</v>
      </c>
      <c r="D1415" s="177" t="str">
        <f>IF(ISBLANK('Nomenklatur komplett'!S1415),"-",'Nomenklatur komplett'!S1415)</f>
        <v>-</v>
      </c>
    </row>
    <row r="1416" spans="1:4" x14ac:dyDescent="0.2">
      <c r="A1416" s="174" t="str">
        <f>IF(ISBLANK('Nomenklatur komplett'!P1416),"-",'Nomenklatur komplett'!P1416)</f>
        <v>-</v>
      </c>
      <c r="B1416" s="175" t="str">
        <f>IF(ISBLANK('Nomenklatur komplett'!Q1416),"-",'Nomenklatur komplett'!Q1416)</f>
        <v>-</v>
      </c>
      <c r="C1416" s="176" t="str">
        <f>IF(ISBLANK('Nomenklatur komplett'!R1416),"-",'Nomenklatur komplett'!R1416)</f>
        <v>-</v>
      </c>
      <c r="D1416" s="177" t="str">
        <f>IF(ISBLANK('Nomenklatur komplett'!S1416),"-",'Nomenklatur komplett'!S1416)</f>
        <v>-</v>
      </c>
    </row>
    <row r="1417" spans="1:4" x14ac:dyDescent="0.2">
      <c r="A1417" s="174" t="str">
        <f>IF(ISBLANK('Nomenklatur komplett'!P1417),"-",'Nomenklatur komplett'!P1417)</f>
        <v>-</v>
      </c>
      <c r="B1417" s="175" t="str">
        <f>IF(ISBLANK('Nomenklatur komplett'!Q1417),"-",'Nomenklatur komplett'!Q1417)</f>
        <v>-</v>
      </c>
      <c r="C1417" s="176" t="str">
        <f>IF(ISBLANK('Nomenklatur komplett'!R1417),"-",'Nomenklatur komplett'!R1417)</f>
        <v>-</v>
      </c>
      <c r="D1417" s="177" t="str">
        <f>IF(ISBLANK('Nomenklatur komplett'!S1417),"-",'Nomenklatur komplett'!S1417)</f>
        <v>-</v>
      </c>
    </row>
    <row r="1418" spans="1:4" x14ac:dyDescent="0.2">
      <c r="A1418" s="174" t="str">
        <f>IF(ISBLANK('Nomenklatur komplett'!P1418),"-",'Nomenklatur komplett'!P1418)</f>
        <v>-</v>
      </c>
      <c r="B1418" s="175" t="str">
        <f>IF(ISBLANK('Nomenklatur komplett'!Q1418),"-",'Nomenklatur komplett'!Q1418)</f>
        <v>-</v>
      </c>
      <c r="C1418" s="176" t="str">
        <f>IF(ISBLANK('Nomenklatur komplett'!R1418),"-",'Nomenklatur komplett'!R1418)</f>
        <v>-</v>
      </c>
      <c r="D1418" s="177" t="str">
        <f>IF(ISBLANK('Nomenklatur komplett'!S1418),"-",'Nomenklatur komplett'!S1418)</f>
        <v>-</v>
      </c>
    </row>
    <row r="1419" spans="1:4" x14ac:dyDescent="0.2">
      <c r="A1419" s="174" t="str">
        <f>IF(ISBLANK('Nomenklatur komplett'!P1419),"-",'Nomenklatur komplett'!P1419)</f>
        <v>-</v>
      </c>
      <c r="B1419" s="175" t="str">
        <f>IF(ISBLANK('Nomenklatur komplett'!Q1419),"-",'Nomenklatur komplett'!Q1419)</f>
        <v>-</v>
      </c>
      <c r="C1419" s="176" t="str">
        <f>IF(ISBLANK('Nomenklatur komplett'!R1419),"-",'Nomenklatur komplett'!R1419)</f>
        <v>-</v>
      </c>
      <c r="D1419" s="177" t="str">
        <f>IF(ISBLANK('Nomenklatur komplett'!S1419),"-",'Nomenklatur komplett'!S1419)</f>
        <v>-</v>
      </c>
    </row>
    <row r="1420" spans="1:4" x14ac:dyDescent="0.2">
      <c r="A1420" s="174" t="str">
        <f>IF(ISBLANK('Nomenklatur komplett'!P1420),"-",'Nomenklatur komplett'!P1420)</f>
        <v>-</v>
      </c>
      <c r="B1420" s="175" t="str">
        <f>IF(ISBLANK('Nomenklatur komplett'!Q1420),"-",'Nomenklatur komplett'!Q1420)</f>
        <v>-</v>
      </c>
      <c r="C1420" s="176" t="str">
        <f>IF(ISBLANK('Nomenklatur komplett'!R1420),"-",'Nomenklatur komplett'!R1420)</f>
        <v>-</v>
      </c>
      <c r="D1420" s="177" t="str">
        <f>IF(ISBLANK('Nomenklatur komplett'!S1420),"-",'Nomenklatur komplett'!S1420)</f>
        <v>-</v>
      </c>
    </row>
    <row r="1421" spans="1:4" x14ac:dyDescent="0.2">
      <c r="A1421" s="174" t="str">
        <f>IF(ISBLANK('Nomenklatur komplett'!P1421),"-",'Nomenklatur komplett'!P1421)</f>
        <v>-</v>
      </c>
      <c r="B1421" s="175" t="str">
        <f>IF(ISBLANK('Nomenklatur komplett'!Q1421),"-",'Nomenklatur komplett'!Q1421)</f>
        <v>-</v>
      </c>
      <c r="C1421" s="176" t="str">
        <f>IF(ISBLANK('Nomenklatur komplett'!R1421),"-",'Nomenklatur komplett'!R1421)</f>
        <v>-</v>
      </c>
      <c r="D1421" s="177" t="str">
        <f>IF(ISBLANK('Nomenklatur komplett'!S1421),"-",'Nomenklatur komplett'!S1421)</f>
        <v>-</v>
      </c>
    </row>
    <row r="1422" spans="1:4" x14ac:dyDescent="0.2">
      <c r="A1422" s="174" t="str">
        <f>IF(ISBLANK('Nomenklatur komplett'!P1422),"-",'Nomenklatur komplett'!P1422)</f>
        <v>-</v>
      </c>
      <c r="B1422" s="175" t="str">
        <f>IF(ISBLANK('Nomenklatur komplett'!Q1422),"-",'Nomenklatur komplett'!Q1422)</f>
        <v>-</v>
      </c>
      <c r="C1422" s="176" t="str">
        <f>IF(ISBLANK('Nomenklatur komplett'!R1422),"-",'Nomenklatur komplett'!R1422)</f>
        <v>-</v>
      </c>
      <c r="D1422" s="177" t="str">
        <f>IF(ISBLANK('Nomenklatur komplett'!S1422),"-",'Nomenklatur komplett'!S1422)</f>
        <v>-</v>
      </c>
    </row>
    <row r="1423" spans="1:4" x14ac:dyDescent="0.2">
      <c r="A1423" s="174" t="str">
        <f>IF(ISBLANK('Nomenklatur komplett'!P1423),"-",'Nomenklatur komplett'!P1423)</f>
        <v>-</v>
      </c>
      <c r="B1423" s="175" t="str">
        <f>IF(ISBLANK('Nomenklatur komplett'!Q1423),"-",'Nomenklatur komplett'!Q1423)</f>
        <v>-</v>
      </c>
      <c r="C1423" s="176" t="str">
        <f>IF(ISBLANK('Nomenklatur komplett'!R1423),"-",'Nomenklatur komplett'!R1423)</f>
        <v>-</v>
      </c>
      <c r="D1423" s="177" t="str">
        <f>IF(ISBLANK('Nomenklatur komplett'!S1423),"-",'Nomenklatur komplett'!S1423)</f>
        <v>-</v>
      </c>
    </row>
    <row r="1424" spans="1:4" x14ac:dyDescent="0.2">
      <c r="A1424" s="174" t="str">
        <f>IF(ISBLANK('Nomenklatur komplett'!P1424),"-",'Nomenklatur komplett'!P1424)</f>
        <v>-</v>
      </c>
      <c r="B1424" s="175" t="str">
        <f>IF(ISBLANK('Nomenklatur komplett'!Q1424),"-",'Nomenklatur komplett'!Q1424)</f>
        <v>-</v>
      </c>
      <c r="C1424" s="176" t="str">
        <f>IF(ISBLANK('Nomenklatur komplett'!R1424),"-",'Nomenklatur komplett'!R1424)</f>
        <v>-</v>
      </c>
      <c r="D1424" s="177" t="str">
        <f>IF(ISBLANK('Nomenklatur komplett'!S1424),"-",'Nomenklatur komplett'!S1424)</f>
        <v>-</v>
      </c>
    </row>
    <row r="1425" spans="1:4" x14ac:dyDescent="0.2">
      <c r="A1425" s="174" t="str">
        <f>IF(ISBLANK('Nomenklatur komplett'!P1425),"-",'Nomenklatur komplett'!P1425)</f>
        <v>-</v>
      </c>
      <c r="B1425" s="175" t="str">
        <f>IF(ISBLANK('Nomenklatur komplett'!Q1425),"-",'Nomenklatur komplett'!Q1425)</f>
        <v>-</v>
      </c>
      <c r="C1425" s="176" t="str">
        <f>IF(ISBLANK('Nomenklatur komplett'!R1425),"-",'Nomenklatur komplett'!R1425)</f>
        <v>-</v>
      </c>
      <c r="D1425" s="177" t="str">
        <f>IF(ISBLANK('Nomenklatur komplett'!S1425),"-",'Nomenklatur komplett'!S1425)</f>
        <v>-</v>
      </c>
    </row>
    <row r="1426" spans="1:4" x14ac:dyDescent="0.2">
      <c r="A1426" s="174" t="str">
        <f>IF(ISBLANK('Nomenklatur komplett'!P1426),"-",'Nomenklatur komplett'!P1426)</f>
        <v>-</v>
      </c>
      <c r="B1426" s="175" t="str">
        <f>IF(ISBLANK('Nomenklatur komplett'!Q1426),"-",'Nomenklatur komplett'!Q1426)</f>
        <v>-</v>
      </c>
      <c r="C1426" s="176" t="str">
        <f>IF(ISBLANK('Nomenklatur komplett'!R1426),"-",'Nomenklatur komplett'!R1426)</f>
        <v>-</v>
      </c>
      <c r="D1426" s="177" t="str">
        <f>IF(ISBLANK('Nomenklatur komplett'!S1426),"-",'Nomenklatur komplett'!S1426)</f>
        <v>-</v>
      </c>
    </row>
    <row r="1427" spans="1:4" x14ac:dyDescent="0.2">
      <c r="A1427" s="174" t="str">
        <f>IF(ISBLANK('Nomenklatur komplett'!P1427),"-",'Nomenklatur komplett'!P1427)</f>
        <v>-</v>
      </c>
      <c r="B1427" s="175" t="str">
        <f>IF(ISBLANK('Nomenklatur komplett'!Q1427),"-",'Nomenklatur komplett'!Q1427)</f>
        <v>-</v>
      </c>
      <c r="C1427" s="176" t="str">
        <f>IF(ISBLANK('Nomenklatur komplett'!R1427),"-",'Nomenklatur komplett'!R1427)</f>
        <v>-</v>
      </c>
      <c r="D1427" s="177" t="str">
        <f>IF(ISBLANK('Nomenklatur komplett'!S1427),"-",'Nomenklatur komplett'!S1427)</f>
        <v>-</v>
      </c>
    </row>
    <row r="1428" spans="1:4" x14ac:dyDescent="0.2">
      <c r="A1428" s="174" t="str">
        <f>IF(ISBLANK('Nomenklatur komplett'!P1428),"-",'Nomenklatur komplett'!P1428)</f>
        <v>-</v>
      </c>
      <c r="B1428" s="175" t="str">
        <f>IF(ISBLANK('Nomenklatur komplett'!Q1428),"-",'Nomenklatur komplett'!Q1428)</f>
        <v>-</v>
      </c>
      <c r="C1428" s="176" t="str">
        <f>IF(ISBLANK('Nomenklatur komplett'!R1428),"-",'Nomenklatur komplett'!R1428)</f>
        <v>-</v>
      </c>
      <c r="D1428" s="177" t="str">
        <f>IF(ISBLANK('Nomenklatur komplett'!S1428),"-",'Nomenklatur komplett'!S1428)</f>
        <v>-</v>
      </c>
    </row>
    <row r="1429" spans="1:4" x14ac:dyDescent="0.2">
      <c r="A1429" s="174" t="str">
        <f>IF(ISBLANK('Nomenklatur komplett'!P1429),"-",'Nomenklatur komplett'!P1429)</f>
        <v>-</v>
      </c>
      <c r="B1429" s="175" t="str">
        <f>IF(ISBLANK('Nomenklatur komplett'!Q1429),"-",'Nomenklatur komplett'!Q1429)</f>
        <v>-</v>
      </c>
      <c r="C1429" s="176" t="str">
        <f>IF(ISBLANK('Nomenklatur komplett'!R1429),"-",'Nomenklatur komplett'!R1429)</f>
        <v>-</v>
      </c>
      <c r="D1429" s="177" t="str">
        <f>IF(ISBLANK('Nomenklatur komplett'!S1429),"-",'Nomenklatur komplett'!S1429)</f>
        <v>-</v>
      </c>
    </row>
    <row r="1430" spans="1:4" x14ac:dyDescent="0.2">
      <c r="A1430" s="174" t="str">
        <f>IF(ISBLANK('Nomenklatur komplett'!P1430),"-",'Nomenklatur komplett'!P1430)</f>
        <v>-</v>
      </c>
      <c r="B1430" s="175" t="str">
        <f>IF(ISBLANK('Nomenklatur komplett'!Q1430),"-",'Nomenklatur komplett'!Q1430)</f>
        <v>-</v>
      </c>
      <c r="C1430" s="176" t="str">
        <f>IF(ISBLANK('Nomenklatur komplett'!R1430),"-",'Nomenklatur komplett'!R1430)</f>
        <v>-</v>
      </c>
      <c r="D1430" s="177" t="str">
        <f>IF(ISBLANK('Nomenklatur komplett'!S1430),"-",'Nomenklatur komplett'!S1430)</f>
        <v>-</v>
      </c>
    </row>
    <row r="1431" spans="1:4" x14ac:dyDescent="0.2">
      <c r="A1431" s="174" t="str">
        <f>IF(ISBLANK('Nomenklatur komplett'!P1431),"-",'Nomenklatur komplett'!P1431)</f>
        <v>-</v>
      </c>
      <c r="B1431" s="175" t="str">
        <f>IF(ISBLANK('Nomenklatur komplett'!Q1431),"-",'Nomenklatur komplett'!Q1431)</f>
        <v>-</v>
      </c>
      <c r="C1431" s="176" t="str">
        <f>IF(ISBLANK('Nomenklatur komplett'!R1431),"-",'Nomenklatur komplett'!R1431)</f>
        <v>-</v>
      </c>
      <c r="D1431" s="177" t="str">
        <f>IF(ISBLANK('Nomenklatur komplett'!S1431),"-",'Nomenklatur komplett'!S1431)</f>
        <v>-</v>
      </c>
    </row>
    <row r="1432" spans="1:4" x14ac:dyDescent="0.2">
      <c r="A1432" s="174" t="str">
        <f>IF(ISBLANK('Nomenklatur komplett'!P1432),"-",'Nomenklatur komplett'!P1432)</f>
        <v>-</v>
      </c>
      <c r="B1432" s="175" t="str">
        <f>IF(ISBLANK('Nomenklatur komplett'!Q1432),"-",'Nomenklatur komplett'!Q1432)</f>
        <v>-</v>
      </c>
      <c r="C1432" s="176" t="str">
        <f>IF(ISBLANK('Nomenklatur komplett'!R1432),"-",'Nomenklatur komplett'!R1432)</f>
        <v>-</v>
      </c>
      <c r="D1432" s="177" t="str">
        <f>IF(ISBLANK('Nomenklatur komplett'!S1432),"-",'Nomenklatur komplett'!S1432)</f>
        <v>-</v>
      </c>
    </row>
    <row r="1433" spans="1:4" x14ac:dyDescent="0.2">
      <c r="A1433" s="174" t="str">
        <f>IF(ISBLANK('Nomenklatur komplett'!P1433),"-",'Nomenklatur komplett'!P1433)</f>
        <v>-</v>
      </c>
      <c r="B1433" s="175" t="str">
        <f>IF(ISBLANK('Nomenklatur komplett'!Q1433),"-",'Nomenklatur komplett'!Q1433)</f>
        <v>-</v>
      </c>
      <c r="C1433" s="176" t="str">
        <f>IF(ISBLANK('Nomenklatur komplett'!R1433),"-",'Nomenklatur komplett'!R1433)</f>
        <v>-</v>
      </c>
      <c r="D1433" s="177" t="str">
        <f>IF(ISBLANK('Nomenklatur komplett'!S1433),"-",'Nomenklatur komplett'!S1433)</f>
        <v>-</v>
      </c>
    </row>
    <row r="1434" spans="1:4" x14ac:dyDescent="0.2">
      <c r="A1434" s="174" t="str">
        <f>IF(ISBLANK('Nomenklatur komplett'!P1434),"-",'Nomenklatur komplett'!P1434)</f>
        <v>-</v>
      </c>
      <c r="B1434" s="175" t="str">
        <f>IF(ISBLANK('Nomenklatur komplett'!Q1434),"-",'Nomenklatur komplett'!Q1434)</f>
        <v>-</v>
      </c>
      <c r="C1434" s="176" t="str">
        <f>IF(ISBLANK('Nomenklatur komplett'!R1434),"-",'Nomenklatur komplett'!R1434)</f>
        <v>-</v>
      </c>
      <c r="D1434" s="177" t="str">
        <f>IF(ISBLANK('Nomenklatur komplett'!S1434),"-",'Nomenklatur komplett'!S1434)</f>
        <v>-</v>
      </c>
    </row>
    <row r="1435" spans="1:4" x14ac:dyDescent="0.2">
      <c r="A1435" s="174" t="str">
        <f>IF(ISBLANK('Nomenklatur komplett'!P1435),"-",'Nomenklatur komplett'!P1435)</f>
        <v>-</v>
      </c>
      <c r="B1435" s="175" t="str">
        <f>IF(ISBLANK('Nomenklatur komplett'!Q1435),"-",'Nomenklatur komplett'!Q1435)</f>
        <v>-</v>
      </c>
      <c r="C1435" s="176" t="str">
        <f>IF(ISBLANK('Nomenklatur komplett'!R1435),"-",'Nomenklatur komplett'!R1435)</f>
        <v>-</v>
      </c>
      <c r="D1435" s="177" t="str">
        <f>IF(ISBLANK('Nomenklatur komplett'!S1435),"-",'Nomenklatur komplett'!S1435)</f>
        <v>-</v>
      </c>
    </row>
    <row r="1436" spans="1:4" x14ac:dyDescent="0.2">
      <c r="A1436" s="174" t="str">
        <f>IF(ISBLANK('Nomenklatur komplett'!P1436),"-",'Nomenklatur komplett'!P1436)</f>
        <v>-</v>
      </c>
      <c r="B1436" s="175" t="str">
        <f>IF(ISBLANK('Nomenklatur komplett'!Q1436),"-",'Nomenklatur komplett'!Q1436)</f>
        <v>-</v>
      </c>
      <c r="C1436" s="176" t="str">
        <f>IF(ISBLANK('Nomenklatur komplett'!R1436),"-",'Nomenklatur komplett'!R1436)</f>
        <v>-</v>
      </c>
      <c r="D1436" s="177" t="str">
        <f>IF(ISBLANK('Nomenklatur komplett'!S1436),"-",'Nomenklatur komplett'!S1436)</f>
        <v>-</v>
      </c>
    </row>
    <row r="1437" spans="1:4" x14ac:dyDescent="0.2">
      <c r="A1437" s="174" t="str">
        <f>IF(ISBLANK('Nomenklatur komplett'!P1437),"-",'Nomenklatur komplett'!P1437)</f>
        <v>-</v>
      </c>
      <c r="B1437" s="175" t="str">
        <f>IF(ISBLANK('Nomenklatur komplett'!Q1437),"-",'Nomenklatur komplett'!Q1437)</f>
        <v>-</v>
      </c>
      <c r="C1437" s="176" t="str">
        <f>IF(ISBLANK('Nomenklatur komplett'!R1437),"-",'Nomenklatur komplett'!R1437)</f>
        <v>-</v>
      </c>
      <c r="D1437" s="177" t="str">
        <f>IF(ISBLANK('Nomenklatur komplett'!S1437),"-",'Nomenklatur komplett'!S1437)</f>
        <v>-</v>
      </c>
    </row>
    <row r="1438" spans="1:4" x14ac:dyDescent="0.2">
      <c r="A1438" s="174" t="str">
        <f>IF(ISBLANK('Nomenklatur komplett'!P1438),"-",'Nomenklatur komplett'!P1438)</f>
        <v>-</v>
      </c>
      <c r="B1438" s="175" t="str">
        <f>IF(ISBLANK('Nomenklatur komplett'!Q1438),"-",'Nomenklatur komplett'!Q1438)</f>
        <v>-</v>
      </c>
      <c r="C1438" s="176" t="str">
        <f>IF(ISBLANK('Nomenklatur komplett'!R1438),"-",'Nomenklatur komplett'!R1438)</f>
        <v>-</v>
      </c>
      <c r="D1438" s="177" t="str">
        <f>IF(ISBLANK('Nomenklatur komplett'!S1438),"-",'Nomenklatur komplett'!S1438)</f>
        <v>-</v>
      </c>
    </row>
    <row r="1439" spans="1:4" x14ac:dyDescent="0.2">
      <c r="A1439" s="174" t="str">
        <f>IF(ISBLANK('Nomenklatur komplett'!P1439),"-",'Nomenklatur komplett'!P1439)</f>
        <v>-</v>
      </c>
      <c r="B1439" s="175" t="str">
        <f>IF(ISBLANK('Nomenklatur komplett'!Q1439),"-",'Nomenklatur komplett'!Q1439)</f>
        <v>-</v>
      </c>
      <c r="C1439" s="176" t="str">
        <f>IF(ISBLANK('Nomenklatur komplett'!R1439),"-",'Nomenklatur komplett'!R1439)</f>
        <v>-</v>
      </c>
      <c r="D1439" s="177" t="str">
        <f>IF(ISBLANK('Nomenklatur komplett'!S1439),"-",'Nomenklatur komplett'!S1439)</f>
        <v>-</v>
      </c>
    </row>
    <row r="1440" spans="1:4" x14ac:dyDescent="0.2">
      <c r="A1440" s="174" t="str">
        <f>IF(ISBLANK('Nomenklatur komplett'!P1440),"-",'Nomenklatur komplett'!P1440)</f>
        <v>-</v>
      </c>
      <c r="B1440" s="175" t="str">
        <f>IF(ISBLANK('Nomenklatur komplett'!Q1440),"-",'Nomenklatur komplett'!Q1440)</f>
        <v>-</v>
      </c>
      <c r="C1440" s="176" t="str">
        <f>IF(ISBLANK('Nomenklatur komplett'!R1440),"-",'Nomenklatur komplett'!R1440)</f>
        <v>-</v>
      </c>
      <c r="D1440" s="177" t="str">
        <f>IF(ISBLANK('Nomenklatur komplett'!S1440),"-",'Nomenklatur komplett'!S1440)</f>
        <v>-</v>
      </c>
    </row>
    <row r="1441" spans="1:4" x14ac:dyDescent="0.2">
      <c r="A1441" s="174" t="str">
        <f>IF(ISBLANK('Nomenklatur komplett'!P1441),"-",'Nomenklatur komplett'!P1441)</f>
        <v>-</v>
      </c>
      <c r="B1441" s="175" t="str">
        <f>IF(ISBLANK('Nomenklatur komplett'!Q1441),"-",'Nomenklatur komplett'!Q1441)</f>
        <v>-</v>
      </c>
      <c r="C1441" s="176" t="str">
        <f>IF(ISBLANK('Nomenklatur komplett'!R1441),"-",'Nomenklatur komplett'!R1441)</f>
        <v>-</v>
      </c>
      <c r="D1441" s="177" t="str">
        <f>IF(ISBLANK('Nomenklatur komplett'!S1441),"-",'Nomenklatur komplett'!S1441)</f>
        <v>-</v>
      </c>
    </row>
    <row r="1442" spans="1:4" x14ac:dyDescent="0.2">
      <c r="A1442" s="174" t="str">
        <f>IF(ISBLANK('Nomenklatur komplett'!P1442),"-",'Nomenklatur komplett'!P1442)</f>
        <v>-</v>
      </c>
      <c r="B1442" s="175" t="str">
        <f>IF(ISBLANK('Nomenklatur komplett'!Q1442),"-",'Nomenklatur komplett'!Q1442)</f>
        <v>-</v>
      </c>
      <c r="C1442" s="176" t="str">
        <f>IF(ISBLANK('Nomenklatur komplett'!R1442),"-",'Nomenklatur komplett'!R1442)</f>
        <v>-</v>
      </c>
      <c r="D1442" s="177" t="str">
        <f>IF(ISBLANK('Nomenklatur komplett'!S1442),"-",'Nomenklatur komplett'!S1442)</f>
        <v>-</v>
      </c>
    </row>
    <row r="1443" spans="1:4" x14ac:dyDescent="0.2">
      <c r="A1443" s="174" t="str">
        <f>IF(ISBLANK('Nomenklatur komplett'!P1443),"-",'Nomenklatur komplett'!P1443)</f>
        <v>-</v>
      </c>
      <c r="B1443" s="175" t="str">
        <f>IF(ISBLANK('Nomenklatur komplett'!Q1443),"-",'Nomenklatur komplett'!Q1443)</f>
        <v>-</v>
      </c>
      <c r="C1443" s="176" t="str">
        <f>IF(ISBLANK('Nomenklatur komplett'!R1443),"-",'Nomenklatur komplett'!R1443)</f>
        <v>-</v>
      </c>
      <c r="D1443" s="177" t="str">
        <f>IF(ISBLANK('Nomenklatur komplett'!S1443),"-",'Nomenklatur komplett'!S1443)</f>
        <v>-</v>
      </c>
    </row>
    <row r="1444" spans="1:4" x14ac:dyDescent="0.2">
      <c r="A1444" s="174" t="str">
        <f>IF(ISBLANK('Nomenklatur komplett'!P1444),"-",'Nomenklatur komplett'!P1444)</f>
        <v>-</v>
      </c>
      <c r="B1444" s="175" t="str">
        <f>IF(ISBLANK('Nomenklatur komplett'!Q1444),"-",'Nomenklatur komplett'!Q1444)</f>
        <v>-</v>
      </c>
      <c r="C1444" s="176" t="str">
        <f>IF(ISBLANK('Nomenklatur komplett'!R1444),"-",'Nomenklatur komplett'!R1444)</f>
        <v>-</v>
      </c>
      <c r="D1444" s="177" t="str">
        <f>IF(ISBLANK('Nomenklatur komplett'!S1444),"-",'Nomenklatur komplett'!S1444)</f>
        <v>-</v>
      </c>
    </row>
    <row r="1445" spans="1:4" x14ac:dyDescent="0.2">
      <c r="A1445" s="174" t="str">
        <f>IF(ISBLANK('Nomenklatur komplett'!P1445),"-",'Nomenklatur komplett'!P1445)</f>
        <v>-</v>
      </c>
      <c r="B1445" s="175" t="str">
        <f>IF(ISBLANK('Nomenklatur komplett'!Q1445),"-",'Nomenklatur komplett'!Q1445)</f>
        <v>-</v>
      </c>
      <c r="C1445" s="176" t="str">
        <f>IF(ISBLANK('Nomenklatur komplett'!R1445),"-",'Nomenklatur komplett'!R1445)</f>
        <v>-</v>
      </c>
      <c r="D1445" s="177" t="str">
        <f>IF(ISBLANK('Nomenklatur komplett'!S1445),"-",'Nomenklatur komplett'!S1445)</f>
        <v>-</v>
      </c>
    </row>
    <row r="1446" spans="1:4" x14ac:dyDescent="0.2">
      <c r="A1446" s="174" t="str">
        <f>IF(ISBLANK('Nomenklatur komplett'!P1446),"-",'Nomenklatur komplett'!P1446)</f>
        <v>-</v>
      </c>
      <c r="B1446" s="175" t="str">
        <f>IF(ISBLANK('Nomenklatur komplett'!Q1446),"-",'Nomenklatur komplett'!Q1446)</f>
        <v>-</v>
      </c>
      <c r="C1446" s="176" t="str">
        <f>IF(ISBLANK('Nomenklatur komplett'!R1446),"-",'Nomenklatur komplett'!R1446)</f>
        <v>-</v>
      </c>
      <c r="D1446" s="177" t="str">
        <f>IF(ISBLANK('Nomenklatur komplett'!S1446),"-",'Nomenklatur komplett'!S1446)</f>
        <v>-</v>
      </c>
    </row>
    <row r="1447" spans="1:4" x14ac:dyDescent="0.2">
      <c r="A1447" s="174" t="str">
        <f>IF(ISBLANK('Nomenklatur komplett'!P1447),"-",'Nomenklatur komplett'!P1447)</f>
        <v>-</v>
      </c>
      <c r="B1447" s="175" t="str">
        <f>IF(ISBLANK('Nomenklatur komplett'!Q1447),"-",'Nomenklatur komplett'!Q1447)</f>
        <v>-</v>
      </c>
      <c r="C1447" s="176" t="str">
        <f>IF(ISBLANK('Nomenklatur komplett'!R1447),"-",'Nomenklatur komplett'!R1447)</f>
        <v>-</v>
      </c>
      <c r="D1447" s="177" t="str">
        <f>IF(ISBLANK('Nomenklatur komplett'!S1447),"-",'Nomenklatur komplett'!S1447)</f>
        <v>-</v>
      </c>
    </row>
    <row r="1448" spans="1:4" x14ac:dyDescent="0.2">
      <c r="A1448" s="174" t="str">
        <f>IF(ISBLANK('Nomenklatur komplett'!P1448),"-",'Nomenklatur komplett'!P1448)</f>
        <v>-</v>
      </c>
      <c r="B1448" s="175" t="str">
        <f>IF(ISBLANK('Nomenklatur komplett'!Q1448),"-",'Nomenklatur komplett'!Q1448)</f>
        <v>-</v>
      </c>
      <c r="C1448" s="176" t="str">
        <f>IF(ISBLANK('Nomenklatur komplett'!R1448),"-",'Nomenklatur komplett'!R1448)</f>
        <v>-</v>
      </c>
      <c r="D1448" s="177" t="str">
        <f>IF(ISBLANK('Nomenklatur komplett'!S1448),"-",'Nomenklatur komplett'!S1448)</f>
        <v>-</v>
      </c>
    </row>
    <row r="1449" spans="1:4" x14ac:dyDescent="0.2">
      <c r="A1449" s="174" t="str">
        <f>IF(ISBLANK('Nomenklatur komplett'!P1449),"-",'Nomenklatur komplett'!P1449)</f>
        <v>-</v>
      </c>
      <c r="B1449" s="175" t="str">
        <f>IF(ISBLANK('Nomenklatur komplett'!Q1449),"-",'Nomenklatur komplett'!Q1449)</f>
        <v>-</v>
      </c>
      <c r="C1449" s="176" t="str">
        <f>IF(ISBLANK('Nomenklatur komplett'!R1449),"-",'Nomenklatur komplett'!R1449)</f>
        <v>-</v>
      </c>
      <c r="D1449" s="177" t="str">
        <f>IF(ISBLANK('Nomenklatur komplett'!S1449),"-",'Nomenklatur komplett'!S1449)</f>
        <v>-</v>
      </c>
    </row>
    <row r="1450" spans="1:4" x14ac:dyDescent="0.2">
      <c r="A1450" s="174" t="str">
        <f>IF(ISBLANK('Nomenklatur komplett'!P1450),"-",'Nomenklatur komplett'!P1450)</f>
        <v>-</v>
      </c>
      <c r="B1450" s="175" t="str">
        <f>IF(ISBLANK('Nomenklatur komplett'!Q1450),"-",'Nomenklatur komplett'!Q1450)</f>
        <v>-</v>
      </c>
      <c r="C1450" s="176" t="str">
        <f>IF(ISBLANK('Nomenklatur komplett'!R1450),"-",'Nomenklatur komplett'!R1450)</f>
        <v>-</v>
      </c>
      <c r="D1450" s="177" t="str">
        <f>IF(ISBLANK('Nomenklatur komplett'!S1450),"-",'Nomenklatur komplett'!S1450)</f>
        <v>-</v>
      </c>
    </row>
    <row r="1451" spans="1:4" x14ac:dyDescent="0.2">
      <c r="A1451" s="174" t="str">
        <f>IF(ISBLANK('Nomenklatur komplett'!P1451),"-",'Nomenklatur komplett'!P1451)</f>
        <v>-</v>
      </c>
      <c r="B1451" s="175" t="str">
        <f>IF(ISBLANK('Nomenklatur komplett'!Q1451),"-",'Nomenklatur komplett'!Q1451)</f>
        <v>-</v>
      </c>
      <c r="C1451" s="176" t="str">
        <f>IF(ISBLANK('Nomenklatur komplett'!R1451),"-",'Nomenklatur komplett'!R1451)</f>
        <v>-</v>
      </c>
      <c r="D1451" s="177" t="str">
        <f>IF(ISBLANK('Nomenklatur komplett'!S1451),"-",'Nomenklatur komplett'!S1451)</f>
        <v>-</v>
      </c>
    </row>
    <row r="1452" spans="1:4" x14ac:dyDescent="0.2">
      <c r="A1452" s="174" t="str">
        <f>IF(ISBLANK('Nomenklatur komplett'!P1452),"-",'Nomenklatur komplett'!P1452)</f>
        <v>-</v>
      </c>
      <c r="B1452" s="175" t="str">
        <f>IF(ISBLANK('Nomenklatur komplett'!Q1452),"-",'Nomenklatur komplett'!Q1452)</f>
        <v>-</v>
      </c>
      <c r="C1452" s="176" t="str">
        <f>IF(ISBLANK('Nomenklatur komplett'!R1452),"-",'Nomenklatur komplett'!R1452)</f>
        <v>-</v>
      </c>
      <c r="D1452" s="177" t="str">
        <f>IF(ISBLANK('Nomenklatur komplett'!S1452),"-",'Nomenklatur komplett'!S1452)</f>
        <v>-</v>
      </c>
    </row>
    <row r="1453" spans="1:4" x14ac:dyDescent="0.2">
      <c r="A1453" s="174" t="str">
        <f>IF(ISBLANK('Nomenklatur komplett'!P1453),"-",'Nomenklatur komplett'!P1453)</f>
        <v>-</v>
      </c>
      <c r="B1453" s="175" t="str">
        <f>IF(ISBLANK('Nomenklatur komplett'!Q1453),"-",'Nomenklatur komplett'!Q1453)</f>
        <v>-</v>
      </c>
      <c r="C1453" s="176" t="str">
        <f>IF(ISBLANK('Nomenklatur komplett'!R1453),"-",'Nomenklatur komplett'!R1453)</f>
        <v>-</v>
      </c>
      <c r="D1453" s="177" t="str">
        <f>IF(ISBLANK('Nomenklatur komplett'!S1453),"-",'Nomenklatur komplett'!S1453)</f>
        <v>-</v>
      </c>
    </row>
    <row r="1454" spans="1:4" x14ac:dyDescent="0.2">
      <c r="A1454" s="174" t="str">
        <f>IF(ISBLANK('Nomenklatur komplett'!P1454),"-",'Nomenklatur komplett'!P1454)</f>
        <v>-</v>
      </c>
      <c r="B1454" s="175" t="str">
        <f>IF(ISBLANK('Nomenklatur komplett'!Q1454),"-",'Nomenklatur komplett'!Q1454)</f>
        <v>-</v>
      </c>
      <c r="C1454" s="176" t="str">
        <f>IF(ISBLANK('Nomenklatur komplett'!R1454),"-",'Nomenklatur komplett'!R1454)</f>
        <v>-</v>
      </c>
      <c r="D1454" s="177" t="str">
        <f>IF(ISBLANK('Nomenklatur komplett'!S1454),"-",'Nomenklatur komplett'!S1454)</f>
        <v>-</v>
      </c>
    </row>
    <row r="1455" spans="1:4" x14ac:dyDescent="0.2">
      <c r="A1455" s="174" t="str">
        <f>IF(ISBLANK('Nomenklatur komplett'!P1455),"-",'Nomenklatur komplett'!P1455)</f>
        <v>-</v>
      </c>
      <c r="B1455" s="175" t="str">
        <f>IF(ISBLANK('Nomenklatur komplett'!Q1455),"-",'Nomenklatur komplett'!Q1455)</f>
        <v>-</v>
      </c>
      <c r="C1455" s="176" t="str">
        <f>IF(ISBLANK('Nomenklatur komplett'!R1455),"-",'Nomenklatur komplett'!R1455)</f>
        <v>-</v>
      </c>
      <c r="D1455" s="177" t="str">
        <f>IF(ISBLANK('Nomenklatur komplett'!S1455),"-",'Nomenklatur komplett'!S1455)</f>
        <v>-</v>
      </c>
    </row>
    <row r="1456" spans="1:4" x14ac:dyDescent="0.2">
      <c r="A1456" s="174" t="str">
        <f>IF(ISBLANK('Nomenklatur komplett'!P1456),"-",'Nomenklatur komplett'!P1456)</f>
        <v>-</v>
      </c>
      <c r="B1456" s="175" t="str">
        <f>IF(ISBLANK('Nomenklatur komplett'!Q1456),"-",'Nomenklatur komplett'!Q1456)</f>
        <v>-</v>
      </c>
      <c r="C1456" s="176" t="str">
        <f>IF(ISBLANK('Nomenklatur komplett'!R1456),"-",'Nomenklatur komplett'!R1456)</f>
        <v>-</v>
      </c>
      <c r="D1456" s="177" t="str">
        <f>IF(ISBLANK('Nomenklatur komplett'!S1456),"-",'Nomenklatur komplett'!S1456)</f>
        <v>-</v>
      </c>
    </row>
    <row r="1457" spans="1:4" x14ac:dyDescent="0.2">
      <c r="A1457" s="174" t="str">
        <f>IF(ISBLANK('Nomenklatur komplett'!P1457),"-",'Nomenklatur komplett'!P1457)</f>
        <v>-</v>
      </c>
      <c r="B1457" s="175" t="str">
        <f>IF(ISBLANK('Nomenklatur komplett'!Q1457),"-",'Nomenklatur komplett'!Q1457)</f>
        <v>-</v>
      </c>
      <c r="C1457" s="176" t="str">
        <f>IF(ISBLANK('Nomenklatur komplett'!R1457),"-",'Nomenklatur komplett'!R1457)</f>
        <v>-</v>
      </c>
      <c r="D1457" s="177" t="str">
        <f>IF(ISBLANK('Nomenklatur komplett'!S1457),"-",'Nomenklatur komplett'!S1457)</f>
        <v>-</v>
      </c>
    </row>
    <row r="1458" spans="1:4" x14ac:dyDescent="0.2">
      <c r="A1458" s="174" t="str">
        <f>IF(ISBLANK('Nomenklatur komplett'!P1458),"-",'Nomenklatur komplett'!P1458)</f>
        <v>-</v>
      </c>
      <c r="B1458" s="175" t="str">
        <f>IF(ISBLANK('Nomenklatur komplett'!Q1458),"-",'Nomenklatur komplett'!Q1458)</f>
        <v>-</v>
      </c>
      <c r="C1458" s="176" t="str">
        <f>IF(ISBLANK('Nomenklatur komplett'!R1458),"-",'Nomenklatur komplett'!R1458)</f>
        <v>-</v>
      </c>
      <c r="D1458" s="177" t="str">
        <f>IF(ISBLANK('Nomenklatur komplett'!S1458),"-",'Nomenklatur komplett'!S1458)</f>
        <v>-</v>
      </c>
    </row>
    <row r="1459" spans="1:4" x14ac:dyDescent="0.2">
      <c r="A1459" s="174" t="str">
        <f>IF(ISBLANK('Nomenklatur komplett'!P1459),"-",'Nomenklatur komplett'!P1459)</f>
        <v>-</v>
      </c>
      <c r="B1459" s="175" t="str">
        <f>IF(ISBLANK('Nomenklatur komplett'!Q1459),"-",'Nomenklatur komplett'!Q1459)</f>
        <v>-</v>
      </c>
      <c r="C1459" s="176" t="str">
        <f>IF(ISBLANK('Nomenklatur komplett'!R1459),"-",'Nomenklatur komplett'!R1459)</f>
        <v>-</v>
      </c>
      <c r="D1459" s="177" t="str">
        <f>IF(ISBLANK('Nomenklatur komplett'!S1459),"-",'Nomenklatur komplett'!S1459)</f>
        <v>-</v>
      </c>
    </row>
    <row r="1460" spans="1:4" x14ac:dyDescent="0.2">
      <c r="A1460" s="174" t="str">
        <f>IF(ISBLANK('Nomenklatur komplett'!P1460),"-",'Nomenklatur komplett'!P1460)</f>
        <v>-</v>
      </c>
      <c r="B1460" s="175" t="str">
        <f>IF(ISBLANK('Nomenklatur komplett'!Q1460),"-",'Nomenklatur komplett'!Q1460)</f>
        <v>-</v>
      </c>
      <c r="C1460" s="176" t="str">
        <f>IF(ISBLANK('Nomenklatur komplett'!R1460),"-",'Nomenklatur komplett'!R1460)</f>
        <v>-</v>
      </c>
      <c r="D1460" s="177" t="str">
        <f>IF(ISBLANK('Nomenklatur komplett'!S1460),"-",'Nomenklatur komplett'!S1460)</f>
        <v>-</v>
      </c>
    </row>
    <row r="1461" spans="1:4" x14ac:dyDescent="0.2">
      <c r="A1461" s="174" t="str">
        <f>IF(ISBLANK('Nomenklatur komplett'!P1461),"-",'Nomenklatur komplett'!P1461)</f>
        <v>-</v>
      </c>
      <c r="B1461" s="175" t="str">
        <f>IF(ISBLANK('Nomenklatur komplett'!Q1461),"-",'Nomenklatur komplett'!Q1461)</f>
        <v>-</v>
      </c>
      <c r="C1461" s="176" t="str">
        <f>IF(ISBLANK('Nomenklatur komplett'!R1461),"-",'Nomenklatur komplett'!R1461)</f>
        <v>-</v>
      </c>
      <c r="D1461" s="177" t="str">
        <f>IF(ISBLANK('Nomenklatur komplett'!S1461),"-",'Nomenklatur komplett'!S1461)</f>
        <v>-</v>
      </c>
    </row>
    <row r="1462" spans="1:4" x14ac:dyDescent="0.2">
      <c r="A1462" s="174" t="str">
        <f>IF(ISBLANK('Nomenklatur komplett'!P1462),"-",'Nomenklatur komplett'!P1462)</f>
        <v>-</v>
      </c>
      <c r="B1462" s="175" t="str">
        <f>IF(ISBLANK('Nomenklatur komplett'!Q1462),"-",'Nomenklatur komplett'!Q1462)</f>
        <v>-</v>
      </c>
      <c r="C1462" s="176" t="str">
        <f>IF(ISBLANK('Nomenklatur komplett'!R1462),"-",'Nomenklatur komplett'!R1462)</f>
        <v>-</v>
      </c>
      <c r="D1462" s="177" t="str">
        <f>IF(ISBLANK('Nomenklatur komplett'!S1462),"-",'Nomenklatur komplett'!S1462)</f>
        <v>-</v>
      </c>
    </row>
    <row r="1463" spans="1:4" x14ac:dyDescent="0.2">
      <c r="A1463" s="174" t="str">
        <f>IF(ISBLANK('Nomenklatur komplett'!P1463),"-",'Nomenklatur komplett'!P1463)</f>
        <v>-</v>
      </c>
      <c r="B1463" s="175" t="str">
        <f>IF(ISBLANK('Nomenklatur komplett'!Q1463),"-",'Nomenklatur komplett'!Q1463)</f>
        <v>-</v>
      </c>
      <c r="C1463" s="176" t="str">
        <f>IF(ISBLANK('Nomenklatur komplett'!R1463),"-",'Nomenklatur komplett'!R1463)</f>
        <v>-</v>
      </c>
      <c r="D1463" s="177" t="str">
        <f>IF(ISBLANK('Nomenklatur komplett'!S1463),"-",'Nomenklatur komplett'!S1463)</f>
        <v>-</v>
      </c>
    </row>
    <row r="1464" spans="1:4" x14ac:dyDescent="0.2">
      <c r="A1464" s="174" t="str">
        <f>IF(ISBLANK('Nomenklatur komplett'!P1464),"-",'Nomenklatur komplett'!P1464)</f>
        <v>-</v>
      </c>
      <c r="B1464" s="175" t="str">
        <f>IF(ISBLANK('Nomenklatur komplett'!Q1464),"-",'Nomenklatur komplett'!Q1464)</f>
        <v>-</v>
      </c>
      <c r="C1464" s="176" t="str">
        <f>IF(ISBLANK('Nomenklatur komplett'!R1464),"-",'Nomenklatur komplett'!R1464)</f>
        <v>-</v>
      </c>
      <c r="D1464" s="177" t="str">
        <f>IF(ISBLANK('Nomenklatur komplett'!S1464),"-",'Nomenklatur komplett'!S1464)</f>
        <v>-</v>
      </c>
    </row>
    <row r="1465" spans="1:4" x14ac:dyDescent="0.2">
      <c r="A1465" s="174" t="str">
        <f>IF(ISBLANK('Nomenklatur komplett'!P1465),"-",'Nomenklatur komplett'!P1465)</f>
        <v>-</v>
      </c>
      <c r="B1465" s="175" t="str">
        <f>IF(ISBLANK('Nomenklatur komplett'!Q1465),"-",'Nomenklatur komplett'!Q1465)</f>
        <v>-</v>
      </c>
      <c r="C1465" s="176" t="str">
        <f>IF(ISBLANK('Nomenklatur komplett'!R1465),"-",'Nomenklatur komplett'!R1465)</f>
        <v>-</v>
      </c>
      <c r="D1465" s="177" t="str">
        <f>IF(ISBLANK('Nomenklatur komplett'!S1465),"-",'Nomenklatur komplett'!S1465)</f>
        <v>-</v>
      </c>
    </row>
    <row r="1466" spans="1:4" x14ac:dyDescent="0.2">
      <c r="A1466" s="174" t="str">
        <f>IF(ISBLANK('Nomenklatur komplett'!P1466),"-",'Nomenklatur komplett'!P1466)</f>
        <v>-</v>
      </c>
      <c r="B1466" s="175" t="str">
        <f>IF(ISBLANK('Nomenklatur komplett'!Q1466),"-",'Nomenklatur komplett'!Q1466)</f>
        <v>-</v>
      </c>
      <c r="C1466" s="176" t="str">
        <f>IF(ISBLANK('Nomenklatur komplett'!R1466),"-",'Nomenklatur komplett'!R1466)</f>
        <v>-</v>
      </c>
      <c r="D1466" s="177" t="str">
        <f>IF(ISBLANK('Nomenklatur komplett'!S1466),"-",'Nomenklatur komplett'!S1466)</f>
        <v>-</v>
      </c>
    </row>
    <row r="1467" spans="1:4" x14ac:dyDescent="0.2">
      <c r="A1467" s="174" t="str">
        <f>IF(ISBLANK('Nomenklatur komplett'!P1467),"-",'Nomenklatur komplett'!P1467)</f>
        <v>-</v>
      </c>
      <c r="B1467" s="175" t="str">
        <f>IF(ISBLANK('Nomenklatur komplett'!Q1467),"-",'Nomenklatur komplett'!Q1467)</f>
        <v>-</v>
      </c>
      <c r="C1467" s="176" t="str">
        <f>IF(ISBLANK('Nomenklatur komplett'!R1467),"-",'Nomenklatur komplett'!R1467)</f>
        <v>-</v>
      </c>
      <c r="D1467" s="177" t="str">
        <f>IF(ISBLANK('Nomenklatur komplett'!S1467),"-",'Nomenklatur komplett'!S1467)</f>
        <v>-</v>
      </c>
    </row>
    <row r="1468" spans="1:4" x14ac:dyDescent="0.2">
      <c r="A1468" s="174" t="str">
        <f>IF(ISBLANK('Nomenklatur komplett'!P1468),"-",'Nomenklatur komplett'!P1468)</f>
        <v>-</v>
      </c>
      <c r="B1468" s="175" t="str">
        <f>IF(ISBLANK('Nomenklatur komplett'!Q1468),"-",'Nomenklatur komplett'!Q1468)</f>
        <v>-</v>
      </c>
      <c r="C1468" s="176" t="str">
        <f>IF(ISBLANK('Nomenklatur komplett'!R1468),"-",'Nomenklatur komplett'!R1468)</f>
        <v>-</v>
      </c>
      <c r="D1468" s="177" t="str">
        <f>IF(ISBLANK('Nomenklatur komplett'!S1468),"-",'Nomenklatur komplett'!S1468)</f>
        <v>-</v>
      </c>
    </row>
    <row r="1469" spans="1:4" x14ac:dyDescent="0.2">
      <c r="A1469" s="174" t="str">
        <f>IF(ISBLANK('Nomenklatur komplett'!P1469),"-",'Nomenklatur komplett'!P1469)</f>
        <v>-</v>
      </c>
      <c r="B1469" s="175" t="str">
        <f>IF(ISBLANK('Nomenklatur komplett'!Q1469),"-",'Nomenklatur komplett'!Q1469)</f>
        <v>-</v>
      </c>
      <c r="C1469" s="176" t="str">
        <f>IF(ISBLANK('Nomenklatur komplett'!R1469),"-",'Nomenklatur komplett'!R1469)</f>
        <v>-</v>
      </c>
      <c r="D1469" s="177" t="str">
        <f>IF(ISBLANK('Nomenklatur komplett'!S1469),"-",'Nomenklatur komplett'!S1469)</f>
        <v>-</v>
      </c>
    </row>
    <row r="1470" spans="1:4" x14ac:dyDescent="0.2">
      <c r="A1470" s="174" t="str">
        <f>IF(ISBLANK('Nomenklatur komplett'!P1470),"-",'Nomenklatur komplett'!P1470)</f>
        <v>-</v>
      </c>
      <c r="B1470" s="175" t="str">
        <f>IF(ISBLANK('Nomenklatur komplett'!Q1470),"-",'Nomenklatur komplett'!Q1470)</f>
        <v>-</v>
      </c>
      <c r="C1470" s="176" t="str">
        <f>IF(ISBLANK('Nomenklatur komplett'!R1470),"-",'Nomenklatur komplett'!R1470)</f>
        <v>-</v>
      </c>
      <c r="D1470" s="177" t="str">
        <f>IF(ISBLANK('Nomenklatur komplett'!S1470),"-",'Nomenklatur komplett'!S1470)</f>
        <v>-</v>
      </c>
    </row>
    <row r="1471" spans="1:4" x14ac:dyDescent="0.2">
      <c r="A1471" s="174" t="str">
        <f>IF(ISBLANK('Nomenklatur komplett'!P1471),"-",'Nomenklatur komplett'!P1471)</f>
        <v>-</v>
      </c>
      <c r="B1471" s="175" t="str">
        <f>IF(ISBLANK('Nomenklatur komplett'!Q1471),"-",'Nomenklatur komplett'!Q1471)</f>
        <v>-</v>
      </c>
      <c r="C1471" s="176" t="str">
        <f>IF(ISBLANK('Nomenklatur komplett'!R1471),"-",'Nomenklatur komplett'!R1471)</f>
        <v>-</v>
      </c>
      <c r="D1471" s="177" t="str">
        <f>IF(ISBLANK('Nomenklatur komplett'!S1471),"-",'Nomenklatur komplett'!S1471)</f>
        <v>-</v>
      </c>
    </row>
    <row r="1472" spans="1:4" x14ac:dyDescent="0.2">
      <c r="A1472" s="174" t="str">
        <f>IF(ISBLANK('Nomenklatur komplett'!P1472),"-",'Nomenklatur komplett'!P1472)</f>
        <v>-</v>
      </c>
      <c r="B1472" s="175" t="str">
        <f>IF(ISBLANK('Nomenklatur komplett'!Q1472),"-",'Nomenklatur komplett'!Q1472)</f>
        <v>-</v>
      </c>
      <c r="C1472" s="176" t="str">
        <f>IF(ISBLANK('Nomenklatur komplett'!R1472),"-",'Nomenklatur komplett'!R1472)</f>
        <v>-</v>
      </c>
      <c r="D1472" s="177" t="str">
        <f>IF(ISBLANK('Nomenklatur komplett'!S1472),"-",'Nomenklatur komplett'!S1472)</f>
        <v>-</v>
      </c>
    </row>
    <row r="1473" spans="1:4" x14ac:dyDescent="0.2">
      <c r="A1473" s="174" t="str">
        <f>IF(ISBLANK('Nomenklatur komplett'!P1473),"-",'Nomenklatur komplett'!P1473)</f>
        <v>-</v>
      </c>
      <c r="B1473" s="175" t="str">
        <f>IF(ISBLANK('Nomenklatur komplett'!Q1473),"-",'Nomenklatur komplett'!Q1473)</f>
        <v>-</v>
      </c>
      <c r="C1473" s="176" t="str">
        <f>IF(ISBLANK('Nomenklatur komplett'!R1473),"-",'Nomenklatur komplett'!R1473)</f>
        <v>-</v>
      </c>
      <c r="D1473" s="177" t="str">
        <f>IF(ISBLANK('Nomenklatur komplett'!S1473),"-",'Nomenklatur komplett'!S1473)</f>
        <v>-</v>
      </c>
    </row>
    <row r="1474" spans="1:4" x14ac:dyDescent="0.2">
      <c r="A1474" s="174" t="str">
        <f>IF(ISBLANK('Nomenklatur komplett'!P1474),"-",'Nomenklatur komplett'!P1474)</f>
        <v>-</v>
      </c>
      <c r="B1474" s="175" t="str">
        <f>IF(ISBLANK('Nomenklatur komplett'!Q1474),"-",'Nomenklatur komplett'!Q1474)</f>
        <v>-</v>
      </c>
      <c r="C1474" s="176" t="str">
        <f>IF(ISBLANK('Nomenklatur komplett'!R1474),"-",'Nomenklatur komplett'!R1474)</f>
        <v>-</v>
      </c>
      <c r="D1474" s="177" t="str">
        <f>IF(ISBLANK('Nomenklatur komplett'!S1474),"-",'Nomenklatur komplett'!S1474)</f>
        <v>-</v>
      </c>
    </row>
    <row r="1475" spans="1:4" x14ac:dyDescent="0.2">
      <c r="A1475" s="174" t="str">
        <f>IF(ISBLANK('Nomenklatur komplett'!P1475),"-",'Nomenklatur komplett'!P1475)</f>
        <v>-</v>
      </c>
      <c r="B1475" s="175" t="str">
        <f>IF(ISBLANK('Nomenklatur komplett'!Q1475),"-",'Nomenklatur komplett'!Q1475)</f>
        <v>-</v>
      </c>
      <c r="C1475" s="176" t="str">
        <f>IF(ISBLANK('Nomenklatur komplett'!R1475),"-",'Nomenklatur komplett'!R1475)</f>
        <v>-</v>
      </c>
      <c r="D1475" s="177" t="str">
        <f>IF(ISBLANK('Nomenklatur komplett'!S1475),"-",'Nomenklatur komplett'!S1475)</f>
        <v>-</v>
      </c>
    </row>
    <row r="1476" spans="1:4" x14ac:dyDescent="0.2">
      <c r="A1476" s="174" t="str">
        <f>IF(ISBLANK('Nomenklatur komplett'!P1476),"-",'Nomenklatur komplett'!P1476)</f>
        <v>-</v>
      </c>
      <c r="B1476" s="175" t="str">
        <f>IF(ISBLANK('Nomenklatur komplett'!Q1476),"-",'Nomenklatur komplett'!Q1476)</f>
        <v>-</v>
      </c>
      <c r="C1476" s="176" t="str">
        <f>IF(ISBLANK('Nomenklatur komplett'!R1476),"-",'Nomenklatur komplett'!R1476)</f>
        <v>-</v>
      </c>
      <c r="D1476" s="177" t="str">
        <f>IF(ISBLANK('Nomenklatur komplett'!S1476),"-",'Nomenklatur komplett'!S1476)</f>
        <v>-</v>
      </c>
    </row>
    <row r="1477" spans="1:4" x14ac:dyDescent="0.2">
      <c r="A1477" s="174" t="str">
        <f>IF(ISBLANK('Nomenklatur komplett'!P1477),"-",'Nomenklatur komplett'!P1477)</f>
        <v>-</v>
      </c>
      <c r="B1477" s="175" t="str">
        <f>IF(ISBLANK('Nomenklatur komplett'!Q1477),"-",'Nomenklatur komplett'!Q1477)</f>
        <v>-</v>
      </c>
      <c r="C1477" s="176" t="str">
        <f>IF(ISBLANK('Nomenklatur komplett'!R1477),"-",'Nomenklatur komplett'!R1477)</f>
        <v>-</v>
      </c>
      <c r="D1477" s="177" t="str">
        <f>IF(ISBLANK('Nomenklatur komplett'!S1477),"-",'Nomenklatur komplett'!S1477)</f>
        <v>-</v>
      </c>
    </row>
    <row r="1478" spans="1:4" x14ac:dyDescent="0.2">
      <c r="A1478" s="174" t="str">
        <f>IF(ISBLANK('Nomenklatur komplett'!P1478),"-",'Nomenklatur komplett'!P1478)</f>
        <v>-</v>
      </c>
      <c r="B1478" s="175" t="str">
        <f>IF(ISBLANK('Nomenklatur komplett'!Q1478),"-",'Nomenklatur komplett'!Q1478)</f>
        <v>-</v>
      </c>
      <c r="C1478" s="176" t="str">
        <f>IF(ISBLANK('Nomenklatur komplett'!R1478),"-",'Nomenklatur komplett'!R1478)</f>
        <v>-</v>
      </c>
      <c r="D1478" s="177" t="str">
        <f>IF(ISBLANK('Nomenklatur komplett'!S1478),"-",'Nomenklatur komplett'!S1478)</f>
        <v>-</v>
      </c>
    </row>
    <row r="1479" spans="1:4" x14ac:dyDescent="0.2">
      <c r="A1479" s="174" t="str">
        <f>IF(ISBLANK('Nomenklatur komplett'!P1479),"-",'Nomenklatur komplett'!P1479)</f>
        <v>-</v>
      </c>
      <c r="B1479" s="175" t="str">
        <f>IF(ISBLANK('Nomenklatur komplett'!Q1479),"-",'Nomenklatur komplett'!Q1479)</f>
        <v>-</v>
      </c>
      <c r="C1479" s="176" t="str">
        <f>IF(ISBLANK('Nomenklatur komplett'!R1479),"-",'Nomenklatur komplett'!R1479)</f>
        <v>-</v>
      </c>
      <c r="D1479" s="177" t="str">
        <f>IF(ISBLANK('Nomenklatur komplett'!S1479),"-",'Nomenklatur komplett'!S1479)</f>
        <v>-</v>
      </c>
    </row>
    <row r="1480" spans="1:4" x14ac:dyDescent="0.2">
      <c r="A1480" s="174" t="str">
        <f>IF(ISBLANK('Nomenklatur komplett'!P1480),"-",'Nomenklatur komplett'!P1480)</f>
        <v>-</v>
      </c>
      <c r="B1480" s="175" t="str">
        <f>IF(ISBLANK('Nomenklatur komplett'!Q1480),"-",'Nomenklatur komplett'!Q1480)</f>
        <v>-</v>
      </c>
      <c r="C1480" s="176" t="str">
        <f>IF(ISBLANK('Nomenklatur komplett'!R1480),"-",'Nomenklatur komplett'!R1480)</f>
        <v>-</v>
      </c>
      <c r="D1480" s="177" t="str">
        <f>IF(ISBLANK('Nomenklatur komplett'!S1480),"-",'Nomenklatur komplett'!S1480)</f>
        <v>-</v>
      </c>
    </row>
    <row r="1481" spans="1:4" x14ac:dyDescent="0.2">
      <c r="A1481" s="174" t="str">
        <f>IF(ISBLANK('Nomenklatur komplett'!P1481),"-",'Nomenklatur komplett'!P1481)</f>
        <v>-</v>
      </c>
      <c r="B1481" s="175" t="str">
        <f>IF(ISBLANK('Nomenklatur komplett'!Q1481),"-",'Nomenklatur komplett'!Q1481)</f>
        <v>-</v>
      </c>
      <c r="C1481" s="176" t="str">
        <f>IF(ISBLANK('Nomenklatur komplett'!R1481),"-",'Nomenklatur komplett'!R1481)</f>
        <v>-</v>
      </c>
      <c r="D1481" s="177" t="str">
        <f>IF(ISBLANK('Nomenklatur komplett'!S1481),"-",'Nomenklatur komplett'!S1481)</f>
        <v>-</v>
      </c>
    </row>
    <row r="1482" spans="1:4" x14ac:dyDescent="0.2">
      <c r="A1482" s="174" t="str">
        <f>IF(ISBLANK('Nomenklatur komplett'!P1482),"-",'Nomenklatur komplett'!P1482)</f>
        <v>-</v>
      </c>
      <c r="B1482" s="175" t="str">
        <f>IF(ISBLANK('Nomenklatur komplett'!Q1482),"-",'Nomenklatur komplett'!Q1482)</f>
        <v>-</v>
      </c>
      <c r="C1482" s="176" t="str">
        <f>IF(ISBLANK('Nomenklatur komplett'!R1482),"-",'Nomenklatur komplett'!R1482)</f>
        <v>-</v>
      </c>
      <c r="D1482" s="177" t="str">
        <f>IF(ISBLANK('Nomenklatur komplett'!S1482),"-",'Nomenklatur komplett'!S1482)</f>
        <v>-</v>
      </c>
    </row>
    <row r="1483" spans="1:4" x14ac:dyDescent="0.2">
      <c r="A1483" s="174" t="str">
        <f>IF(ISBLANK('Nomenklatur komplett'!P1483),"-",'Nomenklatur komplett'!P1483)</f>
        <v>-</v>
      </c>
      <c r="B1483" s="175" t="str">
        <f>IF(ISBLANK('Nomenklatur komplett'!Q1483),"-",'Nomenklatur komplett'!Q1483)</f>
        <v>-</v>
      </c>
      <c r="C1483" s="176" t="str">
        <f>IF(ISBLANK('Nomenklatur komplett'!R1483),"-",'Nomenklatur komplett'!R1483)</f>
        <v>-</v>
      </c>
      <c r="D1483" s="177" t="str">
        <f>IF(ISBLANK('Nomenklatur komplett'!S1483),"-",'Nomenklatur komplett'!S1483)</f>
        <v>-</v>
      </c>
    </row>
    <row r="1484" spans="1:4" x14ac:dyDescent="0.2">
      <c r="A1484" s="174" t="str">
        <f>IF(ISBLANK('Nomenklatur komplett'!P1484),"-",'Nomenklatur komplett'!P1484)</f>
        <v>-</v>
      </c>
      <c r="B1484" s="175" t="str">
        <f>IF(ISBLANK('Nomenklatur komplett'!Q1484),"-",'Nomenklatur komplett'!Q1484)</f>
        <v>-</v>
      </c>
      <c r="C1484" s="176" t="str">
        <f>IF(ISBLANK('Nomenklatur komplett'!R1484),"-",'Nomenklatur komplett'!R1484)</f>
        <v>-</v>
      </c>
      <c r="D1484" s="177" t="str">
        <f>IF(ISBLANK('Nomenklatur komplett'!S1484),"-",'Nomenklatur komplett'!S1484)</f>
        <v>-</v>
      </c>
    </row>
    <row r="1485" spans="1:4" x14ac:dyDescent="0.2">
      <c r="A1485" s="174" t="str">
        <f>IF(ISBLANK('Nomenklatur komplett'!P1485),"-",'Nomenklatur komplett'!P1485)</f>
        <v>-</v>
      </c>
      <c r="B1485" s="175" t="str">
        <f>IF(ISBLANK('Nomenklatur komplett'!Q1485),"-",'Nomenklatur komplett'!Q1485)</f>
        <v>-</v>
      </c>
      <c r="C1485" s="176" t="str">
        <f>IF(ISBLANK('Nomenklatur komplett'!R1485),"-",'Nomenklatur komplett'!R1485)</f>
        <v>-</v>
      </c>
      <c r="D1485" s="177" t="str">
        <f>IF(ISBLANK('Nomenklatur komplett'!S1485),"-",'Nomenklatur komplett'!S1485)</f>
        <v>-</v>
      </c>
    </row>
    <row r="1486" spans="1:4" x14ac:dyDescent="0.2">
      <c r="A1486" s="174" t="str">
        <f>IF(ISBLANK('Nomenklatur komplett'!P1486),"-",'Nomenklatur komplett'!P1486)</f>
        <v>-</v>
      </c>
      <c r="B1486" s="175" t="str">
        <f>IF(ISBLANK('Nomenklatur komplett'!Q1486),"-",'Nomenklatur komplett'!Q1486)</f>
        <v>-</v>
      </c>
      <c r="C1486" s="176" t="str">
        <f>IF(ISBLANK('Nomenklatur komplett'!R1486),"-",'Nomenklatur komplett'!R1486)</f>
        <v>-</v>
      </c>
      <c r="D1486" s="177" t="str">
        <f>IF(ISBLANK('Nomenklatur komplett'!S1486),"-",'Nomenklatur komplett'!S1486)</f>
        <v>-</v>
      </c>
    </row>
    <row r="1487" spans="1:4" x14ac:dyDescent="0.2">
      <c r="A1487" s="174" t="str">
        <f>IF(ISBLANK('Nomenklatur komplett'!P1487),"-",'Nomenklatur komplett'!P1487)</f>
        <v>-</v>
      </c>
      <c r="B1487" s="175" t="str">
        <f>IF(ISBLANK('Nomenklatur komplett'!Q1487),"-",'Nomenklatur komplett'!Q1487)</f>
        <v>-</v>
      </c>
      <c r="C1487" s="176" t="str">
        <f>IF(ISBLANK('Nomenklatur komplett'!R1487),"-",'Nomenklatur komplett'!R1487)</f>
        <v>-</v>
      </c>
      <c r="D1487" s="177" t="str">
        <f>IF(ISBLANK('Nomenklatur komplett'!S1487),"-",'Nomenklatur komplett'!S1487)</f>
        <v>-</v>
      </c>
    </row>
    <row r="1488" spans="1:4" x14ac:dyDescent="0.2">
      <c r="A1488" s="174" t="str">
        <f>IF(ISBLANK('Nomenklatur komplett'!P1488),"-",'Nomenklatur komplett'!P1488)</f>
        <v>-</v>
      </c>
      <c r="B1488" s="175" t="str">
        <f>IF(ISBLANK('Nomenklatur komplett'!Q1488),"-",'Nomenklatur komplett'!Q1488)</f>
        <v>-</v>
      </c>
      <c r="C1488" s="176" t="str">
        <f>IF(ISBLANK('Nomenklatur komplett'!R1488),"-",'Nomenklatur komplett'!R1488)</f>
        <v>-</v>
      </c>
      <c r="D1488" s="177" t="str">
        <f>IF(ISBLANK('Nomenklatur komplett'!S1488),"-",'Nomenklatur komplett'!S1488)</f>
        <v>-</v>
      </c>
    </row>
    <row r="1489" spans="1:4" x14ac:dyDescent="0.2">
      <c r="A1489" s="174" t="str">
        <f>IF(ISBLANK('Nomenklatur komplett'!P1489),"-",'Nomenklatur komplett'!P1489)</f>
        <v>-</v>
      </c>
      <c r="B1489" s="175" t="str">
        <f>IF(ISBLANK('Nomenklatur komplett'!Q1489),"-",'Nomenklatur komplett'!Q1489)</f>
        <v>-</v>
      </c>
      <c r="C1489" s="176" t="str">
        <f>IF(ISBLANK('Nomenklatur komplett'!R1489),"-",'Nomenklatur komplett'!R1489)</f>
        <v>-</v>
      </c>
      <c r="D1489" s="177" t="str">
        <f>IF(ISBLANK('Nomenklatur komplett'!S1489),"-",'Nomenklatur komplett'!S1489)</f>
        <v>-</v>
      </c>
    </row>
    <row r="1490" spans="1:4" x14ac:dyDescent="0.2">
      <c r="A1490" s="174" t="str">
        <f>IF(ISBLANK('Nomenklatur komplett'!P1490),"-",'Nomenklatur komplett'!P1490)</f>
        <v>-</v>
      </c>
      <c r="B1490" s="175" t="str">
        <f>IF(ISBLANK('Nomenklatur komplett'!Q1490),"-",'Nomenklatur komplett'!Q1490)</f>
        <v>-</v>
      </c>
      <c r="C1490" s="176" t="str">
        <f>IF(ISBLANK('Nomenklatur komplett'!R1490),"-",'Nomenklatur komplett'!R1490)</f>
        <v>-</v>
      </c>
      <c r="D1490" s="177" t="str">
        <f>IF(ISBLANK('Nomenklatur komplett'!S1490),"-",'Nomenklatur komplett'!S1490)</f>
        <v>-</v>
      </c>
    </row>
    <row r="1491" spans="1:4" x14ac:dyDescent="0.2">
      <c r="A1491" s="174" t="str">
        <f>IF(ISBLANK('Nomenklatur komplett'!P1491),"-",'Nomenklatur komplett'!P1491)</f>
        <v>-</v>
      </c>
      <c r="B1491" s="175" t="str">
        <f>IF(ISBLANK('Nomenklatur komplett'!Q1491),"-",'Nomenklatur komplett'!Q1491)</f>
        <v>-</v>
      </c>
      <c r="C1491" s="176" t="str">
        <f>IF(ISBLANK('Nomenklatur komplett'!R1491),"-",'Nomenklatur komplett'!R1491)</f>
        <v>-</v>
      </c>
      <c r="D1491" s="177" t="str">
        <f>IF(ISBLANK('Nomenklatur komplett'!S1491),"-",'Nomenklatur komplett'!S1491)</f>
        <v>-</v>
      </c>
    </row>
    <row r="1492" spans="1:4" x14ac:dyDescent="0.2">
      <c r="A1492" s="174" t="str">
        <f>IF(ISBLANK('Nomenklatur komplett'!P1492),"-",'Nomenklatur komplett'!P1492)</f>
        <v>-</v>
      </c>
      <c r="B1492" s="175" t="str">
        <f>IF(ISBLANK('Nomenklatur komplett'!Q1492),"-",'Nomenklatur komplett'!Q1492)</f>
        <v>-</v>
      </c>
      <c r="C1492" s="176" t="str">
        <f>IF(ISBLANK('Nomenklatur komplett'!R1492),"-",'Nomenklatur komplett'!R1492)</f>
        <v>-</v>
      </c>
      <c r="D1492" s="177" t="str">
        <f>IF(ISBLANK('Nomenklatur komplett'!S1492),"-",'Nomenklatur komplett'!S1492)</f>
        <v>-</v>
      </c>
    </row>
    <row r="1493" spans="1:4" x14ac:dyDescent="0.2">
      <c r="A1493" s="174" t="str">
        <f>IF(ISBLANK('Nomenklatur komplett'!P1493),"-",'Nomenklatur komplett'!P1493)</f>
        <v>-</v>
      </c>
      <c r="B1493" s="175" t="str">
        <f>IF(ISBLANK('Nomenklatur komplett'!Q1493),"-",'Nomenklatur komplett'!Q1493)</f>
        <v>-</v>
      </c>
      <c r="C1493" s="176" t="str">
        <f>IF(ISBLANK('Nomenklatur komplett'!R1493),"-",'Nomenklatur komplett'!R1493)</f>
        <v>-</v>
      </c>
      <c r="D1493" s="177" t="str">
        <f>IF(ISBLANK('Nomenklatur komplett'!S1493),"-",'Nomenklatur komplett'!S1493)</f>
        <v>-</v>
      </c>
    </row>
    <row r="1494" spans="1:4" x14ac:dyDescent="0.2">
      <c r="A1494" s="174" t="str">
        <f>IF(ISBLANK('Nomenklatur komplett'!P1494),"-",'Nomenklatur komplett'!P1494)</f>
        <v>-</v>
      </c>
      <c r="B1494" s="175" t="str">
        <f>IF(ISBLANK('Nomenklatur komplett'!Q1494),"-",'Nomenklatur komplett'!Q1494)</f>
        <v>-</v>
      </c>
      <c r="C1494" s="176" t="str">
        <f>IF(ISBLANK('Nomenklatur komplett'!R1494),"-",'Nomenklatur komplett'!R1494)</f>
        <v>-</v>
      </c>
      <c r="D1494" s="177" t="str">
        <f>IF(ISBLANK('Nomenklatur komplett'!S1494),"-",'Nomenklatur komplett'!S1494)</f>
        <v>-</v>
      </c>
    </row>
    <row r="1495" spans="1:4" x14ac:dyDescent="0.2">
      <c r="A1495" s="174" t="str">
        <f>IF(ISBLANK('Nomenklatur komplett'!P1495),"-",'Nomenklatur komplett'!P1495)</f>
        <v>-</v>
      </c>
      <c r="B1495" s="175" t="str">
        <f>IF(ISBLANK('Nomenklatur komplett'!Q1495),"-",'Nomenklatur komplett'!Q1495)</f>
        <v>-</v>
      </c>
      <c r="C1495" s="176" t="str">
        <f>IF(ISBLANK('Nomenklatur komplett'!R1495),"-",'Nomenklatur komplett'!R1495)</f>
        <v>-</v>
      </c>
      <c r="D1495" s="177" t="str">
        <f>IF(ISBLANK('Nomenklatur komplett'!S1495),"-",'Nomenklatur komplett'!S1495)</f>
        <v>-</v>
      </c>
    </row>
    <row r="1496" spans="1:4" x14ac:dyDescent="0.2">
      <c r="A1496" s="174" t="str">
        <f>IF(ISBLANK('Nomenklatur komplett'!P1496),"-",'Nomenklatur komplett'!P1496)</f>
        <v>-</v>
      </c>
      <c r="B1496" s="175" t="str">
        <f>IF(ISBLANK('Nomenklatur komplett'!Q1496),"-",'Nomenklatur komplett'!Q1496)</f>
        <v>-</v>
      </c>
      <c r="C1496" s="176" t="str">
        <f>IF(ISBLANK('Nomenklatur komplett'!R1496),"-",'Nomenklatur komplett'!R1496)</f>
        <v>-</v>
      </c>
      <c r="D1496" s="177" t="str">
        <f>IF(ISBLANK('Nomenklatur komplett'!S1496),"-",'Nomenklatur komplett'!S1496)</f>
        <v>-</v>
      </c>
    </row>
    <row r="1497" spans="1:4" x14ac:dyDescent="0.2">
      <c r="A1497" s="174" t="str">
        <f>IF(ISBLANK('Nomenklatur komplett'!P1497),"-",'Nomenklatur komplett'!P1497)</f>
        <v>-</v>
      </c>
      <c r="B1497" s="175" t="str">
        <f>IF(ISBLANK('Nomenklatur komplett'!Q1497),"-",'Nomenklatur komplett'!Q1497)</f>
        <v>-</v>
      </c>
      <c r="C1497" s="176" t="str">
        <f>IF(ISBLANK('Nomenklatur komplett'!R1497),"-",'Nomenklatur komplett'!R1497)</f>
        <v>-</v>
      </c>
      <c r="D1497" s="177" t="str">
        <f>IF(ISBLANK('Nomenklatur komplett'!S1497),"-",'Nomenklatur komplett'!S1497)</f>
        <v>-</v>
      </c>
    </row>
    <row r="1498" spans="1:4" x14ac:dyDescent="0.2">
      <c r="A1498" s="174" t="str">
        <f>IF(ISBLANK('Nomenklatur komplett'!P1498),"-",'Nomenklatur komplett'!P1498)</f>
        <v>-</v>
      </c>
      <c r="B1498" s="175" t="str">
        <f>IF(ISBLANK('Nomenklatur komplett'!Q1498),"-",'Nomenklatur komplett'!Q1498)</f>
        <v>-</v>
      </c>
      <c r="C1498" s="176" t="str">
        <f>IF(ISBLANK('Nomenklatur komplett'!R1498),"-",'Nomenklatur komplett'!R1498)</f>
        <v>-</v>
      </c>
      <c r="D1498" s="177" t="str">
        <f>IF(ISBLANK('Nomenklatur komplett'!S1498),"-",'Nomenklatur komplett'!S1498)</f>
        <v>-</v>
      </c>
    </row>
    <row r="1499" spans="1:4" x14ac:dyDescent="0.2">
      <c r="A1499" s="174" t="str">
        <f>IF(ISBLANK('Nomenklatur komplett'!P1499),"-",'Nomenklatur komplett'!P1499)</f>
        <v>-</v>
      </c>
      <c r="B1499" s="175" t="str">
        <f>IF(ISBLANK('Nomenklatur komplett'!Q1499),"-",'Nomenklatur komplett'!Q1499)</f>
        <v>-</v>
      </c>
      <c r="C1499" s="176" t="str">
        <f>IF(ISBLANK('Nomenklatur komplett'!R1499),"-",'Nomenklatur komplett'!R1499)</f>
        <v>-</v>
      </c>
      <c r="D1499" s="177" t="str">
        <f>IF(ISBLANK('Nomenklatur komplett'!S1499),"-",'Nomenklatur komplett'!S1499)</f>
        <v>-</v>
      </c>
    </row>
    <row r="1500" spans="1:4" x14ac:dyDescent="0.2">
      <c r="A1500" s="174" t="str">
        <f>IF(ISBLANK('Nomenklatur komplett'!P1500),"-",'Nomenklatur komplett'!P1500)</f>
        <v>-</v>
      </c>
      <c r="B1500" s="175" t="str">
        <f>IF(ISBLANK('Nomenklatur komplett'!Q1500),"-",'Nomenklatur komplett'!Q1500)</f>
        <v>-</v>
      </c>
      <c r="C1500" s="176" t="str">
        <f>IF(ISBLANK('Nomenklatur komplett'!R1500),"-",'Nomenklatur komplett'!R1500)</f>
        <v>-</v>
      </c>
      <c r="D1500" s="177" t="str">
        <f>IF(ISBLANK('Nomenklatur komplett'!S1500),"-",'Nomenklatur komplett'!S1500)</f>
        <v>-</v>
      </c>
    </row>
    <row r="1501" spans="1:4" x14ac:dyDescent="0.2">
      <c r="A1501" s="174" t="str">
        <f>IF(ISBLANK('Nomenklatur komplett'!P1501),"-",'Nomenklatur komplett'!P1501)</f>
        <v>-</v>
      </c>
      <c r="B1501" s="175" t="str">
        <f>IF(ISBLANK('Nomenklatur komplett'!Q1501),"-",'Nomenklatur komplett'!Q1501)</f>
        <v>-</v>
      </c>
      <c r="C1501" s="176" t="str">
        <f>IF(ISBLANK('Nomenklatur komplett'!R1501),"-",'Nomenklatur komplett'!R1501)</f>
        <v>-</v>
      </c>
      <c r="D1501" s="177" t="str">
        <f>IF(ISBLANK('Nomenklatur komplett'!S1501),"-",'Nomenklatur komplett'!S1501)</f>
        <v>-</v>
      </c>
    </row>
    <row r="1502" spans="1:4" x14ac:dyDescent="0.2">
      <c r="A1502" s="174" t="str">
        <f>IF(ISBLANK('Nomenklatur komplett'!P1502),"-",'Nomenklatur komplett'!P1502)</f>
        <v>-</v>
      </c>
      <c r="B1502" s="175" t="str">
        <f>IF(ISBLANK('Nomenklatur komplett'!Q1502),"-",'Nomenklatur komplett'!Q1502)</f>
        <v>-</v>
      </c>
      <c r="C1502" s="176" t="str">
        <f>IF(ISBLANK('Nomenklatur komplett'!R1502),"-",'Nomenklatur komplett'!R1502)</f>
        <v>-</v>
      </c>
      <c r="D1502" s="177" t="str">
        <f>IF(ISBLANK('Nomenklatur komplett'!S1502),"-",'Nomenklatur komplett'!S1502)</f>
        <v>-</v>
      </c>
    </row>
    <row r="1503" spans="1:4" x14ac:dyDescent="0.2">
      <c r="A1503" s="174" t="str">
        <f>IF(ISBLANK('Nomenklatur komplett'!P1503),"-",'Nomenklatur komplett'!P1503)</f>
        <v>-</v>
      </c>
      <c r="B1503" s="175" t="str">
        <f>IF(ISBLANK('Nomenklatur komplett'!Q1503),"-",'Nomenklatur komplett'!Q1503)</f>
        <v>-</v>
      </c>
      <c r="C1503" s="176" t="str">
        <f>IF(ISBLANK('Nomenklatur komplett'!R1503),"-",'Nomenklatur komplett'!R1503)</f>
        <v>-</v>
      </c>
      <c r="D1503" s="177" t="str">
        <f>IF(ISBLANK('Nomenklatur komplett'!S1503),"-",'Nomenklatur komplett'!S1503)</f>
        <v>-</v>
      </c>
    </row>
    <row r="1504" spans="1:4" x14ac:dyDescent="0.2">
      <c r="A1504" s="174" t="str">
        <f>IF(ISBLANK('Nomenklatur komplett'!P1504),"-",'Nomenklatur komplett'!P1504)</f>
        <v>-</v>
      </c>
      <c r="B1504" s="175" t="str">
        <f>IF(ISBLANK('Nomenklatur komplett'!Q1504),"-",'Nomenklatur komplett'!Q1504)</f>
        <v>-</v>
      </c>
      <c r="C1504" s="176" t="str">
        <f>IF(ISBLANK('Nomenklatur komplett'!R1504),"-",'Nomenklatur komplett'!R1504)</f>
        <v>-</v>
      </c>
      <c r="D1504" s="177" t="str">
        <f>IF(ISBLANK('Nomenklatur komplett'!S1504),"-",'Nomenklatur komplett'!S1504)</f>
        <v>-</v>
      </c>
    </row>
    <row r="1505" spans="1:4" x14ac:dyDescent="0.2">
      <c r="A1505" s="174" t="str">
        <f>IF(ISBLANK('Nomenklatur komplett'!P1505),"-",'Nomenklatur komplett'!P1505)</f>
        <v>-</v>
      </c>
      <c r="B1505" s="175" t="str">
        <f>IF(ISBLANK('Nomenklatur komplett'!Q1505),"-",'Nomenklatur komplett'!Q1505)</f>
        <v>-</v>
      </c>
      <c r="C1505" s="176" t="str">
        <f>IF(ISBLANK('Nomenklatur komplett'!R1505),"-",'Nomenklatur komplett'!R1505)</f>
        <v>-</v>
      </c>
      <c r="D1505" s="177" t="str">
        <f>IF(ISBLANK('Nomenklatur komplett'!S1505),"-",'Nomenklatur komplett'!S1505)</f>
        <v>-</v>
      </c>
    </row>
    <row r="1506" spans="1:4" x14ac:dyDescent="0.2">
      <c r="A1506" s="174" t="str">
        <f>IF(ISBLANK('Nomenklatur komplett'!P1506),"-",'Nomenklatur komplett'!P1506)</f>
        <v>-</v>
      </c>
      <c r="B1506" s="175" t="str">
        <f>IF(ISBLANK('Nomenklatur komplett'!Q1506),"-",'Nomenklatur komplett'!Q1506)</f>
        <v>-</v>
      </c>
      <c r="C1506" s="176" t="str">
        <f>IF(ISBLANK('Nomenklatur komplett'!R1506),"-",'Nomenklatur komplett'!R1506)</f>
        <v>-</v>
      </c>
      <c r="D1506" s="177" t="str">
        <f>IF(ISBLANK('Nomenklatur komplett'!S1506),"-",'Nomenklatur komplett'!S1506)</f>
        <v>-</v>
      </c>
    </row>
    <row r="1507" spans="1:4" x14ac:dyDescent="0.2">
      <c r="A1507" s="174" t="str">
        <f>IF(ISBLANK('Nomenklatur komplett'!P1507),"-",'Nomenklatur komplett'!P1507)</f>
        <v>-</v>
      </c>
      <c r="B1507" s="175" t="str">
        <f>IF(ISBLANK('Nomenklatur komplett'!Q1507),"-",'Nomenklatur komplett'!Q1507)</f>
        <v>-</v>
      </c>
      <c r="C1507" s="176" t="str">
        <f>IF(ISBLANK('Nomenklatur komplett'!R1507),"-",'Nomenklatur komplett'!R1507)</f>
        <v>-</v>
      </c>
      <c r="D1507" s="177" t="str">
        <f>IF(ISBLANK('Nomenklatur komplett'!S1507),"-",'Nomenklatur komplett'!S1507)</f>
        <v>-</v>
      </c>
    </row>
    <row r="1508" spans="1:4" x14ac:dyDescent="0.2">
      <c r="A1508" s="174" t="str">
        <f>IF(ISBLANK('Nomenklatur komplett'!P1508),"-",'Nomenklatur komplett'!P1508)</f>
        <v>-</v>
      </c>
      <c r="B1508" s="175" t="str">
        <f>IF(ISBLANK('Nomenklatur komplett'!Q1508),"-",'Nomenklatur komplett'!Q1508)</f>
        <v>-</v>
      </c>
      <c r="C1508" s="176" t="str">
        <f>IF(ISBLANK('Nomenklatur komplett'!R1508),"-",'Nomenklatur komplett'!R1508)</f>
        <v>-</v>
      </c>
      <c r="D1508" s="177" t="str">
        <f>IF(ISBLANK('Nomenklatur komplett'!S1508),"-",'Nomenklatur komplett'!S1508)</f>
        <v>-</v>
      </c>
    </row>
    <row r="1509" spans="1:4" x14ac:dyDescent="0.2">
      <c r="A1509" s="174" t="str">
        <f>IF(ISBLANK('Nomenklatur komplett'!P1509),"-",'Nomenklatur komplett'!P1509)</f>
        <v>-</v>
      </c>
      <c r="B1509" s="175" t="str">
        <f>IF(ISBLANK('Nomenklatur komplett'!Q1509),"-",'Nomenklatur komplett'!Q1509)</f>
        <v>-</v>
      </c>
      <c r="C1509" s="176" t="str">
        <f>IF(ISBLANK('Nomenklatur komplett'!R1509),"-",'Nomenklatur komplett'!R1509)</f>
        <v>-</v>
      </c>
      <c r="D1509" s="177" t="str">
        <f>IF(ISBLANK('Nomenklatur komplett'!S1509),"-",'Nomenklatur komplett'!S1509)</f>
        <v>-</v>
      </c>
    </row>
    <row r="1510" spans="1:4" x14ac:dyDescent="0.2">
      <c r="A1510" s="174" t="str">
        <f>IF(ISBLANK('Nomenklatur komplett'!P1510),"-",'Nomenklatur komplett'!P1510)</f>
        <v>-</v>
      </c>
      <c r="B1510" s="175" t="str">
        <f>IF(ISBLANK('Nomenklatur komplett'!Q1510),"-",'Nomenklatur komplett'!Q1510)</f>
        <v>-</v>
      </c>
      <c r="C1510" s="176" t="str">
        <f>IF(ISBLANK('Nomenklatur komplett'!R1510),"-",'Nomenklatur komplett'!R1510)</f>
        <v>-</v>
      </c>
      <c r="D1510" s="177" t="str">
        <f>IF(ISBLANK('Nomenklatur komplett'!S1510),"-",'Nomenklatur komplett'!S1510)</f>
        <v>-</v>
      </c>
    </row>
    <row r="1511" spans="1:4" x14ac:dyDescent="0.2">
      <c r="A1511" s="174" t="str">
        <f>IF(ISBLANK('Nomenklatur komplett'!P1511),"-",'Nomenklatur komplett'!P1511)</f>
        <v>-</v>
      </c>
      <c r="B1511" s="175" t="str">
        <f>IF(ISBLANK('Nomenklatur komplett'!Q1511),"-",'Nomenklatur komplett'!Q1511)</f>
        <v>-</v>
      </c>
      <c r="C1511" s="176" t="str">
        <f>IF(ISBLANK('Nomenklatur komplett'!R1511),"-",'Nomenklatur komplett'!R1511)</f>
        <v>-</v>
      </c>
      <c r="D1511" s="177" t="str">
        <f>IF(ISBLANK('Nomenklatur komplett'!S1511),"-",'Nomenklatur komplett'!S1511)</f>
        <v>-</v>
      </c>
    </row>
    <row r="1512" spans="1:4" x14ac:dyDescent="0.2">
      <c r="A1512" s="174" t="str">
        <f>IF(ISBLANK('Nomenklatur komplett'!P1512),"-",'Nomenklatur komplett'!P1512)</f>
        <v>-</v>
      </c>
      <c r="B1512" s="175" t="str">
        <f>IF(ISBLANK('Nomenklatur komplett'!Q1512),"-",'Nomenklatur komplett'!Q1512)</f>
        <v>-</v>
      </c>
      <c r="C1512" s="176" t="str">
        <f>IF(ISBLANK('Nomenklatur komplett'!R1512),"-",'Nomenklatur komplett'!R1512)</f>
        <v>-</v>
      </c>
      <c r="D1512" s="177" t="str">
        <f>IF(ISBLANK('Nomenklatur komplett'!S1512),"-",'Nomenklatur komplett'!S1512)</f>
        <v>-</v>
      </c>
    </row>
    <row r="1513" spans="1:4" x14ac:dyDescent="0.2">
      <c r="A1513" s="174" t="str">
        <f>IF(ISBLANK('Nomenklatur komplett'!P1513),"-",'Nomenklatur komplett'!P1513)</f>
        <v>-</v>
      </c>
      <c r="B1513" s="175" t="str">
        <f>IF(ISBLANK('Nomenklatur komplett'!Q1513),"-",'Nomenklatur komplett'!Q1513)</f>
        <v>-</v>
      </c>
      <c r="C1513" s="176" t="str">
        <f>IF(ISBLANK('Nomenklatur komplett'!R1513),"-",'Nomenklatur komplett'!R1513)</f>
        <v>-</v>
      </c>
      <c r="D1513" s="177" t="str">
        <f>IF(ISBLANK('Nomenklatur komplett'!S1513),"-",'Nomenklatur komplett'!S1513)</f>
        <v>-</v>
      </c>
    </row>
    <row r="1514" spans="1:4" x14ac:dyDescent="0.2">
      <c r="A1514" s="174" t="str">
        <f>IF(ISBLANK('Nomenklatur komplett'!P1514),"-",'Nomenklatur komplett'!P1514)</f>
        <v>-</v>
      </c>
      <c r="B1514" s="175" t="str">
        <f>IF(ISBLANK('Nomenklatur komplett'!Q1514),"-",'Nomenklatur komplett'!Q1514)</f>
        <v>-</v>
      </c>
      <c r="C1514" s="176" t="str">
        <f>IF(ISBLANK('Nomenklatur komplett'!R1514),"-",'Nomenklatur komplett'!R1514)</f>
        <v>-</v>
      </c>
      <c r="D1514" s="177" t="str">
        <f>IF(ISBLANK('Nomenklatur komplett'!S1514),"-",'Nomenklatur komplett'!S1514)</f>
        <v>-</v>
      </c>
    </row>
    <row r="1515" spans="1:4" x14ac:dyDescent="0.2">
      <c r="A1515" s="174" t="str">
        <f>IF(ISBLANK('Nomenklatur komplett'!P1515),"-",'Nomenklatur komplett'!P1515)</f>
        <v>-</v>
      </c>
      <c r="B1515" s="175" t="str">
        <f>IF(ISBLANK('Nomenklatur komplett'!Q1515),"-",'Nomenklatur komplett'!Q1515)</f>
        <v>-</v>
      </c>
      <c r="C1515" s="176" t="str">
        <f>IF(ISBLANK('Nomenklatur komplett'!R1515),"-",'Nomenklatur komplett'!R1515)</f>
        <v>-</v>
      </c>
      <c r="D1515" s="177" t="str">
        <f>IF(ISBLANK('Nomenklatur komplett'!S1515),"-",'Nomenklatur komplett'!S1515)</f>
        <v>-</v>
      </c>
    </row>
    <row r="1516" spans="1:4" x14ac:dyDescent="0.2">
      <c r="A1516" s="174" t="str">
        <f>IF(ISBLANK('Nomenklatur komplett'!P1516),"-",'Nomenklatur komplett'!P1516)</f>
        <v>-</v>
      </c>
      <c r="B1516" s="175" t="str">
        <f>IF(ISBLANK('Nomenklatur komplett'!Q1516),"-",'Nomenklatur komplett'!Q1516)</f>
        <v>-</v>
      </c>
      <c r="C1516" s="176" t="str">
        <f>IF(ISBLANK('Nomenklatur komplett'!R1516),"-",'Nomenklatur komplett'!R1516)</f>
        <v>-</v>
      </c>
      <c r="D1516" s="177" t="str">
        <f>IF(ISBLANK('Nomenklatur komplett'!S1516),"-",'Nomenklatur komplett'!S1516)</f>
        <v>-</v>
      </c>
    </row>
    <row r="1517" spans="1:4" x14ac:dyDescent="0.2">
      <c r="A1517" s="174" t="str">
        <f>IF(ISBLANK('Nomenklatur komplett'!P1517),"-",'Nomenklatur komplett'!P1517)</f>
        <v>-</v>
      </c>
      <c r="B1517" s="175" t="str">
        <f>IF(ISBLANK('Nomenklatur komplett'!Q1517),"-",'Nomenklatur komplett'!Q1517)</f>
        <v>-</v>
      </c>
      <c r="C1517" s="176" t="str">
        <f>IF(ISBLANK('Nomenklatur komplett'!R1517),"-",'Nomenklatur komplett'!R1517)</f>
        <v>-</v>
      </c>
      <c r="D1517" s="177" t="str">
        <f>IF(ISBLANK('Nomenklatur komplett'!S1517),"-",'Nomenklatur komplett'!S1517)</f>
        <v>-</v>
      </c>
    </row>
    <row r="1518" spans="1:4" x14ac:dyDescent="0.2">
      <c r="A1518" s="174" t="str">
        <f>IF(ISBLANK('Nomenklatur komplett'!P1518),"-",'Nomenklatur komplett'!P1518)</f>
        <v>-</v>
      </c>
      <c r="B1518" s="175" t="str">
        <f>IF(ISBLANK('Nomenklatur komplett'!Q1518),"-",'Nomenklatur komplett'!Q1518)</f>
        <v>-</v>
      </c>
      <c r="C1518" s="176" t="str">
        <f>IF(ISBLANK('Nomenklatur komplett'!R1518),"-",'Nomenklatur komplett'!R1518)</f>
        <v>-</v>
      </c>
      <c r="D1518" s="177" t="str">
        <f>IF(ISBLANK('Nomenklatur komplett'!S1518),"-",'Nomenklatur komplett'!S1518)</f>
        <v>-</v>
      </c>
    </row>
    <row r="1519" spans="1:4" x14ac:dyDescent="0.2">
      <c r="A1519" s="174" t="str">
        <f>IF(ISBLANK('Nomenklatur komplett'!P1519),"-",'Nomenklatur komplett'!P1519)</f>
        <v>-</v>
      </c>
      <c r="B1519" s="175" t="str">
        <f>IF(ISBLANK('Nomenklatur komplett'!Q1519),"-",'Nomenklatur komplett'!Q1519)</f>
        <v>-</v>
      </c>
      <c r="C1519" s="176" t="str">
        <f>IF(ISBLANK('Nomenklatur komplett'!R1519),"-",'Nomenklatur komplett'!R1519)</f>
        <v>-</v>
      </c>
      <c r="D1519" s="177" t="str">
        <f>IF(ISBLANK('Nomenklatur komplett'!S1519),"-",'Nomenklatur komplett'!S1519)</f>
        <v>-</v>
      </c>
    </row>
    <row r="1520" spans="1:4" x14ac:dyDescent="0.2">
      <c r="A1520" s="174" t="str">
        <f>IF(ISBLANK('Nomenklatur komplett'!P1520),"-",'Nomenklatur komplett'!P1520)</f>
        <v>-</v>
      </c>
      <c r="B1520" s="175" t="str">
        <f>IF(ISBLANK('Nomenklatur komplett'!Q1520),"-",'Nomenklatur komplett'!Q1520)</f>
        <v>-</v>
      </c>
      <c r="C1520" s="176" t="str">
        <f>IF(ISBLANK('Nomenklatur komplett'!R1520),"-",'Nomenklatur komplett'!R1520)</f>
        <v>-</v>
      </c>
      <c r="D1520" s="177" t="str">
        <f>IF(ISBLANK('Nomenklatur komplett'!S1520),"-",'Nomenklatur komplett'!S1520)</f>
        <v>-</v>
      </c>
    </row>
    <row r="1521" spans="1:4" x14ac:dyDescent="0.2">
      <c r="A1521" s="174" t="str">
        <f>IF(ISBLANK('Nomenklatur komplett'!P1521),"-",'Nomenklatur komplett'!P1521)</f>
        <v>-</v>
      </c>
      <c r="B1521" s="175" t="str">
        <f>IF(ISBLANK('Nomenklatur komplett'!Q1521),"-",'Nomenklatur komplett'!Q1521)</f>
        <v>-</v>
      </c>
      <c r="C1521" s="176" t="str">
        <f>IF(ISBLANK('Nomenklatur komplett'!R1521),"-",'Nomenklatur komplett'!R1521)</f>
        <v>-</v>
      </c>
      <c r="D1521" s="177" t="str">
        <f>IF(ISBLANK('Nomenklatur komplett'!S1521),"-",'Nomenklatur komplett'!S1521)</f>
        <v>-</v>
      </c>
    </row>
    <row r="1522" spans="1:4" x14ac:dyDescent="0.2">
      <c r="A1522" s="174" t="str">
        <f>IF(ISBLANK('Nomenklatur komplett'!P1522),"-",'Nomenklatur komplett'!P1522)</f>
        <v>-</v>
      </c>
      <c r="B1522" s="175" t="str">
        <f>IF(ISBLANK('Nomenklatur komplett'!Q1522),"-",'Nomenklatur komplett'!Q1522)</f>
        <v>-</v>
      </c>
      <c r="C1522" s="176" t="str">
        <f>IF(ISBLANK('Nomenklatur komplett'!R1522),"-",'Nomenklatur komplett'!R1522)</f>
        <v>-</v>
      </c>
      <c r="D1522" s="177" t="str">
        <f>IF(ISBLANK('Nomenklatur komplett'!S1522),"-",'Nomenklatur komplett'!S1522)</f>
        <v>-</v>
      </c>
    </row>
    <row r="1523" spans="1:4" x14ac:dyDescent="0.2">
      <c r="A1523" s="174" t="str">
        <f>IF(ISBLANK('Nomenklatur komplett'!P1523),"-",'Nomenklatur komplett'!P1523)</f>
        <v>-</v>
      </c>
      <c r="B1523" s="175" t="str">
        <f>IF(ISBLANK('Nomenklatur komplett'!Q1523),"-",'Nomenklatur komplett'!Q1523)</f>
        <v>-</v>
      </c>
      <c r="C1523" s="176" t="str">
        <f>IF(ISBLANK('Nomenklatur komplett'!R1523),"-",'Nomenklatur komplett'!R1523)</f>
        <v>-</v>
      </c>
      <c r="D1523" s="177" t="str">
        <f>IF(ISBLANK('Nomenklatur komplett'!S1523),"-",'Nomenklatur komplett'!S1523)</f>
        <v>-</v>
      </c>
    </row>
    <row r="1524" spans="1:4" x14ac:dyDescent="0.2">
      <c r="A1524" s="174" t="str">
        <f>IF(ISBLANK('Nomenklatur komplett'!P1524),"-",'Nomenklatur komplett'!P1524)</f>
        <v>-</v>
      </c>
      <c r="B1524" s="175" t="str">
        <f>IF(ISBLANK('Nomenklatur komplett'!Q1524),"-",'Nomenklatur komplett'!Q1524)</f>
        <v>-</v>
      </c>
      <c r="C1524" s="176" t="str">
        <f>IF(ISBLANK('Nomenklatur komplett'!R1524),"-",'Nomenklatur komplett'!R1524)</f>
        <v>-</v>
      </c>
      <c r="D1524" s="177" t="str">
        <f>IF(ISBLANK('Nomenklatur komplett'!S1524),"-",'Nomenklatur komplett'!S1524)</f>
        <v>-</v>
      </c>
    </row>
    <row r="1525" spans="1:4" x14ac:dyDescent="0.2">
      <c r="A1525" s="174" t="str">
        <f>IF(ISBLANK('Nomenklatur komplett'!P1525),"-",'Nomenklatur komplett'!P1525)</f>
        <v>-</v>
      </c>
      <c r="B1525" s="175" t="str">
        <f>IF(ISBLANK('Nomenklatur komplett'!Q1525),"-",'Nomenklatur komplett'!Q1525)</f>
        <v>-</v>
      </c>
      <c r="C1525" s="176" t="str">
        <f>IF(ISBLANK('Nomenklatur komplett'!R1525),"-",'Nomenklatur komplett'!R1525)</f>
        <v>-</v>
      </c>
      <c r="D1525" s="177" t="str">
        <f>IF(ISBLANK('Nomenklatur komplett'!S1525),"-",'Nomenklatur komplett'!S1525)</f>
        <v>-</v>
      </c>
    </row>
    <row r="1526" spans="1:4" x14ac:dyDescent="0.2">
      <c r="A1526" s="174" t="str">
        <f>IF(ISBLANK('Nomenklatur komplett'!P1526),"-",'Nomenklatur komplett'!P1526)</f>
        <v>-</v>
      </c>
      <c r="B1526" s="175" t="str">
        <f>IF(ISBLANK('Nomenklatur komplett'!Q1526),"-",'Nomenklatur komplett'!Q1526)</f>
        <v>-</v>
      </c>
      <c r="C1526" s="176" t="str">
        <f>IF(ISBLANK('Nomenklatur komplett'!R1526),"-",'Nomenklatur komplett'!R1526)</f>
        <v>-</v>
      </c>
      <c r="D1526" s="177" t="str">
        <f>IF(ISBLANK('Nomenklatur komplett'!S1526),"-",'Nomenklatur komplett'!S1526)</f>
        <v>-</v>
      </c>
    </row>
    <row r="1527" spans="1:4" x14ac:dyDescent="0.2">
      <c r="A1527" s="174" t="str">
        <f>IF(ISBLANK('Nomenklatur komplett'!P1527),"-",'Nomenklatur komplett'!P1527)</f>
        <v>-</v>
      </c>
      <c r="B1527" s="175" t="str">
        <f>IF(ISBLANK('Nomenklatur komplett'!Q1527),"-",'Nomenklatur komplett'!Q1527)</f>
        <v>-</v>
      </c>
      <c r="C1527" s="176" t="str">
        <f>IF(ISBLANK('Nomenklatur komplett'!R1527),"-",'Nomenklatur komplett'!R1527)</f>
        <v>-</v>
      </c>
      <c r="D1527" s="177" t="str">
        <f>IF(ISBLANK('Nomenklatur komplett'!S1527),"-",'Nomenklatur komplett'!S1527)</f>
        <v>-</v>
      </c>
    </row>
    <row r="1528" spans="1:4" x14ac:dyDescent="0.2">
      <c r="A1528" s="174" t="str">
        <f>IF(ISBLANK('Nomenklatur komplett'!P1528),"-",'Nomenklatur komplett'!P1528)</f>
        <v>-</v>
      </c>
      <c r="B1528" s="175" t="str">
        <f>IF(ISBLANK('Nomenklatur komplett'!Q1528),"-",'Nomenklatur komplett'!Q1528)</f>
        <v>-</v>
      </c>
      <c r="C1528" s="176" t="str">
        <f>IF(ISBLANK('Nomenklatur komplett'!R1528),"-",'Nomenklatur komplett'!R1528)</f>
        <v>-</v>
      </c>
      <c r="D1528" s="177" t="str">
        <f>IF(ISBLANK('Nomenklatur komplett'!S1528),"-",'Nomenklatur komplett'!S1528)</f>
        <v>-</v>
      </c>
    </row>
    <row r="1529" spans="1:4" x14ac:dyDescent="0.2">
      <c r="A1529" s="174" t="str">
        <f>IF(ISBLANK('Nomenklatur komplett'!P1529),"-",'Nomenklatur komplett'!P1529)</f>
        <v>-</v>
      </c>
      <c r="B1529" s="175" t="str">
        <f>IF(ISBLANK('Nomenklatur komplett'!Q1529),"-",'Nomenklatur komplett'!Q1529)</f>
        <v>-</v>
      </c>
      <c r="C1529" s="176" t="str">
        <f>IF(ISBLANK('Nomenklatur komplett'!R1529),"-",'Nomenklatur komplett'!R1529)</f>
        <v>-</v>
      </c>
      <c r="D1529" s="177" t="str">
        <f>IF(ISBLANK('Nomenklatur komplett'!S1529),"-",'Nomenklatur komplett'!S1529)</f>
        <v>-</v>
      </c>
    </row>
    <row r="1530" spans="1:4" x14ac:dyDescent="0.2">
      <c r="A1530" s="174" t="str">
        <f>IF(ISBLANK('Nomenklatur komplett'!P1530),"-",'Nomenklatur komplett'!P1530)</f>
        <v>-</v>
      </c>
      <c r="B1530" s="175" t="str">
        <f>IF(ISBLANK('Nomenklatur komplett'!Q1530),"-",'Nomenklatur komplett'!Q1530)</f>
        <v>-</v>
      </c>
      <c r="C1530" s="176" t="str">
        <f>IF(ISBLANK('Nomenklatur komplett'!R1530),"-",'Nomenklatur komplett'!R1530)</f>
        <v>-</v>
      </c>
      <c r="D1530" s="177" t="str">
        <f>IF(ISBLANK('Nomenklatur komplett'!S1530),"-",'Nomenklatur komplett'!S1530)</f>
        <v>-</v>
      </c>
    </row>
    <row r="1531" spans="1:4" x14ac:dyDescent="0.2">
      <c r="A1531" s="174" t="str">
        <f>IF(ISBLANK('Nomenklatur komplett'!P1531),"-",'Nomenklatur komplett'!P1531)</f>
        <v>-</v>
      </c>
      <c r="B1531" s="175" t="str">
        <f>IF(ISBLANK('Nomenklatur komplett'!Q1531),"-",'Nomenklatur komplett'!Q1531)</f>
        <v>-</v>
      </c>
      <c r="C1531" s="176" t="str">
        <f>IF(ISBLANK('Nomenklatur komplett'!R1531),"-",'Nomenklatur komplett'!R1531)</f>
        <v>-</v>
      </c>
      <c r="D1531" s="177" t="str">
        <f>IF(ISBLANK('Nomenklatur komplett'!S1531),"-",'Nomenklatur komplett'!S1531)</f>
        <v>-</v>
      </c>
    </row>
    <row r="1532" spans="1:4" x14ac:dyDescent="0.2">
      <c r="A1532" s="174" t="str">
        <f>IF(ISBLANK('Nomenklatur komplett'!P1532),"-",'Nomenklatur komplett'!P1532)</f>
        <v>-</v>
      </c>
      <c r="B1532" s="175" t="str">
        <f>IF(ISBLANK('Nomenklatur komplett'!Q1532),"-",'Nomenklatur komplett'!Q1532)</f>
        <v>-</v>
      </c>
      <c r="C1532" s="176" t="str">
        <f>IF(ISBLANK('Nomenklatur komplett'!R1532),"-",'Nomenklatur komplett'!R1532)</f>
        <v>-</v>
      </c>
      <c r="D1532" s="177" t="str">
        <f>IF(ISBLANK('Nomenklatur komplett'!S1532),"-",'Nomenklatur komplett'!S1532)</f>
        <v>-</v>
      </c>
    </row>
    <row r="1533" spans="1:4" x14ac:dyDescent="0.2">
      <c r="A1533" s="174" t="str">
        <f>IF(ISBLANK('Nomenklatur komplett'!P1533),"-",'Nomenklatur komplett'!P1533)</f>
        <v>-</v>
      </c>
      <c r="B1533" s="175" t="str">
        <f>IF(ISBLANK('Nomenklatur komplett'!Q1533),"-",'Nomenklatur komplett'!Q1533)</f>
        <v>-</v>
      </c>
      <c r="C1533" s="176" t="str">
        <f>IF(ISBLANK('Nomenklatur komplett'!R1533),"-",'Nomenklatur komplett'!R1533)</f>
        <v>-</v>
      </c>
      <c r="D1533" s="177" t="str">
        <f>IF(ISBLANK('Nomenklatur komplett'!S1533),"-",'Nomenklatur komplett'!S1533)</f>
        <v>-</v>
      </c>
    </row>
    <row r="1534" spans="1:4" x14ac:dyDescent="0.2">
      <c r="A1534" s="174" t="str">
        <f>IF(ISBLANK('Nomenklatur komplett'!P1534),"-",'Nomenklatur komplett'!P1534)</f>
        <v>-</v>
      </c>
      <c r="B1534" s="175" t="str">
        <f>IF(ISBLANK('Nomenklatur komplett'!Q1534),"-",'Nomenklatur komplett'!Q1534)</f>
        <v>-</v>
      </c>
      <c r="C1534" s="176" t="str">
        <f>IF(ISBLANK('Nomenklatur komplett'!R1534),"-",'Nomenklatur komplett'!R1534)</f>
        <v>-</v>
      </c>
      <c r="D1534" s="177" t="str">
        <f>IF(ISBLANK('Nomenklatur komplett'!S1534),"-",'Nomenklatur komplett'!S1534)</f>
        <v>-</v>
      </c>
    </row>
    <row r="1535" spans="1:4" x14ac:dyDescent="0.2">
      <c r="A1535" s="174" t="str">
        <f>IF(ISBLANK('Nomenklatur komplett'!P1535),"-",'Nomenklatur komplett'!P1535)</f>
        <v>-</v>
      </c>
      <c r="B1535" s="175" t="str">
        <f>IF(ISBLANK('Nomenklatur komplett'!Q1535),"-",'Nomenklatur komplett'!Q1535)</f>
        <v>-</v>
      </c>
      <c r="C1535" s="176" t="str">
        <f>IF(ISBLANK('Nomenklatur komplett'!R1535),"-",'Nomenklatur komplett'!R1535)</f>
        <v>-</v>
      </c>
      <c r="D1535" s="177" t="str">
        <f>IF(ISBLANK('Nomenklatur komplett'!S1535),"-",'Nomenklatur komplett'!S1535)</f>
        <v>-</v>
      </c>
    </row>
    <row r="1536" spans="1:4" x14ac:dyDescent="0.2">
      <c r="A1536" s="174" t="str">
        <f>IF(ISBLANK('Nomenklatur komplett'!P1536),"-",'Nomenklatur komplett'!P1536)</f>
        <v>-</v>
      </c>
      <c r="B1536" s="175" t="str">
        <f>IF(ISBLANK('Nomenklatur komplett'!Q1536),"-",'Nomenklatur komplett'!Q1536)</f>
        <v>-</v>
      </c>
      <c r="C1536" s="176" t="str">
        <f>IF(ISBLANK('Nomenklatur komplett'!R1536),"-",'Nomenklatur komplett'!R1536)</f>
        <v>-</v>
      </c>
      <c r="D1536" s="177" t="str">
        <f>IF(ISBLANK('Nomenklatur komplett'!S1536),"-",'Nomenklatur komplett'!S1536)</f>
        <v>-</v>
      </c>
    </row>
    <row r="1537" spans="1:4" x14ac:dyDescent="0.2">
      <c r="A1537" s="174" t="str">
        <f>IF(ISBLANK('Nomenklatur komplett'!P1537),"-",'Nomenklatur komplett'!P1537)</f>
        <v>-</v>
      </c>
      <c r="B1537" s="175" t="str">
        <f>IF(ISBLANK('Nomenklatur komplett'!Q1537),"-",'Nomenklatur komplett'!Q1537)</f>
        <v>-</v>
      </c>
      <c r="C1537" s="176" t="str">
        <f>IF(ISBLANK('Nomenklatur komplett'!R1537),"-",'Nomenklatur komplett'!R1537)</f>
        <v>-</v>
      </c>
      <c r="D1537" s="177" t="str">
        <f>IF(ISBLANK('Nomenklatur komplett'!S1537),"-",'Nomenklatur komplett'!S1537)</f>
        <v>-</v>
      </c>
    </row>
    <row r="1538" spans="1:4" x14ac:dyDescent="0.2">
      <c r="A1538" s="174" t="str">
        <f>IF(ISBLANK('Nomenklatur komplett'!P1538),"-",'Nomenklatur komplett'!P1538)</f>
        <v>-</v>
      </c>
      <c r="B1538" s="175" t="str">
        <f>IF(ISBLANK('Nomenklatur komplett'!Q1538),"-",'Nomenklatur komplett'!Q1538)</f>
        <v>-</v>
      </c>
      <c r="C1538" s="176" t="str">
        <f>IF(ISBLANK('Nomenklatur komplett'!R1538),"-",'Nomenklatur komplett'!R1538)</f>
        <v>-</v>
      </c>
      <c r="D1538" s="177" t="str">
        <f>IF(ISBLANK('Nomenklatur komplett'!S1538),"-",'Nomenklatur komplett'!S1538)</f>
        <v>-</v>
      </c>
    </row>
    <row r="1539" spans="1:4" x14ac:dyDescent="0.2">
      <c r="A1539" s="174" t="str">
        <f>IF(ISBLANK('Nomenklatur komplett'!P1539),"-",'Nomenklatur komplett'!P1539)</f>
        <v>-</v>
      </c>
      <c r="B1539" s="175" t="str">
        <f>IF(ISBLANK('Nomenklatur komplett'!Q1539),"-",'Nomenklatur komplett'!Q1539)</f>
        <v>-</v>
      </c>
      <c r="C1539" s="176" t="str">
        <f>IF(ISBLANK('Nomenklatur komplett'!R1539),"-",'Nomenklatur komplett'!R1539)</f>
        <v>-</v>
      </c>
      <c r="D1539" s="177" t="str">
        <f>IF(ISBLANK('Nomenklatur komplett'!S1539),"-",'Nomenklatur komplett'!S1539)</f>
        <v>-</v>
      </c>
    </row>
    <row r="1540" spans="1:4" x14ac:dyDescent="0.2">
      <c r="A1540" s="174" t="str">
        <f>IF(ISBLANK('Nomenklatur komplett'!P1540),"-",'Nomenklatur komplett'!P1540)</f>
        <v>-</v>
      </c>
      <c r="B1540" s="175" t="str">
        <f>IF(ISBLANK('Nomenklatur komplett'!Q1540),"-",'Nomenklatur komplett'!Q1540)</f>
        <v>-</v>
      </c>
      <c r="C1540" s="176" t="str">
        <f>IF(ISBLANK('Nomenklatur komplett'!R1540),"-",'Nomenklatur komplett'!R1540)</f>
        <v>-</v>
      </c>
      <c r="D1540" s="177" t="str">
        <f>IF(ISBLANK('Nomenklatur komplett'!S1540),"-",'Nomenklatur komplett'!S1540)</f>
        <v>-</v>
      </c>
    </row>
    <row r="1541" spans="1:4" x14ac:dyDescent="0.2">
      <c r="A1541" s="174" t="str">
        <f>IF(ISBLANK('Nomenklatur komplett'!P1541),"-",'Nomenklatur komplett'!P1541)</f>
        <v>-</v>
      </c>
      <c r="B1541" s="175" t="str">
        <f>IF(ISBLANK('Nomenklatur komplett'!Q1541),"-",'Nomenklatur komplett'!Q1541)</f>
        <v>-</v>
      </c>
      <c r="C1541" s="176" t="str">
        <f>IF(ISBLANK('Nomenklatur komplett'!R1541),"-",'Nomenklatur komplett'!R1541)</f>
        <v>-</v>
      </c>
      <c r="D1541" s="177" t="str">
        <f>IF(ISBLANK('Nomenklatur komplett'!S1541),"-",'Nomenklatur komplett'!S1541)</f>
        <v>-</v>
      </c>
    </row>
    <row r="1542" spans="1:4" x14ac:dyDescent="0.2">
      <c r="A1542" s="174" t="str">
        <f>IF(ISBLANK('Nomenklatur komplett'!P1542),"-",'Nomenklatur komplett'!P1542)</f>
        <v>-</v>
      </c>
      <c r="B1542" s="175" t="str">
        <f>IF(ISBLANK('Nomenklatur komplett'!Q1542),"-",'Nomenklatur komplett'!Q1542)</f>
        <v>-</v>
      </c>
      <c r="C1542" s="176" t="str">
        <f>IF(ISBLANK('Nomenklatur komplett'!R1542),"-",'Nomenklatur komplett'!R1542)</f>
        <v>-</v>
      </c>
      <c r="D1542" s="177" t="str">
        <f>IF(ISBLANK('Nomenklatur komplett'!S1542),"-",'Nomenklatur komplett'!S1542)</f>
        <v>-</v>
      </c>
    </row>
    <row r="1543" spans="1:4" x14ac:dyDescent="0.2">
      <c r="A1543" s="174" t="str">
        <f>IF(ISBLANK('Nomenklatur komplett'!P1543),"-",'Nomenklatur komplett'!P1543)</f>
        <v>-</v>
      </c>
      <c r="B1543" s="175" t="str">
        <f>IF(ISBLANK('Nomenklatur komplett'!Q1543),"-",'Nomenklatur komplett'!Q1543)</f>
        <v>-</v>
      </c>
      <c r="C1543" s="176" t="str">
        <f>IF(ISBLANK('Nomenklatur komplett'!R1543),"-",'Nomenklatur komplett'!R1543)</f>
        <v>-</v>
      </c>
      <c r="D1543" s="177" t="str">
        <f>IF(ISBLANK('Nomenklatur komplett'!S1543),"-",'Nomenklatur komplett'!S1543)</f>
        <v>-</v>
      </c>
    </row>
    <row r="1544" spans="1:4" x14ac:dyDescent="0.2">
      <c r="A1544" s="174" t="str">
        <f>IF(ISBLANK('Nomenklatur komplett'!P1544),"-",'Nomenklatur komplett'!P1544)</f>
        <v>-</v>
      </c>
      <c r="B1544" s="175" t="str">
        <f>IF(ISBLANK('Nomenklatur komplett'!Q1544),"-",'Nomenklatur komplett'!Q1544)</f>
        <v>-</v>
      </c>
      <c r="C1544" s="176" t="str">
        <f>IF(ISBLANK('Nomenklatur komplett'!R1544),"-",'Nomenklatur komplett'!R1544)</f>
        <v>-</v>
      </c>
      <c r="D1544" s="177" t="str">
        <f>IF(ISBLANK('Nomenklatur komplett'!S1544),"-",'Nomenklatur komplett'!S1544)</f>
        <v>-</v>
      </c>
    </row>
    <row r="1545" spans="1:4" x14ac:dyDescent="0.2">
      <c r="A1545" s="174" t="str">
        <f>IF(ISBLANK('Nomenklatur komplett'!P1545),"-",'Nomenklatur komplett'!P1545)</f>
        <v>-</v>
      </c>
      <c r="B1545" s="175" t="str">
        <f>IF(ISBLANK('Nomenklatur komplett'!Q1545),"-",'Nomenklatur komplett'!Q1545)</f>
        <v>-</v>
      </c>
      <c r="C1545" s="176" t="str">
        <f>IF(ISBLANK('Nomenklatur komplett'!R1545),"-",'Nomenklatur komplett'!R1545)</f>
        <v>-</v>
      </c>
      <c r="D1545" s="177" t="str">
        <f>IF(ISBLANK('Nomenklatur komplett'!S1545),"-",'Nomenklatur komplett'!S1545)</f>
        <v>-</v>
      </c>
    </row>
    <row r="1546" spans="1:4" x14ac:dyDescent="0.2">
      <c r="A1546" s="174" t="str">
        <f>IF(ISBLANK('Nomenklatur komplett'!P1546),"-",'Nomenklatur komplett'!P1546)</f>
        <v>-</v>
      </c>
      <c r="B1546" s="175" t="str">
        <f>IF(ISBLANK('Nomenklatur komplett'!Q1546),"-",'Nomenklatur komplett'!Q1546)</f>
        <v>-</v>
      </c>
      <c r="C1546" s="176" t="str">
        <f>IF(ISBLANK('Nomenklatur komplett'!R1546),"-",'Nomenklatur komplett'!R1546)</f>
        <v>-</v>
      </c>
      <c r="D1546" s="177" t="str">
        <f>IF(ISBLANK('Nomenklatur komplett'!S1546),"-",'Nomenklatur komplett'!S1546)</f>
        <v>-</v>
      </c>
    </row>
    <row r="1547" spans="1:4" x14ac:dyDescent="0.2">
      <c r="A1547" s="174" t="str">
        <f>IF(ISBLANK('Nomenklatur komplett'!P1547),"-",'Nomenklatur komplett'!P1547)</f>
        <v>-</v>
      </c>
      <c r="B1547" s="175" t="str">
        <f>IF(ISBLANK('Nomenklatur komplett'!Q1547),"-",'Nomenklatur komplett'!Q1547)</f>
        <v>-</v>
      </c>
      <c r="C1547" s="176" t="str">
        <f>IF(ISBLANK('Nomenklatur komplett'!R1547),"-",'Nomenklatur komplett'!R1547)</f>
        <v>-</v>
      </c>
      <c r="D1547" s="177" t="str">
        <f>IF(ISBLANK('Nomenklatur komplett'!S1547),"-",'Nomenklatur komplett'!S1547)</f>
        <v>-</v>
      </c>
    </row>
    <row r="1548" spans="1:4" x14ac:dyDescent="0.2">
      <c r="A1548" s="174" t="str">
        <f>IF(ISBLANK('Nomenklatur komplett'!P1548),"-",'Nomenklatur komplett'!P1548)</f>
        <v>-</v>
      </c>
      <c r="B1548" s="175" t="str">
        <f>IF(ISBLANK('Nomenklatur komplett'!Q1548),"-",'Nomenklatur komplett'!Q1548)</f>
        <v>-</v>
      </c>
      <c r="C1548" s="176" t="str">
        <f>IF(ISBLANK('Nomenklatur komplett'!R1548),"-",'Nomenklatur komplett'!R1548)</f>
        <v>-</v>
      </c>
      <c r="D1548" s="177" t="str">
        <f>IF(ISBLANK('Nomenklatur komplett'!S1548),"-",'Nomenklatur komplett'!S1548)</f>
        <v>-</v>
      </c>
    </row>
    <row r="1549" spans="1:4" x14ac:dyDescent="0.2">
      <c r="A1549" s="174" t="str">
        <f>IF(ISBLANK('Nomenklatur komplett'!P1549),"-",'Nomenklatur komplett'!P1549)</f>
        <v>-</v>
      </c>
      <c r="B1549" s="175" t="str">
        <f>IF(ISBLANK('Nomenklatur komplett'!Q1549),"-",'Nomenklatur komplett'!Q1549)</f>
        <v>-</v>
      </c>
      <c r="C1549" s="176" t="str">
        <f>IF(ISBLANK('Nomenklatur komplett'!R1549),"-",'Nomenklatur komplett'!R1549)</f>
        <v>-</v>
      </c>
      <c r="D1549" s="177" t="str">
        <f>IF(ISBLANK('Nomenklatur komplett'!S1549),"-",'Nomenklatur komplett'!S1549)</f>
        <v>-</v>
      </c>
    </row>
    <row r="1550" spans="1:4" x14ac:dyDescent="0.2">
      <c r="A1550" s="174" t="str">
        <f>IF(ISBLANK('Nomenklatur komplett'!P1550),"-",'Nomenklatur komplett'!P1550)</f>
        <v>-</v>
      </c>
      <c r="B1550" s="175" t="str">
        <f>IF(ISBLANK('Nomenklatur komplett'!Q1550),"-",'Nomenklatur komplett'!Q1550)</f>
        <v>-</v>
      </c>
      <c r="C1550" s="176" t="str">
        <f>IF(ISBLANK('Nomenklatur komplett'!R1550),"-",'Nomenklatur komplett'!R1550)</f>
        <v>-</v>
      </c>
      <c r="D1550" s="177" t="str">
        <f>IF(ISBLANK('Nomenklatur komplett'!S1550),"-",'Nomenklatur komplett'!S1550)</f>
        <v>-</v>
      </c>
    </row>
    <row r="1551" spans="1:4" x14ac:dyDescent="0.2">
      <c r="A1551" s="174" t="str">
        <f>IF(ISBLANK('Nomenklatur komplett'!P1551),"-",'Nomenklatur komplett'!P1551)</f>
        <v>-</v>
      </c>
      <c r="B1551" s="175" t="str">
        <f>IF(ISBLANK('Nomenklatur komplett'!Q1551),"-",'Nomenklatur komplett'!Q1551)</f>
        <v>-</v>
      </c>
      <c r="C1551" s="176" t="str">
        <f>IF(ISBLANK('Nomenklatur komplett'!R1551),"-",'Nomenklatur komplett'!R1551)</f>
        <v>-</v>
      </c>
      <c r="D1551" s="177" t="str">
        <f>IF(ISBLANK('Nomenklatur komplett'!S1551),"-",'Nomenklatur komplett'!S1551)</f>
        <v>-</v>
      </c>
    </row>
    <row r="1552" spans="1:4" x14ac:dyDescent="0.2">
      <c r="A1552" s="174" t="str">
        <f>IF(ISBLANK('Nomenklatur komplett'!P1552),"-",'Nomenklatur komplett'!P1552)</f>
        <v>-</v>
      </c>
      <c r="B1552" s="175" t="str">
        <f>IF(ISBLANK('Nomenklatur komplett'!Q1552),"-",'Nomenklatur komplett'!Q1552)</f>
        <v>-</v>
      </c>
      <c r="C1552" s="176" t="str">
        <f>IF(ISBLANK('Nomenklatur komplett'!R1552),"-",'Nomenklatur komplett'!R1552)</f>
        <v>-</v>
      </c>
      <c r="D1552" s="177" t="str">
        <f>IF(ISBLANK('Nomenklatur komplett'!S1552),"-",'Nomenklatur komplett'!S1552)</f>
        <v>-</v>
      </c>
    </row>
    <row r="1553" spans="1:4" x14ac:dyDescent="0.2">
      <c r="A1553" s="174" t="str">
        <f>IF(ISBLANK('Nomenklatur komplett'!P1553),"-",'Nomenklatur komplett'!P1553)</f>
        <v>-</v>
      </c>
      <c r="B1553" s="175" t="str">
        <f>IF(ISBLANK('Nomenklatur komplett'!Q1553),"-",'Nomenklatur komplett'!Q1553)</f>
        <v>-</v>
      </c>
      <c r="C1553" s="176" t="str">
        <f>IF(ISBLANK('Nomenklatur komplett'!R1553),"-",'Nomenklatur komplett'!R1553)</f>
        <v>-</v>
      </c>
      <c r="D1553" s="177" t="str">
        <f>IF(ISBLANK('Nomenklatur komplett'!S1553),"-",'Nomenklatur komplett'!S1553)</f>
        <v>-</v>
      </c>
    </row>
    <row r="1554" spans="1:4" x14ac:dyDescent="0.2">
      <c r="A1554" s="174" t="str">
        <f>IF(ISBLANK('Nomenklatur komplett'!P1554),"-",'Nomenklatur komplett'!P1554)</f>
        <v>-</v>
      </c>
      <c r="B1554" s="175" t="str">
        <f>IF(ISBLANK('Nomenklatur komplett'!Q1554),"-",'Nomenklatur komplett'!Q1554)</f>
        <v>-</v>
      </c>
      <c r="C1554" s="176" t="str">
        <f>IF(ISBLANK('Nomenklatur komplett'!R1554),"-",'Nomenklatur komplett'!R1554)</f>
        <v>-</v>
      </c>
      <c r="D1554" s="177" t="str">
        <f>IF(ISBLANK('Nomenklatur komplett'!S1554),"-",'Nomenklatur komplett'!S1554)</f>
        <v>-</v>
      </c>
    </row>
    <row r="1555" spans="1:4" x14ac:dyDescent="0.2">
      <c r="A1555" s="174" t="str">
        <f>IF(ISBLANK('Nomenklatur komplett'!P1555),"-",'Nomenklatur komplett'!P1555)</f>
        <v>-</v>
      </c>
      <c r="B1555" s="175" t="str">
        <f>IF(ISBLANK('Nomenklatur komplett'!Q1555),"-",'Nomenklatur komplett'!Q1555)</f>
        <v>-</v>
      </c>
      <c r="C1555" s="176" t="str">
        <f>IF(ISBLANK('Nomenklatur komplett'!R1555),"-",'Nomenklatur komplett'!R1555)</f>
        <v>-</v>
      </c>
      <c r="D1555" s="177" t="str">
        <f>IF(ISBLANK('Nomenklatur komplett'!S1555),"-",'Nomenklatur komplett'!S1555)</f>
        <v>-</v>
      </c>
    </row>
    <row r="1556" spans="1:4" x14ac:dyDescent="0.2">
      <c r="A1556" s="174" t="str">
        <f>IF(ISBLANK('Nomenklatur komplett'!P1556),"-",'Nomenklatur komplett'!P1556)</f>
        <v>-</v>
      </c>
      <c r="B1556" s="175" t="str">
        <f>IF(ISBLANK('Nomenklatur komplett'!Q1556),"-",'Nomenklatur komplett'!Q1556)</f>
        <v>-</v>
      </c>
      <c r="C1556" s="176" t="str">
        <f>IF(ISBLANK('Nomenklatur komplett'!R1556),"-",'Nomenklatur komplett'!R1556)</f>
        <v>-</v>
      </c>
      <c r="D1556" s="177" t="str">
        <f>IF(ISBLANK('Nomenklatur komplett'!S1556),"-",'Nomenklatur komplett'!S1556)</f>
        <v>-</v>
      </c>
    </row>
    <row r="1557" spans="1:4" x14ac:dyDescent="0.2">
      <c r="A1557" s="174" t="str">
        <f>IF(ISBLANK('Nomenklatur komplett'!P1557),"-",'Nomenklatur komplett'!P1557)</f>
        <v>-</v>
      </c>
      <c r="B1557" s="175" t="str">
        <f>IF(ISBLANK('Nomenklatur komplett'!Q1557),"-",'Nomenklatur komplett'!Q1557)</f>
        <v>-</v>
      </c>
      <c r="C1557" s="176" t="str">
        <f>IF(ISBLANK('Nomenklatur komplett'!R1557),"-",'Nomenklatur komplett'!R1557)</f>
        <v>-</v>
      </c>
      <c r="D1557" s="177" t="str">
        <f>IF(ISBLANK('Nomenklatur komplett'!S1557),"-",'Nomenklatur komplett'!S1557)</f>
        <v>-</v>
      </c>
    </row>
    <row r="1558" spans="1:4" x14ac:dyDescent="0.2">
      <c r="A1558" s="174" t="str">
        <f>IF(ISBLANK('Nomenklatur komplett'!P1558),"-",'Nomenklatur komplett'!P1558)</f>
        <v>-</v>
      </c>
      <c r="B1558" s="175" t="str">
        <f>IF(ISBLANK('Nomenklatur komplett'!Q1558),"-",'Nomenklatur komplett'!Q1558)</f>
        <v>-</v>
      </c>
      <c r="C1558" s="176" t="str">
        <f>IF(ISBLANK('Nomenklatur komplett'!R1558),"-",'Nomenklatur komplett'!R1558)</f>
        <v>-</v>
      </c>
      <c r="D1558" s="177" t="str">
        <f>IF(ISBLANK('Nomenklatur komplett'!S1558),"-",'Nomenklatur komplett'!S1558)</f>
        <v>-</v>
      </c>
    </row>
    <row r="1559" spans="1:4" x14ac:dyDescent="0.2">
      <c r="A1559" s="174" t="str">
        <f>IF(ISBLANK('Nomenklatur komplett'!P1559),"-",'Nomenklatur komplett'!P1559)</f>
        <v>-</v>
      </c>
      <c r="B1559" s="175" t="str">
        <f>IF(ISBLANK('Nomenklatur komplett'!Q1559),"-",'Nomenklatur komplett'!Q1559)</f>
        <v>-</v>
      </c>
      <c r="C1559" s="176" t="str">
        <f>IF(ISBLANK('Nomenklatur komplett'!R1559),"-",'Nomenklatur komplett'!R1559)</f>
        <v>-</v>
      </c>
      <c r="D1559" s="177" t="str">
        <f>IF(ISBLANK('Nomenklatur komplett'!S1559),"-",'Nomenklatur komplett'!S1559)</f>
        <v>-</v>
      </c>
    </row>
    <row r="1560" spans="1:4" x14ac:dyDescent="0.2">
      <c r="A1560" s="174" t="str">
        <f>IF(ISBLANK('Nomenklatur komplett'!P1560),"-",'Nomenklatur komplett'!P1560)</f>
        <v>-</v>
      </c>
      <c r="B1560" s="175" t="str">
        <f>IF(ISBLANK('Nomenklatur komplett'!Q1560),"-",'Nomenklatur komplett'!Q1560)</f>
        <v>-</v>
      </c>
      <c r="C1560" s="176" t="str">
        <f>IF(ISBLANK('Nomenklatur komplett'!R1560),"-",'Nomenklatur komplett'!R1560)</f>
        <v>-</v>
      </c>
      <c r="D1560" s="177" t="str">
        <f>IF(ISBLANK('Nomenklatur komplett'!S1560),"-",'Nomenklatur komplett'!S1560)</f>
        <v>-</v>
      </c>
    </row>
    <row r="1561" spans="1:4" x14ac:dyDescent="0.2">
      <c r="A1561" s="174" t="str">
        <f>IF(ISBLANK('Nomenklatur komplett'!P1561),"-",'Nomenklatur komplett'!P1561)</f>
        <v>-</v>
      </c>
      <c r="B1561" s="175" t="str">
        <f>IF(ISBLANK('Nomenklatur komplett'!Q1561),"-",'Nomenklatur komplett'!Q1561)</f>
        <v>-</v>
      </c>
      <c r="C1561" s="176" t="str">
        <f>IF(ISBLANK('Nomenklatur komplett'!R1561),"-",'Nomenklatur komplett'!R1561)</f>
        <v>-</v>
      </c>
      <c r="D1561" s="177" t="str">
        <f>IF(ISBLANK('Nomenklatur komplett'!S1561),"-",'Nomenklatur komplett'!S1561)</f>
        <v>-</v>
      </c>
    </row>
    <row r="1562" spans="1:4" x14ac:dyDescent="0.2">
      <c r="A1562" s="174" t="str">
        <f>IF(ISBLANK('Nomenklatur komplett'!P1562),"-",'Nomenklatur komplett'!P1562)</f>
        <v>-</v>
      </c>
      <c r="B1562" s="175" t="str">
        <f>IF(ISBLANK('Nomenklatur komplett'!Q1562),"-",'Nomenklatur komplett'!Q1562)</f>
        <v>-</v>
      </c>
      <c r="C1562" s="176" t="str">
        <f>IF(ISBLANK('Nomenklatur komplett'!R1562),"-",'Nomenklatur komplett'!R1562)</f>
        <v>-</v>
      </c>
      <c r="D1562" s="177" t="str">
        <f>IF(ISBLANK('Nomenklatur komplett'!S1562),"-",'Nomenklatur komplett'!S1562)</f>
        <v>-</v>
      </c>
    </row>
    <row r="1563" spans="1:4" x14ac:dyDescent="0.2">
      <c r="A1563" s="174" t="str">
        <f>IF(ISBLANK('Nomenklatur komplett'!P1563),"-",'Nomenklatur komplett'!P1563)</f>
        <v>-</v>
      </c>
      <c r="B1563" s="175" t="str">
        <f>IF(ISBLANK('Nomenklatur komplett'!Q1563),"-",'Nomenklatur komplett'!Q1563)</f>
        <v>-</v>
      </c>
      <c r="C1563" s="176" t="str">
        <f>IF(ISBLANK('Nomenklatur komplett'!R1563),"-",'Nomenklatur komplett'!R1563)</f>
        <v>-</v>
      </c>
      <c r="D1563" s="177" t="str">
        <f>IF(ISBLANK('Nomenklatur komplett'!S1563),"-",'Nomenklatur komplett'!S1563)</f>
        <v>-</v>
      </c>
    </row>
    <row r="1564" spans="1:4" x14ac:dyDescent="0.2">
      <c r="A1564" s="174" t="str">
        <f>IF(ISBLANK('Nomenklatur komplett'!P1564),"-",'Nomenklatur komplett'!P1564)</f>
        <v>-</v>
      </c>
      <c r="B1564" s="175" t="str">
        <f>IF(ISBLANK('Nomenklatur komplett'!Q1564),"-",'Nomenklatur komplett'!Q1564)</f>
        <v>-</v>
      </c>
      <c r="C1564" s="176" t="str">
        <f>IF(ISBLANK('Nomenklatur komplett'!R1564),"-",'Nomenklatur komplett'!R1564)</f>
        <v>-</v>
      </c>
      <c r="D1564" s="177" t="str">
        <f>IF(ISBLANK('Nomenklatur komplett'!S1564),"-",'Nomenklatur komplett'!S1564)</f>
        <v>-</v>
      </c>
    </row>
    <row r="1565" spans="1:4" x14ac:dyDescent="0.2">
      <c r="A1565" s="174" t="str">
        <f>IF(ISBLANK('Nomenklatur komplett'!P1565),"-",'Nomenklatur komplett'!P1565)</f>
        <v>-</v>
      </c>
      <c r="B1565" s="175" t="str">
        <f>IF(ISBLANK('Nomenklatur komplett'!Q1565),"-",'Nomenklatur komplett'!Q1565)</f>
        <v>-</v>
      </c>
      <c r="C1565" s="176" t="str">
        <f>IF(ISBLANK('Nomenklatur komplett'!R1565),"-",'Nomenklatur komplett'!R1565)</f>
        <v>-</v>
      </c>
      <c r="D1565" s="177" t="str">
        <f>IF(ISBLANK('Nomenklatur komplett'!S1565),"-",'Nomenklatur komplett'!S1565)</f>
        <v>-</v>
      </c>
    </row>
    <row r="1566" spans="1:4" x14ac:dyDescent="0.2">
      <c r="A1566" s="174" t="str">
        <f>IF(ISBLANK('Nomenklatur komplett'!P1566),"-",'Nomenklatur komplett'!P1566)</f>
        <v>-</v>
      </c>
      <c r="B1566" s="175" t="str">
        <f>IF(ISBLANK('Nomenklatur komplett'!Q1566),"-",'Nomenklatur komplett'!Q1566)</f>
        <v>-</v>
      </c>
      <c r="C1566" s="176" t="str">
        <f>IF(ISBLANK('Nomenklatur komplett'!R1566),"-",'Nomenklatur komplett'!R1566)</f>
        <v>-</v>
      </c>
      <c r="D1566" s="177" t="str">
        <f>IF(ISBLANK('Nomenklatur komplett'!S1566),"-",'Nomenklatur komplett'!S1566)</f>
        <v>-</v>
      </c>
    </row>
    <row r="1567" spans="1:4" x14ac:dyDescent="0.2">
      <c r="A1567" s="174" t="str">
        <f>IF(ISBLANK('Nomenklatur komplett'!P1567),"-",'Nomenklatur komplett'!P1567)</f>
        <v>-</v>
      </c>
      <c r="B1567" s="175" t="str">
        <f>IF(ISBLANK('Nomenklatur komplett'!Q1567),"-",'Nomenklatur komplett'!Q1567)</f>
        <v>-</v>
      </c>
      <c r="C1567" s="176" t="str">
        <f>IF(ISBLANK('Nomenklatur komplett'!R1567),"-",'Nomenklatur komplett'!R1567)</f>
        <v>-</v>
      </c>
      <c r="D1567" s="177" t="str">
        <f>IF(ISBLANK('Nomenklatur komplett'!S1567),"-",'Nomenklatur komplett'!S1567)</f>
        <v>-</v>
      </c>
    </row>
    <row r="1568" spans="1:4" x14ac:dyDescent="0.2">
      <c r="A1568" s="174" t="str">
        <f>IF(ISBLANK('Nomenklatur komplett'!P1568),"-",'Nomenklatur komplett'!P1568)</f>
        <v>-</v>
      </c>
      <c r="B1568" s="175" t="str">
        <f>IF(ISBLANK('Nomenklatur komplett'!Q1568),"-",'Nomenklatur komplett'!Q1568)</f>
        <v>-</v>
      </c>
      <c r="C1568" s="176" t="str">
        <f>IF(ISBLANK('Nomenklatur komplett'!R1568),"-",'Nomenklatur komplett'!R1568)</f>
        <v>-</v>
      </c>
      <c r="D1568" s="177" t="str">
        <f>IF(ISBLANK('Nomenklatur komplett'!S1568),"-",'Nomenklatur komplett'!S1568)</f>
        <v>-</v>
      </c>
    </row>
    <row r="1569" spans="1:4" x14ac:dyDescent="0.2">
      <c r="A1569" s="174" t="str">
        <f>IF(ISBLANK('Nomenklatur komplett'!P1569),"-",'Nomenklatur komplett'!P1569)</f>
        <v>-</v>
      </c>
      <c r="B1569" s="175" t="str">
        <f>IF(ISBLANK('Nomenklatur komplett'!Q1569),"-",'Nomenklatur komplett'!Q1569)</f>
        <v>-</v>
      </c>
      <c r="C1569" s="176" t="str">
        <f>IF(ISBLANK('Nomenklatur komplett'!R1569),"-",'Nomenklatur komplett'!R1569)</f>
        <v>-</v>
      </c>
      <c r="D1569" s="177" t="str">
        <f>IF(ISBLANK('Nomenklatur komplett'!S1569),"-",'Nomenklatur komplett'!S1569)</f>
        <v>-</v>
      </c>
    </row>
    <row r="1570" spans="1:4" x14ac:dyDescent="0.2">
      <c r="A1570" s="174" t="str">
        <f>IF(ISBLANK('Nomenklatur komplett'!P1570),"-",'Nomenklatur komplett'!P1570)</f>
        <v>-</v>
      </c>
      <c r="B1570" s="175" t="str">
        <f>IF(ISBLANK('Nomenklatur komplett'!Q1570),"-",'Nomenklatur komplett'!Q1570)</f>
        <v>-</v>
      </c>
      <c r="C1570" s="176" t="str">
        <f>IF(ISBLANK('Nomenklatur komplett'!R1570),"-",'Nomenklatur komplett'!R1570)</f>
        <v>-</v>
      </c>
      <c r="D1570" s="177" t="str">
        <f>IF(ISBLANK('Nomenklatur komplett'!S1570),"-",'Nomenklatur komplett'!S1570)</f>
        <v>-</v>
      </c>
    </row>
    <row r="1571" spans="1:4" x14ac:dyDescent="0.2">
      <c r="A1571" s="174" t="str">
        <f>IF(ISBLANK('Nomenklatur komplett'!P1571),"-",'Nomenklatur komplett'!P1571)</f>
        <v>-</v>
      </c>
      <c r="B1571" s="175" t="str">
        <f>IF(ISBLANK('Nomenklatur komplett'!Q1571),"-",'Nomenklatur komplett'!Q1571)</f>
        <v>-</v>
      </c>
      <c r="C1571" s="176" t="str">
        <f>IF(ISBLANK('Nomenklatur komplett'!R1571),"-",'Nomenklatur komplett'!R1571)</f>
        <v>-</v>
      </c>
      <c r="D1571" s="177" t="str">
        <f>IF(ISBLANK('Nomenklatur komplett'!S1571),"-",'Nomenklatur komplett'!S1571)</f>
        <v>-</v>
      </c>
    </row>
    <row r="1572" spans="1:4" x14ac:dyDescent="0.2">
      <c r="A1572" s="174" t="str">
        <f>IF(ISBLANK('Nomenklatur komplett'!P1572),"-",'Nomenklatur komplett'!P1572)</f>
        <v>-</v>
      </c>
      <c r="B1572" s="175" t="str">
        <f>IF(ISBLANK('Nomenklatur komplett'!Q1572),"-",'Nomenklatur komplett'!Q1572)</f>
        <v>-</v>
      </c>
      <c r="C1572" s="176" t="str">
        <f>IF(ISBLANK('Nomenklatur komplett'!R1572),"-",'Nomenklatur komplett'!R1572)</f>
        <v>-</v>
      </c>
      <c r="D1572" s="177" t="str">
        <f>IF(ISBLANK('Nomenklatur komplett'!S1572),"-",'Nomenklatur komplett'!S1572)</f>
        <v>-</v>
      </c>
    </row>
    <row r="1573" spans="1:4" x14ac:dyDescent="0.2">
      <c r="A1573" s="174" t="str">
        <f>IF(ISBLANK('Nomenklatur komplett'!P1573),"-",'Nomenklatur komplett'!P1573)</f>
        <v>-</v>
      </c>
      <c r="B1573" s="175" t="str">
        <f>IF(ISBLANK('Nomenklatur komplett'!Q1573),"-",'Nomenklatur komplett'!Q1573)</f>
        <v>-</v>
      </c>
      <c r="C1573" s="176" t="str">
        <f>IF(ISBLANK('Nomenklatur komplett'!R1573),"-",'Nomenklatur komplett'!R1573)</f>
        <v>-</v>
      </c>
      <c r="D1573" s="177" t="str">
        <f>IF(ISBLANK('Nomenklatur komplett'!S1573),"-",'Nomenklatur komplett'!S1573)</f>
        <v>-</v>
      </c>
    </row>
    <row r="1574" spans="1:4" x14ac:dyDescent="0.2">
      <c r="A1574" s="174" t="str">
        <f>IF(ISBLANK('Nomenklatur komplett'!P1574),"-",'Nomenklatur komplett'!P1574)</f>
        <v>-</v>
      </c>
      <c r="B1574" s="175" t="str">
        <f>IF(ISBLANK('Nomenklatur komplett'!Q1574),"-",'Nomenklatur komplett'!Q1574)</f>
        <v>-</v>
      </c>
      <c r="C1574" s="176" t="str">
        <f>IF(ISBLANK('Nomenklatur komplett'!R1574),"-",'Nomenklatur komplett'!R1574)</f>
        <v>-</v>
      </c>
      <c r="D1574" s="177" t="str">
        <f>IF(ISBLANK('Nomenklatur komplett'!S1574),"-",'Nomenklatur komplett'!S1574)</f>
        <v>-</v>
      </c>
    </row>
    <row r="1575" spans="1:4" x14ac:dyDescent="0.2">
      <c r="A1575" s="174" t="str">
        <f>IF(ISBLANK('Nomenklatur komplett'!P1575),"-",'Nomenklatur komplett'!P1575)</f>
        <v>-</v>
      </c>
      <c r="B1575" s="175" t="str">
        <f>IF(ISBLANK('Nomenklatur komplett'!Q1575),"-",'Nomenklatur komplett'!Q1575)</f>
        <v>-</v>
      </c>
      <c r="C1575" s="176" t="str">
        <f>IF(ISBLANK('Nomenklatur komplett'!R1575),"-",'Nomenklatur komplett'!R1575)</f>
        <v>-</v>
      </c>
      <c r="D1575" s="177" t="str">
        <f>IF(ISBLANK('Nomenklatur komplett'!S1575),"-",'Nomenklatur komplett'!S1575)</f>
        <v>-</v>
      </c>
    </row>
    <row r="1576" spans="1:4" x14ac:dyDescent="0.2">
      <c r="A1576" s="174" t="str">
        <f>IF(ISBLANK('Nomenklatur komplett'!P1576),"-",'Nomenklatur komplett'!P1576)</f>
        <v>-</v>
      </c>
      <c r="B1576" s="175" t="str">
        <f>IF(ISBLANK('Nomenklatur komplett'!Q1576),"-",'Nomenklatur komplett'!Q1576)</f>
        <v>-</v>
      </c>
      <c r="C1576" s="176" t="str">
        <f>IF(ISBLANK('Nomenklatur komplett'!R1576),"-",'Nomenklatur komplett'!R1576)</f>
        <v>-</v>
      </c>
      <c r="D1576" s="177" t="str">
        <f>IF(ISBLANK('Nomenklatur komplett'!S1576),"-",'Nomenklatur komplett'!S1576)</f>
        <v>-</v>
      </c>
    </row>
    <row r="1577" spans="1:4" x14ac:dyDescent="0.2">
      <c r="A1577" s="174" t="str">
        <f>IF(ISBLANK('Nomenklatur komplett'!P1577),"-",'Nomenklatur komplett'!P1577)</f>
        <v>-</v>
      </c>
      <c r="B1577" s="175" t="str">
        <f>IF(ISBLANK('Nomenklatur komplett'!Q1577),"-",'Nomenklatur komplett'!Q1577)</f>
        <v>-</v>
      </c>
      <c r="C1577" s="176" t="str">
        <f>IF(ISBLANK('Nomenklatur komplett'!R1577),"-",'Nomenklatur komplett'!R1577)</f>
        <v>-</v>
      </c>
      <c r="D1577" s="177" t="str">
        <f>IF(ISBLANK('Nomenklatur komplett'!S1577),"-",'Nomenklatur komplett'!S1577)</f>
        <v>-</v>
      </c>
    </row>
    <row r="1578" spans="1:4" x14ac:dyDescent="0.2">
      <c r="A1578" s="174" t="str">
        <f>IF(ISBLANK('Nomenklatur komplett'!P1578),"-",'Nomenklatur komplett'!P1578)</f>
        <v>-</v>
      </c>
      <c r="B1578" s="175" t="str">
        <f>IF(ISBLANK('Nomenklatur komplett'!Q1578),"-",'Nomenklatur komplett'!Q1578)</f>
        <v>-</v>
      </c>
      <c r="C1578" s="176" t="str">
        <f>IF(ISBLANK('Nomenklatur komplett'!R1578),"-",'Nomenklatur komplett'!R1578)</f>
        <v>-</v>
      </c>
      <c r="D1578" s="177" t="str">
        <f>IF(ISBLANK('Nomenklatur komplett'!S1578),"-",'Nomenklatur komplett'!S1578)</f>
        <v>-</v>
      </c>
    </row>
    <row r="1579" spans="1:4" x14ac:dyDescent="0.2">
      <c r="A1579" s="174" t="str">
        <f>IF(ISBLANK('Nomenklatur komplett'!P1579),"-",'Nomenklatur komplett'!P1579)</f>
        <v>-</v>
      </c>
      <c r="B1579" s="175" t="str">
        <f>IF(ISBLANK('Nomenklatur komplett'!Q1579),"-",'Nomenklatur komplett'!Q1579)</f>
        <v>-</v>
      </c>
      <c r="C1579" s="176" t="str">
        <f>IF(ISBLANK('Nomenklatur komplett'!R1579),"-",'Nomenklatur komplett'!R1579)</f>
        <v>-</v>
      </c>
      <c r="D1579" s="177" t="str">
        <f>IF(ISBLANK('Nomenklatur komplett'!S1579),"-",'Nomenklatur komplett'!S1579)</f>
        <v>-</v>
      </c>
    </row>
    <row r="1580" spans="1:4" x14ac:dyDescent="0.2">
      <c r="A1580" s="174" t="str">
        <f>IF(ISBLANK('Nomenklatur komplett'!P1580),"-",'Nomenklatur komplett'!P1580)</f>
        <v>-</v>
      </c>
      <c r="B1580" s="175" t="str">
        <f>IF(ISBLANK('Nomenklatur komplett'!Q1580),"-",'Nomenklatur komplett'!Q1580)</f>
        <v>-</v>
      </c>
      <c r="C1580" s="176" t="str">
        <f>IF(ISBLANK('Nomenklatur komplett'!R1580),"-",'Nomenklatur komplett'!R1580)</f>
        <v>-</v>
      </c>
      <c r="D1580" s="177" t="str">
        <f>IF(ISBLANK('Nomenklatur komplett'!S1580),"-",'Nomenklatur komplett'!S1580)</f>
        <v>-</v>
      </c>
    </row>
    <row r="1581" spans="1:4" x14ac:dyDescent="0.2">
      <c r="A1581" s="174" t="str">
        <f>IF(ISBLANK('Nomenklatur komplett'!P1581),"-",'Nomenklatur komplett'!P1581)</f>
        <v>-</v>
      </c>
      <c r="B1581" s="175" t="str">
        <f>IF(ISBLANK('Nomenklatur komplett'!Q1581),"-",'Nomenklatur komplett'!Q1581)</f>
        <v>-</v>
      </c>
      <c r="C1581" s="176" t="str">
        <f>IF(ISBLANK('Nomenklatur komplett'!R1581),"-",'Nomenklatur komplett'!R1581)</f>
        <v>-</v>
      </c>
      <c r="D1581" s="177" t="str">
        <f>IF(ISBLANK('Nomenklatur komplett'!S1581),"-",'Nomenklatur komplett'!S1581)</f>
        <v>-</v>
      </c>
    </row>
    <row r="1582" spans="1:4" x14ac:dyDescent="0.2">
      <c r="A1582" s="174" t="str">
        <f>IF(ISBLANK('Nomenklatur komplett'!P1582),"-",'Nomenklatur komplett'!P1582)</f>
        <v>-</v>
      </c>
      <c r="B1582" s="175" t="str">
        <f>IF(ISBLANK('Nomenklatur komplett'!Q1582),"-",'Nomenklatur komplett'!Q1582)</f>
        <v>-</v>
      </c>
      <c r="C1582" s="176" t="str">
        <f>IF(ISBLANK('Nomenklatur komplett'!R1582),"-",'Nomenklatur komplett'!R1582)</f>
        <v>-</v>
      </c>
      <c r="D1582" s="177" t="str">
        <f>IF(ISBLANK('Nomenklatur komplett'!S1582),"-",'Nomenklatur komplett'!S1582)</f>
        <v>-</v>
      </c>
    </row>
    <row r="1583" spans="1:4" x14ac:dyDescent="0.2">
      <c r="A1583" s="174" t="str">
        <f>IF(ISBLANK('Nomenklatur komplett'!P1583),"-",'Nomenklatur komplett'!P1583)</f>
        <v>-</v>
      </c>
      <c r="B1583" s="175" t="str">
        <f>IF(ISBLANK('Nomenklatur komplett'!Q1583),"-",'Nomenklatur komplett'!Q1583)</f>
        <v>-</v>
      </c>
      <c r="C1583" s="176" t="str">
        <f>IF(ISBLANK('Nomenklatur komplett'!R1583),"-",'Nomenklatur komplett'!R1583)</f>
        <v>-</v>
      </c>
      <c r="D1583" s="177" t="str">
        <f>IF(ISBLANK('Nomenklatur komplett'!S1583),"-",'Nomenklatur komplett'!S1583)</f>
        <v>-</v>
      </c>
    </row>
    <row r="1584" spans="1:4" x14ac:dyDescent="0.2">
      <c r="A1584" s="174" t="str">
        <f>IF(ISBLANK('Nomenklatur komplett'!P1584),"-",'Nomenklatur komplett'!P1584)</f>
        <v>-</v>
      </c>
      <c r="B1584" s="175" t="str">
        <f>IF(ISBLANK('Nomenklatur komplett'!Q1584),"-",'Nomenklatur komplett'!Q1584)</f>
        <v>-</v>
      </c>
      <c r="C1584" s="176" t="str">
        <f>IF(ISBLANK('Nomenklatur komplett'!R1584),"-",'Nomenklatur komplett'!R1584)</f>
        <v>-</v>
      </c>
      <c r="D1584" s="177" t="str">
        <f>IF(ISBLANK('Nomenklatur komplett'!S1584),"-",'Nomenklatur komplett'!S1584)</f>
        <v>-</v>
      </c>
    </row>
    <row r="1585" spans="1:4" x14ac:dyDescent="0.2">
      <c r="A1585" s="174" t="str">
        <f>IF(ISBLANK('Nomenklatur komplett'!P1585),"-",'Nomenklatur komplett'!P1585)</f>
        <v>-</v>
      </c>
      <c r="B1585" s="175" t="str">
        <f>IF(ISBLANK('Nomenklatur komplett'!Q1585),"-",'Nomenklatur komplett'!Q1585)</f>
        <v>-</v>
      </c>
      <c r="C1585" s="176" t="str">
        <f>IF(ISBLANK('Nomenklatur komplett'!R1585),"-",'Nomenklatur komplett'!R1585)</f>
        <v>-</v>
      </c>
      <c r="D1585" s="177" t="str">
        <f>IF(ISBLANK('Nomenklatur komplett'!S1585),"-",'Nomenklatur komplett'!S1585)</f>
        <v>-</v>
      </c>
    </row>
    <row r="1586" spans="1:4" x14ac:dyDescent="0.2">
      <c r="A1586" s="174" t="str">
        <f>IF(ISBLANK('Nomenklatur komplett'!P1586),"-",'Nomenklatur komplett'!P1586)</f>
        <v>-</v>
      </c>
      <c r="B1586" s="175" t="str">
        <f>IF(ISBLANK('Nomenklatur komplett'!Q1586),"-",'Nomenklatur komplett'!Q1586)</f>
        <v>-</v>
      </c>
      <c r="C1586" s="176" t="str">
        <f>IF(ISBLANK('Nomenklatur komplett'!R1586),"-",'Nomenklatur komplett'!R1586)</f>
        <v>-</v>
      </c>
      <c r="D1586" s="177" t="str">
        <f>IF(ISBLANK('Nomenklatur komplett'!S1586),"-",'Nomenklatur komplett'!S1586)</f>
        <v>-</v>
      </c>
    </row>
    <row r="1587" spans="1:4" x14ac:dyDescent="0.2">
      <c r="A1587" s="174" t="str">
        <f>IF(ISBLANK('Nomenklatur komplett'!P1587),"-",'Nomenklatur komplett'!P1587)</f>
        <v>-</v>
      </c>
      <c r="B1587" s="175" t="str">
        <f>IF(ISBLANK('Nomenklatur komplett'!Q1587),"-",'Nomenklatur komplett'!Q1587)</f>
        <v>-</v>
      </c>
      <c r="C1587" s="176" t="str">
        <f>IF(ISBLANK('Nomenklatur komplett'!R1587),"-",'Nomenklatur komplett'!R1587)</f>
        <v>-</v>
      </c>
      <c r="D1587" s="177" t="str">
        <f>IF(ISBLANK('Nomenklatur komplett'!S1587),"-",'Nomenklatur komplett'!S1587)</f>
        <v>-</v>
      </c>
    </row>
    <row r="1588" spans="1:4" x14ac:dyDescent="0.2">
      <c r="A1588" s="174" t="str">
        <f>IF(ISBLANK('Nomenklatur komplett'!P1588),"-",'Nomenklatur komplett'!P1588)</f>
        <v>-</v>
      </c>
      <c r="B1588" s="175" t="str">
        <f>IF(ISBLANK('Nomenklatur komplett'!Q1588),"-",'Nomenklatur komplett'!Q1588)</f>
        <v>-</v>
      </c>
      <c r="C1588" s="176" t="str">
        <f>IF(ISBLANK('Nomenklatur komplett'!R1588),"-",'Nomenklatur komplett'!R1588)</f>
        <v>-</v>
      </c>
      <c r="D1588" s="177" t="str">
        <f>IF(ISBLANK('Nomenklatur komplett'!S1588),"-",'Nomenklatur komplett'!S1588)</f>
        <v>-</v>
      </c>
    </row>
    <row r="1589" spans="1:4" x14ac:dyDescent="0.2">
      <c r="A1589" s="174" t="str">
        <f>IF(ISBLANK('Nomenklatur komplett'!P1589),"-",'Nomenklatur komplett'!P1589)</f>
        <v>-</v>
      </c>
      <c r="B1589" s="175" t="str">
        <f>IF(ISBLANK('Nomenklatur komplett'!Q1589),"-",'Nomenklatur komplett'!Q1589)</f>
        <v>-</v>
      </c>
      <c r="C1589" s="176" t="str">
        <f>IF(ISBLANK('Nomenklatur komplett'!R1589),"-",'Nomenklatur komplett'!R1589)</f>
        <v>-</v>
      </c>
      <c r="D1589" s="177" t="str">
        <f>IF(ISBLANK('Nomenklatur komplett'!S1589),"-",'Nomenklatur komplett'!S1589)</f>
        <v>-</v>
      </c>
    </row>
    <row r="1590" spans="1:4" x14ac:dyDescent="0.2">
      <c r="A1590" s="174" t="str">
        <f>IF(ISBLANK('Nomenklatur komplett'!P1590),"-",'Nomenklatur komplett'!P1590)</f>
        <v>-</v>
      </c>
      <c r="B1590" s="175" t="str">
        <f>IF(ISBLANK('Nomenklatur komplett'!Q1590),"-",'Nomenklatur komplett'!Q1590)</f>
        <v>-</v>
      </c>
      <c r="C1590" s="176" t="str">
        <f>IF(ISBLANK('Nomenklatur komplett'!R1590),"-",'Nomenklatur komplett'!R1590)</f>
        <v>-</v>
      </c>
      <c r="D1590" s="177" t="str">
        <f>IF(ISBLANK('Nomenklatur komplett'!S1590),"-",'Nomenklatur komplett'!S1590)</f>
        <v>-</v>
      </c>
    </row>
    <row r="1591" spans="1:4" x14ac:dyDescent="0.2">
      <c r="A1591" s="174" t="str">
        <f>IF(ISBLANK('Nomenklatur komplett'!P1591),"-",'Nomenklatur komplett'!P1591)</f>
        <v>-</v>
      </c>
      <c r="B1591" s="175" t="str">
        <f>IF(ISBLANK('Nomenklatur komplett'!Q1591),"-",'Nomenklatur komplett'!Q1591)</f>
        <v>-</v>
      </c>
      <c r="C1591" s="176" t="str">
        <f>IF(ISBLANK('Nomenklatur komplett'!R1591),"-",'Nomenklatur komplett'!R1591)</f>
        <v>-</v>
      </c>
      <c r="D1591" s="177" t="str">
        <f>IF(ISBLANK('Nomenklatur komplett'!S1591),"-",'Nomenklatur komplett'!S1591)</f>
        <v>-</v>
      </c>
    </row>
    <row r="1592" spans="1:4" x14ac:dyDescent="0.2">
      <c r="A1592" s="174" t="str">
        <f>IF(ISBLANK('Nomenklatur komplett'!P1592),"-",'Nomenklatur komplett'!P1592)</f>
        <v>-</v>
      </c>
      <c r="B1592" s="175" t="str">
        <f>IF(ISBLANK('Nomenklatur komplett'!Q1592),"-",'Nomenklatur komplett'!Q1592)</f>
        <v>-</v>
      </c>
      <c r="C1592" s="176" t="str">
        <f>IF(ISBLANK('Nomenklatur komplett'!R1592),"-",'Nomenklatur komplett'!R1592)</f>
        <v>-</v>
      </c>
      <c r="D1592" s="177" t="str">
        <f>IF(ISBLANK('Nomenklatur komplett'!S1592),"-",'Nomenklatur komplett'!S1592)</f>
        <v>-</v>
      </c>
    </row>
    <row r="1593" spans="1:4" x14ac:dyDescent="0.2">
      <c r="A1593" s="174" t="str">
        <f>IF(ISBLANK('Nomenklatur komplett'!P1593),"-",'Nomenklatur komplett'!P1593)</f>
        <v>-</v>
      </c>
      <c r="B1593" s="175" t="str">
        <f>IF(ISBLANK('Nomenklatur komplett'!Q1593),"-",'Nomenklatur komplett'!Q1593)</f>
        <v>-</v>
      </c>
      <c r="C1593" s="176" t="str">
        <f>IF(ISBLANK('Nomenklatur komplett'!R1593),"-",'Nomenklatur komplett'!R1593)</f>
        <v>-</v>
      </c>
      <c r="D1593" s="177" t="str">
        <f>IF(ISBLANK('Nomenklatur komplett'!S1593),"-",'Nomenklatur komplett'!S1593)</f>
        <v>-</v>
      </c>
    </row>
    <row r="1594" spans="1:4" x14ac:dyDescent="0.2">
      <c r="A1594" s="174" t="str">
        <f>IF(ISBLANK('Nomenklatur komplett'!P1594),"-",'Nomenklatur komplett'!P1594)</f>
        <v>-</v>
      </c>
      <c r="B1594" s="175" t="str">
        <f>IF(ISBLANK('Nomenklatur komplett'!Q1594),"-",'Nomenklatur komplett'!Q1594)</f>
        <v>-</v>
      </c>
      <c r="C1594" s="176" t="str">
        <f>IF(ISBLANK('Nomenklatur komplett'!R1594),"-",'Nomenklatur komplett'!R1594)</f>
        <v>-</v>
      </c>
      <c r="D1594" s="177" t="str">
        <f>IF(ISBLANK('Nomenklatur komplett'!S1594),"-",'Nomenklatur komplett'!S1594)</f>
        <v>-</v>
      </c>
    </row>
    <row r="1595" spans="1:4" x14ac:dyDescent="0.2">
      <c r="A1595" s="174" t="str">
        <f>IF(ISBLANK('Nomenklatur komplett'!P1595),"-",'Nomenklatur komplett'!P1595)</f>
        <v>-</v>
      </c>
      <c r="B1595" s="175" t="str">
        <f>IF(ISBLANK('Nomenklatur komplett'!Q1595),"-",'Nomenklatur komplett'!Q1595)</f>
        <v>-</v>
      </c>
      <c r="C1595" s="176" t="str">
        <f>IF(ISBLANK('Nomenklatur komplett'!R1595),"-",'Nomenklatur komplett'!R1595)</f>
        <v>-</v>
      </c>
      <c r="D1595" s="177" t="str">
        <f>IF(ISBLANK('Nomenklatur komplett'!S1595),"-",'Nomenklatur komplett'!S1595)</f>
        <v>-</v>
      </c>
    </row>
    <row r="1596" spans="1:4" x14ac:dyDescent="0.2">
      <c r="A1596" s="174" t="str">
        <f>IF(ISBLANK('Nomenklatur komplett'!P1596),"-",'Nomenklatur komplett'!P1596)</f>
        <v>-</v>
      </c>
      <c r="B1596" s="175" t="str">
        <f>IF(ISBLANK('Nomenklatur komplett'!Q1596),"-",'Nomenklatur komplett'!Q1596)</f>
        <v>-</v>
      </c>
      <c r="C1596" s="176" t="str">
        <f>IF(ISBLANK('Nomenklatur komplett'!R1596),"-",'Nomenklatur komplett'!R1596)</f>
        <v>-</v>
      </c>
      <c r="D1596" s="177" t="str">
        <f>IF(ISBLANK('Nomenklatur komplett'!S1596),"-",'Nomenklatur komplett'!S1596)</f>
        <v>-</v>
      </c>
    </row>
    <row r="1597" spans="1:4" x14ac:dyDescent="0.2">
      <c r="A1597" s="174" t="str">
        <f>IF(ISBLANK('Nomenklatur komplett'!P1597),"-",'Nomenklatur komplett'!P1597)</f>
        <v>-</v>
      </c>
      <c r="B1597" s="175" t="str">
        <f>IF(ISBLANK('Nomenklatur komplett'!Q1597),"-",'Nomenklatur komplett'!Q1597)</f>
        <v>-</v>
      </c>
      <c r="C1597" s="176" t="str">
        <f>IF(ISBLANK('Nomenklatur komplett'!R1597),"-",'Nomenklatur komplett'!R1597)</f>
        <v>-</v>
      </c>
      <c r="D1597" s="177" t="str">
        <f>IF(ISBLANK('Nomenklatur komplett'!S1597),"-",'Nomenklatur komplett'!S1597)</f>
        <v>-</v>
      </c>
    </row>
    <row r="1598" spans="1:4" x14ac:dyDescent="0.2">
      <c r="A1598" s="174" t="str">
        <f>IF(ISBLANK('Nomenklatur komplett'!P1598),"-",'Nomenklatur komplett'!P1598)</f>
        <v>-</v>
      </c>
      <c r="B1598" s="175" t="str">
        <f>IF(ISBLANK('Nomenklatur komplett'!Q1598),"-",'Nomenklatur komplett'!Q1598)</f>
        <v>-</v>
      </c>
      <c r="C1598" s="176" t="str">
        <f>IF(ISBLANK('Nomenklatur komplett'!R1598),"-",'Nomenklatur komplett'!R1598)</f>
        <v>-</v>
      </c>
      <c r="D1598" s="177" t="str">
        <f>IF(ISBLANK('Nomenklatur komplett'!S1598),"-",'Nomenklatur komplett'!S1598)</f>
        <v>-</v>
      </c>
    </row>
    <row r="1599" spans="1:4" x14ac:dyDescent="0.2">
      <c r="A1599" s="174" t="str">
        <f>IF(ISBLANK('Nomenklatur komplett'!P1599),"-",'Nomenklatur komplett'!P1599)</f>
        <v>-</v>
      </c>
      <c r="B1599" s="175" t="str">
        <f>IF(ISBLANK('Nomenklatur komplett'!Q1599),"-",'Nomenklatur komplett'!Q1599)</f>
        <v>-</v>
      </c>
      <c r="C1599" s="176" t="str">
        <f>IF(ISBLANK('Nomenklatur komplett'!R1599),"-",'Nomenklatur komplett'!R1599)</f>
        <v>-</v>
      </c>
      <c r="D1599" s="177" t="str">
        <f>IF(ISBLANK('Nomenklatur komplett'!S1599),"-",'Nomenklatur komplett'!S1599)</f>
        <v>-</v>
      </c>
    </row>
    <row r="1600" spans="1:4" x14ac:dyDescent="0.2">
      <c r="A1600" s="174" t="str">
        <f>IF(ISBLANK('Nomenklatur komplett'!P1600),"-",'Nomenklatur komplett'!P1600)</f>
        <v>-</v>
      </c>
      <c r="B1600" s="175" t="str">
        <f>IF(ISBLANK('Nomenklatur komplett'!Q1600),"-",'Nomenklatur komplett'!Q1600)</f>
        <v>-</v>
      </c>
      <c r="C1600" s="176" t="str">
        <f>IF(ISBLANK('Nomenklatur komplett'!R1600),"-",'Nomenklatur komplett'!R1600)</f>
        <v>-</v>
      </c>
      <c r="D1600" s="177" t="str">
        <f>IF(ISBLANK('Nomenklatur komplett'!S1600),"-",'Nomenklatur komplett'!S1600)</f>
        <v>-</v>
      </c>
    </row>
    <row r="1601" spans="1:4" x14ac:dyDescent="0.2">
      <c r="A1601" s="174" t="str">
        <f>IF(ISBLANK('Nomenklatur komplett'!P1601),"-",'Nomenklatur komplett'!P1601)</f>
        <v>-</v>
      </c>
      <c r="B1601" s="175" t="str">
        <f>IF(ISBLANK('Nomenklatur komplett'!Q1601),"-",'Nomenklatur komplett'!Q1601)</f>
        <v>-</v>
      </c>
      <c r="C1601" s="176" t="str">
        <f>IF(ISBLANK('Nomenklatur komplett'!R1601),"-",'Nomenklatur komplett'!R1601)</f>
        <v>-</v>
      </c>
      <c r="D1601" s="177" t="str">
        <f>IF(ISBLANK('Nomenklatur komplett'!S1601),"-",'Nomenklatur komplett'!S1601)</f>
        <v>-</v>
      </c>
    </row>
    <row r="1602" spans="1:4" x14ac:dyDescent="0.2">
      <c r="A1602" s="174" t="str">
        <f>IF(ISBLANK('Nomenklatur komplett'!P1602),"-",'Nomenklatur komplett'!P1602)</f>
        <v>-</v>
      </c>
      <c r="B1602" s="175" t="str">
        <f>IF(ISBLANK('Nomenklatur komplett'!Q1602),"-",'Nomenklatur komplett'!Q1602)</f>
        <v>-</v>
      </c>
      <c r="C1602" s="176" t="str">
        <f>IF(ISBLANK('Nomenklatur komplett'!R1602),"-",'Nomenklatur komplett'!R1602)</f>
        <v>-</v>
      </c>
      <c r="D1602" s="177" t="str">
        <f>IF(ISBLANK('Nomenklatur komplett'!S1602),"-",'Nomenklatur komplett'!S1602)</f>
        <v>-</v>
      </c>
    </row>
    <row r="1603" spans="1:4" x14ac:dyDescent="0.2">
      <c r="A1603" s="174" t="str">
        <f>IF(ISBLANK('Nomenklatur komplett'!P1603),"-",'Nomenklatur komplett'!P1603)</f>
        <v>-</v>
      </c>
      <c r="B1603" s="175" t="str">
        <f>IF(ISBLANK('Nomenklatur komplett'!Q1603),"-",'Nomenklatur komplett'!Q1603)</f>
        <v>-</v>
      </c>
      <c r="C1603" s="176" t="str">
        <f>IF(ISBLANK('Nomenklatur komplett'!R1603),"-",'Nomenklatur komplett'!R1603)</f>
        <v>-</v>
      </c>
      <c r="D1603" s="177" t="str">
        <f>IF(ISBLANK('Nomenklatur komplett'!S1603),"-",'Nomenklatur komplett'!S1603)</f>
        <v>-</v>
      </c>
    </row>
    <row r="1604" spans="1:4" x14ac:dyDescent="0.2">
      <c r="A1604" s="174" t="str">
        <f>IF(ISBLANK('Nomenklatur komplett'!P1604),"-",'Nomenklatur komplett'!P1604)</f>
        <v>-</v>
      </c>
      <c r="B1604" s="175" t="str">
        <f>IF(ISBLANK('Nomenklatur komplett'!Q1604),"-",'Nomenklatur komplett'!Q1604)</f>
        <v>-</v>
      </c>
      <c r="C1604" s="176" t="str">
        <f>IF(ISBLANK('Nomenklatur komplett'!R1604),"-",'Nomenklatur komplett'!R1604)</f>
        <v>-</v>
      </c>
      <c r="D1604" s="177" t="str">
        <f>IF(ISBLANK('Nomenklatur komplett'!S1604),"-",'Nomenklatur komplett'!S1604)</f>
        <v>-</v>
      </c>
    </row>
    <row r="1605" spans="1:4" x14ac:dyDescent="0.2">
      <c r="A1605" s="174" t="str">
        <f>IF(ISBLANK('Nomenklatur komplett'!P1605),"-",'Nomenklatur komplett'!P1605)</f>
        <v>-</v>
      </c>
      <c r="B1605" s="175" t="str">
        <f>IF(ISBLANK('Nomenklatur komplett'!Q1605),"-",'Nomenklatur komplett'!Q1605)</f>
        <v>-</v>
      </c>
      <c r="C1605" s="176" t="str">
        <f>IF(ISBLANK('Nomenklatur komplett'!R1605),"-",'Nomenklatur komplett'!R1605)</f>
        <v>-</v>
      </c>
      <c r="D1605" s="177" t="str">
        <f>IF(ISBLANK('Nomenklatur komplett'!S1605),"-",'Nomenklatur komplett'!S1605)</f>
        <v>-</v>
      </c>
    </row>
    <row r="1606" spans="1:4" x14ac:dyDescent="0.2">
      <c r="A1606" s="174" t="str">
        <f>IF(ISBLANK('Nomenklatur komplett'!P1606),"-",'Nomenklatur komplett'!P1606)</f>
        <v>-</v>
      </c>
      <c r="B1606" s="175" t="str">
        <f>IF(ISBLANK('Nomenklatur komplett'!Q1606),"-",'Nomenklatur komplett'!Q1606)</f>
        <v>-</v>
      </c>
      <c r="C1606" s="176" t="str">
        <f>IF(ISBLANK('Nomenklatur komplett'!R1606),"-",'Nomenklatur komplett'!R1606)</f>
        <v>-</v>
      </c>
      <c r="D1606" s="177" t="str">
        <f>IF(ISBLANK('Nomenklatur komplett'!S1606),"-",'Nomenklatur komplett'!S1606)</f>
        <v>-</v>
      </c>
    </row>
    <row r="1607" spans="1:4" x14ac:dyDescent="0.2">
      <c r="A1607" s="174" t="str">
        <f>IF(ISBLANK('Nomenklatur komplett'!P1607),"-",'Nomenklatur komplett'!P1607)</f>
        <v>-</v>
      </c>
      <c r="B1607" s="175" t="str">
        <f>IF(ISBLANK('Nomenklatur komplett'!Q1607),"-",'Nomenklatur komplett'!Q1607)</f>
        <v>-</v>
      </c>
      <c r="C1607" s="176" t="str">
        <f>IF(ISBLANK('Nomenklatur komplett'!R1607),"-",'Nomenklatur komplett'!R1607)</f>
        <v>-</v>
      </c>
      <c r="D1607" s="177" t="str">
        <f>IF(ISBLANK('Nomenklatur komplett'!S1607),"-",'Nomenklatur komplett'!S1607)</f>
        <v>-</v>
      </c>
    </row>
    <row r="1608" spans="1:4" x14ac:dyDescent="0.2">
      <c r="A1608" s="174" t="str">
        <f>IF(ISBLANK('Nomenklatur komplett'!P1608),"-",'Nomenklatur komplett'!P1608)</f>
        <v>-</v>
      </c>
      <c r="B1608" s="175" t="str">
        <f>IF(ISBLANK('Nomenklatur komplett'!Q1608),"-",'Nomenklatur komplett'!Q1608)</f>
        <v>-</v>
      </c>
      <c r="C1608" s="176" t="str">
        <f>IF(ISBLANK('Nomenklatur komplett'!R1608),"-",'Nomenklatur komplett'!R1608)</f>
        <v>-</v>
      </c>
      <c r="D1608" s="177" t="str">
        <f>IF(ISBLANK('Nomenklatur komplett'!S1608),"-",'Nomenklatur komplett'!S1608)</f>
        <v>-</v>
      </c>
    </row>
    <row r="1609" spans="1:4" x14ac:dyDescent="0.2">
      <c r="A1609" s="174" t="str">
        <f>IF(ISBLANK('Nomenklatur komplett'!P1609),"-",'Nomenklatur komplett'!P1609)</f>
        <v>-</v>
      </c>
      <c r="B1609" s="175" t="str">
        <f>IF(ISBLANK('Nomenklatur komplett'!Q1609),"-",'Nomenklatur komplett'!Q1609)</f>
        <v>-</v>
      </c>
      <c r="C1609" s="176" t="str">
        <f>IF(ISBLANK('Nomenklatur komplett'!R1609),"-",'Nomenklatur komplett'!R1609)</f>
        <v>-</v>
      </c>
      <c r="D1609" s="177" t="str">
        <f>IF(ISBLANK('Nomenklatur komplett'!S1609),"-",'Nomenklatur komplett'!S1609)</f>
        <v>-</v>
      </c>
    </row>
    <row r="1610" spans="1:4" x14ac:dyDescent="0.2">
      <c r="A1610" s="174" t="str">
        <f>IF(ISBLANK('Nomenklatur komplett'!P1610),"-",'Nomenklatur komplett'!P1610)</f>
        <v>-</v>
      </c>
      <c r="B1610" s="175" t="str">
        <f>IF(ISBLANK('Nomenklatur komplett'!Q1610),"-",'Nomenklatur komplett'!Q1610)</f>
        <v>-</v>
      </c>
      <c r="C1610" s="176" t="str">
        <f>IF(ISBLANK('Nomenklatur komplett'!R1610),"-",'Nomenklatur komplett'!R1610)</f>
        <v>-</v>
      </c>
      <c r="D1610" s="177" t="str">
        <f>IF(ISBLANK('Nomenklatur komplett'!S1610),"-",'Nomenklatur komplett'!S1610)</f>
        <v>-</v>
      </c>
    </row>
    <row r="1611" spans="1:4" x14ac:dyDescent="0.2">
      <c r="A1611" s="174" t="str">
        <f>IF(ISBLANK('Nomenklatur komplett'!P1611),"-",'Nomenklatur komplett'!P1611)</f>
        <v>-</v>
      </c>
      <c r="B1611" s="175" t="str">
        <f>IF(ISBLANK('Nomenklatur komplett'!Q1611),"-",'Nomenklatur komplett'!Q1611)</f>
        <v>-</v>
      </c>
      <c r="C1611" s="176" t="str">
        <f>IF(ISBLANK('Nomenklatur komplett'!R1611),"-",'Nomenklatur komplett'!R1611)</f>
        <v>-</v>
      </c>
      <c r="D1611" s="177" t="str">
        <f>IF(ISBLANK('Nomenklatur komplett'!S1611),"-",'Nomenklatur komplett'!S1611)</f>
        <v>-</v>
      </c>
    </row>
    <row r="1612" spans="1:4" x14ac:dyDescent="0.2">
      <c r="A1612" s="174" t="str">
        <f>IF(ISBLANK('Nomenklatur komplett'!P1612),"-",'Nomenklatur komplett'!P1612)</f>
        <v>-</v>
      </c>
      <c r="B1612" s="175" t="str">
        <f>IF(ISBLANK('Nomenklatur komplett'!Q1612),"-",'Nomenklatur komplett'!Q1612)</f>
        <v>-</v>
      </c>
      <c r="C1612" s="176" t="str">
        <f>IF(ISBLANK('Nomenklatur komplett'!R1612),"-",'Nomenklatur komplett'!R1612)</f>
        <v>-</v>
      </c>
      <c r="D1612" s="177" t="str">
        <f>IF(ISBLANK('Nomenklatur komplett'!S1612),"-",'Nomenklatur komplett'!S1612)</f>
        <v>-</v>
      </c>
    </row>
    <row r="1613" spans="1:4" x14ac:dyDescent="0.2">
      <c r="A1613" s="174" t="str">
        <f>IF(ISBLANK('Nomenklatur komplett'!P1613),"-",'Nomenklatur komplett'!P1613)</f>
        <v>-</v>
      </c>
      <c r="B1613" s="175" t="str">
        <f>IF(ISBLANK('Nomenklatur komplett'!Q1613),"-",'Nomenklatur komplett'!Q1613)</f>
        <v>-</v>
      </c>
      <c r="C1613" s="176" t="str">
        <f>IF(ISBLANK('Nomenklatur komplett'!R1613),"-",'Nomenklatur komplett'!R1613)</f>
        <v>-</v>
      </c>
      <c r="D1613" s="177" t="str">
        <f>IF(ISBLANK('Nomenklatur komplett'!S1613),"-",'Nomenklatur komplett'!S1613)</f>
        <v>-</v>
      </c>
    </row>
    <row r="1614" spans="1:4" x14ac:dyDescent="0.2">
      <c r="A1614" s="174" t="str">
        <f>IF(ISBLANK('Nomenklatur komplett'!P1614),"-",'Nomenklatur komplett'!P1614)</f>
        <v>-</v>
      </c>
      <c r="B1614" s="175" t="str">
        <f>IF(ISBLANK('Nomenklatur komplett'!Q1614),"-",'Nomenklatur komplett'!Q1614)</f>
        <v>-</v>
      </c>
      <c r="C1614" s="176" t="str">
        <f>IF(ISBLANK('Nomenklatur komplett'!R1614),"-",'Nomenklatur komplett'!R1614)</f>
        <v>-</v>
      </c>
      <c r="D1614" s="177" t="str">
        <f>IF(ISBLANK('Nomenklatur komplett'!S1614),"-",'Nomenklatur komplett'!S1614)</f>
        <v>-</v>
      </c>
    </row>
    <row r="1615" spans="1:4" x14ac:dyDescent="0.2">
      <c r="A1615" s="174" t="str">
        <f>IF(ISBLANK('Nomenklatur komplett'!P1615),"-",'Nomenklatur komplett'!P1615)</f>
        <v>-</v>
      </c>
      <c r="B1615" s="175" t="str">
        <f>IF(ISBLANK('Nomenklatur komplett'!Q1615),"-",'Nomenklatur komplett'!Q1615)</f>
        <v>-</v>
      </c>
      <c r="C1615" s="176" t="str">
        <f>IF(ISBLANK('Nomenklatur komplett'!R1615),"-",'Nomenklatur komplett'!R1615)</f>
        <v>-</v>
      </c>
      <c r="D1615" s="177" t="str">
        <f>IF(ISBLANK('Nomenklatur komplett'!S1615),"-",'Nomenklatur komplett'!S1615)</f>
        <v>-</v>
      </c>
    </row>
    <row r="1616" spans="1:4" x14ac:dyDescent="0.2">
      <c r="A1616" s="174" t="str">
        <f>IF(ISBLANK('Nomenklatur komplett'!P1616),"-",'Nomenklatur komplett'!P1616)</f>
        <v>-</v>
      </c>
      <c r="B1616" s="175" t="str">
        <f>IF(ISBLANK('Nomenklatur komplett'!Q1616),"-",'Nomenklatur komplett'!Q1616)</f>
        <v>-</v>
      </c>
      <c r="C1616" s="176" t="str">
        <f>IF(ISBLANK('Nomenklatur komplett'!R1616),"-",'Nomenklatur komplett'!R1616)</f>
        <v>-</v>
      </c>
      <c r="D1616" s="177" t="str">
        <f>IF(ISBLANK('Nomenklatur komplett'!S1616),"-",'Nomenklatur komplett'!S1616)</f>
        <v>-</v>
      </c>
    </row>
    <row r="1617" spans="1:4" x14ac:dyDescent="0.2">
      <c r="A1617" s="174" t="str">
        <f>IF(ISBLANK('Nomenklatur komplett'!P1617),"-",'Nomenklatur komplett'!P1617)</f>
        <v>-</v>
      </c>
      <c r="B1617" s="175" t="str">
        <f>IF(ISBLANK('Nomenklatur komplett'!Q1617),"-",'Nomenklatur komplett'!Q1617)</f>
        <v>-</v>
      </c>
      <c r="C1617" s="176" t="str">
        <f>IF(ISBLANK('Nomenklatur komplett'!R1617),"-",'Nomenklatur komplett'!R1617)</f>
        <v>-</v>
      </c>
      <c r="D1617" s="177" t="str">
        <f>IF(ISBLANK('Nomenklatur komplett'!S1617),"-",'Nomenklatur komplett'!S1617)</f>
        <v>-</v>
      </c>
    </row>
    <row r="1618" spans="1:4" x14ac:dyDescent="0.2">
      <c r="A1618" s="174" t="str">
        <f>IF(ISBLANK('Nomenklatur komplett'!P1618),"-",'Nomenklatur komplett'!P1618)</f>
        <v>-</v>
      </c>
      <c r="B1618" s="175" t="str">
        <f>IF(ISBLANK('Nomenklatur komplett'!Q1618),"-",'Nomenklatur komplett'!Q1618)</f>
        <v>-</v>
      </c>
      <c r="C1618" s="176" t="str">
        <f>IF(ISBLANK('Nomenklatur komplett'!R1618),"-",'Nomenklatur komplett'!R1618)</f>
        <v>-</v>
      </c>
      <c r="D1618" s="177" t="str">
        <f>IF(ISBLANK('Nomenklatur komplett'!S1618),"-",'Nomenklatur komplett'!S1618)</f>
        <v>-</v>
      </c>
    </row>
    <row r="1619" spans="1:4" x14ac:dyDescent="0.2">
      <c r="A1619" s="174" t="str">
        <f>IF(ISBLANK('Nomenklatur komplett'!P1619),"-",'Nomenklatur komplett'!P1619)</f>
        <v>-</v>
      </c>
      <c r="B1619" s="175" t="str">
        <f>IF(ISBLANK('Nomenklatur komplett'!Q1619),"-",'Nomenklatur komplett'!Q1619)</f>
        <v>-</v>
      </c>
      <c r="C1619" s="176" t="str">
        <f>IF(ISBLANK('Nomenklatur komplett'!R1619),"-",'Nomenklatur komplett'!R1619)</f>
        <v>-</v>
      </c>
      <c r="D1619" s="177" t="str">
        <f>IF(ISBLANK('Nomenklatur komplett'!S1619),"-",'Nomenklatur komplett'!S1619)</f>
        <v>-</v>
      </c>
    </row>
    <row r="1620" spans="1:4" x14ac:dyDescent="0.2">
      <c r="A1620" s="174" t="str">
        <f>IF(ISBLANK('Nomenklatur komplett'!P1620),"-",'Nomenklatur komplett'!P1620)</f>
        <v>-</v>
      </c>
      <c r="B1620" s="175" t="str">
        <f>IF(ISBLANK('Nomenklatur komplett'!Q1620),"-",'Nomenklatur komplett'!Q1620)</f>
        <v>-</v>
      </c>
      <c r="C1620" s="176" t="str">
        <f>IF(ISBLANK('Nomenklatur komplett'!R1620),"-",'Nomenklatur komplett'!R1620)</f>
        <v>-</v>
      </c>
      <c r="D1620" s="177" t="str">
        <f>IF(ISBLANK('Nomenklatur komplett'!S1620),"-",'Nomenklatur komplett'!S1620)</f>
        <v>-</v>
      </c>
    </row>
    <row r="1621" spans="1:4" x14ac:dyDescent="0.2">
      <c r="A1621" s="174" t="str">
        <f>IF(ISBLANK('Nomenklatur komplett'!P1621),"-",'Nomenklatur komplett'!P1621)</f>
        <v>-</v>
      </c>
      <c r="B1621" s="175" t="str">
        <f>IF(ISBLANK('Nomenklatur komplett'!Q1621),"-",'Nomenklatur komplett'!Q1621)</f>
        <v>-</v>
      </c>
      <c r="C1621" s="176" t="str">
        <f>IF(ISBLANK('Nomenklatur komplett'!R1621),"-",'Nomenklatur komplett'!R1621)</f>
        <v>-</v>
      </c>
      <c r="D1621" s="177" t="str">
        <f>IF(ISBLANK('Nomenklatur komplett'!S1621),"-",'Nomenklatur komplett'!S1621)</f>
        <v>-</v>
      </c>
    </row>
    <row r="1622" spans="1:4" x14ac:dyDescent="0.2">
      <c r="A1622" s="174" t="str">
        <f>IF(ISBLANK('Nomenklatur komplett'!P1622),"-",'Nomenklatur komplett'!P1622)</f>
        <v>-</v>
      </c>
      <c r="B1622" s="175" t="str">
        <f>IF(ISBLANK('Nomenklatur komplett'!Q1622),"-",'Nomenklatur komplett'!Q1622)</f>
        <v>-</v>
      </c>
      <c r="C1622" s="176" t="str">
        <f>IF(ISBLANK('Nomenklatur komplett'!R1622),"-",'Nomenklatur komplett'!R1622)</f>
        <v>-</v>
      </c>
      <c r="D1622" s="177" t="str">
        <f>IF(ISBLANK('Nomenklatur komplett'!S1622),"-",'Nomenklatur komplett'!S1622)</f>
        <v>-</v>
      </c>
    </row>
    <row r="1623" spans="1:4" x14ac:dyDescent="0.2">
      <c r="A1623" s="174" t="str">
        <f>IF(ISBLANK('Nomenklatur komplett'!P1623),"-",'Nomenklatur komplett'!P1623)</f>
        <v>-</v>
      </c>
      <c r="B1623" s="175" t="str">
        <f>IF(ISBLANK('Nomenklatur komplett'!Q1623),"-",'Nomenklatur komplett'!Q1623)</f>
        <v>-</v>
      </c>
      <c r="C1623" s="176" t="str">
        <f>IF(ISBLANK('Nomenklatur komplett'!R1623),"-",'Nomenklatur komplett'!R1623)</f>
        <v>-</v>
      </c>
      <c r="D1623" s="177" t="str">
        <f>IF(ISBLANK('Nomenklatur komplett'!S1623),"-",'Nomenklatur komplett'!S1623)</f>
        <v>-</v>
      </c>
    </row>
    <row r="1624" spans="1:4" x14ac:dyDescent="0.2">
      <c r="A1624" s="174" t="str">
        <f>IF(ISBLANK('Nomenklatur komplett'!P1624),"-",'Nomenklatur komplett'!P1624)</f>
        <v>-</v>
      </c>
      <c r="B1624" s="175" t="str">
        <f>IF(ISBLANK('Nomenklatur komplett'!Q1624),"-",'Nomenklatur komplett'!Q1624)</f>
        <v>-</v>
      </c>
      <c r="C1624" s="176" t="str">
        <f>IF(ISBLANK('Nomenklatur komplett'!R1624),"-",'Nomenklatur komplett'!R1624)</f>
        <v>-</v>
      </c>
      <c r="D1624" s="177" t="str">
        <f>IF(ISBLANK('Nomenklatur komplett'!S1624),"-",'Nomenklatur komplett'!S1624)</f>
        <v>-</v>
      </c>
    </row>
    <row r="1625" spans="1:4" x14ac:dyDescent="0.2">
      <c r="A1625" s="174" t="str">
        <f>IF(ISBLANK('Nomenklatur komplett'!P1625),"-",'Nomenklatur komplett'!P1625)</f>
        <v>-</v>
      </c>
      <c r="B1625" s="175" t="str">
        <f>IF(ISBLANK('Nomenklatur komplett'!Q1625),"-",'Nomenklatur komplett'!Q1625)</f>
        <v>-</v>
      </c>
      <c r="C1625" s="176" t="str">
        <f>IF(ISBLANK('Nomenklatur komplett'!R1625),"-",'Nomenklatur komplett'!R1625)</f>
        <v>-</v>
      </c>
      <c r="D1625" s="177" t="str">
        <f>IF(ISBLANK('Nomenklatur komplett'!S1625),"-",'Nomenklatur komplett'!S1625)</f>
        <v>-</v>
      </c>
    </row>
    <row r="1626" spans="1:4" x14ac:dyDescent="0.2">
      <c r="A1626" s="174" t="str">
        <f>IF(ISBLANK('Nomenklatur komplett'!P1626),"-",'Nomenklatur komplett'!P1626)</f>
        <v>-</v>
      </c>
      <c r="B1626" s="175" t="str">
        <f>IF(ISBLANK('Nomenklatur komplett'!Q1626),"-",'Nomenklatur komplett'!Q1626)</f>
        <v>-</v>
      </c>
      <c r="C1626" s="176" t="str">
        <f>IF(ISBLANK('Nomenklatur komplett'!R1626),"-",'Nomenklatur komplett'!R1626)</f>
        <v>-</v>
      </c>
      <c r="D1626" s="177" t="str">
        <f>IF(ISBLANK('Nomenklatur komplett'!S1626),"-",'Nomenklatur komplett'!S1626)</f>
        <v>-</v>
      </c>
    </row>
    <row r="1627" spans="1:4" x14ac:dyDescent="0.2">
      <c r="A1627" s="174" t="str">
        <f>IF(ISBLANK('Nomenklatur komplett'!P1627),"-",'Nomenklatur komplett'!P1627)</f>
        <v>-</v>
      </c>
      <c r="B1627" s="175" t="str">
        <f>IF(ISBLANK('Nomenklatur komplett'!Q1627),"-",'Nomenklatur komplett'!Q1627)</f>
        <v>-</v>
      </c>
      <c r="C1627" s="176" t="str">
        <f>IF(ISBLANK('Nomenklatur komplett'!R1627),"-",'Nomenklatur komplett'!R1627)</f>
        <v>-</v>
      </c>
      <c r="D1627" s="177" t="str">
        <f>IF(ISBLANK('Nomenklatur komplett'!S1627),"-",'Nomenklatur komplett'!S1627)</f>
        <v>-</v>
      </c>
    </row>
    <row r="1628" spans="1:4" x14ac:dyDescent="0.2">
      <c r="A1628" s="174" t="str">
        <f>IF(ISBLANK('Nomenklatur komplett'!P1628),"-",'Nomenklatur komplett'!P1628)</f>
        <v>-</v>
      </c>
      <c r="B1628" s="175" t="str">
        <f>IF(ISBLANK('Nomenklatur komplett'!Q1628),"-",'Nomenklatur komplett'!Q1628)</f>
        <v>-</v>
      </c>
      <c r="C1628" s="176" t="str">
        <f>IF(ISBLANK('Nomenklatur komplett'!R1628),"-",'Nomenklatur komplett'!R1628)</f>
        <v>-</v>
      </c>
      <c r="D1628" s="177" t="str">
        <f>IF(ISBLANK('Nomenklatur komplett'!S1628),"-",'Nomenklatur komplett'!S1628)</f>
        <v>-</v>
      </c>
    </row>
    <row r="1629" spans="1:4" x14ac:dyDescent="0.2">
      <c r="A1629" s="174" t="str">
        <f>IF(ISBLANK('Nomenklatur komplett'!P1629),"-",'Nomenklatur komplett'!P1629)</f>
        <v>-</v>
      </c>
      <c r="B1629" s="175" t="str">
        <f>IF(ISBLANK('Nomenklatur komplett'!Q1629),"-",'Nomenklatur komplett'!Q1629)</f>
        <v>-</v>
      </c>
      <c r="C1629" s="176" t="str">
        <f>IF(ISBLANK('Nomenklatur komplett'!R1629),"-",'Nomenklatur komplett'!R1629)</f>
        <v>-</v>
      </c>
      <c r="D1629" s="177" t="str">
        <f>IF(ISBLANK('Nomenklatur komplett'!S1629),"-",'Nomenklatur komplett'!S1629)</f>
        <v>-</v>
      </c>
    </row>
    <row r="1630" spans="1:4" x14ac:dyDescent="0.2">
      <c r="A1630" s="174" t="str">
        <f>IF(ISBLANK('Nomenklatur komplett'!P1630),"-",'Nomenklatur komplett'!P1630)</f>
        <v>-</v>
      </c>
      <c r="B1630" s="175" t="str">
        <f>IF(ISBLANK('Nomenklatur komplett'!Q1630),"-",'Nomenklatur komplett'!Q1630)</f>
        <v>-</v>
      </c>
      <c r="C1630" s="176" t="str">
        <f>IF(ISBLANK('Nomenklatur komplett'!R1630),"-",'Nomenklatur komplett'!R1630)</f>
        <v>-</v>
      </c>
      <c r="D1630" s="177" t="str">
        <f>IF(ISBLANK('Nomenklatur komplett'!S1630),"-",'Nomenklatur komplett'!S1630)</f>
        <v>-</v>
      </c>
    </row>
    <row r="1631" spans="1:4" x14ac:dyDescent="0.2">
      <c r="A1631" s="174" t="str">
        <f>IF(ISBLANK('Nomenklatur komplett'!P1631),"-",'Nomenklatur komplett'!P1631)</f>
        <v>-</v>
      </c>
      <c r="B1631" s="175" t="str">
        <f>IF(ISBLANK('Nomenklatur komplett'!Q1631),"-",'Nomenklatur komplett'!Q1631)</f>
        <v>-</v>
      </c>
      <c r="C1631" s="176" t="str">
        <f>IF(ISBLANK('Nomenklatur komplett'!R1631),"-",'Nomenklatur komplett'!R1631)</f>
        <v>-</v>
      </c>
      <c r="D1631" s="177" t="str">
        <f>IF(ISBLANK('Nomenklatur komplett'!S1631),"-",'Nomenklatur komplett'!S1631)</f>
        <v>-</v>
      </c>
    </row>
    <row r="1632" spans="1:4" x14ac:dyDescent="0.2">
      <c r="A1632" s="174" t="str">
        <f>IF(ISBLANK('Nomenklatur komplett'!P1632),"-",'Nomenklatur komplett'!P1632)</f>
        <v>-</v>
      </c>
      <c r="B1632" s="175" t="str">
        <f>IF(ISBLANK('Nomenklatur komplett'!Q1632),"-",'Nomenklatur komplett'!Q1632)</f>
        <v>-</v>
      </c>
      <c r="C1632" s="176" t="str">
        <f>IF(ISBLANK('Nomenklatur komplett'!R1632),"-",'Nomenklatur komplett'!R1632)</f>
        <v>-</v>
      </c>
      <c r="D1632" s="177" t="str">
        <f>IF(ISBLANK('Nomenklatur komplett'!S1632),"-",'Nomenklatur komplett'!S1632)</f>
        <v>-</v>
      </c>
    </row>
    <row r="1633" spans="1:4" x14ac:dyDescent="0.2">
      <c r="A1633" s="174" t="str">
        <f>IF(ISBLANK('Nomenklatur komplett'!P1633),"-",'Nomenklatur komplett'!P1633)</f>
        <v>-</v>
      </c>
      <c r="B1633" s="175" t="str">
        <f>IF(ISBLANK('Nomenklatur komplett'!Q1633),"-",'Nomenklatur komplett'!Q1633)</f>
        <v>-</v>
      </c>
      <c r="C1633" s="176" t="str">
        <f>IF(ISBLANK('Nomenklatur komplett'!R1633),"-",'Nomenklatur komplett'!R1633)</f>
        <v>-</v>
      </c>
      <c r="D1633" s="177" t="str">
        <f>IF(ISBLANK('Nomenklatur komplett'!S1633),"-",'Nomenklatur komplett'!S1633)</f>
        <v>-</v>
      </c>
    </row>
    <row r="1634" spans="1:4" x14ac:dyDescent="0.2">
      <c r="A1634" s="174" t="str">
        <f>IF(ISBLANK('Nomenklatur komplett'!P1634),"-",'Nomenklatur komplett'!P1634)</f>
        <v>-</v>
      </c>
      <c r="B1634" s="175" t="str">
        <f>IF(ISBLANK('Nomenklatur komplett'!Q1634),"-",'Nomenklatur komplett'!Q1634)</f>
        <v>-</v>
      </c>
      <c r="C1634" s="176" t="str">
        <f>IF(ISBLANK('Nomenklatur komplett'!R1634),"-",'Nomenklatur komplett'!R1634)</f>
        <v>-</v>
      </c>
      <c r="D1634" s="177" t="str">
        <f>IF(ISBLANK('Nomenklatur komplett'!S1634),"-",'Nomenklatur komplett'!S1634)</f>
        <v>-</v>
      </c>
    </row>
    <row r="1635" spans="1:4" x14ac:dyDescent="0.2">
      <c r="A1635" s="174" t="str">
        <f>IF(ISBLANK('Nomenklatur komplett'!P1635),"-",'Nomenklatur komplett'!P1635)</f>
        <v>-</v>
      </c>
      <c r="B1635" s="175" t="str">
        <f>IF(ISBLANK('Nomenklatur komplett'!Q1635),"-",'Nomenklatur komplett'!Q1635)</f>
        <v>-</v>
      </c>
      <c r="C1635" s="176" t="str">
        <f>IF(ISBLANK('Nomenklatur komplett'!R1635),"-",'Nomenklatur komplett'!R1635)</f>
        <v>-</v>
      </c>
      <c r="D1635" s="177" t="str">
        <f>IF(ISBLANK('Nomenklatur komplett'!S1635),"-",'Nomenklatur komplett'!S1635)</f>
        <v>-</v>
      </c>
    </row>
    <row r="1636" spans="1:4" x14ac:dyDescent="0.2">
      <c r="A1636" s="174" t="str">
        <f>IF(ISBLANK('Nomenklatur komplett'!P1636),"-",'Nomenklatur komplett'!P1636)</f>
        <v>-</v>
      </c>
      <c r="B1636" s="175" t="str">
        <f>IF(ISBLANK('Nomenklatur komplett'!Q1636),"-",'Nomenklatur komplett'!Q1636)</f>
        <v>-</v>
      </c>
      <c r="C1636" s="176" t="str">
        <f>IF(ISBLANK('Nomenklatur komplett'!R1636),"-",'Nomenklatur komplett'!R1636)</f>
        <v>-</v>
      </c>
      <c r="D1636" s="177" t="str">
        <f>IF(ISBLANK('Nomenklatur komplett'!S1636),"-",'Nomenklatur komplett'!S1636)</f>
        <v>-</v>
      </c>
    </row>
    <row r="1637" spans="1:4" x14ac:dyDescent="0.2">
      <c r="A1637" s="174" t="str">
        <f>IF(ISBLANK('Nomenklatur komplett'!P1637),"-",'Nomenklatur komplett'!P1637)</f>
        <v>-</v>
      </c>
      <c r="B1637" s="175" t="str">
        <f>IF(ISBLANK('Nomenklatur komplett'!Q1637),"-",'Nomenklatur komplett'!Q1637)</f>
        <v>-</v>
      </c>
      <c r="C1637" s="176" t="str">
        <f>IF(ISBLANK('Nomenklatur komplett'!R1637),"-",'Nomenklatur komplett'!R1637)</f>
        <v>-</v>
      </c>
      <c r="D1637" s="177" t="str">
        <f>IF(ISBLANK('Nomenklatur komplett'!S1637),"-",'Nomenklatur komplett'!S1637)</f>
        <v>-</v>
      </c>
    </row>
    <row r="1638" spans="1:4" x14ac:dyDescent="0.2">
      <c r="A1638" s="174" t="str">
        <f>IF(ISBLANK('Nomenklatur komplett'!P1638),"-",'Nomenklatur komplett'!P1638)</f>
        <v>-</v>
      </c>
      <c r="B1638" s="175" t="str">
        <f>IF(ISBLANK('Nomenklatur komplett'!Q1638),"-",'Nomenklatur komplett'!Q1638)</f>
        <v>-</v>
      </c>
      <c r="C1638" s="176" t="str">
        <f>IF(ISBLANK('Nomenklatur komplett'!R1638),"-",'Nomenklatur komplett'!R1638)</f>
        <v>-</v>
      </c>
      <c r="D1638" s="177" t="str">
        <f>IF(ISBLANK('Nomenklatur komplett'!S1638),"-",'Nomenklatur komplett'!S1638)</f>
        <v>-</v>
      </c>
    </row>
    <row r="1639" spans="1:4" x14ac:dyDescent="0.2">
      <c r="A1639" s="174" t="str">
        <f>IF(ISBLANK('Nomenklatur komplett'!P1639),"-",'Nomenklatur komplett'!P1639)</f>
        <v>-</v>
      </c>
      <c r="B1639" s="175" t="str">
        <f>IF(ISBLANK('Nomenklatur komplett'!Q1639),"-",'Nomenklatur komplett'!Q1639)</f>
        <v>-</v>
      </c>
      <c r="C1639" s="176" t="str">
        <f>IF(ISBLANK('Nomenklatur komplett'!R1639),"-",'Nomenklatur komplett'!R1639)</f>
        <v>-</v>
      </c>
      <c r="D1639" s="177" t="str">
        <f>IF(ISBLANK('Nomenklatur komplett'!S1639),"-",'Nomenklatur komplett'!S1639)</f>
        <v>-</v>
      </c>
    </row>
    <row r="1640" spans="1:4" x14ac:dyDescent="0.2">
      <c r="A1640" s="174" t="str">
        <f>IF(ISBLANK('Nomenklatur komplett'!P1640),"-",'Nomenklatur komplett'!P1640)</f>
        <v>-</v>
      </c>
      <c r="B1640" s="175" t="str">
        <f>IF(ISBLANK('Nomenklatur komplett'!Q1640),"-",'Nomenklatur komplett'!Q1640)</f>
        <v>-</v>
      </c>
      <c r="C1640" s="176" t="str">
        <f>IF(ISBLANK('Nomenklatur komplett'!R1640),"-",'Nomenklatur komplett'!R1640)</f>
        <v>-</v>
      </c>
      <c r="D1640" s="177" t="str">
        <f>IF(ISBLANK('Nomenklatur komplett'!S1640),"-",'Nomenklatur komplett'!S1640)</f>
        <v>-</v>
      </c>
    </row>
    <row r="1641" spans="1:4" x14ac:dyDescent="0.2">
      <c r="A1641" s="174" t="str">
        <f>IF(ISBLANK('Nomenklatur komplett'!P1641),"-",'Nomenklatur komplett'!P1641)</f>
        <v>-</v>
      </c>
      <c r="B1641" s="175" t="str">
        <f>IF(ISBLANK('Nomenklatur komplett'!Q1641),"-",'Nomenklatur komplett'!Q1641)</f>
        <v>-</v>
      </c>
      <c r="C1641" s="176" t="str">
        <f>IF(ISBLANK('Nomenklatur komplett'!R1641),"-",'Nomenklatur komplett'!R1641)</f>
        <v>-</v>
      </c>
      <c r="D1641" s="177" t="str">
        <f>IF(ISBLANK('Nomenklatur komplett'!S1641),"-",'Nomenklatur komplett'!S1641)</f>
        <v>-</v>
      </c>
    </row>
    <row r="1642" spans="1:4" x14ac:dyDescent="0.2">
      <c r="A1642" s="174" t="str">
        <f>IF(ISBLANK('Nomenklatur komplett'!P1642),"-",'Nomenklatur komplett'!P1642)</f>
        <v>-</v>
      </c>
      <c r="B1642" s="175" t="str">
        <f>IF(ISBLANK('Nomenklatur komplett'!Q1642),"-",'Nomenklatur komplett'!Q1642)</f>
        <v>-</v>
      </c>
      <c r="C1642" s="176" t="str">
        <f>IF(ISBLANK('Nomenklatur komplett'!R1642),"-",'Nomenklatur komplett'!R1642)</f>
        <v>-</v>
      </c>
      <c r="D1642" s="177" t="str">
        <f>IF(ISBLANK('Nomenklatur komplett'!S1642),"-",'Nomenklatur komplett'!S1642)</f>
        <v>-</v>
      </c>
    </row>
    <row r="1643" spans="1:4" x14ac:dyDescent="0.2">
      <c r="A1643" s="174" t="str">
        <f>IF(ISBLANK('Nomenklatur komplett'!P1643),"-",'Nomenklatur komplett'!P1643)</f>
        <v>-</v>
      </c>
      <c r="B1643" s="175" t="str">
        <f>IF(ISBLANK('Nomenklatur komplett'!Q1643),"-",'Nomenklatur komplett'!Q1643)</f>
        <v>-</v>
      </c>
      <c r="C1643" s="176" t="str">
        <f>IF(ISBLANK('Nomenklatur komplett'!R1643),"-",'Nomenklatur komplett'!R1643)</f>
        <v>-</v>
      </c>
      <c r="D1643" s="177" t="str">
        <f>IF(ISBLANK('Nomenklatur komplett'!S1643),"-",'Nomenklatur komplett'!S1643)</f>
        <v>-</v>
      </c>
    </row>
    <row r="1644" spans="1:4" x14ac:dyDescent="0.2">
      <c r="A1644" s="174" t="str">
        <f>IF(ISBLANK('Nomenklatur komplett'!P1644),"-",'Nomenklatur komplett'!P1644)</f>
        <v>-</v>
      </c>
      <c r="B1644" s="175" t="str">
        <f>IF(ISBLANK('Nomenklatur komplett'!Q1644),"-",'Nomenklatur komplett'!Q1644)</f>
        <v>-</v>
      </c>
      <c r="C1644" s="176" t="str">
        <f>IF(ISBLANK('Nomenklatur komplett'!R1644),"-",'Nomenklatur komplett'!R1644)</f>
        <v>-</v>
      </c>
      <c r="D1644" s="177" t="str">
        <f>IF(ISBLANK('Nomenklatur komplett'!S1644),"-",'Nomenklatur komplett'!S1644)</f>
        <v>-</v>
      </c>
    </row>
    <row r="1645" spans="1:4" x14ac:dyDescent="0.2">
      <c r="A1645" s="174" t="str">
        <f>IF(ISBLANK('Nomenklatur komplett'!P1645),"-",'Nomenklatur komplett'!P1645)</f>
        <v>-</v>
      </c>
      <c r="B1645" s="175" t="str">
        <f>IF(ISBLANK('Nomenklatur komplett'!Q1645),"-",'Nomenklatur komplett'!Q1645)</f>
        <v>-</v>
      </c>
      <c r="C1645" s="176" t="str">
        <f>IF(ISBLANK('Nomenklatur komplett'!R1645),"-",'Nomenklatur komplett'!R1645)</f>
        <v>-</v>
      </c>
      <c r="D1645" s="177" t="str">
        <f>IF(ISBLANK('Nomenklatur komplett'!S1645),"-",'Nomenklatur komplett'!S1645)</f>
        <v>-</v>
      </c>
    </row>
    <row r="1646" spans="1:4" x14ac:dyDescent="0.2">
      <c r="A1646" s="174" t="str">
        <f>IF(ISBLANK('Nomenklatur komplett'!P1646),"-",'Nomenklatur komplett'!P1646)</f>
        <v>-</v>
      </c>
      <c r="B1646" s="175" t="str">
        <f>IF(ISBLANK('Nomenklatur komplett'!Q1646),"-",'Nomenklatur komplett'!Q1646)</f>
        <v>-</v>
      </c>
      <c r="C1646" s="176" t="str">
        <f>IF(ISBLANK('Nomenklatur komplett'!R1646),"-",'Nomenklatur komplett'!R1646)</f>
        <v>-</v>
      </c>
      <c r="D1646" s="177" t="str">
        <f>IF(ISBLANK('Nomenklatur komplett'!S1646),"-",'Nomenklatur komplett'!S1646)</f>
        <v>-</v>
      </c>
    </row>
    <row r="1647" spans="1:4" x14ac:dyDescent="0.2">
      <c r="A1647" s="174" t="str">
        <f>IF(ISBLANK('Nomenklatur komplett'!P1647),"-",'Nomenklatur komplett'!P1647)</f>
        <v>-</v>
      </c>
      <c r="B1647" s="175" t="str">
        <f>IF(ISBLANK('Nomenklatur komplett'!Q1647),"-",'Nomenklatur komplett'!Q1647)</f>
        <v>-</v>
      </c>
      <c r="C1647" s="176" t="str">
        <f>IF(ISBLANK('Nomenklatur komplett'!R1647),"-",'Nomenklatur komplett'!R1647)</f>
        <v>-</v>
      </c>
      <c r="D1647" s="177" t="str">
        <f>IF(ISBLANK('Nomenklatur komplett'!S1647),"-",'Nomenklatur komplett'!S1647)</f>
        <v>-</v>
      </c>
    </row>
    <row r="1648" spans="1:4" x14ac:dyDescent="0.2">
      <c r="A1648" s="174" t="str">
        <f>IF(ISBLANK('Nomenklatur komplett'!P1648),"-",'Nomenklatur komplett'!P1648)</f>
        <v>-</v>
      </c>
      <c r="B1648" s="175" t="str">
        <f>IF(ISBLANK('Nomenklatur komplett'!Q1648),"-",'Nomenklatur komplett'!Q1648)</f>
        <v>-</v>
      </c>
      <c r="C1648" s="176" t="str">
        <f>IF(ISBLANK('Nomenklatur komplett'!R1648),"-",'Nomenklatur komplett'!R1648)</f>
        <v>-</v>
      </c>
      <c r="D1648" s="177" t="str">
        <f>IF(ISBLANK('Nomenklatur komplett'!S1648),"-",'Nomenklatur komplett'!S1648)</f>
        <v>-</v>
      </c>
    </row>
    <row r="1649" spans="1:4" x14ac:dyDescent="0.2">
      <c r="A1649" s="174" t="str">
        <f>IF(ISBLANK('Nomenklatur komplett'!P1649),"-",'Nomenklatur komplett'!P1649)</f>
        <v>-</v>
      </c>
      <c r="B1649" s="175" t="str">
        <f>IF(ISBLANK('Nomenklatur komplett'!Q1649),"-",'Nomenklatur komplett'!Q1649)</f>
        <v>-</v>
      </c>
      <c r="C1649" s="176" t="str">
        <f>IF(ISBLANK('Nomenklatur komplett'!R1649),"-",'Nomenklatur komplett'!R1649)</f>
        <v>-</v>
      </c>
      <c r="D1649" s="177" t="str">
        <f>IF(ISBLANK('Nomenklatur komplett'!S1649),"-",'Nomenklatur komplett'!S1649)</f>
        <v>-</v>
      </c>
    </row>
    <row r="1650" spans="1:4" x14ac:dyDescent="0.2">
      <c r="A1650" s="174" t="str">
        <f>IF(ISBLANK('Nomenklatur komplett'!P1650),"-",'Nomenklatur komplett'!P1650)</f>
        <v>-</v>
      </c>
      <c r="B1650" s="175" t="str">
        <f>IF(ISBLANK('Nomenklatur komplett'!Q1650),"-",'Nomenklatur komplett'!Q1650)</f>
        <v>-</v>
      </c>
      <c r="C1650" s="176" t="str">
        <f>IF(ISBLANK('Nomenklatur komplett'!R1650),"-",'Nomenklatur komplett'!R1650)</f>
        <v>-</v>
      </c>
      <c r="D1650" s="177" t="str">
        <f>IF(ISBLANK('Nomenklatur komplett'!S1650),"-",'Nomenklatur komplett'!S1650)</f>
        <v>-</v>
      </c>
    </row>
    <row r="1651" spans="1:4" x14ac:dyDescent="0.2">
      <c r="A1651" s="174" t="str">
        <f>IF(ISBLANK('Nomenklatur komplett'!P1651),"-",'Nomenklatur komplett'!P1651)</f>
        <v>-</v>
      </c>
      <c r="B1651" s="175" t="str">
        <f>IF(ISBLANK('Nomenklatur komplett'!Q1651),"-",'Nomenklatur komplett'!Q1651)</f>
        <v>-</v>
      </c>
      <c r="C1651" s="176" t="str">
        <f>IF(ISBLANK('Nomenklatur komplett'!R1651),"-",'Nomenklatur komplett'!R1651)</f>
        <v>-</v>
      </c>
      <c r="D1651" s="177" t="str">
        <f>IF(ISBLANK('Nomenklatur komplett'!S1651),"-",'Nomenklatur komplett'!S1651)</f>
        <v>-</v>
      </c>
    </row>
    <row r="1652" spans="1:4" x14ac:dyDescent="0.2">
      <c r="A1652" s="174" t="str">
        <f>IF(ISBLANK('Nomenklatur komplett'!P1652),"-",'Nomenklatur komplett'!P1652)</f>
        <v>-</v>
      </c>
      <c r="B1652" s="175" t="str">
        <f>IF(ISBLANK('Nomenklatur komplett'!Q1652),"-",'Nomenklatur komplett'!Q1652)</f>
        <v>-</v>
      </c>
      <c r="C1652" s="176" t="str">
        <f>IF(ISBLANK('Nomenklatur komplett'!R1652),"-",'Nomenklatur komplett'!R1652)</f>
        <v>-</v>
      </c>
      <c r="D1652" s="177" t="str">
        <f>IF(ISBLANK('Nomenklatur komplett'!S1652),"-",'Nomenklatur komplett'!S1652)</f>
        <v>-</v>
      </c>
    </row>
    <row r="1653" spans="1:4" x14ac:dyDescent="0.2">
      <c r="A1653" s="174" t="str">
        <f>IF(ISBLANK('Nomenklatur komplett'!P1653),"-",'Nomenklatur komplett'!P1653)</f>
        <v>-</v>
      </c>
      <c r="B1653" s="175" t="str">
        <f>IF(ISBLANK('Nomenklatur komplett'!Q1653),"-",'Nomenklatur komplett'!Q1653)</f>
        <v>-</v>
      </c>
      <c r="C1653" s="176" t="str">
        <f>IF(ISBLANK('Nomenklatur komplett'!R1653),"-",'Nomenklatur komplett'!R1653)</f>
        <v>-</v>
      </c>
      <c r="D1653" s="177" t="str">
        <f>IF(ISBLANK('Nomenklatur komplett'!S1653),"-",'Nomenklatur komplett'!S1653)</f>
        <v>-</v>
      </c>
    </row>
    <row r="1654" spans="1:4" x14ac:dyDescent="0.2">
      <c r="A1654" s="174" t="str">
        <f>IF(ISBLANK('Nomenklatur komplett'!P1654),"-",'Nomenklatur komplett'!P1654)</f>
        <v>-</v>
      </c>
      <c r="B1654" s="175" t="str">
        <f>IF(ISBLANK('Nomenklatur komplett'!Q1654),"-",'Nomenklatur komplett'!Q1654)</f>
        <v>-</v>
      </c>
      <c r="C1654" s="176" t="str">
        <f>IF(ISBLANK('Nomenklatur komplett'!R1654),"-",'Nomenklatur komplett'!R1654)</f>
        <v>-</v>
      </c>
      <c r="D1654" s="177" t="str">
        <f>IF(ISBLANK('Nomenklatur komplett'!S1654),"-",'Nomenklatur komplett'!S1654)</f>
        <v>-</v>
      </c>
    </row>
    <row r="1655" spans="1:4" x14ac:dyDescent="0.2">
      <c r="A1655" s="174" t="str">
        <f>IF(ISBLANK('Nomenklatur komplett'!P1655),"-",'Nomenklatur komplett'!P1655)</f>
        <v>-</v>
      </c>
      <c r="B1655" s="175" t="str">
        <f>IF(ISBLANK('Nomenklatur komplett'!Q1655),"-",'Nomenklatur komplett'!Q1655)</f>
        <v>-</v>
      </c>
      <c r="C1655" s="176" t="str">
        <f>IF(ISBLANK('Nomenklatur komplett'!R1655),"-",'Nomenklatur komplett'!R1655)</f>
        <v>-</v>
      </c>
      <c r="D1655" s="177" t="str">
        <f>IF(ISBLANK('Nomenklatur komplett'!S1655),"-",'Nomenklatur komplett'!S1655)</f>
        <v>-</v>
      </c>
    </row>
    <row r="1656" spans="1:4" x14ac:dyDescent="0.2">
      <c r="A1656" s="174" t="str">
        <f>IF(ISBLANK('Nomenklatur komplett'!P1656),"-",'Nomenklatur komplett'!P1656)</f>
        <v>-</v>
      </c>
      <c r="B1656" s="175" t="str">
        <f>IF(ISBLANK('Nomenklatur komplett'!Q1656),"-",'Nomenklatur komplett'!Q1656)</f>
        <v>-</v>
      </c>
      <c r="C1656" s="176" t="str">
        <f>IF(ISBLANK('Nomenklatur komplett'!R1656),"-",'Nomenklatur komplett'!R1656)</f>
        <v>-</v>
      </c>
      <c r="D1656" s="177" t="str">
        <f>IF(ISBLANK('Nomenklatur komplett'!S1656),"-",'Nomenklatur komplett'!S1656)</f>
        <v>-</v>
      </c>
    </row>
    <row r="1657" spans="1:4" x14ac:dyDescent="0.2">
      <c r="A1657" s="174" t="str">
        <f>IF(ISBLANK('Nomenklatur komplett'!P1657),"-",'Nomenklatur komplett'!P1657)</f>
        <v>-</v>
      </c>
      <c r="B1657" s="175" t="str">
        <f>IF(ISBLANK('Nomenklatur komplett'!Q1657),"-",'Nomenklatur komplett'!Q1657)</f>
        <v>-</v>
      </c>
      <c r="C1657" s="176" t="str">
        <f>IF(ISBLANK('Nomenklatur komplett'!R1657),"-",'Nomenklatur komplett'!R1657)</f>
        <v>-</v>
      </c>
      <c r="D1657" s="177" t="str">
        <f>IF(ISBLANK('Nomenklatur komplett'!S1657),"-",'Nomenklatur komplett'!S1657)</f>
        <v>-</v>
      </c>
    </row>
    <row r="1658" spans="1:4" x14ac:dyDescent="0.2">
      <c r="A1658" s="174" t="str">
        <f>IF(ISBLANK('Nomenklatur komplett'!P1658),"-",'Nomenklatur komplett'!P1658)</f>
        <v>-</v>
      </c>
      <c r="B1658" s="175" t="str">
        <f>IF(ISBLANK('Nomenklatur komplett'!Q1658),"-",'Nomenklatur komplett'!Q1658)</f>
        <v>-</v>
      </c>
      <c r="C1658" s="176" t="str">
        <f>IF(ISBLANK('Nomenklatur komplett'!R1658),"-",'Nomenklatur komplett'!R1658)</f>
        <v>-</v>
      </c>
      <c r="D1658" s="177" t="str">
        <f>IF(ISBLANK('Nomenklatur komplett'!S1658),"-",'Nomenklatur komplett'!S1658)</f>
        <v>-</v>
      </c>
    </row>
    <row r="1659" spans="1:4" x14ac:dyDescent="0.2">
      <c r="A1659" s="174" t="str">
        <f>IF(ISBLANK('Nomenklatur komplett'!P1659),"-",'Nomenklatur komplett'!P1659)</f>
        <v>-</v>
      </c>
      <c r="B1659" s="175" t="str">
        <f>IF(ISBLANK('Nomenklatur komplett'!Q1659),"-",'Nomenklatur komplett'!Q1659)</f>
        <v>-</v>
      </c>
      <c r="C1659" s="176" t="str">
        <f>IF(ISBLANK('Nomenklatur komplett'!R1659),"-",'Nomenklatur komplett'!R1659)</f>
        <v>-</v>
      </c>
      <c r="D1659" s="177" t="str">
        <f>IF(ISBLANK('Nomenklatur komplett'!S1659),"-",'Nomenklatur komplett'!S1659)</f>
        <v>-</v>
      </c>
    </row>
    <row r="1660" spans="1:4" x14ac:dyDescent="0.2">
      <c r="A1660" s="174" t="str">
        <f>IF(ISBLANK('Nomenklatur komplett'!P1660),"-",'Nomenklatur komplett'!P1660)</f>
        <v>-</v>
      </c>
      <c r="B1660" s="175" t="str">
        <f>IF(ISBLANK('Nomenklatur komplett'!Q1660),"-",'Nomenklatur komplett'!Q1660)</f>
        <v>-</v>
      </c>
      <c r="C1660" s="176" t="str">
        <f>IF(ISBLANK('Nomenklatur komplett'!R1660),"-",'Nomenklatur komplett'!R1660)</f>
        <v>-</v>
      </c>
      <c r="D1660" s="177" t="str">
        <f>IF(ISBLANK('Nomenklatur komplett'!S1660),"-",'Nomenklatur komplett'!S1660)</f>
        <v>-</v>
      </c>
    </row>
    <row r="1661" spans="1:4" x14ac:dyDescent="0.2">
      <c r="A1661" s="174" t="str">
        <f>IF(ISBLANK('Nomenklatur komplett'!P1661),"-",'Nomenklatur komplett'!P1661)</f>
        <v>-</v>
      </c>
      <c r="B1661" s="175" t="str">
        <f>IF(ISBLANK('Nomenklatur komplett'!Q1661),"-",'Nomenklatur komplett'!Q1661)</f>
        <v>-</v>
      </c>
      <c r="C1661" s="176" t="str">
        <f>IF(ISBLANK('Nomenklatur komplett'!R1661),"-",'Nomenklatur komplett'!R1661)</f>
        <v>-</v>
      </c>
      <c r="D1661" s="177" t="str">
        <f>IF(ISBLANK('Nomenklatur komplett'!S1661),"-",'Nomenklatur komplett'!S1661)</f>
        <v>-</v>
      </c>
    </row>
    <row r="1662" spans="1:4" x14ac:dyDescent="0.2">
      <c r="A1662" s="174" t="str">
        <f>IF(ISBLANK('Nomenklatur komplett'!P1662),"-",'Nomenklatur komplett'!P1662)</f>
        <v>-</v>
      </c>
      <c r="B1662" s="175" t="str">
        <f>IF(ISBLANK('Nomenklatur komplett'!Q1662),"-",'Nomenklatur komplett'!Q1662)</f>
        <v>-</v>
      </c>
      <c r="C1662" s="176" t="str">
        <f>IF(ISBLANK('Nomenklatur komplett'!R1662),"-",'Nomenklatur komplett'!R1662)</f>
        <v>-</v>
      </c>
      <c r="D1662" s="177" t="str">
        <f>IF(ISBLANK('Nomenklatur komplett'!S1662),"-",'Nomenklatur komplett'!S1662)</f>
        <v>-</v>
      </c>
    </row>
    <row r="1663" spans="1:4" x14ac:dyDescent="0.2">
      <c r="A1663" s="174" t="str">
        <f>IF(ISBLANK('Nomenklatur komplett'!P1663),"-",'Nomenklatur komplett'!P1663)</f>
        <v>-</v>
      </c>
      <c r="B1663" s="175" t="str">
        <f>IF(ISBLANK('Nomenklatur komplett'!Q1663),"-",'Nomenklatur komplett'!Q1663)</f>
        <v>-</v>
      </c>
      <c r="C1663" s="176" t="str">
        <f>IF(ISBLANK('Nomenklatur komplett'!R1663),"-",'Nomenklatur komplett'!R1663)</f>
        <v>-</v>
      </c>
      <c r="D1663" s="177" t="str">
        <f>IF(ISBLANK('Nomenklatur komplett'!S1663),"-",'Nomenklatur komplett'!S1663)</f>
        <v>-</v>
      </c>
    </row>
    <row r="1664" spans="1:4" x14ac:dyDescent="0.2">
      <c r="A1664" s="174" t="str">
        <f>IF(ISBLANK('Nomenklatur komplett'!P1664),"-",'Nomenklatur komplett'!P1664)</f>
        <v>-</v>
      </c>
      <c r="B1664" s="175" t="str">
        <f>IF(ISBLANK('Nomenklatur komplett'!Q1664),"-",'Nomenklatur komplett'!Q1664)</f>
        <v>-</v>
      </c>
      <c r="C1664" s="176" t="str">
        <f>IF(ISBLANK('Nomenklatur komplett'!R1664),"-",'Nomenklatur komplett'!R1664)</f>
        <v>-</v>
      </c>
      <c r="D1664" s="177" t="str">
        <f>IF(ISBLANK('Nomenklatur komplett'!S1664),"-",'Nomenklatur komplett'!S1664)</f>
        <v>-</v>
      </c>
    </row>
    <row r="1665" spans="1:4" x14ac:dyDescent="0.2">
      <c r="A1665" s="174" t="str">
        <f>IF(ISBLANK('Nomenklatur komplett'!P1665),"-",'Nomenklatur komplett'!P1665)</f>
        <v>-</v>
      </c>
      <c r="B1665" s="175" t="str">
        <f>IF(ISBLANK('Nomenklatur komplett'!Q1665),"-",'Nomenklatur komplett'!Q1665)</f>
        <v>-</v>
      </c>
      <c r="C1665" s="176" t="str">
        <f>IF(ISBLANK('Nomenklatur komplett'!R1665),"-",'Nomenklatur komplett'!R1665)</f>
        <v>-</v>
      </c>
      <c r="D1665" s="177" t="str">
        <f>IF(ISBLANK('Nomenklatur komplett'!S1665),"-",'Nomenklatur komplett'!S1665)</f>
        <v>-</v>
      </c>
    </row>
    <row r="1666" spans="1:4" x14ac:dyDescent="0.2">
      <c r="A1666" s="174" t="str">
        <f>IF(ISBLANK('Nomenklatur komplett'!P1666),"-",'Nomenklatur komplett'!P1666)</f>
        <v>-</v>
      </c>
      <c r="B1666" s="175" t="str">
        <f>IF(ISBLANK('Nomenklatur komplett'!Q1666),"-",'Nomenklatur komplett'!Q1666)</f>
        <v>-</v>
      </c>
      <c r="C1666" s="176" t="str">
        <f>IF(ISBLANK('Nomenklatur komplett'!R1666),"-",'Nomenklatur komplett'!R1666)</f>
        <v>-</v>
      </c>
      <c r="D1666" s="177" t="str">
        <f>IF(ISBLANK('Nomenklatur komplett'!S1666),"-",'Nomenklatur komplett'!S1666)</f>
        <v>-</v>
      </c>
    </row>
    <row r="1667" spans="1:4" x14ac:dyDescent="0.2">
      <c r="A1667" s="174" t="str">
        <f>IF(ISBLANK('Nomenklatur komplett'!P1667),"-",'Nomenklatur komplett'!P1667)</f>
        <v>-</v>
      </c>
      <c r="B1667" s="175" t="str">
        <f>IF(ISBLANK('Nomenklatur komplett'!Q1667),"-",'Nomenklatur komplett'!Q1667)</f>
        <v>-</v>
      </c>
      <c r="C1667" s="176" t="str">
        <f>IF(ISBLANK('Nomenklatur komplett'!R1667),"-",'Nomenklatur komplett'!R1667)</f>
        <v>-</v>
      </c>
      <c r="D1667" s="177" t="str">
        <f>IF(ISBLANK('Nomenklatur komplett'!S1667),"-",'Nomenklatur komplett'!S1667)</f>
        <v>-</v>
      </c>
    </row>
    <row r="1668" spans="1:4" x14ac:dyDescent="0.2">
      <c r="A1668" s="174" t="str">
        <f>IF(ISBLANK('Nomenklatur komplett'!P1668),"-",'Nomenklatur komplett'!P1668)</f>
        <v>-</v>
      </c>
      <c r="B1668" s="175" t="str">
        <f>IF(ISBLANK('Nomenklatur komplett'!Q1668),"-",'Nomenklatur komplett'!Q1668)</f>
        <v>-</v>
      </c>
      <c r="C1668" s="176" t="str">
        <f>IF(ISBLANK('Nomenklatur komplett'!R1668),"-",'Nomenklatur komplett'!R1668)</f>
        <v>-</v>
      </c>
      <c r="D1668" s="177" t="str">
        <f>IF(ISBLANK('Nomenklatur komplett'!S1668),"-",'Nomenklatur komplett'!S1668)</f>
        <v>-</v>
      </c>
    </row>
    <row r="1669" spans="1:4" x14ac:dyDescent="0.2">
      <c r="A1669" s="174" t="str">
        <f>IF(ISBLANK('Nomenklatur komplett'!P1669),"-",'Nomenklatur komplett'!P1669)</f>
        <v>-</v>
      </c>
      <c r="B1669" s="175" t="str">
        <f>IF(ISBLANK('Nomenklatur komplett'!Q1669),"-",'Nomenklatur komplett'!Q1669)</f>
        <v>-</v>
      </c>
      <c r="C1669" s="176" t="str">
        <f>IF(ISBLANK('Nomenklatur komplett'!R1669),"-",'Nomenklatur komplett'!R1669)</f>
        <v>-</v>
      </c>
      <c r="D1669" s="177" t="str">
        <f>IF(ISBLANK('Nomenklatur komplett'!S1669),"-",'Nomenklatur komplett'!S1669)</f>
        <v>-</v>
      </c>
    </row>
    <row r="1670" spans="1:4" x14ac:dyDescent="0.2">
      <c r="A1670" s="174" t="str">
        <f>IF(ISBLANK('Nomenklatur komplett'!P1670),"-",'Nomenklatur komplett'!P1670)</f>
        <v>-</v>
      </c>
      <c r="B1670" s="175" t="str">
        <f>IF(ISBLANK('Nomenklatur komplett'!Q1670),"-",'Nomenklatur komplett'!Q1670)</f>
        <v>-</v>
      </c>
      <c r="C1670" s="176" t="str">
        <f>IF(ISBLANK('Nomenklatur komplett'!R1670),"-",'Nomenklatur komplett'!R1670)</f>
        <v>-</v>
      </c>
      <c r="D1670" s="177" t="str">
        <f>IF(ISBLANK('Nomenklatur komplett'!S1670),"-",'Nomenklatur komplett'!S1670)</f>
        <v>-</v>
      </c>
    </row>
    <row r="1671" spans="1:4" x14ac:dyDescent="0.2">
      <c r="A1671" s="174" t="str">
        <f>IF(ISBLANK('Nomenklatur komplett'!P1671),"-",'Nomenklatur komplett'!P1671)</f>
        <v>-</v>
      </c>
      <c r="B1671" s="175" t="str">
        <f>IF(ISBLANK('Nomenklatur komplett'!Q1671),"-",'Nomenklatur komplett'!Q1671)</f>
        <v>-</v>
      </c>
      <c r="C1671" s="176" t="str">
        <f>IF(ISBLANK('Nomenklatur komplett'!R1671),"-",'Nomenklatur komplett'!R1671)</f>
        <v>-</v>
      </c>
      <c r="D1671" s="177" t="str">
        <f>IF(ISBLANK('Nomenklatur komplett'!S1671),"-",'Nomenklatur komplett'!S1671)</f>
        <v>-</v>
      </c>
    </row>
    <row r="1672" spans="1:4" x14ac:dyDescent="0.2">
      <c r="A1672" s="174" t="str">
        <f>IF(ISBLANK('Nomenklatur komplett'!P1672),"-",'Nomenklatur komplett'!P1672)</f>
        <v>-</v>
      </c>
      <c r="B1672" s="175" t="str">
        <f>IF(ISBLANK('Nomenklatur komplett'!Q1672),"-",'Nomenklatur komplett'!Q1672)</f>
        <v>-</v>
      </c>
      <c r="C1672" s="176" t="str">
        <f>IF(ISBLANK('Nomenklatur komplett'!R1672),"-",'Nomenklatur komplett'!R1672)</f>
        <v>-</v>
      </c>
      <c r="D1672" s="177" t="str">
        <f>IF(ISBLANK('Nomenklatur komplett'!S1672),"-",'Nomenklatur komplett'!S1672)</f>
        <v>-</v>
      </c>
    </row>
    <row r="1673" spans="1:4" x14ac:dyDescent="0.2">
      <c r="A1673" s="174" t="str">
        <f>IF(ISBLANK('Nomenklatur komplett'!P1673),"-",'Nomenklatur komplett'!P1673)</f>
        <v>-</v>
      </c>
      <c r="B1673" s="175" t="str">
        <f>IF(ISBLANK('Nomenklatur komplett'!Q1673),"-",'Nomenklatur komplett'!Q1673)</f>
        <v>-</v>
      </c>
      <c r="C1673" s="176" t="str">
        <f>IF(ISBLANK('Nomenklatur komplett'!R1673),"-",'Nomenklatur komplett'!R1673)</f>
        <v>-</v>
      </c>
      <c r="D1673" s="177" t="str">
        <f>IF(ISBLANK('Nomenklatur komplett'!S1673),"-",'Nomenklatur komplett'!S1673)</f>
        <v>-</v>
      </c>
    </row>
    <row r="1674" spans="1:4" x14ac:dyDescent="0.2">
      <c r="A1674" s="174" t="str">
        <f>IF(ISBLANK('Nomenklatur komplett'!P1674),"-",'Nomenklatur komplett'!P1674)</f>
        <v>-</v>
      </c>
      <c r="B1674" s="175" t="str">
        <f>IF(ISBLANK('Nomenklatur komplett'!Q1674),"-",'Nomenklatur komplett'!Q1674)</f>
        <v>-</v>
      </c>
      <c r="C1674" s="176" t="str">
        <f>IF(ISBLANK('Nomenklatur komplett'!R1674),"-",'Nomenklatur komplett'!R1674)</f>
        <v>-</v>
      </c>
      <c r="D1674" s="177" t="str">
        <f>IF(ISBLANK('Nomenklatur komplett'!S1674),"-",'Nomenklatur komplett'!S1674)</f>
        <v>-</v>
      </c>
    </row>
    <row r="1675" spans="1:4" x14ac:dyDescent="0.2">
      <c r="A1675" s="174" t="str">
        <f>IF(ISBLANK('Nomenklatur komplett'!P1675),"-",'Nomenklatur komplett'!P1675)</f>
        <v>-</v>
      </c>
      <c r="B1675" s="175" t="str">
        <f>IF(ISBLANK('Nomenklatur komplett'!Q1675),"-",'Nomenklatur komplett'!Q1675)</f>
        <v>-</v>
      </c>
      <c r="C1675" s="176" t="str">
        <f>IF(ISBLANK('Nomenklatur komplett'!R1675),"-",'Nomenklatur komplett'!R1675)</f>
        <v>-</v>
      </c>
      <c r="D1675" s="177" t="str">
        <f>IF(ISBLANK('Nomenklatur komplett'!S1675),"-",'Nomenklatur komplett'!S1675)</f>
        <v>-</v>
      </c>
    </row>
    <row r="1676" spans="1:4" x14ac:dyDescent="0.2">
      <c r="A1676" s="174" t="str">
        <f>IF(ISBLANK('Nomenklatur komplett'!P1676),"-",'Nomenklatur komplett'!P1676)</f>
        <v>-</v>
      </c>
      <c r="B1676" s="175" t="str">
        <f>IF(ISBLANK('Nomenklatur komplett'!Q1676),"-",'Nomenklatur komplett'!Q1676)</f>
        <v>-</v>
      </c>
      <c r="C1676" s="176" t="str">
        <f>IF(ISBLANK('Nomenklatur komplett'!R1676),"-",'Nomenklatur komplett'!R1676)</f>
        <v>-</v>
      </c>
      <c r="D1676" s="177" t="str">
        <f>IF(ISBLANK('Nomenklatur komplett'!S1676),"-",'Nomenklatur komplett'!S1676)</f>
        <v>-</v>
      </c>
    </row>
    <row r="1677" spans="1:4" x14ac:dyDescent="0.2">
      <c r="A1677" s="174" t="str">
        <f>IF(ISBLANK('Nomenklatur komplett'!P1677),"-",'Nomenklatur komplett'!P1677)</f>
        <v>-</v>
      </c>
      <c r="B1677" s="175" t="str">
        <f>IF(ISBLANK('Nomenklatur komplett'!Q1677),"-",'Nomenklatur komplett'!Q1677)</f>
        <v>-</v>
      </c>
      <c r="C1677" s="176" t="str">
        <f>IF(ISBLANK('Nomenklatur komplett'!R1677),"-",'Nomenklatur komplett'!R1677)</f>
        <v>-</v>
      </c>
      <c r="D1677" s="177" t="str">
        <f>IF(ISBLANK('Nomenklatur komplett'!S1677),"-",'Nomenklatur komplett'!S1677)</f>
        <v>-</v>
      </c>
    </row>
    <row r="1678" spans="1:4" x14ac:dyDescent="0.2">
      <c r="A1678" s="174" t="str">
        <f>IF(ISBLANK('Nomenklatur komplett'!P1678),"-",'Nomenklatur komplett'!P1678)</f>
        <v>-</v>
      </c>
      <c r="B1678" s="175" t="str">
        <f>IF(ISBLANK('Nomenklatur komplett'!Q1678),"-",'Nomenklatur komplett'!Q1678)</f>
        <v>-</v>
      </c>
      <c r="C1678" s="176" t="str">
        <f>IF(ISBLANK('Nomenklatur komplett'!R1678),"-",'Nomenklatur komplett'!R1678)</f>
        <v>-</v>
      </c>
      <c r="D1678" s="177" t="str">
        <f>IF(ISBLANK('Nomenklatur komplett'!S1678),"-",'Nomenklatur komplett'!S1678)</f>
        <v>-</v>
      </c>
    </row>
    <row r="1679" spans="1:4" x14ac:dyDescent="0.2">
      <c r="A1679" s="174" t="str">
        <f>IF(ISBLANK('Nomenklatur komplett'!P1679),"-",'Nomenklatur komplett'!P1679)</f>
        <v>-</v>
      </c>
      <c r="B1679" s="175" t="str">
        <f>IF(ISBLANK('Nomenklatur komplett'!Q1679),"-",'Nomenklatur komplett'!Q1679)</f>
        <v>-</v>
      </c>
      <c r="C1679" s="176" t="str">
        <f>IF(ISBLANK('Nomenklatur komplett'!R1679),"-",'Nomenklatur komplett'!R1679)</f>
        <v>-</v>
      </c>
      <c r="D1679" s="177" t="str">
        <f>IF(ISBLANK('Nomenklatur komplett'!S1679),"-",'Nomenklatur komplett'!S1679)</f>
        <v>-</v>
      </c>
    </row>
    <row r="1680" spans="1:4" x14ac:dyDescent="0.2">
      <c r="A1680" s="174" t="str">
        <f>IF(ISBLANK('Nomenklatur komplett'!P1680),"-",'Nomenklatur komplett'!P1680)</f>
        <v>-</v>
      </c>
      <c r="B1680" s="175" t="str">
        <f>IF(ISBLANK('Nomenklatur komplett'!Q1680),"-",'Nomenklatur komplett'!Q1680)</f>
        <v>-</v>
      </c>
      <c r="C1680" s="176" t="str">
        <f>IF(ISBLANK('Nomenklatur komplett'!R1680),"-",'Nomenklatur komplett'!R1680)</f>
        <v>-</v>
      </c>
      <c r="D1680" s="177" t="str">
        <f>IF(ISBLANK('Nomenklatur komplett'!S1680),"-",'Nomenklatur komplett'!S1680)</f>
        <v>-</v>
      </c>
    </row>
    <row r="1681" spans="1:4" x14ac:dyDescent="0.2">
      <c r="A1681" s="174" t="str">
        <f>IF(ISBLANK('Nomenklatur komplett'!P1681),"-",'Nomenklatur komplett'!P1681)</f>
        <v>-</v>
      </c>
      <c r="B1681" s="175" t="str">
        <f>IF(ISBLANK('Nomenklatur komplett'!Q1681),"-",'Nomenklatur komplett'!Q1681)</f>
        <v>-</v>
      </c>
      <c r="C1681" s="176" t="str">
        <f>IF(ISBLANK('Nomenklatur komplett'!R1681),"-",'Nomenklatur komplett'!R1681)</f>
        <v>-</v>
      </c>
      <c r="D1681" s="177" t="str">
        <f>IF(ISBLANK('Nomenklatur komplett'!S1681),"-",'Nomenklatur komplett'!S1681)</f>
        <v>-</v>
      </c>
    </row>
    <row r="1682" spans="1:4" x14ac:dyDescent="0.2">
      <c r="A1682" s="174" t="str">
        <f>IF(ISBLANK('Nomenklatur komplett'!P1682),"-",'Nomenklatur komplett'!P1682)</f>
        <v>-</v>
      </c>
      <c r="B1682" s="175" t="str">
        <f>IF(ISBLANK('Nomenklatur komplett'!Q1682),"-",'Nomenklatur komplett'!Q1682)</f>
        <v>-</v>
      </c>
      <c r="C1682" s="176" t="str">
        <f>IF(ISBLANK('Nomenklatur komplett'!R1682),"-",'Nomenklatur komplett'!R1682)</f>
        <v>-</v>
      </c>
      <c r="D1682" s="177" t="str">
        <f>IF(ISBLANK('Nomenklatur komplett'!S1682),"-",'Nomenklatur komplett'!S1682)</f>
        <v>-</v>
      </c>
    </row>
    <row r="1683" spans="1:4" x14ac:dyDescent="0.2">
      <c r="A1683" s="174" t="str">
        <f>IF(ISBLANK('Nomenklatur komplett'!P1683),"-",'Nomenklatur komplett'!P1683)</f>
        <v>-</v>
      </c>
      <c r="B1683" s="175" t="str">
        <f>IF(ISBLANK('Nomenklatur komplett'!Q1683),"-",'Nomenklatur komplett'!Q1683)</f>
        <v>-</v>
      </c>
      <c r="C1683" s="176" t="str">
        <f>IF(ISBLANK('Nomenklatur komplett'!R1683),"-",'Nomenklatur komplett'!R1683)</f>
        <v>-</v>
      </c>
      <c r="D1683" s="177" t="str">
        <f>IF(ISBLANK('Nomenklatur komplett'!S1683),"-",'Nomenklatur komplett'!S1683)</f>
        <v>-</v>
      </c>
    </row>
    <row r="1684" spans="1:4" x14ac:dyDescent="0.2">
      <c r="A1684" s="174" t="str">
        <f>IF(ISBLANK('Nomenklatur komplett'!P1684),"-",'Nomenklatur komplett'!P1684)</f>
        <v>-</v>
      </c>
      <c r="B1684" s="175" t="str">
        <f>IF(ISBLANK('Nomenklatur komplett'!Q1684),"-",'Nomenklatur komplett'!Q1684)</f>
        <v>-</v>
      </c>
      <c r="C1684" s="176" t="str">
        <f>IF(ISBLANK('Nomenklatur komplett'!R1684),"-",'Nomenklatur komplett'!R1684)</f>
        <v>-</v>
      </c>
      <c r="D1684" s="177" t="str">
        <f>IF(ISBLANK('Nomenklatur komplett'!S1684),"-",'Nomenklatur komplett'!S1684)</f>
        <v>-</v>
      </c>
    </row>
    <row r="1685" spans="1:4" x14ac:dyDescent="0.2">
      <c r="A1685" s="174" t="str">
        <f>IF(ISBLANK('Nomenklatur komplett'!P1685),"-",'Nomenklatur komplett'!P1685)</f>
        <v>-</v>
      </c>
      <c r="B1685" s="175" t="str">
        <f>IF(ISBLANK('Nomenklatur komplett'!Q1685),"-",'Nomenklatur komplett'!Q1685)</f>
        <v>-</v>
      </c>
      <c r="C1685" s="176" t="str">
        <f>IF(ISBLANK('Nomenklatur komplett'!R1685),"-",'Nomenklatur komplett'!R1685)</f>
        <v>-</v>
      </c>
      <c r="D1685" s="177" t="str">
        <f>IF(ISBLANK('Nomenklatur komplett'!S1685),"-",'Nomenklatur komplett'!S1685)</f>
        <v>-</v>
      </c>
    </row>
    <row r="1686" spans="1:4" x14ac:dyDescent="0.2">
      <c r="A1686" s="174" t="str">
        <f>IF(ISBLANK('Nomenklatur komplett'!P1686),"-",'Nomenklatur komplett'!P1686)</f>
        <v>-</v>
      </c>
      <c r="B1686" s="175" t="str">
        <f>IF(ISBLANK('Nomenklatur komplett'!Q1686),"-",'Nomenklatur komplett'!Q1686)</f>
        <v>-</v>
      </c>
      <c r="C1686" s="176" t="str">
        <f>IF(ISBLANK('Nomenklatur komplett'!R1686),"-",'Nomenklatur komplett'!R1686)</f>
        <v>-</v>
      </c>
      <c r="D1686" s="177" t="str">
        <f>IF(ISBLANK('Nomenklatur komplett'!S1686),"-",'Nomenklatur komplett'!S1686)</f>
        <v>-</v>
      </c>
    </row>
    <row r="1687" spans="1:4" x14ac:dyDescent="0.2">
      <c r="A1687" s="174" t="str">
        <f>IF(ISBLANK('Nomenklatur komplett'!P1687),"-",'Nomenklatur komplett'!P1687)</f>
        <v>-</v>
      </c>
      <c r="B1687" s="175" t="str">
        <f>IF(ISBLANK('Nomenklatur komplett'!Q1687),"-",'Nomenklatur komplett'!Q1687)</f>
        <v>-</v>
      </c>
      <c r="C1687" s="176" t="str">
        <f>IF(ISBLANK('Nomenklatur komplett'!R1687),"-",'Nomenklatur komplett'!R1687)</f>
        <v>-</v>
      </c>
      <c r="D1687" s="177" t="str">
        <f>IF(ISBLANK('Nomenklatur komplett'!S1687),"-",'Nomenklatur komplett'!S1687)</f>
        <v>-</v>
      </c>
    </row>
    <row r="1688" spans="1:4" x14ac:dyDescent="0.2">
      <c r="A1688" s="174" t="str">
        <f>IF(ISBLANK('Nomenklatur komplett'!P1688),"-",'Nomenklatur komplett'!P1688)</f>
        <v>-</v>
      </c>
      <c r="B1688" s="175" t="str">
        <f>IF(ISBLANK('Nomenklatur komplett'!Q1688),"-",'Nomenklatur komplett'!Q1688)</f>
        <v>-</v>
      </c>
      <c r="C1688" s="176" t="str">
        <f>IF(ISBLANK('Nomenklatur komplett'!R1688),"-",'Nomenklatur komplett'!R1688)</f>
        <v>-</v>
      </c>
      <c r="D1688" s="177" t="str">
        <f>IF(ISBLANK('Nomenklatur komplett'!S1688),"-",'Nomenklatur komplett'!S1688)</f>
        <v>-</v>
      </c>
    </row>
    <row r="1689" spans="1:4" x14ac:dyDescent="0.2">
      <c r="A1689" s="174" t="str">
        <f>IF(ISBLANK('Nomenklatur komplett'!P1689),"-",'Nomenklatur komplett'!P1689)</f>
        <v>-</v>
      </c>
      <c r="B1689" s="175" t="str">
        <f>IF(ISBLANK('Nomenklatur komplett'!Q1689),"-",'Nomenklatur komplett'!Q1689)</f>
        <v>-</v>
      </c>
      <c r="C1689" s="176" t="str">
        <f>IF(ISBLANK('Nomenklatur komplett'!R1689),"-",'Nomenklatur komplett'!R1689)</f>
        <v>-</v>
      </c>
      <c r="D1689" s="177" t="str">
        <f>IF(ISBLANK('Nomenklatur komplett'!S1689),"-",'Nomenklatur komplett'!S1689)</f>
        <v>-</v>
      </c>
    </row>
    <row r="1690" spans="1:4" x14ac:dyDescent="0.2">
      <c r="A1690" s="174" t="str">
        <f>IF(ISBLANK('Nomenklatur komplett'!P1690),"-",'Nomenklatur komplett'!P1690)</f>
        <v>-</v>
      </c>
      <c r="B1690" s="175" t="str">
        <f>IF(ISBLANK('Nomenklatur komplett'!Q1690),"-",'Nomenklatur komplett'!Q1690)</f>
        <v>-</v>
      </c>
      <c r="C1690" s="176" t="str">
        <f>IF(ISBLANK('Nomenklatur komplett'!R1690),"-",'Nomenklatur komplett'!R1690)</f>
        <v>-</v>
      </c>
      <c r="D1690" s="177" t="str">
        <f>IF(ISBLANK('Nomenklatur komplett'!S1690),"-",'Nomenklatur komplett'!S1690)</f>
        <v>-</v>
      </c>
    </row>
    <row r="1691" spans="1:4" x14ac:dyDescent="0.2">
      <c r="A1691" s="174" t="str">
        <f>IF(ISBLANK('Nomenklatur komplett'!P1691),"-",'Nomenklatur komplett'!P1691)</f>
        <v>-</v>
      </c>
      <c r="B1691" s="175" t="str">
        <f>IF(ISBLANK('Nomenklatur komplett'!Q1691),"-",'Nomenklatur komplett'!Q1691)</f>
        <v>-</v>
      </c>
      <c r="C1691" s="176" t="str">
        <f>IF(ISBLANK('Nomenklatur komplett'!R1691),"-",'Nomenklatur komplett'!R1691)</f>
        <v>-</v>
      </c>
      <c r="D1691" s="177" t="str">
        <f>IF(ISBLANK('Nomenklatur komplett'!S1691),"-",'Nomenklatur komplett'!S1691)</f>
        <v>-</v>
      </c>
    </row>
    <row r="1692" spans="1:4" x14ac:dyDescent="0.2">
      <c r="A1692" s="174" t="str">
        <f>IF(ISBLANK('Nomenklatur komplett'!P1692),"-",'Nomenklatur komplett'!P1692)</f>
        <v>-</v>
      </c>
      <c r="B1692" s="175" t="str">
        <f>IF(ISBLANK('Nomenklatur komplett'!Q1692),"-",'Nomenklatur komplett'!Q1692)</f>
        <v>-</v>
      </c>
      <c r="C1692" s="176" t="str">
        <f>IF(ISBLANK('Nomenklatur komplett'!R1692),"-",'Nomenklatur komplett'!R1692)</f>
        <v>-</v>
      </c>
      <c r="D1692" s="177" t="str">
        <f>IF(ISBLANK('Nomenklatur komplett'!S1692),"-",'Nomenklatur komplett'!S1692)</f>
        <v>-</v>
      </c>
    </row>
    <row r="1693" spans="1:4" x14ac:dyDescent="0.2">
      <c r="A1693" s="174" t="str">
        <f>IF(ISBLANK('Nomenklatur komplett'!P1693),"-",'Nomenklatur komplett'!P1693)</f>
        <v>-</v>
      </c>
      <c r="B1693" s="175" t="str">
        <f>IF(ISBLANK('Nomenklatur komplett'!Q1693),"-",'Nomenklatur komplett'!Q1693)</f>
        <v>-</v>
      </c>
      <c r="C1693" s="176" t="str">
        <f>IF(ISBLANK('Nomenklatur komplett'!R1693),"-",'Nomenklatur komplett'!R1693)</f>
        <v>-</v>
      </c>
      <c r="D1693" s="177" t="str">
        <f>IF(ISBLANK('Nomenklatur komplett'!S1693),"-",'Nomenklatur komplett'!S1693)</f>
        <v>-</v>
      </c>
    </row>
    <row r="1694" spans="1:4" x14ac:dyDescent="0.2">
      <c r="A1694" s="174" t="str">
        <f>IF(ISBLANK('Nomenklatur komplett'!P1694),"-",'Nomenklatur komplett'!P1694)</f>
        <v>-</v>
      </c>
      <c r="B1694" s="175" t="str">
        <f>IF(ISBLANK('Nomenklatur komplett'!Q1694),"-",'Nomenklatur komplett'!Q1694)</f>
        <v>-</v>
      </c>
      <c r="C1694" s="176" t="str">
        <f>IF(ISBLANK('Nomenklatur komplett'!R1694),"-",'Nomenklatur komplett'!R1694)</f>
        <v>-</v>
      </c>
      <c r="D1694" s="177" t="str">
        <f>IF(ISBLANK('Nomenklatur komplett'!S1694),"-",'Nomenklatur komplett'!S1694)</f>
        <v>-</v>
      </c>
    </row>
    <row r="1695" spans="1:4" x14ac:dyDescent="0.2">
      <c r="A1695" s="174" t="str">
        <f>IF(ISBLANK('Nomenklatur komplett'!P1695),"-",'Nomenklatur komplett'!P1695)</f>
        <v>-</v>
      </c>
      <c r="B1695" s="175" t="str">
        <f>IF(ISBLANK('Nomenklatur komplett'!Q1695),"-",'Nomenklatur komplett'!Q1695)</f>
        <v>-</v>
      </c>
      <c r="C1695" s="176" t="str">
        <f>IF(ISBLANK('Nomenklatur komplett'!R1695),"-",'Nomenklatur komplett'!R1695)</f>
        <v>-</v>
      </c>
      <c r="D1695" s="177" t="str">
        <f>IF(ISBLANK('Nomenklatur komplett'!S1695),"-",'Nomenklatur komplett'!S1695)</f>
        <v>-</v>
      </c>
    </row>
    <row r="1696" spans="1:4" x14ac:dyDescent="0.2">
      <c r="A1696" s="174" t="str">
        <f>IF(ISBLANK('Nomenklatur komplett'!P1696),"-",'Nomenklatur komplett'!P1696)</f>
        <v>-</v>
      </c>
      <c r="B1696" s="175" t="str">
        <f>IF(ISBLANK('Nomenklatur komplett'!Q1696),"-",'Nomenklatur komplett'!Q1696)</f>
        <v>-</v>
      </c>
      <c r="C1696" s="176" t="str">
        <f>IF(ISBLANK('Nomenklatur komplett'!R1696),"-",'Nomenklatur komplett'!R1696)</f>
        <v>-</v>
      </c>
      <c r="D1696" s="177" t="str">
        <f>IF(ISBLANK('Nomenklatur komplett'!S1696),"-",'Nomenklatur komplett'!S1696)</f>
        <v>-</v>
      </c>
    </row>
    <row r="1697" spans="1:4" x14ac:dyDescent="0.2">
      <c r="A1697" s="174" t="str">
        <f>IF(ISBLANK('Nomenklatur komplett'!P1697),"-",'Nomenklatur komplett'!P1697)</f>
        <v>-</v>
      </c>
      <c r="B1697" s="175" t="str">
        <f>IF(ISBLANK('Nomenklatur komplett'!Q1697),"-",'Nomenklatur komplett'!Q1697)</f>
        <v>-</v>
      </c>
      <c r="C1697" s="176" t="str">
        <f>IF(ISBLANK('Nomenklatur komplett'!R1697),"-",'Nomenklatur komplett'!R1697)</f>
        <v>-</v>
      </c>
      <c r="D1697" s="177" t="str">
        <f>IF(ISBLANK('Nomenklatur komplett'!S1697),"-",'Nomenklatur komplett'!S1697)</f>
        <v>-</v>
      </c>
    </row>
    <row r="1698" spans="1:4" x14ac:dyDescent="0.2">
      <c r="A1698" s="174" t="str">
        <f>IF(ISBLANK('Nomenklatur komplett'!P1698),"-",'Nomenklatur komplett'!P1698)</f>
        <v>-</v>
      </c>
      <c r="B1698" s="175" t="str">
        <f>IF(ISBLANK('Nomenklatur komplett'!Q1698),"-",'Nomenklatur komplett'!Q1698)</f>
        <v>-</v>
      </c>
      <c r="C1698" s="176" t="str">
        <f>IF(ISBLANK('Nomenklatur komplett'!R1698),"-",'Nomenklatur komplett'!R1698)</f>
        <v>-</v>
      </c>
      <c r="D1698" s="177" t="str">
        <f>IF(ISBLANK('Nomenklatur komplett'!S1698),"-",'Nomenklatur komplett'!S1698)</f>
        <v>-</v>
      </c>
    </row>
    <row r="1699" spans="1:4" x14ac:dyDescent="0.2">
      <c r="A1699" s="174" t="str">
        <f>IF(ISBLANK('Nomenklatur komplett'!P1699),"-",'Nomenklatur komplett'!P1699)</f>
        <v>-</v>
      </c>
      <c r="B1699" s="175" t="str">
        <f>IF(ISBLANK('Nomenklatur komplett'!Q1699),"-",'Nomenklatur komplett'!Q1699)</f>
        <v>-</v>
      </c>
      <c r="C1699" s="176" t="str">
        <f>IF(ISBLANK('Nomenklatur komplett'!R1699),"-",'Nomenklatur komplett'!R1699)</f>
        <v>-</v>
      </c>
      <c r="D1699" s="177" t="str">
        <f>IF(ISBLANK('Nomenklatur komplett'!S1699),"-",'Nomenklatur komplett'!S1699)</f>
        <v>-</v>
      </c>
    </row>
    <row r="1700" spans="1:4" x14ac:dyDescent="0.2">
      <c r="A1700" s="174" t="str">
        <f>IF(ISBLANK('Nomenklatur komplett'!P1700),"-",'Nomenklatur komplett'!P1700)</f>
        <v>-</v>
      </c>
      <c r="B1700" s="175" t="str">
        <f>IF(ISBLANK('Nomenklatur komplett'!Q1700),"-",'Nomenklatur komplett'!Q1700)</f>
        <v>-</v>
      </c>
      <c r="C1700" s="176" t="str">
        <f>IF(ISBLANK('Nomenklatur komplett'!R1700),"-",'Nomenklatur komplett'!R1700)</f>
        <v>-</v>
      </c>
      <c r="D1700" s="177" t="str">
        <f>IF(ISBLANK('Nomenklatur komplett'!S1700),"-",'Nomenklatur komplett'!S1700)</f>
        <v>-</v>
      </c>
    </row>
    <row r="1701" spans="1:4" x14ac:dyDescent="0.2">
      <c r="A1701" s="174" t="str">
        <f>IF(ISBLANK('Nomenklatur komplett'!P1701),"-",'Nomenklatur komplett'!P1701)</f>
        <v>-</v>
      </c>
      <c r="B1701" s="175" t="str">
        <f>IF(ISBLANK('Nomenklatur komplett'!Q1701),"-",'Nomenklatur komplett'!Q1701)</f>
        <v>-</v>
      </c>
      <c r="C1701" s="176" t="str">
        <f>IF(ISBLANK('Nomenklatur komplett'!R1701),"-",'Nomenklatur komplett'!R1701)</f>
        <v>-</v>
      </c>
      <c r="D1701" s="177" t="str">
        <f>IF(ISBLANK('Nomenklatur komplett'!S1701),"-",'Nomenklatur komplett'!S1701)</f>
        <v>-</v>
      </c>
    </row>
    <row r="1702" spans="1:4" x14ac:dyDescent="0.2">
      <c r="A1702" s="174" t="str">
        <f>IF(ISBLANK('Nomenklatur komplett'!P1702),"-",'Nomenklatur komplett'!P1702)</f>
        <v>-</v>
      </c>
      <c r="B1702" s="175" t="str">
        <f>IF(ISBLANK('Nomenklatur komplett'!Q1702),"-",'Nomenklatur komplett'!Q1702)</f>
        <v>-</v>
      </c>
      <c r="C1702" s="176" t="str">
        <f>IF(ISBLANK('Nomenklatur komplett'!R1702),"-",'Nomenklatur komplett'!R1702)</f>
        <v>-</v>
      </c>
      <c r="D1702" s="177" t="str">
        <f>IF(ISBLANK('Nomenklatur komplett'!S1702),"-",'Nomenklatur komplett'!S1702)</f>
        <v>-</v>
      </c>
    </row>
    <row r="1703" spans="1:4" x14ac:dyDescent="0.2">
      <c r="A1703" s="174" t="str">
        <f>IF(ISBLANK('Nomenklatur komplett'!P1703),"-",'Nomenklatur komplett'!P1703)</f>
        <v>-</v>
      </c>
      <c r="B1703" s="175" t="str">
        <f>IF(ISBLANK('Nomenklatur komplett'!Q1703),"-",'Nomenklatur komplett'!Q1703)</f>
        <v>-</v>
      </c>
      <c r="C1703" s="176" t="str">
        <f>IF(ISBLANK('Nomenklatur komplett'!R1703),"-",'Nomenklatur komplett'!R1703)</f>
        <v>-</v>
      </c>
      <c r="D1703" s="177" t="str">
        <f>IF(ISBLANK('Nomenklatur komplett'!S1703),"-",'Nomenklatur komplett'!S1703)</f>
        <v>-</v>
      </c>
    </row>
    <row r="1704" spans="1:4" x14ac:dyDescent="0.2">
      <c r="A1704" s="174" t="str">
        <f>IF(ISBLANK('Nomenklatur komplett'!P1704),"-",'Nomenklatur komplett'!P1704)</f>
        <v>-</v>
      </c>
      <c r="B1704" s="175" t="str">
        <f>IF(ISBLANK('Nomenklatur komplett'!Q1704),"-",'Nomenklatur komplett'!Q1704)</f>
        <v>-</v>
      </c>
      <c r="C1704" s="176" t="str">
        <f>IF(ISBLANK('Nomenklatur komplett'!R1704),"-",'Nomenklatur komplett'!R1704)</f>
        <v>-</v>
      </c>
      <c r="D1704" s="177" t="str">
        <f>IF(ISBLANK('Nomenklatur komplett'!S1704),"-",'Nomenklatur komplett'!S1704)</f>
        <v>-</v>
      </c>
    </row>
    <row r="1705" spans="1:4" x14ac:dyDescent="0.2">
      <c r="A1705" s="174" t="str">
        <f>IF(ISBLANK('Nomenklatur komplett'!P1705),"-",'Nomenklatur komplett'!P1705)</f>
        <v>-</v>
      </c>
      <c r="B1705" s="175" t="str">
        <f>IF(ISBLANK('Nomenklatur komplett'!Q1705),"-",'Nomenklatur komplett'!Q1705)</f>
        <v>-</v>
      </c>
      <c r="C1705" s="176" t="str">
        <f>IF(ISBLANK('Nomenklatur komplett'!R1705),"-",'Nomenklatur komplett'!R1705)</f>
        <v>-</v>
      </c>
      <c r="D1705" s="177" t="str">
        <f>IF(ISBLANK('Nomenklatur komplett'!S1705),"-",'Nomenklatur komplett'!S1705)</f>
        <v>-</v>
      </c>
    </row>
    <row r="1706" spans="1:4" x14ac:dyDescent="0.2">
      <c r="A1706" s="174" t="str">
        <f>IF(ISBLANK('Nomenklatur komplett'!P1706),"-",'Nomenklatur komplett'!P1706)</f>
        <v>-</v>
      </c>
      <c r="B1706" s="175" t="str">
        <f>IF(ISBLANK('Nomenklatur komplett'!Q1706),"-",'Nomenklatur komplett'!Q1706)</f>
        <v>-</v>
      </c>
      <c r="C1706" s="176" t="str">
        <f>IF(ISBLANK('Nomenklatur komplett'!R1706),"-",'Nomenklatur komplett'!R1706)</f>
        <v>-</v>
      </c>
      <c r="D1706" s="177" t="str">
        <f>IF(ISBLANK('Nomenklatur komplett'!S1706),"-",'Nomenklatur komplett'!S1706)</f>
        <v>-</v>
      </c>
    </row>
    <row r="1707" spans="1:4" x14ac:dyDescent="0.2">
      <c r="A1707" s="174" t="str">
        <f>IF(ISBLANK('Nomenklatur komplett'!P1707),"-",'Nomenklatur komplett'!P1707)</f>
        <v>-</v>
      </c>
      <c r="B1707" s="175" t="str">
        <f>IF(ISBLANK('Nomenklatur komplett'!Q1707),"-",'Nomenklatur komplett'!Q1707)</f>
        <v>-</v>
      </c>
      <c r="C1707" s="176" t="str">
        <f>IF(ISBLANK('Nomenklatur komplett'!R1707),"-",'Nomenklatur komplett'!R1707)</f>
        <v>-</v>
      </c>
      <c r="D1707" s="177" t="str">
        <f>IF(ISBLANK('Nomenklatur komplett'!S1707),"-",'Nomenklatur komplett'!S1707)</f>
        <v>-</v>
      </c>
    </row>
    <row r="1708" spans="1:4" x14ac:dyDescent="0.2">
      <c r="A1708" s="174" t="str">
        <f>IF(ISBLANK('Nomenklatur komplett'!P1708),"-",'Nomenklatur komplett'!P1708)</f>
        <v>-</v>
      </c>
      <c r="B1708" s="175" t="str">
        <f>IF(ISBLANK('Nomenklatur komplett'!Q1708),"-",'Nomenklatur komplett'!Q1708)</f>
        <v>-</v>
      </c>
      <c r="C1708" s="176" t="str">
        <f>IF(ISBLANK('Nomenklatur komplett'!R1708),"-",'Nomenklatur komplett'!R1708)</f>
        <v>-</v>
      </c>
      <c r="D1708" s="177" t="str">
        <f>IF(ISBLANK('Nomenklatur komplett'!S1708),"-",'Nomenklatur komplett'!S1708)</f>
        <v>-</v>
      </c>
    </row>
    <row r="1709" spans="1:4" x14ac:dyDescent="0.2">
      <c r="A1709" s="174" t="str">
        <f>IF(ISBLANK('Nomenklatur komplett'!P1709),"-",'Nomenklatur komplett'!P1709)</f>
        <v>-</v>
      </c>
      <c r="B1709" s="175" t="str">
        <f>IF(ISBLANK('Nomenklatur komplett'!Q1709),"-",'Nomenklatur komplett'!Q1709)</f>
        <v>-</v>
      </c>
      <c r="C1709" s="176" t="str">
        <f>IF(ISBLANK('Nomenklatur komplett'!R1709),"-",'Nomenklatur komplett'!R1709)</f>
        <v>-</v>
      </c>
      <c r="D1709" s="177" t="str">
        <f>IF(ISBLANK('Nomenklatur komplett'!S1709),"-",'Nomenklatur komplett'!S1709)</f>
        <v>-</v>
      </c>
    </row>
    <row r="1710" spans="1:4" x14ac:dyDescent="0.2">
      <c r="A1710" s="174" t="str">
        <f>IF(ISBLANK('Nomenklatur komplett'!P1710),"-",'Nomenklatur komplett'!P1710)</f>
        <v>-</v>
      </c>
      <c r="B1710" s="175" t="str">
        <f>IF(ISBLANK('Nomenklatur komplett'!Q1710),"-",'Nomenklatur komplett'!Q1710)</f>
        <v>-</v>
      </c>
      <c r="C1710" s="176" t="str">
        <f>IF(ISBLANK('Nomenklatur komplett'!R1710),"-",'Nomenklatur komplett'!R1710)</f>
        <v>-</v>
      </c>
      <c r="D1710" s="177" t="str">
        <f>IF(ISBLANK('Nomenklatur komplett'!S1710),"-",'Nomenklatur komplett'!S1710)</f>
        <v>-</v>
      </c>
    </row>
    <row r="1711" spans="1:4" x14ac:dyDescent="0.2">
      <c r="A1711" s="174" t="str">
        <f>IF(ISBLANK('Nomenklatur komplett'!P1711),"-",'Nomenklatur komplett'!P1711)</f>
        <v>-</v>
      </c>
      <c r="B1711" s="175" t="str">
        <f>IF(ISBLANK('Nomenklatur komplett'!Q1711),"-",'Nomenklatur komplett'!Q1711)</f>
        <v>-</v>
      </c>
      <c r="C1711" s="176" t="str">
        <f>IF(ISBLANK('Nomenklatur komplett'!R1711),"-",'Nomenklatur komplett'!R1711)</f>
        <v>-</v>
      </c>
      <c r="D1711" s="177" t="str">
        <f>IF(ISBLANK('Nomenklatur komplett'!S1711),"-",'Nomenklatur komplett'!S1711)</f>
        <v>-</v>
      </c>
    </row>
    <row r="1712" spans="1:4" x14ac:dyDescent="0.2">
      <c r="A1712" s="174" t="str">
        <f>IF(ISBLANK('Nomenklatur komplett'!P1712),"-",'Nomenklatur komplett'!P1712)</f>
        <v>-</v>
      </c>
      <c r="B1712" s="175" t="str">
        <f>IF(ISBLANK('Nomenklatur komplett'!Q1712),"-",'Nomenklatur komplett'!Q1712)</f>
        <v>-</v>
      </c>
      <c r="C1712" s="176" t="str">
        <f>IF(ISBLANK('Nomenklatur komplett'!R1712),"-",'Nomenklatur komplett'!R1712)</f>
        <v>-</v>
      </c>
      <c r="D1712" s="177" t="str">
        <f>IF(ISBLANK('Nomenklatur komplett'!S1712),"-",'Nomenklatur komplett'!S1712)</f>
        <v>-</v>
      </c>
    </row>
    <row r="1713" spans="1:4" x14ac:dyDescent="0.2">
      <c r="A1713" s="174" t="str">
        <f>IF(ISBLANK('Nomenklatur komplett'!P1713),"-",'Nomenklatur komplett'!P1713)</f>
        <v>-</v>
      </c>
      <c r="B1713" s="175" t="str">
        <f>IF(ISBLANK('Nomenklatur komplett'!Q1713),"-",'Nomenklatur komplett'!Q1713)</f>
        <v>-</v>
      </c>
      <c r="C1713" s="176" t="str">
        <f>IF(ISBLANK('Nomenklatur komplett'!R1713),"-",'Nomenklatur komplett'!R1713)</f>
        <v>-</v>
      </c>
      <c r="D1713" s="177" t="str">
        <f>IF(ISBLANK('Nomenklatur komplett'!S1713),"-",'Nomenklatur komplett'!S1713)</f>
        <v>-</v>
      </c>
    </row>
    <row r="1714" spans="1:4" x14ac:dyDescent="0.2">
      <c r="A1714" s="174" t="str">
        <f>IF(ISBLANK('Nomenklatur komplett'!P1714),"-",'Nomenklatur komplett'!P1714)</f>
        <v>-</v>
      </c>
      <c r="B1714" s="175" t="str">
        <f>IF(ISBLANK('Nomenklatur komplett'!Q1714),"-",'Nomenklatur komplett'!Q1714)</f>
        <v>-</v>
      </c>
      <c r="C1714" s="176" t="str">
        <f>IF(ISBLANK('Nomenklatur komplett'!R1714),"-",'Nomenklatur komplett'!R1714)</f>
        <v>-</v>
      </c>
      <c r="D1714" s="177" t="str">
        <f>IF(ISBLANK('Nomenklatur komplett'!S1714),"-",'Nomenklatur komplett'!S1714)</f>
        <v>-</v>
      </c>
    </row>
    <row r="1715" spans="1:4" x14ac:dyDescent="0.2">
      <c r="A1715" s="174" t="str">
        <f>IF(ISBLANK('Nomenklatur komplett'!P1715),"-",'Nomenklatur komplett'!P1715)</f>
        <v>-</v>
      </c>
      <c r="B1715" s="175" t="str">
        <f>IF(ISBLANK('Nomenklatur komplett'!Q1715),"-",'Nomenklatur komplett'!Q1715)</f>
        <v>-</v>
      </c>
      <c r="C1715" s="176" t="str">
        <f>IF(ISBLANK('Nomenklatur komplett'!R1715),"-",'Nomenklatur komplett'!R1715)</f>
        <v>-</v>
      </c>
      <c r="D1715" s="177" t="str">
        <f>IF(ISBLANK('Nomenklatur komplett'!S1715),"-",'Nomenklatur komplett'!S1715)</f>
        <v>-</v>
      </c>
    </row>
    <row r="1716" spans="1:4" x14ac:dyDescent="0.2">
      <c r="A1716" s="174" t="str">
        <f>IF(ISBLANK('Nomenklatur komplett'!P1716),"-",'Nomenklatur komplett'!P1716)</f>
        <v>-</v>
      </c>
      <c r="B1716" s="175" t="str">
        <f>IF(ISBLANK('Nomenklatur komplett'!Q1716),"-",'Nomenklatur komplett'!Q1716)</f>
        <v>-</v>
      </c>
      <c r="C1716" s="176" t="str">
        <f>IF(ISBLANK('Nomenklatur komplett'!R1716),"-",'Nomenklatur komplett'!R1716)</f>
        <v>-</v>
      </c>
      <c r="D1716" s="177" t="str">
        <f>IF(ISBLANK('Nomenklatur komplett'!S1716),"-",'Nomenklatur komplett'!S1716)</f>
        <v>-</v>
      </c>
    </row>
    <row r="1717" spans="1:4" x14ac:dyDescent="0.2">
      <c r="A1717" s="174" t="str">
        <f>IF(ISBLANK('Nomenklatur komplett'!P1717),"-",'Nomenklatur komplett'!P1717)</f>
        <v>-</v>
      </c>
      <c r="B1717" s="175" t="str">
        <f>IF(ISBLANK('Nomenklatur komplett'!Q1717),"-",'Nomenklatur komplett'!Q1717)</f>
        <v>-</v>
      </c>
      <c r="C1717" s="176" t="str">
        <f>IF(ISBLANK('Nomenklatur komplett'!R1717),"-",'Nomenklatur komplett'!R1717)</f>
        <v>-</v>
      </c>
      <c r="D1717" s="177" t="str">
        <f>IF(ISBLANK('Nomenklatur komplett'!S1717),"-",'Nomenklatur komplett'!S1717)</f>
        <v>-</v>
      </c>
    </row>
    <row r="1718" spans="1:4" x14ac:dyDescent="0.2">
      <c r="A1718" s="174" t="str">
        <f>IF(ISBLANK('Nomenklatur komplett'!P1718),"-",'Nomenklatur komplett'!P1718)</f>
        <v>-</v>
      </c>
      <c r="B1718" s="175" t="str">
        <f>IF(ISBLANK('Nomenklatur komplett'!Q1718),"-",'Nomenklatur komplett'!Q1718)</f>
        <v>-</v>
      </c>
      <c r="C1718" s="176" t="str">
        <f>IF(ISBLANK('Nomenklatur komplett'!R1718),"-",'Nomenklatur komplett'!R1718)</f>
        <v>-</v>
      </c>
      <c r="D1718" s="177" t="str">
        <f>IF(ISBLANK('Nomenklatur komplett'!S1718),"-",'Nomenklatur komplett'!S1718)</f>
        <v>-</v>
      </c>
    </row>
    <row r="1719" spans="1:4" x14ac:dyDescent="0.2">
      <c r="A1719" s="174" t="str">
        <f>IF(ISBLANK('Nomenklatur komplett'!P1719),"-",'Nomenklatur komplett'!P1719)</f>
        <v>-</v>
      </c>
      <c r="B1719" s="175" t="str">
        <f>IF(ISBLANK('Nomenklatur komplett'!Q1719),"-",'Nomenklatur komplett'!Q1719)</f>
        <v>-</v>
      </c>
      <c r="C1719" s="176" t="str">
        <f>IF(ISBLANK('Nomenklatur komplett'!R1719),"-",'Nomenklatur komplett'!R1719)</f>
        <v>-</v>
      </c>
      <c r="D1719" s="177" t="str">
        <f>IF(ISBLANK('Nomenklatur komplett'!S1719),"-",'Nomenklatur komplett'!S1719)</f>
        <v>-</v>
      </c>
    </row>
    <row r="1720" spans="1:4" x14ac:dyDescent="0.2">
      <c r="A1720" s="174" t="str">
        <f>IF(ISBLANK('Nomenklatur komplett'!P1720),"-",'Nomenklatur komplett'!P1720)</f>
        <v>-</v>
      </c>
      <c r="B1720" s="175" t="str">
        <f>IF(ISBLANK('Nomenklatur komplett'!Q1720),"-",'Nomenklatur komplett'!Q1720)</f>
        <v>-</v>
      </c>
      <c r="C1720" s="176" t="str">
        <f>IF(ISBLANK('Nomenklatur komplett'!R1720),"-",'Nomenklatur komplett'!R1720)</f>
        <v>-</v>
      </c>
      <c r="D1720" s="177" t="str">
        <f>IF(ISBLANK('Nomenklatur komplett'!S1720),"-",'Nomenklatur komplett'!S1720)</f>
        <v>-</v>
      </c>
    </row>
    <row r="1721" spans="1:4" x14ac:dyDescent="0.2">
      <c r="A1721" s="174" t="str">
        <f>IF(ISBLANK('Nomenklatur komplett'!P1721),"-",'Nomenklatur komplett'!P1721)</f>
        <v>-</v>
      </c>
      <c r="B1721" s="175" t="str">
        <f>IF(ISBLANK('Nomenklatur komplett'!Q1721),"-",'Nomenklatur komplett'!Q1721)</f>
        <v>-</v>
      </c>
      <c r="C1721" s="176" t="str">
        <f>IF(ISBLANK('Nomenklatur komplett'!R1721),"-",'Nomenklatur komplett'!R1721)</f>
        <v>-</v>
      </c>
      <c r="D1721" s="177" t="str">
        <f>IF(ISBLANK('Nomenklatur komplett'!S1721),"-",'Nomenklatur komplett'!S1721)</f>
        <v>-</v>
      </c>
    </row>
    <row r="1722" spans="1:4" x14ac:dyDescent="0.2">
      <c r="A1722" s="174" t="str">
        <f>IF(ISBLANK('Nomenklatur komplett'!P1722),"-",'Nomenklatur komplett'!P1722)</f>
        <v>-</v>
      </c>
      <c r="B1722" s="175" t="str">
        <f>IF(ISBLANK('Nomenklatur komplett'!Q1722),"-",'Nomenklatur komplett'!Q1722)</f>
        <v>-</v>
      </c>
      <c r="C1722" s="176" t="str">
        <f>IF(ISBLANK('Nomenklatur komplett'!R1722),"-",'Nomenklatur komplett'!R1722)</f>
        <v>-</v>
      </c>
      <c r="D1722" s="177" t="str">
        <f>IF(ISBLANK('Nomenklatur komplett'!S1722),"-",'Nomenklatur komplett'!S1722)</f>
        <v>-</v>
      </c>
    </row>
    <row r="1723" spans="1:4" x14ac:dyDescent="0.2">
      <c r="A1723" s="174" t="str">
        <f>IF(ISBLANK('Nomenklatur komplett'!P1723),"-",'Nomenklatur komplett'!P1723)</f>
        <v>-</v>
      </c>
      <c r="B1723" s="175" t="str">
        <f>IF(ISBLANK('Nomenklatur komplett'!Q1723),"-",'Nomenklatur komplett'!Q1723)</f>
        <v>-</v>
      </c>
      <c r="C1723" s="176" t="str">
        <f>IF(ISBLANK('Nomenklatur komplett'!R1723),"-",'Nomenklatur komplett'!R1723)</f>
        <v>-</v>
      </c>
      <c r="D1723" s="177" t="str">
        <f>IF(ISBLANK('Nomenklatur komplett'!S1723),"-",'Nomenklatur komplett'!S1723)</f>
        <v>-</v>
      </c>
    </row>
    <row r="1724" spans="1:4" x14ac:dyDescent="0.2">
      <c r="A1724" s="174" t="str">
        <f>IF(ISBLANK('Nomenklatur komplett'!P1724),"-",'Nomenklatur komplett'!P1724)</f>
        <v>-</v>
      </c>
      <c r="B1724" s="175" t="str">
        <f>IF(ISBLANK('Nomenklatur komplett'!Q1724),"-",'Nomenklatur komplett'!Q1724)</f>
        <v>-</v>
      </c>
      <c r="C1724" s="176" t="str">
        <f>IF(ISBLANK('Nomenklatur komplett'!R1724),"-",'Nomenklatur komplett'!R1724)</f>
        <v>-</v>
      </c>
      <c r="D1724" s="177" t="str">
        <f>IF(ISBLANK('Nomenklatur komplett'!S1724),"-",'Nomenklatur komplett'!S1724)</f>
        <v>-</v>
      </c>
    </row>
    <row r="1725" spans="1:4" x14ac:dyDescent="0.2">
      <c r="A1725" s="174" t="str">
        <f>IF(ISBLANK('Nomenklatur komplett'!P1725),"-",'Nomenklatur komplett'!P1725)</f>
        <v>-</v>
      </c>
      <c r="B1725" s="175" t="str">
        <f>IF(ISBLANK('Nomenklatur komplett'!Q1725),"-",'Nomenklatur komplett'!Q1725)</f>
        <v>-</v>
      </c>
      <c r="C1725" s="176" t="str">
        <f>IF(ISBLANK('Nomenklatur komplett'!R1725),"-",'Nomenklatur komplett'!R1725)</f>
        <v>-</v>
      </c>
      <c r="D1725" s="177" t="str">
        <f>IF(ISBLANK('Nomenklatur komplett'!S1725),"-",'Nomenklatur komplett'!S1725)</f>
        <v>-</v>
      </c>
    </row>
    <row r="1726" spans="1:4" x14ac:dyDescent="0.2">
      <c r="A1726" s="174" t="str">
        <f>IF(ISBLANK('Nomenklatur komplett'!P1726),"-",'Nomenklatur komplett'!P1726)</f>
        <v>-</v>
      </c>
      <c r="B1726" s="175" t="str">
        <f>IF(ISBLANK('Nomenklatur komplett'!Q1726),"-",'Nomenklatur komplett'!Q1726)</f>
        <v>-</v>
      </c>
      <c r="C1726" s="176" t="str">
        <f>IF(ISBLANK('Nomenklatur komplett'!R1726),"-",'Nomenklatur komplett'!R1726)</f>
        <v>-</v>
      </c>
      <c r="D1726" s="177" t="str">
        <f>IF(ISBLANK('Nomenklatur komplett'!S1726),"-",'Nomenklatur komplett'!S1726)</f>
        <v>-</v>
      </c>
    </row>
    <row r="1727" spans="1:4" x14ac:dyDescent="0.2">
      <c r="A1727" s="174" t="str">
        <f>IF(ISBLANK('Nomenklatur komplett'!P1727),"-",'Nomenklatur komplett'!P1727)</f>
        <v>-</v>
      </c>
      <c r="B1727" s="175" t="str">
        <f>IF(ISBLANK('Nomenklatur komplett'!Q1727),"-",'Nomenklatur komplett'!Q1727)</f>
        <v>-</v>
      </c>
      <c r="C1727" s="176" t="str">
        <f>IF(ISBLANK('Nomenklatur komplett'!R1727),"-",'Nomenklatur komplett'!R1727)</f>
        <v>-</v>
      </c>
      <c r="D1727" s="177" t="str">
        <f>IF(ISBLANK('Nomenklatur komplett'!S1727),"-",'Nomenklatur komplett'!S1727)</f>
        <v>-</v>
      </c>
    </row>
    <row r="1728" spans="1:4" x14ac:dyDescent="0.2">
      <c r="A1728" s="174" t="str">
        <f>IF(ISBLANK('Nomenklatur komplett'!P1728),"-",'Nomenklatur komplett'!P1728)</f>
        <v>-</v>
      </c>
      <c r="B1728" s="175" t="str">
        <f>IF(ISBLANK('Nomenklatur komplett'!Q1728),"-",'Nomenklatur komplett'!Q1728)</f>
        <v>-</v>
      </c>
      <c r="C1728" s="176" t="str">
        <f>IF(ISBLANK('Nomenklatur komplett'!R1728),"-",'Nomenklatur komplett'!R1728)</f>
        <v>-</v>
      </c>
      <c r="D1728" s="177" t="str">
        <f>IF(ISBLANK('Nomenklatur komplett'!S1728),"-",'Nomenklatur komplett'!S1728)</f>
        <v>-</v>
      </c>
    </row>
    <row r="1729" spans="1:4" x14ac:dyDescent="0.2">
      <c r="A1729" s="174" t="str">
        <f>IF(ISBLANK('Nomenklatur komplett'!P1729),"-",'Nomenklatur komplett'!P1729)</f>
        <v>-</v>
      </c>
      <c r="B1729" s="175" t="str">
        <f>IF(ISBLANK('Nomenklatur komplett'!Q1729),"-",'Nomenklatur komplett'!Q1729)</f>
        <v>-</v>
      </c>
      <c r="C1729" s="176" t="str">
        <f>IF(ISBLANK('Nomenklatur komplett'!R1729),"-",'Nomenklatur komplett'!R1729)</f>
        <v>-</v>
      </c>
      <c r="D1729" s="177" t="str">
        <f>IF(ISBLANK('Nomenklatur komplett'!S1729),"-",'Nomenklatur komplett'!S1729)</f>
        <v>-</v>
      </c>
    </row>
    <row r="1730" spans="1:4" x14ac:dyDescent="0.2">
      <c r="A1730" s="174" t="str">
        <f>IF(ISBLANK('Nomenklatur komplett'!P1730),"-",'Nomenklatur komplett'!P1730)</f>
        <v>-</v>
      </c>
      <c r="B1730" s="175" t="str">
        <f>IF(ISBLANK('Nomenklatur komplett'!Q1730),"-",'Nomenklatur komplett'!Q1730)</f>
        <v>-</v>
      </c>
      <c r="C1730" s="176" t="str">
        <f>IF(ISBLANK('Nomenklatur komplett'!R1730),"-",'Nomenklatur komplett'!R1730)</f>
        <v>-</v>
      </c>
      <c r="D1730" s="177" t="str">
        <f>IF(ISBLANK('Nomenklatur komplett'!S1730),"-",'Nomenklatur komplett'!S1730)</f>
        <v>-</v>
      </c>
    </row>
    <row r="1731" spans="1:4" x14ac:dyDescent="0.2">
      <c r="A1731" s="174" t="str">
        <f>IF(ISBLANK('Nomenklatur komplett'!P1731),"-",'Nomenklatur komplett'!P1731)</f>
        <v>-</v>
      </c>
      <c r="B1731" s="175" t="str">
        <f>IF(ISBLANK('Nomenklatur komplett'!Q1731),"-",'Nomenklatur komplett'!Q1731)</f>
        <v>-</v>
      </c>
      <c r="C1731" s="176" t="str">
        <f>IF(ISBLANK('Nomenklatur komplett'!R1731),"-",'Nomenklatur komplett'!R1731)</f>
        <v>-</v>
      </c>
      <c r="D1731" s="177" t="str">
        <f>IF(ISBLANK('Nomenklatur komplett'!S1731),"-",'Nomenklatur komplett'!S1731)</f>
        <v>-</v>
      </c>
    </row>
    <row r="1732" spans="1:4" x14ac:dyDescent="0.2">
      <c r="A1732" s="174" t="str">
        <f>IF(ISBLANK('Nomenklatur komplett'!P1732),"-",'Nomenklatur komplett'!P1732)</f>
        <v>-</v>
      </c>
      <c r="B1732" s="175" t="str">
        <f>IF(ISBLANK('Nomenklatur komplett'!Q1732),"-",'Nomenklatur komplett'!Q1732)</f>
        <v>-</v>
      </c>
      <c r="C1732" s="176" t="str">
        <f>IF(ISBLANK('Nomenklatur komplett'!R1732),"-",'Nomenklatur komplett'!R1732)</f>
        <v>-</v>
      </c>
      <c r="D1732" s="177" t="str">
        <f>IF(ISBLANK('Nomenklatur komplett'!S1732),"-",'Nomenklatur komplett'!S1732)</f>
        <v>-</v>
      </c>
    </row>
    <row r="1733" spans="1:4" x14ac:dyDescent="0.2">
      <c r="A1733" s="174" t="str">
        <f>IF(ISBLANK('Nomenklatur komplett'!P1733),"-",'Nomenklatur komplett'!P1733)</f>
        <v>-</v>
      </c>
      <c r="B1733" s="175" t="str">
        <f>IF(ISBLANK('Nomenklatur komplett'!Q1733),"-",'Nomenklatur komplett'!Q1733)</f>
        <v>-</v>
      </c>
      <c r="C1733" s="176" t="str">
        <f>IF(ISBLANK('Nomenklatur komplett'!R1733),"-",'Nomenklatur komplett'!R1733)</f>
        <v>-</v>
      </c>
      <c r="D1733" s="177" t="str">
        <f>IF(ISBLANK('Nomenklatur komplett'!S1733),"-",'Nomenklatur komplett'!S1733)</f>
        <v>-</v>
      </c>
    </row>
    <row r="1734" spans="1:4" x14ac:dyDescent="0.2">
      <c r="A1734" s="174" t="str">
        <f>IF(ISBLANK('Nomenklatur komplett'!P1734),"-",'Nomenklatur komplett'!P1734)</f>
        <v>-</v>
      </c>
      <c r="B1734" s="175" t="str">
        <f>IF(ISBLANK('Nomenklatur komplett'!Q1734),"-",'Nomenklatur komplett'!Q1734)</f>
        <v>-</v>
      </c>
      <c r="C1734" s="176" t="str">
        <f>IF(ISBLANK('Nomenklatur komplett'!R1734),"-",'Nomenklatur komplett'!R1734)</f>
        <v>-</v>
      </c>
      <c r="D1734" s="177" t="str">
        <f>IF(ISBLANK('Nomenklatur komplett'!S1734),"-",'Nomenklatur komplett'!S1734)</f>
        <v>-</v>
      </c>
    </row>
    <row r="1735" spans="1:4" x14ac:dyDescent="0.2">
      <c r="A1735" s="174" t="str">
        <f>IF(ISBLANK('Nomenklatur komplett'!P1735),"-",'Nomenklatur komplett'!P1735)</f>
        <v>-</v>
      </c>
      <c r="B1735" s="175" t="str">
        <f>IF(ISBLANK('Nomenklatur komplett'!Q1735),"-",'Nomenklatur komplett'!Q1735)</f>
        <v>-</v>
      </c>
      <c r="C1735" s="176" t="str">
        <f>IF(ISBLANK('Nomenklatur komplett'!R1735),"-",'Nomenklatur komplett'!R1735)</f>
        <v>-</v>
      </c>
      <c r="D1735" s="177" t="str">
        <f>IF(ISBLANK('Nomenklatur komplett'!S1735),"-",'Nomenklatur komplett'!S1735)</f>
        <v>-</v>
      </c>
    </row>
    <row r="1736" spans="1:4" x14ac:dyDescent="0.2">
      <c r="A1736" s="174" t="str">
        <f>IF(ISBLANK('Nomenklatur komplett'!P1736),"-",'Nomenklatur komplett'!P1736)</f>
        <v>-</v>
      </c>
      <c r="B1736" s="175" t="str">
        <f>IF(ISBLANK('Nomenklatur komplett'!Q1736),"-",'Nomenklatur komplett'!Q1736)</f>
        <v>-</v>
      </c>
      <c r="C1736" s="176" t="str">
        <f>IF(ISBLANK('Nomenklatur komplett'!R1736),"-",'Nomenklatur komplett'!R1736)</f>
        <v>-</v>
      </c>
      <c r="D1736" s="177" t="str">
        <f>IF(ISBLANK('Nomenklatur komplett'!S1736),"-",'Nomenklatur komplett'!S1736)</f>
        <v>-</v>
      </c>
    </row>
    <row r="1737" spans="1:4" x14ac:dyDescent="0.2">
      <c r="A1737" s="174" t="str">
        <f>IF(ISBLANK('Nomenklatur komplett'!P1737),"-",'Nomenklatur komplett'!P1737)</f>
        <v>-</v>
      </c>
      <c r="B1737" s="175" t="str">
        <f>IF(ISBLANK('Nomenklatur komplett'!Q1737),"-",'Nomenklatur komplett'!Q1737)</f>
        <v>-</v>
      </c>
      <c r="C1737" s="176" t="str">
        <f>IF(ISBLANK('Nomenklatur komplett'!R1737),"-",'Nomenklatur komplett'!R1737)</f>
        <v>-</v>
      </c>
      <c r="D1737" s="177" t="str">
        <f>IF(ISBLANK('Nomenklatur komplett'!S1737),"-",'Nomenklatur komplett'!S1737)</f>
        <v>-</v>
      </c>
    </row>
    <row r="1738" spans="1:4" x14ac:dyDescent="0.2">
      <c r="A1738" s="174" t="str">
        <f>IF(ISBLANK('Nomenklatur komplett'!P1738),"-",'Nomenklatur komplett'!P1738)</f>
        <v>-</v>
      </c>
      <c r="B1738" s="175" t="str">
        <f>IF(ISBLANK('Nomenklatur komplett'!Q1738),"-",'Nomenklatur komplett'!Q1738)</f>
        <v>-</v>
      </c>
      <c r="C1738" s="176" t="str">
        <f>IF(ISBLANK('Nomenklatur komplett'!R1738),"-",'Nomenklatur komplett'!R1738)</f>
        <v>-</v>
      </c>
      <c r="D1738" s="177" t="str">
        <f>IF(ISBLANK('Nomenklatur komplett'!S1738),"-",'Nomenklatur komplett'!S1738)</f>
        <v>-</v>
      </c>
    </row>
    <row r="1739" spans="1:4" x14ac:dyDescent="0.2">
      <c r="A1739" s="174" t="str">
        <f>IF(ISBLANK('Nomenklatur komplett'!P1739),"-",'Nomenklatur komplett'!P1739)</f>
        <v>-</v>
      </c>
      <c r="B1739" s="175" t="str">
        <f>IF(ISBLANK('Nomenklatur komplett'!Q1739),"-",'Nomenklatur komplett'!Q1739)</f>
        <v>-</v>
      </c>
      <c r="C1739" s="176" t="str">
        <f>IF(ISBLANK('Nomenklatur komplett'!R1739),"-",'Nomenklatur komplett'!R1739)</f>
        <v>-</v>
      </c>
      <c r="D1739" s="177" t="str">
        <f>IF(ISBLANK('Nomenklatur komplett'!S1739),"-",'Nomenklatur komplett'!S1739)</f>
        <v>-</v>
      </c>
    </row>
    <row r="1740" spans="1:4" x14ac:dyDescent="0.2">
      <c r="A1740" s="174" t="str">
        <f>IF(ISBLANK('Nomenklatur komplett'!P1740),"-",'Nomenklatur komplett'!P1740)</f>
        <v>-</v>
      </c>
      <c r="B1740" s="175" t="str">
        <f>IF(ISBLANK('Nomenklatur komplett'!Q1740),"-",'Nomenklatur komplett'!Q1740)</f>
        <v>-</v>
      </c>
      <c r="C1740" s="176" t="str">
        <f>IF(ISBLANK('Nomenklatur komplett'!R1740),"-",'Nomenklatur komplett'!R1740)</f>
        <v>-</v>
      </c>
      <c r="D1740" s="177" t="str">
        <f>IF(ISBLANK('Nomenklatur komplett'!S1740),"-",'Nomenklatur komplett'!S1740)</f>
        <v>-</v>
      </c>
    </row>
    <row r="1741" spans="1:4" x14ac:dyDescent="0.2">
      <c r="A1741" s="174" t="str">
        <f>IF(ISBLANK('Nomenklatur komplett'!P1741),"-",'Nomenklatur komplett'!P1741)</f>
        <v>-</v>
      </c>
      <c r="B1741" s="175" t="str">
        <f>IF(ISBLANK('Nomenklatur komplett'!Q1741),"-",'Nomenklatur komplett'!Q1741)</f>
        <v>-</v>
      </c>
      <c r="C1741" s="176" t="str">
        <f>IF(ISBLANK('Nomenklatur komplett'!R1741),"-",'Nomenklatur komplett'!R1741)</f>
        <v>-</v>
      </c>
      <c r="D1741" s="177" t="str">
        <f>IF(ISBLANK('Nomenklatur komplett'!S1741),"-",'Nomenklatur komplett'!S1741)</f>
        <v>-</v>
      </c>
    </row>
    <row r="1742" spans="1:4" x14ac:dyDescent="0.2">
      <c r="A1742" s="174" t="str">
        <f>IF(ISBLANK('Nomenklatur komplett'!P1742),"-",'Nomenklatur komplett'!P1742)</f>
        <v>-</v>
      </c>
      <c r="B1742" s="175" t="str">
        <f>IF(ISBLANK('Nomenklatur komplett'!Q1742),"-",'Nomenklatur komplett'!Q1742)</f>
        <v>-</v>
      </c>
      <c r="C1742" s="176" t="str">
        <f>IF(ISBLANK('Nomenklatur komplett'!R1742),"-",'Nomenklatur komplett'!R1742)</f>
        <v>-</v>
      </c>
      <c r="D1742" s="177" t="str">
        <f>IF(ISBLANK('Nomenklatur komplett'!S1742),"-",'Nomenklatur komplett'!S1742)</f>
        <v>-</v>
      </c>
    </row>
    <row r="1743" spans="1:4" x14ac:dyDescent="0.2">
      <c r="A1743" s="174" t="str">
        <f>IF(ISBLANK('Nomenklatur komplett'!P1743),"-",'Nomenklatur komplett'!P1743)</f>
        <v>-</v>
      </c>
      <c r="B1743" s="175" t="str">
        <f>IF(ISBLANK('Nomenklatur komplett'!Q1743),"-",'Nomenklatur komplett'!Q1743)</f>
        <v>-</v>
      </c>
      <c r="C1743" s="176" t="str">
        <f>IF(ISBLANK('Nomenklatur komplett'!R1743),"-",'Nomenklatur komplett'!R1743)</f>
        <v>-</v>
      </c>
      <c r="D1743" s="177" t="str">
        <f>IF(ISBLANK('Nomenklatur komplett'!S1743),"-",'Nomenklatur komplett'!S1743)</f>
        <v>-</v>
      </c>
    </row>
    <row r="1744" spans="1:4" x14ac:dyDescent="0.2">
      <c r="A1744" s="174" t="str">
        <f>IF(ISBLANK('Nomenklatur komplett'!P1744),"-",'Nomenklatur komplett'!P1744)</f>
        <v>-</v>
      </c>
      <c r="B1744" s="175" t="str">
        <f>IF(ISBLANK('Nomenklatur komplett'!Q1744),"-",'Nomenklatur komplett'!Q1744)</f>
        <v>-</v>
      </c>
      <c r="C1744" s="176" t="str">
        <f>IF(ISBLANK('Nomenklatur komplett'!R1744),"-",'Nomenklatur komplett'!R1744)</f>
        <v>-</v>
      </c>
      <c r="D1744" s="177" t="str">
        <f>IF(ISBLANK('Nomenklatur komplett'!S1744),"-",'Nomenklatur komplett'!S1744)</f>
        <v>-</v>
      </c>
    </row>
    <row r="1745" spans="1:4" x14ac:dyDescent="0.2">
      <c r="A1745" s="174" t="str">
        <f>IF(ISBLANK('Nomenklatur komplett'!P1745),"-",'Nomenklatur komplett'!P1745)</f>
        <v>-</v>
      </c>
      <c r="B1745" s="175" t="str">
        <f>IF(ISBLANK('Nomenklatur komplett'!Q1745),"-",'Nomenklatur komplett'!Q1745)</f>
        <v>-</v>
      </c>
      <c r="C1745" s="176" t="str">
        <f>IF(ISBLANK('Nomenklatur komplett'!R1745),"-",'Nomenklatur komplett'!R1745)</f>
        <v>-</v>
      </c>
      <c r="D1745" s="177" t="str">
        <f>IF(ISBLANK('Nomenklatur komplett'!S1745),"-",'Nomenklatur komplett'!S1745)</f>
        <v>-</v>
      </c>
    </row>
    <row r="1746" spans="1:4" x14ac:dyDescent="0.2">
      <c r="A1746" s="174" t="str">
        <f>IF(ISBLANK('Nomenklatur komplett'!P1746),"-",'Nomenklatur komplett'!P1746)</f>
        <v>-</v>
      </c>
      <c r="B1746" s="175" t="str">
        <f>IF(ISBLANK('Nomenklatur komplett'!Q1746),"-",'Nomenklatur komplett'!Q1746)</f>
        <v>-</v>
      </c>
      <c r="C1746" s="176" t="str">
        <f>IF(ISBLANK('Nomenklatur komplett'!R1746),"-",'Nomenklatur komplett'!R1746)</f>
        <v>-</v>
      </c>
      <c r="D1746" s="177" t="str">
        <f>IF(ISBLANK('Nomenklatur komplett'!S1746),"-",'Nomenklatur komplett'!S1746)</f>
        <v>-</v>
      </c>
    </row>
    <row r="1747" spans="1:4" x14ac:dyDescent="0.2">
      <c r="A1747" s="174" t="str">
        <f>IF(ISBLANK('Nomenklatur komplett'!P1747),"-",'Nomenklatur komplett'!P1747)</f>
        <v>-</v>
      </c>
      <c r="B1747" s="175" t="str">
        <f>IF(ISBLANK('Nomenklatur komplett'!Q1747),"-",'Nomenklatur komplett'!Q1747)</f>
        <v>-</v>
      </c>
      <c r="C1747" s="176" t="str">
        <f>IF(ISBLANK('Nomenklatur komplett'!R1747),"-",'Nomenklatur komplett'!R1747)</f>
        <v>-</v>
      </c>
      <c r="D1747" s="177" t="str">
        <f>IF(ISBLANK('Nomenklatur komplett'!S1747),"-",'Nomenklatur komplett'!S1747)</f>
        <v>-</v>
      </c>
    </row>
    <row r="1748" spans="1:4" x14ac:dyDescent="0.2">
      <c r="A1748" s="174" t="str">
        <f>IF(ISBLANK('Nomenklatur komplett'!P1748),"-",'Nomenklatur komplett'!P1748)</f>
        <v>-</v>
      </c>
      <c r="B1748" s="175" t="str">
        <f>IF(ISBLANK('Nomenklatur komplett'!Q1748),"-",'Nomenklatur komplett'!Q1748)</f>
        <v>-</v>
      </c>
      <c r="C1748" s="176" t="str">
        <f>IF(ISBLANK('Nomenklatur komplett'!R1748),"-",'Nomenklatur komplett'!R1748)</f>
        <v>-</v>
      </c>
      <c r="D1748" s="177" t="str">
        <f>IF(ISBLANK('Nomenklatur komplett'!S1748),"-",'Nomenklatur komplett'!S1748)</f>
        <v>-</v>
      </c>
    </row>
    <row r="1749" spans="1:4" x14ac:dyDescent="0.2">
      <c r="A1749" s="174" t="str">
        <f>IF(ISBLANK('Nomenklatur komplett'!P1749),"-",'Nomenklatur komplett'!P1749)</f>
        <v>-</v>
      </c>
      <c r="B1749" s="175" t="str">
        <f>IF(ISBLANK('Nomenklatur komplett'!Q1749),"-",'Nomenklatur komplett'!Q1749)</f>
        <v>-</v>
      </c>
      <c r="C1749" s="176" t="str">
        <f>IF(ISBLANK('Nomenklatur komplett'!R1749),"-",'Nomenklatur komplett'!R1749)</f>
        <v>-</v>
      </c>
      <c r="D1749" s="177" t="str">
        <f>IF(ISBLANK('Nomenklatur komplett'!S1749),"-",'Nomenklatur komplett'!S1749)</f>
        <v>-</v>
      </c>
    </row>
    <row r="1750" spans="1:4" x14ac:dyDescent="0.2">
      <c r="A1750" s="174" t="str">
        <f>IF(ISBLANK('Nomenklatur komplett'!P1750),"-",'Nomenklatur komplett'!P1750)</f>
        <v>-</v>
      </c>
      <c r="B1750" s="175" t="str">
        <f>IF(ISBLANK('Nomenklatur komplett'!Q1750),"-",'Nomenklatur komplett'!Q1750)</f>
        <v>-</v>
      </c>
      <c r="C1750" s="176" t="str">
        <f>IF(ISBLANK('Nomenklatur komplett'!R1750),"-",'Nomenklatur komplett'!R1750)</f>
        <v>-</v>
      </c>
      <c r="D1750" s="177" t="str">
        <f>IF(ISBLANK('Nomenklatur komplett'!S1750),"-",'Nomenklatur komplett'!S1750)</f>
        <v>-</v>
      </c>
    </row>
    <row r="1751" spans="1:4" x14ac:dyDescent="0.2">
      <c r="A1751" s="174" t="str">
        <f>IF(ISBLANK('Nomenklatur komplett'!P1751),"-",'Nomenklatur komplett'!P1751)</f>
        <v>-</v>
      </c>
      <c r="B1751" s="175" t="str">
        <f>IF(ISBLANK('Nomenklatur komplett'!Q1751),"-",'Nomenklatur komplett'!Q1751)</f>
        <v>-</v>
      </c>
      <c r="C1751" s="176" t="str">
        <f>IF(ISBLANK('Nomenklatur komplett'!R1751),"-",'Nomenklatur komplett'!R1751)</f>
        <v>-</v>
      </c>
      <c r="D1751" s="177" t="str">
        <f>IF(ISBLANK('Nomenklatur komplett'!S1751),"-",'Nomenklatur komplett'!S1751)</f>
        <v>-</v>
      </c>
    </row>
    <row r="1752" spans="1:4" x14ac:dyDescent="0.2">
      <c r="A1752" s="174" t="str">
        <f>IF(ISBLANK('Nomenklatur komplett'!P1752),"-",'Nomenklatur komplett'!P1752)</f>
        <v>-</v>
      </c>
      <c r="B1752" s="175" t="str">
        <f>IF(ISBLANK('Nomenklatur komplett'!Q1752),"-",'Nomenklatur komplett'!Q1752)</f>
        <v>-</v>
      </c>
      <c r="C1752" s="176" t="str">
        <f>IF(ISBLANK('Nomenklatur komplett'!R1752),"-",'Nomenklatur komplett'!R1752)</f>
        <v>-</v>
      </c>
      <c r="D1752" s="177" t="str">
        <f>IF(ISBLANK('Nomenklatur komplett'!S1752),"-",'Nomenklatur komplett'!S1752)</f>
        <v>-</v>
      </c>
    </row>
    <row r="1753" spans="1:4" x14ac:dyDescent="0.2">
      <c r="A1753" s="174" t="str">
        <f>IF(ISBLANK('Nomenklatur komplett'!P1753),"-",'Nomenklatur komplett'!P1753)</f>
        <v>-</v>
      </c>
      <c r="B1753" s="175" t="str">
        <f>IF(ISBLANK('Nomenklatur komplett'!Q1753),"-",'Nomenklatur komplett'!Q1753)</f>
        <v>-</v>
      </c>
      <c r="C1753" s="176" t="str">
        <f>IF(ISBLANK('Nomenklatur komplett'!R1753),"-",'Nomenklatur komplett'!R1753)</f>
        <v>-</v>
      </c>
      <c r="D1753" s="177" t="str">
        <f>IF(ISBLANK('Nomenklatur komplett'!S1753),"-",'Nomenklatur komplett'!S1753)</f>
        <v>-</v>
      </c>
    </row>
    <row r="1754" spans="1:4" x14ac:dyDescent="0.2">
      <c r="A1754" s="174" t="str">
        <f>IF(ISBLANK('Nomenklatur komplett'!P1754),"-",'Nomenklatur komplett'!P1754)</f>
        <v>-</v>
      </c>
      <c r="B1754" s="175" t="str">
        <f>IF(ISBLANK('Nomenklatur komplett'!Q1754),"-",'Nomenklatur komplett'!Q1754)</f>
        <v>-</v>
      </c>
      <c r="C1754" s="176" t="str">
        <f>IF(ISBLANK('Nomenklatur komplett'!R1754),"-",'Nomenklatur komplett'!R1754)</f>
        <v>-</v>
      </c>
      <c r="D1754" s="177" t="str">
        <f>IF(ISBLANK('Nomenklatur komplett'!S1754),"-",'Nomenklatur komplett'!S1754)</f>
        <v>-</v>
      </c>
    </row>
    <row r="1755" spans="1:4" x14ac:dyDescent="0.2">
      <c r="A1755" s="174" t="str">
        <f>IF(ISBLANK('Nomenklatur komplett'!P1755),"-",'Nomenklatur komplett'!P1755)</f>
        <v>-</v>
      </c>
      <c r="B1755" s="175" t="str">
        <f>IF(ISBLANK('Nomenklatur komplett'!Q1755),"-",'Nomenklatur komplett'!Q1755)</f>
        <v>-</v>
      </c>
      <c r="C1755" s="176" t="str">
        <f>IF(ISBLANK('Nomenklatur komplett'!R1755),"-",'Nomenklatur komplett'!R1755)</f>
        <v>-</v>
      </c>
      <c r="D1755" s="177" t="str">
        <f>IF(ISBLANK('Nomenklatur komplett'!S1755),"-",'Nomenklatur komplett'!S1755)</f>
        <v>-</v>
      </c>
    </row>
    <row r="1756" spans="1:4" x14ac:dyDescent="0.2">
      <c r="A1756" s="174" t="str">
        <f>IF(ISBLANK('Nomenklatur komplett'!P1756),"-",'Nomenklatur komplett'!P1756)</f>
        <v>-</v>
      </c>
      <c r="B1756" s="175" t="str">
        <f>IF(ISBLANK('Nomenklatur komplett'!Q1756),"-",'Nomenklatur komplett'!Q1756)</f>
        <v>-</v>
      </c>
      <c r="C1756" s="176" t="str">
        <f>IF(ISBLANK('Nomenklatur komplett'!R1756),"-",'Nomenklatur komplett'!R1756)</f>
        <v>-</v>
      </c>
      <c r="D1756" s="177" t="str">
        <f>IF(ISBLANK('Nomenklatur komplett'!S1756),"-",'Nomenklatur komplett'!S1756)</f>
        <v>-</v>
      </c>
    </row>
    <row r="1757" spans="1:4" x14ac:dyDescent="0.2">
      <c r="A1757" s="174" t="str">
        <f>IF(ISBLANK('Nomenklatur komplett'!P1757),"-",'Nomenklatur komplett'!P1757)</f>
        <v>-</v>
      </c>
      <c r="B1757" s="175" t="str">
        <f>IF(ISBLANK('Nomenklatur komplett'!Q1757),"-",'Nomenklatur komplett'!Q1757)</f>
        <v>-</v>
      </c>
      <c r="C1757" s="176" t="str">
        <f>IF(ISBLANK('Nomenklatur komplett'!R1757),"-",'Nomenklatur komplett'!R1757)</f>
        <v>-</v>
      </c>
      <c r="D1757" s="177" t="str">
        <f>IF(ISBLANK('Nomenklatur komplett'!S1757),"-",'Nomenklatur komplett'!S1757)</f>
        <v>-</v>
      </c>
    </row>
    <row r="1758" spans="1:4" x14ac:dyDescent="0.2">
      <c r="A1758" s="174" t="str">
        <f>IF(ISBLANK('Nomenklatur komplett'!P1758),"-",'Nomenklatur komplett'!P1758)</f>
        <v>-</v>
      </c>
      <c r="B1758" s="175" t="str">
        <f>IF(ISBLANK('Nomenklatur komplett'!Q1758),"-",'Nomenklatur komplett'!Q1758)</f>
        <v>-</v>
      </c>
      <c r="C1758" s="176" t="str">
        <f>IF(ISBLANK('Nomenklatur komplett'!R1758),"-",'Nomenklatur komplett'!R1758)</f>
        <v>-</v>
      </c>
      <c r="D1758" s="177" t="str">
        <f>IF(ISBLANK('Nomenklatur komplett'!S1758),"-",'Nomenklatur komplett'!S1758)</f>
        <v>-</v>
      </c>
    </row>
    <row r="1759" spans="1:4" x14ac:dyDescent="0.2">
      <c r="A1759" s="174" t="str">
        <f>IF(ISBLANK('Nomenklatur komplett'!P1759),"-",'Nomenklatur komplett'!P1759)</f>
        <v>-</v>
      </c>
      <c r="B1759" s="175" t="str">
        <f>IF(ISBLANK('Nomenklatur komplett'!Q1759),"-",'Nomenklatur komplett'!Q1759)</f>
        <v>-</v>
      </c>
      <c r="C1759" s="176" t="str">
        <f>IF(ISBLANK('Nomenklatur komplett'!R1759),"-",'Nomenklatur komplett'!R1759)</f>
        <v>-</v>
      </c>
      <c r="D1759" s="177" t="str">
        <f>IF(ISBLANK('Nomenklatur komplett'!S1759),"-",'Nomenklatur komplett'!S1759)</f>
        <v>-</v>
      </c>
    </row>
    <row r="1760" spans="1:4" x14ac:dyDescent="0.2">
      <c r="A1760" s="174" t="str">
        <f>IF(ISBLANK('Nomenklatur komplett'!P1760),"-",'Nomenklatur komplett'!P1760)</f>
        <v>-</v>
      </c>
      <c r="B1760" s="175" t="str">
        <f>IF(ISBLANK('Nomenklatur komplett'!Q1760),"-",'Nomenklatur komplett'!Q1760)</f>
        <v>-</v>
      </c>
      <c r="C1760" s="176" t="str">
        <f>IF(ISBLANK('Nomenklatur komplett'!R1760),"-",'Nomenklatur komplett'!R1760)</f>
        <v>-</v>
      </c>
      <c r="D1760" s="177" t="str">
        <f>IF(ISBLANK('Nomenklatur komplett'!S1760),"-",'Nomenklatur komplett'!S1760)</f>
        <v>-</v>
      </c>
    </row>
    <row r="1761" spans="1:4" x14ac:dyDescent="0.2">
      <c r="A1761" s="174" t="str">
        <f>IF(ISBLANK('Nomenklatur komplett'!P1761),"-",'Nomenklatur komplett'!P1761)</f>
        <v>-</v>
      </c>
      <c r="B1761" s="175" t="str">
        <f>IF(ISBLANK('Nomenklatur komplett'!Q1761),"-",'Nomenklatur komplett'!Q1761)</f>
        <v>-</v>
      </c>
      <c r="C1761" s="176" t="str">
        <f>IF(ISBLANK('Nomenklatur komplett'!R1761),"-",'Nomenklatur komplett'!R1761)</f>
        <v>-</v>
      </c>
      <c r="D1761" s="177" t="str">
        <f>IF(ISBLANK('Nomenklatur komplett'!S1761),"-",'Nomenklatur komplett'!S1761)</f>
        <v>-</v>
      </c>
    </row>
    <row r="1762" spans="1:4" x14ac:dyDescent="0.2">
      <c r="A1762" s="174" t="str">
        <f>IF(ISBLANK('Nomenklatur komplett'!P1762),"-",'Nomenklatur komplett'!P1762)</f>
        <v>-</v>
      </c>
      <c r="B1762" s="175" t="str">
        <f>IF(ISBLANK('Nomenklatur komplett'!Q1762),"-",'Nomenklatur komplett'!Q1762)</f>
        <v>-</v>
      </c>
      <c r="C1762" s="176" t="str">
        <f>IF(ISBLANK('Nomenklatur komplett'!R1762),"-",'Nomenklatur komplett'!R1762)</f>
        <v>-</v>
      </c>
      <c r="D1762" s="177" t="str">
        <f>IF(ISBLANK('Nomenklatur komplett'!S1762),"-",'Nomenklatur komplett'!S1762)</f>
        <v>-</v>
      </c>
    </row>
    <row r="1763" spans="1:4" x14ac:dyDescent="0.2">
      <c r="A1763" s="174" t="str">
        <f>IF(ISBLANK('Nomenklatur komplett'!P1763),"-",'Nomenklatur komplett'!P1763)</f>
        <v>-</v>
      </c>
      <c r="B1763" s="175" t="str">
        <f>IF(ISBLANK('Nomenklatur komplett'!Q1763),"-",'Nomenklatur komplett'!Q1763)</f>
        <v>-</v>
      </c>
      <c r="C1763" s="176" t="str">
        <f>IF(ISBLANK('Nomenklatur komplett'!R1763),"-",'Nomenklatur komplett'!R1763)</f>
        <v>-</v>
      </c>
      <c r="D1763" s="177" t="str">
        <f>IF(ISBLANK('Nomenklatur komplett'!S1763),"-",'Nomenklatur komplett'!S1763)</f>
        <v>-</v>
      </c>
    </row>
    <row r="1764" spans="1:4" x14ac:dyDescent="0.2">
      <c r="A1764" s="174" t="str">
        <f>IF(ISBLANK('Nomenklatur komplett'!P1764),"-",'Nomenklatur komplett'!P1764)</f>
        <v>-</v>
      </c>
      <c r="B1764" s="175" t="str">
        <f>IF(ISBLANK('Nomenklatur komplett'!Q1764),"-",'Nomenklatur komplett'!Q1764)</f>
        <v>-</v>
      </c>
      <c r="C1764" s="176" t="str">
        <f>IF(ISBLANK('Nomenklatur komplett'!R1764),"-",'Nomenklatur komplett'!R1764)</f>
        <v>-</v>
      </c>
      <c r="D1764" s="177" t="str">
        <f>IF(ISBLANK('Nomenklatur komplett'!S1764),"-",'Nomenklatur komplett'!S1764)</f>
        <v>-</v>
      </c>
    </row>
    <row r="1765" spans="1:4" x14ac:dyDescent="0.2">
      <c r="A1765" s="174" t="str">
        <f>IF(ISBLANK('Nomenklatur komplett'!P1765),"-",'Nomenklatur komplett'!P1765)</f>
        <v>-</v>
      </c>
      <c r="B1765" s="175" t="str">
        <f>IF(ISBLANK('Nomenklatur komplett'!Q1765),"-",'Nomenklatur komplett'!Q1765)</f>
        <v>-</v>
      </c>
      <c r="C1765" s="176" t="str">
        <f>IF(ISBLANK('Nomenklatur komplett'!R1765),"-",'Nomenklatur komplett'!R1765)</f>
        <v>-</v>
      </c>
      <c r="D1765" s="177" t="str">
        <f>IF(ISBLANK('Nomenklatur komplett'!S1765),"-",'Nomenklatur komplett'!S1765)</f>
        <v>-</v>
      </c>
    </row>
    <row r="1766" spans="1:4" x14ac:dyDescent="0.2">
      <c r="A1766" s="174" t="str">
        <f>IF(ISBLANK('Nomenklatur komplett'!P1766),"-",'Nomenklatur komplett'!P1766)</f>
        <v>-</v>
      </c>
      <c r="B1766" s="175" t="str">
        <f>IF(ISBLANK('Nomenklatur komplett'!Q1766),"-",'Nomenklatur komplett'!Q1766)</f>
        <v>-</v>
      </c>
      <c r="C1766" s="176" t="str">
        <f>IF(ISBLANK('Nomenklatur komplett'!R1766),"-",'Nomenklatur komplett'!R1766)</f>
        <v>-</v>
      </c>
      <c r="D1766" s="177" t="str">
        <f>IF(ISBLANK('Nomenklatur komplett'!S1766),"-",'Nomenklatur komplett'!S1766)</f>
        <v>-</v>
      </c>
    </row>
    <row r="1767" spans="1:4" x14ac:dyDescent="0.2">
      <c r="A1767" s="174" t="str">
        <f>IF(ISBLANK('Nomenklatur komplett'!P1767),"-",'Nomenklatur komplett'!P1767)</f>
        <v>-</v>
      </c>
      <c r="B1767" s="175" t="str">
        <f>IF(ISBLANK('Nomenklatur komplett'!Q1767),"-",'Nomenklatur komplett'!Q1767)</f>
        <v>-</v>
      </c>
      <c r="C1767" s="176" t="str">
        <f>IF(ISBLANK('Nomenklatur komplett'!R1767),"-",'Nomenklatur komplett'!R1767)</f>
        <v>-</v>
      </c>
      <c r="D1767" s="177" t="str">
        <f>IF(ISBLANK('Nomenklatur komplett'!S1767),"-",'Nomenklatur komplett'!S1767)</f>
        <v>-</v>
      </c>
    </row>
    <row r="1768" spans="1:4" x14ac:dyDescent="0.2">
      <c r="A1768" s="174" t="str">
        <f>IF(ISBLANK('Nomenklatur komplett'!P1768),"-",'Nomenklatur komplett'!P1768)</f>
        <v>-</v>
      </c>
      <c r="B1768" s="175" t="str">
        <f>IF(ISBLANK('Nomenklatur komplett'!Q1768),"-",'Nomenklatur komplett'!Q1768)</f>
        <v>-</v>
      </c>
      <c r="C1768" s="176" t="str">
        <f>IF(ISBLANK('Nomenklatur komplett'!R1768),"-",'Nomenklatur komplett'!R1768)</f>
        <v>-</v>
      </c>
      <c r="D1768" s="177" t="str">
        <f>IF(ISBLANK('Nomenklatur komplett'!S1768),"-",'Nomenklatur komplett'!S1768)</f>
        <v>-</v>
      </c>
    </row>
    <row r="1769" spans="1:4" x14ac:dyDescent="0.2">
      <c r="A1769" s="174" t="str">
        <f>IF(ISBLANK('Nomenklatur komplett'!P1769),"-",'Nomenklatur komplett'!P1769)</f>
        <v>-</v>
      </c>
      <c r="B1769" s="175" t="str">
        <f>IF(ISBLANK('Nomenklatur komplett'!Q1769),"-",'Nomenklatur komplett'!Q1769)</f>
        <v>-</v>
      </c>
      <c r="C1769" s="176" t="str">
        <f>IF(ISBLANK('Nomenklatur komplett'!R1769),"-",'Nomenklatur komplett'!R1769)</f>
        <v>-</v>
      </c>
      <c r="D1769" s="177" t="str">
        <f>IF(ISBLANK('Nomenklatur komplett'!S1769),"-",'Nomenklatur komplett'!S1769)</f>
        <v>-</v>
      </c>
    </row>
    <row r="1770" spans="1:4" x14ac:dyDescent="0.2">
      <c r="A1770" s="174" t="str">
        <f>IF(ISBLANK('Nomenklatur komplett'!P1770),"-",'Nomenklatur komplett'!P1770)</f>
        <v>-</v>
      </c>
      <c r="B1770" s="175" t="str">
        <f>IF(ISBLANK('Nomenklatur komplett'!Q1770),"-",'Nomenklatur komplett'!Q1770)</f>
        <v>-</v>
      </c>
      <c r="C1770" s="176" t="str">
        <f>IF(ISBLANK('Nomenklatur komplett'!R1770),"-",'Nomenklatur komplett'!R1770)</f>
        <v>-</v>
      </c>
      <c r="D1770" s="177" t="str">
        <f>IF(ISBLANK('Nomenklatur komplett'!S1770),"-",'Nomenklatur komplett'!S1770)</f>
        <v>-</v>
      </c>
    </row>
    <row r="1771" spans="1:4" x14ac:dyDescent="0.2">
      <c r="A1771" s="174" t="str">
        <f>IF(ISBLANK('Nomenklatur komplett'!P1771),"-",'Nomenklatur komplett'!P1771)</f>
        <v>-</v>
      </c>
      <c r="B1771" s="175" t="str">
        <f>IF(ISBLANK('Nomenklatur komplett'!Q1771),"-",'Nomenklatur komplett'!Q1771)</f>
        <v>-</v>
      </c>
      <c r="C1771" s="176" t="str">
        <f>IF(ISBLANK('Nomenklatur komplett'!R1771),"-",'Nomenklatur komplett'!R1771)</f>
        <v>-</v>
      </c>
      <c r="D1771" s="177" t="str">
        <f>IF(ISBLANK('Nomenklatur komplett'!S1771),"-",'Nomenklatur komplett'!S1771)</f>
        <v>-</v>
      </c>
    </row>
    <row r="1772" spans="1:4" x14ac:dyDescent="0.2">
      <c r="A1772" s="174" t="str">
        <f>IF(ISBLANK('Nomenklatur komplett'!P1772),"-",'Nomenklatur komplett'!P1772)</f>
        <v>-</v>
      </c>
      <c r="B1772" s="175" t="str">
        <f>IF(ISBLANK('Nomenklatur komplett'!Q1772),"-",'Nomenklatur komplett'!Q1772)</f>
        <v>-</v>
      </c>
      <c r="C1772" s="176" t="str">
        <f>IF(ISBLANK('Nomenklatur komplett'!R1772),"-",'Nomenklatur komplett'!R1772)</f>
        <v>-</v>
      </c>
      <c r="D1772" s="177" t="str">
        <f>IF(ISBLANK('Nomenklatur komplett'!S1772),"-",'Nomenklatur komplett'!S1772)</f>
        <v>-</v>
      </c>
    </row>
    <row r="1773" spans="1:4" x14ac:dyDescent="0.2">
      <c r="A1773" s="174" t="str">
        <f>IF(ISBLANK('Nomenklatur komplett'!P1773),"-",'Nomenklatur komplett'!P1773)</f>
        <v>-</v>
      </c>
      <c r="B1773" s="175" t="str">
        <f>IF(ISBLANK('Nomenklatur komplett'!Q1773),"-",'Nomenklatur komplett'!Q1773)</f>
        <v>-</v>
      </c>
      <c r="C1773" s="176" t="str">
        <f>IF(ISBLANK('Nomenklatur komplett'!R1773),"-",'Nomenklatur komplett'!R1773)</f>
        <v>-</v>
      </c>
      <c r="D1773" s="177" t="str">
        <f>IF(ISBLANK('Nomenklatur komplett'!S1773),"-",'Nomenklatur komplett'!S1773)</f>
        <v>-</v>
      </c>
    </row>
    <row r="1774" spans="1:4" x14ac:dyDescent="0.2">
      <c r="A1774" s="174" t="str">
        <f>IF(ISBLANK('Nomenklatur komplett'!P1774),"-",'Nomenklatur komplett'!P1774)</f>
        <v>-</v>
      </c>
      <c r="B1774" s="175" t="str">
        <f>IF(ISBLANK('Nomenklatur komplett'!Q1774),"-",'Nomenklatur komplett'!Q1774)</f>
        <v>-</v>
      </c>
      <c r="C1774" s="176" t="str">
        <f>IF(ISBLANK('Nomenklatur komplett'!R1774),"-",'Nomenklatur komplett'!R1774)</f>
        <v>-</v>
      </c>
      <c r="D1774" s="177" t="str">
        <f>IF(ISBLANK('Nomenklatur komplett'!S1774),"-",'Nomenklatur komplett'!S1774)</f>
        <v>-</v>
      </c>
    </row>
    <row r="1775" spans="1:4" x14ac:dyDescent="0.2">
      <c r="A1775" s="174" t="str">
        <f>IF(ISBLANK('Nomenklatur komplett'!P1775),"-",'Nomenklatur komplett'!P1775)</f>
        <v>-</v>
      </c>
      <c r="B1775" s="175" t="str">
        <f>IF(ISBLANK('Nomenklatur komplett'!Q1775),"-",'Nomenklatur komplett'!Q1775)</f>
        <v>-</v>
      </c>
      <c r="C1775" s="176" t="str">
        <f>IF(ISBLANK('Nomenklatur komplett'!R1775),"-",'Nomenklatur komplett'!R1775)</f>
        <v>-</v>
      </c>
      <c r="D1775" s="177" t="str">
        <f>IF(ISBLANK('Nomenklatur komplett'!S1775),"-",'Nomenklatur komplett'!S1775)</f>
        <v>-</v>
      </c>
    </row>
    <row r="1776" spans="1:4" x14ac:dyDescent="0.2">
      <c r="A1776" s="174" t="str">
        <f>IF(ISBLANK('Nomenklatur komplett'!P1776),"-",'Nomenklatur komplett'!P1776)</f>
        <v>-</v>
      </c>
      <c r="B1776" s="175" t="str">
        <f>IF(ISBLANK('Nomenklatur komplett'!Q1776),"-",'Nomenklatur komplett'!Q1776)</f>
        <v>-</v>
      </c>
      <c r="C1776" s="176" t="str">
        <f>IF(ISBLANK('Nomenklatur komplett'!R1776),"-",'Nomenklatur komplett'!R1776)</f>
        <v>-</v>
      </c>
      <c r="D1776" s="177" t="str">
        <f>IF(ISBLANK('Nomenklatur komplett'!S1776),"-",'Nomenklatur komplett'!S1776)</f>
        <v>-</v>
      </c>
    </row>
    <row r="1777" spans="1:4" x14ac:dyDescent="0.2">
      <c r="A1777" s="174" t="str">
        <f>IF(ISBLANK('Nomenklatur komplett'!P1777),"-",'Nomenklatur komplett'!P1777)</f>
        <v>-</v>
      </c>
      <c r="B1777" s="175" t="str">
        <f>IF(ISBLANK('Nomenklatur komplett'!Q1777),"-",'Nomenklatur komplett'!Q1777)</f>
        <v>-</v>
      </c>
      <c r="C1777" s="176" t="str">
        <f>IF(ISBLANK('Nomenklatur komplett'!R1777),"-",'Nomenklatur komplett'!R1777)</f>
        <v>-</v>
      </c>
      <c r="D1777" s="177" t="str">
        <f>IF(ISBLANK('Nomenklatur komplett'!S1777),"-",'Nomenklatur komplett'!S1777)</f>
        <v>-</v>
      </c>
    </row>
    <row r="1778" spans="1:4" x14ac:dyDescent="0.2">
      <c r="A1778" s="174" t="str">
        <f>IF(ISBLANK('Nomenklatur komplett'!P1778),"-",'Nomenklatur komplett'!P1778)</f>
        <v>-</v>
      </c>
      <c r="B1778" s="175" t="str">
        <f>IF(ISBLANK('Nomenklatur komplett'!Q1778),"-",'Nomenklatur komplett'!Q1778)</f>
        <v>-</v>
      </c>
      <c r="C1778" s="176" t="str">
        <f>IF(ISBLANK('Nomenklatur komplett'!R1778),"-",'Nomenklatur komplett'!R1778)</f>
        <v>-</v>
      </c>
      <c r="D1778" s="177" t="str">
        <f>IF(ISBLANK('Nomenklatur komplett'!S1778),"-",'Nomenklatur komplett'!S1778)</f>
        <v>-</v>
      </c>
    </row>
    <row r="1779" spans="1:4" x14ac:dyDescent="0.2">
      <c r="A1779" s="174" t="str">
        <f>IF(ISBLANK('Nomenklatur komplett'!P1779),"-",'Nomenklatur komplett'!P1779)</f>
        <v>-</v>
      </c>
      <c r="B1779" s="175" t="str">
        <f>IF(ISBLANK('Nomenklatur komplett'!Q1779),"-",'Nomenklatur komplett'!Q1779)</f>
        <v>-</v>
      </c>
      <c r="C1779" s="176" t="str">
        <f>IF(ISBLANK('Nomenklatur komplett'!R1779),"-",'Nomenklatur komplett'!R1779)</f>
        <v>-</v>
      </c>
      <c r="D1779" s="177" t="str">
        <f>IF(ISBLANK('Nomenklatur komplett'!S1779),"-",'Nomenklatur komplett'!S1779)</f>
        <v>-</v>
      </c>
    </row>
    <row r="1780" spans="1:4" x14ac:dyDescent="0.2">
      <c r="A1780" s="174" t="str">
        <f>IF(ISBLANK('Nomenklatur komplett'!P1780),"-",'Nomenklatur komplett'!P1780)</f>
        <v>-</v>
      </c>
      <c r="B1780" s="175" t="str">
        <f>IF(ISBLANK('Nomenklatur komplett'!Q1780),"-",'Nomenklatur komplett'!Q1780)</f>
        <v>-</v>
      </c>
      <c r="C1780" s="176" t="str">
        <f>IF(ISBLANK('Nomenklatur komplett'!R1780),"-",'Nomenklatur komplett'!R1780)</f>
        <v>-</v>
      </c>
      <c r="D1780" s="177" t="str">
        <f>IF(ISBLANK('Nomenklatur komplett'!S1780),"-",'Nomenklatur komplett'!S1780)</f>
        <v>-</v>
      </c>
    </row>
    <row r="1781" spans="1:4" x14ac:dyDescent="0.2">
      <c r="A1781" s="174" t="str">
        <f>IF(ISBLANK('Nomenklatur komplett'!P1781),"-",'Nomenklatur komplett'!P1781)</f>
        <v>-</v>
      </c>
      <c r="B1781" s="175" t="str">
        <f>IF(ISBLANK('Nomenklatur komplett'!Q1781),"-",'Nomenklatur komplett'!Q1781)</f>
        <v>-</v>
      </c>
      <c r="C1781" s="176" t="str">
        <f>IF(ISBLANK('Nomenklatur komplett'!R1781),"-",'Nomenklatur komplett'!R1781)</f>
        <v>-</v>
      </c>
      <c r="D1781" s="177" t="str">
        <f>IF(ISBLANK('Nomenklatur komplett'!S1781),"-",'Nomenklatur komplett'!S1781)</f>
        <v>-</v>
      </c>
    </row>
    <row r="1782" spans="1:4" x14ac:dyDescent="0.2">
      <c r="A1782" s="174" t="str">
        <f>IF(ISBLANK('Nomenklatur komplett'!P1782),"-",'Nomenklatur komplett'!P1782)</f>
        <v>-</v>
      </c>
      <c r="B1782" s="175" t="str">
        <f>IF(ISBLANK('Nomenklatur komplett'!Q1782),"-",'Nomenklatur komplett'!Q1782)</f>
        <v>-</v>
      </c>
      <c r="C1782" s="176" t="str">
        <f>IF(ISBLANK('Nomenklatur komplett'!R1782),"-",'Nomenklatur komplett'!R1782)</f>
        <v>-</v>
      </c>
      <c r="D1782" s="177" t="str">
        <f>IF(ISBLANK('Nomenklatur komplett'!S1782),"-",'Nomenklatur komplett'!S1782)</f>
        <v>-</v>
      </c>
    </row>
    <row r="1783" spans="1:4" x14ac:dyDescent="0.2">
      <c r="A1783" s="174" t="str">
        <f>IF(ISBLANK('Nomenklatur komplett'!P1783),"-",'Nomenklatur komplett'!P1783)</f>
        <v>-</v>
      </c>
      <c r="B1783" s="175" t="str">
        <f>IF(ISBLANK('Nomenklatur komplett'!Q1783),"-",'Nomenklatur komplett'!Q1783)</f>
        <v>-</v>
      </c>
      <c r="C1783" s="176" t="str">
        <f>IF(ISBLANK('Nomenklatur komplett'!R1783),"-",'Nomenklatur komplett'!R1783)</f>
        <v>-</v>
      </c>
      <c r="D1783" s="177" t="str">
        <f>IF(ISBLANK('Nomenklatur komplett'!S1783),"-",'Nomenklatur komplett'!S1783)</f>
        <v>-</v>
      </c>
    </row>
    <row r="1784" spans="1:4" x14ac:dyDescent="0.2">
      <c r="A1784" s="178" t="str">
        <f>IF(ISBLANK(BArtZus!$A4),"-",BArtZus!A4)</f>
        <v>-</v>
      </c>
      <c r="B1784" s="179" t="str">
        <f>IF(ISBLANK(BArtZus!$A4),"-",BArtZus!B4)</f>
        <v>-</v>
      </c>
      <c r="C1784" s="180">
        <v>15</v>
      </c>
      <c r="D1784" s="181">
        <v>65</v>
      </c>
    </row>
    <row r="1785" spans="1:4" x14ac:dyDescent="0.2">
      <c r="A1785" s="178" t="str">
        <f>IF(ISBLANK(BArtZus!$A5),"-",BArtZus!A5)</f>
        <v>-</v>
      </c>
      <c r="B1785" s="179" t="str">
        <f>IF(ISBLANK(BArtZus!$A5),"-",BArtZus!B5)</f>
        <v>-</v>
      </c>
      <c r="C1785" s="180">
        <v>15</v>
      </c>
      <c r="D1785" s="181">
        <v>65</v>
      </c>
    </row>
    <row r="1786" spans="1:4" x14ac:dyDescent="0.2">
      <c r="A1786" s="178" t="str">
        <f>IF(ISBLANK(BArtZus!$A6),"-",BArtZus!A6)</f>
        <v>-</v>
      </c>
      <c r="B1786" s="179" t="str">
        <f>IF(ISBLANK(BArtZus!$A6),"-",BArtZus!B6)</f>
        <v>-</v>
      </c>
      <c r="C1786" s="180">
        <v>15</v>
      </c>
      <c r="D1786" s="181">
        <v>65</v>
      </c>
    </row>
    <row r="1787" spans="1:4" x14ac:dyDescent="0.2">
      <c r="A1787" s="178" t="str">
        <f>IF(ISBLANK(BArtZus!$A7),"-",BArtZus!A7)</f>
        <v>-</v>
      </c>
      <c r="B1787" s="179" t="str">
        <f>IF(ISBLANK(BArtZus!$A7),"-",BArtZus!B7)</f>
        <v>-</v>
      </c>
      <c r="C1787" s="180">
        <v>15</v>
      </c>
      <c r="D1787" s="181">
        <v>65</v>
      </c>
    </row>
    <row r="1788" spans="1:4" x14ac:dyDescent="0.2">
      <c r="A1788" s="178" t="str">
        <f>IF(ISBLANK(BArtZus!$A8),"-",BArtZus!A8)</f>
        <v>-</v>
      </c>
      <c r="B1788" s="179" t="str">
        <f>IF(ISBLANK(BArtZus!$A8),"-",BArtZus!B8)</f>
        <v>-</v>
      </c>
      <c r="C1788" s="180">
        <v>15</v>
      </c>
      <c r="D1788" s="181">
        <v>65</v>
      </c>
    </row>
    <row r="1789" spans="1:4" x14ac:dyDescent="0.2">
      <c r="A1789" s="178" t="str">
        <f>IF(ISBLANK(BArtZus!$A9),"-",BArtZus!A9)</f>
        <v>-</v>
      </c>
      <c r="B1789" s="179" t="str">
        <f>IF(ISBLANK(BArtZus!$A9),"-",BArtZus!B9)</f>
        <v>-</v>
      </c>
      <c r="C1789" s="180">
        <v>15</v>
      </c>
      <c r="D1789" s="181">
        <v>65</v>
      </c>
    </row>
    <row r="1790" spans="1:4" x14ac:dyDescent="0.2">
      <c r="A1790" s="178" t="str">
        <f>IF(ISBLANK(BArtZus!$A10),"-",BArtZus!A10)</f>
        <v>-</v>
      </c>
      <c r="B1790" s="179" t="str">
        <f>IF(ISBLANK(BArtZus!$A10),"-",BArtZus!B10)</f>
        <v>-</v>
      </c>
      <c r="C1790" s="180">
        <v>15</v>
      </c>
      <c r="D1790" s="181">
        <v>65</v>
      </c>
    </row>
    <row r="1791" spans="1:4" x14ac:dyDescent="0.2">
      <c r="A1791" s="178" t="str">
        <f>IF(ISBLANK(BArtZus!$A11),"-",BArtZus!A11)</f>
        <v>-</v>
      </c>
      <c r="B1791" s="179" t="str">
        <f>IF(ISBLANK(BArtZus!$A11),"-",BArtZus!B11)</f>
        <v>-</v>
      </c>
      <c r="C1791" s="180">
        <v>15</v>
      </c>
      <c r="D1791" s="181">
        <v>65</v>
      </c>
    </row>
    <row r="1792" spans="1:4" x14ac:dyDescent="0.2">
      <c r="A1792" s="178" t="str">
        <f>IF(ISBLANK(BArtZus!$A12),"-",BArtZus!A12)</f>
        <v>-</v>
      </c>
      <c r="B1792" s="179" t="str">
        <f>IF(ISBLANK(BArtZus!$A12),"-",BArtZus!B12)</f>
        <v>-</v>
      </c>
      <c r="C1792" s="180">
        <v>15</v>
      </c>
      <c r="D1792" s="181">
        <v>65</v>
      </c>
    </row>
    <row r="1793" spans="1:4" x14ac:dyDescent="0.2">
      <c r="A1793" s="178" t="str">
        <f>IF(ISBLANK(BArtZus!$A13),"-",BArtZus!A13)</f>
        <v>-</v>
      </c>
      <c r="B1793" s="179" t="str">
        <f>IF(ISBLANK(BArtZus!$A13),"-",BArtZus!B13)</f>
        <v>-</v>
      </c>
      <c r="C1793" s="180">
        <v>15</v>
      </c>
      <c r="D1793" s="181">
        <v>65</v>
      </c>
    </row>
    <row r="1794" spans="1:4" x14ac:dyDescent="0.2">
      <c r="A1794" s="178" t="str">
        <f>IF(ISBLANK(BArtZus!$A14),"-",BArtZus!A14)</f>
        <v>-</v>
      </c>
      <c r="B1794" s="179" t="str">
        <f>IF(ISBLANK(BArtZus!$A14),"-",BArtZus!B14)</f>
        <v>-</v>
      </c>
      <c r="C1794" s="180">
        <v>15</v>
      </c>
      <c r="D1794" s="181">
        <v>65</v>
      </c>
    </row>
    <row r="1795" spans="1:4" x14ac:dyDescent="0.2">
      <c r="A1795" s="178" t="str">
        <f>IF(ISBLANK(BArtZus!$A15),"-",BArtZus!A15)</f>
        <v>-</v>
      </c>
      <c r="B1795" s="179" t="str">
        <f>IF(ISBLANK(BArtZus!$A15),"-",BArtZus!B15)</f>
        <v>-</v>
      </c>
      <c r="C1795" s="180">
        <v>15</v>
      </c>
      <c r="D1795" s="181">
        <v>65</v>
      </c>
    </row>
    <row r="1796" spans="1:4" x14ac:dyDescent="0.2">
      <c r="A1796" s="178" t="str">
        <f>IF(ISBLANK(BArtZus!$A16),"-",BArtZus!A16)</f>
        <v>-</v>
      </c>
      <c r="B1796" s="179" t="str">
        <f>IF(ISBLANK(BArtZus!$A16),"-",BArtZus!B16)</f>
        <v>-</v>
      </c>
      <c r="C1796" s="180">
        <v>15</v>
      </c>
      <c r="D1796" s="181">
        <v>65</v>
      </c>
    </row>
    <row r="1797" spans="1:4" x14ac:dyDescent="0.2">
      <c r="A1797" s="178" t="str">
        <f>IF(ISBLANK(BArtZus!$A17),"-",BArtZus!A17)</f>
        <v>-</v>
      </c>
      <c r="B1797" s="179" t="str">
        <f>IF(ISBLANK(BArtZus!$A17),"-",BArtZus!B17)</f>
        <v>-</v>
      </c>
      <c r="C1797" s="180">
        <v>15</v>
      </c>
      <c r="D1797" s="181">
        <v>65</v>
      </c>
    </row>
    <row r="1798" spans="1:4" x14ac:dyDescent="0.2">
      <c r="A1798" s="178" t="str">
        <f>IF(ISBLANK(BArtZus!$A18),"-",BArtZus!A18)</f>
        <v>-</v>
      </c>
      <c r="B1798" s="179" t="str">
        <f>IF(ISBLANK(BArtZus!$A18),"-",BArtZus!B18)</f>
        <v>-</v>
      </c>
      <c r="C1798" s="180">
        <v>15</v>
      </c>
      <c r="D1798" s="181">
        <v>65</v>
      </c>
    </row>
    <row r="1799" spans="1:4" x14ac:dyDescent="0.2">
      <c r="A1799" s="178" t="str">
        <f>IF(ISBLANK(BArtZus!$A19),"-",BArtZus!A19)</f>
        <v>-</v>
      </c>
      <c r="B1799" s="179" t="str">
        <f>IF(ISBLANK(BArtZus!$A19),"-",BArtZus!B19)</f>
        <v>-</v>
      </c>
      <c r="C1799" s="180">
        <v>15</v>
      </c>
      <c r="D1799" s="181">
        <v>65</v>
      </c>
    </row>
    <row r="1800" spans="1:4" x14ac:dyDescent="0.2">
      <c r="A1800" s="178" t="str">
        <f>IF(ISBLANK(BArtZus!$A20),"-",BArtZus!A20)</f>
        <v>-</v>
      </c>
      <c r="B1800" s="179" t="str">
        <f>IF(ISBLANK(BArtZus!$A20),"-",BArtZus!B20)</f>
        <v>-</v>
      </c>
      <c r="C1800" s="180">
        <v>15</v>
      </c>
      <c r="D1800" s="181">
        <v>65</v>
      </c>
    </row>
    <row r="1801" spans="1:4" x14ac:dyDescent="0.2">
      <c r="A1801" s="178" t="str">
        <f>IF(ISBLANK(BArtZus!$A21),"-",BArtZus!A21)</f>
        <v>-</v>
      </c>
      <c r="B1801" s="179" t="str">
        <f>IF(ISBLANK(BArtZus!$A21),"-",BArtZus!B21)</f>
        <v>-</v>
      </c>
      <c r="C1801" s="180">
        <v>15</v>
      </c>
      <c r="D1801" s="181">
        <v>65</v>
      </c>
    </row>
    <row r="1802" spans="1:4" x14ac:dyDescent="0.2">
      <c r="A1802" s="178" t="str">
        <f>IF(ISBLANK(BArtZus!$A22),"-",BArtZus!A22)</f>
        <v>-</v>
      </c>
      <c r="B1802" s="179" t="str">
        <f>IF(ISBLANK(BArtZus!$A22),"-",BArtZus!B22)</f>
        <v>-</v>
      </c>
      <c r="C1802" s="180">
        <v>15</v>
      </c>
      <c r="D1802" s="181">
        <v>65</v>
      </c>
    </row>
    <row r="1803" spans="1:4" x14ac:dyDescent="0.2">
      <c r="A1803" s="178" t="str">
        <f>IF(ISBLANK(BArtZus!$A23),"-",BArtZus!A23)</f>
        <v>-</v>
      </c>
      <c r="B1803" s="179" t="str">
        <f>IF(ISBLANK(BArtZus!$A23),"-",BArtZus!B23)</f>
        <v>-</v>
      </c>
      <c r="C1803" s="180">
        <v>15</v>
      </c>
      <c r="D1803" s="181">
        <v>65</v>
      </c>
    </row>
  </sheetData>
  <sheetProtection sheet="1" objects="1" scenarios="1"/>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1"/>
  </sheetPr>
  <dimension ref="A1:C24"/>
  <sheetViews>
    <sheetView showGridLines="0" showRowColHeaders="0" workbookViewId="0">
      <selection activeCell="A4" sqref="A4"/>
    </sheetView>
  </sheetViews>
  <sheetFormatPr baseColWidth="10" defaultRowHeight="12.75" x14ac:dyDescent="0.2"/>
  <cols>
    <col min="1" max="1" width="14.28515625" style="51" customWidth="1"/>
    <col min="2" max="2" width="53.5703125" style="51" customWidth="1"/>
    <col min="3" max="16384" width="11.42578125" style="51"/>
  </cols>
  <sheetData>
    <row r="1" spans="1:3" x14ac:dyDescent="0.2">
      <c r="A1" s="73" t="s">
        <v>416</v>
      </c>
      <c r="B1" s="74"/>
      <c r="C1" s="75"/>
    </row>
    <row r="2" spans="1:3" ht="13.5" thickBot="1" x14ac:dyDescent="0.25">
      <c r="A2" s="74"/>
      <c r="B2" s="76"/>
      <c r="C2" s="73"/>
    </row>
    <row r="3" spans="1:3" x14ac:dyDescent="0.2">
      <c r="A3" s="90" t="s">
        <v>2215</v>
      </c>
      <c r="B3" s="79" t="s">
        <v>403</v>
      </c>
      <c r="C3" s="73"/>
    </row>
    <row r="4" spans="1:3" x14ac:dyDescent="0.2">
      <c r="A4" s="91"/>
      <c r="B4" s="92"/>
      <c r="C4" s="83"/>
    </row>
    <row r="5" spans="1:3" x14ac:dyDescent="0.2">
      <c r="A5" s="93"/>
      <c r="B5" s="94"/>
      <c r="C5" s="83"/>
    </row>
    <row r="6" spans="1:3" x14ac:dyDescent="0.2">
      <c r="A6" s="93"/>
      <c r="B6" s="94"/>
      <c r="C6" s="83"/>
    </row>
    <row r="7" spans="1:3" x14ac:dyDescent="0.2">
      <c r="A7" s="93"/>
      <c r="B7" s="94"/>
      <c r="C7" s="83"/>
    </row>
    <row r="8" spans="1:3" x14ac:dyDescent="0.2">
      <c r="A8" s="93"/>
      <c r="B8" s="94"/>
      <c r="C8" s="83"/>
    </row>
    <row r="9" spans="1:3" x14ac:dyDescent="0.2">
      <c r="A9" s="93"/>
      <c r="B9" s="94"/>
      <c r="C9" s="83"/>
    </row>
    <row r="10" spans="1:3" x14ac:dyDescent="0.2">
      <c r="A10" s="93"/>
      <c r="B10" s="94"/>
      <c r="C10" s="83"/>
    </row>
    <row r="11" spans="1:3" x14ac:dyDescent="0.2">
      <c r="A11" s="93"/>
      <c r="B11" s="94"/>
      <c r="C11" s="83"/>
    </row>
    <row r="12" spans="1:3" x14ac:dyDescent="0.2">
      <c r="A12" s="93"/>
      <c r="B12" s="94"/>
      <c r="C12" s="83"/>
    </row>
    <row r="13" spans="1:3" x14ac:dyDescent="0.2">
      <c r="A13" s="93"/>
      <c r="B13" s="94"/>
      <c r="C13" s="83"/>
    </row>
    <row r="14" spans="1:3" x14ac:dyDescent="0.2">
      <c r="A14" s="93"/>
      <c r="B14" s="94"/>
      <c r="C14" s="83"/>
    </row>
    <row r="15" spans="1:3" x14ac:dyDescent="0.2">
      <c r="A15" s="93"/>
      <c r="B15" s="94"/>
      <c r="C15" s="83"/>
    </row>
    <row r="16" spans="1:3" x14ac:dyDescent="0.2">
      <c r="A16" s="93"/>
      <c r="B16" s="94"/>
      <c r="C16" s="83"/>
    </row>
    <row r="17" spans="1:3" x14ac:dyDescent="0.2">
      <c r="A17" s="93"/>
      <c r="B17" s="94"/>
      <c r="C17" s="83"/>
    </row>
    <row r="18" spans="1:3" x14ac:dyDescent="0.2">
      <c r="A18" s="93"/>
      <c r="B18" s="94"/>
      <c r="C18" s="83"/>
    </row>
    <row r="19" spans="1:3" x14ac:dyDescent="0.2">
      <c r="A19" s="93"/>
      <c r="B19" s="94"/>
      <c r="C19" s="83"/>
    </row>
    <row r="20" spans="1:3" x14ac:dyDescent="0.2">
      <c r="A20" s="93"/>
      <c r="B20" s="94"/>
      <c r="C20" s="83"/>
    </row>
    <row r="21" spans="1:3" x14ac:dyDescent="0.2">
      <c r="A21" s="93"/>
      <c r="B21" s="94"/>
      <c r="C21" s="83"/>
    </row>
    <row r="22" spans="1:3" x14ac:dyDescent="0.2">
      <c r="A22" s="93"/>
      <c r="B22" s="94"/>
      <c r="C22" s="83"/>
    </row>
    <row r="23" spans="1:3" ht="13.5" thickBot="1" x14ac:dyDescent="0.25">
      <c r="A23" s="95"/>
      <c r="B23" s="96"/>
      <c r="C23" s="83"/>
    </row>
    <row r="24" spans="1:3" x14ac:dyDescent="0.2">
      <c r="A24" s="83"/>
      <c r="B24" s="83"/>
      <c r="C24" s="83"/>
    </row>
  </sheetData>
  <sheetProtection sheet="1" objects="1" scenarios="1"/>
  <phoneticPr fontId="2" type="noConversion"/>
  <dataValidations count="2">
    <dataValidation allowBlank="1" showInputMessage="1" showErrorMessage="1" prompt="Code du type d'enseignement" sqref="A3" xr:uid="{00000000-0002-0000-0C00-000000000000}"/>
    <dataValidation allowBlank="1" showInputMessage="1" showErrorMessage="1" prompt="Type d'enseignement" sqref="B3" xr:uid="{00000000-0002-0000-0C00-000001000000}"/>
  </dataValidations>
  <pageMargins left="0.78740157499999996" right="0.78740157499999996" top="0.984251969" bottom="0.984251969" header="0.4921259845" footer="0.4921259845"/>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2"/>
  </sheetPr>
  <dimension ref="A1:B15"/>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0" style="52" customWidth="1"/>
    <col min="2" max="2" width="61.5703125" style="51" customWidth="1"/>
    <col min="3" max="16384" width="11.42578125" style="51"/>
  </cols>
  <sheetData>
    <row r="1" spans="1:2" x14ac:dyDescent="0.2">
      <c r="A1" s="21" t="s">
        <v>406</v>
      </c>
      <c r="B1" s="13"/>
    </row>
    <row r="2" spans="1:2" x14ac:dyDescent="0.2">
      <c r="A2" s="22"/>
      <c r="B2" s="13"/>
    </row>
    <row r="3" spans="1:2" ht="13.5" thickBot="1" x14ac:dyDescent="0.25">
      <c r="A3" s="15" t="s">
        <v>2215</v>
      </c>
      <c r="B3" s="16" t="s">
        <v>407</v>
      </c>
    </row>
    <row r="4" spans="1:2" x14ac:dyDescent="0.2">
      <c r="A4" s="17">
        <f>IF(ISBLANK('Nomenklatur komplett'!T4),"-",'Nomenklatur komplett'!T4)</f>
        <v>2</v>
      </c>
      <c r="B4" s="18" t="str">
        <f>IF(ISBLANK('Nomenklatur komplett'!U4),"-",'Nomenklatur komplett'!U4)</f>
        <v>Schuleigene Prüfung</v>
      </c>
    </row>
    <row r="5" spans="1:2" x14ac:dyDescent="0.2">
      <c r="A5" s="17" t="str">
        <f>IF(ISBLANK('Nomenklatur komplett'!T5),"-",'Nomenklatur komplett'!T5)</f>
        <v>-</v>
      </c>
      <c r="B5" s="18" t="str">
        <f>IF(ISBLANK('Nomenklatur komplett'!U5),"-",'Nomenklatur komplett'!U5)</f>
        <v>-</v>
      </c>
    </row>
    <row r="6" spans="1:2" x14ac:dyDescent="0.2">
      <c r="A6" s="17" t="str">
        <f>IF(ISBLANK('Nomenklatur komplett'!T6),"-",'Nomenklatur komplett'!T6)</f>
        <v>-</v>
      </c>
      <c r="B6" s="18" t="str">
        <f>IF(ISBLANK('Nomenklatur komplett'!U6),"-",'Nomenklatur komplett'!U6)</f>
        <v>-</v>
      </c>
    </row>
    <row r="7" spans="1:2" x14ac:dyDescent="0.2">
      <c r="A7" s="17" t="str">
        <f>IF(ISBLANK('Nomenklatur komplett'!T7),"-",'Nomenklatur komplett'!T7)</f>
        <v>-</v>
      </c>
      <c r="B7" s="18" t="str">
        <f>IF(ISBLANK('Nomenklatur komplett'!U7),"-",'Nomenklatur komplett'!U7)</f>
        <v>-</v>
      </c>
    </row>
    <row r="8" spans="1:2" x14ac:dyDescent="0.2">
      <c r="A8" s="17" t="str">
        <f>IF(ISBLANK('Nomenklatur komplett'!T8),"-",'Nomenklatur komplett'!T8)</f>
        <v>-</v>
      </c>
      <c r="B8" s="18" t="str">
        <f>IF(ISBLANK('Nomenklatur komplett'!U8),"-",'Nomenklatur komplett'!U8)</f>
        <v>-</v>
      </c>
    </row>
    <row r="9" spans="1:2" x14ac:dyDescent="0.2">
      <c r="A9" s="17" t="str">
        <f>IF(ISBLANK('Nomenklatur komplett'!T9),"-",'Nomenklatur komplett'!T9)</f>
        <v>-</v>
      </c>
      <c r="B9" s="18" t="str">
        <f>IF(ISBLANK('Nomenklatur komplett'!U9),"-",'Nomenklatur komplett'!U9)</f>
        <v>-</v>
      </c>
    </row>
    <row r="10" spans="1:2" x14ac:dyDescent="0.2">
      <c r="A10" s="17" t="str">
        <f>IF(ISBLANK('Nomenklatur komplett'!T10),"-",'Nomenklatur komplett'!T10)</f>
        <v>-</v>
      </c>
      <c r="B10" s="18" t="str">
        <f>IF(ISBLANK('Nomenklatur komplett'!U10),"-",'Nomenklatur komplett'!U10)</f>
        <v>-</v>
      </c>
    </row>
    <row r="11" spans="1:2" x14ac:dyDescent="0.2">
      <c r="A11" s="17" t="str">
        <f>IF(ISBLANK('Nomenklatur komplett'!T11),"-",'Nomenklatur komplett'!T11)</f>
        <v>-</v>
      </c>
      <c r="B11" s="18" t="str">
        <f>IF(ISBLANK('Nomenklatur komplett'!U11),"-",'Nomenklatur komplett'!U11)</f>
        <v>-</v>
      </c>
    </row>
    <row r="12" spans="1:2" x14ac:dyDescent="0.2">
      <c r="A12" s="17" t="str">
        <f>IF(ISBLANK('Nomenklatur komplett'!T12),"-",'Nomenklatur komplett'!T12)</f>
        <v>-</v>
      </c>
      <c r="B12" s="18" t="str">
        <f>IF(ISBLANK('Nomenklatur komplett'!U12),"-",'Nomenklatur komplett'!U12)</f>
        <v>-</v>
      </c>
    </row>
    <row r="13" spans="1:2" x14ac:dyDescent="0.2">
      <c r="A13" s="17" t="str">
        <f>IF(ISBLANK('Nomenklatur komplett'!T13),"-",'Nomenklatur komplett'!T13)</f>
        <v>-</v>
      </c>
      <c r="B13" s="18" t="str">
        <f>IF(ISBLANK('Nomenklatur komplett'!U13),"-",'Nomenklatur komplett'!U13)</f>
        <v>-</v>
      </c>
    </row>
    <row r="14" spans="1:2" x14ac:dyDescent="0.2">
      <c r="A14" s="17" t="str">
        <f>IF(ISBLANK('Nomenklatur komplett'!T14),"-",'Nomenklatur komplett'!T14)</f>
        <v>-</v>
      </c>
      <c r="B14" s="18" t="str">
        <f>IF(ISBLANK('Nomenklatur komplett'!U14),"-",'Nomenklatur komplett'!U14)</f>
        <v>-</v>
      </c>
    </row>
    <row r="15" spans="1:2" x14ac:dyDescent="0.2">
      <c r="A15" s="17" t="str">
        <f>IF(ISBLANK('Nomenklatur komplett'!T15),"-",'Nomenklatur komplett'!T15)</f>
        <v>-</v>
      </c>
      <c r="B15" s="18" t="str">
        <f>IF(ISBLANK('Nomenklatur komplett'!U15),"-",'Nomenklatur komplett'!U15)</f>
        <v>-</v>
      </c>
    </row>
  </sheetData>
  <sheetProtection sheet="1" objects="1" scenarios="1"/>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2"/>
  </sheetPr>
  <dimension ref="A1:B5"/>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0" style="52" customWidth="1"/>
    <col min="2" max="2" width="61.5703125" style="51" customWidth="1"/>
    <col min="3" max="16384" width="11.42578125" style="51"/>
  </cols>
  <sheetData>
    <row r="1" spans="1:2" x14ac:dyDescent="0.2">
      <c r="A1" s="21" t="s">
        <v>408</v>
      </c>
      <c r="B1" s="13"/>
    </row>
    <row r="2" spans="1:2" x14ac:dyDescent="0.2">
      <c r="A2" s="22"/>
      <c r="B2" s="13"/>
    </row>
    <row r="3" spans="1:2" ht="13.5" thickBot="1" x14ac:dyDescent="0.25">
      <c r="A3" s="15" t="s">
        <v>2215</v>
      </c>
      <c r="B3" s="16" t="s">
        <v>409</v>
      </c>
    </row>
    <row r="4" spans="1:2" x14ac:dyDescent="0.2">
      <c r="A4" s="17">
        <f>IF(ISBLANK('Nomenklatur komplett'!V4),"-",'Nomenklatur komplett'!V4)</f>
        <v>0</v>
      </c>
      <c r="B4" s="18" t="str">
        <f>IF(ISBLANK('Nomenklatur komplett'!W4),"-",'Nomenklatur komplett'!W4)</f>
        <v>Nicht bestanden</v>
      </c>
    </row>
    <row r="5" spans="1:2" x14ac:dyDescent="0.2">
      <c r="A5" s="17">
        <f>IF(ISBLANK('Nomenklatur komplett'!V5),"-",'Nomenklatur komplett'!V5)</f>
        <v>1</v>
      </c>
      <c r="B5" s="18" t="str">
        <f>IF(ISBLANK('Nomenklatur komplett'!W5),"-",'Nomenklatur komplett'!W5)</f>
        <v>Bestanden</v>
      </c>
    </row>
  </sheetData>
  <sheetProtection sheet="1" objects="1" scenarios="1"/>
  <phoneticPr fontId="1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2"/>
  </sheetPr>
  <dimension ref="A1:B23"/>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0" style="52" customWidth="1"/>
    <col min="2" max="2" width="61.5703125" style="51" customWidth="1"/>
    <col min="3" max="16384" width="11.42578125" style="51"/>
  </cols>
  <sheetData>
    <row r="1" spans="1:2" x14ac:dyDescent="0.2">
      <c r="A1" s="206" t="s">
        <v>3551</v>
      </c>
      <c r="B1" s="13"/>
    </row>
    <row r="2" spans="1:2" x14ac:dyDescent="0.2">
      <c r="A2" s="22"/>
      <c r="B2" s="13"/>
    </row>
    <row r="3" spans="1:2" ht="13.5" thickBot="1" x14ac:dyDescent="0.25">
      <c r="A3" s="15" t="s">
        <v>2215</v>
      </c>
      <c r="B3" s="207" t="s">
        <v>3552</v>
      </c>
    </row>
    <row r="4" spans="1:2" x14ac:dyDescent="0.2">
      <c r="A4" s="17">
        <f>IF(ISBLANK('Nomenklatur komplett'!X4),"-",'Nomenklatur komplett'!X4)</f>
        <v>12</v>
      </c>
      <c r="B4" s="18" t="str">
        <f>IF(ISBLANK('Nomenklatur komplett'!Y4),"-",'Nomenklatur komplett'!Y4)</f>
        <v>Deutsch-Französich</v>
      </c>
    </row>
    <row r="5" spans="1:2" x14ac:dyDescent="0.2">
      <c r="A5" s="208">
        <f>IF(ISBLANK('Nomenklatur komplett'!X5),"-",'Nomenklatur komplett'!X5)</f>
        <v>13</v>
      </c>
      <c r="B5" s="198" t="str">
        <f>IF(ISBLANK('Nomenklatur komplett'!Y5),"-",'Nomenklatur komplett'!Y5)</f>
        <v>Deutsch-Italienisch</v>
      </c>
    </row>
    <row r="6" spans="1:2" x14ac:dyDescent="0.2">
      <c r="A6" s="208">
        <f>IF(ISBLANK('Nomenklatur komplett'!X6),"-",'Nomenklatur komplett'!X6)</f>
        <v>14</v>
      </c>
      <c r="B6" s="51" t="str">
        <f>IF(ISBLANK('Nomenklatur komplett'!Y6),"-",'Nomenklatur komplett'!Y6)</f>
        <v>Deutsch-Rätoromanisch</v>
      </c>
    </row>
    <row r="7" spans="1:2" x14ac:dyDescent="0.2">
      <c r="A7" s="208">
        <f>IF(ISBLANK('Nomenklatur komplett'!X7),"-",'Nomenklatur komplett'!X7)</f>
        <v>15</v>
      </c>
      <c r="B7" s="51" t="str">
        <f>IF(ISBLANK('Nomenklatur komplett'!Y7),"-",'Nomenklatur komplett'!Y7)</f>
        <v>Deutsch-Englisch</v>
      </c>
    </row>
    <row r="8" spans="1:2" x14ac:dyDescent="0.2">
      <c r="A8" s="208">
        <f>IF(ISBLANK('Nomenklatur komplett'!X8),"-",'Nomenklatur komplett'!X8)</f>
        <v>21</v>
      </c>
      <c r="B8" s="51" t="str">
        <f>IF(ISBLANK('Nomenklatur komplett'!Y8),"-",'Nomenklatur komplett'!Y8)</f>
        <v>Français-Allemand</v>
      </c>
    </row>
    <row r="9" spans="1:2" x14ac:dyDescent="0.2">
      <c r="A9" s="208">
        <f>IF(ISBLANK('Nomenklatur komplett'!X9),"-",'Nomenklatur komplett'!X9)</f>
        <v>23</v>
      </c>
      <c r="B9" s="51" t="str">
        <f>IF(ISBLANK('Nomenklatur komplett'!Y9),"-",'Nomenklatur komplett'!Y9)</f>
        <v>Français-Italien</v>
      </c>
    </row>
    <row r="10" spans="1:2" x14ac:dyDescent="0.2">
      <c r="A10" s="208">
        <f>IF(ISBLANK('Nomenklatur komplett'!X10),"-",'Nomenklatur komplett'!X10)</f>
        <v>25</v>
      </c>
      <c r="B10" s="51" t="str">
        <f>IF(ISBLANK('Nomenklatur komplett'!Y10),"-",'Nomenklatur komplett'!Y10)</f>
        <v>Français-Anglais</v>
      </c>
    </row>
    <row r="11" spans="1:2" x14ac:dyDescent="0.2">
      <c r="A11" s="208">
        <f>IF(ISBLANK('Nomenklatur komplett'!X11),"-",'Nomenklatur komplett'!X11)</f>
        <v>31</v>
      </c>
      <c r="B11" s="51" t="str">
        <f>IF(ISBLANK('Nomenklatur komplett'!Y11),"-",'Nomenklatur komplett'!Y11)</f>
        <v>Italiano-Tedesco</v>
      </c>
    </row>
    <row r="12" spans="1:2" x14ac:dyDescent="0.2">
      <c r="A12" s="208">
        <f>IF(ISBLANK('Nomenklatur komplett'!X12),"-",'Nomenklatur komplett'!X12)</f>
        <v>32</v>
      </c>
      <c r="B12" s="51" t="str">
        <f>IF(ISBLANK('Nomenklatur komplett'!Y12),"-",'Nomenklatur komplett'!Y12)</f>
        <v>Italiano-Francese</v>
      </c>
    </row>
    <row r="13" spans="1:2" x14ac:dyDescent="0.2">
      <c r="A13" s="208">
        <f>IF(ISBLANK('Nomenklatur komplett'!X13),"-",'Nomenklatur komplett'!X13)</f>
        <v>35</v>
      </c>
      <c r="B13" s="51" t="str">
        <f>IF(ISBLANK('Nomenklatur komplett'!Y13),"-",'Nomenklatur komplett'!Y13)</f>
        <v>Italiano-Inglese</v>
      </c>
    </row>
    <row r="14" spans="1:2" x14ac:dyDescent="0.2">
      <c r="A14" s="208">
        <f>IF(ISBLANK('Nomenklatur komplett'!X14),"-",'Nomenklatur komplett'!X14)</f>
        <v>41</v>
      </c>
      <c r="B14" s="51" t="str">
        <f>IF(ISBLANK('Nomenklatur komplett'!Y14),"-",'Nomenklatur komplett'!Y14)</f>
        <v>Rumantsch-Tudestg</v>
      </c>
    </row>
    <row r="15" spans="1:2" x14ac:dyDescent="0.2">
      <c r="A15" s="208" t="str">
        <f>IF(ISBLANK('Nomenklatur komplett'!X15),"-",'Nomenklatur komplett'!X15)</f>
        <v>-</v>
      </c>
      <c r="B15" s="51" t="str">
        <f>IF(ISBLANK('Nomenklatur komplett'!Y15),"-",'Nomenklatur komplett'!Y15)</f>
        <v>-</v>
      </c>
    </row>
    <row r="16" spans="1:2" x14ac:dyDescent="0.2">
      <c r="A16" s="208" t="str">
        <f>IF(ISBLANK('Nomenklatur komplett'!X16),"-",'Nomenklatur komplett'!X16)</f>
        <v>-</v>
      </c>
      <c r="B16" s="51" t="str">
        <f>IF(ISBLANK('Nomenklatur komplett'!Y16),"-",'Nomenklatur komplett'!Y16)</f>
        <v>-</v>
      </c>
    </row>
    <row r="17" spans="1:2" x14ac:dyDescent="0.2">
      <c r="A17" s="208" t="str">
        <f>IF(ISBLANK('Nomenklatur komplett'!X17),"-",'Nomenklatur komplett'!X17)</f>
        <v>-</v>
      </c>
      <c r="B17" s="51" t="str">
        <f>IF(ISBLANK('Nomenklatur komplett'!Y17),"-",'Nomenklatur komplett'!Y17)</f>
        <v>-</v>
      </c>
    </row>
    <row r="18" spans="1:2" x14ac:dyDescent="0.2">
      <c r="A18" s="208" t="str">
        <f>IF(ISBLANK('Nomenklatur komplett'!X18),"-",'Nomenklatur komplett'!X18)</f>
        <v>-</v>
      </c>
      <c r="B18" s="51" t="str">
        <f>IF(ISBLANK('Nomenklatur komplett'!Y18),"-",'Nomenklatur komplett'!Y18)</f>
        <v>-</v>
      </c>
    </row>
    <row r="19" spans="1:2" x14ac:dyDescent="0.2">
      <c r="A19" s="208" t="str">
        <f>IF(ISBLANK('Nomenklatur komplett'!X19),"-",'Nomenklatur komplett'!X19)</f>
        <v>-</v>
      </c>
      <c r="B19" s="51" t="str">
        <f>IF(ISBLANK('Nomenklatur komplett'!Y19),"-",'Nomenklatur komplett'!Y19)</f>
        <v>-</v>
      </c>
    </row>
    <row r="20" spans="1:2" x14ac:dyDescent="0.2">
      <c r="A20" s="208" t="str">
        <f>IF(ISBLANK('Nomenklatur komplett'!X20),"-",'Nomenklatur komplett'!X20)</f>
        <v>-</v>
      </c>
      <c r="B20" s="51" t="str">
        <f>IF(ISBLANK('Nomenklatur komplett'!Y20),"-",'Nomenklatur komplett'!Y20)</f>
        <v>-</v>
      </c>
    </row>
    <row r="21" spans="1:2" x14ac:dyDescent="0.2">
      <c r="A21" s="208" t="str">
        <f>IF(ISBLANK('Nomenklatur komplett'!X21),"-",'Nomenklatur komplett'!X21)</f>
        <v>-</v>
      </c>
      <c r="B21" s="51" t="str">
        <f>IF(ISBLANK('Nomenklatur komplett'!Y21),"-",'Nomenklatur komplett'!Y21)</f>
        <v>-</v>
      </c>
    </row>
    <row r="22" spans="1:2" x14ac:dyDescent="0.2">
      <c r="A22" s="208" t="str">
        <f>IF(ISBLANK('Nomenklatur komplett'!X22),"-",'Nomenklatur komplett'!X22)</f>
        <v>-</v>
      </c>
      <c r="B22" s="51" t="str">
        <f>IF(ISBLANK('Nomenklatur komplett'!Y22),"-",'Nomenklatur komplett'!Y22)</f>
        <v>-</v>
      </c>
    </row>
    <row r="23" spans="1:2" x14ac:dyDescent="0.2">
      <c r="A23" s="208" t="str">
        <f>IF(ISBLANK('Nomenklatur komplett'!X23),"-",'Nomenklatur komplett'!X23)</f>
        <v>-</v>
      </c>
      <c r="B23" s="51" t="str">
        <f>IF(ISBLANK('Nomenklatur komplett'!Y23),"-",'Nomenklatur komplett'!Y23)</f>
        <v>-</v>
      </c>
    </row>
  </sheetData>
  <sheetProtection sheet="1" objects="1" scenarios="1"/>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2"/>
  </sheetPr>
  <dimension ref="A1:Y3803"/>
  <sheetViews>
    <sheetView showGridLines="0" workbookViewId="0">
      <pane ySplit="3" topLeftCell="A4" activePane="bottomLeft" state="frozen"/>
      <selection activeCell="H27" sqref="H27"/>
      <selection pane="bottomLeft" activeCell="A2" sqref="A2"/>
    </sheetView>
  </sheetViews>
  <sheetFormatPr baseColWidth="10" defaultRowHeight="12.75" x14ac:dyDescent="0.2"/>
  <cols>
    <col min="1" max="1" width="6.42578125" style="51" customWidth="1"/>
    <col min="2" max="2" width="18.85546875" style="51" customWidth="1"/>
    <col min="3" max="3" width="4.85546875" style="51" customWidth="1"/>
    <col min="4" max="4" width="8.85546875" style="98" customWidth="1"/>
    <col min="5" max="5" width="26.5703125" style="98" customWidth="1"/>
    <col min="6" max="6" width="11.42578125" style="51"/>
    <col min="7" max="7" width="17.85546875" style="51" customWidth="1"/>
    <col min="8" max="8" width="11.42578125" style="98"/>
    <col min="9" max="9" width="10.85546875" style="98" customWidth="1"/>
    <col min="10" max="10" width="29.7109375" style="98" bestFit="1" customWidth="1"/>
    <col min="11" max="12" width="11.42578125" style="147"/>
    <col min="13" max="13" width="66.28515625" style="147" customWidth="1"/>
    <col min="14" max="14" width="9.7109375" style="124" customWidth="1"/>
    <col min="15" max="15" width="79.140625" style="124" customWidth="1"/>
    <col min="16" max="16" width="9.7109375" style="159" customWidth="1"/>
    <col min="17" max="17" width="81.85546875" style="159" bestFit="1" customWidth="1"/>
    <col min="18" max="18" width="8.5703125" style="160" bestFit="1" customWidth="1"/>
    <col min="19" max="19" width="9.140625" style="160" bestFit="1" customWidth="1"/>
    <col min="20" max="20" width="11.42578125" style="193"/>
    <col min="21" max="21" width="50" style="98" customWidth="1"/>
    <col min="22" max="22" width="11.42578125" style="168"/>
    <col min="23" max="23" width="24.140625" style="168" customWidth="1"/>
    <col min="24" max="24" width="11.42578125" style="193"/>
    <col min="25" max="25" width="50" style="98" customWidth="1"/>
    <col min="26" max="16384" width="11.42578125" style="51"/>
  </cols>
  <sheetData>
    <row r="1" spans="1:25" x14ac:dyDescent="0.2">
      <c r="A1" s="13" t="s">
        <v>389</v>
      </c>
      <c r="B1" s="13"/>
      <c r="C1" s="127"/>
      <c r="D1" s="27" t="s">
        <v>391</v>
      </c>
      <c r="E1" s="27"/>
      <c r="F1" s="13" t="s">
        <v>393</v>
      </c>
      <c r="G1" s="13"/>
      <c r="H1" s="27" t="s">
        <v>395</v>
      </c>
      <c r="I1" s="27"/>
      <c r="J1" s="27"/>
      <c r="K1" s="137" t="s">
        <v>398</v>
      </c>
      <c r="L1" s="138"/>
      <c r="M1" s="139"/>
      <c r="N1" s="156" t="s">
        <v>413</v>
      </c>
      <c r="O1" s="157"/>
      <c r="P1" s="169" t="s">
        <v>414</v>
      </c>
      <c r="T1" s="156" t="s">
        <v>412</v>
      </c>
      <c r="V1" s="161" t="s">
        <v>408</v>
      </c>
      <c r="W1" s="162"/>
      <c r="X1" s="156" t="s">
        <v>412</v>
      </c>
    </row>
    <row r="2" spans="1:25" x14ac:dyDescent="0.2">
      <c r="A2" s="13"/>
      <c r="B2" s="13"/>
      <c r="C2" s="127"/>
      <c r="D2" s="27"/>
      <c r="E2" s="27"/>
      <c r="F2" s="13"/>
      <c r="G2" s="13"/>
      <c r="H2" s="27"/>
      <c r="I2" s="27"/>
      <c r="J2" s="27"/>
      <c r="K2" s="137"/>
      <c r="L2" s="138"/>
      <c r="M2" s="139"/>
      <c r="N2" s="156"/>
      <c r="O2" s="157"/>
      <c r="V2" s="163"/>
      <c r="W2" s="162"/>
    </row>
    <row r="3" spans="1:25" ht="13.5" thickBot="1" x14ac:dyDescent="0.25">
      <c r="A3" s="15" t="s">
        <v>2215</v>
      </c>
      <c r="B3" s="16" t="s">
        <v>390</v>
      </c>
      <c r="C3" s="200"/>
      <c r="D3" s="32" t="s">
        <v>2215</v>
      </c>
      <c r="E3" s="29" t="s">
        <v>392</v>
      </c>
      <c r="F3" s="15" t="s">
        <v>2215</v>
      </c>
      <c r="G3" s="16" t="s">
        <v>394</v>
      </c>
      <c r="H3" s="28" t="s">
        <v>2215</v>
      </c>
      <c r="I3" s="29" t="s">
        <v>396</v>
      </c>
      <c r="J3" s="29" t="s">
        <v>397</v>
      </c>
      <c r="K3" s="140" t="s">
        <v>399</v>
      </c>
      <c r="L3" s="141" t="s">
        <v>2215</v>
      </c>
      <c r="M3" s="142" t="s">
        <v>400</v>
      </c>
      <c r="N3" s="158" t="s">
        <v>2215</v>
      </c>
      <c r="O3" s="34" t="s">
        <v>403</v>
      </c>
      <c r="P3" s="194" t="s">
        <v>2215</v>
      </c>
      <c r="Q3" s="195" t="s">
        <v>403</v>
      </c>
      <c r="R3" s="196" t="s">
        <v>410</v>
      </c>
      <c r="S3" s="197" t="s">
        <v>411</v>
      </c>
      <c r="T3" s="28" t="s">
        <v>2215</v>
      </c>
      <c r="U3" s="29" t="s">
        <v>407</v>
      </c>
      <c r="V3" s="164" t="s">
        <v>2215</v>
      </c>
      <c r="W3" s="165" t="s">
        <v>409</v>
      </c>
      <c r="X3" s="28" t="s">
        <v>2215</v>
      </c>
      <c r="Y3" s="29" t="s">
        <v>407</v>
      </c>
    </row>
    <row r="4" spans="1:25" x14ac:dyDescent="0.2">
      <c r="A4" s="17">
        <v>1</v>
      </c>
      <c r="B4" s="18" t="s">
        <v>2224</v>
      </c>
      <c r="C4" s="18" t="s">
        <v>3414</v>
      </c>
      <c r="D4" s="33" t="s">
        <v>2225</v>
      </c>
      <c r="E4" s="31" t="s">
        <v>2568</v>
      </c>
      <c r="F4" s="17">
        <v>1</v>
      </c>
      <c r="G4" s="18" t="s">
        <v>2216</v>
      </c>
      <c r="H4" s="130">
        <v>8207</v>
      </c>
      <c r="I4" s="131"/>
      <c r="J4" s="132" t="s">
        <v>2574</v>
      </c>
      <c r="K4" s="143" t="s">
        <v>677</v>
      </c>
      <c r="L4" s="144">
        <v>83646127</v>
      </c>
      <c r="M4" s="145" t="s">
        <v>4147</v>
      </c>
      <c r="N4" s="124">
        <v>0</v>
      </c>
      <c r="O4" s="124" t="s">
        <v>1177</v>
      </c>
      <c r="P4" s="183">
        <v>0</v>
      </c>
      <c r="Q4" s="184" t="s">
        <v>1177</v>
      </c>
      <c r="R4" s="185">
        <v>0</v>
      </c>
      <c r="S4" s="186">
        <v>0</v>
      </c>
      <c r="T4" s="97">
        <v>2</v>
      </c>
      <c r="U4" s="31" t="s">
        <v>2573</v>
      </c>
      <c r="V4" s="166">
        <v>0</v>
      </c>
      <c r="W4" s="167" t="s">
        <v>2571</v>
      </c>
      <c r="X4" s="97">
        <v>12</v>
      </c>
      <c r="Y4" s="31" t="s">
        <v>3544</v>
      </c>
    </row>
    <row r="5" spans="1:25" x14ac:dyDescent="0.2">
      <c r="A5" s="17">
        <v>2</v>
      </c>
      <c r="B5" s="18" t="s">
        <v>2458</v>
      </c>
      <c r="C5" s="18" t="s">
        <v>3415</v>
      </c>
      <c r="D5" s="202" t="s">
        <v>3442</v>
      </c>
      <c r="E5" s="31" t="s">
        <v>2569</v>
      </c>
      <c r="F5" s="17">
        <v>2</v>
      </c>
      <c r="G5" s="18" t="s">
        <v>2217</v>
      </c>
      <c r="H5" s="30">
        <v>8212</v>
      </c>
      <c r="I5" s="133"/>
      <c r="J5" s="31" t="s">
        <v>2575</v>
      </c>
      <c r="K5" s="143" t="s">
        <v>677</v>
      </c>
      <c r="L5" s="144">
        <v>52463277</v>
      </c>
      <c r="M5" s="145" t="s">
        <v>4148</v>
      </c>
      <c r="N5" s="124">
        <v>10374000</v>
      </c>
      <c r="O5" s="124" t="s">
        <v>4110</v>
      </c>
      <c r="P5" s="183">
        <v>10374000</v>
      </c>
      <c r="Q5" s="184" t="s">
        <v>4110</v>
      </c>
      <c r="R5" s="185">
        <v>15</v>
      </c>
      <c r="S5" s="186">
        <v>65</v>
      </c>
      <c r="T5" s="97"/>
      <c r="U5" s="31"/>
      <c r="V5" s="166">
        <v>1</v>
      </c>
      <c r="W5" s="167" t="s">
        <v>2572</v>
      </c>
      <c r="X5" s="97">
        <v>13</v>
      </c>
      <c r="Y5" s="31" t="s">
        <v>3555</v>
      </c>
    </row>
    <row r="6" spans="1:25" x14ac:dyDescent="0.2">
      <c r="A6" s="17">
        <v>3</v>
      </c>
      <c r="B6" s="18" t="s">
        <v>3260</v>
      </c>
      <c r="C6" s="18" t="s">
        <v>3416</v>
      </c>
      <c r="D6" s="33" t="s">
        <v>2588</v>
      </c>
      <c r="E6" s="31" t="s">
        <v>2570</v>
      </c>
      <c r="H6" s="97">
        <v>8218</v>
      </c>
      <c r="I6" s="133"/>
      <c r="J6" s="31" t="s">
        <v>2576</v>
      </c>
      <c r="K6" s="143" t="s">
        <v>677</v>
      </c>
      <c r="L6" s="146">
        <v>52463696</v>
      </c>
      <c r="M6" s="145" t="s">
        <v>4149</v>
      </c>
      <c r="N6" s="124">
        <v>10343100</v>
      </c>
      <c r="O6" s="124" t="s">
        <v>3513</v>
      </c>
      <c r="P6" s="183">
        <v>10343100</v>
      </c>
      <c r="Q6" s="184" t="s">
        <v>3513</v>
      </c>
      <c r="R6" s="185">
        <v>15</v>
      </c>
      <c r="S6" s="186">
        <v>65</v>
      </c>
      <c r="T6" s="97"/>
      <c r="U6" s="31"/>
      <c r="X6" s="97">
        <v>14</v>
      </c>
      <c r="Y6" s="31" t="s">
        <v>3545</v>
      </c>
    </row>
    <row r="7" spans="1:25" x14ac:dyDescent="0.2">
      <c r="A7" s="17">
        <v>4</v>
      </c>
      <c r="B7" s="18" t="s">
        <v>2226</v>
      </c>
      <c r="C7" s="18" t="s">
        <v>3417</v>
      </c>
      <c r="D7" s="30"/>
      <c r="E7" s="31"/>
      <c r="H7" s="30">
        <v>8222</v>
      </c>
      <c r="I7" s="133"/>
      <c r="J7" s="31" t="s">
        <v>2223</v>
      </c>
      <c r="K7" s="143" t="s">
        <v>677</v>
      </c>
      <c r="L7" s="146">
        <v>89425665</v>
      </c>
      <c r="M7" s="145" t="s">
        <v>4150</v>
      </c>
      <c r="N7" s="124">
        <v>10346101</v>
      </c>
      <c r="O7" s="124" t="s">
        <v>3514</v>
      </c>
      <c r="P7" s="183">
        <v>10346101</v>
      </c>
      <c r="Q7" s="184" t="s">
        <v>3514</v>
      </c>
      <c r="R7" s="185">
        <v>15</v>
      </c>
      <c r="S7" s="186">
        <v>65</v>
      </c>
      <c r="T7" s="97"/>
      <c r="U7" s="31"/>
      <c r="X7" s="97">
        <v>15</v>
      </c>
      <c r="Y7" s="31" t="s">
        <v>3546</v>
      </c>
    </row>
    <row r="8" spans="1:25" x14ac:dyDescent="0.2">
      <c r="A8" s="17">
        <v>5</v>
      </c>
      <c r="B8" s="18" t="s">
        <v>2040</v>
      </c>
      <c r="C8" s="18" t="s">
        <v>3418</v>
      </c>
      <c r="D8" s="30"/>
      <c r="E8" s="31"/>
      <c r="H8" s="30">
        <v>8229</v>
      </c>
      <c r="I8" s="133"/>
      <c r="J8" s="31" t="s">
        <v>2577</v>
      </c>
      <c r="K8" s="143" t="s">
        <v>677</v>
      </c>
      <c r="L8" s="144">
        <v>64269728</v>
      </c>
      <c r="M8" s="145" t="s">
        <v>4151</v>
      </c>
      <c r="N8" s="124">
        <v>10346102</v>
      </c>
      <c r="O8" s="124" t="s">
        <v>3515</v>
      </c>
      <c r="P8" s="183">
        <v>10346102</v>
      </c>
      <c r="Q8" s="184" t="s">
        <v>3515</v>
      </c>
      <c r="R8" s="185">
        <v>15</v>
      </c>
      <c r="S8" s="186">
        <v>65</v>
      </c>
      <c r="T8" s="97"/>
      <c r="U8" s="31"/>
      <c r="X8" s="97">
        <v>21</v>
      </c>
      <c r="Y8" s="31" t="s">
        <v>3547</v>
      </c>
    </row>
    <row r="9" spans="1:25" x14ac:dyDescent="0.2">
      <c r="A9" s="17">
        <v>6</v>
      </c>
      <c r="B9" s="18" t="s">
        <v>2553</v>
      </c>
      <c r="C9" s="18" t="s">
        <v>3419</v>
      </c>
      <c r="D9" s="30"/>
      <c r="E9" s="31"/>
      <c r="H9" s="97">
        <v>4551</v>
      </c>
      <c r="I9" s="133">
        <v>15442</v>
      </c>
      <c r="J9" s="31" t="s">
        <v>678</v>
      </c>
      <c r="K9" s="143" t="s">
        <v>677</v>
      </c>
      <c r="L9" s="144">
        <v>72812010</v>
      </c>
      <c r="M9" s="145" t="s">
        <v>4152</v>
      </c>
      <c r="N9" s="124">
        <v>10345100</v>
      </c>
      <c r="O9" s="124" t="s">
        <v>3516</v>
      </c>
      <c r="P9" s="183">
        <v>10345100</v>
      </c>
      <c r="Q9" s="184" t="s">
        <v>3516</v>
      </c>
      <c r="R9" s="185">
        <v>15</v>
      </c>
      <c r="S9" s="186">
        <v>65</v>
      </c>
      <c r="T9" s="97"/>
      <c r="U9" s="31"/>
      <c r="X9" s="97">
        <v>23</v>
      </c>
      <c r="Y9" s="31" t="s">
        <v>3554</v>
      </c>
    </row>
    <row r="10" spans="1:25" x14ac:dyDescent="0.2">
      <c r="A10" s="17">
        <v>7</v>
      </c>
      <c r="B10" s="18" t="s">
        <v>2554</v>
      </c>
      <c r="C10" s="18" t="s">
        <v>3420</v>
      </c>
      <c r="D10" s="30"/>
      <c r="E10" s="31"/>
      <c r="H10" s="97">
        <v>4001</v>
      </c>
      <c r="I10" s="133">
        <v>15385</v>
      </c>
      <c r="J10" s="31" t="s">
        <v>679</v>
      </c>
      <c r="K10" s="143" t="s">
        <v>677</v>
      </c>
      <c r="L10" s="144">
        <v>77455808</v>
      </c>
      <c r="M10" s="145" t="s">
        <v>4153</v>
      </c>
      <c r="N10" s="124">
        <v>10341101</v>
      </c>
      <c r="O10" s="124" t="s">
        <v>3517</v>
      </c>
      <c r="P10" s="183">
        <v>10341101</v>
      </c>
      <c r="Q10" s="184" t="s">
        <v>3517</v>
      </c>
      <c r="R10" s="185">
        <v>15</v>
      </c>
      <c r="S10" s="186">
        <v>65</v>
      </c>
      <c r="T10" s="97"/>
      <c r="U10" s="31"/>
      <c r="X10" s="97">
        <v>25</v>
      </c>
      <c r="Y10" s="31" t="s">
        <v>3548</v>
      </c>
    </row>
    <row r="11" spans="1:25" x14ac:dyDescent="0.2">
      <c r="A11" s="17">
        <v>8</v>
      </c>
      <c r="B11" s="18" t="s">
        <v>1170</v>
      </c>
      <c r="C11" s="18" t="s">
        <v>3421</v>
      </c>
      <c r="D11" s="30"/>
      <c r="E11" s="31"/>
      <c r="H11" s="97">
        <v>301</v>
      </c>
      <c r="I11" s="133">
        <v>14995</v>
      </c>
      <c r="J11" s="31" t="s">
        <v>680</v>
      </c>
      <c r="K11" s="143" t="s">
        <v>677</v>
      </c>
      <c r="L11" s="144">
        <v>74599028</v>
      </c>
      <c r="M11" s="145" t="s">
        <v>4154</v>
      </c>
      <c r="N11" s="124">
        <v>10341100</v>
      </c>
      <c r="O11" s="124" t="s">
        <v>3518</v>
      </c>
      <c r="P11" s="183">
        <v>10341100</v>
      </c>
      <c r="Q11" s="184" t="s">
        <v>3518</v>
      </c>
      <c r="R11" s="185">
        <v>15</v>
      </c>
      <c r="S11" s="186">
        <v>65</v>
      </c>
      <c r="T11" s="97"/>
      <c r="U11" s="31"/>
      <c r="X11" s="97">
        <v>31</v>
      </c>
      <c r="Y11" s="31" t="s">
        <v>3549</v>
      </c>
    </row>
    <row r="12" spans="1:25" x14ac:dyDescent="0.2">
      <c r="A12" s="17">
        <v>9</v>
      </c>
      <c r="B12" s="18" t="s">
        <v>2193</v>
      </c>
      <c r="C12" s="18" t="s">
        <v>3422</v>
      </c>
      <c r="D12" s="30"/>
      <c r="E12" s="31"/>
      <c r="H12" s="97">
        <v>4271</v>
      </c>
      <c r="I12" s="133">
        <v>11738</v>
      </c>
      <c r="J12" s="31" t="s">
        <v>681</v>
      </c>
      <c r="K12" s="143" t="s">
        <v>677</v>
      </c>
      <c r="L12" s="144">
        <v>72461794</v>
      </c>
      <c r="M12" s="145" t="s">
        <v>4155</v>
      </c>
      <c r="N12" s="124">
        <v>10342102</v>
      </c>
      <c r="O12" s="124" t="s">
        <v>3519</v>
      </c>
      <c r="P12" s="183">
        <v>10342102</v>
      </c>
      <c r="Q12" s="184" t="s">
        <v>3519</v>
      </c>
      <c r="R12" s="185">
        <v>15</v>
      </c>
      <c r="S12" s="186">
        <v>65</v>
      </c>
      <c r="T12" s="97"/>
      <c r="U12" s="31"/>
      <c r="X12" s="97">
        <v>32</v>
      </c>
      <c r="Y12" s="31" t="s">
        <v>3666</v>
      </c>
    </row>
    <row r="13" spans="1:25" x14ac:dyDescent="0.2">
      <c r="A13" s="17">
        <v>10</v>
      </c>
      <c r="B13" s="18" t="s">
        <v>2555</v>
      </c>
      <c r="C13" s="18" t="s">
        <v>3423</v>
      </c>
      <c r="D13" s="30"/>
      <c r="E13" s="31"/>
      <c r="H13" s="97"/>
      <c r="I13" s="133">
        <v>16284</v>
      </c>
      <c r="J13" s="31" t="s">
        <v>3701</v>
      </c>
      <c r="K13" s="143" t="s">
        <v>677</v>
      </c>
      <c r="L13" s="144">
        <v>52463256</v>
      </c>
      <c r="M13" s="145" t="s">
        <v>4156</v>
      </c>
      <c r="N13" s="124">
        <v>10342101</v>
      </c>
      <c r="O13" s="124" t="s">
        <v>3520</v>
      </c>
      <c r="P13" s="183">
        <v>10342101</v>
      </c>
      <c r="Q13" s="184" t="s">
        <v>3520</v>
      </c>
      <c r="R13" s="185">
        <v>15</v>
      </c>
      <c r="S13" s="186">
        <v>65</v>
      </c>
      <c r="T13" s="97"/>
      <c r="U13" s="31"/>
      <c r="X13" s="97">
        <v>35</v>
      </c>
      <c r="Y13" s="31" t="s">
        <v>3667</v>
      </c>
    </row>
    <row r="14" spans="1:25" x14ac:dyDescent="0.2">
      <c r="A14" s="17">
        <v>11</v>
      </c>
      <c r="B14" s="18" t="s">
        <v>1950</v>
      </c>
      <c r="C14" s="18" t="s">
        <v>3424</v>
      </c>
      <c r="D14" s="30"/>
      <c r="E14" s="31"/>
      <c r="H14" s="97">
        <v>321</v>
      </c>
      <c r="I14" s="133">
        <v>15007</v>
      </c>
      <c r="J14" s="31" t="s">
        <v>682</v>
      </c>
      <c r="K14" s="143" t="s">
        <v>677</v>
      </c>
      <c r="L14" s="144">
        <v>51684977</v>
      </c>
      <c r="M14" s="145" t="s">
        <v>4157</v>
      </c>
      <c r="N14" s="124">
        <v>10353100</v>
      </c>
      <c r="O14" s="124" t="s">
        <v>3521</v>
      </c>
      <c r="P14" s="183">
        <v>10353100</v>
      </c>
      <c r="Q14" s="184" t="s">
        <v>3521</v>
      </c>
      <c r="R14" s="185">
        <v>17</v>
      </c>
      <c r="S14" s="186">
        <v>65</v>
      </c>
      <c r="T14" s="97"/>
      <c r="U14" s="31"/>
      <c r="X14" s="97">
        <v>41</v>
      </c>
      <c r="Y14" s="31" t="s">
        <v>3550</v>
      </c>
    </row>
    <row r="15" spans="1:25" x14ac:dyDescent="0.2">
      <c r="A15" s="17">
        <v>12</v>
      </c>
      <c r="B15" s="18" t="s">
        <v>2556</v>
      </c>
      <c r="C15" s="18" t="s">
        <v>3425</v>
      </c>
      <c r="D15" s="30"/>
      <c r="E15" s="31"/>
      <c r="H15" s="97"/>
      <c r="I15" s="133">
        <v>11740</v>
      </c>
      <c r="J15" s="31" t="s">
        <v>683</v>
      </c>
      <c r="K15" s="143" t="s">
        <v>677</v>
      </c>
      <c r="L15" s="144">
        <v>52463633</v>
      </c>
      <c r="M15" s="145" t="s">
        <v>4158</v>
      </c>
      <c r="N15" s="124">
        <v>10356101</v>
      </c>
      <c r="O15" s="124" t="s">
        <v>3522</v>
      </c>
      <c r="P15" s="183">
        <v>10356101</v>
      </c>
      <c r="Q15" s="184" t="s">
        <v>3522</v>
      </c>
      <c r="R15" s="185">
        <v>17</v>
      </c>
      <c r="S15" s="186">
        <v>65</v>
      </c>
      <c r="T15" s="97"/>
      <c r="U15" s="31"/>
      <c r="X15" s="205"/>
      <c r="Y15" s="193"/>
    </row>
    <row r="16" spans="1:25" x14ac:dyDescent="0.2">
      <c r="A16" s="17">
        <v>13</v>
      </c>
      <c r="B16" s="18" t="s">
        <v>2557</v>
      </c>
      <c r="C16" s="18" t="s">
        <v>3426</v>
      </c>
      <c r="D16" s="30"/>
      <c r="E16" s="31"/>
      <c r="H16" s="97">
        <v>4221</v>
      </c>
      <c r="I16" s="133">
        <v>11741</v>
      </c>
      <c r="J16" s="31" t="s">
        <v>684</v>
      </c>
      <c r="K16" s="143" t="s">
        <v>677</v>
      </c>
      <c r="L16" s="144">
        <v>12825258</v>
      </c>
      <c r="M16" s="145" t="s">
        <v>4159</v>
      </c>
      <c r="N16" s="124">
        <v>10356102</v>
      </c>
      <c r="O16" s="203" t="s">
        <v>3523</v>
      </c>
      <c r="P16" s="183">
        <v>10356102</v>
      </c>
      <c r="Q16" s="184" t="s">
        <v>3523</v>
      </c>
      <c r="R16" s="185">
        <v>17</v>
      </c>
      <c r="S16" s="186">
        <v>65</v>
      </c>
      <c r="X16" s="205"/>
    </row>
    <row r="17" spans="1:24" x14ac:dyDescent="0.2">
      <c r="A17" s="17">
        <v>14</v>
      </c>
      <c r="B17" s="18" t="s">
        <v>195</v>
      </c>
      <c r="C17" s="18" t="s">
        <v>3427</v>
      </c>
      <c r="D17" s="30"/>
      <c r="E17" s="31"/>
      <c r="H17" s="97">
        <v>5621</v>
      </c>
      <c r="I17" s="133">
        <v>14781</v>
      </c>
      <c r="J17" s="31" t="s">
        <v>685</v>
      </c>
      <c r="K17" s="143"/>
      <c r="L17" s="144"/>
      <c r="M17" s="145"/>
      <c r="N17" s="124">
        <v>10355100</v>
      </c>
      <c r="O17" s="124" t="s">
        <v>3524</v>
      </c>
      <c r="P17" s="183">
        <v>10355100</v>
      </c>
      <c r="Q17" s="184" t="s">
        <v>3524</v>
      </c>
      <c r="R17" s="185">
        <v>17</v>
      </c>
      <c r="S17" s="186">
        <v>65</v>
      </c>
      <c r="X17" s="205"/>
    </row>
    <row r="18" spans="1:24" x14ac:dyDescent="0.2">
      <c r="A18" s="17">
        <v>15</v>
      </c>
      <c r="B18" s="18" t="s">
        <v>2558</v>
      </c>
      <c r="C18" s="18" t="s">
        <v>3428</v>
      </c>
      <c r="D18" s="30"/>
      <c r="E18" s="31"/>
      <c r="H18" s="97">
        <v>5048</v>
      </c>
      <c r="I18" s="133">
        <v>14492</v>
      </c>
      <c r="J18" s="31" t="s">
        <v>686</v>
      </c>
      <c r="K18" s="143"/>
      <c r="L18" s="144"/>
      <c r="M18" s="145"/>
      <c r="N18" s="124">
        <v>10351101</v>
      </c>
      <c r="O18" s="124" t="s">
        <v>3525</v>
      </c>
      <c r="P18" s="183">
        <v>10351101</v>
      </c>
      <c r="Q18" s="184" t="s">
        <v>3525</v>
      </c>
      <c r="R18" s="185">
        <v>17</v>
      </c>
      <c r="S18" s="186">
        <v>65</v>
      </c>
      <c r="X18" s="205"/>
    </row>
    <row r="19" spans="1:24" x14ac:dyDescent="0.2">
      <c r="A19" s="17">
        <v>16</v>
      </c>
      <c r="B19" s="18" t="s">
        <v>2559</v>
      </c>
      <c r="C19" s="18" t="s">
        <v>3429</v>
      </c>
      <c r="D19" s="30"/>
      <c r="E19" s="31"/>
      <c r="H19" s="97">
        <v>561</v>
      </c>
      <c r="I19" s="133">
        <v>15137</v>
      </c>
      <c r="J19" s="31" t="s">
        <v>687</v>
      </c>
      <c r="K19" s="143"/>
      <c r="L19" s="144"/>
      <c r="M19" s="145"/>
      <c r="N19" s="124">
        <v>10351100</v>
      </c>
      <c r="O19" s="124" t="s">
        <v>3526</v>
      </c>
      <c r="P19" s="183">
        <v>10351100</v>
      </c>
      <c r="Q19" s="184" t="s">
        <v>3526</v>
      </c>
      <c r="R19" s="185">
        <v>17</v>
      </c>
      <c r="S19" s="186">
        <v>65</v>
      </c>
      <c r="X19" s="205"/>
    </row>
    <row r="20" spans="1:24" x14ac:dyDescent="0.2">
      <c r="A20" s="17">
        <v>17</v>
      </c>
      <c r="B20" s="18" t="s">
        <v>2560</v>
      </c>
      <c r="C20" s="18" t="s">
        <v>3430</v>
      </c>
      <c r="D20" s="30"/>
      <c r="E20" s="31"/>
      <c r="H20" s="97">
        <v>1051</v>
      </c>
      <c r="I20" s="133">
        <v>15538</v>
      </c>
      <c r="J20" s="31" t="s">
        <v>688</v>
      </c>
      <c r="K20" s="143"/>
      <c r="L20" s="144"/>
      <c r="M20" s="145"/>
      <c r="N20" s="124">
        <v>10352102</v>
      </c>
      <c r="O20" s="124" t="s">
        <v>3527</v>
      </c>
      <c r="P20" s="183">
        <v>10352102</v>
      </c>
      <c r="Q20" s="184" t="s">
        <v>3527</v>
      </c>
      <c r="R20" s="185">
        <v>17</v>
      </c>
      <c r="S20" s="186">
        <v>65</v>
      </c>
      <c r="X20" s="205"/>
    </row>
    <row r="21" spans="1:24" x14ac:dyDescent="0.2">
      <c r="A21" s="17">
        <v>18</v>
      </c>
      <c r="B21" s="18" t="s">
        <v>2561</v>
      </c>
      <c r="C21" s="18" t="s">
        <v>3431</v>
      </c>
      <c r="H21" s="97"/>
      <c r="I21" s="133">
        <v>16221</v>
      </c>
      <c r="J21" s="31" t="s">
        <v>689</v>
      </c>
      <c r="K21" s="143"/>
      <c r="L21" s="144"/>
      <c r="M21" s="145"/>
      <c r="N21" s="124">
        <v>10352101</v>
      </c>
      <c r="O21" s="124" t="s">
        <v>3528</v>
      </c>
      <c r="P21" s="183">
        <v>10352101</v>
      </c>
      <c r="Q21" s="184" t="s">
        <v>3528</v>
      </c>
      <c r="R21" s="185">
        <v>17</v>
      </c>
      <c r="S21" s="186">
        <v>65</v>
      </c>
      <c r="X21" s="205"/>
    </row>
    <row r="22" spans="1:24" x14ac:dyDescent="0.2">
      <c r="A22" s="17">
        <v>19</v>
      </c>
      <c r="B22" s="18" t="s">
        <v>2562</v>
      </c>
      <c r="C22" s="18" t="s">
        <v>3432</v>
      </c>
      <c r="H22" s="97">
        <v>131</v>
      </c>
      <c r="I22" s="133">
        <v>11745</v>
      </c>
      <c r="J22" s="31" t="s">
        <v>690</v>
      </c>
      <c r="K22" s="143"/>
      <c r="L22" s="144"/>
      <c r="M22" s="145"/>
      <c r="N22" s="124">
        <v>10373000</v>
      </c>
      <c r="O22" s="124" t="s">
        <v>4111</v>
      </c>
      <c r="P22" s="183">
        <v>10373000</v>
      </c>
      <c r="Q22" s="184" t="s">
        <v>4111</v>
      </c>
      <c r="R22" s="185">
        <v>15</v>
      </c>
      <c r="S22" s="186">
        <v>65</v>
      </c>
      <c r="X22" s="205"/>
    </row>
    <row r="23" spans="1:24" x14ac:dyDescent="0.2">
      <c r="A23" s="17">
        <v>20</v>
      </c>
      <c r="B23" s="18" t="s">
        <v>2563</v>
      </c>
      <c r="C23" s="18" t="s">
        <v>3433</v>
      </c>
      <c r="H23" s="97">
        <v>2421</v>
      </c>
      <c r="I23" s="133">
        <v>13711</v>
      </c>
      <c r="J23" s="31" t="s">
        <v>691</v>
      </c>
      <c r="K23" s="143"/>
      <c r="L23" s="144"/>
      <c r="M23" s="145"/>
      <c r="N23" s="124">
        <v>10337000</v>
      </c>
      <c r="O23" s="124" t="s">
        <v>3471</v>
      </c>
      <c r="P23" s="183">
        <v>10337000</v>
      </c>
      <c r="Q23" s="184" t="s">
        <v>3471</v>
      </c>
      <c r="R23" s="185">
        <v>18</v>
      </c>
      <c r="S23" s="186">
        <v>65</v>
      </c>
      <c r="X23" s="205"/>
    </row>
    <row r="24" spans="1:24" x14ac:dyDescent="0.2">
      <c r="A24" s="17">
        <v>21</v>
      </c>
      <c r="B24" s="18" t="s">
        <v>2227</v>
      </c>
      <c r="C24" s="18" t="s">
        <v>3434</v>
      </c>
      <c r="H24" s="97">
        <v>401</v>
      </c>
      <c r="I24" s="133">
        <v>15058</v>
      </c>
      <c r="J24" s="31" t="s">
        <v>692</v>
      </c>
      <c r="K24" s="143"/>
      <c r="L24" s="144"/>
      <c r="M24" s="145"/>
      <c r="N24" s="124">
        <v>10335000</v>
      </c>
      <c r="O24" s="203" t="s">
        <v>3472</v>
      </c>
      <c r="P24" s="183">
        <v>10335000</v>
      </c>
      <c r="Q24" s="204" t="s">
        <v>3472</v>
      </c>
      <c r="R24" s="185">
        <v>18</v>
      </c>
      <c r="S24" s="186">
        <v>65</v>
      </c>
    </row>
    <row r="25" spans="1:24" x14ac:dyDescent="0.2">
      <c r="A25" s="17">
        <v>22</v>
      </c>
      <c r="B25" s="18" t="s">
        <v>2564</v>
      </c>
      <c r="C25" s="18" t="s">
        <v>3435</v>
      </c>
      <c r="H25" s="97">
        <v>731</v>
      </c>
      <c r="I25" s="133">
        <v>15237</v>
      </c>
      <c r="J25" s="31" t="s">
        <v>693</v>
      </c>
      <c r="K25" s="143"/>
      <c r="L25" s="144"/>
      <c r="M25" s="145"/>
      <c r="N25" s="124">
        <v>10331000</v>
      </c>
      <c r="O25" s="124" t="s">
        <v>3473</v>
      </c>
      <c r="P25" s="183">
        <v>10331000</v>
      </c>
      <c r="Q25" s="184" t="s">
        <v>3473</v>
      </c>
      <c r="R25" s="185">
        <v>18</v>
      </c>
      <c r="S25" s="186">
        <v>65</v>
      </c>
    </row>
    <row r="26" spans="1:24" x14ac:dyDescent="0.2">
      <c r="A26" s="17">
        <v>23</v>
      </c>
      <c r="B26" s="18" t="s">
        <v>2565</v>
      </c>
      <c r="C26" s="18" t="s">
        <v>3436</v>
      </c>
      <c r="H26" s="97">
        <v>2761</v>
      </c>
      <c r="I26" s="133">
        <v>13824</v>
      </c>
      <c r="J26" s="31" t="s">
        <v>694</v>
      </c>
      <c r="K26" s="143"/>
      <c r="L26" s="144"/>
      <c r="M26" s="145"/>
      <c r="N26" s="124">
        <v>10331100</v>
      </c>
      <c r="O26" s="124" t="s">
        <v>3474</v>
      </c>
      <c r="P26" s="183">
        <v>10331100</v>
      </c>
      <c r="Q26" s="184" t="s">
        <v>3474</v>
      </c>
      <c r="R26" s="185">
        <v>18</v>
      </c>
      <c r="S26" s="186">
        <v>65</v>
      </c>
    </row>
    <row r="27" spans="1:24" x14ac:dyDescent="0.2">
      <c r="A27" s="17">
        <v>24</v>
      </c>
      <c r="B27" s="18" t="s">
        <v>2566</v>
      </c>
      <c r="C27" s="18" t="s">
        <v>3437</v>
      </c>
      <c r="H27" s="97">
        <v>1021</v>
      </c>
      <c r="I27" s="133">
        <v>15539</v>
      </c>
      <c r="J27" s="31" t="s">
        <v>695</v>
      </c>
      <c r="K27" s="143"/>
      <c r="L27" s="144"/>
      <c r="M27" s="145"/>
      <c r="N27" s="124">
        <v>10334000</v>
      </c>
      <c r="O27" s="124" t="s">
        <v>3475</v>
      </c>
      <c r="P27" s="183">
        <v>10334000</v>
      </c>
      <c r="Q27" s="184" t="s">
        <v>3475</v>
      </c>
      <c r="R27" s="185">
        <v>18</v>
      </c>
      <c r="S27" s="186">
        <v>65</v>
      </c>
    </row>
    <row r="28" spans="1:24" x14ac:dyDescent="0.2">
      <c r="A28" s="17">
        <v>25</v>
      </c>
      <c r="B28" s="18" t="s">
        <v>2567</v>
      </c>
      <c r="C28" s="18" t="s">
        <v>3438</v>
      </c>
      <c r="H28" s="97">
        <v>241</v>
      </c>
      <c r="I28" s="133">
        <v>14365</v>
      </c>
      <c r="J28" s="31" t="s">
        <v>696</v>
      </c>
      <c r="K28" s="143"/>
      <c r="L28" s="144"/>
      <c r="M28" s="145"/>
      <c r="N28" s="124">
        <v>10336000</v>
      </c>
      <c r="O28" s="124" t="s">
        <v>3476</v>
      </c>
      <c r="P28" s="187">
        <v>10336000</v>
      </c>
      <c r="Q28" s="184" t="s">
        <v>3476</v>
      </c>
      <c r="R28" s="185">
        <v>18</v>
      </c>
      <c r="S28" s="186">
        <v>65</v>
      </c>
    </row>
    <row r="29" spans="1:24" x14ac:dyDescent="0.2">
      <c r="A29" s="17">
        <v>26</v>
      </c>
      <c r="B29" s="18" t="s">
        <v>2213</v>
      </c>
      <c r="C29" s="18" t="s">
        <v>3439</v>
      </c>
      <c r="H29" s="97"/>
      <c r="I29" s="133">
        <v>11327</v>
      </c>
      <c r="J29" s="31" t="s">
        <v>697</v>
      </c>
      <c r="K29" s="143"/>
      <c r="L29" s="144"/>
      <c r="M29" s="145"/>
      <c r="N29" s="124">
        <v>10338000</v>
      </c>
      <c r="O29" s="124" t="s">
        <v>3477</v>
      </c>
      <c r="P29" s="183">
        <v>10338000</v>
      </c>
      <c r="Q29" s="184" t="s">
        <v>3477</v>
      </c>
      <c r="R29" s="185">
        <v>18</v>
      </c>
      <c r="S29" s="186">
        <v>65</v>
      </c>
    </row>
    <row r="30" spans="1:24" x14ac:dyDescent="0.2">
      <c r="A30" s="17">
        <v>27</v>
      </c>
      <c r="B30" s="18" t="s">
        <v>2214</v>
      </c>
      <c r="C30" s="18" t="s">
        <v>3440</v>
      </c>
      <c r="H30" s="97">
        <v>2511</v>
      </c>
      <c r="I30" s="133">
        <v>15508</v>
      </c>
      <c r="J30" s="31" t="s">
        <v>698</v>
      </c>
      <c r="K30" s="143"/>
      <c r="L30" s="144"/>
      <c r="M30" s="145"/>
      <c r="N30" s="124">
        <v>10333000</v>
      </c>
      <c r="O30" s="124" t="s">
        <v>3478</v>
      </c>
      <c r="P30" s="183">
        <v>10333000</v>
      </c>
      <c r="Q30" s="184" t="s">
        <v>3478</v>
      </c>
      <c r="R30" s="185">
        <v>18</v>
      </c>
      <c r="S30" s="186">
        <v>65</v>
      </c>
    </row>
    <row r="31" spans="1:24" x14ac:dyDescent="0.2">
      <c r="A31" s="17"/>
      <c r="B31" s="18"/>
      <c r="C31" s="18"/>
      <c r="H31" s="97">
        <v>562</v>
      </c>
      <c r="I31" s="133">
        <v>15138</v>
      </c>
      <c r="J31" s="31" t="s">
        <v>699</v>
      </c>
      <c r="K31" s="143"/>
      <c r="L31" s="144"/>
      <c r="M31" s="145"/>
      <c r="N31" s="124">
        <v>10333100</v>
      </c>
      <c r="O31" s="124" t="s">
        <v>3479</v>
      </c>
      <c r="P31" s="183">
        <v>10333100</v>
      </c>
      <c r="Q31" s="184" t="s">
        <v>3479</v>
      </c>
      <c r="R31" s="185">
        <v>18</v>
      </c>
      <c r="S31" s="186">
        <v>65</v>
      </c>
    </row>
    <row r="32" spans="1:24" x14ac:dyDescent="0.2">
      <c r="A32" s="17"/>
      <c r="B32" s="18"/>
      <c r="C32" s="18"/>
      <c r="H32" s="97"/>
      <c r="I32" s="133">
        <v>10686</v>
      </c>
      <c r="J32" s="31" t="s">
        <v>700</v>
      </c>
      <c r="K32" s="143"/>
      <c r="L32" s="144"/>
      <c r="M32" s="145"/>
      <c r="N32" s="124">
        <v>10332000</v>
      </c>
      <c r="O32" s="124" t="s">
        <v>3480</v>
      </c>
      <c r="P32" s="183">
        <v>10332000</v>
      </c>
      <c r="Q32" s="184" t="s">
        <v>3480</v>
      </c>
      <c r="R32" s="185">
        <v>18</v>
      </c>
      <c r="S32" s="186">
        <v>65</v>
      </c>
    </row>
    <row r="33" spans="8:19" x14ac:dyDescent="0.2">
      <c r="H33" s="97"/>
      <c r="I33" s="133">
        <v>11749</v>
      </c>
      <c r="J33" s="31" t="s">
        <v>701</v>
      </c>
      <c r="K33" s="143"/>
      <c r="L33" s="144"/>
      <c r="M33" s="145"/>
      <c r="N33" s="124">
        <v>10332100</v>
      </c>
      <c r="O33" s="124" t="s">
        <v>3481</v>
      </c>
      <c r="P33" s="183">
        <v>10332100</v>
      </c>
      <c r="Q33" s="184" t="s">
        <v>3481</v>
      </c>
      <c r="R33" s="185">
        <v>18</v>
      </c>
      <c r="S33" s="186">
        <v>65</v>
      </c>
    </row>
    <row r="34" spans="8:19" x14ac:dyDescent="0.2">
      <c r="H34" s="97"/>
      <c r="I34" s="133">
        <v>11727</v>
      </c>
      <c r="J34" s="31" t="s">
        <v>702</v>
      </c>
      <c r="K34" s="143"/>
      <c r="L34" s="144"/>
      <c r="M34" s="145"/>
      <c r="N34" s="124">
        <v>10332200</v>
      </c>
      <c r="O34" s="124" t="s">
        <v>3482</v>
      </c>
      <c r="P34" s="183">
        <v>10332200</v>
      </c>
      <c r="Q34" s="184" t="s">
        <v>3482</v>
      </c>
      <c r="R34" s="185">
        <v>18</v>
      </c>
      <c r="S34" s="186">
        <v>65</v>
      </c>
    </row>
    <row r="35" spans="8:19" x14ac:dyDescent="0.2">
      <c r="H35" s="97"/>
      <c r="I35" s="133">
        <v>11348</v>
      </c>
      <c r="J35" s="31" t="s">
        <v>703</v>
      </c>
      <c r="K35" s="143"/>
      <c r="L35" s="144"/>
      <c r="M35" s="145"/>
      <c r="N35" s="124">
        <v>10336500</v>
      </c>
      <c r="O35" s="124" t="s">
        <v>3483</v>
      </c>
      <c r="P35" s="183">
        <v>10336500</v>
      </c>
      <c r="Q35" s="184" t="s">
        <v>3483</v>
      </c>
      <c r="R35" s="185">
        <v>18</v>
      </c>
      <c r="S35" s="186">
        <v>65</v>
      </c>
    </row>
    <row r="36" spans="8:19" x14ac:dyDescent="0.2">
      <c r="H36" s="97">
        <v>1</v>
      </c>
      <c r="I36" s="133">
        <v>13256</v>
      </c>
      <c r="J36" s="31" t="s">
        <v>704</v>
      </c>
      <c r="K36" s="143"/>
      <c r="L36" s="144"/>
      <c r="M36" s="145"/>
      <c r="N36" s="124">
        <v>10328000</v>
      </c>
      <c r="O36" s="124" t="s">
        <v>3484</v>
      </c>
      <c r="P36" s="183">
        <v>10328000</v>
      </c>
      <c r="Q36" s="184" t="s">
        <v>3484</v>
      </c>
      <c r="R36" s="185">
        <v>15</v>
      </c>
      <c r="S36" s="186">
        <v>65</v>
      </c>
    </row>
    <row r="37" spans="8:19" x14ac:dyDescent="0.2">
      <c r="H37" s="97">
        <v>4711</v>
      </c>
      <c r="I37" s="133">
        <v>15433</v>
      </c>
      <c r="J37" s="31" t="s">
        <v>705</v>
      </c>
      <c r="K37" s="143"/>
      <c r="L37" s="144"/>
      <c r="M37" s="145"/>
      <c r="N37" s="124">
        <v>10326000</v>
      </c>
      <c r="O37" s="124" t="s">
        <v>3485</v>
      </c>
      <c r="P37" s="183">
        <v>10326000</v>
      </c>
      <c r="Q37" s="184" t="s">
        <v>3485</v>
      </c>
      <c r="R37" s="185">
        <v>15</v>
      </c>
      <c r="S37" s="186">
        <v>65</v>
      </c>
    </row>
    <row r="38" spans="8:19" x14ac:dyDescent="0.2">
      <c r="H38" s="97"/>
      <c r="I38" s="133">
        <v>16169</v>
      </c>
      <c r="J38" s="31" t="s">
        <v>3702</v>
      </c>
      <c r="K38" s="143"/>
      <c r="L38" s="144"/>
      <c r="M38" s="145"/>
      <c r="N38" s="124">
        <v>10322000</v>
      </c>
      <c r="O38" s="124" t="s">
        <v>3486</v>
      </c>
      <c r="P38" s="183">
        <v>10322000</v>
      </c>
      <c r="Q38" s="184" t="s">
        <v>3486</v>
      </c>
      <c r="R38" s="185">
        <v>15</v>
      </c>
      <c r="S38" s="186">
        <v>65</v>
      </c>
    </row>
    <row r="39" spans="8:19" x14ac:dyDescent="0.2">
      <c r="H39" s="97">
        <v>2</v>
      </c>
      <c r="I39" s="133">
        <v>11742</v>
      </c>
      <c r="J39" s="31" t="s">
        <v>706</v>
      </c>
      <c r="K39" s="143"/>
      <c r="L39" s="144"/>
      <c r="M39" s="145"/>
      <c r="N39" s="124">
        <v>10322100</v>
      </c>
      <c r="O39" s="124" t="s">
        <v>3487</v>
      </c>
      <c r="P39" s="183">
        <v>10322100</v>
      </c>
      <c r="Q39" s="184" t="s">
        <v>3487</v>
      </c>
      <c r="R39" s="185">
        <v>15</v>
      </c>
      <c r="S39" s="186">
        <v>65</v>
      </c>
    </row>
    <row r="40" spans="8:19" x14ac:dyDescent="0.2">
      <c r="H40" s="97"/>
      <c r="I40" s="133">
        <v>16454</v>
      </c>
      <c r="J40" s="31" t="s">
        <v>3703</v>
      </c>
      <c r="K40" s="143"/>
      <c r="L40" s="144"/>
      <c r="M40" s="145"/>
      <c r="N40" s="124">
        <v>10322200</v>
      </c>
      <c r="O40" s="124" t="s">
        <v>3488</v>
      </c>
      <c r="P40" s="183">
        <v>10322200</v>
      </c>
      <c r="Q40" s="184" t="s">
        <v>3488</v>
      </c>
      <c r="R40" s="185">
        <v>15</v>
      </c>
      <c r="S40" s="186">
        <v>65</v>
      </c>
    </row>
    <row r="41" spans="8:19" x14ac:dyDescent="0.2">
      <c r="H41" s="97">
        <v>951</v>
      </c>
      <c r="I41" s="133">
        <v>15346</v>
      </c>
      <c r="J41" s="31" t="s">
        <v>707</v>
      </c>
      <c r="K41" s="143"/>
      <c r="L41" s="144"/>
      <c r="M41" s="145"/>
      <c r="N41" s="124">
        <v>10325000</v>
      </c>
      <c r="O41" s="124" t="s">
        <v>3489</v>
      </c>
      <c r="P41" s="183">
        <v>10325000</v>
      </c>
      <c r="Q41" s="184" t="s">
        <v>3489</v>
      </c>
      <c r="R41" s="185">
        <v>15</v>
      </c>
      <c r="S41" s="186">
        <v>65</v>
      </c>
    </row>
    <row r="42" spans="8:19" x14ac:dyDescent="0.2">
      <c r="H42" s="97">
        <v>6101</v>
      </c>
      <c r="I42" s="133">
        <v>11720</v>
      </c>
      <c r="J42" s="31" t="s">
        <v>708</v>
      </c>
      <c r="K42" s="143"/>
      <c r="L42" s="144"/>
      <c r="M42" s="145"/>
      <c r="N42" s="124">
        <v>10327000</v>
      </c>
      <c r="O42" s="124" t="s">
        <v>3490</v>
      </c>
      <c r="P42" s="183">
        <v>10327000</v>
      </c>
      <c r="Q42" s="184" t="s">
        <v>3490</v>
      </c>
      <c r="R42" s="185">
        <v>15</v>
      </c>
      <c r="S42" s="186">
        <v>65</v>
      </c>
    </row>
    <row r="43" spans="8:19" x14ac:dyDescent="0.2">
      <c r="H43" s="97"/>
      <c r="I43" s="133">
        <v>11274</v>
      </c>
      <c r="J43" s="31" t="s">
        <v>709</v>
      </c>
      <c r="K43" s="143"/>
      <c r="L43" s="144"/>
      <c r="M43" s="145"/>
      <c r="N43" s="124">
        <v>10323500</v>
      </c>
      <c r="O43" s="124" t="s">
        <v>3491</v>
      </c>
      <c r="P43" s="183">
        <v>10323500</v>
      </c>
      <c r="Q43" s="184" t="s">
        <v>3491</v>
      </c>
      <c r="R43" s="185">
        <v>15</v>
      </c>
      <c r="S43" s="186">
        <v>65</v>
      </c>
    </row>
    <row r="44" spans="8:19" x14ac:dyDescent="0.2">
      <c r="H44" s="97">
        <v>5742</v>
      </c>
      <c r="I44" s="133">
        <v>14783</v>
      </c>
      <c r="J44" s="31" t="s">
        <v>710</v>
      </c>
      <c r="K44" s="143"/>
      <c r="L44" s="144"/>
      <c r="M44" s="145"/>
      <c r="N44" s="124">
        <v>10324000</v>
      </c>
      <c r="O44" s="124" t="s">
        <v>3492</v>
      </c>
      <c r="P44" s="183">
        <v>10324000</v>
      </c>
      <c r="Q44" s="184" t="s">
        <v>3492</v>
      </c>
      <c r="R44" s="185">
        <v>15</v>
      </c>
      <c r="S44" s="186">
        <v>65</v>
      </c>
    </row>
    <row r="45" spans="8:19" x14ac:dyDescent="0.2">
      <c r="H45" s="97">
        <v>5141</v>
      </c>
      <c r="I45" s="133">
        <v>11722</v>
      </c>
      <c r="J45" s="31" t="s">
        <v>711</v>
      </c>
      <c r="K45" s="143"/>
      <c r="L45" s="144"/>
      <c r="M45" s="145"/>
      <c r="N45" s="124">
        <v>10323000</v>
      </c>
      <c r="O45" s="124" t="s">
        <v>3493</v>
      </c>
      <c r="P45" s="183">
        <v>10323000</v>
      </c>
      <c r="Q45" s="184" t="s">
        <v>3493</v>
      </c>
      <c r="R45" s="185">
        <v>15</v>
      </c>
      <c r="S45" s="186">
        <v>65</v>
      </c>
    </row>
    <row r="46" spans="8:19" x14ac:dyDescent="0.2">
      <c r="H46" s="97"/>
      <c r="I46" s="133">
        <v>11723</v>
      </c>
      <c r="J46" s="31" t="s">
        <v>712</v>
      </c>
      <c r="K46" s="143"/>
      <c r="L46" s="144"/>
      <c r="M46" s="145"/>
      <c r="N46" s="124">
        <v>10323100</v>
      </c>
      <c r="O46" s="124" t="s">
        <v>3494</v>
      </c>
      <c r="P46" s="183">
        <v>10323100</v>
      </c>
      <c r="Q46" s="184" t="s">
        <v>3494</v>
      </c>
      <c r="R46" s="185">
        <v>15</v>
      </c>
      <c r="S46" s="186">
        <v>65</v>
      </c>
    </row>
    <row r="47" spans="8:19" x14ac:dyDescent="0.2">
      <c r="H47" s="97"/>
      <c r="I47" s="133">
        <v>11724</v>
      </c>
      <c r="J47" s="31" t="s">
        <v>713</v>
      </c>
      <c r="K47" s="143"/>
      <c r="L47" s="144"/>
      <c r="M47" s="145"/>
      <c r="N47" s="124">
        <v>10323300</v>
      </c>
      <c r="O47" s="124" t="s">
        <v>3495</v>
      </c>
      <c r="P47" s="183">
        <v>10323300</v>
      </c>
      <c r="Q47" s="184" t="s">
        <v>3495</v>
      </c>
      <c r="R47" s="185">
        <v>15</v>
      </c>
      <c r="S47" s="186">
        <v>65</v>
      </c>
    </row>
    <row r="48" spans="8:19" x14ac:dyDescent="0.2">
      <c r="H48" s="97">
        <v>5401</v>
      </c>
      <c r="I48" s="133">
        <v>14540</v>
      </c>
      <c r="J48" s="31" t="s">
        <v>714</v>
      </c>
      <c r="K48" s="143"/>
      <c r="L48" s="144"/>
      <c r="M48" s="145"/>
      <c r="N48" s="124">
        <v>10323200</v>
      </c>
      <c r="O48" s="124" t="s">
        <v>3496</v>
      </c>
      <c r="P48" s="183">
        <v>10323200</v>
      </c>
      <c r="Q48" s="184" t="s">
        <v>3496</v>
      </c>
      <c r="R48" s="185">
        <v>15</v>
      </c>
      <c r="S48" s="186">
        <v>65</v>
      </c>
    </row>
    <row r="49" spans="8:19" x14ac:dyDescent="0.2">
      <c r="H49" s="97">
        <v>6601</v>
      </c>
      <c r="I49" s="133">
        <v>11726</v>
      </c>
      <c r="J49" s="31" t="s">
        <v>715</v>
      </c>
      <c r="K49" s="143"/>
      <c r="L49" s="144"/>
      <c r="M49" s="145"/>
      <c r="N49" s="124">
        <v>10327500</v>
      </c>
      <c r="O49" s="124" t="s">
        <v>3497</v>
      </c>
      <c r="P49" s="183">
        <v>10327500</v>
      </c>
      <c r="Q49" s="184" t="s">
        <v>3497</v>
      </c>
      <c r="R49" s="185">
        <v>15</v>
      </c>
      <c r="S49" s="186">
        <v>65</v>
      </c>
    </row>
    <row r="50" spans="8:19" x14ac:dyDescent="0.2">
      <c r="H50" s="97">
        <v>5061</v>
      </c>
      <c r="I50" s="133">
        <v>11719</v>
      </c>
      <c r="J50" s="31" t="s">
        <v>716</v>
      </c>
      <c r="K50" s="143"/>
      <c r="L50" s="144"/>
      <c r="M50" s="145"/>
      <c r="N50" s="124">
        <v>10321500</v>
      </c>
      <c r="O50" s="124" t="s">
        <v>3498</v>
      </c>
      <c r="P50" s="183">
        <v>10321500</v>
      </c>
      <c r="Q50" s="184" t="s">
        <v>3498</v>
      </c>
      <c r="R50" s="185">
        <v>15</v>
      </c>
      <c r="S50" s="186">
        <v>65</v>
      </c>
    </row>
    <row r="51" spans="8:19" x14ac:dyDescent="0.2">
      <c r="H51" s="97">
        <v>1121</v>
      </c>
      <c r="I51" s="133">
        <v>15537</v>
      </c>
      <c r="J51" s="31" t="s">
        <v>717</v>
      </c>
      <c r="K51" s="143"/>
      <c r="L51" s="144"/>
      <c r="M51" s="145"/>
      <c r="N51" s="124">
        <v>10319900</v>
      </c>
      <c r="O51" s="124" t="s">
        <v>3458</v>
      </c>
      <c r="P51" s="183">
        <v>10319900</v>
      </c>
      <c r="Q51" s="184" t="s">
        <v>3458</v>
      </c>
      <c r="R51" s="185">
        <v>14</v>
      </c>
      <c r="S51" s="186">
        <v>65</v>
      </c>
    </row>
    <row r="52" spans="8:19" x14ac:dyDescent="0.2">
      <c r="H52" s="97"/>
      <c r="I52" s="133">
        <v>11729</v>
      </c>
      <c r="J52" s="31" t="s">
        <v>718</v>
      </c>
      <c r="K52" s="143"/>
      <c r="L52" s="144"/>
      <c r="M52" s="145"/>
      <c r="N52" s="124">
        <v>10371000</v>
      </c>
      <c r="O52" s="124" t="s">
        <v>3101</v>
      </c>
      <c r="P52" s="183">
        <v>10371000</v>
      </c>
      <c r="Q52" s="184" t="s">
        <v>3101</v>
      </c>
      <c r="R52" s="185">
        <v>14</v>
      </c>
      <c r="S52" s="186">
        <v>65</v>
      </c>
    </row>
    <row r="53" spans="8:19" x14ac:dyDescent="0.2">
      <c r="H53" s="97">
        <v>6102</v>
      </c>
      <c r="I53" s="133">
        <v>11730</v>
      </c>
      <c r="J53" s="31" t="s">
        <v>719</v>
      </c>
      <c r="K53" s="143"/>
      <c r="L53" s="144"/>
      <c r="M53" s="145"/>
      <c r="N53" s="124">
        <v>10311000</v>
      </c>
      <c r="O53" s="124" t="s">
        <v>3499</v>
      </c>
      <c r="P53" s="183">
        <v>10311000</v>
      </c>
      <c r="Q53" s="184" t="s">
        <v>3499</v>
      </c>
      <c r="R53" s="185">
        <v>14</v>
      </c>
      <c r="S53" s="186">
        <v>65</v>
      </c>
    </row>
    <row r="54" spans="8:19" x14ac:dyDescent="0.2">
      <c r="H54" s="97"/>
      <c r="I54" s="133">
        <v>16455</v>
      </c>
      <c r="J54" s="31" t="s">
        <v>3704</v>
      </c>
      <c r="K54" s="143"/>
      <c r="L54" s="144"/>
      <c r="M54" s="145"/>
      <c r="N54" s="124">
        <v>10317000</v>
      </c>
      <c r="O54" s="124" t="s">
        <v>3500</v>
      </c>
      <c r="P54" s="183">
        <v>10317000</v>
      </c>
      <c r="Q54" s="184" t="s">
        <v>3500</v>
      </c>
      <c r="R54" s="185">
        <v>14</v>
      </c>
      <c r="S54" s="186">
        <v>65</v>
      </c>
    </row>
    <row r="55" spans="8:19" x14ac:dyDescent="0.2">
      <c r="H55" s="97"/>
      <c r="I55" s="133">
        <v>11103</v>
      </c>
      <c r="J55" s="31" t="s">
        <v>720</v>
      </c>
      <c r="K55" s="143"/>
      <c r="L55" s="144"/>
      <c r="M55" s="145"/>
      <c r="N55" s="124">
        <v>10314000</v>
      </c>
      <c r="O55" s="124" t="s">
        <v>3019</v>
      </c>
      <c r="P55" s="183">
        <v>10314000</v>
      </c>
      <c r="Q55" s="184" t="s">
        <v>3019</v>
      </c>
      <c r="R55" s="185">
        <v>14</v>
      </c>
      <c r="S55" s="186">
        <v>65</v>
      </c>
    </row>
    <row r="56" spans="8:19" x14ac:dyDescent="0.2">
      <c r="H56" s="97">
        <v>3542</v>
      </c>
      <c r="I56" s="133">
        <v>16062</v>
      </c>
      <c r="J56" s="31" t="s">
        <v>3502</v>
      </c>
      <c r="K56" s="143"/>
      <c r="L56" s="144"/>
      <c r="M56" s="145"/>
      <c r="N56" s="124">
        <v>10312000</v>
      </c>
      <c r="O56" s="124" t="s">
        <v>3501</v>
      </c>
      <c r="P56" s="183">
        <v>10312000</v>
      </c>
      <c r="Q56" s="184" t="s">
        <v>3501</v>
      </c>
      <c r="R56" s="185">
        <v>14</v>
      </c>
      <c r="S56" s="186">
        <v>65</v>
      </c>
    </row>
    <row r="57" spans="8:19" x14ac:dyDescent="0.2">
      <c r="H57" s="97">
        <v>402</v>
      </c>
      <c r="I57" s="133">
        <v>15059</v>
      </c>
      <c r="J57" s="31" t="s">
        <v>721</v>
      </c>
      <c r="K57" s="143"/>
      <c r="L57" s="144"/>
      <c r="M57" s="145"/>
      <c r="N57" s="124">
        <v>10318000</v>
      </c>
      <c r="O57" s="124" t="s">
        <v>3020</v>
      </c>
      <c r="P57" s="183">
        <v>10318000</v>
      </c>
      <c r="Q57" s="184" t="s">
        <v>3020</v>
      </c>
      <c r="R57" s="185">
        <v>14</v>
      </c>
      <c r="S57" s="186">
        <v>65</v>
      </c>
    </row>
    <row r="58" spans="8:19" x14ac:dyDescent="0.2">
      <c r="H58" s="97">
        <v>5851</v>
      </c>
      <c r="I58" s="133">
        <v>14782</v>
      </c>
      <c r="J58" s="31" t="s">
        <v>722</v>
      </c>
      <c r="K58" s="143"/>
      <c r="L58" s="144"/>
      <c r="M58" s="145"/>
      <c r="N58" s="124">
        <v>10316000</v>
      </c>
      <c r="O58" s="124" t="s">
        <v>3459</v>
      </c>
      <c r="P58" s="183">
        <v>10316000</v>
      </c>
      <c r="Q58" s="184" t="s">
        <v>3459</v>
      </c>
      <c r="R58" s="185">
        <v>14</v>
      </c>
      <c r="S58" s="186">
        <v>65</v>
      </c>
    </row>
    <row r="59" spans="8:19" x14ac:dyDescent="0.2">
      <c r="H59" s="97">
        <v>6771</v>
      </c>
      <c r="I59" s="133">
        <v>13318</v>
      </c>
      <c r="J59" s="31" t="s">
        <v>723</v>
      </c>
      <c r="K59" s="143"/>
      <c r="L59" s="144"/>
      <c r="M59" s="145"/>
      <c r="N59" s="124">
        <v>10313000</v>
      </c>
      <c r="O59" s="124" t="s">
        <v>3021</v>
      </c>
      <c r="P59" s="183">
        <v>10313000</v>
      </c>
      <c r="Q59" s="184" t="s">
        <v>3021</v>
      </c>
      <c r="R59" s="185">
        <v>14</v>
      </c>
      <c r="S59" s="186">
        <v>65</v>
      </c>
    </row>
    <row r="60" spans="8:19" x14ac:dyDescent="0.2">
      <c r="H60" s="97"/>
      <c r="I60" s="133">
        <v>16312</v>
      </c>
      <c r="J60" s="31" t="s">
        <v>3705</v>
      </c>
      <c r="K60" s="143"/>
      <c r="L60" s="144"/>
      <c r="M60" s="145"/>
      <c r="N60" s="124">
        <v>10315000</v>
      </c>
      <c r="O60" s="124" t="s">
        <v>3022</v>
      </c>
      <c r="P60" s="183">
        <v>10315000</v>
      </c>
      <c r="Q60" s="184" t="s">
        <v>3022</v>
      </c>
      <c r="R60" s="185">
        <v>14</v>
      </c>
      <c r="S60" s="186">
        <v>65</v>
      </c>
    </row>
    <row r="61" spans="8:19" x14ac:dyDescent="0.2">
      <c r="H61" s="97">
        <v>630</v>
      </c>
      <c r="I61" s="133">
        <v>15192</v>
      </c>
      <c r="J61" s="31" t="s">
        <v>724</v>
      </c>
      <c r="K61" s="143"/>
      <c r="L61" s="144"/>
      <c r="M61" s="145"/>
      <c r="N61" s="124">
        <v>10364000</v>
      </c>
      <c r="O61" s="124" t="s">
        <v>3529</v>
      </c>
      <c r="P61" s="183">
        <v>10364000</v>
      </c>
      <c r="Q61" s="184" t="s">
        <v>3529</v>
      </c>
      <c r="R61" s="185">
        <v>15</v>
      </c>
      <c r="S61" s="186">
        <v>65</v>
      </c>
    </row>
    <row r="62" spans="8:19" x14ac:dyDescent="0.2">
      <c r="H62" s="97">
        <v>2762</v>
      </c>
      <c r="I62" s="133">
        <v>13825</v>
      </c>
      <c r="J62" s="31" t="s">
        <v>725</v>
      </c>
      <c r="K62" s="143"/>
      <c r="L62" s="144"/>
      <c r="M62" s="145"/>
      <c r="N62" s="124">
        <v>10364100</v>
      </c>
      <c r="O62" s="124" t="s">
        <v>3556</v>
      </c>
      <c r="P62" s="183">
        <v>10364100</v>
      </c>
      <c r="Q62" s="184" t="s">
        <v>3556</v>
      </c>
      <c r="R62" s="185">
        <v>15</v>
      </c>
      <c r="S62" s="186">
        <v>65</v>
      </c>
    </row>
    <row r="63" spans="8:19" x14ac:dyDescent="0.2">
      <c r="H63" s="97"/>
      <c r="I63" s="133">
        <v>10198</v>
      </c>
      <c r="J63" s="31" t="s">
        <v>726</v>
      </c>
      <c r="K63" s="143"/>
      <c r="L63" s="144"/>
      <c r="M63" s="145"/>
      <c r="N63" s="124">
        <v>0</v>
      </c>
      <c r="O63" s="124" t="s">
        <v>3102</v>
      </c>
      <c r="P63" s="187">
        <v>0</v>
      </c>
      <c r="Q63" s="184" t="s">
        <v>3102</v>
      </c>
      <c r="R63" s="185">
        <v>0</v>
      </c>
      <c r="S63" s="186">
        <v>0</v>
      </c>
    </row>
    <row r="64" spans="8:19" x14ac:dyDescent="0.2">
      <c r="H64" s="97">
        <v>1401</v>
      </c>
      <c r="I64" s="133">
        <v>11753</v>
      </c>
      <c r="J64" s="31" t="s">
        <v>727</v>
      </c>
      <c r="K64" s="143"/>
      <c r="L64" s="144"/>
      <c r="M64" s="145"/>
      <c r="N64" s="124">
        <v>44050000</v>
      </c>
      <c r="O64" s="124" t="s">
        <v>3103</v>
      </c>
      <c r="P64" s="183">
        <v>44050000</v>
      </c>
      <c r="Q64" s="184" t="s">
        <v>3103</v>
      </c>
      <c r="R64" s="185">
        <v>14</v>
      </c>
      <c r="S64" s="186">
        <v>65</v>
      </c>
    </row>
    <row r="65" spans="8:19" x14ac:dyDescent="0.2">
      <c r="H65" s="97">
        <v>1361</v>
      </c>
      <c r="I65" s="133">
        <v>11778</v>
      </c>
      <c r="J65" s="31" t="s">
        <v>728</v>
      </c>
      <c r="K65" s="143"/>
      <c r="L65" s="144"/>
      <c r="M65" s="145"/>
      <c r="N65" s="124">
        <v>0</v>
      </c>
      <c r="O65" s="124" t="s">
        <v>3023</v>
      </c>
      <c r="P65" s="187">
        <v>0</v>
      </c>
      <c r="Q65" s="184" t="s">
        <v>3023</v>
      </c>
      <c r="R65" s="185">
        <v>0</v>
      </c>
      <c r="S65" s="186">
        <v>0</v>
      </c>
    </row>
    <row r="66" spans="8:19" x14ac:dyDescent="0.2">
      <c r="H66" s="97"/>
      <c r="I66" s="133">
        <v>10108</v>
      </c>
      <c r="J66" s="31" t="s">
        <v>3668</v>
      </c>
      <c r="K66" s="143"/>
      <c r="L66" s="144"/>
      <c r="M66" s="145"/>
      <c r="N66" s="124">
        <v>55042000</v>
      </c>
      <c r="O66" s="124" t="s">
        <v>4040</v>
      </c>
      <c r="P66" s="183">
        <v>55042000</v>
      </c>
      <c r="Q66" s="184" t="s">
        <v>4040</v>
      </c>
      <c r="R66" s="185">
        <v>18</v>
      </c>
      <c r="S66" s="186">
        <v>65</v>
      </c>
    </row>
    <row r="67" spans="8:19" x14ac:dyDescent="0.2">
      <c r="H67" s="97"/>
      <c r="I67" s="133">
        <v>11750</v>
      </c>
      <c r="J67" s="31" t="s">
        <v>729</v>
      </c>
      <c r="K67" s="143"/>
      <c r="L67" s="144"/>
      <c r="M67" s="145"/>
      <c r="N67" s="124">
        <v>73012000</v>
      </c>
      <c r="O67" s="124" t="s">
        <v>4041</v>
      </c>
      <c r="P67" s="183">
        <v>73012000</v>
      </c>
      <c r="Q67" s="184" t="s">
        <v>4041</v>
      </c>
      <c r="R67" s="185">
        <v>18</v>
      </c>
      <c r="S67" s="186">
        <v>65</v>
      </c>
    </row>
    <row r="68" spans="8:19" x14ac:dyDescent="0.2">
      <c r="H68" s="97">
        <v>1122</v>
      </c>
      <c r="I68" s="133">
        <v>15540</v>
      </c>
      <c r="J68" s="31" t="s">
        <v>730</v>
      </c>
      <c r="K68" s="143"/>
      <c r="L68" s="144"/>
      <c r="M68" s="145"/>
      <c r="N68" s="124">
        <v>55040000</v>
      </c>
      <c r="O68" s="124" t="s">
        <v>3559</v>
      </c>
      <c r="P68" s="183">
        <v>55040000</v>
      </c>
      <c r="Q68" s="184" t="s">
        <v>3559</v>
      </c>
      <c r="R68" s="185">
        <v>18</v>
      </c>
      <c r="S68" s="186">
        <v>65</v>
      </c>
    </row>
    <row r="69" spans="8:19" x14ac:dyDescent="0.2">
      <c r="H69" s="97"/>
      <c r="I69" s="133">
        <v>11772</v>
      </c>
      <c r="J69" s="31" t="s">
        <v>731</v>
      </c>
      <c r="K69" s="143"/>
      <c r="L69" s="144"/>
      <c r="M69" s="145"/>
      <c r="N69" s="124">
        <v>73010000</v>
      </c>
      <c r="O69" s="124" t="s">
        <v>4011</v>
      </c>
      <c r="P69" s="183">
        <v>73010000</v>
      </c>
      <c r="Q69" s="184" t="s">
        <v>4011</v>
      </c>
      <c r="R69" s="185">
        <v>19</v>
      </c>
      <c r="S69" s="186">
        <v>65</v>
      </c>
    </row>
    <row r="70" spans="8:19" x14ac:dyDescent="0.2">
      <c r="H70" s="97">
        <v>1201</v>
      </c>
      <c r="I70" s="133">
        <v>11773</v>
      </c>
      <c r="J70" s="31" t="s">
        <v>732</v>
      </c>
      <c r="K70" s="143"/>
      <c r="L70" s="144"/>
      <c r="M70" s="145"/>
      <c r="N70" s="124">
        <v>84060000</v>
      </c>
      <c r="O70" s="124" t="s">
        <v>3560</v>
      </c>
      <c r="P70" s="183">
        <v>84060000</v>
      </c>
      <c r="Q70" s="184" t="s">
        <v>3560</v>
      </c>
      <c r="R70" s="185">
        <v>19</v>
      </c>
      <c r="S70" s="186">
        <v>65</v>
      </c>
    </row>
    <row r="71" spans="8:19" x14ac:dyDescent="0.2">
      <c r="H71" s="97"/>
      <c r="I71" s="133">
        <v>16329</v>
      </c>
      <c r="J71" s="31" t="s">
        <v>3706</v>
      </c>
      <c r="K71" s="143"/>
      <c r="L71" s="144"/>
      <c r="M71" s="145"/>
      <c r="N71" s="124">
        <v>84458000</v>
      </c>
      <c r="O71" s="124" t="s">
        <v>794</v>
      </c>
      <c r="P71" s="183">
        <v>84458000</v>
      </c>
      <c r="Q71" s="184" t="s">
        <v>794</v>
      </c>
      <c r="R71" s="185">
        <v>18</v>
      </c>
      <c r="S71" s="186">
        <v>65</v>
      </c>
    </row>
    <row r="72" spans="8:19" x14ac:dyDescent="0.2">
      <c r="H72" s="97">
        <v>1341</v>
      </c>
      <c r="I72" s="133">
        <v>11774</v>
      </c>
      <c r="J72" s="31" t="s">
        <v>733</v>
      </c>
      <c r="K72" s="143"/>
      <c r="L72" s="144"/>
      <c r="M72" s="145"/>
      <c r="N72" s="124">
        <v>84459000</v>
      </c>
      <c r="O72" s="124" t="s">
        <v>795</v>
      </c>
      <c r="P72" s="183">
        <v>84459000</v>
      </c>
      <c r="Q72" s="184" t="s">
        <v>795</v>
      </c>
      <c r="R72" s="185">
        <v>18</v>
      </c>
      <c r="S72" s="186">
        <v>65</v>
      </c>
    </row>
    <row r="73" spans="8:19" x14ac:dyDescent="0.2">
      <c r="H73" s="97"/>
      <c r="I73" s="133">
        <v>11775</v>
      </c>
      <c r="J73" s="31" t="s">
        <v>734</v>
      </c>
      <c r="K73" s="143"/>
      <c r="L73" s="144"/>
      <c r="M73" s="145"/>
      <c r="N73" s="124">
        <v>84131000</v>
      </c>
      <c r="O73" s="124" t="s">
        <v>4042</v>
      </c>
      <c r="P73" s="183">
        <v>84131000</v>
      </c>
      <c r="Q73" s="184" t="s">
        <v>4042</v>
      </c>
      <c r="R73" s="185">
        <v>18</v>
      </c>
      <c r="S73" s="186">
        <v>65</v>
      </c>
    </row>
    <row r="74" spans="8:19" x14ac:dyDescent="0.2">
      <c r="H74" s="97"/>
      <c r="I74" s="133">
        <v>11785</v>
      </c>
      <c r="J74" s="31" t="s">
        <v>735</v>
      </c>
      <c r="K74" s="143"/>
      <c r="L74" s="144"/>
      <c r="M74" s="145"/>
      <c r="N74" s="124">
        <v>84070000</v>
      </c>
      <c r="O74" s="124" t="s">
        <v>796</v>
      </c>
      <c r="P74" s="183">
        <v>84070000</v>
      </c>
      <c r="Q74" s="184" t="s">
        <v>796</v>
      </c>
      <c r="R74" s="185">
        <v>18</v>
      </c>
      <c r="S74" s="186">
        <v>65</v>
      </c>
    </row>
    <row r="75" spans="8:19" x14ac:dyDescent="0.2">
      <c r="H75" s="97">
        <v>211</v>
      </c>
      <c r="I75" s="133">
        <v>11777</v>
      </c>
      <c r="J75" s="31" t="s">
        <v>736</v>
      </c>
      <c r="K75" s="143"/>
      <c r="L75" s="144"/>
      <c r="M75" s="145"/>
      <c r="N75" s="124">
        <v>71070000</v>
      </c>
      <c r="O75" s="124" t="s">
        <v>797</v>
      </c>
      <c r="P75" s="183">
        <v>71070000</v>
      </c>
      <c r="Q75" s="184" t="s">
        <v>797</v>
      </c>
      <c r="R75" s="185">
        <v>18</v>
      </c>
      <c r="S75" s="186">
        <v>65</v>
      </c>
    </row>
    <row r="76" spans="8:19" x14ac:dyDescent="0.2">
      <c r="H76" s="97"/>
      <c r="I76" s="133">
        <v>11769</v>
      </c>
      <c r="J76" s="31" t="s">
        <v>737</v>
      </c>
      <c r="K76" s="143"/>
      <c r="L76" s="144"/>
      <c r="M76" s="145"/>
      <c r="N76" s="124">
        <v>84380000</v>
      </c>
      <c r="O76" s="124" t="s">
        <v>3538</v>
      </c>
      <c r="P76" s="183">
        <v>84380000</v>
      </c>
      <c r="Q76" s="184" t="s">
        <v>3538</v>
      </c>
      <c r="R76" s="185">
        <v>18</v>
      </c>
      <c r="S76" s="186">
        <v>65</v>
      </c>
    </row>
    <row r="77" spans="8:19" x14ac:dyDescent="0.2">
      <c r="H77" s="97">
        <v>1123</v>
      </c>
      <c r="I77" s="133">
        <v>16131</v>
      </c>
      <c r="J77" s="31" t="s">
        <v>738</v>
      </c>
      <c r="K77" s="143"/>
      <c r="L77" s="144"/>
      <c r="M77" s="145"/>
      <c r="N77" s="124">
        <v>73070000</v>
      </c>
      <c r="O77" s="124" t="s">
        <v>3561</v>
      </c>
      <c r="P77" s="183">
        <v>73070000</v>
      </c>
      <c r="Q77" s="184" t="s">
        <v>3561</v>
      </c>
      <c r="R77" s="185">
        <v>19</v>
      </c>
      <c r="S77" s="186">
        <v>65</v>
      </c>
    </row>
    <row r="78" spans="8:19" x14ac:dyDescent="0.2">
      <c r="H78" s="97">
        <v>4641</v>
      </c>
      <c r="I78" s="133">
        <v>15398</v>
      </c>
      <c r="J78" s="31" t="s">
        <v>739</v>
      </c>
      <c r="K78" s="143"/>
      <c r="L78" s="144"/>
      <c r="M78" s="145"/>
      <c r="N78" s="124">
        <v>93051000</v>
      </c>
      <c r="O78" s="124" t="s">
        <v>3562</v>
      </c>
      <c r="P78" s="183">
        <v>93051000</v>
      </c>
      <c r="Q78" s="184" t="s">
        <v>3562</v>
      </c>
      <c r="R78" s="185">
        <v>18</v>
      </c>
      <c r="S78" s="186">
        <v>65</v>
      </c>
    </row>
    <row r="79" spans="8:19" x14ac:dyDescent="0.2">
      <c r="H79" s="97">
        <v>5237</v>
      </c>
      <c r="I79" s="133">
        <v>14519</v>
      </c>
      <c r="J79" s="31" t="s">
        <v>2936</v>
      </c>
      <c r="K79" s="143"/>
      <c r="L79" s="144"/>
      <c r="M79" s="145"/>
      <c r="N79" s="124">
        <v>93051001</v>
      </c>
      <c r="O79" s="124" t="s">
        <v>3563</v>
      </c>
      <c r="P79" s="187">
        <v>93051001</v>
      </c>
      <c r="Q79" s="184" t="s">
        <v>3563</v>
      </c>
      <c r="R79" s="185">
        <v>18</v>
      </c>
      <c r="S79" s="186">
        <v>65</v>
      </c>
    </row>
    <row r="80" spans="8:19" x14ac:dyDescent="0.2">
      <c r="H80" s="97"/>
      <c r="I80" s="133">
        <v>16456</v>
      </c>
      <c r="J80" s="31" t="s">
        <v>3707</v>
      </c>
      <c r="K80" s="143"/>
      <c r="L80" s="144"/>
      <c r="M80" s="145"/>
      <c r="N80" s="124">
        <v>93051002</v>
      </c>
      <c r="O80" s="124" t="s">
        <v>3564</v>
      </c>
      <c r="P80" s="183">
        <v>93051002</v>
      </c>
      <c r="Q80" s="184" t="s">
        <v>3564</v>
      </c>
      <c r="R80" s="185">
        <v>18</v>
      </c>
      <c r="S80" s="186">
        <v>65</v>
      </c>
    </row>
    <row r="81" spans="8:19" x14ac:dyDescent="0.2">
      <c r="H81" s="97">
        <v>3251</v>
      </c>
      <c r="I81" s="133">
        <v>14399</v>
      </c>
      <c r="J81" s="31" t="s">
        <v>2937</v>
      </c>
      <c r="K81" s="143"/>
      <c r="L81" s="144"/>
      <c r="M81" s="145"/>
      <c r="N81" s="124">
        <v>93051005</v>
      </c>
      <c r="O81" s="124" t="s">
        <v>3565</v>
      </c>
      <c r="P81" s="183">
        <v>93051005</v>
      </c>
      <c r="Q81" s="184" t="s">
        <v>3565</v>
      </c>
      <c r="R81" s="185">
        <v>18</v>
      </c>
      <c r="S81" s="186">
        <v>65</v>
      </c>
    </row>
    <row r="82" spans="8:19" x14ac:dyDescent="0.2">
      <c r="H82" s="97"/>
      <c r="I82" s="133">
        <v>11781</v>
      </c>
      <c r="J82" s="31" t="s">
        <v>2938</v>
      </c>
      <c r="K82" s="143"/>
      <c r="L82" s="144"/>
      <c r="M82" s="145"/>
      <c r="N82" s="124">
        <v>93051003</v>
      </c>
      <c r="O82" s="124" t="s">
        <v>3566</v>
      </c>
      <c r="P82" s="183">
        <v>93051003</v>
      </c>
      <c r="Q82" s="184" t="s">
        <v>3566</v>
      </c>
      <c r="R82" s="185">
        <v>18</v>
      </c>
      <c r="S82" s="186">
        <v>65</v>
      </c>
    </row>
    <row r="83" spans="8:19" x14ac:dyDescent="0.2">
      <c r="H83" s="97"/>
      <c r="I83" s="133">
        <v>10010</v>
      </c>
      <c r="J83" s="31" t="s">
        <v>2939</v>
      </c>
      <c r="K83" s="143"/>
      <c r="L83" s="144"/>
      <c r="M83" s="145"/>
      <c r="N83" s="124">
        <v>93051004</v>
      </c>
      <c r="O83" s="124" t="s">
        <v>3567</v>
      </c>
      <c r="P83" s="187">
        <v>93051004</v>
      </c>
      <c r="Q83" s="184" t="s">
        <v>3567</v>
      </c>
      <c r="R83" s="185">
        <v>18</v>
      </c>
      <c r="S83" s="186">
        <v>65</v>
      </c>
    </row>
    <row r="84" spans="8:19" x14ac:dyDescent="0.2">
      <c r="H84" s="97"/>
      <c r="I84" s="133">
        <v>10001</v>
      </c>
      <c r="J84" s="31" t="s">
        <v>2940</v>
      </c>
      <c r="K84" s="143"/>
      <c r="L84" s="144"/>
      <c r="M84" s="145"/>
      <c r="N84" s="124">
        <v>93051006</v>
      </c>
      <c r="O84" s="124" t="s">
        <v>3568</v>
      </c>
      <c r="P84" s="183">
        <v>93051006</v>
      </c>
      <c r="Q84" s="184" t="s">
        <v>3568</v>
      </c>
      <c r="R84" s="185">
        <v>18</v>
      </c>
      <c r="S84" s="186">
        <v>65</v>
      </c>
    </row>
    <row r="85" spans="8:19" x14ac:dyDescent="0.2">
      <c r="H85" s="97">
        <v>3311</v>
      </c>
      <c r="I85" s="133">
        <v>14419</v>
      </c>
      <c r="J85" s="31" t="s">
        <v>2941</v>
      </c>
      <c r="K85" s="143"/>
      <c r="L85" s="144"/>
      <c r="M85" s="145"/>
      <c r="N85" s="124">
        <v>94700000</v>
      </c>
      <c r="O85" s="124" t="s">
        <v>3569</v>
      </c>
      <c r="P85" s="187">
        <v>94700000</v>
      </c>
      <c r="Q85" s="184" t="s">
        <v>3569</v>
      </c>
      <c r="R85" s="185">
        <v>18</v>
      </c>
      <c r="S85" s="186">
        <v>65</v>
      </c>
    </row>
    <row r="86" spans="8:19" x14ac:dyDescent="0.2">
      <c r="H86" s="97"/>
      <c r="I86" s="133">
        <v>11782</v>
      </c>
      <c r="J86" s="31" t="s">
        <v>2942</v>
      </c>
      <c r="K86" s="143"/>
      <c r="L86" s="144"/>
      <c r="M86" s="145"/>
      <c r="N86" s="124">
        <v>94702000</v>
      </c>
      <c r="O86" s="124" t="s">
        <v>4114</v>
      </c>
      <c r="P86" s="183">
        <v>94702000</v>
      </c>
      <c r="Q86" s="184" t="s">
        <v>4114</v>
      </c>
      <c r="R86" s="185">
        <v>18</v>
      </c>
      <c r="S86" s="186">
        <v>65</v>
      </c>
    </row>
    <row r="87" spans="8:19" x14ac:dyDescent="0.2">
      <c r="H87" s="97">
        <v>4881</v>
      </c>
      <c r="I87" s="133">
        <v>15436</v>
      </c>
      <c r="J87" s="31" t="s">
        <v>2943</v>
      </c>
      <c r="K87" s="143"/>
      <c r="L87" s="144"/>
      <c r="M87" s="145"/>
      <c r="N87" s="124">
        <v>94700001</v>
      </c>
      <c r="O87" s="124" t="s">
        <v>3570</v>
      </c>
      <c r="P87" s="183">
        <v>94700001</v>
      </c>
      <c r="Q87" s="184" t="s">
        <v>3570</v>
      </c>
      <c r="R87" s="185">
        <v>18</v>
      </c>
      <c r="S87" s="186">
        <v>65</v>
      </c>
    </row>
    <row r="88" spans="8:19" x14ac:dyDescent="0.2">
      <c r="H88" s="97"/>
      <c r="I88" s="133">
        <v>11026</v>
      </c>
      <c r="J88" s="31" t="s">
        <v>2944</v>
      </c>
      <c r="K88" s="143"/>
      <c r="L88" s="144"/>
      <c r="M88" s="145"/>
      <c r="N88" s="124">
        <v>94700006</v>
      </c>
      <c r="O88" s="124" t="s">
        <v>3571</v>
      </c>
      <c r="P88" s="183">
        <v>94700006</v>
      </c>
      <c r="Q88" s="184" t="s">
        <v>3571</v>
      </c>
      <c r="R88" s="185">
        <v>18</v>
      </c>
      <c r="S88" s="186">
        <v>65</v>
      </c>
    </row>
    <row r="89" spans="8:19" x14ac:dyDescent="0.2">
      <c r="H89" s="97">
        <v>4191</v>
      </c>
      <c r="I89" s="133">
        <v>11783</v>
      </c>
      <c r="J89" s="31" t="s">
        <v>2945</v>
      </c>
      <c r="K89" s="143"/>
      <c r="L89" s="144"/>
      <c r="M89" s="145"/>
      <c r="N89" s="124">
        <v>94700007</v>
      </c>
      <c r="O89" s="124" t="s">
        <v>3572</v>
      </c>
      <c r="P89" s="183">
        <v>94700007</v>
      </c>
      <c r="Q89" s="184" t="s">
        <v>3572</v>
      </c>
      <c r="R89" s="185">
        <v>18</v>
      </c>
      <c r="S89" s="186">
        <v>65</v>
      </c>
    </row>
    <row r="90" spans="8:19" x14ac:dyDescent="0.2">
      <c r="H90" s="97">
        <v>4461</v>
      </c>
      <c r="I90" s="133">
        <v>15451</v>
      </c>
      <c r="J90" s="31" t="s">
        <v>2946</v>
      </c>
      <c r="K90" s="143"/>
      <c r="L90" s="144"/>
      <c r="M90" s="145"/>
      <c r="N90" s="124">
        <v>94700003</v>
      </c>
      <c r="O90" s="124" t="s">
        <v>3573</v>
      </c>
      <c r="P90" s="183">
        <v>94700003</v>
      </c>
      <c r="Q90" s="184" t="s">
        <v>3573</v>
      </c>
      <c r="R90" s="185">
        <v>18</v>
      </c>
      <c r="S90" s="186">
        <v>65</v>
      </c>
    </row>
    <row r="91" spans="8:19" x14ac:dyDescent="0.2">
      <c r="H91" s="97">
        <v>921</v>
      </c>
      <c r="I91" s="133">
        <v>15320</v>
      </c>
      <c r="J91" s="31" t="s">
        <v>2947</v>
      </c>
      <c r="K91" s="143"/>
      <c r="L91" s="144"/>
      <c r="M91" s="145"/>
      <c r="N91" s="124">
        <v>94700005</v>
      </c>
      <c r="O91" s="124" t="s">
        <v>3574</v>
      </c>
      <c r="P91" s="183">
        <v>94700005</v>
      </c>
      <c r="Q91" s="184" t="s">
        <v>3574</v>
      </c>
      <c r="R91" s="185">
        <v>18</v>
      </c>
      <c r="S91" s="186">
        <v>65</v>
      </c>
    </row>
    <row r="92" spans="8:19" x14ac:dyDescent="0.2">
      <c r="H92" s="97">
        <v>3701</v>
      </c>
      <c r="I92" s="133">
        <v>16048</v>
      </c>
      <c r="J92" s="31" t="s">
        <v>2948</v>
      </c>
      <c r="K92" s="143"/>
      <c r="L92" s="144"/>
      <c r="M92" s="145"/>
      <c r="N92" s="124">
        <v>80211000</v>
      </c>
      <c r="O92" s="124" t="s">
        <v>4043</v>
      </c>
      <c r="P92" s="183">
        <v>80211000</v>
      </c>
      <c r="Q92" s="184" t="s">
        <v>4043</v>
      </c>
      <c r="R92" s="185">
        <v>18</v>
      </c>
      <c r="S92" s="186">
        <v>65</v>
      </c>
    </row>
    <row r="93" spans="8:19" x14ac:dyDescent="0.2">
      <c r="H93" s="97">
        <v>291</v>
      </c>
      <c r="I93" s="133">
        <v>16621</v>
      </c>
      <c r="J93" s="31" t="s">
        <v>2949</v>
      </c>
      <c r="K93" s="143"/>
      <c r="L93" s="144"/>
      <c r="M93" s="145"/>
      <c r="N93" s="124">
        <v>73651000</v>
      </c>
      <c r="O93" s="124" t="s">
        <v>4044</v>
      </c>
      <c r="P93" s="183">
        <v>73651000</v>
      </c>
      <c r="Q93" s="184" t="s">
        <v>4044</v>
      </c>
      <c r="R93" s="185">
        <v>18</v>
      </c>
      <c r="S93" s="186">
        <v>65</v>
      </c>
    </row>
    <row r="94" spans="8:19" x14ac:dyDescent="0.2">
      <c r="H94" s="97">
        <v>1202</v>
      </c>
      <c r="I94" s="133">
        <v>11784</v>
      </c>
      <c r="J94" s="31" t="s">
        <v>2950</v>
      </c>
      <c r="K94" s="143"/>
      <c r="L94" s="144"/>
      <c r="M94" s="145"/>
      <c r="N94" s="124">
        <v>73651001</v>
      </c>
      <c r="O94" s="124" t="s">
        <v>4045</v>
      </c>
      <c r="P94" s="187">
        <v>73651001</v>
      </c>
      <c r="Q94" s="184" t="s">
        <v>4045</v>
      </c>
      <c r="R94" s="185">
        <v>18</v>
      </c>
      <c r="S94" s="186">
        <v>65</v>
      </c>
    </row>
    <row r="95" spans="8:19" x14ac:dyDescent="0.2">
      <c r="H95" s="97"/>
      <c r="I95" s="133">
        <v>16523</v>
      </c>
      <c r="J95" s="31" t="s">
        <v>3708</v>
      </c>
      <c r="K95" s="143"/>
      <c r="L95" s="144"/>
      <c r="M95" s="145"/>
      <c r="N95" s="124">
        <v>73651002</v>
      </c>
      <c r="O95" s="124" t="s">
        <v>4046</v>
      </c>
      <c r="P95" s="183">
        <v>73651002</v>
      </c>
      <c r="Q95" s="184" t="s">
        <v>4046</v>
      </c>
      <c r="R95" s="185">
        <v>18</v>
      </c>
      <c r="S95" s="186">
        <v>65</v>
      </c>
    </row>
    <row r="96" spans="8:19" x14ac:dyDescent="0.2">
      <c r="H96" s="97"/>
      <c r="I96" s="133">
        <v>11761</v>
      </c>
      <c r="J96" s="31" t="s">
        <v>2951</v>
      </c>
      <c r="K96" s="143"/>
      <c r="L96" s="144"/>
      <c r="M96" s="145"/>
      <c r="N96" s="124">
        <v>73651003</v>
      </c>
      <c r="O96" s="124" t="s">
        <v>4047</v>
      </c>
      <c r="P96" s="183">
        <v>73651003</v>
      </c>
      <c r="Q96" s="184" t="s">
        <v>4047</v>
      </c>
      <c r="R96" s="185">
        <v>18</v>
      </c>
      <c r="S96" s="186">
        <v>65</v>
      </c>
    </row>
    <row r="97" spans="8:19" x14ac:dyDescent="0.2">
      <c r="H97" s="97"/>
      <c r="I97" s="133">
        <v>10204</v>
      </c>
      <c r="J97" s="31" t="s">
        <v>2952</v>
      </c>
      <c r="K97" s="143"/>
      <c r="L97" s="144"/>
      <c r="M97" s="145"/>
      <c r="N97" s="124">
        <v>73651004</v>
      </c>
      <c r="O97" s="124" t="s">
        <v>4048</v>
      </c>
      <c r="P97" s="183">
        <v>73651004</v>
      </c>
      <c r="Q97" s="184" t="s">
        <v>4048</v>
      </c>
      <c r="R97" s="185">
        <v>18</v>
      </c>
      <c r="S97" s="186">
        <v>65</v>
      </c>
    </row>
    <row r="98" spans="8:19" x14ac:dyDescent="0.2">
      <c r="H98" s="97">
        <v>3441</v>
      </c>
      <c r="I98" s="133">
        <v>14464</v>
      </c>
      <c r="J98" s="31" t="s">
        <v>2953</v>
      </c>
      <c r="K98" s="143"/>
      <c r="L98" s="144"/>
      <c r="M98" s="145"/>
      <c r="N98" s="124">
        <v>73140000</v>
      </c>
      <c r="O98" s="124" t="s">
        <v>4049</v>
      </c>
      <c r="P98" s="183">
        <v>73140000</v>
      </c>
      <c r="Q98" s="184" t="s">
        <v>4049</v>
      </c>
      <c r="R98" s="185">
        <v>18</v>
      </c>
      <c r="S98" s="186">
        <v>65</v>
      </c>
    </row>
    <row r="99" spans="8:19" x14ac:dyDescent="0.2">
      <c r="H99" s="97"/>
      <c r="I99" s="133">
        <v>11759</v>
      </c>
      <c r="J99" s="31" t="s">
        <v>2954</v>
      </c>
      <c r="K99" s="143"/>
      <c r="L99" s="144"/>
      <c r="M99" s="145"/>
      <c r="N99" s="124">
        <v>86150000</v>
      </c>
      <c r="O99" s="124" t="s">
        <v>798</v>
      </c>
      <c r="P99" s="183">
        <v>86150000</v>
      </c>
      <c r="Q99" s="184" t="s">
        <v>798</v>
      </c>
      <c r="R99" s="185">
        <v>18</v>
      </c>
      <c r="S99" s="186">
        <v>65</v>
      </c>
    </row>
    <row r="100" spans="8:19" x14ac:dyDescent="0.2">
      <c r="H100" s="97"/>
      <c r="I100" s="133">
        <v>11261</v>
      </c>
      <c r="J100" s="31" t="s">
        <v>2955</v>
      </c>
      <c r="K100" s="143"/>
      <c r="L100" s="144"/>
      <c r="M100" s="145"/>
      <c r="N100" s="124">
        <v>86152000</v>
      </c>
      <c r="O100" s="124" t="s">
        <v>4050</v>
      </c>
      <c r="P100" s="183">
        <v>86152000</v>
      </c>
      <c r="Q100" s="184" t="s">
        <v>4050</v>
      </c>
      <c r="R100" s="185">
        <v>18</v>
      </c>
      <c r="S100" s="186">
        <v>65</v>
      </c>
    </row>
    <row r="101" spans="8:19" x14ac:dyDescent="0.2">
      <c r="H101" s="97"/>
      <c r="I101" s="133">
        <v>16383</v>
      </c>
      <c r="J101" s="31" t="s">
        <v>3709</v>
      </c>
      <c r="K101" s="143"/>
      <c r="L101" s="144"/>
      <c r="M101" s="145"/>
      <c r="N101" s="124">
        <v>85090000</v>
      </c>
      <c r="O101" s="124" t="s">
        <v>3575</v>
      </c>
      <c r="P101" s="183">
        <v>85090000</v>
      </c>
      <c r="Q101" s="184" t="s">
        <v>3575</v>
      </c>
      <c r="R101" s="185">
        <v>19</v>
      </c>
      <c r="S101" s="186">
        <v>65</v>
      </c>
    </row>
    <row r="102" spans="8:19" x14ac:dyDescent="0.2">
      <c r="H102" s="97">
        <v>6602</v>
      </c>
      <c r="I102" s="133">
        <v>11776</v>
      </c>
      <c r="J102" s="31" t="s">
        <v>2956</v>
      </c>
      <c r="K102" s="143"/>
      <c r="L102" s="144"/>
      <c r="M102" s="145"/>
      <c r="N102" s="124">
        <v>84170000</v>
      </c>
      <c r="O102" s="124" t="s">
        <v>3576</v>
      </c>
      <c r="P102" s="183">
        <v>84170000</v>
      </c>
      <c r="Q102" s="184" t="s">
        <v>3576</v>
      </c>
      <c r="R102" s="185">
        <v>18</v>
      </c>
      <c r="S102" s="186">
        <v>65</v>
      </c>
    </row>
    <row r="103" spans="8:19" x14ac:dyDescent="0.2">
      <c r="H103" s="97">
        <v>6252</v>
      </c>
      <c r="I103" s="133">
        <v>14962</v>
      </c>
      <c r="J103" s="31" t="s">
        <v>2957</v>
      </c>
      <c r="K103" s="143"/>
      <c r="L103" s="144"/>
      <c r="M103" s="145"/>
      <c r="N103" s="124">
        <v>76030000</v>
      </c>
      <c r="O103" s="124" t="s">
        <v>4051</v>
      </c>
      <c r="P103" s="183">
        <v>76030000</v>
      </c>
      <c r="Q103" s="184" t="s">
        <v>4051</v>
      </c>
      <c r="R103" s="185">
        <v>19</v>
      </c>
      <c r="S103" s="186">
        <v>65</v>
      </c>
    </row>
    <row r="104" spans="8:19" x14ac:dyDescent="0.2">
      <c r="H104" s="97">
        <v>2841</v>
      </c>
      <c r="I104" s="133">
        <v>13780</v>
      </c>
      <c r="J104" s="31" t="s">
        <v>2958</v>
      </c>
      <c r="K104" s="143"/>
      <c r="L104" s="144"/>
      <c r="M104" s="145"/>
      <c r="N104" s="124">
        <v>85140000</v>
      </c>
      <c r="O104" s="124" t="s">
        <v>3577</v>
      </c>
      <c r="P104" s="183">
        <v>85140000</v>
      </c>
      <c r="Q104" s="184" t="s">
        <v>3577</v>
      </c>
      <c r="R104" s="185">
        <v>18</v>
      </c>
      <c r="S104" s="186">
        <v>65</v>
      </c>
    </row>
    <row r="105" spans="8:19" x14ac:dyDescent="0.2">
      <c r="H105" s="97"/>
      <c r="I105" s="133">
        <v>11754</v>
      </c>
      <c r="J105" s="31" t="s">
        <v>2959</v>
      </c>
      <c r="K105" s="143"/>
      <c r="L105" s="144"/>
      <c r="M105" s="145"/>
      <c r="N105" s="124">
        <v>66776000</v>
      </c>
      <c r="O105" s="124" t="s">
        <v>4052</v>
      </c>
      <c r="P105" s="183">
        <v>66776000</v>
      </c>
      <c r="Q105" s="184" t="s">
        <v>4052</v>
      </c>
      <c r="R105" s="185">
        <v>17</v>
      </c>
      <c r="S105" s="186">
        <v>65</v>
      </c>
    </row>
    <row r="106" spans="8:19" x14ac:dyDescent="0.2">
      <c r="H106" s="97">
        <v>3101</v>
      </c>
      <c r="I106" s="133">
        <v>14097</v>
      </c>
      <c r="J106" s="31" t="s">
        <v>2960</v>
      </c>
      <c r="K106" s="143"/>
      <c r="L106" s="144"/>
      <c r="M106" s="145"/>
      <c r="N106" s="124">
        <v>84210000</v>
      </c>
      <c r="O106" s="124" t="s">
        <v>4053</v>
      </c>
      <c r="P106" s="183">
        <v>84210000</v>
      </c>
      <c r="Q106" s="184" t="s">
        <v>4053</v>
      </c>
      <c r="R106" s="185">
        <v>18</v>
      </c>
      <c r="S106" s="186">
        <v>65</v>
      </c>
    </row>
    <row r="107" spans="8:19" x14ac:dyDescent="0.2">
      <c r="H107" s="97"/>
      <c r="I107" s="133">
        <v>11755</v>
      </c>
      <c r="J107" s="31" t="s">
        <v>2961</v>
      </c>
      <c r="K107" s="143"/>
      <c r="L107" s="144"/>
      <c r="M107" s="145"/>
      <c r="N107" s="124">
        <v>86200000</v>
      </c>
      <c r="O107" s="124" t="s">
        <v>799</v>
      </c>
      <c r="P107" s="183">
        <v>86200000</v>
      </c>
      <c r="Q107" s="184" t="s">
        <v>799</v>
      </c>
      <c r="R107" s="185">
        <v>18</v>
      </c>
      <c r="S107" s="186">
        <v>65</v>
      </c>
    </row>
    <row r="108" spans="8:19" x14ac:dyDescent="0.2">
      <c r="H108" s="97"/>
      <c r="I108" s="133">
        <v>11756</v>
      </c>
      <c r="J108" s="31" t="s">
        <v>2962</v>
      </c>
      <c r="K108" s="143"/>
      <c r="L108" s="144"/>
      <c r="M108" s="145"/>
      <c r="N108" s="124">
        <v>76020000</v>
      </c>
      <c r="O108" s="124" t="s">
        <v>4054</v>
      </c>
      <c r="P108" s="183">
        <v>76020000</v>
      </c>
      <c r="Q108" s="184" t="s">
        <v>4054</v>
      </c>
      <c r="R108" s="185">
        <v>19</v>
      </c>
      <c r="S108" s="186">
        <v>65</v>
      </c>
    </row>
    <row r="109" spans="8:19" x14ac:dyDescent="0.2">
      <c r="H109" s="97">
        <v>5143</v>
      </c>
      <c r="I109" s="133">
        <v>11757</v>
      </c>
      <c r="J109" s="31" t="s">
        <v>2963</v>
      </c>
      <c r="K109" s="143"/>
      <c r="L109" s="144"/>
      <c r="M109" s="145"/>
      <c r="N109" s="124">
        <v>76010000</v>
      </c>
      <c r="O109" s="124" t="s">
        <v>4055</v>
      </c>
      <c r="P109" s="187">
        <v>76010000</v>
      </c>
      <c r="Q109" s="184" t="s">
        <v>4055</v>
      </c>
      <c r="R109" s="185">
        <v>18</v>
      </c>
      <c r="S109" s="186">
        <v>65</v>
      </c>
    </row>
    <row r="110" spans="8:19" x14ac:dyDescent="0.2">
      <c r="H110" s="97">
        <v>6261</v>
      </c>
      <c r="I110" s="133">
        <v>11758</v>
      </c>
      <c r="J110" s="31" t="s">
        <v>2964</v>
      </c>
      <c r="K110" s="143"/>
      <c r="L110" s="144"/>
      <c r="M110" s="145"/>
      <c r="N110" s="124">
        <v>76040000</v>
      </c>
      <c r="O110" s="124" t="s">
        <v>4056</v>
      </c>
      <c r="P110" s="183">
        <v>76040000</v>
      </c>
      <c r="Q110" s="184" t="s">
        <v>4056</v>
      </c>
      <c r="R110" s="185">
        <v>19</v>
      </c>
      <c r="S110" s="186">
        <v>65</v>
      </c>
    </row>
    <row r="111" spans="8:19" x14ac:dyDescent="0.2">
      <c r="H111" s="97">
        <v>5001</v>
      </c>
      <c r="I111" s="133">
        <v>11768</v>
      </c>
      <c r="J111" s="31" t="s">
        <v>2965</v>
      </c>
      <c r="K111" s="143"/>
      <c r="L111" s="144"/>
      <c r="M111" s="145"/>
      <c r="N111" s="124">
        <v>85155000</v>
      </c>
      <c r="O111" s="124" t="s">
        <v>3692</v>
      </c>
      <c r="P111" s="183">
        <v>85155000</v>
      </c>
      <c r="Q111" s="184" t="s">
        <v>3692</v>
      </c>
      <c r="R111" s="185">
        <v>18</v>
      </c>
      <c r="S111" s="186">
        <v>65</v>
      </c>
    </row>
    <row r="112" spans="8:19" x14ac:dyDescent="0.2">
      <c r="H112" s="97">
        <v>2881</v>
      </c>
      <c r="I112" s="133">
        <v>13809</v>
      </c>
      <c r="J112" s="31" t="s">
        <v>2966</v>
      </c>
      <c r="K112" s="143"/>
      <c r="L112" s="144"/>
      <c r="M112" s="145"/>
      <c r="N112" s="124">
        <v>63180000</v>
      </c>
      <c r="O112" s="124" t="s">
        <v>4057</v>
      </c>
      <c r="P112" s="187">
        <v>63180000</v>
      </c>
      <c r="Q112" s="184" t="s">
        <v>4057</v>
      </c>
      <c r="R112" s="185">
        <v>18</v>
      </c>
      <c r="S112" s="186">
        <v>65</v>
      </c>
    </row>
    <row r="113" spans="8:19" x14ac:dyDescent="0.2">
      <c r="H113" s="97">
        <v>4401</v>
      </c>
      <c r="I113" s="133">
        <v>15456</v>
      </c>
      <c r="J113" s="31" t="s">
        <v>2967</v>
      </c>
      <c r="K113" s="143"/>
      <c r="L113" s="144"/>
      <c r="M113" s="145"/>
      <c r="N113" s="124">
        <v>75206000</v>
      </c>
      <c r="O113" s="124" t="s">
        <v>4012</v>
      </c>
      <c r="P113" s="183">
        <v>75206000</v>
      </c>
      <c r="Q113" s="184" t="s">
        <v>4012</v>
      </c>
      <c r="R113" s="185">
        <v>18</v>
      </c>
      <c r="S113" s="186">
        <v>65</v>
      </c>
    </row>
    <row r="114" spans="8:19" x14ac:dyDescent="0.2">
      <c r="H114" s="97">
        <v>381</v>
      </c>
      <c r="I114" s="133">
        <v>15044</v>
      </c>
      <c r="J114" s="31" t="s">
        <v>2968</v>
      </c>
      <c r="K114" s="143"/>
      <c r="L114" s="144"/>
      <c r="M114" s="145"/>
      <c r="N114" s="124">
        <v>93271000</v>
      </c>
      <c r="O114" s="124" t="s">
        <v>3578</v>
      </c>
      <c r="P114" s="187">
        <v>93271000</v>
      </c>
      <c r="Q114" s="184" t="s">
        <v>3578</v>
      </c>
      <c r="R114" s="185">
        <v>18</v>
      </c>
      <c r="S114" s="186">
        <v>65</v>
      </c>
    </row>
    <row r="115" spans="8:19" x14ac:dyDescent="0.2">
      <c r="H115" s="97"/>
      <c r="I115" s="133">
        <v>11762</v>
      </c>
      <c r="J115" s="31" t="s">
        <v>2969</v>
      </c>
      <c r="K115" s="143"/>
      <c r="L115" s="144"/>
      <c r="M115" s="145"/>
      <c r="N115" s="124">
        <v>93272000</v>
      </c>
      <c r="O115" s="124" t="s">
        <v>4115</v>
      </c>
      <c r="P115" s="187">
        <v>93272000</v>
      </c>
      <c r="Q115" s="184" t="s">
        <v>4115</v>
      </c>
      <c r="R115" s="185">
        <v>18</v>
      </c>
      <c r="S115" s="186">
        <v>65</v>
      </c>
    </row>
    <row r="116" spans="8:19" x14ac:dyDescent="0.2">
      <c r="H116" s="97"/>
      <c r="I116" s="133">
        <v>10182</v>
      </c>
      <c r="J116" s="31" t="s">
        <v>2970</v>
      </c>
      <c r="K116" s="143"/>
      <c r="L116" s="144"/>
      <c r="M116" s="145"/>
      <c r="N116" s="124">
        <v>93271001</v>
      </c>
      <c r="O116" s="124" t="s">
        <v>4058</v>
      </c>
      <c r="P116" s="183">
        <v>93271001</v>
      </c>
      <c r="Q116" s="184" t="s">
        <v>4058</v>
      </c>
      <c r="R116" s="185">
        <v>18</v>
      </c>
      <c r="S116" s="186">
        <v>65</v>
      </c>
    </row>
    <row r="117" spans="8:19" x14ac:dyDescent="0.2">
      <c r="H117" s="97">
        <v>6021</v>
      </c>
      <c r="I117" s="133">
        <v>11763</v>
      </c>
      <c r="J117" s="31" t="s">
        <v>2971</v>
      </c>
      <c r="K117" s="143"/>
      <c r="L117" s="144"/>
      <c r="M117" s="145"/>
      <c r="N117" s="124">
        <v>93271002</v>
      </c>
      <c r="O117" s="124" t="s">
        <v>4059</v>
      </c>
      <c r="P117" s="183">
        <v>93271002</v>
      </c>
      <c r="Q117" s="184" t="s">
        <v>4059</v>
      </c>
      <c r="R117" s="185">
        <v>18</v>
      </c>
      <c r="S117" s="186">
        <v>65</v>
      </c>
    </row>
    <row r="118" spans="8:19" x14ac:dyDescent="0.2">
      <c r="H118" s="97"/>
      <c r="I118" s="133">
        <v>16198</v>
      </c>
      <c r="J118" s="31" t="s">
        <v>3710</v>
      </c>
      <c r="K118" s="143"/>
      <c r="L118" s="144"/>
      <c r="M118" s="145"/>
      <c r="N118" s="124">
        <v>93271003</v>
      </c>
      <c r="O118" s="124" t="s">
        <v>4060</v>
      </c>
      <c r="P118" s="183">
        <v>93271003</v>
      </c>
      <c r="Q118" s="184" t="s">
        <v>4060</v>
      </c>
      <c r="R118" s="185">
        <v>18</v>
      </c>
      <c r="S118" s="186">
        <v>65</v>
      </c>
    </row>
    <row r="119" spans="8:19" x14ac:dyDescent="0.2">
      <c r="H119" s="97">
        <v>2821</v>
      </c>
      <c r="I119" s="133">
        <v>13766</v>
      </c>
      <c r="J119" s="31" t="s">
        <v>2972</v>
      </c>
      <c r="K119" s="143"/>
      <c r="L119" s="144"/>
      <c r="M119" s="145"/>
      <c r="N119" s="124">
        <v>93360000</v>
      </c>
      <c r="O119" s="124" t="s">
        <v>3579</v>
      </c>
      <c r="P119" s="187">
        <v>93360000</v>
      </c>
      <c r="Q119" s="184" t="s">
        <v>3579</v>
      </c>
      <c r="R119" s="185">
        <v>19</v>
      </c>
      <c r="S119" s="186">
        <v>65</v>
      </c>
    </row>
    <row r="120" spans="8:19" x14ac:dyDescent="0.2">
      <c r="H120" s="97">
        <v>4222</v>
      </c>
      <c r="I120" s="133">
        <v>11764</v>
      </c>
      <c r="J120" s="31" t="s">
        <v>2973</v>
      </c>
      <c r="K120" s="143"/>
      <c r="L120" s="144"/>
      <c r="M120" s="145"/>
      <c r="N120" s="124">
        <v>93362000</v>
      </c>
      <c r="O120" s="124" t="s">
        <v>4116</v>
      </c>
      <c r="P120" s="187">
        <v>93362000</v>
      </c>
      <c r="Q120" s="184" t="s">
        <v>4116</v>
      </c>
      <c r="R120" s="185">
        <v>18</v>
      </c>
      <c r="S120" s="186">
        <v>65</v>
      </c>
    </row>
    <row r="121" spans="8:19" x14ac:dyDescent="0.2">
      <c r="H121" s="97">
        <v>2763</v>
      </c>
      <c r="I121" s="133">
        <v>13826</v>
      </c>
      <c r="J121" s="31" t="s">
        <v>2974</v>
      </c>
      <c r="K121" s="143"/>
      <c r="L121" s="144"/>
      <c r="M121" s="145"/>
      <c r="N121" s="124">
        <v>86361000</v>
      </c>
      <c r="O121" s="124" t="s">
        <v>3580</v>
      </c>
      <c r="P121" s="187">
        <v>86361000</v>
      </c>
      <c r="Q121" s="184" t="s">
        <v>3580</v>
      </c>
      <c r="R121" s="185">
        <v>18</v>
      </c>
      <c r="S121" s="186">
        <v>65</v>
      </c>
    </row>
    <row r="122" spans="8:19" x14ac:dyDescent="0.2">
      <c r="H122" s="97">
        <v>5701</v>
      </c>
      <c r="I122" s="133">
        <v>14779</v>
      </c>
      <c r="J122" s="31" t="s">
        <v>2975</v>
      </c>
      <c r="K122" s="143"/>
      <c r="L122" s="144"/>
      <c r="M122" s="145"/>
      <c r="N122" s="124">
        <v>86362000</v>
      </c>
      <c r="O122" s="124" t="s">
        <v>4144</v>
      </c>
      <c r="P122" s="187">
        <v>86362000</v>
      </c>
      <c r="Q122" s="184" t="s">
        <v>4144</v>
      </c>
      <c r="R122" s="185">
        <v>18</v>
      </c>
      <c r="S122" s="186">
        <v>65</v>
      </c>
    </row>
    <row r="123" spans="8:19" x14ac:dyDescent="0.2">
      <c r="H123" s="97">
        <v>5743</v>
      </c>
      <c r="I123" s="133">
        <v>14778</v>
      </c>
      <c r="J123" s="31" t="s">
        <v>2976</v>
      </c>
      <c r="K123" s="143"/>
      <c r="L123" s="144"/>
      <c r="M123" s="145"/>
      <c r="N123" s="124">
        <v>84073000</v>
      </c>
      <c r="O123" s="124" t="s">
        <v>4013</v>
      </c>
      <c r="P123" s="187">
        <v>84073000</v>
      </c>
      <c r="Q123" s="184" t="s">
        <v>4013</v>
      </c>
      <c r="R123" s="185">
        <v>18</v>
      </c>
      <c r="S123" s="186">
        <v>65</v>
      </c>
    </row>
    <row r="124" spans="8:19" x14ac:dyDescent="0.2">
      <c r="H124" s="97"/>
      <c r="I124" s="133">
        <v>10685</v>
      </c>
      <c r="J124" s="31" t="s">
        <v>2977</v>
      </c>
      <c r="K124" s="143"/>
      <c r="L124" s="144"/>
      <c r="M124" s="145"/>
      <c r="N124" s="124">
        <v>78960000</v>
      </c>
      <c r="O124" s="124" t="s">
        <v>3581</v>
      </c>
      <c r="P124" s="187">
        <v>78960000</v>
      </c>
      <c r="Q124" s="184" t="s">
        <v>3581</v>
      </c>
      <c r="R124" s="185">
        <v>19</v>
      </c>
      <c r="S124" s="186">
        <v>65</v>
      </c>
    </row>
    <row r="125" spans="8:19" x14ac:dyDescent="0.2">
      <c r="H125" s="97">
        <v>4061</v>
      </c>
      <c r="I125" s="133">
        <v>13668</v>
      </c>
      <c r="J125" s="31" t="s">
        <v>2978</v>
      </c>
      <c r="K125" s="143"/>
      <c r="L125" s="144"/>
      <c r="M125" s="145"/>
      <c r="N125" s="124">
        <v>78971000</v>
      </c>
      <c r="O125" s="124" t="s">
        <v>3582</v>
      </c>
      <c r="P125" s="187">
        <v>78971000</v>
      </c>
      <c r="Q125" s="184" t="s">
        <v>3582</v>
      </c>
      <c r="R125" s="185">
        <v>18</v>
      </c>
      <c r="S125" s="186">
        <v>65</v>
      </c>
    </row>
    <row r="126" spans="8:19" x14ac:dyDescent="0.2">
      <c r="H126" s="97">
        <v>602</v>
      </c>
      <c r="I126" s="133">
        <v>15167</v>
      </c>
      <c r="J126" s="31" t="s">
        <v>2979</v>
      </c>
      <c r="K126" s="143"/>
      <c r="L126" s="144"/>
      <c r="M126" s="145"/>
      <c r="N126" s="124">
        <v>78977000</v>
      </c>
      <c r="O126" s="124" t="s">
        <v>4160</v>
      </c>
      <c r="P126" s="187">
        <v>78977000</v>
      </c>
      <c r="Q126" s="184" t="s">
        <v>4160</v>
      </c>
      <c r="R126" s="185">
        <v>18</v>
      </c>
      <c r="S126" s="186">
        <v>65</v>
      </c>
    </row>
    <row r="127" spans="8:19" x14ac:dyDescent="0.2">
      <c r="H127" s="97"/>
      <c r="I127" s="133">
        <v>11320</v>
      </c>
      <c r="J127" s="31" t="s">
        <v>2980</v>
      </c>
      <c r="K127" s="143"/>
      <c r="L127" s="144"/>
      <c r="M127" s="145"/>
      <c r="N127" s="124">
        <v>71450000</v>
      </c>
      <c r="O127" s="124" t="s">
        <v>3460</v>
      </c>
      <c r="P127" s="187">
        <v>71450000</v>
      </c>
      <c r="Q127" s="184" t="s">
        <v>3460</v>
      </c>
      <c r="R127" s="185">
        <v>18</v>
      </c>
      <c r="S127" s="186">
        <v>65</v>
      </c>
    </row>
    <row r="128" spans="8:19" x14ac:dyDescent="0.2">
      <c r="H128" s="97">
        <v>5144</v>
      </c>
      <c r="I128" s="133">
        <v>11703</v>
      </c>
      <c r="J128" s="31" t="s">
        <v>2981</v>
      </c>
      <c r="K128" s="143"/>
      <c r="L128" s="144"/>
      <c r="M128" s="145"/>
      <c r="N128" s="124">
        <v>94692000</v>
      </c>
      <c r="O128" s="124" t="s">
        <v>4117</v>
      </c>
      <c r="P128" s="187">
        <v>94692000</v>
      </c>
      <c r="Q128" s="184" t="s">
        <v>4117</v>
      </c>
      <c r="R128" s="185">
        <v>18</v>
      </c>
      <c r="S128" s="186">
        <v>65</v>
      </c>
    </row>
    <row r="129" spans="8:19" x14ac:dyDescent="0.2">
      <c r="H129" s="97">
        <v>3921</v>
      </c>
      <c r="I129" s="133">
        <v>16060</v>
      </c>
      <c r="J129" s="31" t="s">
        <v>2982</v>
      </c>
      <c r="K129" s="143"/>
      <c r="L129" s="144"/>
      <c r="M129" s="145"/>
      <c r="N129" s="124">
        <v>93582000</v>
      </c>
      <c r="O129" s="124" t="s">
        <v>4118</v>
      </c>
      <c r="P129" s="187">
        <v>93582000</v>
      </c>
      <c r="Q129" s="184" t="s">
        <v>4118</v>
      </c>
      <c r="R129" s="185">
        <v>18</v>
      </c>
      <c r="S129" s="186">
        <v>65</v>
      </c>
    </row>
    <row r="130" spans="8:19" x14ac:dyDescent="0.2">
      <c r="H130" s="97"/>
      <c r="I130" s="133">
        <v>11658</v>
      </c>
      <c r="J130" s="31" t="s">
        <v>2983</v>
      </c>
      <c r="K130" s="143"/>
      <c r="L130" s="144"/>
      <c r="M130" s="145"/>
      <c r="N130" s="124">
        <v>93535000</v>
      </c>
      <c r="O130" s="124" t="s">
        <v>4061</v>
      </c>
      <c r="P130" s="187">
        <v>93535000</v>
      </c>
      <c r="Q130" s="184" t="s">
        <v>4061</v>
      </c>
      <c r="R130" s="185">
        <v>19</v>
      </c>
      <c r="S130" s="186">
        <v>65</v>
      </c>
    </row>
    <row r="131" spans="8:19" x14ac:dyDescent="0.2">
      <c r="H131" s="97"/>
      <c r="I131" s="133">
        <v>11725</v>
      </c>
      <c r="J131" s="31" t="s">
        <v>2984</v>
      </c>
      <c r="K131" s="143"/>
      <c r="L131" s="144"/>
      <c r="M131" s="145"/>
      <c r="N131" s="124">
        <v>93530000</v>
      </c>
      <c r="O131" s="124" t="s">
        <v>4119</v>
      </c>
      <c r="P131" s="187">
        <v>93530000</v>
      </c>
      <c r="Q131" s="184" t="s">
        <v>4119</v>
      </c>
      <c r="R131" s="185">
        <v>19</v>
      </c>
      <c r="S131" s="186">
        <v>65</v>
      </c>
    </row>
    <row r="132" spans="8:19" x14ac:dyDescent="0.2">
      <c r="H132" s="97"/>
      <c r="I132" s="133">
        <v>16185</v>
      </c>
      <c r="J132" s="31" t="s">
        <v>3711</v>
      </c>
      <c r="K132" s="143"/>
      <c r="L132" s="144"/>
      <c r="M132" s="145"/>
      <c r="N132" s="124">
        <v>93536001</v>
      </c>
      <c r="O132" s="124" t="s">
        <v>4120</v>
      </c>
      <c r="P132" s="187">
        <v>93536001</v>
      </c>
      <c r="Q132" s="184" t="s">
        <v>4120</v>
      </c>
      <c r="R132" s="185">
        <v>18</v>
      </c>
      <c r="S132" s="186">
        <v>65</v>
      </c>
    </row>
    <row r="133" spans="8:19" x14ac:dyDescent="0.2">
      <c r="H133" s="97">
        <v>1362</v>
      </c>
      <c r="I133" s="133">
        <v>11670</v>
      </c>
      <c r="J133" s="31" t="s">
        <v>2985</v>
      </c>
      <c r="K133" s="143"/>
      <c r="L133" s="144"/>
      <c r="M133" s="145"/>
      <c r="N133" s="124">
        <v>93536002</v>
      </c>
      <c r="O133" s="124" t="s">
        <v>4121</v>
      </c>
      <c r="P133" s="187">
        <v>93536002</v>
      </c>
      <c r="Q133" s="184" t="s">
        <v>4121</v>
      </c>
      <c r="R133" s="185">
        <v>18</v>
      </c>
      <c r="S133" s="186">
        <v>65</v>
      </c>
    </row>
    <row r="134" spans="8:19" x14ac:dyDescent="0.2">
      <c r="H134" s="97"/>
      <c r="I134" s="133">
        <v>11368</v>
      </c>
      <c r="J134" s="31" t="s">
        <v>2986</v>
      </c>
      <c r="K134" s="143"/>
      <c r="L134" s="144"/>
      <c r="M134" s="145"/>
      <c r="N134" s="124">
        <v>93536003</v>
      </c>
      <c r="O134" s="124" t="s">
        <v>4122</v>
      </c>
      <c r="P134" s="187">
        <v>93536003</v>
      </c>
      <c r="Q134" s="184" t="s">
        <v>4122</v>
      </c>
      <c r="R134" s="185">
        <v>18</v>
      </c>
      <c r="S134" s="186">
        <v>65</v>
      </c>
    </row>
    <row r="135" spans="8:19" x14ac:dyDescent="0.2">
      <c r="H135" s="97"/>
      <c r="I135" s="133">
        <v>11671</v>
      </c>
      <c r="J135" s="31" t="s">
        <v>2987</v>
      </c>
      <c r="K135" s="143"/>
      <c r="L135" s="144"/>
      <c r="M135" s="145"/>
      <c r="N135" s="124">
        <v>86825000</v>
      </c>
      <c r="O135" s="124" t="s">
        <v>4123</v>
      </c>
      <c r="P135" s="187">
        <v>86825000</v>
      </c>
      <c r="Q135" s="184" t="s">
        <v>4123</v>
      </c>
      <c r="R135" s="185">
        <v>18</v>
      </c>
      <c r="S135" s="186">
        <v>65</v>
      </c>
    </row>
    <row r="136" spans="8:19" x14ac:dyDescent="0.2">
      <c r="H136" s="97">
        <v>5702</v>
      </c>
      <c r="I136" s="133">
        <v>15652</v>
      </c>
      <c r="J136" s="31" t="s">
        <v>3461</v>
      </c>
      <c r="K136" s="143"/>
      <c r="L136" s="144"/>
      <c r="M136" s="145"/>
      <c r="N136" s="124">
        <v>86880000</v>
      </c>
      <c r="O136" s="124" t="s">
        <v>3530</v>
      </c>
      <c r="P136" s="187">
        <v>86880000</v>
      </c>
      <c r="Q136" s="184" t="s">
        <v>3530</v>
      </c>
      <c r="R136" s="185">
        <v>18</v>
      </c>
      <c r="S136" s="186">
        <v>65</v>
      </c>
    </row>
    <row r="137" spans="8:19" x14ac:dyDescent="0.2">
      <c r="H137" s="97"/>
      <c r="I137" s="133">
        <v>11672</v>
      </c>
      <c r="J137" s="31" t="s">
        <v>2988</v>
      </c>
      <c r="K137" s="143"/>
      <c r="L137" s="144"/>
      <c r="M137" s="145"/>
      <c r="N137" s="124">
        <v>93382000</v>
      </c>
      <c r="O137" s="124" t="s">
        <v>4062</v>
      </c>
      <c r="P137" s="187">
        <v>93382000</v>
      </c>
      <c r="Q137" s="184" t="s">
        <v>4062</v>
      </c>
      <c r="R137" s="185">
        <v>18</v>
      </c>
      <c r="S137" s="186">
        <v>65</v>
      </c>
    </row>
    <row r="138" spans="8:19" x14ac:dyDescent="0.2">
      <c r="H138" s="97"/>
      <c r="I138" s="133">
        <v>16570</v>
      </c>
      <c r="J138" s="31" t="s">
        <v>3712</v>
      </c>
      <c r="K138" s="143"/>
      <c r="L138" s="144"/>
      <c r="M138" s="145"/>
      <c r="N138" s="124">
        <v>93620001</v>
      </c>
      <c r="O138" s="124" t="s">
        <v>3583</v>
      </c>
      <c r="P138" s="187">
        <v>93620001</v>
      </c>
      <c r="Q138" s="184" t="s">
        <v>3583</v>
      </c>
      <c r="R138" s="185">
        <v>18</v>
      </c>
      <c r="S138" s="186">
        <v>65</v>
      </c>
    </row>
    <row r="139" spans="8:19" x14ac:dyDescent="0.2">
      <c r="H139" s="97">
        <v>5091</v>
      </c>
      <c r="I139" s="133">
        <v>11673</v>
      </c>
      <c r="J139" s="31" t="s">
        <v>2989</v>
      </c>
      <c r="K139" s="143"/>
      <c r="L139" s="144"/>
      <c r="M139" s="145"/>
      <c r="N139" s="124">
        <v>93622001</v>
      </c>
      <c r="O139" s="124" t="s">
        <v>4124</v>
      </c>
      <c r="P139" s="187">
        <v>93622001</v>
      </c>
      <c r="Q139" s="184" t="s">
        <v>4124</v>
      </c>
      <c r="R139" s="185">
        <v>18</v>
      </c>
      <c r="S139" s="186">
        <v>65</v>
      </c>
    </row>
    <row r="140" spans="8:19" x14ac:dyDescent="0.2">
      <c r="H140" s="97">
        <v>5511</v>
      </c>
      <c r="I140" s="133">
        <v>16613</v>
      </c>
      <c r="J140" s="31" t="s">
        <v>2990</v>
      </c>
      <c r="K140" s="143"/>
      <c r="L140" s="144"/>
      <c r="M140" s="145"/>
      <c r="N140" s="124">
        <v>93620002</v>
      </c>
      <c r="O140" s="124" t="s">
        <v>3584</v>
      </c>
      <c r="P140" s="187">
        <v>93620002</v>
      </c>
      <c r="Q140" s="184" t="s">
        <v>3584</v>
      </c>
      <c r="R140" s="185">
        <v>18</v>
      </c>
      <c r="S140" s="186">
        <v>65</v>
      </c>
    </row>
    <row r="141" spans="8:19" x14ac:dyDescent="0.2">
      <c r="H141" s="97">
        <v>5146</v>
      </c>
      <c r="I141" s="133">
        <v>11684</v>
      </c>
      <c r="J141" s="31" t="s">
        <v>2991</v>
      </c>
      <c r="K141" s="143"/>
      <c r="L141" s="144"/>
      <c r="M141" s="145"/>
      <c r="N141" s="124">
        <v>93622002</v>
      </c>
      <c r="O141" s="124" t="s">
        <v>4125</v>
      </c>
      <c r="P141" s="187">
        <v>93622002</v>
      </c>
      <c r="Q141" s="184" t="s">
        <v>4125</v>
      </c>
      <c r="R141" s="185">
        <v>18</v>
      </c>
      <c r="S141" s="186">
        <v>65</v>
      </c>
    </row>
    <row r="142" spans="8:19" x14ac:dyDescent="0.2">
      <c r="H142" s="97"/>
      <c r="I142" s="133">
        <v>10973</v>
      </c>
      <c r="J142" s="31" t="s">
        <v>2992</v>
      </c>
      <c r="K142" s="143"/>
      <c r="L142" s="144"/>
      <c r="M142" s="145"/>
      <c r="N142" s="124">
        <v>93620003</v>
      </c>
      <c r="O142" s="124" t="s">
        <v>3585</v>
      </c>
      <c r="P142" s="187">
        <v>93620003</v>
      </c>
      <c r="Q142" s="184" t="s">
        <v>3585</v>
      </c>
      <c r="R142" s="185">
        <v>18</v>
      </c>
      <c r="S142" s="186">
        <v>65</v>
      </c>
    </row>
    <row r="143" spans="8:19" x14ac:dyDescent="0.2">
      <c r="H143" s="97">
        <v>2321</v>
      </c>
      <c r="I143" s="133">
        <v>11676</v>
      </c>
      <c r="J143" s="31" t="s">
        <v>2993</v>
      </c>
      <c r="K143" s="143"/>
      <c r="L143" s="144"/>
      <c r="M143" s="145"/>
      <c r="N143" s="124">
        <v>93622003</v>
      </c>
      <c r="O143" s="124" t="s">
        <v>4126</v>
      </c>
      <c r="P143" s="187">
        <v>93622003</v>
      </c>
      <c r="Q143" s="184" t="s">
        <v>4126</v>
      </c>
      <c r="R143" s="185">
        <v>18</v>
      </c>
      <c r="S143" s="186">
        <v>65</v>
      </c>
    </row>
    <row r="144" spans="8:19" x14ac:dyDescent="0.2">
      <c r="H144" s="97"/>
      <c r="I144" s="133">
        <v>11668</v>
      </c>
      <c r="J144" s="31" t="s">
        <v>2994</v>
      </c>
      <c r="K144" s="143"/>
      <c r="L144" s="144"/>
      <c r="M144" s="145"/>
      <c r="N144" s="124">
        <v>94710000</v>
      </c>
      <c r="O144" s="124" t="s">
        <v>3586</v>
      </c>
      <c r="P144" s="187">
        <v>94710000</v>
      </c>
      <c r="Q144" s="184" t="s">
        <v>3586</v>
      </c>
      <c r="R144" s="185">
        <v>18</v>
      </c>
      <c r="S144" s="186">
        <v>65</v>
      </c>
    </row>
    <row r="145" spans="8:19" x14ac:dyDescent="0.2">
      <c r="H145" s="97">
        <v>1203</v>
      </c>
      <c r="I145" s="133">
        <v>11678</v>
      </c>
      <c r="J145" s="31" t="s">
        <v>2995</v>
      </c>
      <c r="K145" s="143"/>
      <c r="L145" s="144"/>
      <c r="M145" s="145"/>
      <c r="N145" s="124">
        <v>94712000</v>
      </c>
      <c r="O145" s="124" t="s">
        <v>4063</v>
      </c>
      <c r="P145" s="187">
        <v>94712000</v>
      </c>
      <c r="Q145" s="184" t="s">
        <v>4063</v>
      </c>
      <c r="R145" s="185">
        <v>18</v>
      </c>
      <c r="S145" s="186">
        <v>65</v>
      </c>
    </row>
    <row r="146" spans="8:19" x14ac:dyDescent="0.2">
      <c r="H146" s="97">
        <v>971</v>
      </c>
      <c r="I146" s="133">
        <v>15356</v>
      </c>
      <c r="J146" s="31" t="s">
        <v>2996</v>
      </c>
      <c r="K146" s="143"/>
      <c r="L146" s="144"/>
      <c r="M146" s="145"/>
      <c r="N146" s="124">
        <v>93701000</v>
      </c>
      <c r="O146" s="124" t="s">
        <v>4064</v>
      </c>
      <c r="P146" s="187">
        <v>93701000</v>
      </c>
      <c r="Q146" s="184" t="s">
        <v>4064</v>
      </c>
      <c r="R146" s="185">
        <v>18</v>
      </c>
      <c r="S146" s="186">
        <v>65</v>
      </c>
    </row>
    <row r="147" spans="8:19" x14ac:dyDescent="0.2">
      <c r="H147" s="97">
        <v>3231</v>
      </c>
      <c r="I147" s="133">
        <v>14391</v>
      </c>
      <c r="J147" s="31" t="s">
        <v>2997</v>
      </c>
      <c r="K147" s="143"/>
      <c r="L147" s="144"/>
      <c r="M147" s="145"/>
      <c r="N147" s="124">
        <v>93701002</v>
      </c>
      <c r="O147" s="124" t="s">
        <v>4065</v>
      </c>
      <c r="P147" s="187">
        <v>93701002</v>
      </c>
      <c r="Q147" s="184" t="s">
        <v>4065</v>
      </c>
      <c r="R147" s="185">
        <v>18</v>
      </c>
      <c r="S147" s="186">
        <v>65</v>
      </c>
    </row>
    <row r="148" spans="8:19" x14ac:dyDescent="0.2">
      <c r="H148" s="97"/>
      <c r="I148" s="133">
        <v>11179</v>
      </c>
      <c r="J148" s="31" t="s">
        <v>2998</v>
      </c>
      <c r="K148" s="143"/>
      <c r="L148" s="144"/>
      <c r="M148" s="145"/>
      <c r="N148" s="124">
        <v>93701003</v>
      </c>
      <c r="O148" s="124" t="s">
        <v>4066</v>
      </c>
      <c r="P148" s="187">
        <v>93701003</v>
      </c>
      <c r="Q148" s="184" t="s">
        <v>4066</v>
      </c>
      <c r="R148" s="185">
        <v>18</v>
      </c>
      <c r="S148" s="186">
        <v>65</v>
      </c>
    </row>
    <row r="149" spans="8:19" x14ac:dyDescent="0.2">
      <c r="H149" s="97">
        <v>5422</v>
      </c>
      <c r="I149" s="133">
        <v>16600</v>
      </c>
      <c r="J149" s="31" t="s">
        <v>2999</v>
      </c>
      <c r="K149" s="143"/>
      <c r="L149" s="144"/>
      <c r="M149" s="145"/>
      <c r="N149" s="124">
        <v>93701001</v>
      </c>
      <c r="O149" s="124" t="s">
        <v>4067</v>
      </c>
      <c r="P149" s="187">
        <v>93701001</v>
      </c>
      <c r="Q149" s="184" t="s">
        <v>4067</v>
      </c>
      <c r="R149" s="185">
        <v>18</v>
      </c>
      <c r="S149" s="186">
        <v>65</v>
      </c>
    </row>
    <row r="150" spans="8:19" x14ac:dyDescent="0.2">
      <c r="H150" s="97">
        <v>2061</v>
      </c>
      <c r="I150" s="133">
        <v>11680</v>
      </c>
      <c r="J150" s="31" t="s">
        <v>3000</v>
      </c>
      <c r="K150" s="143"/>
      <c r="L150" s="144"/>
      <c r="M150" s="145"/>
      <c r="N150" s="124">
        <v>90260000</v>
      </c>
      <c r="O150" s="124" t="s">
        <v>4068</v>
      </c>
      <c r="P150" s="187">
        <v>90260000</v>
      </c>
      <c r="Q150" s="184" t="s">
        <v>4068</v>
      </c>
      <c r="R150" s="185">
        <v>18</v>
      </c>
      <c r="S150" s="186">
        <v>65</v>
      </c>
    </row>
    <row r="151" spans="8:19" x14ac:dyDescent="0.2">
      <c r="H151" s="97">
        <v>4091</v>
      </c>
      <c r="I151" s="133">
        <v>11681</v>
      </c>
      <c r="J151" s="31" t="s">
        <v>3001</v>
      </c>
      <c r="K151" s="143"/>
      <c r="L151" s="144"/>
      <c r="M151" s="145"/>
      <c r="N151" s="124">
        <v>85350000</v>
      </c>
      <c r="O151" s="124" t="s">
        <v>3531</v>
      </c>
      <c r="P151" s="187">
        <v>85350000</v>
      </c>
      <c r="Q151" s="184" t="s">
        <v>3531</v>
      </c>
      <c r="R151" s="185">
        <v>18</v>
      </c>
      <c r="S151" s="186">
        <v>65</v>
      </c>
    </row>
    <row r="152" spans="8:19" x14ac:dyDescent="0.2">
      <c r="H152" s="97"/>
      <c r="I152" s="133">
        <v>11305</v>
      </c>
      <c r="J152" s="31" t="s">
        <v>3002</v>
      </c>
      <c r="K152" s="143"/>
      <c r="L152" s="144"/>
      <c r="M152" s="145"/>
      <c r="N152" s="124">
        <v>86541000</v>
      </c>
      <c r="O152" s="124" t="s">
        <v>3587</v>
      </c>
      <c r="P152" s="187">
        <v>86541000</v>
      </c>
      <c r="Q152" s="184" t="s">
        <v>3587</v>
      </c>
      <c r="R152" s="185">
        <v>18</v>
      </c>
      <c r="S152" s="186">
        <v>65</v>
      </c>
    </row>
    <row r="153" spans="8:19" x14ac:dyDescent="0.2">
      <c r="H153" s="97">
        <v>2822</v>
      </c>
      <c r="I153" s="133">
        <v>13767</v>
      </c>
      <c r="J153" s="31" t="s">
        <v>3003</v>
      </c>
      <c r="K153" s="143"/>
      <c r="L153" s="144"/>
      <c r="M153" s="145"/>
      <c r="N153" s="124">
        <v>86542000</v>
      </c>
      <c r="O153" s="124" t="s">
        <v>4069</v>
      </c>
      <c r="P153" s="187">
        <v>86542000</v>
      </c>
      <c r="Q153" s="184" t="s">
        <v>4069</v>
      </c>
      <c r="R153" s="185">
        <v>18</v>
      </c>
      <c r="S153" s="186">
        <v>65</v>
      </c>
    </row>
    <row r="154" spans="8:19" x14ac:dyDescent="0.2">
      <c r="H154" s="97"/>
      <c r="I154" s="133">
        <v>11682</v>
      </c>
      <c r="J154" s="31" t="s">
        <v>3004</v>
      </c>
      <c r="K154" s="143"/>
      <c r="L154" s="144"/>
      <c r="M154" s="145"/>
      <c r="N154" s="124">
        <v>85422000</v>
      </c>
      <c r="O154" s="124" t="s">
        <v>4014</v>
      </c>
      <c r="P154" s="187">
        <v>85422000</v>
      </c>
      <c r="Q154" s="184" t="s">
        <v>4014</v>
      </c>
      <c r="R154" s="185">
        <v>18</v>
      </c>
      <c r="S154" s="186">
        <v>65</v>
      </c>
    </row>
    <row r="155" spans="8:19" x14ac:dyDescent="0.2">
      <c r="H155" s="97"/>
      <c r="I155" s="133">
        <v>11660</v>
      </c>
      <c r="J155" s="31" t="s">
        <v>2357</v>
      </c>
      <c r="K155" s="143"/>
      <c r="L155" s="144"/>
      <c r="M155" s="145"/>
      <c r="N155" s="124">
        <v>96132000</v>
      </c>
      <c r="O155" s="124" t="s">
        <v>4127</v>
      </c>
      <c r="P155" s="187">
        <v>96132000</v>
      </c>
      <c r="Q155" s="184" t="s">
        <v>4127</v>
      </c>
      <c r="R155" s="185">
        <v>18</v>
      </c>
      <c r="S155" s="186">
        <v>65</v>
      </c>
    </row>
    <row r="156" spans="8:19" x14ac:dyDescent="0.2">
      <c r="H156" s="97"/>
      <c r="I156" s="133">
        <v>11677</v>
      </c>
      <c r="J156" s="31" t="s">
        <v>2358</v>
      </c>
      <c r="K156" s="143"/>
      <c r="L156" s="144"/>
      <c r="M156" s="145"/>
      <c r="N156" s="124">
        <v>96130001</v>
      </c>
      <c r="O156" s="124" t="s">
        <v>3588</v>
      </c>
      <c r="P156" s="187">
        <v>96130001</v>
      </c>
      <c r="Q156" s="184" t="s">
        <v>3588</v>
      </c>
      <c r="R156" s="185">
        <v>18</v>
      </c>
      <c r="S156" s="186">
        <v>65</v>
      </c>
    </row>
    <row r="157" spans="8:19" x14ac:dyDescent="0.2">
      <c r="H157" s="97">
        <v>6191</v>
      </c>
      <c r="I157" s="133">
        <v>11675</v>
      </c>
      <c r="J157" s="31" t="s">
        <v>2359</v>
      </c>
      <c r="K157" s="143"/>
      <c r="L157" s="144"/>
      <c r="M157" s="145"/>
      <c r="N157" s="124">
        <v>96120000</v>
      </c>
      <c r="O157" s="124" t="s">
        <v>3589</v>
      </c>
      <c r="P157" s="187">
        <v>96120000</v>
      </c>
      <c r="Q157" s="184" t="s">
        <v>3589</v>
      </c>
      <c r="R157" s="185">
        <v>19</v>
      </c>
      <c r="S157" s="186">
        <v>65</v>
      </c>
    </row>
    <row r="158" spans="8:19" x14ac:dyDescent="0.2">
      <c r="H158" s="97"/>
      <c r="I158" s="133">
        <v>11653</v>
      </c>
      <c r="J158" s="31" t="s">
        <v>2360</v>
      </c>
      <c r="K158" s="143"/>
      <c r="L158" s="144"/>
      <c r="M158" s="145"/>
      <c r="N158" s="124">
        <v>85185001</v>
      </c>
      <c r="O158" s="124" t="s">
        <v>3590</v>
      </c>
      <c r="P158" s="187">
        <v>85185001</v>
      </c>
      <c r="Q158" s="184" t="s">
        <v>3590</v>
      </c>
      <c r="R158" s="185">
        <v>19</v>
      </c>
      <c r="S158" s="186">
        <v>65</v>
      </c>
    </row>
    <row r="159" spans="8:19" x14ac:dyDescent="0.2">
      <c r="H159" s="97"/>
      <c r="I159" s="133">
        <v>16269</v>
      </c>
      <c r="J159" s="31" t="s">
        <v>3713</v>
      </c>
      <c r="K159" s="143"/>
      <c r="L159" s="144"/>
      <c r="M159" s="145"/>
      <c r="N159" s="124">
        <v>96130003</v>
      </c>
      <c r="O159" s="124" t="s">
        <v>3693</v>
      </c>
      <c r="P159" s="187">
        <v>96130003</v>
      </c>
      <c r="Q159" s="184" t="s">
        <v>3693</v>
      </c>
      <c r="R159" s="185">
        <v>18</v>
      </c>
      <c r="S159" s="186">
        <v>65</v>
      </c>
    </row>
    <row r="160" spans="8:19" x14ac:dyDescent="0.2">
      <c r="H160" s="97"/>
      <c r="I160" s="133">
        <v>10227</v>
      </c>
      <c r="J160" s="31" t="s">
        <v>2361</v>
      </c>
      <c r="K160" s="143"/>
      <c r="L160" s="144"/>
      <c r="M160" s="145"/>
      <c r="N160" s="124">
        <v>85185000</v>
      </c>
      <c r="O160" s="124" t="s">
        <v>3591</v>
      </c>
      <c r="P160" s="187">
        <v>85185000</v>
      </c>
      <c r="Q160" s="184" t="s">
        <v>3591</v>
      </c>
      <c r="R160" s="185">
        <v>19</v>
      </c>
      <c r="S160" s="186">
        <v>65</v>
      </c>
    </row>
    <row r="161" spans="8:19" x14ac:dyDescent="0.2">
      <c r="H161" s="97"/>
      <c r="I161" s="133">
        <v>16298</v>
      </c>
      <c r="J161" s="31" t="s">
        <v>3714</v>
      </c>
      <c r="K161" s="143"/>
      <c r="L161" s="144"/>
      <c r="M161" s="145"/>
      <c r="N161" s="124">
        <v>85185002</v>
      </c>
      <c r="O161" s="124" t="s">
        <v>3592</v>
      </c>
      <c r="P161" s="187">
        <v>85185002</v>
      </c>
      <c r="Q161" s="184" t="s">
        <v>3592</v>
      </c>
      <c r="R161" s="185">
        <v>19</v>
      </c>
      <c r="S161" s="186">
        <v>65</v>
      </c>
    </row>
    <row r="162" spans="8:19" x14ac:dyDescent="0.2">
      <c r="H162" s="97">
        <v>322</v>
      </c>
      <c r="I162" s="133">
        <v>15008</v>
      </c>
      <c r="J162" s="31" t="s">
        <v>2362</v>
      </c>
      <c r="K162" s="143"/>
      <c r="L162" s="144"/>
      <c r="M162" s="145"/>
      <c r="N162" s="124">
        <v>96520000</v>
      </c>
      <c r="O162" s="124" t="s">
        <v>3593</v>
      </c>
      <c r="P162" s="187">
        <v>96520000</v>
      </c>
      <c r="Q162" s="184" t="s">
        <v>3593</v>
      </c>
      <c r="R162" s="185">
        <v>19</v>
      </c>
      <c r="S162" s="186">
        <v>65</v>
      </c>
    </row>
    <row r="163" spans="8:19" x14ac:dyDescent="0.2">
      <c r="H163" s="97"/>
      <c r="I163" s="133">
        <v>11655</v>
      </c>
      <c r="J163" s="31" t="s">
        <v>2363</v>
      </c>
      <c r="K163" s="143"/>
      <c r="L163" s="144"/>
      <c r="M163" s="145"/>
      <c r="N163" s="124">
        <v>85260000</v>
      </c>
      <c r="O163" s="124" t="s">
        <v>3594</v>
      </c>
      <c r="P163" s="187">
        <v>85260000</v>
      </c>
      <c r="Q163" s="184" t="s">
        <v>3594</v>
      </c>
      <c r="R163" s="185">
        <v>19</v>
      </c>
      <c r="S163" s="186">
        <v>65</v>
      </c>
    </row>
    <row r="164" spans="8:19" x14ac:dyDescent="0.2">
      <c r="H164" s="97"/>
      <c r="I164" s="133">
        <v>11656</v>
      </c>
      <c r="J164" s="31" t="s">
        <v>2364</v>
      </c>
      <c r="K164" s="143"/>
      <c r="L164" s="144"/>
      <c r="M164" s="145"/>
      <c r="N164" s="124">
        <v>96130002</v>
      </c>
      <c r="O164" s="124" t="s">
        <v>3595</v>
      </c>
      <c r="P164" s="187">
        <v>96130002</v>
      </c>
      <c r="Q164" s="184" t="s">
        <v>3595</v>
      </c>
      <c r="R164" s="185">
        <v>18</v>
      </c>
      <c r="S164" s="186">
        <v>65</v>
      </c>
    </row>
    <row r="165" spans="8:19" x14ac:dyDescent="0.2">
      <c r="H165" s="97">
        <v>2173</v>
      </c>
      <c r="I165" s="133">
        <v>11657</v>
      </c>
      <c r="J165" s="31" t="s">
        <v>2365</v>
      </c>
      <c r="K165" s="143"/>
      <c r="L165" s="144"/>
      <c r="M165" s="145"/>
      <c r="N165" s="124">
        <v>93851000</v>
      </c>
      <c r="O165" s="124" t="s">
        <v>3596</v>
      </c>
      <c r="P165" s="187">
        <v>93851000</v>
      </c>
      <c r="Q165" s="184" t="s">
        <v>3596</v>
      </c>
      <c r="R165" s="185">
        <v>18</v>
      </c>
      <c r="S165" s="186">
        <v>65</v>
      </c>
    </row>
    <row r="166" spans="8:19" x14ac:dyDescent="0.2">
      <c r="H166" s="97"/>
      <c r="I166" s="133">
        <v>11667</v>
      </c>
      <c r="J166" s="31" t="s">
        <v>2366</v>
      </c>
      <c r="K166" s="143"/>
      <c r="L166" s="144"/>
      <c r="M166" s="145"/>
      <c r="N166" s="124">
        <v>93852000</v>
      </c>
      <c r="O166" s="124" t="s">
        <v>4128</v>
      </c>
      <c r="P166" s="187">
        <v>93852000</v>
      </c>
      <c r="Q166" s="184" t="s">
        <v>4128</v>
      </c>
      <c r="R166" s="185">
        <v>18</v>
      </c>
      <c r="S166" s="186">
        <v>65</v>
      </c>
    </row>
    <row r="167" spans="8:19" x14ac:dyDescent="0.2">
      <c r="H167" s="97">
        <v>4223</v>
      </c>
      <c r="I167" s="133">
        <v>11659</v>
      </c>
      <c r="J167" s="31" t="s">
        <v>2367</v>
      </c>
      <c r="K167" s="143"/>
      <c r="L167" s="144"/>
      <c r="M167" s="145"/>
      <c r="N167" s="124">
        <v>85330000</v>
      </c>
      <c r="O167" s="124" t="s">
        <v>4070</v>
      </c>
      <c r="P167" s="187">
        <v>85330000</v>
      </c>
      <c r="Q167" s="184" t="s">
        <v>4070</v>
      </c>
      <c r="R167" s="185">
        <v>18</v>
      </c>
      <c r="S167" s="186">
        <v>65</v>
      </c>
    </row>
    <row r="168" spans="8:19" x14ac:dyDescent="0.2">
      <c r="H168" s="97"/>
      <c r="I168" s="133">
        <v>11652</v>
      </c>
      <c r="J168" s="31" t="s">
        <v>2368</v>
      </c>
      <c r="K168" s="143"/>
      <c r="L168" s="144"/>
      <c r="M168" s="145"/>
      <c r="N168" s="124">
        <v>86556000</v>
      </c>
      <c r="O168" s="124" t="s">
        <v>3532</v>
      </c>
      <c r="P168" s="187">
        <v>86556000</v>
      </c>
      <c r="Q168" s="184" t="s">
        <v>3532</v>
      </c>
      <c r="R168" s="185">
        <v>18</v>
      </c>
      <c r="S168" s="186">
        <v>65</v>
      </c>
    </row>
    <row r="169" spans="8:19" x14ac:dyDescent="0.2">
      <c r="H169" s="97">
        <v>5324</v>
      </c>
      <c r="I169" s="133">
        <v>14940</v>
      </c>
      <c r="J169" s="31" t="s">
        <v>2369</v>
      </c>
      <c r="K169" s="143"/>
      <c r="L169" s="144"/>
      <c r="M169" s="145"/>
      <c r="N169" s="124">
        <v>84110000</v>
      </c>
      <c r="O169" s="124" t="s">
        <v>800</v>
      </c>
      <c r="P169" s="187">
        <v>84110000</v>
      </c>
      <c r="Q169" s="184" t="s">
        <v>800</v>
      </c>
      <c r="R169" s="185">
        <v>18</v>
      </c>
      <c r="S169" s="186">
        <v>65</v>
      </c>
    </row>
    <row r="170" spans="8:19" x14ac:dyDescent="0.2">
      <c r="H170" s="97">
        <v>5451</v>
      </c>
      <c r="I170" s="133">
        <v>15487</v>
      </c>
      <c r="J170" s="31" t="s">
        <v>2370</v>
      </c>
      <c r="K170" s="143"/>
      <c r="L170" s="144"/>
      <c r="M170" s="145"/>
      <c r="N170" s="124">
        <v>77340000</v>
      </c>
      <c r="O170" s="124" t="s">
        <v>4129</v>
      </c>
      <c r="P170" s="187">
        <v>77340000</v>
      </c>
      <c r="Q170" s="184" t="s">
        <v>4129</v>
      </c>
      <c r="R170" s="185">
        <v>19</v>
      </c>
      <c r="S170" s="186">
        <v>65</v>
      </c>
    </row>
    <row r="171" spans="8:19" x14ac:dyDescent="0.2">
      <c r="H171" s="97">
        <v>3681</v>
      </c>
      <c r="I171" s="133">
        <v>15984</v>
      </c>
      <c r="J171" s="31" t="s">
        <v>2371</v>
      </c>
      <c r="K171" s="143"/>
      <c r="L171" s="144"/>
      <c r="M171" s="145"/>
      <c r="N171" s="124">
        <v>93901000</v>
      </c>
      <c r="O171" s="124" t="s">
        <v>3597</v>
      </c>
      <c r="P171" s="187">
        <v>93901000</v>
      </c>
      <c r="Q171" s="184" t="s">
        <v>3597</v>
      </c>
      <c r="R171" s="185">
        <v>18</v>
      </c>
      <c r="S171" s="186">
        <v>65</v>
      </c>
    </row>
    <row r="172" spans="8:19" x14ac:dyDescent="0.2">
      <c r="H172" s="97">
        <v>2174</v>
      </c>
      <c r="I172" s="133">
        <v>14143</v>
      </c>
      <c r="J172" s="31" t="s">
        <v>2372</v>
      </c>
      <c r="K172" s="143"/>
      <c r="L172" s="144"/>
      <c r="M172" s="145"/>
      <c r="N172" s="124">
        <v>93902000</v>
      </c>
      <c r="O172" s="124" t="s">
        <v>4130</v>
      </c>
      <c r="P172" s="187">
        <v>93902000</v>
      </c>
      <c r="Q172" s="184" t="s">
        <v>4130</v>
      </c>
      <c r="R172" s="185">
        <v>18</v>
      </c>
      <c r="S172" s="186">
        <v>65</v>
      </c>
    </row>
    <row r="173" spans="8:19" x14ac:dyDescent="0.2">
      <c r="H173" s="97"/>
      <c r="I173" s="133">
        <v>11662</v>
      </c>
      <c r="J173" s="31" t="s">
        <v>2373</v>
      </c>
      <c r="K173" s="143"/>
      <c r="L173" s="144"/>
      <c r="M173" s="145"/>
      <c r="N173" s="124">
        <v>93901003</v>
      </c>
      <c r="O173" s="124" t="s">
        <v>3598</v>
      </c>
      <c r="P173" s="187">
        <v>93901003</v>
      </c>
      <c r="Q173" s="184" t="s">
        <v>3598</v>
      </c>
      <c r="R173" s="185">
        <v>18</v>
      </c>
      <c r="S173" s="186">
        <v>65</v>
      </c>
    </row>
    <row r="174" spans="8:19" x14ac:dyDescent="0.2">
      <c r="H174" s="97"/>
      <c r="I174" s="133">
        <v>11663</v>
      </c>
      <c r="J174" s="31" t="s">
        <v>2374</v>
      </c>
      <c r="K174" s="143"/>
      <c r="L174" s="144"/>
      <c r="M174" s="145"/>
      <c r="N174" s="124">
        <v>93901001</v>
      </c>
      <c r="O174" s="124" t="s">
        <v>3599</v>
      </c>
      <c r="P174" s="187">
        <v>93901001</v>
      </c>
      <c r="Q174" s="184" t="s">
        <v>3599</v>
      </c>
      <c r="R174" s="185">
        <v>18</v>
      </c>
      <c r="S174" s="186">
        <v>65</v>
      </c>
    </row>
    <row r="175" spans="8:19" x14ac:dyDescent="0.2">
      <c r="H175" s="97">
        <v>6603</v>
      </c>
      <c r="I175" s="133">
        <v>11664</v>
      </c>
      <c r="J175" s="31" t="s">
        <v>2375</v>
      </c>
      <c r="K175" s="143"/>
      <c r="L175" s="144"/>
      <c r="M175" s="145"/>
      <c r="N175" s="124">
        <v>93901002</v>
      </c>
      <c r="O175" s="124" t="s">
        <v>3600</v>
      </c>
      <c r="P175" s="187">
        <v>93901002</v>
      </c>
      <c r="Q175" s="184" t="s">
        <v>3600</v>
      </c>
      <c r="R175" s="185">
        <v>18</v>
      </c>
      <c r="S175" s="186">
        <v>65</v>
      </c>
    </row>
    <row r="176" spans="8:19" x14ac:dyDescent="0.2">
      <c r="H176" s="97">
        <v>6604</v>
      </c>
      <c r="I176" s="133">
        <v>11665</v>
      </c>
      <c r="J176" s="31" t="s">
        <v>2376</v>
      </c>
      <c r="K176" s="143"/>
      <c r="L176" s="144"/>
      <c r="M176" s="145"/>
      <c r="N176" s="124">
        <v>93901004</v>
      </c>
      <c r="O176" s="124" t="s">
        <v>4015</v>
      </c>
      <c r="P176" s="187">
        <v>93901004</v>
      </c>
      <c r="Q176" s="184" t="s">
        <v>4015</v>
      </c>
      <c r="R176" s="185">
        <v>18</v>
      </c>
      <c r="S176" s="186">
        <v>65</v>
      </c>
    </row>
    <row r="177" spans="8:19" x14ac:dyDescent="0.2">
      <c r="H177" s="97">
        <v>6082</v>
      </c>
      <c r="I177" s="133">
        <v>11666</v>
      </c>
      <c r="J177" s="31" t="s">
        <v>2377</v>
      </c>
      <c r="K177" s="143"/>
      <c r="L177" s="144"/>
      <c r="M177" s="145"/>
      <c r="N177" s="124">
        <v>93991000</v>
      </c>
      <c r="O177" s="124" t="s">
        <v>3601</v>
      </c>
      <c r="P177" s="187">
        <v>93991000</v>
      </c>
      <c r="Q177" s="184" t="s">
        <v>3601</v>
      </c>
      <c r="R177" s="185">
        <v>18</v>
      </c>
      <c r="S177" s="186">
        <v>65</v>
      </c>
    </row>
    <row r="178" spans="8:19" x14ac:dyDescent="0.2">
      <c r="H178" s="97"/>
      <c r="I178" s="133">
        <v>11686</v>
      </c>
      <c r="J178" s="31" t="s">
        <v>2378</v>
      </c>
      <c r="K178" s="143"/>
      <c r="L178" s="144"/>
      <c r="M178" s="145"/>
      <c r="N178" s="124">
        <v>94010000</v>
      </c>
      <c r="O178" s="124" t="s">
        <v>4131</v>
      </c>
      <c r="P178" s="187">
        <v>94010000</v>
      </c>
      <c r="Q178" s="184" t="s">
        <v>4131</v>
      </c>
      <c r="R178" s="185">
        <v>0</v>
      </c>
      <c r="S178" s="186">
        <v>65</v>
      </c>
    </row>
    <row r="179" spans="8:19" x14ac:dyDescent="0.2">
      <c r="H179" s="97">
        <v>1701</v>
      </c>
      <c r="I179" s="133">
        <v>11711</v>
      </c>
      <c r="J179" s="31" t="s">
        <v>2379</v>
      </c>
      <c r="K179" s="143"/>
      <c r="L179" s="144"/>
      <c r="M179" s="145"/>
      <c r="N179" s="124">
        <v>84260000</v>
      </c>
      <c r="O179" s="124" t="s">
        <v>3602</v>
      </c>
      <c r="P179" s="187">
        <v>84260000</v>
      </c>
      <c r="Q179" s="184" t="s">
        <v>3602</v>
      </c>
      <c r="R179" s="185">
        <v>18</v>
      </c>
      <c r="S179" s="186">
        <v>65</v>
      </c>
    </row>
    <row r="180" spans="8:19" x14ac:dyDescent="0.2">
      <c r="H180" s="97">
        <v>51</v>
      </c>
      <c r="I180" s="133">
        <v>11683</v>
      </c>
      <c r="J180" s="31" t="s">
        <v>2380</v>
      </c>
      <c r="K180" s="143"/>
      <c r="L180" s="144"/>
      <c r="M180" s="145"/>
      <c r="N180" s="124">
        <v>84262000</v>
      </c>
      <c r="O180" s="124" t="s">
        <v>4071</v>
      </c>
      <c r="P180" s="187">
        <v>84262000</v>
      </c>
      <c r="Q180" s="184" t="s">
        <v>4071</v>
      </c>
      <c r="R180" s="185">
        <v>18</v>
      </c>
      <c r="S180" s="186">
        <v>65</v>
      </c>
    </row>
    <row r="181" spans="8:19" x14ac:dyDescent="0.2">
      <c r="H181" s="97">
        <v>81</v>
      </c>
      <c r="I181" s="133">
        <v>11704</v>
      </c>
      <c r="J181" s="31" t="s">
        <v>2381</v>
      </c>
      <c r="K181" s="143"/>
      <c r="L181" s="144"/>
      <c r="M181" s="145"/>
      <c r="N181" s="124">
        <v>84780000</v>
      </c>
      <c r="O181" s="124" t="s">
        <v>4132</v>
      </c>
      <c r="P181" s="187">
        <v>84780000</v>
      </c>
      <c r="Q181" s="184" t="s">
        <v>4132</v>
      </c>
      <c r="R181" s="185">
        <v>18</v>
      </c>
      <c r="S181" s="186">
        <v>65</v>
      </c>
    </row>
    <row r="182" spans="8:19" x14ac:dyDescent="0.2">
      <c r="H182" s="97">
        <v>3291</v>
      </c>
      <c r="I182" s="133">
        <v>14411</v>
      </c>
      <c r="J182" s="31" t="s">
        <v>2382</v>
      </c>
      <c r="K182" s="143"/>
      <c r="L182" s="144"/>
      <c r="M182" s="145"/>
      <c r="N182" s="124">
        <v>94052000</v>
      </c>
      <c r="O182" s="124" t="s">
        <v>4145</v>
      </c>
      <c r="P182" s="187">
        <v>94052000</v>
      </c>
      <c r="Q182" s="184" t="s">
        <v>4145</v>
      </c>
      <c r="R182" s="185">
        <v>18</v>
      </c>
      <c r="S182" s="186">
        <v>65</v>
      </c>
    </row>
    <row r="183" spans="8:19" x14ac:dyDescent="0.2">
      <c r="H183" s="97"/>
      <c r="I183" s="133">
        <v>14920</v>
      </c>
      <c r="J183" s="31" t="s">
        <v>2383</v>
      </c>
      <c r="K183" s="143"/>
      <c r="L183" s="144"/>
      <c r="M183" s="145"/>
      <c r="N183" s="124">
        <v>94051000</v>
      </c>
      <c r="O183" s="124" t="s">
        <v>3603</v>
      </c>
      <c r="P183" s="187">
        <v>94051000</v>
      </c>
      <c r="Q183" s="184" t="s">
        <v>3603</v>
      </c>
      <c r="R183" s="185">
        <v>18</v>
      </c>
      <c r="S183" s="186">
        <v>65</v>
      </c>
    </row>
    <row r="184" spans="8:19" x14ac:dyDescent="0.2">
      <c r="H184" s="97">
        <v>4021</v>
      </c>
      <c r="I184" s="133">
        <v>16655</v>
      </c>
      <c r="J184" s="31" t="s">
        <v>2384</v>
      </c>
      <c r="K184" s="143"/>
      <c r="L184" s="144"/>
      <c r="M184" s="145"/>
      <c r="N184" s="124">
        <v>66701000</v>
      </c>
      <c r="O184" s="124" t="s">
        <v>4161</v>
      </c>
      <c r="P184" s="187">
        <v>66701000</v>
      </c>
      <c r="Q184" s="184" t="s">
        <v>4161</v>
      </c>
      <c r="R184" s="185">
        <v>18</v>
      </c>
      <c r="S184" s="186">
        <v>65</v>
      </c>
    </row>
    <row r="185" spans="8:19" x14ac:dyDescent="0.2">
      <c r="H185" s="97"/>
      <c r="I185" s="133">
        <v>11705</v>
      </c>
      <c r="J185" s="31" t="s">
        <v>2385</v>
      </c>
      <c r="K185" s="143"/>
      <c r="L185" s="144"/>
      <c r="M185" s="145"/>
      <c r="N185" s="124">
        <v>94061000</v>
      </c>
      <c r="O185" s="124" t="s">
        <v>3604</v>
      </c>
      <c r="P185" s="187">
        <v>94061000</v>
      </c>
      <c r="Q185" s="184" t="s">
        <v>3604</v>
      </c>
      <c r="R185" s="185">
        <v>18</v>
      </c>
      <c r="S185" s="186">
        <v>65</v>
      </c>
    </row>
    <row r="186" spans="8:19" x14ac:dyDescent="0.2">
      <c r="H186" s="97"/>
      <c r="I186" s="133">
        <v>11706</v>
      </c>
      <c r="J186" s="31" t="s">
        <v>2386</v>
      </c>
      <c r="K186" s="143"/>
      <c r="L186" s="144"/>
      <c r="M186" s="145"/>
      <c r="N186" s="124">
        <v>94062000</v>
      </c>
      <c r="O186" s="124" t="s">
        <v>4146</v>
      </c>
      <c r="P186" s="187">
        <v>94062000</v>
      </c>
      <c r="Q186" s="184" t="s">
        <v>4146</v>
      </c>
      <c r="R186" s="185">
        <v>18</v>
      </c>
      <c r="S186" s="186">
        <v>65</v>
      </c>
    </row>
    <row r="187" spans="8:19" x14ac:dyDescent="0.2">
      <c r="H187" s="97">
        <v>5242</v>
      </c>
      <c r="I187" s="133">
        <v>11707</v>
      </c>
      <c r="J187" s="31" t="s">
        <v>2387</v>
      </c>
      <c r="K187" s="143"/>
      <c r="L187" s="144"/>
      <c r="M187" s="145"/>
      <c r="N187" s="124">
        <v>85405000</v>
      </c>
      <c r="O187" s="124" t="s">
        <v>801</v>
      </c>
      <c r="P187" s="187">
        <v>85405000</v>
      </c>
      <c r="Q187" s="184" t="s">
        <v>801</v>
      </c>
      <c r="R187" s="185">
        <v>18</v>
      </c>
      <c r="S187" s="186">
        <v>65</v>
      </c>
    </row>
    <row r="188" spans="8:19" x14ac:dyDescent="0.2">
      <c r="H188" s="97">
        <v>3232</v>
      </c>
      <c r="I188" s="133">
        <v>14392</v>
      </c>
      <c r="J188" s="31" t="s">
        <v>2388</v>
      </c>
      <c r="K188" s="143"/>
      <c r="L188" s="144"/>
      <c r="M188" s="145"/>
      <c r="N188" s="124">
        <v>84454000</v>
      </c>
      <c r="O188" s="124" t="s">
        <v>802</v>
      </c>
      <c r="P188" s="187">
        <v>84454000</v>
      </c>
      <c r="Q188" s="184" t="s">
        <v>802</v>
      </c>
      <c r="R188" s="185">
        <v>18</v>
      </c>
      <c r="S188" s="186">
        <v>65</v>
      </c>
    </row>
    <row r="189" spans="8:19" x14ac:dyDescent="0.2">
      <c r="H189" s="97">
        <v>5744</v>
      </c>
      <c r="I189" s="133">
        <v>14785</v>
      </c>
      <c r="J189" s="31" t="s">
        <v>2389</v>
      </c>
      <c r="K189" s="143"/>
      <c r="L189" s="144"/>
      <c r="M189" s="145"/>
      <c r="N189" s="124">
        <v>71650000</v>
      </c>
      <c r="O189" s="124" t="s">
        <v>803</v>
      </c>
      <c r="P189" s="187">
        <v>71650000</v>
      </c>
      <c r="Q189" s="184" t="s">
        <v>803</v>
      </c>
      <c r="R189" s="185">
        <v>18</v>
      </c>
      <c r="S189" s="186">
        <v>65</v>
      </c>
    </row>
    <row r="190" spans="8:19" x14ac:dyDescent="0.2">
      <c r="H190" s="97">
        <v>5423</v>
      </c>
      <c r="I190" s="133">
        <v>14784</v>
      </c>
      <c r="J190" s="31" t="s">
        <v>2390</v>
      </c>
      <c r="K190" s="143"/>
      <c r="L190" s="144"/>
      <c r="M190" s="145"/>
      <c r="N190" s="124">
        <v>95370000</v>
      </c>
      <c r="O190" s="124" t="s">
        <v>3605</v>
      </c>
      <c r="P190" s="187">
        <v>95370000</v>
      </c>
      <c r="Q190" s="184" t="s">
        <v>3605</v>
      </c>
      <c r="R190" s="185">
        <v>19</v>
      </c>
      <c r="S190" s="186">
        <v>65</v>
      </c>
    </row>
    <row r="191" spans="8:19" x14ac:dyDescent="0.2">
      <c r="H191" s="97"/>
      <c r="I191" s="133">
        <v>10500</v>
      </c>
      <c r="J191" s="31" t="s">
        <v>2391</v>
      </c>
      <c r="K191" s="143"/>
      <c r="L191" s="144"/>
      <c r="M191" s="145"/>
      <c r="N191" s="124">
        <v>95690000</v>
      </c>
      <c r="O191" s="124" t="s">
        <v>4162</v>
      </c>
      <c r="P191" s="187">
        <v>95690000</v>
      </c>
      <c r="Q191" s="184" t="s">
        <v>4162</v>
      </c>
      <c r="R191" s="185">
        <v>19</v>
      </c>
      <c r="S191" s="186">
        <v>65</v>
      </c>
    </row>
    <row r="192" spans="8:19" x14ac:dyDescent="0.2">
      <c r="H192" s="97">
        <v>1023</v>
      </c>
      <c r="I192" s="133">
        <v>15536</v>
      </c>
      <c r="J192" s="31" t="s">
        <v>2392</v>
      </c>
      <c r="K192" s="143"/>
      <c r="L192" s="144"/>
      <c r="M192" s="145"/>
      <c r="N192" s="124">
        <v>95142000</v>
      </c>
      <c r="O192" s="124" t="s">
        <v>3694</v>
      </c>
      <c r="P192" s="187">
        <v>95142000</v>
      </c>
      <c r="Q192" s="184" t="s">
        <v>3694</v>
      </c>
      <c r="R192" s="185">
        <v>19</v>
      </c>
      <c r="S192" s="186">
        <v>65</v>
      </c>
    </row>
    <row r="193" spans="8:19" x14ac:dyDescent="0.2">
      <c r="H193" s="97">
        <v>2541</v>
      </c>
      <c r="I193" s="133">
        <v>11702</v>
      </c>
      <c r="J193" s="31" t="s">
        <v>2393</v>
      </c>
      <c r="K193" s="143"/>
      <c r="L193" s="144"/>
      <c r="M193" s="145"/>
      <c r="N193" s="124">
        <v>95500000</v>
      </c>
      <c r="O193" s="124" t="s">
        <v>3606</v>
      </c>
      <c r="P193" s="187">
        <v>95500000</v>
      </c>
      <c r="Q193" s="184" t="s">
        <v>3606</v>
      </c>
      <c r="R193" s="185">
        <v>19</v>
      </c>
      <c r="S193" s="186">
        <v>65</v>
      </c>
    </row>
    <row r="194" spans="8:19" x14ac:dyDescent="0.2">
      <c r="H194" s="97"/>
      <c r="I194" s="133">
        <v>11712</v>
      </c>
      <c r="J194" s="31" t="s">
        <v>2394</v>
      </c>
      <c r="K194" s="143"/>
      <c r="L194" s="144"/>
      <c r="M194" s="145"/>
      <c r="N194" s="124">
        <v>95502000</v>
      </c>
      <c r="O194" s="124" t="s">
        <v>4133</v>
      </c>
      <c r="P194" s="187">
        <v>95502000</v>
      </c>
      <c r="Q194" s="184" t="s">
        <v>4133</v>
      </c>
      <c r="R194" s="185">
        <v>19</v>
      </c>
      <c r="S194" s="186">
        <v>65</v>
      </c>
    </row>
    <row r="195" spans="8:19" x14ac:dyDescent="0.2">
      <c r="H195" s="97">
        <v>2422</v>
      </c>
      <c r="I195" s="133">
        <v>13712</v>
      </c>
      <c r="J195" s="31" t="s">
        <v>2395</v>
      </c>
      <c r="K195" s="143"/>
      <c r="L195" s="144"/>
      <c r="M195" s="145"/>
      <c r="N195" s="124">
        <v>95910000</v>
      </c>
      <c r="O195" s="124" t="s">
        <v>4163</v>
      </c>
      <c r="P195" s="187">
        <v>95910000</v>
      </c>
      <c r="Q195" s="184" t="s">
        <v>4163</v>
      </c>
      <c r="R195" s="185">
        <v>19</v>
      </c>
      <c r="S195" s="186">
        <v>65</v>
      </c>
    </row>
    <row r="196" spans="8:19" x14ac:dyDescent="0.2">
      <c r="H196" s="97"/>
      <c r="I196" s="133">
        <v>11713</v>
      </c>
      <c r="J196" s="31" t="s">
        <v>2396</v>
      </c>
      <c r="K196" s="143"/>
      <c r="L196" s="144"/>
      <c r="M196" s="145"/>
      <c r="N196" s="124">
        <v>95150000</v>
      </c>
      <c r="O196" s="124" t="s">
        <v>3607</v>
      </c>
      <c r="P196" s="187">
        <v>95150000</v>
      </c>
      <c r="Q196" s="184" t="s">
        <v>3607</v>
      </c>
      <c r="R196" s="185">
        <v>19</v>
      </c>
      <c r="S196" s="186">
        <v>65</v>
      </c>
    </row>
    <row r="197" spans="8:19" x14ac:dyDescent="0.2">
      <c r="H197" s="97">
        <v>6281</v>
      </c>
      <c r="I197" s="133">
        <v>11714</v>
      </c>
      <c r="J197" s="31" t="s">
        <v>2397</v>
      </c>
      <c r="K197" s="143"/>
      <c r="L197" s="144"/>
      <c r="M197" s="145"/>
      <c r="N197" s="124">
        <v>90070000</v>
      </c>
      <c r="O197" s="124" t="s">
        <v>3608</v>
      </c>
      <c r="P197" s="187">
        <v>90070000</v>
      </c>
      <c r="Q197" s="184" t="s">
        <v>3608</v>
      </c>
      <c r="R197" s="185">
        <v>19</v>
      </c>
      <c r="S197" s="186">
        <v>65</v>
      </c>
    </row>
    <row r="198" spans="8:19" x14ac:dyDescent="0.2">
      <c r="H198" s="97"/>
      <c r="I198" s="133">
        <v>16330</v>
      </c>
      <c r="J198" s="31" t="s">
        <v>3715</v>
      </c>
      <c r="K198" s="143"/>
      <c r="L198" s="144"/>
      <c r="M198" s="145"/>
      <c r="N198" s="124">
        <v>95570000</v>
      </c>
      <c r="O198" s="124" t="s">
        <v>3609</v>
      </c>
      <c r="P198" s="187">
        <v>95570000</v>
      </c>
      <c r="Q198" s="184" t="s">
        <v>3609</v>
      </c>
      <c r="R198" s="185">
        <v>19</v>
      </c>
      <c r="S198" s="186">
        <v>65</v>
      </c>
    </row>
    <row r="199" spans="8:19" x14ac:dyDescent="0.2">
      <c r="H199" s="97"/>
      <c r="I199" s="133">
        <v>10499</v>
      </c>
      <c r="J199" s="31" t="s">
        <v>2398</v>
      </c>
      <c r="K199" s="143"/>
      <c r="L199" s="144"/>
      <c r="M199" s="145"/>
      <c r="N199" s="124">
        <v>95260000</v>
      </c>
      <c r="O199" s="124" t="s">
        <v>3610</v>
      </c>
      <c r="P199" s="187">
        <v>95260000</v>
      </c>
      <c r="Q199" s="184" t="s">
        <v>3610</v>
      </c>
      <c r="R199" s="185">
        <v>19</v>
      </c>
      <c r="S199" s="186">
        <v>65</v>
      </c>
    </row>
    <row r="200" spans="8:19" x14ac:dyDescent="0.2">
      <c r="H200" s="97">
        <v>323</v>
      </c>
      <c r="I200" s="133">
        <v>15009</v>
      </c>
      <c r="J200" s="31" t="s">
        <v>2399</v>
      </c>
      <c r="K200" s="143"/>
      <c r="L200" s="144"/>
      <c r="M200" s="145"/>
      <c r="N200" s="124">
        <v>95041000</v>
      </c>
      <c r="O200" s="124" t="s">
        <v>4016</v>
      </c>
      <c r="P200" s="187">
        <v>95041000</v>
      </c>
      <c r="Q200" s="184" t="s">
        <v>4016</v>
      </c>
      <c r="R200" s="185">
        <v>19</v>
      </c>
      <c r="S200" s="186">
        <v>65</v>
      </c>
    </row>
    <row r="201" spans="8:19" x14ac:dyDescent="0.2">
      <c r="H201" s="97"/>
      <c r="I201" s="133">
        <v>11717</v>
      </c>
      <c r="J201" s="31" t="s">
        <v>2400</v>
      </c>
      <c r="K201" s="143"/>
      <c r="L201" s="144"/>
      <c r="M201" s="145"/>
      <c r="N201" s="124">
        <v>95781001</v>
      </c>
      <c r="O201" s="124" t="s">
        <v>4072</v>
      </c>
      <c r="P201" s="187">
        <v>95781001</v>
      </c>
      <c r="Q201" s="184" t="s">
        <v>4072</v>
      </c>
      <c r="R201" s="185">
        <v>19</v>
      </c>
      <c r="S201" s="186">
        <v>65</v>
      </c>
    </row>
    <row r="202" spans="8:19" x14ac:dyDescent="0.2">
      <c r="H202" s="97"/>
      <c r="I202" s="133">
        <v>11694</v>
      </c>
      <c r="J202" s="31" t="s">
        <v>2401</v>
      </c>
      <c r="K202" s="143"/>
      <c r="L202" s="144"/>
      <c r="M202" s="145"/>
      <c r="N202" s="124">
        <v>95440000</v>
      </c>
      <c r="O202" s="124" t="s">
        <v>4017</v>
      </c>
      <c r="P202" s="187">
        <v>95440000</v>
      </c>
      <c r="Q202" s="184" t="s">
        <v>4017</v>
      </c>
      <c r="R202" s="185">
        <v>19</v>
      </c>
      <c r="S202" s="186">
        <v>65</v>
      </c>
    </row>
    <row r="203" spans="8:19" x14ac:dyDescent="0.2">
      <c r="H203" s="97">
        <v>6605</v>
      </c>
      <c r="I203" s="133">
        <v>11692</v>
      </c>
      <c r="J203" s="31" t="s">
        <v>2402</v>
      </c>
      <c r="K203" s="143"/>
      <c r="L203" s="144"/>
      <c r="M203" s="145"/>
      <c r="N203" s="124">
        <v>95760000</v>
      </c>
      <c r="O203" s="124" t="s">
        <v>4164</v>
      </c>
      <c r="P203" s="187">
        <v>95760000</v>
      </c>
      <c r="Q203" s="184" t="s">
        <v>4164</v>
      </c>
      <c r="R203" s="185">
        <v>19</v>
      </c>
      <c r="S203" s="186">
        <v>65</v>
      </c>
    </row>
    <row r="204" spans="8:19" x14ac:dyDescent="0.2">
      <c r="H204" s="97">
        <v>302</v>
      </c>
      <c r="I204" s="133">
        <v>14996</v>
      </c>
      <c r="J204" s="31" t="s">
        <v>2403</v>
      </c>
      <c r="K204" s="143"/>
      <c r="L204" s="144"/>
      <c r="M204" s="145"/>
      <c r="N204" s="124">
        <v>95280000</v>
      </c>
      <c r="O204" s="124" t="s">
        <v>3611</v>
      </c>
      <c r="P204" s="187">
        <v>95280000</v>
      </c>
      <c r="Q204" s="184" t="s">
        <v>3611</v>
      </c>
      <c r="R204" s="185">
        <v>19</v>
      </c>
      <c r="S204" s="186">
        <v>65</v>
      </c>
    </row>
    <row r="205" spans="8:19" x14ac:dyDescent="0.2">
      <c r="H205" s="97">
        <v>2931</v>
      </c>
      <c r="I205" s="133">
        <v>11688</v>
      </c>
      <c r="J205" s="31" t="s">
        <v>2404</v>
      </c>
      <c r="K205" s="143"/>
      <c r="L205" s="144"/>
      <c r="M205" s="145"/>
      <c r="N205" s="124">
        <v>95310000</v>
      </c>
      <c r="O205" s="124" t="s">
        <v>3612</v>
      </c>
      <c r="P205" s="187">
        <v>95310000</v>
      </c>
      <c r="Q205" s="184" t="s">
        <v>3612</v>
      </c>
      <c r="R205" s="185">
        <v>19</v>
      </c>
      <c r="S205" s="186">
        <v>65</v>
      </c>
    </row>
    <row r="206" spans="8:19" x14ac:dyDescent="0.2">
      <c r="H206" s="97"/>
      <c r="I206" s="133">
        <v>16271</v>
      </c>
      <c r="J206" s="31" t="s">
        <v>3716</v>
      </c>
      <c r="K206" s="143"/>
      <c r="L206" s="144"/>
      <c r="M206" s="145"/>
      <c r="N206" s="124">
        <v>95180000</v>
      </c>
      <c r="O206" s="124" t="s">
        <v>3613</v>
      </c>
      <c r="P206" s="187">
        <v>95180000</v>
      </c>
      <c r="Q206" s="184" t="s">
        <v>3613</v>
      </c>
      <c r="R206" s="185">
        <v>19</v>
      </c>
      <c r="S206" s="186">
        <v>65</v>
      </c>
    </row>
    <row r="207" spans="8:19" x14ac:dyDescent="0.2">
      <c r="H207" s="97"/>
      <c r="I207" s="133">
        <v>11691</v>
      </c>
      <c r="J207" s="31" t="s">
        <v>2405</v>
      </c>
      <c r="K207" s="143"/>
      <c r="L207" s="144"/>
      <c r="M207" s="145"/>
      <c r="N207" s="124">
        <v>95832000</v>
      </c>
      <c r="O207" s="124" t="s">
        <v>4165</v>
      </c>
      <c r="P207" s="187">
        <v>95832000</v>
      </c>
      <c r="Q207" s="184" t="s">
        <v>4165</v>
      </c>
      <c r="R207" s="185">
        <v>19</v>
      </c>
      <c r="S207" s="186">
        <v>65</v>
      </c>
    </row>
    <row r="208" spans="8:19" x14ac:dyDescent="0.2">
      <c r="H208" s="97">
        <v>2162</v>
      </c>
      <c r="I208" s="133">
        <v>14479</v>
      </c>
      <c r="J208" s="31" t="s">
        <v>2406</v>
      </c>
      <c r="K208" s="143"/>
      <c r="L208" s="144"/>
      <c r="M208" s="145"/>
      <c r="N208" s="124">
        <v>95390000</v>
      </c>
      <c r="O208" s="124" t="s">
        <v>4073</v>
      </c>
      <c r="P208" s="187">
        <v>95390000</v>
      </c>
      <c r="Q208" s="184" t="s">
        <v>4073</v>
      </c>
      <c r="R208" s="185">
        <v>19</v>
      </c>
      <c r="S208" s="186">
        <v>65</v>
      </c>
    </row>
    <row r="209" spans="8:19" x14ac:dyDescent="0.2">
      <c r="H209" s="97"/>
      <c r="I209" s="133">
        <v>13261</v>
      </c>
      <c r="J209" s="31" t="s">
        <v>2407</v>
      </c>
      <c r="K209" s="143"/>
      <c r="L209" s="144"/>
      <c r="M209" s="145"/>
      <c r="N209" s="124">
        <v>95640000</v>
      </c>
      <c r="O209" s="124" t="s">
        <v>4166</v>
      </c>
      <c r="P209" s="187">
        <v>95640000</v>
      </c>
      <c r="Q209" s="184" t="s">
        <v>4166</v>
      </c>
      <c r="R209" s="185">
        <v>19</v>
      </c>
      <c r="S209" s="186">
        <v>65</v>
      </c>
    </row>
    <row r="210" spans="8:19" x14ac:dyDescent="0.2">
      <c r="H210" s="97"/>
      <c r="I210" s="133">
        <v>11701</v>
      </c>
      <c r="J210" s="31" t="s">
        <v>2408</v>
      </c>
      <c r="K210" s="143"/>
      <c r="L210" s="144"/>
      <c r="M210" s="145"/>
      <c r="N210" s="124">
        <v>95330000</v>
      </c>
      <c r="O210" s="124" t="s">
        <v>3614</v>
      </c>
      <c r="P210" s="187">
        <v>95330000</v>
      </c>
      <c r="Q210" s="184" t="s">
        <v>3614</v>
      </c>
      <c r="R210" s="185">
        <v>19</v>
      </c>
      <c r="S210" s="186">
        <v>65</v>
      </c>
    </row>
    <row r="211" spans="8:19" x14ac:dyDescent="0.2">
      <c r="H211" s="97">
        <v>4536</v>
      </c>
      <c r="I211" s="133">
        <v>15468</v>
      </c>
      <c r="J211" s="31" t="s">
        <v>2409</v>
      </c>
      <c r="K211" s="143"/>
      <c r="L211" s="144"/>
      <c r="M211" s="145"/>
      <c r="N211" s="124">
        <v>95930000</v>
      </c>
      <c r="O211" s="124" t="s">
        <v>4018</v>
      </c>
      <c r="P211" s="187">
        <v>95930000</v>
      </c>
      <c r="Q211" s="184" t="s">
        <v>4018</v>
      </c>
      <c r="R211" s="185">
        <v>19</v>
      </c>
      <c r="S211" s="186">
        <v>65</v>
      </c>
    </row>
    <row r="212" spans="8:19" x14ac:dyDescent="0.2">
      <c r="H212" s="97">
        <v>2701</v>
      </c>
      <c r="I212" s="133">
        <v>11693</v>
      </c>
      <c r="J212" s="31" t="s">
        <v>2410</v>
      </c>
      <c r="K212" s="143"/>
      <c r="L212" s="144"/>
      <c r="M212" s="145"/>
      <c r="N212" s="124">
        <v>95834000</v>
      </c>
      <c r="O212" s="124" t="s">
        <v>4134</v>
      </c>
      <c r="P212" s="187">
        <v>95834000</v>
      </c>
      <c r="Q212" s="184" t="s">
        <v>4134</v>
      </c>
      <c r="R212" s="185">
        <v>19</v>
      </c>
      <c r="S212" s="186">
        <v>65</v>
      </c>
    </row>
    <row r="213" spans="8:19" x14ac:dyDescent="0.2">
      <c r="H213" s="97">
        <v>6807</v>
      </c>
      <c r="I213" s="133">
        <v>14970</v>
      </c>
      <c r="J213" s="31" t="s">
        <v>2411</v>
      </c>
      <c r="K213" s="143"/>
      <c r="L213" s="144"/>
      <c r="M213" s="145"/>
      <c r="N213" s="124">
        <v>95831000</v>
      </c>
      <c r="O213" s="124" t="s">
        <v>4019</v>
      </c>
      <c r="P213" s="187">
        <v>95831000</v>
      </c>
      <c r="Q213" s="184" t="s">
        <v>4019</v>
      </c>
      <c r="R213" s="185">
        <v>19</v>
      </c>
      <c r="S213" s="186">
        <v>65</v>
      </c>
    </row>
    <row r="214" spans="8:19" x14ac:dyDescent="0.2">
      <c r="H214" s="97">
        <v>6812</v>
      </c>
      <c r="I214" s="133">
        <v>16654</v>
      </c>
      <c r="J214" s="31" t="s">
        <v>4113</v>
      </c>
      <c r="K214" s="143"/>
      <c r="L214" s="144"/>
      <c r="M214" s="145"/>
      <c r="N214" s="124">
        <v>95603000</v>
      </c>
      <c r="O214" s="124" t="s">
        <v>3695</v>
      </c>
      <c r="P214" s="187">
        <v>95603000</v>
      </c>
      <c r="Q214" s="184" t="s">
        <v>3695</v>
      </c>
      <c r="R214" s="185">
        <v>19</v>
      </c>
      <c r="S214" s="186">
        <v>65</v>
      </c>
    </row>
    <row r="215" spans="8:19" x14ac:dyDescent="0.2">
      <c r="H215" s="97"/>
      <c r="I215" s="133">
        <v>10982</v>
      </c>
      <c r="J215" s="31" t="s">
        <v>2412</v>
      </c>
      <c r="K215" s="143"/>
      <c r="L215" s="144"/>
      <c r="M215" s="145"/>
      <c r="N215" s="124">
        <v>95833000</v>
      </c>
      <c r="O215" s="124" t="s">
        <v>4020</v>
      </c>
      <c r="P215" s="187">
        <v>95833000</v>
      </c>
      <c r="Q215" s="184" t="s">
        <v>4020</v>
      </c>
      <c r="R215" s="185">
        <v>19</v>
      </c>
      <c r="S215" s="186">
        <v>65</v>
      </c>
    </row>
    <row r="216" spans="8:19" x14ac:dyDescent="0.2">
      <c r="H216" s="97">
        <v>52</v>
      </c>
      <c r="I216" s="133">
        <v>11685</v>
      </c>
      <c r="J216" s="31" t="s">
        <v>2413</v>
      </c>
      <c r="K216" s="143"/>
      <c r="L216" s="144"/>
      <c r="M216" s="145"/>
      <c r="N216" s="124">
        <v>95400000</v>
      </c>
      <c r="O216" s="124" t="s">
        <v>4021</v>
      </c>
      <c r="P216" s="187">
        <v>95400000</v>
      </c>
      <c r="Q216" s="184" t="s">
        <v>4021</v>
      </c>
      <c r="R216" s="185">
        <v>19</v>
      </c>
      <c r="S216" s="186">
        <v>65</v>
      </c>
    </row>
    <row r="217" spans="8:19" x14ac:dyDescent="0.2">
      <c r="H217" s="97">
        <v>5703</v>
      </c>
      <c r="I217" s="133">
        <v>14788</v>
      </c>
      <c r="J217" s="31" t="s">
        <v>2414</v>
      </c>
      <c r="K217" s="143"/>
      <c r="L217" s="144"/>
      <c r="M217" s="145"/>
      <c r="N217" s="124">
        <v>95790000</v>
      </c>
      <c r="O217" s="124" t="s">
        <v>3615</v>
      </c>
      <c r="P217" s="187">
        <v>95790000</v>
      </c>
      <c r="Q217" s="184" t="s">
        <v>3615</v>
      </c>
      <c r="R217" s="185">
        <v>19</v>
      </c>
      <c r="S217" s="186">
        <v>65</v>
      </c>
    </row>
    <row r="218" spans="8:19" x14ac:dyDescent="0.2">
      <c r="H218" s="97"/>
      <c r="I218" s="133">
        <v>11697</v>
      </c>
      <c r="J218" s="31" t="s">
        <v>2415</v>
      </c>
      <c r="K218" s="143"/>
      <c r="L218" s="144"/>
      <c r="M218" s="145"/>
      <c r="N218" s="124">
        <v>95820000</v>
      </c>
      <c r="O218" s="124" t="s">
        <v>3616</v>
      </c>
      <c r="P218" s="187">
        <v>95820000</v>
      </c>
      <c r="Q218" s="184" t="s">
        <v>3616</v>
      </c>
      <c r="R218" s="185">
        <v>18</v>
      </c>
      <c r="S218" s="186">
        <v>65</v>
      </c>
    </row>
    <row r="219" spans="8:19" x14ac:dyDescent="0.2">
      <c r="H219" s="97">
        <v>5745</v>
      </c>
      <c r="I219" s="133">
        <v>14787</v>
      </c>
      <c r="J219" s="31" t="s">
        <v>2416</v>
      </c>
      <c r="K219" s="143"/>
      <c r="L219" s="144"/>
      <c r="M219" s="145"/>
      <c r="N219" s="124">
        <v>95270000</v>
      </c>
      <c r="O219" s="124" t="s">
        <v>4167</v>
      </c>
      <c r="P219" s="187">
        <v>95270000</v>
      </c>
      <c r="Q219" s="184" t="s">
        <v>4167</v>
      </c>
      <c r="R219" s="185">
        <v>19</v>
      </c>
      <c r="S219" s="186">
        <v>65</v>
      </c>
    </row>
    <row r="220" spans="8:19" x14ac:dyDescent="0.2">
      <c r="H220" s="97">
        <v>297</v>
      </c>
      <c r="I220" s="133">
        <v>15653</v>
      </c>
      <c r="J220" s="31" t="s">
        <v>2417</v>
      </c>
      <c r="K220" s="143"/>
      <c r="L220" s="144"/>
      <c r="M220" s="145"/>
      <c r="N220" s="124">
        <v>95320000</v>
      </c>
      <c r="O220" s="124" t="s">
        <v>3617</v>
      </c>
      <c r="P220" s="187">
        <v>95320000</v>
      </c>
      <c r="Q220" s="184" t="s">
        <v>3617</v>
      </c>
      <c r="R220" s="185">
        <v>19</v>
      </c>
      <c r="S220" s="186">
        <v>65</v>
      </c>
    </row>
    <row r="221" spans="8:19" x14ac:dyDescent="0.2">
      <c r="H221" s="97">
        <v>5746</v>
      </c>
      <c r="I221" s="133">
        <v>14786</v>
      </c>
      <c r="J221" s="31" t="s">
        <v>2418</v>
      </c>
      <c r="K221" s="143"/>
      <c r="L221" s="144"/>
      <c r="M221" s="145"/>
      <c r="N221" s="124">
        <v>95770000</v>
      </c>
      <c r="O221" s="124" t="s">
        <v>4168</v>
      </c>
      <c r="P221" s="187">
        <v>95770000</v>
      </c>
      <c r="Q221" s="184" t="s">
        <v>4168</v>
      </c>
      <c r="R221" s="185">
        <v>19</v>
      </c>
      <c r="S221" s="186">
        <v>65</v>
      </c>
    </row>
    <row r="222" spans="8:19" x14ac:dyDescent="0.2">
      <c r="H222" s="97">
        <v>571</v>
      </c>
      <c r="I222" s="133">
        <v>15144</v>
      </c>
      <c r="J222" s="31" t="s">
        <v>2419</v>
      </c>
      <c r="K222" s="143"/>
      <c r="L222" s="144"/>
      <c r="M222" s="145"/>
      <c r="N222" s="124">
        <v>95621000</v>
      </c>
      <c r="O222" s="124" t="s">
        <v>3618</v>
      </c>
      <c r="P222" s="187">
        <v>95621000</v>
      </c>
      <c r="Q222" s="184" t="s">
        <v>3618</v>
      </c>
      <c r="R222" s="185">
        <v>19</v>
      </c>
      <c r="S222" s="186">
        <v>65</v>
      </c>
    </row>
    <row r="223" spans="8:19" x14ac:dyDescent="0.2">
      <c r="H223" s="97">
        <v>1501</v>
      </c>
      <c r="I223" s="133">
        <v>11792</v>
      </c>
      <c r="J223" s="31" t="s">
        <v>2420</v>
      </c>
      <c r="K223" s="143"/>
      <c r="L223" s="144"/>
      <c r="M223" s="145"/>
      <c r="N223" s="124">
        <v>95730000</v>
      </c>
      <c r="O223" s="124" t="s">
        <v>3619</v>
      </c>
      <c r="P223" s="187">
        <v>95730000</v>
      </c>
      <c r="Q223" s="184" t="s">
        <v>3619</v>
      </c>
      <c r="R223" s="185">
        <v>19</v>
      </c>
      <c r="S223" s="186">
        <v>65</v>
      </c>
    </row>
    <row r="224" spans="8:19" x14ac:dyDescent="0.2">
      <c r="H224" s="97">
        <v>5148</v>
      </c>
      <c r="I224" s="133">
        <v>11902</v>
      </c>
      <c r="J224" s="31" t="s">
        <v>2421</v>
      </c>
      <c r="K224" s="143"/>
      <c r="L224" s="144"/>
      <c r="M224" s="145"/>
      <c r="N224" s="124">
        <v>95121000</v>
      </c>
      <c r="O224" s="124" t="s">
        <v>4022</v>
      </c>
      <c r="P224" s="187">
        <v>95121000</v>
      </c>
      <c r="Q224" s="184" t="s">
        <v>4022</v>
      </c>
      <c r="R224" s="185">
        <v>19</v>
      </c>
      <c r="S224" s="186">
        <v>65</v>
      </c>
    </row>
    <row r="225" spans="8:19" x14ac:dyDescent="0.2">
      <c r="H225" s="97">
        <v>5149</v>
      </c>
      <c r="I225" s="133">
        <v>11770</v>
      </c>
      <c r="J225" s="31" t="s">
        <v>2422</v>
      </c>
      <c r="K225" s="143"/>
      <c r="L225" s="144"/>
      <c r="M225" s="145"/>
      <c r="N225" s="124">
        <v>95553000</v>
      </c>
      <c r="O225" s="124" t="s">
        <v>3696</v>
      </c>
      <c r="P225" s="187">
        <v>95553000</v>
      </c>
      <c r="Q225" s="184" t="s">
        <v>3696</v>
      </c>
      <c r="R225" s="185">
        <v>19</v>
      </c>
      <c r="S225" s="186">
        <v>65</v>
      </c>
    </row>
    <row r="226" spans="8:19" x14ac:dyDescent="0.2">
      <c r="H226" s="97">
        <v>5063</v>
      </c>
      <c r="I226" s="133">
        <v>11872</v>
      </c>
      <c r="J226" s="31" t="s">
        <v>2423</v>
      </c>
      <c r="K226" s="143"/>
      <c r="L226" s="144"/>
      <c r="M226" s="145"/>
      <c r="N226" s="124">
        <v>95870000</v>
      </c>
      <c r="O226" s="124" t="s">
        <v>3620</v>
      </c>
      <c r="P226" s="187">
        <v>95870000</v>
      </c>
      <c r="Q226" s="184" t="s">
        <v>3620</v>
      </c>
      <c r="R226" s="185">
        <v>19</v>
      </c>
      <c r="S226" s="186">
        <v>65</v>
      </c>
    </row>
    <row r="227" spans="8:19" x14ac:dyDescent="0.2">
      <c r="H227" s="97">
        <v>2951</v>
      </c>
      <c r="I227" s="133">
        <v>11873</v>
      </c>
      <c r="J227" s="31" t="s">
        <v>2424</v>
      </c>
      <c r="K227" s="143"/>
      <c r="L227" s="144"/>
      <c r="M227" s="145"/>
      <c r="N227" s="124">
        <v>95740000</v>
      </c>
      <c r="O227" s="124" t="s">
        <v>4023</v>
      </c>
      <c r="P227" s="187">
        <v>95740000</v>
      </c>
      <c r="Q227" s="184" t="s">
        <v>4023</v>
      </c>
      <c r="R227" s="185">
        <v>19</v>
      </c>
      <c r="S227" s="186">
        <v>65</v>
      </c>
    </row>
    <row r="228" spans="8:19" x14ac:dyDescent="0.2">
      <c r="H228" s="97">
        <v>5704</v>
      </c>
      <c r="I228" s="133">
        <v>14761</v>
      </c>
      <c r="J228" s="31" t="s">
        <v>2425</v>
      </c>
      <c r="K228" s="143"/>
      <c r="L228" s="144"/>
      <c r="M228" s="145"/>
      <c r="N228" s="124">
        <v>95810000</v>
      </c>
      <c r="O228" s="124" t="s">
        <v>4169</v>
      </c>
      <c r="P228" s="187">
        <v>95810000</v>
      </c>
      <c r="Q228" s="184" t="s">
        <v>4169</v>
      </c>
      <c r="R228" s="185">
        <v>18</v>
      </c>
      <c r="S228" s="186">
        <v>65</v>
      </c>
    </row>
    <row r="229" spans="8:19" x14ac:dyDescent="0.2">
      <c r="H229" s="97">
        <v>4224</v>
      </c>
      <c r="I229" s="133">
        <v>11875</v>
      </c>
      <c r="J229" s="31" t="s">
        <v>2426</v>
      </c>
      <c r="K229" s="143"/>
      <c r="L229" s="144"/>
      <c r="M229" s="145"/>
      <c r="N229" s="124">
        <v>95580000</v>
      </c>
      <c r="O229" s="124" t="s">
        <v>3621</v>
      </c>
      <c r="P229" s="187">
        <v>95580000</v>
      </c>
      <c r="Q229" s="184" t="s">
        <v>3621</v>
      </c>
      <c r="R229" s="185">
        <v>19</v>
      </c>
      <c r="S229" s="186">
        <v>65</v>
      </c>
    </row>
    <row r="230" spans="8:19" x14ac:dyDescent="0.2">
      <c r="H230" s="97">
        <v>2612</v>
      </c>
      <c r="I230" s="133">
        <v>11876</v>
      </c>
      <c r="J230" s="31" t="s">
        <v>2427</v>
      </c>
      <c r="K230" s="143"/>
      <c r="L230" s="144"/>
      <c r="M230" s="145"/>
      <c r="N230" s="124">
        <v>95884200</v>
      </c>
      <c r="O230" s="124" t="s">
        <v>4074</v>
      </c>
      <c r="P230" s="187">
        <v>95884200</v>
      </c>
      <c r="Q230" s="184" t="s">
        <v>4074</v>
      </c>
      <c r="R230" s="185">
        <v>19</v>
      </c>
      <c r="S230" s="186">
        <v>65</v>
      </c>
    </row>
    <row r="231" spans="8:19" x14ac:dyDescent="0.2">
      <c r="H231" s="97">
        <v>4131</v>
      </c>
      <c r="I231" s="133">
        <v>11886</v>
      </c>
      <c r="J231" s="31" t="s">
        <v>2428</v>
      </c>
      <c r="K231" s="143"/>
      <c r="L231" s="144"/>
      <c r="M231" s="145"/>
      <c r="N231" s="124">
        <v>95450000</v>
      </c>
      <c r="O231" s="124" t="s">
        <v>4024</v>
      </c>
      <c r="P231" s="187">
        <v>95450000</v>
      </c>
      <c r="Q231" s="184" t="s">
        <v>4024</v>
      </c>
      <c r="R231" s="185">
        <v>19</v>
      </c>
      <c r="S231" s="186">
        <v>65</v>
      </c>
    </row>
    <row r="232" spans="8:19" x14ac:dyDescent="0.2">
      <c r="H232" s="97"/>
      <c r="I232" s="133">
        <v>16541</v>
      </c>
      <c r="J232" s="31" t="s">
        <v>3717</v>
      </c>
      <c r="K232" s="143"/>
      <c r="L232" s="144"/>
      <c r="M232" s="145"/>
      <c r="N232" s="124">
        <v>95700000</v>
      </c>
      <c r="O232" s="124" t="s">
        <v>4025</v>
      </c>
      <c r="P232" s="187">
        <v>95700000</v>
      </c>
      <c r="Q232" s="184" t="s">
        <v>4025</v>
      </c>
      <c r="R232" s="185">
        <v>19</v>
      </c>
      <c r="S232" s="186">
        <v>65</v>
      </c>
    </row>
    <row r="233" spans="8:19" x14ac:dyDescent="0.2">
      <c r="H233" s="97">
        <v>2175</v>
      </c>
      <c r="I233" s="133">
        <v>15676</v>
      </c>
      <c r="J233" s="31" t="s">
        <v>2429</v>
      </c>
      <c r="K233" s="143"/>
      <c r="L233" s="144"/>
      <c r="M233" s="145"/>
      <c r="N233" s="124">
        <v>95552000</v>
      </c>
      <c r="O233" s="124" t="s">
        <v>3622</v>
      </c>
      <c r="P233" s="187">
        <v>95552000</v>
      </c>
      <c r="Q233" s="184" t="s">
        <v>3622</v>
      </c>
      <c r="R233" s="185">
        <v>19</v>
      </c>
      <c r="S233" s="186">
        <v>65</v>
      </c>
    </row>
    <row r="234" spans="8:19" x14ac:dyDescent="0.2">
      <c r="H234" s="97">
        <v>2542</v>
      </c>
      <c r="I234" s="133">
        <v>11878</v>
      </c>
      <c r="J234" s="31" t="s">
        <v>2430</v>
      </c>
      <c r="K234" s="143"/>
      <c r="L234" s="144"/>
      <c r="M234" s="145"/>
      <c r="N234" s="124">
        <v>95510000</v>
      </c>
      <c r="O234" s="124" t="s">
        <v>3623</v>
      </c>
      <c r="P234" s="187">
        <v>95510000</v>
      </c>
      <c r="Q234" s="184" t="s">
        <v>3623</v>
      </c>
      <c r="R234" s="185">
        <v>19</v>
      </c>
      <c r="S234" s="186">
        <v>65</v>
      </c>
    </row>
    <row r="235" spans="8:19" x14ac:dyDescent="0.2">
      <c r="H235" s="97"/>
      <c r="I235" s="133">
        <v>11870</v>
      </c>
      <c r="J235" s="31" t="s">
        <v>2431</v>
      </c>
      <c r="K235" s="143"/>
      <c r="L235" s="144"/>
      <c r="M235" s="145"/>
      <c r="N235" s="124">
        <v>95512000</v>
      </c>
      <c r="O235" s="124" t="s">
        <v>4075</v>
      </c>
      <c r="P235" s="187">
        <v>95512000</v>
      </c>
      <c r="Q235" s="184" t="s">
        <v>4075</v>
      </c>
      <c r="R235" s="185">
        <v>19</v>
      </c>
      <c r="S235" s="186">
        <v>65</v>
      </c>
    </row>
    <row r="236" spans="8:19" x14ac:dyDescent="0.2">
      <c r="H236" s="97">
        <v>6606</v>
      </c>
      <c r="I236" s="133">
        <v>11880</v>
      </c>
      <c r="J236" s="31" t="s">
        <v>2432</v>
      </c>
      <c r="K236" s="143"/>
      <c r="L236" s="144"/>
      <c r="M236" s="145"/>
      <c r="N236" s="124">
        <v>95230000</v>
      </c>
      <c r="O236" s="124" t="s">
        <v>3624</v>
      </c>
      <c r="P236" s="187">
        <v>95230000</v>
      </c>
      <c r="Q236" s="184" t="s">
        <v>3624</v>
      </c>
      <c r="R236" s="185">
        <v>19</v>
      </c>
      <c r="S236" s="186">
        <v>65</v>
      </c>
    </row>
    <row r="237" spans="8:19" x14ac:dyDescent="0.2">
      <c r="H237" s="97">
        <v>4022</v>
      </c>
      <c r="I237" s="133">
        <v>11881</v>
      </c>
      <c r="J237" s="31" t="s">
        <v>2433</v>
      </c>
      <c r="K237" s="143"/>
      <c r="L237" s="144"/>
      <c r="M237" s="145"/>
      <c r="N237" s="124">
        <v>95563000</v>
      </c>
      <c r="O237" s="124" t="s">
        <v>4170</v>
      </c>
      <c r="P237" s="187">
        <v>95563000</v>
      </c>
      <c r="Q237" s="184" t="s">
        <v>4170</v>
      </c>
      <c r="R237" s="185">
        <v>19</v>
      </c>
      <c r="S237" s="186">
        <v>65</v>
      </c>
    </row>
    <row r="238" spans="8:19" x14ac:dyDescent="0.2">
      <c r="H238" s="97">
        <v>5002</v>
      </c>
      <c r="I238" s="133">
        <v>16078</v>
      </c>
      <c r="J238" s="31" t="s">
        <v>2434</v>
      </c>
      <c r="K238" s="143"/>
      <c r="L238" s="144"/>
      <c r="M238" s="145"/>
      <c r="N238" s="124">
        <v>95470000</v>
      </c>
      <c r="O238" s="124" t="s">
        <v>4076</v>
      </c>
      <c r="P238" s="187">
        <v>95470000</v>
      </c>
      <c r="Q238" s="184" t="s">
        <v>4076</v>
      </c>
      <c r="R238" s="185">
        <v>19</v>
      </c>
      <c r="S238" s="186">
        <v>65</v>
      </c>
    </row>
    <row r="239" spans="8:19" x14ac:dyDescent="0.2">
      <c r="H239" s="97">
        <v>732</v>
      </c>
      <c r="I239" s="133">
        <v>15238</v>
      </c>
      <c r="J239" s="31" t="s">
        <v>2435</v>
      </c>
      <c r="K239" s="143"/>
      <c r="L239" s="144"/>
      <c r="M239" s="145"/>
      <c r="N239" s="124">
        <v>95240000</v>
      </c>
      <c r="O239" s="124" t="s">
        <v>3625</v>
      </c>
      <c r="P239" s="187">
        <v>95240000</v>
      </c>
      <c r="Q239" s="184" t="s">
        <v>3625</v>
      </c>
      <c r="R239" s="185">
        <v>19</v>
      </c>
      <c r="S239" s="186">
        <v>65</v>
      </c>
    </row>
    <row r="240" spans="8:19" x14ac:dyDescent="0.2">
      <c r="H240" s="97">
        <v>6052</v>
      </c>
      <c r="I240" s="133">
        <v>11883</v>
      </c>
      <c r="J240" s="31" t="s">
        <v>2436</v>
      </c>
      <c r="K240" s="143"/>
      <c r="L240" s="144"/>
      <c r="M240" s="145"/>
      <c r="N240" s="124">
        <v>95890200</v>
      </c>
      <c r="O240" s="124" t="s">
        <v>3697</v>
      </c>
      <c r="P240" s="187">
        <v>95890200</v>
      </c>
      <c r="Q240" s="184" t="s">
        <v>3697</v>
      </c>
      <c r="R240" s="185">
        <v>19</v>
      </c>
      <c r="S240" s="186">
        <v>65</v>
      </c>
    </row>
    <row r="241" spans="8:19" x14ac:dyDescent="0.2">
      <c r="H241" s="97">
        <v>2053</v>
      </c>
      <c r="I241" s="133">
        <v>15675</v>
      </c>
      <c r="J241" s="31" t="s">
        <v>3508</v>
      </c>
      <c r="K241" s="143"/>
      <c r="L241" s="144"/>
      <c r="M241" s="145"/>
      <c r="N241" s="124">
        <v>95561000</v>
      </c>
      <c r="O241" s="124" t="s">
        <v>4077</v>
      </c>
      <c r="P241" s="187">
        <v>95561000</v>
      </c>
      <c r="Q241" s="184" t="s">
        <v>4077</v>
      </c>
      <c r="R241" s="185">
        <v>19</v>
      </c>
      <c r="S241" s="186">
        <v>65</v>
      </c>
    </row>
    <row r="242" spans="8:19" x14ac:dyDescent="0.2">
      <c r="H242" s="97">
        <v>5581</v>
      </c>
      <c r="I242" s="133">
        <v>14760</v>
      </c>
      <c r="J242" s="31" t="s">
        <v>2437</v>
      </c>
      <c r="K242" s="143"/>
      <c r="L242" s="144"/>
      <c r="M242" s="145"/>
      <c r="N242" s="124">
        <v>95562000</v>
      </c>
      <c r="O242" s="124" t="s">
        <v>4135</v>
      </c>
      <c r="P242" s="187">
        <v>95562000</v>
      </c>
      <c r="Q242" s="184" t="s">
        <v>4135</v>
      </c>
      <c r="R242" s="185">
        <v>19</v>
      </c>
      <c r="S242" s="186">
        <v>65</v>
      </c>
    </row>
    <row r="243" spans="8:19" x14ac:dyDescent="0.2">
      <c r="H243" s="97">
        <v>5902</v>
      </c>
      <c r="I243" s="133">
        <v>14759</v>
      </c>
      <c r="J243" s="31" t="s">
        <v>2438</v>
      </c>
      <c r="K243" s="143"/>
      <c r="L243" s="144"/>
      <c r="M243" s="145"/>
      <c r="N243" s="124">
        <v>95811000</v>
      </c>
      <c r="O243" s="124" t="s">
        <v>4136</v>
      </c>
      <c r="P243" s="187">
        <v>95811000</v>
      </c>
      <c r="Q243" s="184" t="s">
        <v>4136</v>
      </c>
      <c r="R243" s="185">
        <v>19</v>
      </c>
      <c r="S243" s="186">
        <v>65</v>
      </c>
    </row>
    <row r="244" spans="8:19" x14ac:dyDescent="0.2">
      <c r="H244" s="97">
        <v>861</v>
      </c>
      <c r="I244" s="133">
        <v>15498</v>
      </c>
      <c r="J244" s="31" t="s">
        <v>2439</v>
      </c>
      <c r="K244" s="143"/>
      <c r="L244" s="144"/>
      <c r="M244" s="145"/>
      <c r="N244" s="124">
        <v>95620000</v>
      </c>
      <c r="O244" s="124" t="s">
        <v>3626</v>
      </c>
      <c r="P244" s="187">
        <v>95620000</v>
      </c>
      <c r="Q244" s="184" t="s">
        <v>3626</v>
      </c>
      <c r="R244" s="185">
        <v>19</v>
      </c>
      <c r="S244" s="186">
        <v>65</v>
      </c>
    </row>
    <row r="245" spans="8:19" x14ac:dyDescent="0.2">
      <c r="H245" s="97"/>
      <c r="I245" s="133">
        <v>11108</v>
      </c>
      <c r="J245" s="31" t="s">
        <v>2440</v>
      </c>
      <c r="K245" s="143"/>
      <c r="L245" s="144"/>
      <c r="M245" s="145"/>
      <c r="N245" s="124">
        <v>95201000</v>
      </c>
      <c r="O245" s="124" t="s">
        <v>3627</v>
      </c>
      <c r="P245" s="187">
        <v>95201000</v>
      </c>
      <c r="Q245" s="184" t="s">
        <v>3627</v>
      </c>
      <c r="R245" s="185">
        <v>19</v>
      </c>
      <c r="S245" s="186">
        <v>65</v>
      </c>
    </row>
    <row r="246" spans="8:19" x14ac:dyDescent="0.2">
      <c r="H246" s="97">
        <v>681</v>
      </c>
      <c r="I246" s="133">
        <v>15206</v>
      </c>
      <c r="J246" s="31" t="s">
        <v>2441</v>
      </c>
      <c r="K246" s="143"/>
      <c r="L246" s="144"/>
      <c r="M246" s="145"/>
      <c r="N246" s="124">
        <v>95290000</v>
      </c>
      <c r="O246" s="124" t="s">
        <v>4078</v>
      </c>
      <c r="P246" s="187">
        <v>95290000</v>
      </c>
      <c r="Q246" s="184" t="s">
        <v>4078</v>
      </c>
      <c r="R246" s="185">
        <v>19</v>
      </c>
      <c r="S246" s="186">
        <v>65</v>
      </c>
    </row>
    <row r="247" spans="8:19" x14ac:dyDescent="0.2">
      <c r="H247" s="97"/>
      <c r="I247" s="133">
        <v>11184</v>
      </c>
      <c r="J247" s="31" t="s">
        <v>2442</v>
      </c>
      <c r="K247" s="143"/>
      <c r="L247" s="144"/>
      <c r="M247" s="145"/>
      <c r="N247" s="124">
        <v>95750000</v>
      </c>
      <c r="O247" s="124" t="s">
        <v>3628</v>
      </c>
      <c r="P247" s="187">
        <v>95750000</v>
      </c>
      <c r="Q247" s="184" t="s">
        <v>3628</v>
      </c>
      <c r="R247" s="185">
        <v>19</v>
      </c>
      <c r="S247" s="186">
        <v>65</v>
      </c>
    </row>
    <row r="248" spans="8:19" x14ac:dyDescent="0.2">
      <c r="H248" s="97">
        <v>3312</v>
      </c>
      <c r="I248" s="133">
        <v>14420</v>
      </c>
      <c r="J248" s="31" t="s">
        <v>2443</v>
      </c>
      <c r="K248" s="143"/>
      <c r="L248" s="144"/>
      <c r="M248" s="145"/>
      <c r="N248" s="124">
        <v>95250000</v>
      </c>
      <c r="O248" s="124" t="s">
        <v>3629</v>
      </c>
      <c r="P248" s="187">
        <v>95250000</v>
      </c>
      <c r="Q248" s="184" t="s">
        <v>3629</v>
      </c>
      <c r="R248" s="185">
        <v>19</v>
      </c>
      <c r="S248" s="186">
        <v>65</v>
      </c>
    </row>
    <row r="249" spans="8:19" x14ac:dyDescent="0.2">
      <c r="H249" s="97">
        <v>22</v>
      </c>
      <c r="I249" s="133">
        <v>11862</v>
      </c>
      <c r="J249" s="31" t="s">
        <v>2444</v>
      </c>
      <c r="K249" s="143"/>
      <c r="L249" s="144"/>
      <c r="M249" s="145"/>
      <c r="N249" s="124">
        <v>95602000</v>
      </c>
      <c r="O249" s="124" t="s">
        <v>4079</v>
      </c>
      <c r="P249" s="187">
        <v>95602000</v>
      </c>
      <c r="Q249" s="184" t="s">
        <v>4079</v>
      </c>
      <c r="R249" s="185">
        <v>19</v>
      </c>
      <c r="S249" s="186">
        <v>65</v>
      </c>
    </row>
    <row r="250" spans="8:19" x14ac:dyDescent="0.2">
      <c r="H250" s="97">
        <v>2882</v>
      </c>
      <c r="I250" s="133">
        <v>13810</v>
      </c>
      <c r="J250" s="31" t="s">
        <v>2445</v>
      </c>
      <c r="K250" s="143"/>
      <c r="L250" s="144"/>
      <c r="M250" s="145"/>
      <c r="N250" s="124">
        <v>95600000</v>
      </c>
      <c r="O250" s="124" t="s">
        <v>3630</v>
      </c>
      <c r="P250" s="187">
        <v>95600000</v>
      </c>
      <c r="Q250" s="184" t="s">
        <v>3630</v>
      </c>
      <c r="R250" s="185">
        <v>19</v>
      </c>
      <c r="S250" s="186">
        <v>65</v>
      </c>
    </row>
    <row r="251" spans="8:19" x14ac:dyDescent="0.2">
      <c r="H251" s="97"/>
      <c r="I251" s="133">
        <v>11860</v>
      </c>
      <c r="J251" s="31" t="s">
        <v>2446</v>
      </c>
      <c r="K251" s="143"/>
      <c r="L251" s="144"/>
      <c r="M251" s="145"/>
      <c r="N251" s="124">
        <v>95325000</v>
      </c>
      <c r="O251" s="124" t="s">
        <v>4026</v>
      </c>
      <c r="P251" s="187">
        <v>95325000</v>
      </c>
      <c r="Q251" s="184" t="s">
        <v>4026</v>
      </c>
      <c r="R251" s="185">
        <v>19</v>
      </c>
      <c r="S251" s="186">
        <v>65</v>
      </c>
    </row>
    <row r="252" spans="8:19" x14ac:dyDescent="0.2">
      <c r="H252" s="97">
        <v>5512</v>
      </c>
      <c r="I252" s="133">
        <v>14552</v>
      </c>
      <c r="J252" s="31" t="s">
        <v>2447</v>
      </c>
      <c r="K252" s="143"/>
      <c r="L252" s="144"/>
      <c r="M252" s="145"/>
      <c r="N252" s="124">
        <v>95893200</v>
      </c>
      <c r="O252" s="124" t="s">
        <v>3698</v>
      </c>
      <c r="P252" s="187">
        <v>95893200</v>
      </c>
      <c r="Q252" s="184" t="s">
        <v>3698</v>
      </c>
      <c r="R252" s="185">
        <v>19</v>
      </c>
      <c r="S252" s="186">
        <v>65</v>
      </c>
    </row>
    <row r="253" spans="8:19" x14ac:dyDescent="0.2">
      <c r="H253" s="97">
        <v>3211</v>
      </c>
      <c r="I253" s="133">
        <v>14382</v>
      </c>
      <c r="J253" s="31" t="s">
        <v>2448</v>
      </c>
      <c r="K253" s="143"/>
      <c r="L253" s="144"/>
      <c r="M253" s="145"/>
      <c r="N253" s="124">
        <v>95110000</v>
      </c>
      <c r="O253" s="124" t="s">
        <v>3631</v>
      </c>
      <c r="P253" s="187">
        <v>95110000</v>
      </c>
      <c r="Q253" s="184" t="s">
        <v>3631</v>
      </c>
      <c r="R253" s="185">
        <v>19</v>
      </c>
      <c r="S253" s="186">
        <v>65</v>
      </c>
    </row>
    <row r="254" spans="8:19" x14ac:dyDescent="0.2">
      <c r="H254" s="97">
        <v>4891</v>
      </c>
      <c r="I254" s="133">
        <v>15461</v>
      </c>
      <c r="J254" s="31" t="s">
        <v>2449</v>
      </c>
      <c r="K254" s="143"/>
      <c r="L254" s="144"/>
      <c r="M254" s="145"/>
      <c r="N254" s="124">
        <v>95115000</v>
      </c>
      <c r="O254" s="124" t="s">
        <v>4027</v>
      </c>
      <c r="P254" s="187">
        <v>95115000</v>
      </c>
      <c r="Q254" s="184" t="s">
        <v>4027</v>
      </c>
      <c r="R254" s="185">
        <v>19</v>
      </c>
      <c r="S254" s="186">
        <v>65</v>
      </c>
    </row>
    <row r="255" spans="8:19" x14ac:dyDescent="0.2">
      <c r="H255" s="97">
        <v>23</v>
      </c>
      <c r="I255" s="133">
        <v>11855</v>
      </c>
      <c r="J255" s="31" t="s">
        <v>2450</v>
      </c>
      <c r="K255" s="143"/>
      <c r="L255" s="144"/>
      <c r="M255" s="145"/>
      <c r="N255" s="124">
        <v>95540000</v>
      </c>
      <c r="O255" s="124" t="s">
        <v>4080</v>
      </c>
      <c r="P255" s="187">
        <v>95540000</v>
      </c>
      <c r="Q255" s="184" t="s">
        <v>4080</v>
      </c>
      <c r="R255" s="185">
        <v>19</v>
      </c>
      <c r="S255" s="186">
        <v>65</v>
      </c>
    </row>
    <row r="256" spans="8:19" x14ac:dyDescent="0.2">
      <c r="H256" s="97">
        <v>4023</v>
      </c>
      <c r="I256" s="133">
        <v>11856</v>
      </c>
      <c r="J256" s="31" t="s">
        <v>2451</v>
      </c>
      <c r="K256" s="143"/>
      <c r="L256" s="144"/>
      <c r="M256" s="145"/>
      <c r="N256" s="124">
        <v>95541000</v>
      </c>
      <c r="O256" s="124" t="s">
        <v>3632</v>
      </c>
      <c r="P256" s="187">
        <v>95541000</v>
      </c>
      <c r="Q256" s="184" t="s">
        <v>3632</v>
      </c>
      <c r="R256" s="185">
        <v>19</v>
      </c>
      <c r="S256" s="186">
        <v>65</v>
      </c>
    </row>
    <row r="257" spans="8:19" x14ac:dyDescent="0.2">
      <c r="H257" s="97"/>
      <c r="I257" s="133">
        <v>16375</v>
      </c>
      <c r="J257" s="31" t="s">
        <v>3718</v>
      </c>
      <c r="K257" s="143"/>
      <c r="L257" s="144"/>
      <c r="M257" s="145"/>
      <c r="N257" s="124">
        <v>95670000</v>
      </c>
      <c r="O257" s="124" t="s">
        <v>4081</v>
      </c>
      <c r="P257" s="187">
        <v>95670000</v>
      </c>
      <c r="Q257" s="184" t="s">
        <v>4081</v>
      </c>
      <c r="R257" s="185">
        <v>18</v>
      </c>
      <c r="S257" s="186">
        <v>65</v>
      </c>
    </row>
    <row r="258" spans="8:19" x14ac:dyDescent="0.2">
      <c r="H258" s="97">
        <v>3544</v>
      </c>
      <c r="I258" s="133">
        <v>16085</v>
      </c>
      <c r="J258" s="31" t="s">
        <v>3541</v>
      </c>
      <c r="K258" s="143"/>
      <c r="L258" s="144"/>
      <c r="M258" s="145"/>
      <c r="N258" s="124">
        <v>95650000</v>
      </c>
      <c r="O258" s="124" t="s">
        <v>4082</v>
      </c>
      <c r="P258" s="187">
        <v>95650000</v>
      </c>
      <c r="Q258" s="184" t="s">
        <v>4082</v>
      </c>
      <c r="R258" s="185">
        <v>19</v>
      </c>
      <c r="S258" s="186">
        <v>65</v>
      </c>
    </row>
    <row r="259" spans="8:19" x14ac:dyDescent="0.2">
      <c r="H259" s="97"/>
      <c r="I259" s="133">
        <v>10005</v>
      </c>
      <c r="J259" s="31" t="s">
        <v>2452</v>
      </c>
      <c r="K259" s="143"/>
      <c r="L259" s="144"/>
      <c r="M259" s="145"/>
      <c r="N259" s="124">
        <v>95160000</v>
      </c>
      <c r="O259" s="124" t="s">
        <v>3633</v>
      </c>
      <c r="P259" s="187">
        <v>95160000</v>
      </c>
      <c r="Q259" s="184" t="s">
        <v>3633</v>
      </c>
      <c r="R259" s="185">
        <v>19</v>
      </c>
      <c r="S259" s="186">
        <v>65</v>
      </c>
    </row>
    <row r="260" spans="8:19" x14ac:dyDescent="0.2">
      <c r="H260" s="97">
        <v>4062</v>
      </c>
      <c r="I260" s="133">
        <v>11857</v>
      </c>
      <c r="J260" s="31" t="s">
        <v>2453</v>
      </c>
      <c r="K260" s="143"/>
      <c r="L260" s="144"/>
      <c r="M260" s="145"/>
      <c r="N260" s="124">
        <v>95340000</v>
      </c>
      <c r="O260" s="124" t="s">
        <v>3634</v>
      </c>
      <c r="P260" s="187">
        <v>95340000</v>
      </c>
      <c r="Q260" s="184" t="s">
        <v>3634</v>
      </c>
      <c r="R260" s="185">
        <v>19</v>
      </c>
      <c r="S260" s="186">
        <v>65</v>
      </c>
    </row>
    <row r="261" spans="8:19" x14ac:dyDescent="0.2">
      <c r="H261" s="97">
        <v>2932</v>
      </c>
      <c r="I261" s="133">
        <v>15604</v>
      </c>
      <c r="J261" s="31" t="s">
        <v>2454</v>
      </c>
      <c r="K261" s="143"/>
      <c r="L261" s="144"/>
      <c r="M261" s="145"/>
      <c r="N261" s="124">
        <v>95141000</v>
      </c>
      <c r="O261" s="124" t="s">
        <v>4083</v>
      </c>
      <c r="P261" s="187">
        <v>95141000</v>
      </c>
      <c r="Q261" s="184" t="s">
        <v>4083</v>
      </c>
      <c r="R261" s="185">
        <v>19</v>
      </c>
      <c r="S261" s="186">
        <v>65</v>
      </c>
    </row>
    <row r="262" spans="8:19" x14ac:dyDescent="0.2">
      <c r="H262" s="97">
        <v>972</v>
      </c>
      <c r="I262" s="133">
        <v>15357</v>
      </c>
      <c r="J262" s="31" t="s">
        <v>2455</v>
      </c>
      <c r="K262" s="143"/>
      <c r="L262" s="144"/>
      <c r="M262" s="145"/>
      <c r="N262" s="124">
        <v>95590000</v>
      </c>
      <c r="O262" s="124" t="s">
        <v>3635</v>
      </c>
      <c r="P262" s="187">
        <v>95590000</v>
      </c>
      <c r="Q262" s="184" t="s">
        <v>3635</v>
      </c>
      <c r="R262" s="185">
        <v>19</v>
      </c>
      <c r="S262" s="186">
        <v>65</v>
      </c>
    </row>
    <row r="263" spans="8:19" x14ac:dyDescent="0.2">
      <c r="H263" s="97"/>
      <c r="I263" s="133">
        <v>11859</v>
      </c>
      <c r="J263" s="31" t="s">
        <v>2456</v>
      </c>
      <c r="K263" s="143"/>
      <c r="L263" s="144"/>
      <c r="M263" s="145"/>
      <c r="N263" s="124">
        <v>95170000</v>
      </c>
      <c r="O263" s="124" t="s">
        <v>3636</v>
      </c>
      <c r="P263" s="187">
        <v>95170000</v>
      </c>
      <c r="Q263" s="184" t="s">
        <v>3636</v>
      </c>
      <c r="R263" s="185">
        <v>19</v>
      </c>
      <c r="S263" s="186">
        <v>65</v>
      </c>
    </row>
    <row r="264" spans="8:19" x14ac:dyDescent="0.2">
      <c r="H264" s="97">
        <v>4801</v>
      </c>
      <c r="I264" s="133">
        <v>15399</v>
      </c>
      <c r="J264" s="31" t="s">
        <v>2457</v>
      </c>
      <c r="K264" s="143"/>
      <c r="L264" s="144"/>
      <c r="M264" s="145"/>
      <c r="N264" s="124">
        <v>95172000</v>
      </c>
      <c r="O264" s="124" t="s">
        <v>3699</v>
      </c>
      <c r="P264" s="187">
        <v>95172000</v>
      </c>
      <c r="Q264" s="184" t="s">
        <v>3699</v>
      </c>
      <c r="R264" s="185">
        <v>19</v>
      </c>
      <c r="S264" s="186">
        <v>65</v>
      </c>
    </row>
    <row r="265" spans="8:19" x14ac:dyDescent="0.2">
      <c r="H265" s="97">
        <v>351</v>
      </c>
      <c r="I265" s="133">
        <v>15029</v>
      </c>
      <c r="J265" s="31" t="s">
        <v>2458</v>
      </c>
      <c r="K265" s="143"/>
      <c r="L265" s="144"/>
      <c r="M265" s="145"/>
      <c r="N265" s="124">
        <v>95480000</v>
      </c>
      <c r="O265" s="124" t="s">
        <v>4137</v>
      </c>
      <c r="P265" s="187">
        <v>95480000</v>
      </c>
      <c r="Q265" s="184" t="s">
        <v>4137</v>
      </c>
      <c r="R265" s="185">
        <v>19</v>
      </c>
      <c r="S265" s="186">
        <v>65</v>
      </c>
    </row>
    <row r="266" spans="8:19" x14ac:dyDescent="0.2">
      <c r="H266" s="97">
        <v>3233</v>
      </c>
      <c r="I266" s="133">
        <v>14393</v>
      </c>
      <c r="J266" s="31" t="s">
        <v>2459</v>
      </c>
      <c r="K266" s="143"/>
      <c r="L266" s="144"/>
      <c r="M266" s="145"/>
      <c r="N266" s="124">
        <v>95420000</v>
      </c>
      <c r="O266" s="124" t="s">
        <v>3637</v>
      </c>
      <c r="P266" s="187">
        <v>95420000</v>
      </c>
      <c r="Q266" s="184" t="s">
        <v>3637</v>
      </c>
      <c r="R266" s="185">
        <v>19</v>
      </c>
      <c r="S266" s="186">
        <v>65</v>
      </c>
    </row>
    <row r="267" spans="8:19" x14ac:dyDescent="0.2">
      <c r="H267" s="97">
        <v>6607</v>
      </c>
      <c r="I267" s="133">
        <v>11853</v>
      </c>
      <c r="J267" s="31" t="s">
        <v>2460</v>
      </c>
      <c r="K267" s="143"/>
      <c r="L267" s="144"/>
      <c r="M267" s="145"/>
      <c r="N267" s="124">
        <v>95941000</v>
      </c>
      <c r="O267" s="124" t="s">
        <v>4084</v>
      </c>
      <c r="P267" s="187">
        <v>95941000</v>
      </c>
      <c r="Q267" s="184" t="s">
        <v>4084</v>
      </c>
      <c r="R267" s="185">
        <v>19</v>
      </c>
      <c r="S267" s="186">
        <v>65</v>
      </c>
    </row>
    <row r="268" spans="8:19" x14ac:dyDescent="0.2">
      <c r="H268" s="97"/>
      <c r="I268" s="133">
        <v>16137</v>
      </c>
      <c r="J268" s="31" t="s">
        <v>3719</v>
      </c>
      <c r="K268" s="143"/>
      <c r="L268" s="144"/>
      <c r="M268" s="145"/>
      <c r="N268" s="124">
        <v>95940000</v>
      </c>
      <c r="O268" s="124" t="s">
        <v>4085</v>
      </c>
      <c r="P268" s="187">
        <v>95940000</v>
      </c>
      <c r="Q268" s="184" t="s">
        <v>4085</v>
      </c>
      <c r="R268" s="185">
        <v>19</v>
      </c>
      <c r="S268" s="186">
        <v>65</v>
      </c>
    </row>
    <row r="269" spans="8:19" x14ac:dyDescent="0.2">
      <c r="H269" s="97">
        <v>5424</v>
      </c>
      <c r="I269" s="133">
        <v>14763</v>
      </c>
      <c r="J269" s="31" t="s">
        <v>2461</v>
      </c>
      <c r="K269" s="143"/>
      <c r="L269" s="144"/>
      <c r="M269" s="145"/>
      <c r="N269" s="124">
        <v>95900000</v>
      </c>
      <c r="O269" s="124" t="s">
        <v>4028</v>
      </c>
      <c r="P269" s="187">
        <v>95900000</v>
      </c>
      <c r="Q269" s="184" t="s">
        <v>4028</v>
      </c>
      <c r="R269" s="185">
        <v>19</v>
      </c>
      <c r="S269" s="186">
        <v>65</v>
      </c>
    </row>
    <row r="270" spans="8:19" x14ac:dyDescent="0.2">
      <c r="H270" s="97">
        <v>1081</v>
      </c>
      <c r="I270" s="133">
        <v>15663</v>
      </c>
      <c r="J270" s="31" t="s">
        <v>2462</v>
      </c>
      <c r="K270" s="143"/>
      <c r="L270" s="144"/>
      <c r="M270" s="145"/>
      <c r="N270" s="124">
        <v>95920000</v>
      </c>
      <c r="O270" s="124" t="s">
        <v>4029</v>
      </c>
      <c r="P270" s="187">
        <v>95920000</v>
      </c>
      <c r="Q270" s="184" t="s">
        <v>4029</v>
      </c>
      <c r="R270" s="185">
        <v>19</v>
      </c>
      <c r="S270" s="186">
        <v>65</v>
      </c>
    </row>
    <row r="271" spans="8:19" x14ac:dyDescent="0.2">
      <c r="H271" s="97"/>
      <c r="I271" s="133">
        <v>11865</v>
      </c>
      <c r="J271" s="31" t="s">
        <v>2463</v>
      </c>
      <c r="K271" s="143"/>
      <c r="L271" s="144"/>
      <c r="M271" s="145"/>
      <c r="N271" s="124">
        <v>95737000</v>
      </c>
      <c r="O271" s="124" t="s">
        <v>4086</v>
      </c>
      <c r="P271" s="187">
        <v>95737000</v>
      </c>
      <c r="Q271" s="184" t="s">
        <v>4086</v>
      </c>
      <c r="R271" s="185">
        <v>19</v>
      </c>
      <c r="S271" s="186">
        <v>65</v>
      </c>
    </row>
    <row r="272" spans="8:19" x14ac:dyDescent="0.2">
      <c r="H272" s="97"/>
      <c r="I272" s="133">
        <v>11866</v>
      </c>
      <c r="J272" s="31" t="s">
        <v>2464</v>
      </c>
      <c r="K272" s="143"/>
      <c r="L272" s="144"/>
      <c r="M272" s="145"/>
      <c r="N272" s="124">
        <v>95300000</v>
      </c>
      <c r="O272" s="124" t="s">
        <v>3638</v>
      </c>
      <c r="P272" s="187">
        <v>95300000</v>
      </c>
      <c r="Q272" s="184" t="s">
        <v>3638</v>
      </c>
      <c r="R272" s="185">
        <v>19</v>
      </c>
      <c r="S272" s="186">
        <v>65</v>
      </c>
    </row>
    <row r="273" spans="8:19" x14ac:dyDescent="0.2">
      <c r="H273" s="97"/>
      <c r="I273" s="133">
        <v>11867</v>
      </c>
      <c r="J273" s="31" t="s">
        <v>2465</v>
      </c>
      <c r="K273" s="143"/>
      <c r="L273" s="144"/>
      <c r="M273" s="145"/>
      <c r="N273" s="124">
        <v>95430000</v>
      </c>
      <c r="O273" s="124" t="s">
        <v>3700</v>
      </c>
      <c r="P273" s="187">
        <v>95430000</v>
      </c>
      <c r="Q273" s="184" t="s">
        <v>3700</v>
      </c>
      <c r="R273" s="185">
        <v>19</v>
      </c>
      <c r="S273" s="186">
        <v>65</v>
      </c>
    </row>
    <row r="274" spans="8:19" x14ac:dyDescent="0.2">
      <c r="H274" s="97">
        <v>4226</v>
      </c>
      <c r="I274" s="133">
        <v>11888</v>
      </c>
      <c r="J274" s="31" t="s">
        <v>2466</v>
      </c>
      <c r="K274" s="143"/>
      <c r="L274" s="144"/>
      <c r="M274" s="145"/>
      <c r="N274" s="124">
        <v>95380000</v>
      </c>
      <c r="O274" s="124" t="s">
        <v>3639</v>
      </c>
      <c r="P274" s="187">
        <v>95380000</v>
      </c>
      <c r="Q274" s="184" t="s">
        <v>3639</v>
      </c>
      <c r="R274" s="185">
        <v>19</v>
      </c>
      <c r="S274" s="186">
        <v>65</v>
      </c>
    </row>
    <row r="275" spans="8:19" x14ac:dyDescent="0.2">
      <c r="H275" s="97"/>
      <c r="I275" s="133">
        <v>11854</v>
      </c>
      <c r="J275" s="31" t="s">
        <v>2467</v>
      </c>
      <c r="K275" s="143"/>
      <c r="L275" s="144"/>
      <c r="M275" s="145"/>
      <c r="N275" s="124">
        <v>95460000</v>
      </c>
      <c r="O275" s="124" t="s">
        <v>4087</v>
      </c>
      <c r="P275" s="187">
        <v>95460000</v>
      </c>
      <c r="Q275" s="184" t="s">
        <v>4087</v>
      </c>
      <c r="R275" s="185">
        <v>19</v>
      </c>
      <c r="S275" s="186">
        <v>65</v>
      </c>
    </row>
    <row r="276" spans="8:19" x14ac:dyDescent="0.2">
      <c r="H276" s="97"/>
      <c r="I276" s="133">
        <v>11879</v>
      </c>
      <c r="J276" s="31" t="s">
        <v>2468</v>
      </c>
      <c r="K276" s="143"/>
      <c r="L276" s="144"/>
      <c r="M276" s="145"/>
      <c r="N276" s="124">
        <v>95220000</v>
      </c>
      <c r="O276" s="124" t="s">
        <v>3640</v>
      </c>
      <c r="P276" s="187">
        <v>95220000</v>
      </c>
      <c r="Q276" s="184" t="s">
        <v>3640</v>
      </c>
      <c r="R276" s="185">
        <v>19</v>
      </c>
      <c r="S276" s="186">
        <v>65</v>
      </c>
    </row>
    <row r="277" spans="8:19" x14ac:dyDescent="0.2">
      <c r="H277" s="97"/>
      <c r="I277" s="133">
        <v>11905</v>
      </c>
      <c r="J277" s="31" t="s">
        <v>2469</v>
      </c>
      <c r="K277" s="143"/>
      <c r="L277" s="144"/>
      <c r="M277" s="145"/>
      <c r="N277" s="124">
        <v>95210000</v>
      </c>
      <c r="O277" s="124" t="s">
        <v>3641</v>
      </c>
      <c r="P277" s="187">
        <v>95210000</v>
      </c>
      <c r="Q277" s="184" t="s">
        <v>3641</v>
      </c>
      <c r="R277" s="185">
        <v>19</v>
      </c>
      <c r="S277" s="186">
        <v>65</v>
      </c>
    </row>
    <row r="278" spans="8:19" x14ac:dyDescent="0.2">
      <c r="H278" s="97">
        <v>973</v>
      </c>
      <c r="I278" s="133">
        <v>15477</v>
      </c>
      <c r="J278" s="31" t="s">
        <v>2470</v>
      </c>
      <c r="K278" s="143"/>
      <c r="L278" s="144"/>
      <c r="M278" s="145"/>
      <c r="N278" s="124">
        <v>95131000</v>
      </c>
      <c r="O278" s="124" t="s">
        <v>3642</v>
      </c>
      <c r="P278" s="187">
        <v>95131000</v>
      </c>
      <c r="Q278" s="184" t="s">
        <v>3642</v>
      </c>
      <c r="R278" s="185">
        <v>19</v>
      </c>
      <c r="S278" s="186">
        <v>65</v>
      </c>
    </row>
    <row r="279" spans="8:19" x14ac:dyDescent="0.2">
      <c r="H279" s="97">
        <v>5471</v>
      </c>
      <c r="I279" s="133">
        <v>14755</v>
      </c>
      <c r="J279" s="31" t="s">
        <v>2471</v>
      </c>
      <c r="K279" s="143"/>
      <c r="L279" s="144"/>
      <c r="M279" s="145"/>
      <c r="N279" s="124">
        <v>95132000</v>
      </c>
      <c r="O279" s="124" t="s">
        <v>4030</v>
      </c>
      <c r="P279" s="187">
        <v>95132000</v>
      </c>
      <c r="Q279" s="184" t="s">
        <v>4030</v>
      </c>
      <c r="R279" s="185">
        <v>19</v>
      </c>
      <c r="S279" s="186">
        <v>65</v>
      </c>
    </row>
    <row r="280" spans="8:19" x14ac:dyDescent="0.2">
      <c r="H280" s="97">
        <v>2702</v>
      </c>
      <c r="I280" s="133">
        <v>11907</v>
      </c>
      <c r="J280" s="31" t="s">
        <v>2472</v>
      </c>
      <c r="K280" s="143"/>
      <c r="L280" s="144"/>
      <c r="M280" s="145"/>
      <c r="N280" s="124">
        <v>84750000</v>
      </c>
      <c r="O280" s="124" t="s">
        <v>3643</v>
      </c>
      <c r="P280" s="187">
        <v>84750000</v>
      </c>
      <c r="Q280" s="184" t="s">
        <v>3643</v>
      </c>
      <c r="R280" s="185">
        <v>18</v>
      </c>
      <c r="S280" s="186">
        <v>65</v>
      </c>
    </row>
    <row r="281" spans="8:19" x14ac:dyDescent="0.2">
      <c r="H281" s="97">
        <v>2543</v>
      </c>
      <c r="I281" s="133">
        <v>11908</v>
      </c>
      <c r="J281" s="31" t="s">
        <v>2473</v>
      </c>
      <c r="K281" s="143"/>
      <c r="L281" s="144"/>
      <c r="M281" s="145"/>
      <c r="N281" s="124">
        <v>84752000</v>
      </c>
      <c r="O281" s="124" t="s">
        <v>4088</v>
      </c>
      <c r="P281" s="187">
        <v>84752000</v>
      </c>
      <c r="Q281" s="184" t="s">
        <v>4088</v>
      </c>
      <c r="R281" s="185">
        <v>18</v>
      </c>
      <c r="S281" s="186">
        <v>65</v>
      </c>
    </row>
    <row r="282" spans="8:19" x14ac:dyDescent="0.2">
      <c r="H282" s="97">
        <v>6205</v>
      </c>
      <c r="I282" s="133">
        <v>15649</v>
      </c>
      <c r="J282" s="31" t="s">
        <v>3462</v>
      </c>
      <c r="K282" s="143"/>
      <c r="L282" s="144"/>
      <c r="M282" s="145"/>
      <c r="N282" s="124">
        <v>84470000</v>
      </c>
      <c r="O282" s="124" t="s">
        <v>3644</v>
      </c>
      <c r="P282" s="187">
        <v>84470000</v>
      </c>
      <c r="Q282" s="184" t="s">
        <v>3644</v>
      </c>
      <c r="R282" s="185">
        <v>19</v>
      </c>
      <c r="S282" s="186">
        <v>65</v>
      </c>
    </row>
    <row r="283" spans="8:19" x14ac:dyDescent="0.2">
      <c r="H283" s="97">
        <v>4716</v>
      </c>
      <c r="I283" s="133">
        <v>15434</v>
      </c>
      <c r="J283" s="31" t="s">
        <v>2474</v>
      </c>
      <c r="K283" s="143"/>
      <c r="L283" s="144"/>
      <c r="M283" s="145"/>
      <c r="N283" s="124">
        <v>84472000</v>
      </c>
      <c r="O283" s="124" t="s">
        <v>4138</v>
      </c>
      <c r="P283" s="187">
        <v>84472000</v>
      </c>
      <c r="Q283" s="184" t="s">
        <v>4138</v>
      </c>
      <c r="R283" s="185">
        <v>18</v>
      </c>
      <c r="S283" s="186">
        <v>65</v>
      </c>
    </row>
    <row r="284" spans="8:19" x14ac:dyDescent="0.2">
      <c r="H284" s="97">
        <v>4227</v>
      </c>
      <c r="I284" s="133">
        <v>11910</v>
      </c>
      <c r="J284" s="31" t="s">
        <v>2475</v>
      </c>
      <c r="K284" s="143"/>
      <c r="L284" s="144"/>
      <c r="M284" s="145"/>
      <c r="N284" s="124">
        <v>85452000</v>
      </c>
      <c r="O284" s="124" t="s">
        <v>804</v>
      </c>
      <c r="P284" s="187">
        <v>85452000</v>
      </c>
      <c r="Q284" s="184" t="s">
        <v>804</v>
      </c>
      <c r="R284" s="185">
        <v>18</v>
      </c>
      <c r="S284" s="186">
        <v>65</v>
      </c>
    </row>
    <row r="285" spans="8:19" x14ac:dyDescent="0.2">
      <c r="H285" s="97"/>
      <c r="I285" s="133">
        <v>10974</v>
      </c>
      <c r="J285" s="31" t="s">
        <v>2476</v>
      </c>
      <c r="K285" s="143"/>
      <c r="L285" s="144"/>
      <c r="M285" s="145"/>
      <c r="N285" s="124">
        <v>84490000</v>
      </c>
      <c r="O285" s="124" t="s">
        <v>3645</v>
      </c>
      <c r="P285" s="187">
        <v>84490000</v>
      </c>
      <c r="Q285" s="184" t="s">
        <v>3645</v>
      </c>
      <c r="R285" s="185">
        <v>18</v>
      </c>
      <c r="S285" s="186">
        <v>65</v>
      </c>
    </row>
    <row r="286" spans="8:19" x14ac:dyDescent="0.2">
      <c r="H286" s="97"/>
      <c r="I286" s="133">
        <v>11920</v>
      </c>
      <c r="J286" s="31" t="s">
        <v>2477</v>
      </c>
      <c r="K286" s="143"/>
      <c r="L286" s="144"/>
      <c r="M286" s="145"/>
      <c r="N286" s="124">
        <v>84492000</v>
      </c>
      <c r="O286" s="124" t="s">
        <v>4089</v>
      </c>
      <c r="P286" s="187">
        <v>84492000</v>
      </c>
      <c r="Q286" s="184" t="s">
        <v>4089</v>
      </c>
      <c r="R286" s="185">
        <v>18</v>
      </c>
      <c r="S286" s="186">
        <v>65</v>
      </c>
    </row>
    <row r="287" spans="8:19" x14ac:dyDescent="0.2">
      <c r="H287" s="97">
        <v>3781</v>
      </c>
      <c r="I287" s="133">
        <v>16001</v>
      </c>
      <c r="J287" s="31" t="s">
        <v>2478</v>
      </c>
      <c r="K287" s="143"/>
      <c r="L287" s="144"/>
      <c r="M287" s="145"/>
      <c r="N287" s="124">
        <v>84479000</v>
      </c>
      <c r="O287" s="124" t="s">
        <v>4090</v>
      </c>
      <c r="P287" s="187">
        <v>84479000</v>
      </c>
      <c r="Q287" s="184" t="s">
        <v>4090</v>
      </c>
      <c r="R287" s="185">
        <v>19</v>
      </c>
      <c r="S287" s="186">
        <v>65</v>
      </c>
    </row>
    <row r="288" spans="8:19" x14ac:dyDescent="0.2">
      <c r="H288" s="97"/>
      <c r="I288" s="133">
        <v>16521</v>
      </c>
      <c r="J288" s="31" t="s">
        <v>3720</v>
      </c>
      <c r="K288" s="143"/>
      <c r="L288" s="144"/>
      <c r="M288" s="145"/>
      <c r="N288" s="124">
        <v>82200000</v>
      </c>
      <c r="O288" s="124" t="s">
        <v>3646</v>
      </c>
      <c r="P288" s="187">
        <v>82200000</v>
      </c>
      <c r="Q288" s="184" t="s">
        <v>3646</v>
      </c>
      <c r="R288" s="185">
        <v>19</v>
      </c>
      <c r="S288" s="186">
        <v>65</v>
      </c>
    </row>
    <row r="289" spans="8:19" x14ac:dyDescent="0.2">
      <c r="H289" s="97">
        <v>5402</v>
      </c>
      <c r="I289" s="133">
        <v>14541</v>
      </c>
      <c r="J289" s="31" t="s">
        <v>2479</v>
      </c>
      <c r="K289" s="143"/>
      <c r="L289" s="144"/>
      <c r="M289" s="145"/>
      <c r="N289" s="124">
        <v>82202000</v>
      </c>
      <c r="O289" s="124" t="s">
        <v>4091</v>
      </c>
      <c r="P289" s="187">
        <v>82202000</v>
      </c>
      <c r="Q289" s="184" t="s">
        <v>4091</v>
      </c>
      <c r="R289" s="185">
        <v>18</v>
      </c>
      <c r="S289" s="186">
        <v>65</v>
      </c>
    </row>
    <row r="290" spans="8:19" x14ac:dyDescent="0.2">
      <c r="H290" s="97">
        <v>5281</v>
      </c>
      <c r="I290" s="133">
        <v>11904</v>
      </c>
      <c r="J290" s="31" t="s">
        <v>2480</v>
      </c>
      <c r="K290" s="143"/>
      <c r="L290" s="144"/>
      <c r="M290" s="145"/>
      <c r="N290" s="124">
        <v>85310000</v>
      </c>
      <c r="O290" s="124" t="s">
        <v>4092</v>
      </c>
      <c r="P290" s="187">
        <v>85310000</v>
      </c>
      <c r="Q290" s="184" t="s">
        <v>4092</v>
      </c>
      <c r="R290" s="185">
        <v>18</v>
      </c>
      <c r="S290" s="186">
        <v>65</v>
      </c>
    </row>
    <row r="291" spans="8:19" x14ac:dyDescent="0.2">
      <c r="H291" s="97">
        <v>2513</v>
      </c>
      <c r="I291" s="133">
        <v>13722</v>
      </c>
      <c r="J291" s="31" t="s">
        <v>2481</v>
      </c>
      <c r="K291" s="143"/>
      <c r="L291" s="144"/>
      <c r="M291" s="145"/>
      <c r="N291" s="124">
        <v>96530000</v>
      </c>
      <c r="O291" s="124" t="s">
        <v>3647</v>
      </c>
      <c r="P291" s="187">
        <v>96530000</v>
      </c>
      <c r="Q291" s="184" t="s">
        <v>3647</v>
      </c>
      <c r="R291" s="185">
        <v>19</v>
      </c>
      <c r="S291" s="186">
        <v>65</v>
      </c>
    </row>
    <row r="292" spans="8:19" x14ac:dyDescent="0.2">
      <c r="H292" s="97"/>
      <c r="I292" s="133">
        <v>11914</v>
      </c>
      <c r="J292" s="31" t="s">
        <v>2482</v>
      </c>
      <c r="K292" s="143"/>
      <c r="L292" s="144"/>
      <c r="M292" s="145"/>
      <c r="N292" s="124">
        <v>94732000</v>
      </c>
      <c r="O292" s="124" t="s">
        <v>4139</v>
      </c>
      <c r="P292" s="187">
        <v>94732000</v>
      </c>
      <c r="Q292" s="184" t="s">
        <v>4139</v>
      </c>
      <c r="R292" s="185">
        <v>18</v>
      </c>
      <c r="S292" s="186">
        <v>65</v>
      </c>
    </row>
    <row r="293" spans="8:19" x14ac:dyDescent="0.2">
      <c r="H293" s="97"/>
      <c r="I293" s="133">
        <v>11915</v>
      </c>
      <c r="J293" s="31" t="s">
        <v>2483</v>
      </c>
      <c r="K293" s="143"/>
      <c r="L293" s="144"/>
      <c r="M293" s="145"/>
      <c r="N293" s="124">
        <v>94730001</v>
      </c>
      <c r="O293" s="124" t="s">
        <v>4093</v>
      </c>
      <c r="P293" s="187">
        <v>94730001</v>
      </c>
      <c r="Q293" s="184" t="s">
        <v>4093</v>
      </c>
      <c r="R293" s="185">
        <v>18</v>
      </c>
      <c r="S293" s="186">
        <v>65</v>
      </c>
    </row>
    <row r="294" spans="8:19" x14ac:dyDescent="0.2">
      <c r="H294" s="97">
        <v>4002</v>
      </c>
      <c r="I294" s="133">
        <v>11916</v>
      </c>
      <c r="J294" s="31" t="s">
        <v>2484</v>
      </c>
      <c r="K294" s="143"/>
      <c r="L294" s="144"/>
      <c r="M294" s="145"/>
      <c r="N294" s="124">
        <v>94730002</v>
      </c>
      <c r="O294" s="124" t="s">
        <v>4094</v>
      </c>
      <c r="P294" s="187">
        <v>94730002</v>
      </c>
      <c r="Q294" s="184" t="s">
        <v>4094</v>
      </c>
      <c r="R294" s="185">
        <v>18</v>
      </c>
      <c r="S294" s="186">
        <v>65</v>
      </c>
    </row>
    <row r="295" spans="8:19" x14ac:dyDescent="0.2">
      <c r="H295" s="97"/>
      <c r="I295" s="133">
        <v>11917</v>
      </c>
      <c r="J295" s="31" t="s">
        <v>2485</v>
      </c>
      <c r="K295" s="143"/>
      <c r="L295" s="144"/>
      <c r="M295" s="145"/>
      <c r="N295" s="124">
        <v>94730005</v>
      </c>
      <c r="O295" s="124" t="s">
        <v>4095</v>
      </c>
      <c r="P295" s="187">
        <v>94730005</v>
      </c>
      <c r="Q295" s="184" t="s">
        <v>4095</v>
      </c>
      <c r="R295" s="185">
        <v>18</v>
      </c>
      <c r="S295" s="186">
        <v>65</v>
      </c>
    </row>
    <row r="296" spans="8:19" x14ac:dyDescent="0.2">
      <c r="H296" s="97">
        <v>4721</v>
      </c>
      <c r="I296" s="133">
        <v>15443</v>
      </c>
      <c r="J296" s="31" t="s">
        <v>2486</v>
      </c>
      <c r="K296" s="143"/>
      <c r="L296" s="144"/>
      <c r="M296" s="145"/>
      <c r="N296" s="124">
        <v>94730004</v>
      </c>
      <c r="O296" s="124" t="s">
        <v>4096</v>
      </c>
      <c r="P296" s="187">
        <v>94730004</v>
      </c>
      <c r="Q296" s="184" t="s">
        <v>4096</v>
      </c>
      <c r="R296" s="185">
        <v>18</v>
      </c>
      <c r="S296" s="186">
        <v>65</v>
      </c>
    </row>
    <row r="297" spans="8:19" x14ac:dyDescent="0.2">
      <c r="H297" s="97"/>
      <c r="I297" s="133">
        <v>16364</v>
      </c>
      <c r="J297" s="31" t="s">
        <v>3721</v>
      </c>
      <c r="K297" s="143"/>
      <c r="L297" s="144"/>
      <c r="M297" s="145"/>
      <c r="N297" s="124">
        <v>94730003</v>
      </c>
      <c r="O297" s="124" t="s">
        <v>4097</v>
      </c>
      <c r="P297" s="187">
        <v>94730003</v>
      </c>
      <c r="Q297" s="184" t="s">
        <v>4097</v>
      </c>
      <c r="R297" s="185">
        <v>18</v>
      </c>
      <c r="S297" s="186">
        <v>65</v>
      </c>
    </row>
    <row r="298" spans="8:19" x14ac:dyDescent="0.2">
      <c r="H298" s="97"/>
      <c r="I298" s="133">
        <v>11918</v>
      </c>
      <c r="J298" s="31" t="s">
        <v>2487</v>
      </c>
      <c r="K298" s="143"/>
      <c r="L298" s="144"/>
      <c r="M298" s="145"/>
      <c r="N298" s="124">
        <v>94800000</v>
      </c>
      <c r="O298" s="124" t="s">
        <v>4140</v>
      </c>
      <c r="P298" s="187">
        <v>94800000</v>
      </c>
      <c r="Q298" s="184" t="s">
        <v>4140</v>
      </c>
      <c r="R298" s="185">
        <v>18</v>
      </c>
      <c r="S298" s="186">
        <v>65</v>
      </c>
    </row>
    <row r="299" spans="8:19" x14ac:dyDescent="0.2">
      <c r="H299" s="97"/>
      <c r="I299" s="133">
        <v>11919</v>
      </c>
      <c r="J299" s="31" t="s">
        <v>2488</v>
      </c>
      <c r="K299" s="143"/>
      <c r="L299" s="144"/>
      <c r="M299" s="145"/>
      <c r="N299" s="124">
        <v>85448000</v>
      </c>
      <c r="O299" s="124" t="s">
        <v>4098</v>
      </c>
      <c r="P299" s="187">
        <v>85448000</v>
      </c>
      <c r="Q299" s="184" t="s">
        <v>4098</v>
      </c>
      <c r="R299" s="185">
        <v>18</v>
      </c>
      <c r="S299" s="186">
        <v>65</v>
      </c>
    </row>
    <row r="300" spans="8:19" x14ac:dyDescent="0.2">
      <c r="H300" s="97"/>
      <c r="I300" s="133">
        <v>11183</v>
      </c>
      <c r="J300" s="31" t="s">
        <v>2489</v>
      </c>
      <c r="K300" s="143"/>
      <c r="L300" s="144"/>
      <c r="M300" s="145"/>
      <c r="N300" s="124">
        <v>77580000</v>
      </c>
      <c r="O300" s="124" t="s">
        <v>3648</v>
      </c>
      <c r="P300" s="187">
        <v>77580000</v>
      </c>
      <c r="Q300" s="184" t="s">
        <v>3648</v>
      </c>
      <c r="R300" s="185">
        <v>19</v>
      </c>
      <c r="S300" s="186">
        <v>65</v>
      </c>
    </row>
    <row r="301" spans="8:19" x14ac:dyDescent="0.2">
      <c r="H301" s="97"/>
      <c r="I301" s="133">
        <v>11896</v>
      </c>
      <c r="J301" s="31" t="s">
        <v>2490</v>
      </c>
      <c r="K301" s="143"/>
      <c r="L301" s="144"/>
      <c r="M301" s="145"/>
      <c r="N301" s="124">
        <v>84710000</v>
      </c>
      <c r="O301" s="124" t="s">
        <v>3649</v>
      </c>
      <c r="P301" s="187">
        <v>84710000</v>
      </c>
      <c r="Q301" s="184" t="s">
        <v>3649</v>
      </c>
      <c r="R301" s="185">
        <v>19</v>
      </c>
      <c r="S301" s="186">
        <v>65</v>
      </c>
    </row>
    <row r="302" spans="8:19" x14ac:dyDescent="0.2">
      <c r="H302" s="97">
        <v>2764</v>
      </c>
      <c r="I302" s="133">
        <v>13827</v>
      </c>
      <c r="J302" s="31" t="s">
        <v>2491</v>
      </c>
      <c r="K302" s="143"/>
      <c r="L302" s="144"/>
      <c r="M302" s="145"/>
      <c r="N302" s="124">
        <v>84712000</v>
      </c>
      <c r="O302" s="124" t="s">
        <v>4141</v>
      </c>
      <c r="P302" s="187">
        <v>84712000</v>
      </c>
      <c r="Q302" s="184" t="s">
        <v>4141</v>
      </c>
      <c r="R302" s="185">
        <v>18</v>
      </c>
      <c r="S302" s="186">
        <v>65</v>
      </c>
    </row>
    <row r="303" spans="8:19" x14ac:dyDescent="0.2">
      <c r="H303" s="97">
        <v>371</v>
      </c>
      <c r="I303" s="133">
        <v>15042</v>
      </c>
      <c r="J303" s="31" t="s">
        <v>2492</v>
      </c>
      <c r="K303" s="143"/>
      <c r="L303" s="144"/>
      <c r="M303" s="145"/>
      <c r="N303" s="124">
        <v>84030000</v>
      </c>
      <c r="O303" s="124" t="s">
        <v>805</v>
      </c>
      <c r="P303" s="187">
        <v>84030000</v>
      </c>
      <c r="Q303" s="184" t="s">
        <v>805</v>
      </c>
      <c r="R303" s="185">
        <v>18</v>
      </c>
      <c r="S303" s="186">
        <v>65</v>
      </c>
    </row>
    <row r="304" spans="8:19" x14ac:dyDescent="0.2">
      <c r="H304" s="97"/>
      <c r="I304" s="133">
        <v>11382</v>
      </c>
      <c r="J304" s="31" t="s">
        <v>2493</v>
      </c>
      <c r="K304" s="143"/>
      <c r="L304" s="144"/>
      <c r="M304" s="145"/>
      <c r="N304" s="124">
        <v>71080000</v>
      </c>
      <c r="O304" s="124" t="s">
        <v>4171</v>
      </c>
      <c r="P304" s="187">
        <v>71080000</v>
      </c>
      <c r="Q304" s="184" t="s">
        <v>4171</v>
      </c>
      <c r="R304" s="185">
        <v>18</v>
      </c>
      <c r="S304" s="186">
        <v>65</v>
      </c>
    </row>
    <row r="305" spans="8:19" x14ac:dyDescent="0.2">
      <c r="H305" s="97">
        <v>2445</v>
      </c>
      <c r="I305" s="133">
        <v>11911</v>
      </c>
      <c r="J305" s="31" t="s">
        <v>2494</v>
      </c>
      <c r="K305" s="143"/>
      <c r="L305" s="144"/>
      <c r="M305" s="145"/>
      <c r="N305" s="124">
        <v>86791000</v>
      </c>
      <c r="O305" s="124" t="s">
        <v>4099</v>
      </c>
      <c r="P305" s="187">
        <v>86791000</v>
      </c>
      <c r="Q305" s="184" t="s">
        <v>4099</v>
      </c>
      <c r="R305" s="185">
        <v>18</v>
      </c>
      <c r="S305" s="186">
        <v>65</v>
      </c>
    </row>
    <row r="306" spans="8:19" x14ac:dyDescent="0.2">
      <c r="H306" s="97">
        <v>603</v>
      </c>
      <c r="I306" s="133">
        <v>15168</v>
      </c>
      <c r="J306" s="31" t="s">
        <v>2495</v>
      </c>
      <c r="K306" s="143"/>
      <c r="L306" s="144"/>
      <c r="M306" s="145"/>
      <c r="N306" s="124">
        <v>86451000</v>
      </c>
      <c r="O306" s="124" t="s">
        <v>3650</v>
      </c>
      <c r="P306" s="187">
        <v>86451000</v>
      </c>
      <c r="Q306" s="184" t="s">
        <v>3650</v>
      </c>
      <c r="R306" s="185">
        <v>18</v>
      </c>
      <c r="S306" s="186">
        <v>65</v>
      </c>
    </row>
    <row r="307" spans="8:19" x14ac:dyDescent="0.2">
      <c r="H307" s="97"/>
      <c r="I307" s="133">
        <v>11889</v>
      </c>
      <c r="J307" s="31" t="s">
        <v>2496</v>
      </c>
      <c r="K307" s="143"/>
      <c r="L307" s="144"/>
      <c r="M307" s="145"/>
      <c r="N307" s="124">
        <v>87100000</v>
      </c>
      <c r="O307" s="124" t="s">
        <v>806</v>
      </c>
      <c r="P307" s="187">
        <v>87100000</v>
      </c>
      <c r="Q307" s="184" t="s">
        <v>806</v>
      </c>
      <c r="R307" s="185">
        <v>18</v>
      </c>
      <c r="S307" s="186">
        <v>65</v>
      </c>
    </row>
    <row r="308" spans="8:19" x14ac:dyDescent="0.2">
      <c r="H308" s="97"/>
      <c r="I308" s="133">
        <v>11890</v>
      </c>
      <c r="J308" s="31" t="s">
        <v>2497</v>
      </c>
      <c r="K308" s="143"/>
      <c r="L308" s="144"/>
      <c r="M308" s="145"/>
      <c r="N308" s="124">
        <v>77710000</v>
      </c>
      <c r="O308" s="124" t="s">
        <v>3651</v>
      </c>
      <c r="P308" s="187">
        <v>77710000</v>
      </c>
      <c r="Q308" s="184" t="s">
        <v>3651</v>
      </c>
      <c r="R308" s="185">
        <v>19</v>
      </c>
      <c r="S308" s="186">
        <v>65</v>
      </c>
    </row>
    <row r="309" spans="8:19" x14ac:dyDescent="0.2">
      <c r="H309" s="97">
        <v>2063</v>
      </c>
      <c r="I309" s="133">
        <v>14103</v>
      </c>
      <c r="J309" s="31" t="s">
        <v>2498</v>
      </c>
      <c r="K309" s="143"/>
      <c r="L309" s="144"/>
      <c r="M309" s="145"/>
      <c r="N309" s="124">
        <v>93680000</v>
      </c>
      <c r="O309" s="124" t="s">
        <v>3652</v>
      </c>
      <c r="P309" s="187">
        <v>93680000</v>
      </c>
      <c r="Q309" s="184" t="s">
        <v>3652</v>
      </c>
      <c r="R309" s="185">
        <v>19</v>
      </c>
      <c r="S309" s="186">
        <v>65</v>
      </c>
    </row>
    <row r="310" spans="8:19" x14ac:dyDescent="0.2">
      <c r="H310" s="97"/>
      <c r="I310" s="133">
        <v>11891</v>
      </c>
      <c r="J310" s="31" t="s">
        <v>2499</v>
      </c>
      <c r="K310" s="143"/>
      <c r="L310" s="144"/>
      <c r="M310" s="145"/>
      <c r="N310" s="124">
        <v>65902000</v>
      </c>
      <c r="O310" s="124" t="s">
        <v>4142</v>
      </c>
      <c r="P310" s="187">
        <v>65902000</v>
      </c>
      <c r="Q310" s="184" t="s">
        <v>4142</v>
      </c>
      <c r="R310" s="185">
        <v>18</v>
      </c>
      <c r="S310" s="186">
        <v>65</v>
      </c>
    </row>
    <row r="311" spans="8:19" x14ac:dyDescent="0.2">
      <c r="H311" s="97">
        <v>6054</v>
      </c>
      <c r="I311" s="133">
        <v>11892</v>
      </c>
      <c r="J311" s="31" t="s">
        <v>2500</v>
      </c>
      <c r="K311" s="143"/>
      <c r="L311" s="144"/>
      <c r="M311" s="145"/>
      <c r="N311" s="124">
        <v>65901001</v>
      </c>
      <c r="O311" s="124" t="s">
        <v>4100</v>
      </c>
      <c r="P311" s="187">
        <v>65901001</v>
      </c>
      <c r="Q311" s="184" t="s">
        <v>4100</v>
      </c>
      <c r="R311" s="185">
        <v>18</v>
      </c>
      <c r="S311" s="186">
        <v>65</v>
      </c>
    </row>
    <row r="312" spans="8:19" x14ac:dyDescent="0.2">
      <c r="H312" s="97">
        <v>2765</v>
      </c>
      <c r="I312" s="133">
        <v>13828</v>
      </c>
      <c r="J312" s="31" t="s">
        <v>2501</v>
      </c>
      <c r="K312" s="143"/>
      <c r="L312" s="144"/>
      <c r="M312" s="145"/>
      <c r="N312" s="124">
        <v>93951000</v>
      </c>
      <c r="O312" s="124" t="s">
        <v>3653</v>
      </c>
      <c r="P312" s="187">
        <v>93951000</v>
      </c>
      <c r="Q312" s="184" t="s">
        <v>3653</v>
      </c>
      <c r="R312" s="185">
        <v>18</v>
      </c>
      <c r="S312" s="186">
        <v>65</v>
      </c>
    </row>
    <row r="313" spans="8:19" x14ac:dyDescent="0.2">
      <c r="H313" s="97">
        <v>5151</v>
      </c>
      <c r="I313" s="133">
        <v>14939</v>
      </c>
      <c r="J313" s="31" t="s">
        <v>2502</v>
      </c>
      <c r="K313" s="143"/>
      <c r="L313" s="144"/>
      <c r="M313" s="145"/>
      <c r="N313" s="124">
        <v>65901002</v>
      </c>
      <c r="O313" s="124" t="s">
        <v>4101</v>
      </c>
      <c r="P313" s="187">
        <v>65901002</v>
      </c>
      <c r="Q313" s="184" t="s">
        <v>4101</v>
      </c>
      <c r="R313" s="185">
        <v>18</v>
      </c>
      <c r="S313" s="186">
        <v>65</v>
      </c>
    </row>
    <row r="314" spans="8:19" x14ac:dyDescent="0.2">
      <c r="H314" s="97"/>
      <c r="I314" s="133">
        <v>16425</v>
      </c>
      <c r="J314" s="31" t="s">
        <v>3722</v>
      </c>
      <c r="K314" s="143"/>
      <c r="L314" s="144"/>
      <c r="M314" s="145"/>
      <c r="N314" s="124">
        <v>93680001</v>
      </c>
      <c r="O314" s="124" t="s">
        <v>3654</v>
      </c>
      <c r="P314" s="187">
        <v>93680001</v>
      </c>
      <c r="Q314" s="184" t="s">
        <v>3654</v>
      </c>
      <c r="R314" s="185">
        <v>18</v>
      </c>
      <c r="S314" s="186">
        <v>65</v>
      </c>
    </row>
    <row r="315" spans="8:19" x14ac:dyDescent="0.2">
      <c r="H315" s="97"/>
      <c r="I315" s="133">
        <v>11353</v>
      </c>
      <c r="J315" s="31" t="s">
        <v>2503</v>
      </c>
      <c r="K315" s="143"/>
      <c r="L315" s="144"/>
      <c r="M315" s="145"/>
      <c r="N315" s="124">
        <v>65901003</v>
      </c>
      <c r="O315" s="124" t="s">
        <v>4102</v>
      </c>
      <c r="P315" s="187">
        <v>65901003</v>
      </c>
      <c r="Q315" s="184" t="s">
        <v>4102</v>
      </c>
      <c r="R315" s="185">
        <v>18</v>
      </c>
      <c r="S315" s="186">
        <v>65</v>
      </c>
    </row>
    <row r="316" spans="8:19" x14ac:dyDescent="0.2">
      <c r="H316" s="97">
        <v>5903</v>
      </c>
      <c r="I316" s="133">
        <v>14756</v>
      </c>
      <c r="J316" s="31" t="s">
        <v>2504</v>
      </c>
      <c r="K316" s="143"/>
      <c r="L316" s="144"/>
      <c r="M316" s="145"/>
      <c r="N316" s="124">
        <v>85457000</v>
      </c>
      <c r="O316" s="124" t="s">
        <v>807</v>
      </c>
      <c r="P316" s="187">
        <v>85457000</v>
      </c>
      <c r="Q316" s="184" t="s">
        <v>807</v>
      </c>
      <c r="R316" s="185">
        <v>18</v>
      </c>
      <c r="S316" s="186">
        <v>65</v>
      </c>
    </row>
    <row r="317" spans="8:19" x14ac:dyDescent="0.2">
      <c r="H317" s="97"/>
      <c r="I317" s="133">
        <v>11887</v>
      </c>
      <c r="J317" s="31" t="s">
        <v>2505</v>
      </c>
      <c r="K317" s="143"/>
      <c r="L317" s="144"/>
      <c r="M317" s="145"/>
      <c r="N317" s="124">
        <v>86156000</v>
      </c>
      <c r="O317" s="124" t="s">
        <v>808</v>
      </c>
      <c r="P317" s="187">
        <v>86156000</v>
      </c>
      <c r="Q317" s="184" t="s">
        <v>808</v>
      </c>
      <c r="R317" s="185">
        <v>18</v>
      </c>
      <c r="S317" s="186">
        <v>65</v>
      </c>
    </row>
    <row r="318" spans="8:19" x14ac:dyDescent="0.2">
      <c r="H318" s="97"/>
      <c r="I318" s="133">
        <v>11897</v>
      </c>
      <c r="J318" s="31" t="s">
        <v>2506</v>
      </c>
      <c r="K318" s="143"/>
      <c r="L318" s="144"/>
      <c r="M318" s="145"/>
      <c r="N318" s="124">
        <v>86157000</v>
      </c>
      <c r="O318" s="124" t="s">
        <v>809</v>
      </c>
      <c r="P318" s="187">
        <v>86157000</v>
      </c>
      <c r="Q318" s="184" t="s">
        <v>809</v>
      </c>
      <c r="R318" s="185">
        <v>18</v>
      </c>
      <c r="S318" s="186">
        <v>65</v>
      </c>
    </row>
    <row r="319" spans="8:19" x14ac:dyDescent="0.2">
      <c r="H319" s="97"/>
      <c r="I319" s="133">
        <v>11898</v>
      </c>
      <c r="J319" s="31" t="s">
        <v>2507</v>
      </c>
      <c r="K319" s="143"/>
      <c r="L319" s="144"/>
      <c r="M319" s="145"/>
      <c r="N319" s="124">
        <v>94101000</v>
      </c>
      <c r="O319" s="124" t="s">
        <v>3655</v>
      </c>
      <c r="P319" s="187">
        <v>94101000</v>
      </c>
      <c r="Q319" s="184" t="s">
        <v>3655</v>
      </c>
      <c r="R319" s="185">
        <v>18</v>
      </c>
      <c r="S319" s="186">
        <v>65</v>
      </c>
    </row>
    <row r="320" spans="8:19" x14ac:dyDescent="0.2">
      <c r="H320" s="97">
        <v>242</v>
      </c>
      <c r="I320" s="133">
        <v>13690</v>
      </c>
      <c r="J320" s="31" t="s">
        <v>2508</v>
      </c>
      <c r="K320" s="143"/>
      <c r="L320" s="144"/>
      <c r="M320" s="145"/>
      <c r="N320" s="124">
        <v>94465000</v>
      </c>
      <c r="O320" s="124" t="s">
        <v>3656</v>
      </c>
      <c r="P320" s="187">
        <v>94465000</v>
      </c>
      <c r="Q320" s="184" t="s">
        <v>3656</v>
      </c>
      <c r="R320" s="185">
        <v>19</v>
      </c>
      <c r="S320" s="186">
        <v>65</v>
      </c>
    </row>
    <row r="321" spans="8:19" x14ac:dyDescent="0.2">
      <c r="H321" s="97">
        <v>4024</v>
      </c>
      <c r="I321" s="133">
        <v>11899</v>
      </c>
      <c r="J321" s="31" t="s">
        <v>2509</v>
      </c>
      <c r="K321" s="143"/>
      <c r="L321" s="144"/>
      <c r="M321" s="145"/>
      <c r="N321" s="124">
        <v>94091002</v>
      </c>
      <c r="O321" s="124" t="s">
        <v>3657</v>
      </c>
      <c r="P321" s="187">
        <v>94091002</v>
      </c>
      <c r="Q321" s="184" t="s">
        <v>3657</v>
      </c>
      <c r="R321" s="185">
        <v>18</v>
      </c>
      <c r="S321" s="186">
        <v>65</v>
      </c>
    </row>
    <row r="322" spans="8:19" x14ac:dyDescent="0.2">
      <c r="H322" s="97"/>
      <c r="I322" s="133">
        <v>11900</v>
      </c>
      <c r="J322" s="31" t="s">
        <v>2510</v>
      </c>
      <c r="K322" s="143"/>
      <c r="L322" s="144"/>
      <c r="M322" s="145"/>
      <c r="N322" s="124">
        <v>85490000</v>
      </c>
      <c r="O322" s="124" t="s">
        <v>3658</v>
      </c>
      <c r="P322" s="187">
        <v>85490000</v>
      </c>
      <c r="Q322" s="184" t="s">
        <v>3658</v>
      </c>
      <c r="R322" s="185">
        <v>19</v>
      </c>
      <c r="S322" s="186">
        <v>65</v>
      </c>
    </row>
    <row r="323" spans="8:19" x14ac:dyDescent="0.2">
      <c r="H323" s="97">
        <v>4092</v>
      </c>
      <c r="I323" s="133">
        <v>11901</v>
      </c>
      <c r="J323" s="31" t="s">
        <v>2511</v>
      </c>
      <c r="K323" s="143"/>
      <c r="L323" s="144"/>
      <c r="M323" s="145"/>
      <c r="N323" s="124">
        <v>94091001</v>
      </c>
      <c r="O323" s="124" t="s">
        <v>3659</v>
      </c>
      <c r="P323" s="187">
        <v>94091001</v>
      </c>
      <c r="Q323" s="184" t="s">
        <v>3659</v>
      </c>
      <c r="R323" s="185">
        <v>18</v>
      </c>
      <c r="S323" s="186">
        <v>65</v>
      </c>
    </row>
    <row r="324" spans="8:19" x14ac:dyDescent="0.2">
      <c r="H324" s="97"/>
      <c r="I324" s="133">
        <v>16468</v>
      </c>
      <c r="J324" s="31" t="s">
        <v>3723</v>
      </c>
      <c r="K324" s="143"/>
      <c r="L324" s="144"/>
      <c r="M324" s="145"/>
      <c r="N324" s="124">
        <v>94772000</v>
      </c>
      <c r="O324" s="124" t="s">
        <v>4103</v>
      </c>
      <c r="P324" s="187">
        <v>94772000</v>
      </c>
      <c r="Q324" s="184" t="s">
        <v>4103</v>
      </c>
      <c r="R324" s="185">
        <v>18</v>
      </c>
      <c r="S324" s="186">
        <v>65</v>
      </c>
    </row>
    <row r="325" spans="8:19" x14ac:dyDescent="0.2">
      <c r="H325" s="97">
        <v>4093</v>
      </c>
      <c r="I325" s="133">
        <v>11837</v>
      </c>
      <c r="J325" s="31" t="s">
        <v>2512</v>
      </c>
      <c r="K325" s="143"/>
      <c r="L325" s="144"/>
      <c r="M325" s="145"/>
      <c r="N325" s="124">
        <v>94782000</v>
      </c>
      <c r="O325" s="124" t="s">
        <v>4104</v>
      </c>
      <c r="P325" s="187">
        <v>94782000</v>
      </c>
      <c r="Q325" s="184" t="s">
        <v>4104</v>
      </c>
      <c r="R325" s="185">
        <v>18</v>
      </c>
      <c r="S325" s="186">
        <v>65</v>
      </c>
    </row>
    <row r="326" spans="8:19" x14ac:dyDescent="0.2">
      <c r="H326" s="97">
        <v>4132</v>
      </c>
      <c r="I326" s="133">
        <v>11913</v>
      </c>
      <c r="J326" s="31" t="s">
        <v>2513</v>
      </c>
      <c r="K326" s="143"/>
      <c r="L326" s="144"/>
      <c r="M326" s="145"/>
      <c r="N326" s="124">
        <v>94762000</v>
      </c>
      <c r="O326" s="124" t="s">
        <v>4105</v>
      </c>
      <c r="P326" s="187">
        <v>94762000</v>
      </c>
      <c r="Q326" s="184" t="s">
        <v>4105</v>
      </c>
      <c r="R326" s="185">
        <v>18</v>
      </c>
      <c r="S326" s="186">
        <v>65</v>
      </c>
    </row>
    <row r="327" spans="8:19" x14ac:dyDescent="0.2">
      <c r="H327" s="97">
        <v>2766</v>
      </c>
      <c r="I327" s="133">
        <v>13829</v>
      </c>
      <c r="J327" s="31" t="s">
        <v>2514</v>
      </c>
      <c r="K327" s="143"/>
      <c r="L327" s="144"/>
      <c r="M327" s="145"/>
      <c r="N327" s="124">
        <v>60140000</v>
      </c>
      <c r="O327" s="124" t="s">
        <v>3660</v>
      </c>
      <c r="P327" s="187">
        <v>60140000</v>
      </c>
      <c r="Q327" s="184" t="s">
        <v>3660</v>
      </c>
      <c r="R327" s="185">
        <v>19</v>
      </c>
      <c r="S327" s="186">
        <v>65</v>
      </c>
    </row>
    <row r="328" spans="8:19" x14ac:dyDescent="0.2">
      <c r="H328" s="97">
        <v>4901</v>
      </c>
      <c r="I328" s="133">
        <v>15438</v>
      </c>
      <c r="J328" s="31" t="s">
        <v>2515</v>
      </c>
      <c r="K328" s="143"/>
      <c r="L328" s="144"/>
      <c r="M328" s="145"/>
      <c r="N328" s="124">
        <v>61250000</v>
      </c>
      <c r="O328" s="124" t="s">
        <v>810</v>
      </c>
      <c r="P328" s="187">
        <v>61250000</v>
      </c>
      <c r="Q328" s="184" t="s">
        <v>810</v>
      </c>
      <c r="R328" s="185">
        <v>18</v>
      </c>
      <c r="S328" s="186">
        <v>65</v>
      </c>
    </row>
    <row r="329" spans="8:19" x14ac:dyDescent="0.2">
      <c r="H329" s="97">
        <v>4471</v>
      </c>
      <c r="I329" s="133">
        <v>15449</v>
      </c>
      <c r="J329" s="31" t="s">
        <v>2516</v>
      </c>
      <c r="K329" s="143"/>
      <c r="L329" s="144"/>
      <c r="M329" s="145"/>
      <c r="N329" s="124">
        <v>80601000</v>
      </c>
      <c r="O329" s="124" t="s">
        <v>4106</v>
      </c>
      <c r="P329" s="187">
        <v>80601000</v>
      </c>
      <c r="Q329" s="184" t="s">
        <v>4106</v>
      </c>
      <c r="R329" s="185">
        <v>18</v>
      </c>
      <c r="S329" s="186">
        <v>65</v>
      </c>
    </row>
    <row r="330" spans="8:19" x14ac:dyDescent="0.2">
      <c r="H330" s="97"/>
      <c r="I330" s="133">
        <v>11805</v>
      </c>
      <c r="J330" s="31" t="s">
        <v>2517</v>
      </c>
      <c r="K330" s="143"/>
      <c r="L330" s="144"/>
      <c r="M330" s="145"/>
      <c r="N330" s="124">
        <v>84453000</v>
      </c>
      <c r="O330" s="124" t="s">
        <v>811</v>
      </c>
      <c r="P330" s="187">
        <v>84453000</v>
      </c>
      <c r="Q330" s="184" t="s">
        <v>811</v>
      </c>
      <c r="R330" s="185">
        <v>18</v>
      </c>
      <c r="S330" s="186">
        <v>65</v>
      </c>
    </row>
    <row r="331" spans="8:19" x14ac:dyDescent="0.2">
      <c r="H331" s="97">
        <v>5154</v>
      </c>
      <c r="I331" s="133">
        <v>11806</v>
      </c>
      <c r="J331" s="31" t="s">
        <v>2518</v>
      </c>
      <c r="K331" s="143"/>
      <c r="L331" s="144"/>
      <c r="M331" s="145"/>
      <c r="N331" s="124">
        <v>94561000</v>
      </c>
      <c r="O331" s="124" t="s">
        <v>3661</v>
      </c>
      <c r="P331" s="187">
        <v>94561000</v>
      </c>
      <c r="Q331" s="184" t="s">
        <v>3661</v>
      </c>
      <c r="R331" s="185">
        <v>18</v>
      </c>
      <c r="S331" s="186">
        <v>65</v>
      </c>
    </row>
    <row r="332" spans="8:19" x14ac:dyDescent="0.2">
      <c r="H332" s="97">
        <v>6172</v>
      </c>
      <c r="I332" s="133">
        <v>11807</v>
      </c>
      <c r="J332" s="31" t="s">
        <v>2519</v>
      </c>
      <c r="K332" s="143"/>
      <c r="L332" s="144"/>
      <c r="M332" s="145"/>
      <c r="N332" s="124">
        <v>94561002</v>
      </c>
      <c r="O332" s="124" t="s">
        <v>3662</v>
      </c>
      <c r="P332" s="187">
        <v>94561002</v>
      </c>
      <c r="Q332" s="184" t="s">
        <v>3662</v>
      </c>
      <c r="R332" s="185">
        <v>18</v>
      </c>
      <c r="S332" s="186">
        <v>65</v>
      </c>
    </row>
    <row r="333" spans="8:19" x14ac:dyDescent="0.2">
      <c r="H333" s="97">
        <v>6173</v>
      </c>
      <c r="I333" s="133">
        <v>11808</v>
      </c>
      <c r="J333" s="31" t="s">
        <v>2520</v>
      </c>
      <c r="K333" s="143"/>
      <c r="L333" s="144"/>
      <c r="M333" s="145"/>
      <c r="N333" s="124">
        <v>94561001</v>
      </c>
      <c r="O333" s="124" t="s">
        <v>4107</v>
      </c>
      <c r="P333" s="187">
        <v>94561001</v>
      </c>
      <c r="Q333" s="184" t="s">
        <v>4107</v>
      </c>
      <c r="R333" s="185">
        <v>18</v>
      </c>
      <c r="S333" s="186">
        <v>65</v>
      </c>
    </row>
    <row r="334" spans="8:19" x14ac:dyDescent="0.2">
      <c r="H334" s="97"/>
      <c r="I334" s="133">
        <v>10044</v>
      </c>
      <c r="J334" s="31" t="s">
        <v>2521</v>
      </c>
      <c r="K334" s="143"/>
      <c r="L334" s="144"/>
      <c r="M334" s="145"/>
      <c r="N334" s="124">
        <v>79060000</v>
      </c>
      <c r="O334" s="124" t="s">
        <v>3663</v>
      </c>
      <c r="P334" s="187">
        <v>79060000</v>
      </c>
      <c r="Q334" s="184" t="s">
        <v>3663</v>
      </c>
      <c r="R334" s="185">
        <v>19</v>
      </c>
      <c r="S334" s="186">
        <v>65</v>
      </c>
    </row>
    <row r="335" spans="8:19" x14ac:dyDescent="0.2">
      <c r="H335" s="97">
        <v>5425</v>
      </c>
      <c r="I335" s="133">
        <v>14757</v>
      </c>
      <c r="J335" s="31" t="s">
        <v>2522</v>
      </c>
      <c r="K335" s="143"/>
      <c r="L335" s="144"/>
      <c r="M335" s="145"/>
      <c r="N335" s="124">
        <v>79062000</v>
      </c>
      <c r="O335" s="124" t="s">
        <v>4172</v>
      </c>
      <c r="P335" s="187">
        <v>79062000</v>
      </c>
      <c r="Q335" s="184" t="s">
        <v>4172</v>
      </c>
      <c r="R335" s="185">
        <v>18</v>
      </c>
      <c r="S335" s="186">
        <v>65</v>
      </c>
    </row>
    <row r="336" spans="8:19" x14ac:dyDescent="0.2">
      <c r="H336" s="97">
        <v>6192</v>
      </c>
      <c r="I336" s="133">
        <v>11818</v>
      </c>
      <c r="J336" s="31" t="s">
        <v>2523</v>
      </c>
      <c r="K336" s="143"/>
      <c r="L336" s="144"/>
      <c r="M336" s="145"/>
      <c r="N336" s="124">
        <v>77830000</v>
      </c>
      <c r="O336" s="124" t="s">
        <v>3664</v>
      </c>
      <c r="P336" s="187">
        <v>77830000</v>
      </c>
      <c r="Q336" s="184" t="s">
        <v>3664</v>
      </c>
      <c r="R336" s="185">
        <v>19</v>
      </c>
      <c r="S336" s="186">
        <v>65</v>
      </c>
    </row>
    <row r="337" spans="8:19" x14ac:dyDescent="0.2">
      <c r="H337" s="97">
        <v>2781</v>
      </c>
      <c r="I337" s="133">
        <v>13839</v>
      </c>
      <c r="J337" s="31" t="s">
        <v>2524</v>
      </c>
      <c r="K337" s="143"/>
      <c r="L337" s="144"/>
      <c r="M337" s="145"/>
      <c r="N337" s="124">
        <v>94740000</v>
      </c>
      <c r="O337" s="124" t="s">
        <v>4173</v>
      </c>
      <c r="P337" s="187">
        <v>94740000</v>
      </c>
      <c r="Q337" s="184" t="s">
        <v>4173</v>
      </c>
      <c r="R337" s="185">
        <v>18</v>
      </c>
      <c r="S337" s="186">
        <v>65</v>
      </c>
    </row>
    <row r="338" spans="8:19" x14ac:dyDescent="0.2">
      <c r="H338" s="97">
        <v>324</v>
      </c>
      <c r="I338" s="133">
        <v>15010</v>
      </c>
      <c r="J338" s="31" t="s">
        <v>2525</v>
      </c>
      <c r="K338" s="143"/>
      <c r="L338" s="144"/>
      <c r="M338" s="145"/>
      <c r="N338" s="124">
        <v>59410000</v>
      </c>
      <c r="O338" s="124" t="s">
        <v>3665</v>
      </c>
      <c r="P338" s="187">
        <v>59410000</v>
      </c>
      <c r="Q338" s="184" t="s">
        <v>3665</v>
      </c>
      <c r="R338" s="185">
        <v>18</v>
      </c>
      <c r="S338" s="186">
        <v>65</v>
      </c>
    </row>
    <row r="339" spans="8:19" x14ac:dyDescent="0.2">
      <c r="H339" s="97"/>
      <c r="I339" s="133">
        <v>11241</v>
      </c>
      <c r="J339" s="31" t="s">
        <v>2526</v>
      </c>
      <c r="K339" s="143"/>
      <c r="L339" s="144"/>
      <c r="M339" s="145"/>
      <c r="N339" s="124">
        <v>59412000</v>
      </c>
      <c r="O339" s="124" t="s">
        <v>4143</v>
      </c>
      <c r="P339" s="187">
        <v>59412000</v>
      </c>
      <c r="Q339" s="184" t="s">
        <v>4143</v>
      </c>
      <c r="R339" s="185">
        <v>18</v>
      </c>
      <c r="S339" s="186">
        <v>65</v>
      </c>
    </row>
    <row r="340" spans="8:19" x14ac:dyDescent="0.2">
      <c r="H340" s="97"/>
      <c r="I340" s="133">
        <v>10683</v>
      </c>
      <c r="J340" s="31" t="s">
        <v>2527</v>
      </c>
      <c r="K340" s="143"/>
      <c r="L340" s="144"/>
      <c r="M340" s="145"/>
      <c r="N340" s="124">
        <v>74251000</v>
      </c>
      <c r="O340" s="124" t="s">
        <v>4108</v>
      </c>
      <c r="P340" s="187">
        <v>74251000</v>
      </c>
      <c r="Q340" s="184" t="s">
        <v>4108</v>
      </c>
      <c r="R340" s="185">
        <v>18</v>
      </c>
      <c r="S340" s="186">
        <v>65</v>
      </c>
    </row>
    <row r="341" spans="8:19" x14ac:dyDescent="0.2">
      <c r="H341" s="97">
        <v>5049</v>
      </c>
      <c r="I341" s="133">
        <v>14918</v>
      </c>
      <c r="J341" s="31" t="s">
        <v>2528</v>
      </c>
      <c r="K341" s="143"/>
      <c r="L341" s="144"/>
      <c r="M341" s="145"/>
      <c r="N341" s="124">
        <v>84035000</v>
      </c>
      <c r="O341" s="124" t="s">
        <v>4031</v>
      </c>
      <c r="P341" s="187">
        <v>84035000</v>
      </c>
      <c r="Q341" s="184" t="s">
        <v>4031</v>
      </c>
      <c r="R341" s="185">
        <v>18</v>
      </c>
      <c r="S341" s="186">
        <v>65</v>
      </c>
    </row>
    <row r="342" spans="8:19" x14ac:dyDescent="0.2">
      <c r="H342" s="97"/>
      <c r="I342" s="133">
        <v>11802</v>
      </c>
      <c r="J342" s="31" t="s">
        <v>2529</v>
      </c>
      <c r="K342" s="143"/>
      <c r="L342" s="144"/>
      <c r="M342" s="145"/>
      <c r="N342" s="124">
        <v>74600000</v>
      </c>
      <c r="O342" s="124" t="s">
        <v>4109</v>
      </c>
      <c r="P342" s="187">
        <v>74600000</v>
      </c>
      <c r="Q342" s="184" t="s">
        <v>4109</v>
      </c>
      <c r="R342" s="185">
        <v>18</v>
      </c>
      <c r="S342" s="186">
        <v>65</v>
      </c>
    </row>
    <row r="343" spans="8:19" x14ac:dyDescent="0.2">
      <c r="H343" s="97"/>
      <c r="I343" s="133">
        <v>11812</v>
      </c>
      <c r="J343" s="31" t="s">
        <v>2530</v>
      </c>
      <c r="K343" s="143"/>
      <c r="L343" s="144"/>
      <c r="M343" s="145"/>
      <c r="N343" s="124">
        <v>84240000</v>
      </c>
      <c r="O343" s="124" t="s">
        <v>812</v>
      </c>
      <c r="P343" s="187">
        <v>84240000</v>
      </c>
      <c r="Q343" s="184" t="s">
        <v>812</v>
      </c>
      <c r="R343" s="185">
        <v>18</v>
      </c>
      <c r="S343" s="186">
        <v>65</v>
      </c>
    </row>
    <row r="344" spans="8:19" x14ac:dyDescent="0.2">
      <c r="H344" s="97"/>
      <c r="I344" s="133">
        <v>11813</v>
      </c>
      <c r="J344" s="31" t="s">
        <v>2531</v>
      </c>
      <c r="K344" s="143"/>
      <c r="L344" s="144"/>
      <c r="M344" s="145"/>
      <c r="N344" s="124">
        <v>85550000</v>
      </c>
      <c r="O344" s="124" t="s">
        <v>813</v>
      </c>
      <c r="P344" s="187">
        <v>85550000</v>
      </c>
      <c r="Q344" s="184" t="s">
        <v>813</v>
      </c>
      <c r="R344" s="185">
        <v>18</v>
      </c>
      <c r="S344" s="186">
        <v>65</v>
      </c>
    </row>
    <row r="345" spans="8:19" x14ac:dyDescent="0.2">
      <c r="H345" s="97">
        <v>5892</v>
      </c>
      <c r="I345" s="133">
        <v>16618</v>
      </c>
      <c r="J345" s="31" t="s">
        <v>4032</v>
      </c>
      <c r="K345" s="143"/>
      <c r="L345" s="144"/>
      <c r="M345" s="145"/>
      <c r="P345" s="187"/>
      <c r="Q345" s="184"/>
      <c r="R345" s="185"/>
      <c r="S345" s="186"/>
    </row>
    <row r="346" spans="8:19" x14ac:dyDescent="0.2">
      <c r="H346" s="97">
        <v>922</v>
      </c>
      <c r="I346" s="133">
        <v>15321</v>
      </c>
      <c r="J346" s="31" t="s">
        <v>2532</v>
      </c>
      <c r="K346" s="143"/>
      <c r="L346" s="144"/>
      <c r="M346" s="145"/>
      <c r="P346" s="187"/>
      <c r="Q346" s="184"/>
      <c r="R346" s="185"/>
      <c r="S346" s="186"/>
    </row>
    <row r="347" spans="8:19" x14ac:dyDescent="0.2">
      <c r="H347" s="97">
        <v>5064</v>
      </c>
      <c r="I347" s="133">
        <v>11815</v>
      </c>
      <c r="J347" s="31" t="s">
        <v>2533</v>
      </c>
      <c r="K347" s="143"/>
      <c r="L347" s="144"/>
      <c r="M347" s="145"/>
      <c r="P347" s="187"/>
      <c r="Q347" s="184"/>
      <c r="R347" s="185"/>
      <c r="S347" s="186"/>
    </row>
    <row r="348" spans="8:19" x14ac:dyDescent="0.2">
      <c r="H348" s="97">
        <v>5747</v>
      </c>
      <c r="I348" s="133">
        <v>14773</v>
      </c>
      <c r="J348" s="31" t="s">
        <v>2534</v>
      </c>
      <c r="K348" s="143"/>
      <c r="L348" s="144"/>
      <c r="M348" s="145"/>
      <c r="P348" s="187"/>
      <c r="Q348" s="184"/>
      <c r="R348" s="185"/>
      <c r="S348" s="186"/>
    </row>
    <row r="349" spans="8:19" x14ac:dyDescent="0.2">
      <c r="H349" s="97">
        <v>5705</v>
      </c>
      <c r="I349" s="133">
        <v>14776</v>
      </c>
      <c r="J349" s="31" t="s">
        <v>2535</v>
      </c>
      <c r="K349" s="143"/>
      <c r="L349" s="144"/>
      <c r="M349" s="145"/>
      <c r="P349" s="187"/>
      <c r="Q349" s="184"/>
      <c r="R349" s="185"/>
      <c r="S349" s="186"/>
    </row>
    <row r="350" spans="8:19" x14ac:dyDescent="0.2">
      <c r="H350" s="97"/>
      <c r="I350" s="133">
        <v>11811</v>
      </c>
      <c r="J350" s="31" t="s">
        <v>2536</v>
      </c>
      <c r="K350" s="143"/>
      <c r="L350" s="144"/>
      <c r="M350" s="145"/>
      <c r="P350" s="187"/>
      <c r="Q350" s="184"/>
      <c r="R350" s="185"/>
      <c r="S350" s="186"/>
    </row>
    <row r="351" spans="8:19" x14ac:dyDescent="0.2">
      <c r="H351" s="97">
        <v>2238</v>
      </c>
      <c r="I351" s="133">
        <v>16594</v>
      </c>
      <c r="J351" s="31" t="s">
        <v>3724</v>
      </c>
      <c r="K351" s="143"/>
      <c r="L351" s="144"/>
      <c r="M351" s="145"/>
      <c r="P351" s="187"/>
      <c r="Q351" s="184"/>
      <c r="R351" s="185"/>
      <c r="S351" s="186"/>
    </row>
    <row r="352" spans="8:19" x14ac:dyDescent="0.2">
      <c r="H352" s="97">
        <v>2514</v>
      </c>
      <c r="I352" s="133">
        <v>13723</v>
      </c>
      <c r="J352" s="31" t="s">
        <v>2537</v>
      </c>
      <c r="K352" s="143"/>
      <c r="L352" s="144"/>
      <c r="M352" s="145"/>
      <c r="P352" s="187"/>
      <c r="Q352" s="184"/>
      <c r="R352" s="185"/>
      <c r="S352" s="186"/>
    </row>
    <row r="353" spans="8:19" x14ac:dyDescent="0.2">
      <c r="H353" s="97">
        <v>352</v>
      </c>
      <c r="I353" s="133">
        <v>15030</v>
      </c>
      <c r="J353" s="31" t="s">
        <v>2538</v>
      </c>
      <c r="K353" s="143"/>
      <c r="L353" s="144"/>
      <c r="M353" s="145"/>
      <c r="P353" s="187"/>
      <c r="Q353" s="184"/>
      <c r="R353" s="185"/>
      <c r="S353" s="186"/>
    </row>
    <row r="354" spans="8:19" x14ac:dyDescent="0.2">
      <c r="H354" s="97"/>
      <c r="I354" s="133">
        <v>11787</v>
      </c>
      <c r="J354" s="31" t="s">
        <v>2539</v>
      </c>
      <c r="K354" s="143"/>
      <c r="L354" s="144"/>
      <c r="M354" s="145"/>
      <c r="P354" s="187"/>
      <c r="Q354" s="184"/>
      <c r="R354" s="185"/>
      <c r="S354" s="186"/>
    </row>
    <row r="355" spans="8:19" x14ac:dyDescent="0.2">
      <c r="H355" s="97"/>
      <c r="I355" s="133">
        <v>11127</v>
      </c>
      <c r="J355" s="31" t="s">
        <v>2540</v>
      </c>
      <c r="K355" s="143"/>
      <c r="L355" s="144"/>
      <c r="M355" s="145"/>
      <c r="P355" s="187"/>
      <c r="Q355" s="184"/>
      <c r="R355" s="185"/>
      <c r="S355" s="186"/>
    </row>
    <row r="356" spans="8:19" x14ac:dyDescent="0.2">
      <c r="H356" s="97">
        <v>791</v>
      </c>
      <c r="I356" s="133">
        <v>15275</v>
      </c>
      <c r="J356" s="31" t="s">
        <v>2541</v>
      </c>
      <c r="K356" s="143"/>
      <c r="L356" s="144"/>
      <c r="M356" s="145"/>
      <c r="P356" s="187"/>
      <c r="Q356" s="184"/>
      <c r="R356" s="185"/>
      <c r="S356" s="186"/>
    </row>
    <row r="357" spans="8:19" x14ac:dyDescent="0.2">
      <c r="H357" s="97">
        <v>3721</v>
      </c>
      <c r="I357" s="133">
        <v>15993</v>
      </c>
      <c r="J357" s="31" t="s">
        <v>2542</v>
      </c>
      <c r="K357" s="143"/>
      <c r="L357" s="144"/>
      <c r="M357" s="145"/>
      <c r="P357" s="187"/>
      <c r="Q357" s="184"/>
      <c r="R357" s="185"/>
      <c r="S357" s="186"/>
    </row>
    <row r="358" spans="8:19" x14ac:dyDescent="0.2">
      <c r="H358" s="97"/>
      <c r="I358" s="133">
        <v>11788</v>
      </c>
      <c r="J358" s="31" t="s">
        <v>2543</v>
      </c>
      <c r="K358" s="143"/>
      <c r="L358" s="144"/>
      <c r="M358" s="145"/>
      <c r="P358" s="187"/>
      <c r="Q358" s="184"/>
      <c r="R358" s="185"/>
      <c r="S358" s="186"/>
    </row>
    <row r="359" spans="8:19" x14ac:dyDescent="0.2">
      <c r="H359" s="97">
        <v>6774</v>
      </c>
      <c r="I359" s="133">
        <v>13321</v>
      </c>
      <c r="J359" s="31" t="s">
        <v>2544</v>
      </c>
      <c r="K359" s="143"/>
      <c r="L359" s="144"/>
      <c r="M359" s="145"/>
      <c r="P359" s="187"/>
      <c r="Q359" s="184"/>
      <c r="R359" s="185"/>
      <c r="S359" s="186"/>
    </row>
    <row r="360" spans="8:19" x14ac:dyDescent="0.2">
      <c r="H360" s="97"/>
      <c r="I360" s="133">
        <v>10138</v>
      </c>
      <c r="J360" s="31" t="s">
        <v>2545</v>
      </c>
      <c r="K360" s="143"/>
      <c r="L360" s="144"/>
      <c r="M360" s="145"/>
      <c r="P360" s="187"/>
      <c r="Q360" s="184"/>
      <c r="R360" s="185"/>
      <c r="S360" s="186"/>
    </row>
    <row r="361" spans="8:19" x14ac:dyDescent="0.2">
      <c r="H361" s="97"/>
      <c r="I361" s="133">
        <v>11007</v>
      </c>
      <c r="J361" s="31" t="s">
        <v>2546</v>
      </c>
      <c r="K361" s="143"/>
      <c r="L361" s="144"/>
      <c r="M361" s="145"/>
      <c r="P361" s="187"/>
      <c r="Q361" s="184"/>
      <c r="R361" s="185"/>
      <c r="S361" s="186"/>
    </row>
    <row r="362" spans="8:19" x14ac:dyDescent="0.2">
      <c r="H362" s="97">
        <v>2571</v>
      </c>
      <c r="I362" s="133">
        <v>11789</v>
      </c>
      <c r="J362" s="31" t="s">
        <v>1180</v>
      </c>
      <c r="K362" s="143"/>
      <c r="L362" s="144"/>
      <c r="M362" s="145"/>
      <c r="P362" s="187"/>
      <c r="Q362" s="184"/>
      <c r="R362" s="185"/>
      <c r="S362" s="186"/>
    </row>
    <row r="363" spans="8:19" x14ac:dyDescent="0.2">
      <c r="H363" s="97">
        <v>4192</v>
      </c>
      <c r="I363" s="133">
        <v>11790</v>
      </c>
      <c r="J363" s="31" t="s">
        <v>1181</v>
      </c>
      <c r="K363" s="143"/>
      <c r="L363" s="144"/>
      <c r="M363" s="145"/>
      <c r="P363" s="187"/>
      <c r="Q363" s="184"/>
      <c r="R363" s="185"/>
      <c r="S363" s="186"/>
    </row>
    <row r="364" spans="8:19" x14ac:dyDescent="0.2">
      <c r="H364" s="97"/>
      <c r="I364" s="133">
        <v>11791</v>
      </c>
      <c r="J364" s="31" t="s">
        <v>1182</v>
      </c>
      <c r="K364" s="143"/>
      <c r="L364" s="144"/>
      <c r="M364" s="145"/>
      <c r="P364" s="187"/>
      <c r="Q364" s="184"/>
      <c r="R364" s="185"/>
      <c r="S364" s="186"/>
    </row>
    <row r="365" spans="8:19" x14ac:dyDescent="0.2">
      <c r="H365" s="97">
        <v>3</v>
      </c>
      <c r="I365" s="133">
        <v>11801</v>
      </c>
      <c r="J365" s="31" t="s">
        <v>1183</v>
      </c>
      <c r="K365" s="143"/>
      <c r="L365" s="144"/>
      <c r="M365" s="145"/>
      <c r="P365" s="187"/>
      <c r="Q365" s="184"/>
      <c r="R365" s="185"/>
      <c r="S365" s="186"/>
    </row>
    <row r="366" spans="8:19" x14ac:dyDescent="0.2">
      <c r="H366" s="97">
        <v>5551</v>
      </c>
      <c r="I366" s="133">
        <v>14777</v>
      </c>
      <c r="J366" s="31" t="s">
        <v>1184</v>
      </c>
      <c r="K366" s="143"/>
      <c r="L366" s="144"/>
      <c r="M366" s="145"/>
      <c r="P366" s="187"/>
      <c r="Q366" s="184"/>
      <c r="R366" s="185"/>
      <c r="S366" s="186"/>
    </row>
    <row r="367" spans="8:19" x14ac:dyDescent="0.2">
      <c r="H367" s="97">
        <v>82</v>
      </c>
      <c r="I367" s="133">
        <v>11786</v>
      </c>
      <c r="J367" s="31" t="s">
        <v>1185</v>
      </c>
      <c r="K367" s="143"/>
      <c r="L367" s="144"/>
      <c r="M367" s="145"/>
      <c r="P367" s="187"/>
      <c r="Q367" s="184"/>
      <c r="R367" s="185"/>
      <c r="S367" s="186"/>
    </row>
    <row r="368" spans="8:19" x14ac:dyDescent="0.2">
      <c r="H368" s="97">
        <v>5706</v>
      </c>
      <c r="I368" s="133">
        <v>14775</v>
      </c>
      <c r="J368" s="31" t="s">
        <v>1186</v>
      </c>
      <c r="K368" s="143"/>
      <c r="L368" s="144"/>
      <c r="M368" s="145"/>
      <c r="P368" s="187"/>
      <c r="Q368" s="184"/>
      <c r="R368" s="185"/>
      <c r="S368" s="186"/>
    </row>
    <row r="369" spans="8:19" x14ac:dyDescent="0.2">
      <c r="H369" s="97"/>
      <c r="I369" s="133">
        <v>11796</v>
      </c>
      <c r="J369" s="31" t="s">
        <v>1187</v>
      </c>
      <c r="K369" s="143"/>
      <c r="L369" s="144"/>
      <c r="M369" s="145"/>
      <c r="P369" s="187"/>
      <c r="Q369" s="184"/>
      <c r="R369" s="185"/>
      <c r="S369" s="186"/>
    </row>
    <row r="370" spans="8:19" x14ac:dyDescent="0.2">
      <c r="H370" s="97"/>
      <c r="I370" s="133">
        <v>16372</v>
      </c>
      <c r="J370" s="31" t="s">
        <v>3725</v>
      </c>
      <c r="K370" s="143"/>
      <c r="L370" s="144"/>
      <c r="M370" s="145"/>
      <c r="P370" s="187"/>
      <c r="Q370" s="184"/>
      <c r="R370" s="185"/>
      <c r="S370" s="186"/>
    </row>
    <row r="371" spans="8:19" x14ac:dyDescent="0.2">
      <c r="H371" s="97"/>
      <c r="I371" s="133">
        <v>16464</v>
      </c>
      <c r="J371" s="31" t="s">
        <v>3726</v>
      </c>
      <c r="K371" s="143"/>
      <c r="L371" s="144"/>
      <c r="M371" s="145"/>
      <c r="P371" s="187"/>
      <c r="Q371" s="184"/>
      <c r="R371" s="185"/>
      <c r="S371" s="186"/>
    </row>
    <row r="372" spans="8:19" x14ac:dyDescent="0.2">
      <c r="H372" s="97"/>
      <c r="I372" s="133">
        <v>11797</v>
      </c>
      <c r="J372" s="31" t="s">
        <v>1188</v>
      </c>
      <c r="K372" s="143"/>
      <c r="L372" s="144"/>
      <c r="M372" s="145"/>
      <c r="P372" s="187"/>
      <c r="Q372" s="184"/>
      <c r="R372" s="185"/>
      <c r="S372" s="186"/>
    </row>
    <row r="373" spans="8:19" x14ac:dyDescent="0.2">
      <c r="H373" s="97">
        <v>5304</v>
      </c>
      <c r="I373" s="133">
        <v>11798</v>
      </c>
      <c r="J373" s="31" t="s">
        <v>1189</v>
      </c>
      <c r="K373" s="143"/>
      <c r="L373" s="144"/>
      <c r="M373" s="145"/>
      <c r="P373" s="187"/>
      <c r="Q373" s="184"/>
      <c r="R373" s="185"/>
      <c r="S373" s="186"/>
    </row>
    <row r="374" spans="8:19" x14ac:dyDescent="0.2">
      <c r="H374" s="97">
        <v>2323</v>
      </c>
      <c r="I374" s="133">
        <v>11799</v>
      </c>
      <c r="J374" s="31" t="s">
        <v>1190</v>
      </c>
      <c r="K374" s="143"/>
      <c r="L374" s="144"/>
      <c r="M374" s="145"/>
      <c r="P374" s="187"/>
      <c r="Q374" s="184"/>
      <c r="R374" s="185"/>
      <c r="S374" s="186"/>
    </row>
    <row r="375" spans="8:19" x14ac:dyDescent="0.2">
      <c r="H375" s="97">
        <v>4228</v>
      </c>
      <c r="I375" s="133">
        <v>11800</v>
      </c>
      <c r="J375" s="31" t="s">
        <v>1191</v>
      </c>
      <c r="K375" s="143"/>
      <c r="L375" s="144"/>
      <c r="M375" s="145"/>
      <c r="P375" s="187"/>
      <c r="Q375" s="184"/>
      <c r="R375" s="185"/>
      <c r="S375" s="186"/>
    </row>
    <row r="376" spans="8:19" x14ac:dyDescent="0.2">
      <c r="H376" s="97">
        <v>5514</v>
      </c>
      <c r="I376" s="133">
        <v>14771</v>
      </c>
      <c r="J376" s="31" t="s">
        <v>1192</v>
      </c>
      <c r="K376" s="143"/>
      <c r="L376" s="144"/>
      <c r="M376" s="145"/>
      <c r="P376" s="187"/>
      <c r="Q376" s="184"/>
      <c r="R376" s="185"/>
      <c r="S376" s="186"/>
    </row>
    <row r="377" spans="8:19" x14ac:dyDescent="0.2">
      <c r="H377" s="97">
        <v>4273</v>
      </c>
      <c r="I377" s="133">
        <v>11845</v>
      </c>
      <c r="J377" s="31" t="s">
        <v>1193</v>
      </c>
      <c r="K377" s="143"/>
      <c r="L377" s="144"/>
      <c r="M377" s="145"/>
      <c r="P377" s="187"/>
      <c r="Q377" s="184"/>
      <c r="R377" s="185"/>
      <c r="S377" s="186"/>
    </row>
    <row r="378" spans="8:19" x14ac:dyDescent="0.2">
      <c r="H378" s="97">
        <v>2123</v>
      </c>
      <c r="I378" s="133">
        <v>14530</v>
      </c>
      <c r="J378" s="31" t="s">
        <v>1194</v>
      </c>
      <c r="K378" s="143"/>
      <c r="L378" s="144"/>
      <c r="M378" s="145"/>
      <c r="P378" s="187"/>
      <c r="Q378" s="184"/>
      <c r="R378" s="185"/>
      <c r="S378" s="186"/>
    </row>
    <row r="379" spans="8:19" x14ac:dyDescent="0.2">
      <c r="H379" s="97">
        <v>4643</v>
      </c>
      <c r="I379" s="133">
        <v>15425</v>
      </c>
      <c r="J379" s="31" t="s">
        <v>1195</v>
      </c>
      <c r="K379" s="143"/>
      <c r="L379" s="144"/>
      <c r="M379" s="145"/>
      <c r="P379" s="187"/>
      <c r="Q379" s="184"/>
      <c r="R379" s="185"/>
      <c r="S379" s="186"/>
    </row>
    <row r="380" spans="8:19" x14ac:dyDescent="0.2">
      <c r="H380" s="97">
        <v>2767</v>
      </c>
      <c r="I380" s="133">
        <v>13830</v>
      </c>
      <c r="J380" s="31" t="s">
        <v>1196</v>
      </c>
      <c r="K380" s="143"/>
      <c r="L380" s="144"/>
      <c r="M380" s="145"/>
      <c r="P380" s="187"/>
      <c r="Q380" s="184"/>
      <c r="R380" s="185"/>
      <c r="S380" s="186"/>
    </row>
    <row r="381" spans="8:19" x14ac:dyDescent="0.2">
      <c r="H381" s="97"/>
      <c r="I381" s="133">
        <v>11841</v>
      </c>
      <c r="J381" s="31" t="s">
        <v>1197</v>
      </c>
      <c r="K381" s="143"/>
      <c r="L381" s="144"/>
      <c r="M381" s="145"/>
      <c r="P381" s="187"/>
      <c r="Q381" s="184"/>
      <c r="R381" s="185"/>
      <c r="S381" s="186"/>
    </row>
    <row r="382" spans="8:19" x14ac:dyDescent="0.2">
      <c r="H382" s="97">
        <v>6404</v>
      </c>
      <c r="I382" s="133">
        <v>16089</v>
      </c>
      <c r="J382" s="31" t="s">
        <v>1198</v>
      </c>
      <c r="K382" s="143"/>
      <c r="L382" s="144"/>
      <c r="M382" s="145"/>
      <c r="P382" s="187"/>
      <c r="Q382" s="184"/>
      <c r="R382" s="185"/>
      <c r="S382" s="186"/>
    </row>
    <row r="383" spans="8:19" x14ac:dyDescent="0.2">
      <c r="H383" s="97"/>
      <c r="I383" s="133">
        <v>16568</v>
      </c>
      <c r="J383" s="31" t="s">
        <v>3727</v>
      </c>
      <c r="K383" s="143"/>
      <c r="L383" s="144"/>
      <c r="M383" s="145"/>
      <c r="P383" s="187"/>
      <c r="Q383" s="184"/>
      <c r="R383" s="185"/>
      <c r="S383" s="186"/>
    </row>
    <row r="384" spans="8:19" x14ac:dyDescent="0.2">
      <c r="H384" s="97">
        <v>5426</v>
      </c>
      <c r="I384" s="133">
        <v>14764</v>
      </c>
      <c r="J384" s="31" t="s">
        <v>1199</v>
      </c>
      <c r="K384" s="143"/>
      <c r="L384" s="144"/>
      <c r="M384" s="145"/>
      <c r="P384" s="187"/>
      <c r="Q384" s="184"/>
      <c r="R384" s="185"/>
      <c r="S384" s="186"/>
    </row>
    <row r="385" spans="8:19" x14ac:dyDescent="0.2">
      <c r="H385" s="97">
        <v>5661</v>
      </c>
      <c r="I385" s="133">
        <v>14767</v>
      </c>
      <c r="J385" s="31" t="s">
        <v>1200</v>
      </c>
      <c r="K385" s="143"/>
      <c r="L385" s="144"/>
      <c r="M385" s="145"/>
      <c r="P385" s="187"/>
      <c r="Q385" s="184"/>
      <c r="R385" s="185"/>
      <c r="S385" s="186"/>
    </row>
    <row r="386" spans="8:19" x14ac:dyDescent="0.2">
      <c r="H386" s="97"/>
      <c r="I386" s="133">
        <v>11836</v>
      </c>
      <c r="J386" s="31" t="s">
        <v>1201</v>
      </c>
      <c r="K386" s="143"/>
      <c r="L386" s="144"/>
      <c r="M386" s="145"/>
      <c r="P386" s="187"/>
      <c r="Q386" s="184"/>
      <c r="R386" s="185"/>
      <c r="S386" s="186"/>
    </row>
    <row r="387" spans="8:19" x14ac:dyDescent="0.2">
      <c r="H387" s="97">
        <v>6032</v>
      </c>
      <c r="I387" s="133">
        <v>11846</v>
      </c>
      <c r="J387" s="31" t="s">
        <v>1202</v>
      </c>
      <c r="K387" s="143"/>
      <c r="L387" s="144"/>
      <c r="M387" s="145"/>
      <c r="P387" s="187"/>
      <c r="Q387" s="184"/>
      <c r="R387" s="185"/>
      <c r="S387" s="186"/>
    </row>
    <row r="388" spans="8:19" x14ac:dyDescent="0.2">
      <c r="H388" s="97">
        <v>5613</v>
      </c>
      <c r="I388" s="133">
        <v>15493</v>
      </c>
      <c r="J388" s="31" t="s">
        <v>1545</v>
      </c>
      <c r="K388" s="143"/>
      <c r="L388" s="144"/>
      <c r="M388" s="145"/>
      <c r="P388" s="187"/>
      <c r="Q388" s="184"/>
      <c r="R388" s="185"/>
      <c r="S388" s="186"/>
    </row>
    <row r="389" spans="8:19" x14ac:dyDescent="0.2">
      <c r="H389" s="97">
        <v>5472</v>
      </c>
      <c r="I389" s="133">
        <v>14766</v>
      </c>
      <c r="J389" s="31" t="s">
        <v>1203</v>
      </c>
      <c r="K389" s="143"/>
      <c r="L389" s="144"/>
      <c r="M389" s="145"/>
      <c r="P389" s="187"/>
      <c r="Q389" s="184"/>
      <c r="R389" s="185"/>
      <c r="S389" s="186"/>
    </row>
    <row r="390" spans="8:19" x14ac:dyDescent="0.2">
      <c r="H390" s="97">
        <v>6703</v>
      </c>
      <c r="I390" s="133">
        <v>13274</v>
      </c>
      <c r="J390" s="31" t="s">
        <v>1204</v>
      </c>
      <c r="K390" s="143"/>
      <c r="L390" s="144"/>
      <c r="M390" s="145"/>
      <c r="P390" s="187"/>
      <c r="Q390" s="184"/>
      <c r="R390" s="185"/>
      <c r="S390" s="186"/>
    </row>
    <row r="391" spans="8:19" x14ac:dyDescent="0.2">
      <c r="H391" s="97">
        <v>5473</v>
      </c>
      <c r="I391" s="133">
        <v>14765</v>
      </c>
      <c r="J391" s="31" t="s">
        <v>1205</v>
      </c>
      <c r="K391" s="143"/>
      <c r="L391" s="144"/>
      <c r="M391" s="145"/>
      <c r="P391" s="187"/>
      <c r="Q391" s="184"/>
      <c r="R391" s="185"/>
      <c r="S391" s="186"/>
    </row>
    <row r="392" spans="8:19" x14ac:dyDescent="0.2">
      <c r="H392" s="97"/>
      <c r="I392" s="133">
        <v>11849</v>
      </c>
      <c r="J392" s="31" t="s">
        <v>1206</v>
      </c>
      <c r="K392" s="143"/>
      <c r="L392" s="144"/>
      <c r="M392" s="145"/>
      <c r="P392" s="187"/>
      <c r="Q392" s="184"/>
      <c r="R392" s="185"/>
      <c r="S392" s="186"/>
    </row>
    <row r="393" spans="8:19" x14ac:dyDescent="0.2">
      <c r="H393" s="97">
        <v>6131</v>
      </c>
      <c r="I393" s="133">
        <v>11850</v>
      </c>
      <c r="J393" s="31" t="s">
        <v>1207</v>
      </c>
      <c r="K393" s="143"/>
      <c r="L393" s="144"/>
      <c r="M393" s="145"/>
      <c r="P393" s="187"/>
      <c r="Q393" s="184"/>
      <c r="R393" s="185"/>
      <c r="S393" s="186"/>
    </row>
    <row r="394" spans="8:19" x14ac:dyDescent="0.2">
      <c r="H394" s="97">
        <v>605</v>
      </c>
      <c r="I394" s="133">
        <v>15170</v>
      </c>
      <c r="J394" s="31" t="s">
        <v>1208</v>
      </c>
      <c r="K394" s="143"/>
      <c r="L394" s="144"/>
      <c r="M394" s="145"/>
      <c r="P394" s="187"/>
      <c r="Q394" s="184"/>
      <c r="R394" s="185"/>
      <c r="S394" s="186"/>
    </row>
    <row r="395" spans="8:19" x14ac:dyDescent="0.2">
      <c r="H395" s="97">
        <v>6702</v>
      </c>
      <c r="I395" s="133">
        <v>13273</v>
      </c>
      <c r="J395" s="31" t="s">
        <v>1209</v>
      </c>
      <c r="K395" s="143"/>
      <c r="L395" s="144"/>
      <c r="M395" s="145"/>
      <c r="P395" s="187"/>
      <c r="Q395" s="184"/>
      <c r="R395" s="185"/>
      <c r="S395" s="186"/>
    </row>
    <row r="396" spans="8:19" x14ac:dyDescent="0.2">
      <c r="H396" s="97"/>
      <c r="I396" s="133">
        <v>10123</v>
      </c>
      <c r="J396" s="31" t="s">
        <v>1210</v>
      </c>
      <c r="K396" s="143"/>
      <c r="L396" s="144"/>
      <c r="M396" s="145"/>
      <c r="P396" s="187"/>
      <c r="Q396" s="184"/>
      <c r="R396" s="185"/>
      <c r="S396" s="186"/>
    </row>
    <row r="397" spans="8:19" x14ac:dyDescent="0.2">
      <c r="H397" s="97"/>
      <c r="I397" s="133">
        <v>11265</v>
      </c>
      <c r="J397" s="31" t="s">
        <v>1211</v>
      </c>
      <c r="K397" s="143"/>
      <c r="L397" s="144"/>
      <c r="M397" s="145"/>
      <c r="P397" s="187"/>
      <c r="Q397" s="184"/>
      <c r="R397" s="185"/>
      <c r="S397" s="186"/>
    </row>
    <row r="398" spans="8:19" x14ac:dyDescent="0.2">
      <c r="H398" s="97"/>
      <c r="I398" s="133">
        <v>11828</v>
      </c>
      <c r="J398" s="31" t="s">
        <v>1212</v>
      </c>
      <c r="K398" s="143"/>
      <c r="L398" s="144"/>
      <c r="M398" s="145"/>
      <c r="P398" s="187"/>
      <c r="Q398" s="184"/>
      <c r="R398" s="185"/>
      <c r="S398" s="186"/>
    </row>
    <row r="399" spans="8:19" x14ac:dyDescent="0.2">
      <c r="H399" s="97">
        <v>4723</v>
      </c>
      <c r="I399" s="133">
        <v>15470</v>
      </c>
      <c r="J399" s="31" t="s">
        <v>1213</v>
      </c>
      <c r="K399" s="143"/>
      <c r="L399" s="144"/>
      <c r="M399" s="145"/>
      <c r="P399" s="187"/>
      <c r="Q399" s="184"/>
      <c r="R399" s="185"/>
      <c r="S399" s="186"/>
    </row>
    <row r="400" spans="8:19" x14ac:dyDescent="0.2">
      <c r="H400" s="97"/>
      <c r="I400" s="133">
        <v>11843</v>
      </c>
      <c r="J400" s="31" t="s">
        <v>1214</v>
      </c>
      <c r="K400" s="143"/>
      <c r="L400" s="144"/>
      <c r="M400" s="145"/>
      <c r="P400" s="187"/>
      <c r="Q400" s="184"/>
      <c r="R400" s="185"/>
      <c r="S400" s="186"/>
    </row>
    <row r="401" spans="8:19" x14ac:dyDescent="0.2">
      <c r="H401" s="97"/>
      <c r="I401" s="133">
        <v>16265</v>
      </c>
      <c r="J401" s="31" t="s">
        <v>3728</v>
      </c>
      <c r="K401" s="143"/>
      <c r="L401" s="144"/>
      <c r="M401" s="145"/>
      <c r="P401" s="187"/>
      <c r="Q401" s="184"/>
      <c r="R401" s="185"/>
      <c r="S401" s="186"/>
    </row>
    <row r="402" spans="8:19" x14ac:dyDescent="0.2">
      <c r="H402" s="97">
        <v>3792</v>
      </c>
      <c r="I402" s="133">
        <v>16052</v>
      </c>
      <c r="J402" s="31" t="s">
        <v>1215</v>
      </c>
      <c r="K402" s="143"/>
      <c r="L402" s="144"/>
      <c r="M402" s="145"/>
      <c r="P402" s="187"/>
      <c r="Q402" s="184"/>
      <c r="R402" s="185"/>
      <c r="S402" s="186"/>
    </row>
    <row r="403" spans="8:19" x14ac:dyDescent="0.2">
      <c r="H403" s="97"/>
      <c r="I403" s="133">
        <v>11821</v>
      </c>
      <c r="J403" s="31" t="s">
        <v>1216</v>
      </c>
      <c r="K403" s="143"/>
      <c r="L403" s="144"/>
      <c r="M403" s="145"/>
      <c r="P403" s="187"/>
      <c r="Q403" s="184"/>
      <c r="R403" s="185"/>
      <c r="S403" s="186"/>
    </row>
    <row r="404" spans="8:19" x14ac:dyDescent="0.2">
      <c r="H404" s="97">
        <v>5269</v>
      </c>
      <c r="I404" s="133">
        <v>14974</v>
      </c>
      <c r="J404" s="31" t="s">
        <v>1217</v>
      </c>
      <c r="K404" s="143"/>
      <c r="L404" s="144"/>
      <c r="M404" s="145"/>
      <c r="P404" s="187"/>
      <c r="Q404" s="184"/>
      <c r="R404" s="185"/>
      <c r="S404" s="186"/>
    </row>
    <row r="405" spans="8:19" x14ac:dyDescent="0.2">
      <c r="H405" s="97">
        <v>3981</v>
      </c>
      <c r="I405" s="133">
        <v>16086</v>
      </c>
      <c r="J405" s="31" t="s">
        <v>1218</v>
      </c>
      <c r="K405" s="143"/>
      <c r="L405" s="144"/>
      <c r="M405" s="145"/>
      <c r="P405" s="187"/>
      <c r="Q405" s="184"/>
      <c r="R405" s="185"/>
      <c r="S405" s="186"/>
    </row>
    <row r="406" spans="8:19" x14ac:dyDescent="0.2">
      <c r="H406" s="97">
        <v>2613</v>
      </c>
      <c r="I406" s="133">
        <v>11822</v>
      </c>
      <c r="J406" s="31" t="s">
        <v>1219</v>
      </c>
      <c r="K406" s="143"/>
      <c r="L406" s="144"/>
      <c r="M406" s="145"/>
      <c r="P406" s="187"/>
      <c r="Q406" s="184"/>
      <c r="R406" s="185"/>
      <c r="S406" s="186"/>
    </row>
    <row r="407" spans="8:19" x14ac:dyDescent="0.2">
      <c r="H407" s="97">
        <v>5622</v>
      </c>
      <c r="I407" s="133">
        <v>14770</v>
      </c>
      <c r="J407" s="31" t="s">
        <v>1220</v>
      </c>
      <c r="K407" s="143"/>
      <c r="L407" s="144"/>
      <c r="M407" s="145"/>
      <c r="P407" s="187"/>
      <c r="Q407" s="184"/>
      <c r="R407" s="185"/>
      <c r="S407" s="186"/>
    </row>
    <row r="408" spans="8:19" x14ac:dyDescent="0.2">
      <c r="H408" s="97">
        <v>4063</v>
      </c>
      <c r="I408" s="133">
        <v>15644</v>
      </c>
      <c r="J408" s="31" t="s">
        <v>1221</v>
      </c>
      <c r="K408" s="143"/>
      <c r="L408" s="144"/>
      <c r="M408" s="145"/>
      <c r="P408" s="187"/>
      <c r="Q408" s="184"/>
      <c r="R408" s="185"/>
      <c r="S408" s="186"/>
    </row>
    <row r="409" spans="8:19" x14ac:dyDescent="0.2">
      <c r="H409" s="97"/>
      <c r="I409" s="133">
        <v>16249</v>
      </c>
      <c r="J409" s="31" t="s">
        <v>3729</v>
      </c>
      <c r="K409" s="143"/>
      <c r="L409" s="144"/>
      <c r="M409" s="145"/>
      <c r="P409" s="187"/>
      <c r="Q409" s="184"/>
      <c r="R409" s="185"/>
      <c r="S409" s="186"/>
    </row>
    <row r="410" spans="8:19" x14ac:dyDescent="0.2">
      <c r="H410" s="97"/>
      <c r="I410" s="133">
        <v>16251</v>
      </c>
      <c r="J410" s="31" t="s">
        <v>3730</v>
      </c>
      <c r="K410" s="143"/>
      <c r="L410" s="144"/>
      <c r="M410" s="145"/>
      <c r="P410" s="187"/>
      <c r="Q410" s="184"/>
      <c r="R410" s="185"/>
      <c r="S410" s="186"/>
    </row>
    <row r="411" spans="8:19" x14ac:dyDescent="0.2">
      <c r="H411" s="97">
        <v>353</v>
      </c>
      <c r="I411" s="133">
        <v>15031</v>
      </c>
      <c r="J411" s="31" t="s">
        <v>1222</v>
      </c>
      <c r="K411" s="143"/>
      <c r="L411" s="144"/>
      <c r="M411" s="145"/>
      <c r="P411" s="187"/>
      <c r="Q411" s="184"/>
      <c r="R411" s="185"/>
      <c r="S411" s="186"/>
    </row>
    <row r="412" spans="8:19" x14ac:dyDescent="0.2">
      <c r="H412" s="97"/>
      <c r="I412" s="133">
        <v>11835</v>
      </c>
      <c r="J412" s="31" t="s">
        <v>1223</v>
      </c>
      <c r="K412" s="143"/>
      <c r="L412" s="144"/>
      <c r="M412" s="145"/>
      <c r="P412" s="187"/>
      <c r="Q412" s="184"/>
      <c r="R412" s="185"/>
      <c r="S412" s="186"/>
    </row>
    <row r="413" spans="8:19" x14ac:dyDescent="0.2">
      <c r="H413" s="97"/>
      <c r="I413" s="133">
        <v>11827</v>
      </c>
      <c r="J413" s="31" t="s">
        <v>1224</v>
      </c>
      <c r="K413" s="143"/>
      <c r="L413" s="144"/>
      <c r="M413" s="145"/>
      <c r="P413" s="187"/>
      <c r="Q413" s="184"/>
      <c r="R413" s="185"/>
      <c r="S413" s="186"/>
    </row>
    <row r="414" spans="8:19" x14ac:dyDescent="0.2">
      <c r="H414" s="97">
        <v>606</v>
      </c>
      <c r="I414" s="133">
        <v>15171</v>
      </c>
      <c r="J414" s="31" t="s">
        <v>1225</v>
      </c>
      <c r="K414" s="143"/>
      <c r="L414" s="144"/>
      <c r="M414" s="145"/>
      <c r="P414" s="187"/>
      <c r="Q414" s="184"/>
      <c r="R414" s="185"/>
      <c r="S414" s="186"/>
    </row>
    <row r="415" spans="8:19" x14ac:dyDescent="0.2">
      <c r="H415" s="97"/>
      <c r="I415" s="133">
        <v>10951</v>
      </c>
      <c r="J415" s="31" t="s">
        <v>1226</v>
      </c>
      <c r="K415" s="143"/>
      <c r="L415" s="144"/>
      <c r="M415" s="145"/>
      <c r="P415" s="187"/>
      <c r="Q415" s="184"/>
      <c r="R415" s="185"/>
      <c r="S415" s="186"/>
    </row>
    <row r="416" spans="8:19" x14ac:dyDescent="0.2">
      <c r="H416" s="97">
        <v>5515</v>
      </c>
      <c r="I416" s="133">
        <v>14772</v>
      </c>
      <c r="J416" s="31" t="s">
        <v>1227</v>
      </c>
      <c r="K416" s="143"/>
      <c r="L416" s="144"/>
      <c r="M416" s="145"/>
      <c r="P416" s="187"/>
      <c r="Q416" s="184"/>
      <c r="R416" s="185"/>
      <c r="S416" s="186"/>
    </row>
    <row r="417" spans="8:19" x14ac:dyDescent="0.2">
      <c r="H417" s="97">
        <v>5748</v>
      </c>
      <c r="I417" s="133">
        <v>14769</v>
      </c>
      <c r="J417" s="31" t="s">
        <v>1228</v>
      </c>
      <c r="K417" s="143"/>
      <c r="L417" s="144"/>
      <c r="M417" s="145"/>
      <c r="P417" s="187"/>
      <c r="Q417" s="184"/>
      <c r="R417" s="185"/>
      <c r="S417" s="186"/>
    </row>
    <row r="418" spans="8:19" x14ac:dyDescent="0.2">
      <c r="H418" s="97">
        <v>2883</v>
      </c>
      <c r="I418" s="133">
        <v>13811</v>
      </c>
      <c r="J418" s="31" t="s">
        <v>1229</v>
      </c>
      <c r="K418" s="143"/>
      <c r="L418" s="144"/>
      <c r="M418" s="145"/>
      <c r="P418" s="187"/>
      <c r="Q418" s="184"/>
      <c r="R418" s="185"/>
      <c r="S418" s="186"/>
    </row>
    <row r="419" spans="8:19" x14ac:dyDescent="0.2">
      <c r="H419" s="97">
        <v>573</v>
      </c>
      <c r="I419" s="133">
        <v>15146</v>
      </c>
      <c r="J419" s="31" t="s">
        <v>1230</v>
      </c>
      <c r="K419" s="143"/>
      <c r="L419" s="144"/>
      <c r="M419" s="145"/>
      <c r="P419" s="187"/>
      <c r="Q419" s="184"/>
      <c r="R419" s="185"/>
      <c r="S419" s="186"/>
    </row>
    <row r="420" spans="8:19" x14ac:dyDescent="0.2">
      <c r="H420" s="97"/>
      <c r="I420" s="133">
        <v>11830</v>
      </c>
      <c r="J420" s="31" t="s">
        <v>1231</v>
      </c>
      <c r="K420" s="143"/>
      <c r="L420" s="144"/>
      <c r="M420" s="145"/>
      <c r="P420" s="187"/>
      <c r="Q420" s="184"/>
      <c r="R420" s="185"/>
      <c r="S420" s="186"/>
    </row>
    <row r="421" spans="8:19" x14ac:dyDescent="0.2">
      <c r="H421" s="97"/>
      <c r="I421" s="133">
        <v>16262</v>
      </c>
      <c r="J421" s="31" t="s">
        <v>3731</v>
      </c>
      <c r="K421" s="143"/>
      <c r="L421" s="144"/>
      <c r="M421" s="145"/>
      <c r="P421" s="187"/>
      <c r="Q421" s="184"/>
      <c r="R421" s="185"/>
      <c r="S421" s="186"/>
    </row>
    <row r="422" spans="8:19" x14ac:dyDescent="0.2">
      <c r="H422" s="97"/>
      <c r="I422" s="133">
        <v>14088</v>
      </c>
      <c r="J422" s="31" t="s">
        <v>1232</v>
      </c>
      <c r="K422" s="143"/>
      <c r="L422" s="144"/>
      <c r="M422" s="145"/>
      <c r="P422" s="187"/>
      <c r="Q422" s="184"/>
      <c r="R422" s="185"/>
      <c r="S422" s="186"/>
    </row>
    <row r="423" spans="8:19" x14ac:dyDescent="0.2">
      <c r="H423" s="97">
        <v>574</v>
      </c>
      <c r="I423" s="133">
        <v>15147</v>
      </c>
      <c r="J423" s="31" t="s">
        <v>1233</v>
      </c>
      <c r="K423" s="143"/>
      <c r="L423" s="144"/>
      <c r="M423" s="145"/>
      <c r="P423" s="187"/>
      <c r="Q423" s="184"/>
      <c r="R423" s="185"/>
      <c r="S423" s="186"/>
    </row>
    <row r="424" spans="8:19" x14ac:dyDescent="0.2">
      <c r="H424" s="97"/>
      <c r="I424" s="133">
        <v>11217</v>
      </c>
      <c r="J424" s="31" t="s">
        <v>1234</v>
      </c>
      <c r="K424" s="143"/>
      <c r="L424" s="144"/>
      <c r="M424" s="145"/>
      <c r="P424" s="187"/>
      <c r="Q424" s="184"/>
      <c r="R424" s="185"/>
      <c r="S424" s="186"/>
    </row>
    <row r="425" spans="8:19" x14ac:dyDescent="0.2">
      <c r="H425" s="97">
        <v>6002</v>
      </c>
      <c r="I425" s="133">
        <v>13228</v>
      </c>
      <c r="J425" s="31" t="s">
        <v>1235</v>
      </c>
      <c r="K425" s="143"/>
      <c r="L425" s="144"/>
      <c r="M425" s="145"/>
      <c r="P425" s="187"/>
      <c r="Q425" s="184"/>
      <c r="R425" s="185"/>
      <c r="S425" s="186"/>
    </row>
    <row r="426" spans="8:19" x14ac:dyDescent="0.2">
      <c r="H426" s="97"/>
      <c r="I426" s="133">
        <v>16520</v>
      </c>
      <c r="J426" s="31" t="s">
        <v>3732</v>
      </c>
      <c r="K426" s="143"/>
      <c r="L426" s="144"/>
      <c r="M426" s="145"/>
      <c r="P426" s="187"/>
      <c r="Q426" s="184"/>
      <c r="R426" s="185"/>
      <c r="S426" s="186"/>
    </row>
    <row r="427" spans="8:19" x14ac:dyDescent="0.2">
      <c r="H427" s="97"/>
      <c r="I427" s="133">
        <v>11218</v>
      </c>
      <c r="J427" s="31" t="s">
        <v>1236</v>
      </c>
      <c r="K427" s="143"/>
      <c r="L427" s="144"/>
      <c r="M427" s="145"/>
      <c r="P427" s="187"/>
      <c r="Q427" s="184"/>
      <c r="R427" s="185"/>
      <c r="S427" s="186"/>
    </row>
    <row r="428" spans="8:19" x14ac:dyDescent="0.2">
      <c r="H428" s="97"/>
      <c r="I428" s="133">
        <v>16145</v>
      </c>
      <c r="J428" s="31" t="s">
        <v>1237</v>
      </c>
      <c r="K428" s="143"/>
      <c r="L428" s="144"/>
      <c r="M428" s="145"/>
      <c r="P428" s="187"/>
      <c r="Q428" s="184"/>
      <c r="R428" s="185"/>
      <c r="S428" s="186"/>
    </row>
    <row r="429" spans="8:19" x14ac:dyDescent="0.2">
      <c r="H429" s="97">
        <v>5096</v>
      </c>
      <c r="I429" s="133">
        <v>11832</v>
      </c>
      <c r="J429" s="31" t="s">
        <v>1238</v>
      </c>
      <c r="K429" s="143"/>
      <c r="L429" s="144"/>
      <c r="M429" s="145"/>
      <c r="P429" s="187"/>
      <c r="Q429" s="184"/>
      <c r="R429" s="185"/>
      <c r="S429" s="186"/>
    </row>
    <row r="430" spans="8:19" x14ac:dyDescent="0.2">
      <c r="H430" s="97">
        <v>2782</v>
      </c>
      <c r="I430" s="133">
        <v>13840</v>
      </c>
      <c r="J430" s="31" t="s">
        <v>1239</v>
      </c>
      <c r="K430" s="143"/>
      <c r="L430" s="144"/>
      <c r="M430" s="145"/>
      <c r="P430" s="187"/>
      <c r="Q430" s="184"/>
      <c r="R430" s="185"/>
      <c r="S430" s="186"/>
    </row>
    <row r="431" spans="8:19" x14ac:dyDescent="0.2">
      <c r="H431" s="97">
        <v>5097</v>
      </c>
      <c r="I431" s="133">
        <v>11833</v>
      </c>
      <c r="J431" s="31" t="s">
        <v>1240</v>
      </c>
      <c r="K431" s="143"/>
      <c r="L431" s="144"/>
      <c r="M431" s="145"/>
      <c r="P431" s="187"/>
      <c r="Q431" s="184"/>
      <c r="R431" s="185"/>
      <c r="S431" s="186"/>
    </row>
    <row r="432" spans="8:19" x14ac:dyDescent="0.2">
      <c r="H432" s="97">
        <v>4274</v>
      </c>
      <c r="I432" s="133">
        <v>11636</v>
      </c>
      <c r="J432" s="31" t="s">
        <v>1241</v>
      </c>
      <c r="K432" s="143"/>
      <c r="L432" s="144"/>
      <c r="M432" s="145"/>
      <c r="P432" s="187"/>
      <c r="Q432" s="184"/>
      <c r="R432" s="185"/>
      <c r="S432" s="186"/>
    </row>
    <row r="433" spans="8:19" x14ac:dyDescent="0.2">
      <c r="H433" s="97">
        <v>2124</v>
      </c>
      <c r="I433" s="133">
        <v>11871</v>
      </c>
      <c r="J433" s="31" t="s">
        <v>1242</v>
      </c>
      <c r="K433" s="143"/>
      <c r="L433" s="144"/>
      <c r="M433" s="145"/>
      <c r="P433" s="187"/>
      <c r="Q433" s="184"/>
      <c r="R433" s="185"/>
      <c r="S433" s="186"/>
    </row>
    <row r="434" spans="8:19" x14ac:dyDescent="0.2">
      <c r="H434" s="97"/>
      <c r="I434" s="133">
        <v>11669</v>
      </c>
      <c r="J434" s="31" t="s">
        <v>1243</v>
      </c>
      <c r="K434" s="143"/>
      <c r="L434" s="144"/>
      <c r="M434" s="145"/>
      <c r="P434" s="187"/>
      <c r="Q434" s="184"/>
      <c r="R434" s="185"/>
      <c r="S434" s="186"/>
    </row>
    <row r="435" spans="8:19" x14ac:dyDescent="0.2">
      <c r="H435" s="97"/>
      <c r="I435" s="133">
        <v>10026</v>
      </c>
      <c r="J435" s="31" t="s">
        <v>1244</v>
      </c>
      <c r="K435" s="143"/>
      <c r="L435" s="144"/>
      <c r="M435" s="145"/>
      <c r="P435" s="187"/>
      <c r="Q435" s="184"/>
      <c r="R435" s="185"/>
      <c r="S435" s="186"/>
    </row>
    <row r="436" spans="8:19" x14ac:dyDescent="0.2">
      <c r="H436" s="97"/>
      <c r="I436" s="133">
        <v>11468</v>
      </c>
      <c r="J436" s="31" t="s">
        <v>1245</v>
      </c>
      <c r="K436" s="143"/>
      <c r="L436" s="144"/>
      <c r="M436" s="145"/>
      <c r="P436" s="187"/>
      <c r="Q436" s="184"/>
      <c r="R436" s="185"/>
      <c r="S436" s="186"/>
    </row>
    <row r="437" spans="8:19" x14ac:dyDescent="0.2">
      <c r="H437" s="97"/>
      <c r="I437" s="133">
        <v>11469</v>
      </c>
      <c r="J437" s="31" t="s">
        <v>1246</v>
      </c>
      <c r="K437" s="143"/>
      <c r="L437" s="144"/>
      <c r="M437" s="145"/>
      <c r="P437" s="187"/>
      <c r="Q437" s="184"/>
      <c r="R437" s="185"/>
      <c r="S437" s="186"/>
    </row>
    <row r="438" spans="8:19" x14ac:dyDescent="0.2">
      <c r="H438" s="97"/>
      <c r="I438" s="133">
        <v>16239</v>
      </c>
      <c r="J438" s="31" t="s">
        <v>3733</v>
      </c>
      <c r="K438" s="143"/>
      <c r="L438" s="144"/>
      <c r="M438" s="145"/>
      <c r="P438" s="187"/>
      <c r="Q438" s="184"/>
      <c r="R438" s="185"/>
      <c r="S438" s="186"/>
    </row>
    <row r="439" spans="8:19" x14ac:dyDescent="0.2">
      <c r="H439" s="97">
        <v>6433</v>
      </c>
      <c r="I439" s="133">
        <v>16100</v>
      </c>
      <c r="J439" s="31" t="s">
        <v>1247</v>
      </c>
      <c r="K439" s="143"/>
      <c r="L439" s="144"/>
      <c r="M439" s="145"/>
      <c r="P439" s="187"/>
      <c r="Q439" s="184"/>
      <c r="R439" s="185"/>
      <c r="S439" s="186"/>
    </row>
    <row r="440" spans="8:19" x14ac:dyDescent="0.2">
      <c r="H440" s="97">
        <v>4095</v>
      </c>
      <c r="I440" s="133">
        <v>16135</v>
      </c>
      <c r="J440" s="31" t="s">
        <v>1248</v>
      </c>
      <c r="K440" s="143"/>
      <c r="L440" s="144"/>
      <c r="M440" s="145"/>
      <c r="P440" s="187"/>
      <c r="Q440" s="184"/>
      <c r="R440" s="185"/>
      <c r="S440" s="186"/>
    </row>
    <row r="441" spans="8:19" x14ac:dyDescent="0.2">
      <c r="H441" s="97">
        <v>4193</v>
      </c>
      <c r="I441" s="133">
        <v>11472</v>
      </c>
      <c r="J441" s="31" t="s">
        <v>1249</v>
      </c>
      <c r="K441" s="143"/>
      <c r="L441" s="144"/>
      <c r="M441" s="145"/>
      <c r="P441" s="187"/>
      <c r="Q441" s="184"/>
      <c r="R441" s="185"/>
      <c r="S441" s="186"/>
    </row>
    <row r="442" spans="8:19" x14ac:dyDescent="0.2">
      <c r="H442" s="97"/>
      <c r="I442" s="133">
        <v>10103</v>
      </c>
      <c r="J442" s="31" t="s">
        <v>1250</v>
      </c>
      <c r="K442" s="143"/>
      <c r="L442" s="144"/>
      <c r="M442" s="145"/>
      <c r="P442" s="187"/>
      <c r="Q442" s="184"/>
      <c r="R442" s="185"/>
      <c r="S442" s="186"/>
    </row>
    <row r="443" spans="8:19" x14ac:dyDescent="0.2">
      <c r="H443" s="97"/>
      <c r="I443" s="133">
        <v>11483</v>
      </c>
      <c r="J443" s="31" t="s">
        <v>1251</v>
      </c>
      <c r="K443" s="143"/>
      <c r="L443" s="144"/>
      <c r="M443" s="145"/>
      <c r="P443" s="187"/>
      <c r="Q443" s="184"/>
      <c r="R443" s="185"/>
      <c r="S443" s="186"/>
    </row>
    <row r="444" spans="8:19" x14ac:dyDescent="0.2">
      <c r="H444" s="97">
        <v>5160</v>
      </c>
      <c r="I444" s="133">
        <v>11475</v>
      </c>
      <c r="J444" s="31" t="s">
        <v>1252</v>
      </c>
      <c r="K444" s="143"/>
      <c r="L444" s="144"/>
      <c r="M444" s="145"/>
      <c r="P444" s="187"/>
      <c r="Q444" s="184"/>
      <c r="R444" s="185"/>
      <c r="S444" s="186"/>
    </row>
    <row r="445" spans="8:19" x14ac:dyDescent="0.2">
      <c r="H445" s="97">
        <v>3551</v>
      </c>
      <c r="I445" s="133">
        <v>15967</v>
      </c>
      <c r="J445" s="31" t="s">
        <v>1253</v>
      </c>
      <c r="K445" s="143"/>
      <c r="L445" s="144"/>
      <c r="M445" s="145"/>
      <c r="P445" s="187"/>
      <c r="Q445" s="184"/>
      <c r="R445" s="185"/>
      <c r="S445" s="186"/>
    </row>
    <row r="446" spans="8:19" x14ac:dyDescent="0.2">
      <c r="H446" s="97"/>
      <c r="I446" s="133">
        <v>11477</v>
      </c>
      <c r="J446" s="31" t="s">
        <v>1254</v>
      </c>
      <c r="K446" s="143"/>
      <c r="L446" s="144"/>
      <c r="M446" s="145"/>
      <c r="P446" s="187"/>
      <c r="Q446" s="184"/>
      <c r="R446" s="185"/>
      <c r="S446" s="186"/>
    </row>
    <row r="447" spans="8:19" x14ac:dyDescent="0.2">
      <c r="H447" s="97"/>
      <c r="I447" s="133">
        <v>16567</v>
      </c>
      <c r="J447" s="31" t="s">
        <v>3734</v>
      </c>
      <c r="K447" s="143"/>
      <c r="L447" s="144"/>
      <c r="M447" s="145"/>
      <c r="P447" s="187"/>
      <c r="Q447" s="184"/>
      <c r="R447" s="185"/>
      <c r="S447" s="186"/>
    </row>
    <row r="448" spans="8:19" x14ac:dyDescent="0.2">
      <c r="H448" s="97"/>
      <c r="I448" s="133">
        <v>11176</v>
      </c>
      <c r="J448" s="31" t="s">
        <v>1255</v>
      </c>
      <c r="K448" s="143"/>
      <c r="L448" s="144"/>
      <c r="M448" s="145"/>
      <c r="P448" s="187"/>
      <c r="Q448" s="184"/>
      <c r="R448" s="185"/>
      <c r="S448" s="186"/>
    </row>
    <row r="449" spans="8:19" x14ac:dyDescent="0.2">
      <c r="H449" s="97"/>
      <c r="I449" s="133">
        <v>16192</v>
      </c>
      <c r="J449" s="31" t="s">
        <v>3735</v>
      </c>
      <c r="K449" s="143"/>
      <c r="L449" s="144"/>
      <c r="M449" s="145"/>
      <c r="P449" s="187"/>
      <c r="Q449" s="184"/>
      <c r="R449" s="185"/>
      <c r="S449" s="186"/>
    </row>
    <row r="450" spans="8:19" x14ac:dyDescent="0.2">
      <c r="H450" s="97">
        <v>733</v>
      </c>
      <c r="I450" s="133">
        <v>15239</v>
      </c>
      <c r="J450" s="31" t="s">
        <v>1256</v>
      </c>
      <c r="K450" s="143"/>
      <c r="L450" s="144"/>
      <c r="M450" s="145"/>
      <c r="P450" s="187"/>
      <c r="Q450" s="184"/>
      <c r="R450" s="185"/>
      <c r="S450" s="186"/>
    </row>
    <row r="451" spans="8:19" x14ac:dyDescent="0.2">
      <c r="H451" s="97"/>
      <c r="I451" s="133">
        <v>11471</v>
      </c>
      <c r="J451" s="31" t="s">
        <v>1257</v>
      </c>
      <c r="K451" s="143"/>
      <c r="L451" s="144"/>
      <c r="M451" s="145"/>
      <c r="P451" s="187"/>
      <c r="Q451" s="184"/>
      <c r="R451" s="185"/>
      <c r="S451" s="186"/>
    </row>
    <row r="452" spans="8:19" x14ac:dyDescent="0.2">
      <c r="H452" s="97">
        <v>2292</v>
      </c>
      <c r="I452" s="133">
        <v>11473</v>
      </c>
      <c r="J452" s="31" t="s">
        <v>1258</v>
      </c>
      <c r="K452" s="143"/>
      <c r="L452" s="144"/>
      <c r="M452" s="145"/>
      <c r="P452" s="187"/>
      <c r="Q452" s="184"/>
      <c r="R452" s="185"/>
      <c r="S452" s="186"/>
    </row>
    <row r="453" spans="8:19" x14ac:dyDescent="0.2">
      <c r="H453" s="97">
        <v>491</v>
      </c>
      <c r="I453" s="133">
        <v>15100</v>
      </c>
      <c r="J453" s="31" t="s">
        <v>1259</v>
      </c>
      <c r="K453" s="143"/>
      <c r="L453" s="144"/>
      <c r="M453" s="145"/>
      <c r="P453" s="187"/>
      <c r="Q453" s="184"/>
      <c r="R453" s="185"/>
      <c r="S453" s="186"/>
    </row>
    <row r="454" spans="8:19" x14ac:dyDescent="0.2">
      <c r="H454" s="97">
        <v>213</v>
      </c>
      <c r="I454" s="133">
        <v>11467</v>
      </c>
      <c r="J454" s="31" t="s">
        <v>1260</v>
      </c>
      <c r="K454" s="143"/>
      <c r="L454" s="144"/>
      <c r="M454" s="145"/>
      <c r="P454" s="187"/>
      <c r="Q454" s="184"/>
      <c r="R454" s="185"/>
      <c r="S454" s="186"/>
    </row>
    <row r="455" spans="8:19" x14ac:dyDescent="0.2">
      <c r="H455" s="97">
        <v>2823</v>
      </c>
      <c r="I455" s="133">
        <v>13768</v>
      </c>
      <c r="J455" s="31" t="s">
        <v>1261</v>
      </c>
      <c r="K455" s="143"/>
      <c r="L455" s="144"/>
      <c r="M455" s="145"/>
      <c r="P455" s="187"/>
      <c r="Q455" s="184"/>
      <c r="R455" s="185"/>
      <c r="S455" s="186"/>
    </row>
    <row r="456" spans="8:19" x14ac:dyDescent="0.2">
      <c r="H456" s="97">
        <v>112</v>
      </c>
      <c r="I456" s="133">
        <v>11478</v>
      </c>
      <c r="J456" s="31" t="s">
        <v>1262</v>
      </c>
      <c r="K456" s="143"/>
      <c r="L456" s="144"/>
      <c r="M456" s="145"/>
      <c r="P456" s="187"/>
      <c r="Q456" s="184"/>
      <c r="R456" s="185"/>
      <c r="S456" s="186"/>
    </row>
    <row r="457" spans="8:19" x14ac:dyDescent="0.2">
      <c r="H457" s="97">
        <v>2961</v>
      </c>
      <c r="I457" s="133">
        <v>11479</v>
      </c>
      <c r="J457" s="31" t="s">
        <v>1263</v>
      </c>
      <c r="K457" s="143"/>
      <c r="L457" s="144"/>
      <c r="M457" s="145"/>
      <c r="P457" s="187"/>
      <c r="Q457" s="184"/>
      <c r="R457" s="185"/>
      <c r="S457" s="186"/>
    </row>
    <row r="458" spans="8:19" x14ac:dyDescent="0.2">
      <c r="H458" s="97">
        <v>24</v>
      </c>
      <c r="I458" s="133">
        <v>15513</v>
      </c>
      <c r="J458" s="31" t="s">
        <v>1264</v>
      </c>
      <c r="K458" s="143"/>
      <c r="L458" s="144"/>
      <c r="M458" s="145"/>
      <c r="P458" s="187"/>
      <c r="Q458" s="184"/>
      <c r="R458" s="185"/>
      <c r="S458" s="186"/>
    </row>
    <row r="459" spans="8:19" x14ac:dyDescent="0.2">
      <c r="H459" s="97"/>
      <c r="I459" s="133">
        <v>16566</v>
      </c>
      <c r="J459" s="31" t="s">
        <v>3736</v>
      </c>
      <c r="K459" s="143"/>
      <c r="L459" s="144"/>
      <c r="M459" s="145"/>
      <c r="P459" s="187"/>
      <c r="Q459" s="184"/>
      <c r="R459" s="185"/>
      <c r="S459" s="186"/>
    </row>
    <row r="460" spans="8:19" x14ac:dyDescent="0.2">
      <c r="H460" s="97"/>
      <c r="I460" s="133">
        <v>11481</v>
      </c>
      <c r="J460" s="31" t="s">
        <v>1265</v>
      </c>
      <c r="K460" s="143"/>
      <c r="L460" s="144"/>
      <c r="M460" s="145"/>
      <c r="P460" s="187"/>
      <c r="Q460" s="184"/>
      <c r="R460" s="185"/>
      <c r="S460" s="186"/>
    </row>
    <row r="461" spans="8:19" x14ac:dyDescent="0.2">
      <c r="H461" s="97"/>
      <c r="I461" s="133">
        <v>11459</v>
      </c>
      <c r="J461" s="31" t="s">
        <v>1266</v>
      </c>
      <c r="K461" s="143"/>
      <c r="L461" s="144"/>
      <c r="M461" s="145"/>
      <c r="P461" s="187"/>
      <c r="Q461" s="184"/>
      <c r="R461" s="185"/>
      <c r="S461" s="186"/>
    </row>
    <row r="462" spans="8:19" x14ac:dyDescent="0.2">
      <c r="H462" s="97"/>
      <c r="I462" s="133">
        <v>16565</v>
      </c>
      <c r="J462" s="31" t="s">
        <v>3737</v>
      </c>
      <c r="K462" s="143"/>
      <c r="L462" s="144"/>
      <c r="M462" s="145"/>
      <c r="P462" s="187"/>
      <c r="Q462" s="184"/>
      <c r="R462" s="185"/>
      <c r="S462" s="186"/>
    </row>
    <row r="463" spans="8:19" x14ac:dyDescent="0.2">
      <c r="H463" s="97"/>
      <c r="I463" s="133">
        <v>11476</v>
      </c>
      <c r="J463" s="31" t="s">
        <v>1267</v>
      </c>
      <c r="K463" s="143"/>
      <c r="L463" s="144"/>
      <c r="M463" s="145"/>
      <c r="P463" s="187"/>
      <c r="Q463" s="184"/>
      <c r="R463" s="185"/>
      <c r="S463" s="186"/>
    </row>
    <row r="464" spans="8:19" x14ac:dyDescent="0.2">
      <c r="H464" s="97">
        <v>2933</v>
      </c>
      <c r="I464" s="133">
        <v>11474</v>
      </c>
      <c r="J464" s="31" t="s">
        <v>1268</v>
      </c>
      <c r="K464" s="143"/>
      <c r="L464" s="144"/>
      <c r="M464" s="145"/>
      <c r="P464" s="187"/>
      <c r="Q464" s="184"/>
      <c r="R464" s="185"/>
      <c r="S464" s="186"/>
    </row>
    <row r="465" spans="8:19" x14ac:dyDescent="0.2">
      <c r="H465" s="97">
        <v>2465</v>
      </c>
      <c r="I465" s="133">
        <v>16653</v>
      </c>
      <c r="J465" s="31" t="s">
        <v>3463</v>
      </c>
      <c r="K465" s="143"/>
      <c r="L465" s="144"/>
      <c r="M465" s="145"/>
      <c r="P465" s="187"/>
      <c r="Q465" s="184"/>
      <c r="R465" s="185"/>
      <c r="S465" s="186"/>
    </row>
    <row r="466" spans="8:19" x14ac:dyDescent="0.2">
      <c r="H466" s="97"/>
      <c r="I466" s="133">
        <v>16207</v>
      </c>
      <c r="J466" s="31" t="s">
        <v>3738</v>
      </c>
      <c r="K466" s="143"/>
      <c r="L466" s="144"/>
      <c r="M466" s="145"/>
      <c r="P466" s="187"/>
      <c r="Q466" s="184"/>
      <c r="R466" s="185"/>
      <c r="S466" s="186"/>
    </row>
    <row r="467" spans="8:19" x14ac:dyDescent="0.2">
      <c r="H467" s="97">
        <v>923</v>
      </c>
      <c r="I467" s="133">
        <v>15322</v>
      </c>
      <c r="J467" s="31" t="s">
        <v>1269</v>
      </c>
      <c r="K467" s="143"/>
      <c r="L467" s="144"/>
      <c r="M467" s="145"/>
      <c r="P467" s="187"/>
      <c r="Q467" s="184"/>
      <c r="R467" s="185"/>
      <c r="S467" s="186"/>
    </row>
    <row r="468" spans="8:19" x14ac:dyDescent="0.2">
      <c r="H468" s="97">
        <v>5623</v>
      </c>
      <c r="I468" s="133">
        <v>14844</v>
      </c>
      <c r="J468" s="31" t="s">
        <v>1270</v>
      </c>
      <c r="K468" s="143"/>
      <c r="L468" s="144"/>
      <c r="M468" s="145"/>
      <c r="P468" s="187"/>
      <c r="Q468" s="184"/>
      <c r="R468" s="185"/>
      <c r="S468" s="186"/>
    </row>
    <row r="469" spans="8:19" x14ac:dyDescent="0.2">
      <c r="H469" s="97">
        <v>1052</v>
      </c>
      <c r="I469" s="133">
        <v>15532</v>
      </c>
      <c r="J469" s="31" t="s">
        <v>1271</v>
      </c>
      <c r="K469" s="143"/>
      <c r="L469" s="144"/>
      <c r="M469" s="145"/>
      <c r="P469" s="187"/>
      <c r="Q469" s="184"/>
      <c r="R469" s="185"/>
      <c r="S469" s="186"/>
    </row>
    <row r="470" spans="8:19" x14ac:dyDescent="0.2">
      <c r="H470" s="97">
        <v>4003</v>
      </c>
      <c r="I470" s="133">
        <v>11454</v>
      </c>
      <c r="J470" s="31" t="s">
        <v>1272</v>
      </c>
      <c r="K470" s="143"/>
      <c r="L470" s="144"/>
      <c r="M470" s="145"/>
      <c r="P470" s="187"/>
      <c r="Q470" s="184"/>
      <c r="R470" s="185"/>
      <c r="S470" s="186"/>
    </row>
    <row r="471" spans="8:19" x14ac:dyDescent="0.2">
      <c r="H471" s="97"/>
      <c r="I471" s="133">
        <v>11455</v>
      </c>
      <c r="J471" s="31" t="s">
        <v>1273</v>
      </c>
      <c r="K471" s="143"/>
      <c r="L471" s="144"/>
      <c r="M471" s="145"/>
      <c r="P471" s="187"/>
      <c r="Q471" s="184"/>
      <c r="R471" s="185"/>
      <c r="S471" s="186"/>
    </row>
    <row r="472" spans="8:19" x14ac:dyDescent="0.2">
      <c r="H472" s="97">
        <v>3271</v>
      </c>
      <c r="I472" s="133">
        <v>14405</v>
      </c>
      <c r="J472" s="31" t="s">
        <v>1274</v>
      </c>
      <c r="K472" s="143"/>
      <c r="L472" s="144"/>
      <c r="M472" s="145"/>
      <c r="P472" s="187"/>
      <c r="Q472" s="184"/>
      <c r="R472" s="185"/>
      <c r="S472" s="186"/>
    </row>
    <row r="473" spans="8:19" x14ac:dyDescent="0.2">
      <c r="H473" s="97">
        <v>83</v>
      </c>
      <c r="I473" s="133">
        <v>11456</v>
      </c>
      <c r="J473" s="31" t="s">
        <v>1275</v>
      </c>
      <c r="K473" s="143"/>
      <c r="L473" s="144"/>
      <c r="M473" s="145"/>
      <c r="P473" s="187"/>
      <c r="Q473" s="184"/>
      <c r="R473" s="185"/>
      <c r="S473" s="186"/>
    </row>
    <row r="474" spans="8:19" x14ac:dyDescent="0.2">
      <c r="H474" s="97"/>
      <c r="I474" s="133">
        <v>16531</v>
      </c>
      <c r="J474" s="31" t="s">
        <v>3739</v>
      </c>
      <c r="K474" s="143"/>
      <c r="L474" s="144"/>
      <c r="M474" s="145"/>
      <c r="P474" s="187"/>
      <c r="Q474" s="184"/>
      <c r="R474" s="185"/>
      <c r="S474" s="186"/>
    </row>
    <row r="475" spans="8:19" x14ac:dyDescent="0.2">
      <c r="H475" s="97">
        <v>2843</v>
      </c>
      <c r="I475" s="133">
        <v>13782</v>
      </c>
      <c r="J475" s="31" t="s">
        <v>1276</v>
      </c>
      <c r="K475" s="143"/>
      <c r="L475" s="144"/>
      <c r="M475" s="145"/>
      <c r="P475" s="187"/>
      <c r="Q475" s="184"/>
      <c r="R475" s="185"/>
      <c r="S475" s="186"/>
    </row>
    <row r="476" spans="8:19" x14ac:dyDescent="0.2">
      <c r="H476" s="97"/>
      <c r="I476" s="133">
        <v>11460</v>
      </c>
      <c r="J476" s="31" t="s">
        <v>1277</v>
      </c>
      <c r="K476" s="143"/>
      <c r="L476" s="144"/>
      <c r="M476" s="145"/>
      <c r="P476" s="187"/>
      <c r="Q476" s="184"/>
      <c r="R476" s="185"/>
      <c r="S476" s="186"/>
    </row>
    <row r="477" spans="8:19" x14ac:dyDescent="0.2">
      <c r="H477" s="97"/>
      <c r="I477" s="133">
        <v>10992</v>
      </c>
      <c r="J477" s="31" t="s">
        <v>1278</v>
      </c>
      <c r="K477" s="143"/>
      <c r="L477" s="144"/>
      <c r="M477" s="145"/>
      <c r="P477" s="187"/>
      <c r="Q477" s="184"/>
      <c r="R477" s="185"/>
      <c r="S477" s="186"/>
    </row>
    <row r="478" spans="8:19" x14ac:dyDescent="0.2">
      <c r="H478" s="97">
        <v>2125</v>
      </c>
      <c r="I478" s="133">
        <v>14528</v>
      </c>
      <c r="J478" s="31" t="s">
        <v>1279</v>
      </c>
      <c r="K478" s="143"/>
      <c r="L478" s="144"/>
      <c r="M478" s="145"/>
      <c r="P478" s="187"/>
      <c r="Q478" s="184"/>
      <c r="R478" s="185"/>
      <c r="S478" s="186"/>
    </row>
    <row r="479" spans="8:19" x14ac:dyDescent="0.2">
      <c r="H479" s="97">
        <v>5552</v>
      </c>
      <c r="I479" s="133">
        <v>14843</v>
      </c>
      <c r="J479" s="31" t="s">
        <v>1280</v>
      </c>
      <c r="K479" s="143"/>
      <c r="L479" s="144"/>
      <c r="M479" s="145"/>
      <c r="P479" s="187"/>
      <c r="Q479" s="184"/>
      <c r="R479" s="185"/>
      <c r="S479" s="186"/>
    </row>
    <row r="480" spans="8:19" x14ac:dyDescent="0.2">
      <c r="H480" s="97">
        <v>1502</v>
      </c>
      <c r="I480" s="133">
        <v>11465</v>
      </c>
      <c r="J480" s="31" t="s">
        <v>1281</v>
      </c>
      <c r="K480" s="143"/>
      <c r="L480" s="144"/>
      <c r="M480" s="145"/>
      <c r="P480" s="187"/>
      <c r="Q480" s="184"/>
      <c r="R480" s="185"/>
      <c r="S480" s="186"/>
    </row>
    <row r="481" spans="8:19" x14ac:dyDescent="0.2">
      <c r="H481" s="97">
        <v>6778</v>
      </c>
      <c r="I481" s="133">
        <v>13325</v>
      </c>
      <c r="J481" s="31" t="s">
        <v>1282</v>
      </c>
      <c r="K481" s="143"/>
      <c r="L481" s="144"/>
      <c r="M481" s="145"/>
      <c r="P481" s="187"/>
      <c r="Q481" s="184"/>
      <c r="R481" s="185"/>
      <c r="S481" s="186"/>
    </row>
    <row r="482" spans="8:19" x14ac:dyDescent="0.2">
      <c r="H482" s="97"/>
      <c r="I482" s="133">
        <v>11503</v>
      </c>
      <c r="J482" s="31" t="s">
        <v>1283</v>
      </c>
      <c r="K482" s="143"/>
      <c r="L482" s="144"/>
      <c r="M482" s="145"/>
      <c r="P482" s="187"/>
      <c r="Q482" s="184"/>
      <c r="R482" s="185"/>
      <c r="S482" s="186"/>
    </row>
    <row r="483" spans="8:19" x14ac:dyDescent="0.2">
      <c r="H483" s="97"/>
      <c r="I483" s="133">
        <v>11205</v>
      </c>
      <c r="J483" s="31" t="s">
        <v>1284</v>
      </c>
      <c r="K483" s="143"/>
      <c r="L483" s="144"/>
      <c r="M483" s="145"/>
      <c r="P483" s="187"/>
      <c r="Q483" s="184"/>
      <c r="R483" s="185"/>
      <c r="S483" s="186"/>
    </row>
    <row r="484" spans="8:19" x14ac:dyDescent="0.2">
      <c r="H484" s="97">
        <v>2783</v>
      </c>
      <c r="I484" s="133">
        <v>13841</v>
      </c>
      <c r="J484" s="31" t="s">
        <v>1285</v>
      </c>
      <c r="K484" s="143"/>
      <c r="L484" s="144"/>
      <c r="M484" s="145"/>
      <c r="P484" s="187"/>
      <c r="Q484" s="184"/>
      <c r="R484" s="185"/>
      <c r="S484" s="186"/>
    </row>
    <row r="485" spans="8:19" x14ac:dyDescent="0.2">
      <c r="H485" s="97">
        <v>404</v>
      </c>
      <c r="I485" s="133">
        <v>15061</v>
      </c>
      <c r="J485" s="31" t="s">
        <v>1286</v>
      </c>
      <c r="K485" s="143"/>
      <c r="L485" s="144"/>
      <c r="M485" s="145"/>
      <c r="P485" s="187"/>
      <c r="Q485" s="184"/>
      <c r="R485" s="185"/>
      <c r="S485" s="186"/>
    </row>
    <row r="486" spans="8:19" x14ac:dyDescent="0.2">
      <c r="H486" s="97">
        <v>863</v>
      </c>
      <c r="I486" s="133">
        <v>15288</v>
      </c>
      <c r="J486" s="31" t="s">
        <v>1287</v>
      </c>
      <c r="K486" s="143"/>
      <c r="L486" s="144"/>
      <c r="M486" s="145"/>
      <c r="P486" s="187"/>
      <c r="Q486" s="184"/>
      <c r="R486" s="185"/>
      <c r="S486" s="186"/>
    </row>
    <row r="487" spans="8:19" x14ac:dyDescent="0.2">
      <c r="H487" s="97"/>
      <c r="I487" s="133">
        <v>11029</v>
      </c>
      <c r="J487" s="31" t="s">
        <v>1288</v>
      </c>
      <c r="K487" s="143"/>
      <c r="L487" s="144"/>
      <c r="M487" s="145"/>
      <c r="P487" s="187"/>
      <c r="Q487" s="184"/>
      <c r="R487" s="185"/>
      <c r="S487" s="186"/>
    </row>
    <row r="488" spans="8:19" x14ac:dyDescent="0.2">
      <c r="H488" s="97">
        <v>5852</v>
      </c>
      <c r="I488" s="133">
        <v>14837</v>
      </c>
      <c r="J488" s="31" t="s">
        <v>1289</v>
      </c>
      <c r="K488" s="143"/>
      <c r="L488" s="144"/>
      <c r="M488" s="145"/>
      <c r="P488" s="187"/>
      <c r="Q488" s="184"/>
      <c r="R488" s="185"/>
      <c r="S488" s="186"/>
    </row>
    <row r="489" spans="8:19" x14ac:dyDescent="0.2">
      <c r="H489" s="97">
        <v>5853</v>
      </c>
      <c r="I489" s="133">
        <v>14840</v>
      </c>
      <c r="J489" s="31" t="s">
        <v>1290</v>
      </c>
      <c r="K489" s="143"/>
      <c r="L489" s="144"/>
      <c r="M489" s="145"/>
      <c r="P489" s="187"/>
      <c r="Q489" s="184"/>
      <c r="R489" s="185"/>
      <c r="S489" s="186"/>
    </row>
    <row r="490" spans="8:19" x14ac:dyDescent="0.2">
      <c r="H490" s="97">
        <v>5854</v>
      </c>
      <c r="I490" s="133">
        <v>14842</v>
      </c>
      <c r="J490" s="31" t="s">
        <v>1291</v>
      </c>
      <c r="K490" s="143"/>
      <c r="L490" s="144"/>
      <c r="M490" s="145"/>
      <c r="P490" s="187"/>
      <c r="Q490" s="184"/>
      <c r="R490" s="185"/>
      <c r="S490" s="186"/>
    </row>
    <row r="491" spans="8:19" x14ac:dyDescent="0.2">
      <c r="H491" s="97"/>
      <c r="I491" s="133">
        <v>16519</v>
      </c>
      <c r="J491" s="31" t="s">
        <v>3740</v>
      </c>
      <c r="K491" s="143"/>
      <c r="L491" s="144"/>
      <c r="M491" s="145"/>
      <c r="P491" s="187"/>
      <c r="Q491" s="184"/>
      <c r="R491" s="185"/>
      <c r="S491" s="186"/>
    </row>
    <row r="492" spans="8:19" x14ac:dyDescent="0.2">
      <c r="H492" s="97">
        <v>3804</v>
      </c>
      <c r="I492" s="133">
        <v>16012</v>
      </c>
      <c r="J492" s="31" t="s">
        <v>1292</v>
      </c>
      <c r="K492" s="143"/>
      <c r="L492" s="144"/>
      <c r="M492" s="145"/>
      <c r="P492" s="187"/>
      <c r="Q492" s="184"/>
      <c r="R492" s="185"/>
      <c r="S492" s="186"/>
    </row>
    <row r="493" spans="8:19" x14ac:dyDescent="0.2">
      <c r="H493" s="97">
        <v>5624</v>
      </c>
      <c r="I493" s="133">
        <v>15651</v>
      </c>
      <c r="J493" s="31" t="s">
        <v>3464</v>
      </c>
      <c r="K493" s="143"/>
      <c r="L493" s="144"/>
      <c r="M493" s="145"/>
      <c r="P493" s="187"/>
      <c r="Q493" s="184"/>
      <c r="R493" s="185"/>
      <c r="S493" s="186"/>
    </row>
    <row r="494" spans="8:19" x14ac:dyDescent="0.2">
      <c r="H494" s="97"/>
      <c r="I494" s="133">
        <v>11512</v>
      </c>
      <c r="J494" s="31" t="s">
        <v>1293</v>
      </c>
      <c r="K494" s="143"/>
      <c r="L494" s="144"/>
      <c r="M494" s="145"/>
      <c r="P494" s="187"/>
      <c r="Q494" s="184"/>
      <c r="R494" s="185"/>
      <c r="S494" s="186"/>
    </row>
    <row r="495" spans="8:19" x14ac:dyDescent="0.2">
      <c r="H495" s="97"/>
      <c r="I495" s="133">
        <v>16582</v>
      </c>
      <c r="J495" s="31" t="s">
        <v>3741</v>
      </c>
      <c r="K495" s="143"/>
      <c r="L495" s="144"/>
      <c r="M495" s="145"/>
      <c r="P495" s="187"/>
      <c r="Q495" s="184"/>
      <c r="R495" s="185"/>
      <c r="S495" s="186"/>
    </row>
    <row r="496" spans="8:19" x14ac:dyDescent="0.2">
      <c r="H496" s="97"/>
      <c r="I496" s="133">
        <v>11513</v>
      </c>
      <c r="J496" s="31" t="s">
        <v>2896</v>
      </c>
      <c r="K496" s="143"/>
      <c r="L496" s="144"/>
      <c r="M496" s="145"/>
      <c r="P496" s="187"/>
      <c r="Q496" s="184"/>
      <c r="R496" s="185"/>
      <c r="S496" s="186"/>
    </row>
    <row r="497" spans="8:19" x14ac:dyDescent="0.2">
      <c r="H497" s="97">
        <v>4921</v>
      </c>
      <c r="I497" s="133">
        <v>15444</v>
      </c>
      <c r="J497" s="31" t="s">
        <v>2897</v>
      </c>
      <c r="K497" s="143"/>
      <c r="L497" s="144"/>
      <c r="M497" s="145"/>
      <c r="P497" s="187"/>
      <c r="Q497" s="184"/>
      <c r="R497" s="185"/>
      <c r="S497" s="186"/>
    </row>
    <row r="498" spans="8:19" x14ac:dyDescent="0.2">
      <c r="H498" s="97"/>
      <c r="I498" s="133">
        <v>11515</v>
      </c>
      <c r="J498" s="31" t="s">
        <v>2898</v>
      </c>
      <c r="K498" s="143"/>
      <c r="L498" s="144"/>
      <c r="M498" s="145"/>
      <c r="P498" s="187"/>
      <c r="Q498" s="184"/>
      <c r="R498" s="185"/>
      <c r="S498" s="186"/>
    </row>
    <row r="499" spans="8:19" x14ac:dyDescent="0.2">
      <c r="H499" s="97"/>
      <c r="I499" s="133">
        <v>11516</v>
      </c>
      <c r="J499" s="31" t="s">
        <v>2899</v>
      </c>
      <c r="K499" s="143"/>
      <c r="L499" s="144"/>
      <c r="M499" s="145"/>
      <c r="P499" s="187"/>
      <c r="Q499" s="184"/>
      <c r="R499" s="185"/>
      <c r="S499" s="186"/>
    </row>
    <row r="500" spans="8:19" x14ac:dyDescent="0.2">
      <c r="H500" s="97">
        <v>325</v>
      </c>
      <c r="I500" s="133">
        <v>15011</v>
      </c>
      <c r="J500" s="31" t="s">
        <v>2900</v>
      </c>
      <c r="K500" s="143"/>
      <c r="L500" s="144"/>
      <c r="M500" s="145"/>
      <c r="P500" s="187"/>
      <c r="Q500" s="184"/>
      <c r="R500" s="185"/>
      <c r="S500" s="186"/>
    </row>
    <row r="501" spans="8:19" x14ac:dyDescent="0.2">
      <c r="H501" s="97"/>
      <c r="I501" s="133">
        <v>11491</v>
      </c>
      <c r="J501" s="31" t="s">
        <v>2901</v>
      </c>
      <c r="K501" s="143"/>
      <c r="L501" s="144"/>
      <c r="M501" s="145"/>
      <c r="P501" s="187"/>
      <c r="Q501" s="184"/>
      <c r="R501" s="185"/>
      <c r="S501" s="186"/>
    </row>
    <row r="502" spans="8:19" x14ac:dyDescent="0.2">
      <c r="H502" s="97"/>
      <c r="I502" s="133">
        <v>13188</v>
      </c>
      <c r="J502" s="31" t="s">
        <v>2902</v>
      </c>
      <c r="K502" s="143"/>
      <c r="L502" s="144"/>
      <c r="M502" s="145"/>
      <c r="P502" s="187"/>
      <c r="Q502" s="184"/>
      <c r="R502" s="185"/>
      <c r="S502" s="186"/>
    </row>
    <row r="503" spans="8:19" x14ac:dyDescent="0.2">
      <c r="H503" s="97"/>
      <c r="I503" s="133">
        <v>11242</v>
      </c>
      <c r="J503" s="31" t="s">
        <v>2903</v>
      </c>
      <c r="K503" s="143"/>
      <c r="L503" s="144"/>
      <c r="M503" s="145"/>
      <c r="P503" s="187"/>
      <c r="Q503" s="184"/>
      <c r="R503" s="185"/>
      <c r="S503" s="186"/>
    </row>
    <row r="504" spans="8:19" x14ac:dyDescent="0.2">
      <c r="H504" s="97">
        <v>5663</v>
      </c>
      <c r="I504" s="133">
        <v>14841</v>
      </c>
      <c r="J504" s="31" t="s">
        <v>2904</v>
      </c>
      <c r="K504" s="143"/>
      <c r="L504" s="144"/>
      <c r="M504" s="145"/>
      <c r="P504" s="187"/>
      <c r="Q504" s="184"/>
      <c r="R504" s="185"/>
      <c r="S504" s="186"/>
    </row>
    <row r="505" spans="8:19" x14ac:dyDescent="0.2">
      <c r="H505" s="97"/>
      <c r="I505" s="133">
        <v>11487</v>
      </c>
      <c r="J505" s="31" t="s">
        <v>2905</v>
      </c>
      <c r="K505" s="143"/>
      <c r="L505" s="144"/>
      <c r="M505" s="145"/>
      <c r="P505" s="187"/>
      <c r="Q505" s="184"/>
      <c r="R505" s="185"/>
      <c r="S505" s="186"/>
    </row>
    <row r="506" spans="8:19" x14ac:dyDescent="0.2">
      <c r="H506" s="97">
        <v>1083</v>
      </c>
      <c r="I506" s="133">
        <v>15533</v>
      </c>
      <c r="J506" s="31" t="s">
        <v>2906</v>
      </c>
      <c r="K506" s="143"/>
      <c r="L506" s="144"/>
      <c r="M506" s="145"/>
      <c r="P506" s="187"/>
      <c r="Q506" s="184"/>
      <c r="R506" s="185"/>
      <c r="S506" s="186"/>
    </row>
    <row r="507" spans="8:19" x14ac:dyDescent="0.2">
      <c r="H507" s="97">
        <v>4230</v>
      </c>
      <c r="I507" s="133">
        <v>11490</v>
      </c>
      <c r="J507" s="31" t="s">
        <v>2907</v>
      </c>
      <c r="K507" s="143"/>
      <c r="L507" s="144"/>
      <c r="M507" s="145"/>
      <c r="P507" s="187"/>
      <c r="Q507" s="184"/>
      <c r="R507" s="185"/>
      <c r="S507" s="186"/>
    </row>
    <row r="508" spans="8:19" x14ac:dyDescent="0.2">
      <c r="H508" s="97">
        <v>2844</v>
      </c>
      <c r="I508" s="133">
        <v>13783</v>
      </c>
      <c r="J508" s="31" t="s">
        <v>2908</v>
      </c>
      <c r="K508" s="143"/>
      <c r="L508" s="144"/>
      <c r="M508" s="145"/>
      <c r="P508" s="187"/>
      <c r="Q508" s="184"/>
      <c r="R508" s="185"/>
      <c r="S508" s="186"/>
    </row>
    <row r="509" spans="8:19" x14ac:dyDescent="0.2">
      <c r="H509" s="97">
        <v>111</v>
      </c>
      <c r="I509" s="133">
        <v>11709</v>
      </c>
      <c r="J509" s="31" t="s">
        <v>2909</v>
      </c>
      <c r="K509" s="143"/>
      <c r="L509" s="144"/>
      <c r="M509" s="145"/>
      <c r="P509" s="187"/>
      <c r="Q509" s="184"/>
      <c r="R509" s="185"/>
      <c r="S509" s="186"/>
    </row>
    <row r="510" spans="8:19" x14ac:dyDescent="0.2">
      <c r="H510" s="97">
        <v>403</v>
      </c>
      <c r="I510" s="133">
        <v>15060</v>
      </c>
      <c r="J510" s="31" t="s">
        <v>2910</v>
      </c>
      <c r="K510" s="143"/>
      <c r="L510" s="144"/>
      <c r="M510" s="145"/>
      <c r="P510" s="187"/>
      <c r="Q510" s="184"/>
      <c r="R510" s="185"/>
      <c r="S510" s="186"/>
    </row>
    <row r="511" spans="8:19" x14ac:dyDescent="0.2">
      <c r="H511" s="97">
        <v>2611</v>
      </c>
      <c r="I511" s="133">
        <v>11690</v>
      </c>
      <c r="J511" s="31" t="s">
        <v>2911</v>
      </c>
      <c r="K511" s="143"/>
      <c r="L511" s="144"/>
      <c r="M511" s="145"/>
      <c r="P511" s="187"/>
      <c r="Q511" s="184"/>
      <c r="R511" s="185"/>
      <c r="S511" s="186"/>
    </row>
    <row r="512" spans="8:19" x14ac:dyDescent="0.2">
      <c r="H512" s="97">
        <v>533</v>
      </c>
      <c r="I512" s="133">
        <v>15113</v>
      </c>
      <c r="J512" s="31" t="s">
        <v>2912</v>
      </c>
      <c r="K512" s="143"/>
      <c r="L512" s="144"/>
      <c r="M512" s="145"/>
      <c r="P512" s="187"/>
      <c r="Q512" s="184"/>
      <c r="R512" s="185"/>
      <c r="S512" s="186"/>
    </row>
    <row r="513" spans="8:19" x14ac:dyDescent="0.2">
      <c r="H513" s="97">
        <v>2471</v>
      </c>
      <c r="I513" s="133">
        <v>11696</v>
      </c>
      <c r="J513" s="31" t="s">
        <v>2913</v>
      </c>
      <c r="K513" s="143"/>
      <c r="L513" s="144"/>
      <c r="M513" s="145"/>
      <c r="P513" s="187"/>
      <c r="Q513" s="184"/>
      <c r="R513" s="185"/>
      <c r="S513" s="186"/>
    </row>
    <row r="514" spans="8:19" x14ac:dyDescent="0.2">
      <c r="H514" s="97"/>
      <c r="I514" s="133">
        <v>10695</v>
      </c>
      <c r="J514" s="31" t="s">
        <v>2914</v>
      </c>
      <c r="K514" s="143"/>
      <c r="L514" s="144"/>
      <c r="M514" s="145"/>
      <c r="P514" s="187"/>
      <c r="Q514" s="184"/>
      <c r="R514" s="185"/>
      <c r="S514" s="186"/>
    </row>
    <row r="515" spans="8:19" x14ac:dyDescent="0.2">
      <c r="H515" s="97"/>
      <c r="I515" s="133">
        <v>11809</v>
      </c>
      <c r="J515" s="31" t="s">
        <v>2915</v>
      </c>
      <c r="K515" s="143"/>
      <c r="L515" s="144"/>
      <c r="M515" s="145"/>
      <c r="P515" s="187"/>
      <c r="Q515" s="184"/>
      <c r="R515" s="185"/>
      <c r="S515" s="186"/>
    </row>
    <row r="516" spans="8:19" x14ac:dyDescent="0.2">
      <c r="H516" s="97"/>
      <c r="I516" s="133">
        <v>11814</v>
      </c>
      <c r="J516" s="31" t="s">
        <v>2916</v>
      </c>
      <c r="K516" s="143"/>
      <c r="L516" s="144"/>
      <c r="M516" s="145"/>
      <c r="P516" s="187"/>
      <c r="Q516" s="184"/>
      <c r="R516" s="185"/>
      <c r="S516" s="186"/>
    </row>
    <row r="517" spans="8:19" x14ac:dyDescent="0.2">
      <c r="H517" s="97">
        <v>2842</v>
      </c>
      <c r="I517" s="133">
        <v>13781</v>
      </c>
      <c r="J517" s="31" t="s">
        <v>2917</v>
      </c>
      <c r="K517" s="143"/>
      <c r="L517" s="144"/>
      <c r="M517" s="145"/>
      <c r="P517" s="187"/>
      <c r="Q517" s="184"/>
      <c r="R517" s="185"/>
      <c r="S517" s="186"/>
    </row>
    <row r="518" spans="8:19" x14ac:dyDescent="0.2">
      <c r="H518" s="97">
        <v>572</v>
      </c>
      <c r="I518" s="133">
        <v>15145</v>
      </c>
      <c r="J518" s="31" t="s">
        <v>2918</v>
      </c>
      <c r="K518" s="143"/>
      <c r="L518" s="144"/>
      <c r="M518" s="145"/>
      <c r="P518" s="187"/>
      <c r="Q518" s="184"/>
      <c r="R518" s="185"/>
      <c r="S518" s="186"/>
    </row>
    <row r="519" spans="8:19" x14ac:dyDescent="0.2">
      <c r="H519" s="97">
        <v>2295</v>
      </c>
      <c r="I519" s="133">
        <v>13193</v>
      </c>
      <c r="J519" s="31" t="s">
        <v>2919</v>
      </c>
      <c r="K519" s="143"/>
      <c r="L519" s="144"/>
      <c r="M519" s="145"/>
      <c r="P519" s="187"/>
      <c r="Q519" s="184"/>
      <c r="R519" s="185"/>
      <c r="S519" s="186"/>
    </row>
    <row r="520" spans="8:19" x14ac:dyDescent="0.2">
      <c r="H520" s="97">
        <v>4303</v>
      </c>
      <c r="I520" s="133">
        <v>11840</v>
      </c>
      <c r="J520" s="31" t="s">
        <v>2920</v>
      </c>
      <c r="K520" s="143"/>
      <c r="L520" s="144"/>
      <c r="M520" s="145"/>
      <c r="P520" s="187"/>
      <c r="Q520" s="184"/>
      <c r="R520" s="185"/>
      <c r="S520" s="186"/>
    </row>
    <row r="521" spans="8:19" x14ac:dyDescent="0.2">
      <c r="H521" s="97">
        <v>4124</v>
      </c>
      <c r="I521" s="133">
        <v>15615</v>
      </c>
      <c r="J521" s="31" t="s">
        <v>3443</v>
      </c>
      <c r="K521" s="143"/>
      <c r="L521" s="144"/>
      <c r="M521" s="145"/>
      <c r="P521" s="187"/>
      <c r="Q521" s="184"/>
      <c r="R521" s="185"/>
      <c r="S521" s="186"/>
    </row>
    <row r="522" spans="8:19" x14ac:dyDescent="0.2">
      <c r="H522" s="97"/>
      <c r="I522" s="133">
        <v>11851</v>
      </c>
      <c r="J522" s="31" t="s">
        <v>2921</v>
      </c>
      <c r="K522" s="143"/>
      <c r="L522" s="144"/>
      <c r="M522" s="145"/>
      <c r="P522" s="187"/>
      <c r="Q522" s="184"/>
      <c r="R522" s="185"/>
      <c r="S522" s="186"/>
    </row>
    <row r="523" spans="8:19" x14ac:dyDescent="0.2">
      <c r="H523" s="97"/>
      <c r="I523" s="133">
        <v>16391</v>
      </c>
      <c r="J523" s="31" t="s">
        <v>3742</v>
      </c>
      <c r="K523" s="143"/>
      <c r="L523" s="144"/>
      <c r="M523" s="145"/>
      <c r="P523" s="187"/>
      <c r="Q523" s="184"/>
      <c r="R523" s="185"/>
      <c r="S523" s="186"/>
    </row>
    <row r="524" spans="8:19" x14ac:dyDescent="0.2">
      <c r="H524" s="97">
        <v>4185</v>
      </c>
      <c r="I524" s="133">
        <v>16615</v>
      </c>
      <c r="J524" s="31" t="s">
        <v>4033</v>
      </c>
      <c r="K524" s="143"/>
      <c r="L524" s="144"/>
      <c r="M524" s="145"/>
      <c r="P524" s="187"/>
      <c r="Q524" s="184"/>
      <c r="R524" s="185"/>
      <c r="S524" s="186"/>
    </row>
    <row r="525" spans="8:19" x14ac:dyDescent="0.2">
      <c r="H525" s="97"/>
      <c r="I525" s="133">
        <v>16349</v>
      </c>
      <c r="J525" s="31" t="s">
        <v>3743</v>
      </c>
      <c r="K525" s="143"/>
      <c r="L525" s="144"/>
      <c r="M525" s="145"/>
      <c r="P525" s="187"/>
      <c r="Q525" s="184"/>
      <c r="R525" s="185"/>
      <c r="S525" s="186"/>
    </row>
    <row r="526" spans="8:19" x14ac:dyDescent="0.2">
      <c r="H526" s="97"/>
      <c r="I526" s="133">
        <v>11466</v>
      </c>
      <c r="J526" s="31" t="s">
        <v>2922</v>
      </c>
      <c r="K526" s="143"/>
      <c r="L526" s="144"/>
      <c r="M526" s="145"/>
      <c r="P526" s="187"/>
      <c r="Q526" s="184"/>
      <c r="R526" s="185"/>
      <c r="S526" s="186"/>
    </row>
    <row r="527" spans="8:19" x14ac:dyDescent="0.2">
      <c r="H527" s="97">
        <v>382</v>
      </c>
      <c r="I527" s="133">
        <v>15045</v>
      </c>
      <c r="J527" s="31" t="s">
        <v>2923</v>
      </c>
      <c r="K527" s="143"/>
      <c r="L527" s="144"/>
      <c r="M527" s="145"/>
      <c r="P527" s="187"/>
      <c r="Q527" s="184"/>
      <c r="R527" s="185"/>
      <c r="S527" s="186"/>
    </row>
    <row r="528" spans="8:19" x14ac:dyDescent="0.2">
      <c r="H528" s="97">
        <v>734</v>
      </c>
      <c r="I528" s="133">
        <v>15240</v>
      </c>
      <c r="J528" s="31" t="s">
        <v>2924</v>
      </c>
      <c r="K528" s="143"/>
      <c r="L528" s="144"/>
      <c r="M528" s="145"/>
      <c r="P528" s="187"/>
      <c r="Q528" s="184"/>
      <c r="R528" s="185"/>
      <c r="S528" s="186"/>
    </row>
    <row r="529" spans="8:19" x14ac:dyDescent="0.2">
      <c r="H529" s="97">
        <v>3021</v>
      </c>
      <c r="I529" s="133">
        <v>11451</v>
      </c>
      <c r="J529" s="31" t="s">
        <v>2925</v>
      </c>
      <c r="K529" s="143"/>
      <c r="L529" s="144"/>
      <c r="M529" s="145"/>
      <c r="P529" s="187"/>
      <c r="Q529" s="184"/>
      <c r="R529" s="185"/>
      <c r="S529" s="186"/>
    </row>
    <row r="530" spans="8:19" x14ac:dyDescent="0.2">
      <c r="H530" s="97">
        <v>53</v>
      </c>
      <c r="I530" s="133">
        <v>11461</v>
      </c>
      <c r="J530" s="31" t="s">
        <v>2926</v>
      </c>
      <c r="K530" s="143"/>
      <c r="L530" s="144"/>
      <c r="M530" s="145"/>
      <c r="P530" s="187"/>
      <c r="Q530" s="184"/>
      <c r="R530" s="185"/>
      <c r="S530" s="186"/>
    </row>
    <row r="531" spans="8:19" x14ac:dyDescent="0.2">
      <c r="H531" s="97"/>
      <c r="I531" s="133">
        <v>16402</v>
      </c>
      <c r="J531" s="31" t="s">
        <v>3744</v>
      </c>
      <c r="K531" s="143"/>
      <c r="L531" s="144"/>
      <c r="M531" s="145"/>
      <c r="P531" s="187"/>
      <c r="Q531" s="184"/>
      <c r="R531" s="185"/>
      <c r="S531" s="186"/>
    </row>
    <row r="532" spans="8:19" x14ac:dyDescent="0.2">
      <c r="H532" s="97">
        <v>4229</v>
      </c>
      <c r="I532" s="133">
        <v>11464</v>
      </c>
      <c r="J532" s="31" t="s">
        <v>2927</v>
      </c>
      <c r="K532" s="143"/>
      <c r="L532" s="144"/>
      <c r="M532" s="145"/>
      <c r="P532" s="187"/>
      <c r="Q532" s="184"/>
      <c r="R532" s="185"/>
      <c r="S532" s="186"/>
    </row>
    <row r="533" spans="8:19" x14ac:dyDescent="0.2">
      <c r="H533" s="97">
        <v>6193</v>
      </c>
      <c r="I533" s="133">
        <v>11485</v>
      </c>
      <c r="J533" s="31" t="s">
        <v>2928</v>
      </c>
      <c r="K533" s="143"/>
      <c r="L533" s="144"/>
      <c r="M533" s="145"/>
      <c r="P533" s="187"/>
      <c r="Q533" s="184"/>
      <c r="R533" s="185"/>
      <c r="S533" s="186"/>
    </row>
    <row r="534" spans="8:19" x14ac:dyDescent="0.2">
      <c r="H534" s="97">
        <v>2472</v>
      </c>
      <c r="I534" s="133">
        <v>11510</v>
      </c>
      <c r="J534" s="31" t="s">
        <v>2929</v>
      </c>
      <c r="K534" s="143"/>
      <c r="L534" s="144"/>
      <c r="M534" s="145"/>
      <c r="P534" s="187"/>
      <c r="Q534" s="184"/>
      <c r="R534" s="185"/>
      <c r="S534" s="186"/>
    </row>
    <row r="535" spans="8:19" x14ac:dyDescent="0.2">
      <c r="H535" s="97">
        <v>383</v>
      </c>
      <c r="I535" s="133">
        <v>15046</v>
      </c>
      <c r="J535" s="31" t="s">
        <v>2930</v>
      </c>
      <c r="K535" s="143"/>
      <c r="L535" s="144"/>
      <c r="M535" s="145"/>
      <c r="P535" s="187"/>
      <c r="Q535" s="184"/>
      <c r="R535" s="185"/>
      <c r="S535" s="186"/>
    </row>
    <row r="536" spans="8:19" x14ac:dyDescent="0.2">
      <c r="H536" s="97"/>
      <c r="I536" s="133">
        <v>10497</v>
      </c>
      <c r="J536" s="31" t="s">
        <v>2931</v>
      </c>
      <c r="K536" s="143"/>
      <c r="L536" s="144"/>
      <c r="M536" s="145"/>
      <c r="P536" s="187"/>
      <c r="Q536" s="184"/>
      <c r="R536" s="185"/>
      <c r="S536" s="186"/>
    </row>
    <row r="537" spans="8:19" x14ac:dyDescent="0.2">
      <c r="H537" s="97">
        <v>4911</v>
      </c>
      <c r="I537" s="133">
        <v>15428</v>
      </c>
      <c r="J537" s="31" t="s">
        <v>2932</v>
      </c>
      <c r="K537" s="143"/>
      <c r="L537" s="144"/>
      <c r="M537" s="145"/>
      <c r="P537" s="187"/>
      <c r="Q537" s="184"/>
      <c r="R537" s="185"/>
      <c r="S537" s="186"/>
    </row>
    <row r="538" spans="8:19" x14ac:dyDescent="0.2">
      <c r="H538" s="97">
        <v>1205</v>
      </c>
      <c r="I538" s="133">
        <v>11506</v>
      </c>
      <c r="J538" s="31" t="s">
        <v>2933</v>
      </c>
      <c r="K538" s="143"/>
      <c r="L538" s="144"/>
      <c r="M538" s="145"/>
      <c r="P538" s="187"/>
      <c r="Q538" s="184"/>
      <c r="R538" s="185"/>
      <c r="S538" s="186"/>
    </row>
    <row r="539" spans="8:19" x14ac:dyDescent="0.2">
      <c r="H539" s="97">
        <v>1082</v>
      </c>
      <c r="I539" s="133">
        <v>15534</v>
      </c>
      <c r="J539" s="31" t="s">
        <v>2934</v>
      </c>
      <c r="K539" s="143"/>
      <c r="L539" s="144"/>
      <c r="M539" s="145"/>
      <c r="P539" s="187"/>
      <c r="Q539" s="184"/>
      <c r="R539" s="185"/>
      <c r="S539" s="186"/>
    </row>
    <row r="540" spans="8:19" x14ac:dyDescent="0.2">
      <c r="H540" s="97">
        <v>2614</v>
      </c>
      <c r="I540" s="133">
        <v>11511</v>
      </c>
      <c r="J540" s="31" t="s">
        <v>2935</v>
      </c>
      <c r="K540" s="143"/>
      <c r="L540" s="144"/>
      <c r="M540" s="145"/>
      <c r="P540" s="187"/>
      <c r="Q540" s="184"/>
      <c r="R540" s="185"/>
      <c r="S540" s="186"/>
    </row>
    <row r="541" spans="8:19" x14ac:dyDescent="0.2">
      <c r="H541" s="97"/>
      <c r="I541" s="133">
        <v>10096</v>
      </c>
      <c r="J541" s="31" t="s">
        <v>3104</v>
      </c>
      <c r="K541" s="143"/>
      <c r="L541" s="144"/>
      <c r="M541" s="145"/>
      <c r="P541" s="187"/>
      <c r="Q541" s="184"/>
      <c r="R541" s="185"/>
      <c r="S541" s="186"/>
    </row>
    <row r="542" spans="8:19" x14ac:dyDescent="0.2">
      <c r="H542" s="97">
        <v>3395</v>
      </c>
      <c r="I542" s="133">
        <v>15609</v>
      </c>
      <c r="J542" s="31" t="s">
        <v>3444</v>
      </c>
      <c r="K542" s="143"/>
      <c r="L542" s="144"/>
      <c r="M542" s="145"/>
      <c r="P542" s="187"/>
      <c r="Q542" s="184"/>
      <c r="R542" s="185"/>
      <c r="S542" s="186"/>
    </row>
    <row r="543" spans="8:19" x14ac:dyDescent="0.2">
      <c r="H543" s="97">
        <v>2914</v>
      </c>
      <c r="I543" s="133">
        <v>11486</v>
      </c>
      <c r="J543" s="31" t="s">
        <v>3105</v>
      </c>
      <c r="K543" s="143"/>
      <c r="L543" s="144"/>
      <c r="M543" s="145"/>
      <c r="P543" s="187"/>
      <c r="Q543" s="184"/>
      <c r="R543" s="185"/>
      <c r="S543" s="186"/>
    </row>
    <row r="544" spans="8:19" x14ac:dyDescent="0.2">
      <c r="H544" s="97">
        <v>4064</v>
      </c>
      <c r="I544" s="133">
        <v>11488</v>
      </c>
      <c r="J544" s="31" t="s">
        <v>3106</v>
      </c>
      <c r="K544" s="143"/>
      <c r="L544" s="144"/>
      <c r="M544" s="145"/>
      <c r="P544" s="187"/>
      <c r="Q544" s="184"/>
      <c r="R544" s="185"/>
      <c r="S544" s="186"/>
    </row>
    <row r="545" spans="8:19" x14ac:dyDescent="0.2">
      <c r="H545" s="97"/>
      <c r="I545" s="133">
        <v>11500</v>
      </c>
      <c r="J545" s="31" t="s">
        <v>3107</v>
      </c>
      <c r="K545" s="143"/>
      <c r="L545" s="144"/>
      <c r="M545" s="145"/>
      <c r="P545" s="187"/>
      <c r="Q545" s="184"/>
      <c r="R545" s="185"/>
      <c r="S545" s="186"/>
    </row>
    <row r="546" spans="8:19" x14ac:dyDescent="0.2">
      <c r="H546" s="97">
        <v>5161</v>
      </c>
      <c r="I546" s="133">
        <v>11492</v>
      </c>
      <c r="J546" s="31" t="s">
        <v>3108</v>
      </c>
      <c r="K546" s="143"/>
      <c r="L546" s="144"/>
      <c r="M546" s="145"/>
      <c r="P546" s="187"/>
      <c r="Q546" s="184"/>
      <c r="R546" s="185"/>
      <c r="S546" s="186"/>
    </row>
    <row r="547" spans="8:19" x14ac:dyDescent="0.2">
      <c r="H547" s="97">
        <v>5162</v>
      </c>
      <c r="I547" s="133">
        <v>11484</v>
      </c>
      <c r="J547" s="31" t="s">
        <v>3109</v>
      </c>
      <c r="K547" s="143"/>
      <c r="L547" s="144"/>
      <c r="M547" s="145"/>
      <c r="P547" s="187"/>
      <c r="Q547" s="184"/>
      <c r="R547" s="185"/>
      <c r="S547" s="186"/>
    </row>
    <row r="548" spans="8:19" x14ac:dyDescent="0.2">
      <c r="H548" s="97">
        <v>5003</v>
      </c>
      <c r="I548" s="133">
        <v>14518</v>
      </c>
      <c r="J548" s="31" t="s">
        <v>3110</v>
      </c>
      <c r="K548" s="143"/>
      <c r="L548" s="144"/>
      <c r="M548" s="145"/>
      <c r="P548" s="187"/>
      <c r="Q548" s="184"/>
      <c r="R548" s="185"/>
      <c r="S548" s="186"/>
    </row>
    <row r="549" spans="8:19" x14ac:dyDescent="0.2">
      <c r="H549" s="97"/>
      <c r="I549" s="133">
        <v>11495</v>
      </c>
      <c r="J549" s="31" t="s">
        <v>3111</v>
      </c>
      <c r="K549" s="143"/>
      <c r="L549" s="144"/>
      <c r="M549" s="145"/>
      <c r="P549" s="187"/>
      <c r="Q549" s="184"/>
      <c r="R549" s="185"/>
      <c r="S549" s="186"/>
    </row>
    <row r="550" spans="8:19" x14ac:dyDescent="0.2">
      <c r="H550" s="97"/>
      <c r="I550" s="133">
        <v>11496</v>
      </c>
      <c r="J550" s="31" t="s">
        <v>3112</v>
      </c>
      <c r="K550" s="143"/>
      <c r="L550" s="144"/>
      <c r="M550" s="145"/>
      <c r="P550" s="187"/>
      <c r="Q550" s="184"/>
      <c r="R550" s="185"/>
      <c r="S550" s="186"/>
    </row>
    <row r="551" spans="8:19" x14ac:dyDescent="0.2">
      <c r="H551" s="97">
        <v>3837</v>
      </c>
      <c r="I551" s="133">
        <v>16067</v>
      </c>
      <c r="J551" s="31" t="s">
        <v>3503</v>
      </c>
      <c r="K551" s="143"/>
      <c r="L551" s="144"/>
      <c r="M551" s="145"/>
      <c r="P551" s="187"/>
      <c r="Q551" s="184"/>
      <c r="R551" s="185"/>
      <c r="S551" s="186"/>
    </row>
    <row r="552" spans="8:19" x14ac:dyDescent="0.2">
      <c r="H552" s="97"/>
      <c r="I552" s="133">
        <v>10808</v>
      </c>
      <c r="J552" s="31" t="s">
        <v>3113</v>
      </c>
      <c r="K552" s="143"/>
      <c r="L552" s="144"/>
      <c r="M552" s="145"/>
      <c r="P552" s="187"/>
      <c r="Q552" s="184"/>
      <c r="R552" s="185"/>
      <c r="S552" s="186"/>
    </row>
    <row r="553" spans="8:19" x14ac:dyDescent="0.2">
      <c r="H553" s="97"/>
      <c r="I553" s="133">
        <v>11497</v>
      </c>
      <c r="J553" s="31" t="s">
        <v>3114</v>
      </c>
      <c r="K553" s="143"/>
      <c r="L553" s="144"/>
      <c r="M553" s="145"/>
      <c r="P553" s="187"/>
      <c r="Q553" s="184"/>
      <c r="R553" s="185"/>
      <c r="S553" s="186"/>
    </row>
    <row r="554" spans="8:19" x14ac:dyDescent="0.2">
      <c r="H554" s="97"/>
      <c r="I554" s="133">
        <v>11498</v>
      </c>
      <c r="J554" s="31" t="s">
        <v>3115</v>
      </c>
      <c r="K554" s="143"/>
      <c r="L554" s="144"/>
      <c r="M554" s="145"/>
      <c r="P554" s="187"/>
      <c r="Q554" s="184"/>
      <c r="R554" s="185"/>
      <c r="S554" s="186"/>
    </row>
    <row r="555" spans="8:19" x14ac:dyDescent="0.2">
      <c r="H555" s="97"/>
      <c r="I555" s="133">
        <v>16437</v>
      </c>
      <c r="J555" s="31" t="s">
        <v>3745</v>
      </c>
      <c r="K555" s="143"/>
      <c r="L555" s="144"/>
      <c r="M555" s="145"/>
      <c r="P555" s="187"/>
      <c r="Q555" s="184"/>
      <c r="R555" s="185"/>
      <c r="S555" s="186"/>
    </row>
    <row r="556" spans="8:19" x14ac:dyDescent="0.2">
      <c r="H556" s="97">
        <v>3831</v>
      </c>
      <c r="I556" s="133">
        <v>16019</v>
      </c>
      <c r="J556" s="31" t="s">
        <v>3116</v>
      </c>
      <c r="K556" s="143"/>
      <c r="L556" s="144"/>
      <c r="M556" s="145"/>
      <c r="P556" s="187"/>
      <c r="Q556" s="184"/>
      <c r="R556" s="185"/>
      <c r="S556" s="186"/>
    </row>
    <row r="557" spans="8:19" x14ac:dyDescent="0.2">
      <c r="H557" s="97"/>
      <c r="I557" s="133">
        <v>11499</v>
      </c>
      <c r="J557" s="31" t="s">
        <v>1410</v>
      </c>
      <c r="K557" s="143"/>
      <c r="L557" s="144"/>
      <c r="M557" s="145"/>
      <c r="P557" s="187"/>
      <c r="Q557" s="184"/>
      <c r="R557" s="185"/>
      <c r="S557" s="186"/>
    </row>
    <row r="558" spans="8:19" x14ac:dyDescent="0.2">
      <c r="H558" s="97"/>
      <c r="I558" s="133">
        <v>11435</v>
      </c>
      <c r="J558" s="31" t="s">
        <v>1411</v>
      </c>
      <c r="K558" s="143"/>
      <c r="L558" s="144"/>
      <c r="M558" s="145"/>
      <c r="P558" s="187"/>
      <c r="Q558" s="184"/>
      <c r="R558" s="185"/>
      <c r="S558" s="186"/>
    </row>
    <row r="559" spans="8:19" x14ac:dyDescent="0.2">
      <c r="H559" s="97"/>
      <c r="I559" s="133">
        <v>11390</v>
      </c>
      <c r="J559" s="31" t="s">
        <v>1412</v>
      </c>
      <c r="K559" s="143"/>
      <c r="L559" s="144"/>
      <c r="M559" s="145"/>
      <c r="P559" s="187"/>
      <c r="Q559" s="184"/>
      <c r="R559" s="185"/>
      <c r="S559" s="186"/>
    </row>
    <row r="560" spans="8:19" x14ac:dyDescent="0.2">
      <c r="H560" s="97"/>
      <c r="I560" s="133">
        <v>11356</v>
      </c>
      <c r="J560" s="31" t="s">
        <v>1413</v>
      </c>
      <c r="K560" s="143"/>
      <c r="L560" s="144"/>
      <c r="M560" s="145"/>
      <c r="P560" s="187"/>
      <c r="Q560" s="184"/>
      <c r="R560" s="185"/>
      <c r="S560" s="186"/>
    </row>
    <row r="561" spans="8:19" x14ac:dyDescent="0.2">
      <c r="H561" s="97"/>
      <c r="I561" s="133">
        <v>11457</v>
      </c>
      <c r="J561" s="31" t="s">
        <v>1414</v>
      </c>
      <c r="K561" s="143"/>
      <c r="L561" s="144"/>
      <c r="M561" s="145"/>
      <c r="P561" s="187"/>
      <c r="Q561" s="184"/>
      <c r="R561" s="185"/>
      <c r="S561" s="186"/>
    </row>
    <row r="562" spans="8:19" x14ac:dyDescent="0.2">
      <c r="H562" s="97">
        <v>5307</v>
      </c>
      <c r="I562" s="133">
        <v>11402</v>
      </c>
      <c r="J562" s="31" t="s">
        <v>1415</v>
      </c>
      <c r="K562" s="143"/>
      <c r="L562" s="144"/>
      <c r="M562" s="145"/>
      <c r="P562" s="187"/>
      <c r="Q562" s="184"/>
      <c r="R562" s="185"/>
      <c r="S562" s="186"/>
    </row>
    <row r="563" spans="8:19" x14ac:dyDescent="0.2">
      <c r="H563" s="97"/>
      <c r="I563" s="133">
        <v>10038</v>
      </c>
      <c r="J563" s="31" t="s">
        <v>1416</v>
      </c>
      <c r="K563" s="143"/>
      <c r="L563" s="144"/>
      <c r="M563" s="145"/>
      <c r="P563" s="187"/>
      <c r="Q563" s="184"/>
      <c r="R563" s="185"/>
      <c r="S563" s="186"/>
    </row>
    <row r="564" spans="8:19" x14ac:dyDescent="0.2">
      <c r="H564" s="97"/>
      <c r="I564" s="133">
        <v>11403</v>
      </c>
      <c r="J564" s="31" t="s">
        <v>1417</v>
      </c>
      <c r="K564" s="143"/>
      <c r="L564" s="144"/>
      <c r="M564" s="145"/>
      <c r="P564" s="187"/>
      <c r="Q564" s="184"/>
      <c r="R564" s="185"/>
      <c r="S564" s="186"/>
    </row>
    <row r="565" spans="8:19" x14ac:dyDescent="0.2">
      <c r="H565" s="97">
        <v>5167</v>
      </c>
      <c r="I565" s="133">
        <v>11404</v>
      </c>
      <c r="J565" s="31" t="s">
        <v>1418</v>
      </c>
      <c r="K565" s="143"/>
      <c r="L565" s="144"/>
      <c r="M565" s="145"/>
      <c r="P565" s="187"/>
      <c r="Q565" s="184"/>
      <c r="R565" s="185"/>
      <c r="S565" s="186"/>
    </row>
    <row r="566" spans="8:19" x14ac:dyDescent="0.2">
      <c r="H566" s="97"/>
      <c r="I566" s="133">
        <v>11405</v>
      </c>
      <c r="J566" s="31" t="s">
        <v>1419</v>
      </c>
      <c r="K566" s="143"/>
      <c r="L566" s="144"/>
      <c r="M566" s="145"/>
      <c r="P566" s="187"/>
      <c r="Q566" s="184"/>
      <c r="R566" s="185"/>
      <c r="S566" s="186"/>
    </row>
    <row r="567" spans="8:19" x14ac:dyDescent="0.2">
      <c r="H567" s="97">
        <v>5226</v>
      </c>
      <c r="I567" s="133">
        <v>14938</v>
      </c>
      <c r="J567" s="31" t="s">
        <v>1420</v>
      </c>
      <c r="K567" s="143"/>
      <c r="L567" s="144"/>
      <c r="M567" s="145"/>
      <c r="P567" s="187"/>
      <c r="Q567" s="184"/>
      <c r="R567" s="185"/>
      <c r="S567" s="186"/>
    </row>
    <row r="568" spans="8:19" x14ac:dyDescent="0.2">
      <c r="H568" s="97"/>
      <c r="I568" s="133">
        <v>11406</v>
      </c>
      <c r="J568" s="31" t="s">
        <v>1421</v>
      </c>
      <c r="K568" s="143"/>
      <c r="L568" s="144"/>
      <c r="M568" s="145"/>
      <c r="P568" s="187"/>
      <c r="Q568" s="184"/>
      <c r="R568" s="185"/>
      <c r="S568" s="186"/>
    </row>
    <row r="569" spans="8:19" x14ac:dyDescent="0.2">
      <c r="H569" s="97"/>
      <c r="I569" s="133">
        <v>16581</v>
      </c>
      <c r="J569" s="31" t="s">
        <v>3746</v>
      </c>
      <c r="K569" s="143"/>
      <c r="L569" s="144"/>
      <c r="M569" s="145"/>
      <c r="P569" s="187"/>
      <c r="Q569" s="184"/>
      <c r="R569" s="185"/>
      <c r="S569" s="186"/>
    </row>
    <row r="570" spans="8:19" x14ac:dyDescent="0.2">
      <c r="H570" s="97"/>
      <c r="I570" s="133">
        <v>11416</v>
      </c>
      <c r="J570" s="31" t="s">
        <v>1422</v>
      </c>
      <c r="K570" s="143"/>
      <c r="L570" s="144"/>
      <c r="M570" s="145"/>
      <c r="P570" s="187"/>
      <c r="Q570" s="184"/>
      <c r="R570" s="185"/>
      <c r="S570" s="186"/>
    </row>
    <row r="571" spans="8:19" x14ac:dyDescent="0.2">
      <c r="H571" s="97"/>
      <c r="I571" s="133">
        <v>16355</v>
      </c>
      <c r="J571" s="31" t="s">
        <v>3747</v>
      </c>
      <c r="K571" s="143"/>
      <c r="L571" s="144"/>
      <c r="M571" s="145"/>
      <c r="P571" s="187"/>
      <c r="Q571" s="184"/>
      <c r="R571" s="185"/>
      <c r="S571" s="186"/>
    </row>
    <row r="572" spans="8:19" x14ac:dyDescent="0.2">
      <c r="H572" s="97"/>
      <c r="I572" s="133">
        <v>11408</v>
      </c>
      <c r="J572" s="31" t="s">
        <v>1423</v>
      </c>
      <c r="K572" s="143"/>
      <c r="L572" s="144"/>
      <c r="M572" s="145"/>
      <c r="P572" s="187"/>
      <c r="Q572" s="184"/>
      <c r="R572" s="185"/>
      <c r="S572" s="186"/>
    </row>
    <row r="573" spans="8:19" x14ac:dyDescent="0.2">
      <c r="H573" s="97">
        <v>6608</v>
      </c>
      <c r="I573" s="133">
        <v>11400</v>
      </c>
      <c r="J573" s="31" t="s">
        <v>1424</v>
      </c>
      <c r="K573" s="143"/>
      <c r="L573" s="144"/>
      <c r="M573" s="145"/>
      <c r="P573" s="187"/>
      <c r="Q573" s="184"/>
      <c r="R573" s="185"/>
      <c r="S573" s="186"/>
    </row>
    <row r="574" spans="8:19" x14ac:dyDescent="0.2">
      <c r="H574" s="97"/>
      <c r="I574" s="133">
        <v>11410</v>
      </c>
      <c r="J574" s="31" t="s">
        <v>1425</v>
      </c>
      <c r="K574" s="143"/>
      <c r="L574" s="144"/>
      <c r="M574" s="145"/>
      <c r="P574" s="187"/>
      <c r="Q574" s="184"/>
      <c r="R574" s="185"/>
      <c r="S574" s="186"/>
    </row>
    <row r="575" spans="8:19" x14ac:dyDescent="0.2">
      <c r="H575" s="97">
        <v>6609</v>
      </c>
      <c r="I575" s="133">
        <v>11411</v>
      </c>
      <c r="J575" s="31" t="s">
        <v>1426</v>
      </c>
      <c r="K575" s="143"/>
      <c r="L575" s="144"/>
      <c r="M575" s="145"/>
      <c r="P575" s="187"/>
      <c r="Q575" s="184"/>
      <c r="R575" s="185"/>
      <c r="S575" s="186"/>
    </row>
    <row r="576" spans="8:19" x14ac:dyDescent="0.2">
      <c r="H576" s="97"/>
      <c r="I576" s="133">
        <v>11188</v>
      </c>
      <c r="J576" s="31" t="s">
        <v>1427</v>
      </c>
      <c r="K576" s="143"/>
      <c r="L576" s="144"/>
      <c r="M576" s="145"/>
      <c r="P576" s="187"/>
      <c r="Q576" s="184"/>
      <c r="R576" s="185"/>
      <c r="S576" s="186"/>
    </row>
    <row r="577" spans="8:19" x14ac:dyDescent="0.2">
      <c r="H577" s="97"/>
      <c r="I577" s="133">
        <v>16438</v>
      </c>
      <c r="J577" s="31" t="s">
        <v>3748</v>
      </c>
      <c r="K577" s="143"/>
      <c r="L577" s="144"/>
      <c r="M577" s="145"/>
      <c r="P577" s="187"/>
      <c r="Q577" s="184"/>
      <c r="R577" s="185"/>
      <c r="S577" s="186"/>
    </row>
    <row r="578" spans="8:19" x14ac:dyDescent="0.2">
      <c r="H578" s="97"/>
      <c r="I578" s="133">
        <v>11412</v>
      </c>
      <c r="J578" s="31" t="s">
        <v>1428</v>
      </c>
      <c r="K578" s="143"/>
      <c r="L578" s="144"/>
      <c r="M578" s="145"/>
      <c r="P578" s="187"/>
      <c r="Q578" s="184"/>
      <c r="R578" s="185"/>
      <c r="S578" s="186"/>
    </row>
    <row r="579" spans="8:19" x14ac:dyDescent="0.2">
      <c r="H579" s="97">
        <v>5171</v>
      </c>
      <c r="I579" s="133">
        <v>11413</v>
      </c>
      <c r="J579" s="31" t="s">
        <v>1429</v>
      </c>
      <c r="K579" s="143"/>
      <c r="L579" s="144"/>
      <c r="M579" s="145"/>
      <c r="P579" s="187"/>
      <c r="Q579" s="184"/>
      <c r="R579" s="185"/>
      <c r="S579" s="186"/>
    </row>
    <row r="580" spans="8:19" x14ac:dyDescent="0.2">
      <c r="H580" s="97"/>
      <c r="I580" s="133">
        <v>11177</v>
      </c>
      <c r="J580" s="31" t="s">
        <v>1430</v>
      </c>
      <c r="K580" s="143"/>
      <c r="L580" s="144"/>
      <c r="M580" s="145"/>
      <c r="P580" s="187"/>
      <c r="Q580" s="184"/>
      <c r="R580" s="185"/>
      <c r="S580" s="186"/>
    </row>
    <row r="581" spans="8:19" x14ac:dyDescent="0.2">
      <c r="H581" s="97">
        <v>3805</v>
      </c>
      <c r="I581" s="133">
        <v>16013</v>
      </c>
      <c r="J581" s="31" t="s">
        <v>1431</v>
      </c>
      <c r="K581" s="143"/>
      <c r="L581" s="144"/>
      <c r="M581" s="145"/>
      <c r="P581" s="187"/>
      <c r="Q581" s="184"/>
      <c r="R581" s="185"/>
      <c r="S581" s="186"/>
    </row>
    <row r="582" spans="8:19" x14ac:dyDescent="0.2">
      <c r="H582" s="97"/>
      <c r="I582" s="133">
        <v>10137</v>
      </c>
      <c r="J582" s="31" t="s">
        <v>1432</v>
      </c>
      <c r="K582" s="143"/>
      <c r="L582" s="144"/>
      <c r="M582" s="145"/>
      <c r="P582" s="187"/>
      <c r="Q582" s="184"/>
      <c r="R582" s="185"/>
      <c r="S582" s="186"/>
    </row>
    <row r="583" spans="8:19" x14ac:dyDescent="0.2">
      <c r="H583" s="97">
        <v>5249</v>
      </c>
      <c r="I583" s="133">
        <v>14499</v>
      </c>
      <c r="J583" s="31" t="s">
        <v>1433</v>
      </c>
      <c r="K583" s="143"/>
      <c r="L583" s="144"/>
      <c r="M583" s="145"/>
      <c r="P583" s="187"/>
      <c r="Q583" s="184"/>
      <c r="R583" s="185"/>
      <c r="S583" s="186"/>
    </row>
    <row r="584" spans="8:19" x14ac:dyDescent="0.2">
      <c r="H584" s="97"/>
      <c r="I584" s="133">
        <v>16564</v>
      </c>
      <c r="J584" s="31" t="s">
        <v>3749</v>
      </c>
      <c r="K584" s="143"/>
      <c r="L584" s="144"/>
      <c r="M584" s="145"/>
      <c r="P584" s="187"/>
      <c r="Q584" s="184"/>
      <c r="R584" s="185"/>
      <c r="S584" s="186"/>
    </row>
    <row r="585" spans="8:19" x14ac:dyDescent="0.2">
      <c r="H585" s="97"/>
      <c r="I585" s="133">
        <v>16419</v>
      </c>
      <c r="J585" s="31" t="s">
        <v>3750</v>
      </c>
      <c r="K585" s="143"/>
      <c r="L585" s="144"/>
      <c r="M585" s="145"/>
      <c r="P585" s="187"/>
      <c r="Q585" s="184"/>
      <c r="R585" s="185"/>
      <c r="S585" s="186"/>
    </row>
    <row r="586" spans="8:19" x14ac:dyDescent="0.2">
      <c r="H586" s="97"/>
      <c r="I586" s="133">
        <v>10211</v>
      </c>
      <c r="J586" s="31" t="s">
        <v>1434</v>
      </c>
      <c r="K586" s="143"/>
      <c r="L586" s="144"/>
      <c r="M586" s="145"/>
      <c r="P586" s="187"/>
      <c r="Q586" s="184"/>
      <c r="R586" s="185"/>
      <c r="S586" s="186"/>
    </row>
    <row r="587" spans="8:19" x14ac:dyDescent="0.2">
      <c r="H587" s="97"/>
      <c r="I587" s="133">
        <v>10807</v>
      </c>
      <c r="J587" s="31" t="s">
        <v>1435</v>
      </c>
      <c r="K587" s="143"/>
      <c r="L587" s="144"/>
      <c r="M587" s="145"/>
      <c r="P587" s="187"/>
      <c r="Q587" s="184"/>
      <c r="R587" s="185"/>
      <c r="S587" s="186"/>
    </row>
    <row r="588" spans="8:19" x14ac:dyDescent="0.2">
      <c r="H588" s="97"/>
      <c r="I588" s="133">
        <v>10052</v>
      </c>
      <c r="J588" s="31" t="s">
        <v>1436</v>
      </c>
      <c r="K588" s="143"/>
      <c r="L588" s="144"/>
      <c r="M588" s="145"/>
      <c r="P588" s="187"/>
      <c r="Q588" s="184"/>
      <c r="R588" s="185"/>
      <c r="S588" s="186"/>
    </row>
    <row r="589" spans="8:19" x14ac:dyDescent="0.2">
      <c r="H589" s="97"/>
      <c r="I589" s="133">
        <v>11392</v>
      </c>
      <c r="J589" s="31" t="s">
        <v>1437</v>
      </c>
      <c r="K589" s="143"/>
      <c r="L589" s="144"/>
      <c r="M589" s="145"/>
      <c r="P589" s="187"/>
      <c r="Q589" s="184"/>
      <c r="R589" s="185"/>
      <c r="S589" s="186"/>
    </row>
    <row r="590" spans="8:19" x14ac:dyDescent="0.2">
      <c r="H590" s="97"/>
      <c r="I590" s="133">
        <v>10136</v>
      </c>
      <c r="J590" s="31" t="s">
        <v>1438</v>
      </c>
      <c r="K590" s="143"/>
      <c r="L590" s="144"/>
      <c r="M590" s="145"/>
      <c r="P590" s="187"/>
      <c r="Q590" s="184"/>
      <c r="R590" s="185"/>
      <c r="S590" s="186"/>
    </row>
    <row r="591" spans="8:19" x14ac:dyDescent="0.2">
      <c r="H591" s="97"/>
      <c r="I591" s="133">
        <v>16228</v>
      </c>
      <c r="J591" s="31" t="s">
        <v>3751</v>
      </c>
      <c r="K591" s="143"/>
      <c r="L591" s="144"/>
      <c r="M591" s="145"/>
      <c r="P591" s="187"/>
      <c r="Q591" s="184"/>
      <c r="R591" s="185"/>
      <c r="S591" s="186"/>
    </row>
    <row r="592" spans="8:19" x14ac:dyDescent="0.2">
      <c r="H592" s="97"/>
      <c r="I592" s="133">
        <v>11409</v>
      </c>
      <c r="J592" s="31" t="s">
        <v>1439</v>
      </c>
      <c r="K592" s="143"/>
      <c r="L592" s="144"/>
      <c r="M592" s="145"/>
      <c r="P592" s="187"/>
      <c r="Q592" s="184"/>
      <c r="R592" s="185"/>
      <c r="S592" s="186"/>
    </row>
    <row r="593" spans="8:19" x14ac:dyDescent="0.2">
      <c r="H593" s="97"/>
      <c r="I593" s="133">
        <v>11407</v>
      </c>
      <c r="J593" s="31" t="s">
        <v>1440</v>
      </c>
      <c r="K593" s="143"/>
      <c r="L593" s="144"/>
      <c r="M593" s="145"/>
      <c r="P593" s="187"/>
      <c r="Q593" s="184"/>
      <c r="R593" s="185"/>
      <c r="S593" s="186"/>
    </row>
    <row r="594" spans="8:19" x14ac:dyDescent="0.2">
      <c r="H594" s="97"/>
      <c r="I594" s="133">
        <v>11385</v>
      </c>
      <c r="J594" s="31" t="s">
        <v>1441</v>
      </c>
      <c r="K594" s="143"/>
      <c r="L594" s="144"/>
      <c r="M594" s="145"/>
      <c r="P594" s="187"/>
      <c r="Q594" s="184"/>
      <c r="R594" s="185"/>
      <c r="S594" s="186"/>
    </row>
    <row r="595" spans="8:19" x14ac:dyDescent="0.2">
      <c r="H595" s="97"/>
      <c r="I595" s="133">
        <v>11386</v>
      </c>
      <c r="J595" s="31" t="s">
        <v>1442</v>
      </c>
      <c r="K595" s="143"/>
      <c r="L595" s="144"/>
      <c r="M595" s="145"/>
      <c r="P595" s="187"/>
      <c r="Q595" s="184"/>
      <c r="R595" s="185"/>
      <c r="S595" s="186"/>
    </row>
    <row r="596" spans="8:19" x14ac:dyDescent="0.2">
      <c r="H596" s="97">
        <v>3661</v>
      </c>
      <c r="I596" s="133">
        <v>16051</v>
      </c>
      <c r="J596" s="31" t="s">
        <v>1443</v>
      </c>
      <c r="K596" s="143"/>
      <c r="L596" s="144"/>
      <c r="M596" s="145"/>
      <c r="P596" s="187"/>
      <c r="Q596" s="184"/>
      <c r="R596" s="185"/>
      <c r="S596" s="186"/>
    </row>
    <row r="597" spans="8:19" x14ac:dyDescent="0.2">
      <c r="H597" s="97"/>
      <c r="I597" s="133">
        <v>16518</v>
      </c>
      <c r="J597" s="31" t="s">
        <v>3752</v>
      </c>
      <c r="K597" s="143"/>
      <c r="L597" s="144"/>
      <c r="M597" s="145"/>
      <c r="P597" s="187"/>
      <c r="Q597" s="184"/>
      <c r="R597" s="185"/>
      <c r="S597" s="186"/>
    </row>
    <row r="598" spans="8:19" x14ac:dyDescent="0.2">
      <c r="H598" s="97">
        <v>3782</v>
      </c>
      <c r="I598" s="133">
        <v>16002</v>
      </c>
      <c r="J598" s="31" t="s">
        <v>1444</v>
      </c>
      <c r="K598" s="143"/>
      <c r="L598" s="144"/>
      <c r="M598" s="145"/>
      <c r="P598" s="187"/>
      <c r="Q598" s="184"/>
      <c r="R598" s="185"/>
      <c r="S598" s="186"/>
    </row>
    <row r="599" spans="8:19" x14ac:dyDescent="0.2">
      <c r="H599" s="97">
        <v>5397</v>
      </c>
      <c r="I599" s="133">
        <v>14973</v>
      </c>
      <c r="J599" s="31" t="s">
        <v>1445</v>
      </c>
      <c r="K599" s="143"/>
      <c r="L599" s="144"/>
      <c r="M599" s="145"/>
      <c r="P599" s="187"/>
      <c r="Q599" s="184"/>
      <c r="R599" s="185"/>
      <c r="S599" s="186"/>
    </row>
    <row r="600" spans="8:19" x14ac:dyDescent="0.2">
      <c r="H600" s="97">
        <v>5309</v>
      </c>
      <c r="I600" s="133">
        <v>11388</v>
      </c>
      <c r="J600" s="31" t="s">
        <v>1446</v>
      </c>
      <c r="K600" s="143"/>
      <c r="L600" s="144"/>
      <c r="M600" s="145"/>
      <c r="P600" s="187"/>
      <c r="Q600" s="184"/>
      <c r="R600" s="185"/>
      <c r="S600" s="186"/>
    </row>
    <row r="601" spans="8:19" x14ac:dyDescent="0.2">
      <c r="H601" s="97"/>
      <c r="I601" s="133">
        <v>11389</v>
      </c>
      <c r="J601" s="31" t="s">
        <v>1447</v>
      </c>
      <c r="K601" s="143"/>
      <c r="L601" s="144"/>
      <c r="M601" s="145"/>
      <c r="P601" s="187"/>
      <c r="Q601" s="184"/>
      <c r="R601" s="185"/>
      <c r="S601" s="186"/>
    </row>
    <row r="602" spans="8:19" x14ac:dyDescent="0.2">
      <c r="H602" s="97"/>
      <c r="I602" s="133">
        <v>11399</v>
      </c>
      <c r="J602" s="31" t="s">
        <v>1448</v>
      </c>
      <c r="K602" s="143"/>
      <c r="L602" s="144"/>
      <c r="M602" s="145"/>
      <c r="P602" s="187"/>
      <c r="Q602" s="184"/>
      <c r="R602" s="185"/>
      <c r="S602" s="186"/>
    </row>
    <row r="603" spans="8:19" x14ac:dyDescent="0.2">
      <c r="H603" s="97"/>
      <c r="I603" s="133">
        <v>11391</v>
      </c>
      <c r="J603" s="31" t="s">
        <v>1449</v>
      </c>
      <c r="K603" s="143"/>
      <c r="L603" s="144"/>
      <c r="M603" s="145"/>
      <c r="P603" s="187"/>
      <c r="Q603" s="184"/>
      <c r="R603" s="185"/>
      <c r="S603" s="186"/>
    </row>
    <row r="604" spans="8:19" x14ac:dyDescent="0.2">
      <c r="H604" s="97"/>
      <c r="I604" s="133">
        <v>11384</v>
      </c>
      <c r="J604" s="31" t="s">
        <v>1450</v>
      </c>
      <c r="K604" s="143"/>
      <c r="L604" s="144"/>
      <c r="M604" s="145"/>
      <c r="P604" s="187"/>
      <c r="Q604" s="184"/>
      <c r="R604" s="185"/>
      <c r="S604" s="186"/>
    </row>
    <row r="605" spans="8:19" x14ac:dyDescent="0.2">
      <c r="H605" s="97">
        <v>5310</v>
      </c>
      <c r="I605" s="133">
        <v>14919</v>
      </c>
      <c r="J605" s="31" t="s">
        <v>1451</v>
      </c>
      <c r="K605" s="143"/>
      <c r="L605" s="144"/>
      <c r="M605" s="145"/>
      <c r="P605" s="187"/>
      <c r="Q605" s="184"/>
      <c r="R605" s="185"/>
      <c r="S605" s="186"/>
    </row>
    <row r="606" spans="8:19" x14ac:dyDescent="0.2">
      <c r="H606" s="97"/>
      <c r="I606" s="133">
        <v>11395</v>
      </c>
      <c r="J606" s="31" t="s">
        <v>1452</v>
      </c>
      <c r="K606" s="143"/>
      <c r="L606" s="144"/>
      <c r="M606" s="145"/>
      <c r="P606" s="187"/>
      <c r="Q606" s="184"/>
      <c r="R606" s="185"/>
      <c r="S606" s="186"/>
    </row>
    <row r="607" spans="8:19" x14ac:dyDescent="0.2">
      <c r="H607" s="97">
        <v>6232</v>
      </c>
      <c r="I607" s="133">
        <v>11396</v>
      </c>
      <c r="J607" s="31" t="s">
        <v>1453</v>
      </c>
      <c r="K607" s="143"/>
      <c r="L607" s="144"/>
      <c r="M607" s="145"/>
      <c r="P607" s="187"/>
      <c r="Q607" s="184"/>
      <c r="R607" s="185"/>
      <c r="S607" s="186"/>
    </row>
    <row r="608" spans="8:19" x14ac:dyDescent="0.2">
      <c r="H608" s="97">
        <v>1702</v>
      </c>
      <c r="I608" s="133">
        <v>11397</v>
      </c>
      <c r="J608" s="31" t="s">
        <v>1454</v>
      </c>
      <c r="K608" s="143"/>
      <c r="L608" s="144"/>
      <c r="M608" s="145"/>
      <c r="P608" s="187"/>
      <c r="Q608" s="184"/>
      <c r="R608" s="185"/>
      <c r="S608" s="186"/>
    </row>
    <row r="609" spans="8:19" x14ac:dyDescent="0.2">
      <c r="H609" s="97">
        <v>5904</v>
      </c>
      <c r="I609" s="133">
        <v>14864</v>
      </c>
      <c r="J609" s="31" t="s">
        <v>1455</v>
      </c>
      <c r="K609" s="143"/>
      <c r="L609" s="144"/>
      <c r="M609" s="145"/>
      <c r="P609" s="187"/>
      <c r="Q609" s="184"/>
      <c r="R609" s="185"/>
      <c r="S609" s="186"/>
    </row>
    <row r="610" spans="8:19" x14ac:dyDescent="0.2">
      <c r="H610" s="97">
        <v>6022</v>
      </c>
      <c r="I610" s="133">
        <v>11418</v>
      </c>
      <c r="J610" s="31" t="s">
        <v>1456</v>
      </c>
      <c r="K610" s="143"/>
      <c r="L610" s="144"/>
      <c r="M610" s="145"/>
      <c r="P610" s="187"/>
      <c r="Q610" s="184"/>
      <c r="R610" s="185"/>
      <c r="S610" s="186"/>
    </row>
    <row r="611" spans="8:19" x14ac:dyDescent="0.2">
      <c r="H611" s="97">
        <v>5553</v>
      </c>
      <c r="I611" s="133">
        <v>14848</v>
      </c>
      <c r="J611" s="31" t="s">
        <v>1457</v>
      </c>
      <c r="K611" s="143"/>
      <c r="L611" s="144"/>
      <c r="M611" s="145"/>
      <c r="P611" s="187"/>
      <c r="Q611" s="184"/>
      <c r="R611" s="185"/>
      <c r="S611" s="186"/>
    </row>
    <row r="612" spans="8:19" x14ac:dyDescent="0.2">
      <c r="H612" s="97"/>
      <c r="I612" s="133">
        <v>11436</v>
      </c>
      <c r="J612" s="31" t="s">
        <v>1458</v>
      </c>
      <c r="K612" s="143"/>
      <c r="L612" s="144"/>
      <c r="M612" s="145"/>
      <c r="P612" s="187"/>
      <c r="Q612" s="184"/>
      <c r="R612" s="185"/>
      <c r="S612" s="186"/>
    </row>
    <row r="613" spans="8:19" x14ac:dyDescent="0.2">
      <c r="H613" s="97">
        <v>683</v>
      </c>
      <c r="I613" s="133">
        <v>15208</v>
      </c>
      <c r="J613" s="31" t="s">
        <v>1459</v>
      </c>
      <c r="K613" s="143"/>
      <c r="L613" s="144"/>
      <c r="M613" s="145"/>
      <c r="P613" s="187"/>
      <c r="Q613" s="184"/>
      <c r="R613" s="185"/>
      <c r="S613" s="186"/>
    </row>
    <row r="614" spans="8:19" x14ac:dyDescent="0.2">
      <c r="H614" s="97">
        <v>5812</v>
      </c>
      <c r="I614" s="133">
        <v>14852</v>
      </c>
      <c r="J614" s="31" t="s">
        <v>1460</v>
      </c>
      <c r="K614" s="143"/>
      <c r="L614" s="144"/>
      <c r="M614" s="145"/>
      <c r="P614" s="187"/>
      <c r="Q614" s="184"/>
      <c r="R614" s="185"/>
      <c r="S614" s="186"/>
    </row>
    <row r="615" spans="8:19" x14ac:dyDescent="0.2">
      <c r="H615" s="97">
        <v>5905</v>
      </c>
      <c r="I615" s="133">
        <v>15506</v>
      </c>
      <c r="J615" s="31" t="s">
        <v>1461</v>
      </c>
      <c r="K615" s="143"/>
      <c r="L615" s="144"/>
      <c r="M615" s="145"/>
      <c r="P615" s="187"/>
      <c r="Q615" s="184"/>
      <c r="R615" s="185"/>
      <c r="S615" s="186"/>
    </row>
    <row r="616" spans="8:19" x14ac:dyDescent="0.2">
      <c r="H616" s="97">
        <v>6151</v>
      </c>
      <c r="I616" s="133">
        <v>11415</v>
      </c>
      <c r="J616" s="31" t="s">
        <v>1462</v>
      </c>
      <c r="K616" s="143"/>
      <c r="L616" s="144"/>
      <c r="M616" s="145"/>
      <c r="P616" s="187"/>
      <c r="Q616" s="184"/>
      <c r="R616" s="185"/>
      <c r="S616" s="186"/>
    </row>
    <row r="617" spans="8:19" x14ac:dyDescent="0.2">
      <c r="H617" s="97">
        <v>6611</v>
      </c>
      <c r="I617" s="133">
        <v>11439</v>
      </c>
      <c r="J617" s="31" t="s">
        <v>1463</v>
      </c>
      <c r="K617" s="143"/>
      <c r="L617" s="144"/>
      <c r="M617" s="145"/>
      <c r="P617" s="187"/>
      <c r="Q617" s="184"/>
      <c r="R617" s="185"/>
      <c r="S617" s="186"/>
    </row>
    <row r="618" spans="8:19" x14ac:dyDescent="0.2">
      <c r="H618" s="97"/>
      <c r="I618" s="133">
        <v>11440</v>
      </c>
      <c r="J618" s="31" t="s">
        <v>1464</v>
      </c>
      <c r="K618" s="143"/>
      <c r="L618" s="144"/>
      <c r="M618" s="145"/>
      <c r="P618" s="187"/>
      <c r="Q618" s="184"/>
      <c r="R618" s="185"/>
      <c r="S618" s="186"/>
    </row>
    <row r="619" spans="8:19" x14ac:dyDescent="0.2">
      <c r="H619" s="97"/>
      <c r="I619" s="133">
        <v>11450</v>
      </c>
      <c r="J619" s="31" t="s">
        <v>1465</v>
      </c>
      <c r="K619" s="143"/>
      <c r="L619" s="144"/>
      <c r="M619" s="145"/>
      <c r="P619" s="187"/>
      <c r="Q619" s="184"/>
      <c r="R619" s="185"/>
      <c r="S619" s="186"/>
    </row>
    <row r="620" spans="8:19" x14ac:dyDescent="0.2">
      <c r="H620" s="97"/>
      <c r="I620" s="133">
        <v>11297</v>
      </c>
      <c r="J620" s="31" t="s">
        <v>1466</v>
      </c>
      <c r="K620" s="143"/>
      <c r="L620" s="144"/>
      <c r="M620" s="145"/>
      <c r="P620" s="187"/>
      <c r="Q620" s="184"/>
      <c r="R620" s="185"/>
      <c r="S620" s="186"/>
    </row>
    <row r="621" spans="8:19" x14ac:dyDescent="0.2">
      <c r="H621" s="97"/>
      <c r="I621" s="133">
        <v>11442</v>
      </c>
      <c r="J621" s="31" t="s">
        <v>1467</v>
      </c>
      <c r="K621" s="143"/>
      <c r="L621" s="144"/>
      <c r="M621" s="145"/>
      <c r="P621" s="187"/>
      <c r="Q621" s="184"/>
      <c r="R621" s="185"/>
      <c r="S621" s="186"/>
    </row>
    <row r="622" spans="8:19" x14ac:dyDescent="0.2">
      <c r="H622" s="97"/>
      <c r="I622" s="133">
        <v>11434</v>
      </c>
      <c r="J622" s="31" t="s">
        <v>1468</v>
      </c>
      <c r="K622" s="143"/>
      <c r="L622" s="144"/>
      <c r="M622" s="145"/>
      <c r="P622" s="187"/>
      <c r="Q622" s="184"/>
      <c r="R622" s="185"/>
      <c r="S622" s="186"/>
    </row>
    <row r="623" spans="8:19" x14ac:dyDescent="0.2">
      <c r="H623" s="97">
        <v>2066</v>
      </c>
      <c r="I623" s="133">
        <v>11444</v>
      </c>
      <c r="J623" s="31" t="s">
        <v>1469</v>
      </c>
      <c r="K623" s="143"/>
      <c r="L623" s="144"/>
      <c r="M623" s="145"/>
      <c r="P623" s="187"/>
      <c r="Q623" s="184"/>
      <c r="R623" s="185"/>
      <c r="S623" s="186"/>
    </row>
    <row r="624" spans="8:19" x14ac:dyDescent="0.2">
      <c r="H624" s="97"/>
      <c r="I624" s="133">
        <v>16563</v>
      </c>
      <c r="J624" s="31" t="s">
        <v>3753</v>
      </c>
      <c r="K624" s="143"/>
      <c r="L624" s="144"/>
      <c r="M624" s="145"/>
      <c r="P624" s="187"/>
      <c r="Q624" s="184"/>
      <c r="R624" s="185"/>
      <c r="S624" s="186"/>
    </row>
    <row r="625" spans="8:19" x14ac:dyDescent="0.2">
      <c r="H625" s="97"/>
      <c r="I625" s="133">
        <v>16562</v>
      </c>
      <c r="J625" s="31" t="s">
        <v>3754</v>
      </c>
      <c r="K625" s="143"/>
      <c r="L625" s="144"/>
      <c r="M625" s="145"/>
      <c r="P625" s="187"/>
      <c r="Q625" s="184"/>
      <c r="R625" s="185"/>
      <c r="S625" s="186"/>
    </row>
    <row r="626" spans="8:19" x14ac:dyDescent="0.2">
      <c r="H626" s="97"/>
      <c r="I626" s="133">
        <v>16561</v>
      </c>
      <c r="J626" s="31" t="s">
        <v>3755</v>
      </c>
      <c r="K626" s="143"/>
      <c r="L626" s="144"/>
      <c r="M626" s="145"/>
      <c r="P626" s="187"/>
      <c r="Q626" s="184"/>
      <c r="R626" s="185"/>
      <c r="S626" s="186"/>
    </row>
    <row r="627" spans="8:19" x14ac:dyDescent="0.2">
      <c r="H627" s="97"/>
      <c r="I627" s="133">
        <v>11445</v>
      </c>
      <c r="J627" s="31" t="s">
        <v>1470</v>
      </c>
      <c r="K627" s="143"/>
      <c r="L627" s="144"/>
      <c r="M627" s="145"/>
      <c r="P627" s="187"/>
      <c r="Q627" s="184"/>
      <c r="R627" s="185"/>
      <c r="S627" s="186"/>
    </row>
    <row r="628" spans="8:19" x14ac:dyDescent="0.2">
      <c r="H628" s="97">
        <v>5882</v>
      </c>
      <c r="I628" s="133">
        <v>14846</v>
      </c>
      <c r="J628" s="31" t="s">
        <v>1471</v>
      </c>
      <c r="K628" s="143"/>
      <c r="L628" s="144"/>
      <c r="M628" s="145"/>
      <c r="P628" s="187"/>
      <c r="Q628" s="184"/>
      <c r="R628" s="185"/>
      <c r="S628" s="186"/>
    </row>
    <row r="629" spans="8:19" x14ac:dyDescent="0.2">
      <c r="H629" s="97"/>
      <c r="I629" s="133">
        <v>11243</v>
      </c>
      <c r="J629" s="31" t="s">
        <v>1472</v>
      </c>
      <c r="K629" s="143"/>
      <c r="L629" s="144"/>
      <c r="M629" s="145"/>
      <c r="P629" s="187"/>
      <c r="Q629" s="184"/>
      <c r="R629" s="185"/>
      <c r="S629" s="186"/>
    </row>
    <row r="630" spans="8:19" x14ac:dyDescent="0.2">
      <c r="H630" s="97"/>
      <c r="I630" s="133">
        <v>11447</v>
      </c>
      <c r="J630" s="31" t="s">
        <v>1473</v>
      </c>
      <c r="K630" s="143"/>
      <c r="L630" s="144"/>
      <c r="M630" s="145"/>
      <c r="P630" s="187"/>
      <c r="Q630" s="184"/>
      <c r="R630" s="185"/>
      <c r="S630" s="186"/>
    </row>
    <row r="631" spans="8:19" x14ac:dyDescent="0.2">
      <c r="H631" s="97"/>
      <c r="I631" s="133">
        <v>11036</v>
      </c>
      <c r="J631" s="31" t="s">
        <v>1474</v>
      </c>
      <c r="K631" s="143"/>
      <c r="L631" s="144"/>
      <c r="M631" s="145"/>
      <c r="P631" s="187"/>
      <c r="Q631" s="184"/>
      <c r="R631" s="185"/>
      <c r="S631" s="186"/>
    </row>
    <row r="632" spans="8:19" x14ac:dyDescent="0.2">
      <c r="H632" s="97"/>
      <c r="I632" s="133">
        <v>11448</v>
      </c>
      <c r="J632" s="31" t="s">
        <v>1475</v>
      </c>
      <c r="K632" s="143"/>
      <c r="L632" s="144"/>
      <c r="M632" s="145"/>
      <c r="P632" s="187"/>
      <c r="Q632" s="184"/>
      <c r="R632" s="185"/>
      <c r="S632" s="186"/>
    </row>
    <row r="633" spans="8:19" x14ac:dyDescent="0.2">
      <c r="H633" s="97">
        <v>5707</v>
      </c>
      <c r="I633" s="133">
        <v>14859</v>
      </c>
      <c r="J633" s="31" t="s">
        <v>1476</v>
      </c>
      <c r="K633" s="143"/>
      <c r="L633" s="144"/>
      <c r="M633" s="145"/>
      <c r="P633" s="187"/>
      <c r="Q633" s="184"/>
      <c r="R633" s="185"/>
      <c r="S633" s="186"/>
    </row>
    <row r="634" spans="8:19" x14ac:dyDescent="0.2">
      <c r="H634" s="97">
        <v>5708</v>
      </c>
      <c r="I634" s="133">
        <v>14858</v>
      </c>
      <c r="J634" s="31" t="s">
        <v>1477</v>
      </c>
      <c r="K634" s="143"/>
      <c r="L634" s="144"/>
      <c r="M634" s="145"/>
      <c r="P634" s="187"/>
      <c r="Q634" s="184"/>
      <c r="R634" s="185"/>
      <c r="S634" s="186"/>
    </row>
    <row r="635" spans="8:19" x14ac:dyDescent="0.2">
      <c r="H635" s="97">
        <v>5907</v>
      </c>
      <c r="I635" s="133">
        <v>14857</v>
      </c>
      <c r="J635" s="31" t="s">
        <v>1478</v>
      </c>
      <c r="K635" s="143"/>
      <c r="L635" s="144"/>
      <c r="M635" s="145"/>
      <c r="P635" s="187"/>
      <c r="Q635" s="184"/>
      <c r="R635" s="185"/>
      <c r="S635" s="186"/>
    </row>
    <row r="636" spans="8:19" x14ac:dyDescent="0.2">
      <c r="H636" s="97">
        <v>5475</v>
      </c>
      <c r="I636" s="133">
        <v>14853</v>
      </c>
      <c r="J636" s="31" t="s">
        <v>1479</v>
      </c>
      <c r="K636" s="143"/>
      <c r="L636" s="144"/>
      <c r="M636" s="145"/>
      <c r="P636" s="187"/>
      <c r="Q636" s="184"/>
      <c r="R636" s="185"/>
      <c r="S636" s="186"/>
    </row>
    <row r="637" spans="8:19" x14ac:dyDescent="0.2">
      <c r="H637" s="97"/>
      <c r="I637" s="133">
        <v>11425</v>
      </c>
      <c r="J637" s="31" t="s">
        <v>1480</v>
      </c>
      <c r="K637" s="143"/>
      <c r="L637" s="144"/>
      <c r="M637" s="145"/>
      <c r="P637" s="187"/>
      <c r="Q637" s="184"/>
      <c r="R637" s="185"/>
      <c r="S637" s="186"/>
    </row>
    <row r="638" spans="8:19" x14ac:dyDescent="0.2">
      <c r="H638" s="97">
        <v>5627</v>
      </c>
      <c r="I638" s="133">
        <v>14860</v>
      </c>
      <c r="J638" s="31" t="s">
        <v>1481</v>
      </c>
      <c r="K638" s="143"/>
      <c r="L638" s="144"/>
      <c r="M638" s="145"/>
      <c r="P638" s="187"/>
      <c r="Q638" s="184"/>
      <c r="R638" s="185"/>
      <c r="S638" s="186"/>
    </row>
    <row r="639" spans="8:19" x14ac:dyDescent="0.2">
      <c r="H639" s="97"/>
      <c r="I639" s="133">
        <v>11427</v>
      </c>
      <c r="J639" s="31" t="s">
        <v>1482</v>
      </c>
      <c r="K639" s="143"/>
      <c r="L639" s="144"/>
      <c r="M639" s="145"/>
      <c r="P639" s="187"/>
      <c r="Q639" s="184"/>
      <c r="R639" s="185"/>
      <c r="S639" s="186"/>
    </row>
    <row r="640" spans="8:19" x14ac:dyDescent="0.2">
      <c r="H640" s="97">
        <v>5665</v>
      </c>
      <c r="I640" s="133">
        <v>14856</v>
      </c>
      <c r="J640" s="31" t="s">
        <v>3121</v>
      </c>
      <c r="K640" s="143"/>
      <c r="L640" s="144"/>
      <c r="M640" s="145"/>
      <c r="P640" s="187"/>
      <c r="Q640" s="184"/>
      <c r="R640" s="185"/>
      <c r="S640" s="186"/>
    </row>
    <row r="641" spans="8:19" x14ac:dyDescent="0.2">
      <c r="H641" s="97">
        <v>5749</v>
      </c>
      <c r="I641" s="133">
        <v>16074</v>
      </c>
      <c r="J641" s="31" t="s">
        <v>3122</v>
      </c>
      <c r="K641" s="143"/>
      <c r="L641" s="144"/>
      <c r="M641" s="145"/>
      <c r="P641" s="187"/>
      <c r="Q641" s="184"/>
      <c r="R641" s="185"/>
      <c r="S641" s="186"/>
    </row>
    <row r="642" spans="8:19" x14ac:dyDescent="0.2">
      <c r="H642" s="97"/>
      <c r="I642" s="133">
        <v>11430</v>
      </c>
      <c r="J642" s="31" t="s">
        <v>3123</v>
      </c>
      <c r="K642" s="143"/>
      <c r="L642" s="144"/>
      <c r="M642" s="145"/>
      <c r="P642" s="187"/>
      <c r="Q642" s="184"/>
      <c r="R642" s="185"/>
      <c r="S642" s="186"/>
    </row>
    <row r="643" spans="8:19" x14ac:dyDescent="0.2">
      <c r="H643" s="97"/>
      <c r="I643" s="133">
        <v>11602</v>
      </c>
      <c r="J643" s="31" t="s">
        <v>3124</v>
      </c>
      <c r="K643" s="143"/>
      <c r="L643" s="144"/>
      <c r="M643" s="145"/>
      <c r="P643" s="187"/>
      <c r="Q643" s="184"/>
      <c r="R643" s="185"/>
      <c r="S643" s="186"/>
    </row>
    <row r="644" spans="8:19" x14ac:dyDescent="0.2">
      <c r="H644" s="97"/>
      <c r="I644" s="133">
        <v>11603</v>
      </c>
      <c r="J644" s="31" t="s">
        <v>3125</v>
      </c>
      <c r="K644" s="143"/>
      <c r="L644" s="144"/>
      <c r="M644" s="145"/>
      <c r="P644" s="187"/>
      <c r="Q644" s="184"/>
      <c r="R644" s="185"/>
      <c r="S644" s="186"/>
    </row>
    <row r="645" spans="8:19" x14ac:dyDescent="0.2">
      <c r="H645" s="97"/>
      <c r="I645" s="133">
        <v>11604</v>
      </c>
      <c r="J645" s="31" t="s">
        <v>3126</v>
      </c>
      <c r="K645" s="143"/>
      <c r="L645" s="144"/>
      <c r="M645" s="145"/>
      <c r="P645" s="187"/>
      <c r="Q645" s="184"/>
      <c r="R645" s="185"/>
      <c r="S645" s="186"/>
    </row>
    <row r="646" spans="8:19" x14ac:dyDescent="0.2">
      <c r="H646" s="97">
        <v>5909</v>
      </c>
      <c r="I646" s="133">
        <v>14811</v>
      </c>
      <c r="J646" s="31" t="s">
        <v>3127</v>
      </c>
      <c r="K646" s="143"/>
      <c r="L646" s="144"/>
      <c r="M646" s="145"/>
      <c r="P646" s="187"/>
      <c r="Q646" s="184"/>
      <c r="R646" s="185"/>
      <c r="S646" s="186"/>
    </row>
    <row r="647" spans="8:19" x14ac:dyDescent="0.2">
      <c r="H647" s="97">
        <v>5582</v>
      </c>
      <c r="I647" s="133">
        <v>14810</v>
      </c>
      <c r="J647" s="31" t="s">
        <v>3128</v>
      </c>
      <c r="K647" s="143"/>
      <c r="L647" s="144"/>
      <c r="M647" s="145"/>
      <c r="P647" s="187"/>
      <c r="Q647" s="184"/>
      <c r="R647" s="185"/>
      <c r="S647" s="186"/>
    </row>
    <row r="648" spans="8:19" x14ac:dyDescent="0.2">
      <c r="H648" s="97">
        <v>5403</v>
      </c>
      <c r="I648" s="133">
        <v>14808</v>
      </c>
      <c r="J648" s="31" t="s">
        <v>3129</v>
      </c>
      <c r="K648" s="143"/>
      <c r="L648" s="144"/>
      <c r="M648" s="145"/>
      <c r="P648" s="187"/>
      <c r="Q648" s="184"/>
      <c r="R648" s="185"/>
      <c r="S648" s="186"/>
    </row>
    <row r="649" spans="8:19" x14ac:dyDescent="0.2">
      <c r="H649" s="97"/>
      <c r="I649" s="133">
        <v>11037</v>
      </c>
      <c r="J649" s="31" t="s">
        <v>3130</v>
      </c>
      <c r="K649" s="143"/>
      <c r="L649" s="144"/>
      <c r="M649" s="145"/>
      <c r="P649" s="187"/>
      <c r="Q649" s="184"/>
      <c r="R649" s="185"/>
      <c r="S649" s="186"/>
    </row>
    <row r="650" spans="8:19" x14ac:dyDescent="0.2">
      <c r="H650" s="97">
        <v>5476</v>
      </c>
      <c r="I650" s="133">
        <v>14814</v>
      </c>
      <c r="J650" s="31" t="s">
        <v>3131</v>
      </c>
      <c r="K650" s="143"/>
      <c r="L650" s="144"/>
      <c r="M650" s="145"/>
      <c r="P650" s="187"/>
      <c r="Q650" s="184"/>
      <c r="R650" s="185"/>
      <c r="S650" s="186"/>
    </row>
    <row r="651" spans="8:19" x14ac:dyDescent="0.2">
      <c r="H651" s="97">
        <v>5813</v>
      </c>
      <c r="I651" s="133">
        <v>14807</v>
      </c>
      <c r="J651" s="31" t="s">
        <v>3132</v>
      </c>
      <c r="K651" s="143"/>
      <c r="L651" s="144"/>
      <c r="M651" s="145"/>
      <c r="P651" s="187"/>
      <c r="Q651" s="184"/>
      <c r="R651" s="185"/>
      <c r="S651" s="186"/>
    </row>
    <row r="652" spans="8:19" x14ac:dyDescent="0.2">
      <c r="H652" s="97">
        <v>5601</v>
      </c>
      <c r="I652" s="133">
        <v>14806</v>
      </c>
      <c r="J652" s="31" t="s">
        <v>3133</v>
      </c>
      <c r="K652" s="143"/>
      <c r="L652" s="144"/>
      <c r="M652" s="145"/>
      <c r="P652" s="187"/>
      <c r="Q652" s="184"/>
      <c r="R652" s="185"/>
      <c r="S652" s="186"/>
    </row>
    <row r="653" spans="8:19" x14ac:dyDescent="0.2">
      <c r="H653" s="97"/>
      <c r="I653" s="133">
        <v>11613</v>
      </c>
      <c r="J653" s="31" t="s">
        <v>3005</v>
      </c>
      <c r="K653" s="143"/>
      <c r="L653" s="144"/>
      <c r="M653" s="145"/>
      <c r="P653" s="187"/>
      <c r="Q653" s="184"/>
      <c r="R653" s="185"/>
      <c r="S653" s="186"/>
    </row>
    <row r="654" spans="8:19" x14ac:dyDescent="0.2">
      <c r="H654" s="97">
        <v>2055</v>
      </c>
      <c r="I654" s="133">
        <v>15690</v>
      </c>
      <c r="J654" s="31" t="s">
        <v>3533</v>
      </c>
      <c r="K654" s="143"/>
      <c r="L654" s="144"/>
      <c r="M654" s="145"/>
      <c r="P654" s="187"/>
      <c r="Q654" s="184"/>
      <c r="R654" s="185"/>
      <c r="S654" s="186"/>
    </row>
    <row r="655" spans="8:19" x14ac:dyDescent="0.2">
      <c r="H655" s="97">
        <v>5250</v>
      </c>
      <c r="I655" s="133">
        <v>13251</v>
      </c>
      <c r="J655" s="31" t="s">
        <v>3006</v>
      </c>
      <c r="K655" s="143"/>
      <c r="L655" s="144"/>
      <c r="M655" s="145"/>
      <c r="P655" s="187"/>
      <c r="Q655" s="184"/>
      <c r="R655" s="185"/>
      <c r="S655" s="186"/>
    </row>
    <row r="656" spans="8:19" x14ac:dyDescent="0.2">
      <c r="H656" s="97"/>
      <c r="I656" s="133">
        <v>11615</v>
      </c>
      <c r="J656" s="31" t="s">
        <v>3007</v>
      </c>
      <c r="K656" s="143"/>
      <c r="L656" s="144"/>
      <c r="M656" s="145"/>
      <c r="P656" s="187"/>
      <c r="Q656" s="184"/>
      <c r="R656" s="185"/>
      <c r="S656" s="186"/>
    </row>
    <row r="657" spans="8:19" x14ac:dyDescent="0.2">
      <c r="H657" s="97">
        <v>5628</v>
      </c>
      <c r="I657" s="133">
        <v>14815</v>
      </c>
      <c r="J657" s="31" t="s">
        <v>3008</v>
      </c>
      <c r="K657" s="143"/>
      <c r="L657" s="144"/>
      <c r="M657" s="145"/>
      <c r="P657" s="187"/>
      <c r="Q657" s="184"/>
      <c r="R657" s="185"/>
      <c r="S657" s="186"/>
    </row>
    <row r="658" spans="8:19" x14ac:dyDescent="0.2">
      <c r="H658" s="97">
        <v>6235</v>
      </c>
      <c r="I658" s="133">
        <v>11610</v>
      </c>
      <c r="J658" s="31" t="s">
        <v>3009</v>
      </c>
      <c r="K658" s="143"/>
      <c r="L658" s="144"/>
      <c r="M658" s="145"/>
      <c r="P658" s="187"/>
      <c r="Q658" s="184"/>
      <c r="R658" s="185"/>
      <c r="S658" s="186"/>
    </row>
    <row r="659" spans="8:19" x14ac:dyDescent="0.2">
      <c r="H659" s="97"/>
      <c r="I659" s="133">
        <v>11608</v>
      </c>
      <c r="J659" s="31" t="s">
        <v>3010</v>
      </c>
      <c r="K659" s="143"/>
      <c r="L659" s="144"/>
      <c r="M659" s="145"/>
      <c r="P659" s="187"/>
      <c r="Q659" s="184"/>
      <c r="R659" s="185"/>
      <c r="S659" s="186"/>
    </row>
    <row r="660" spans="8:19" x14ac:dyDescent="0.2">
      <c r="H660" s="97">
        <v>6614</v>
      </c>
      <c r="I660" s="133">
        <v>11586</v>
      </c>
      <c r="J660" s="31" t="s">
        <v>3011</v>
      </c>
      <c r="K660" s="143"/>
      <c r="L660" s="144"/>
      <c r="M660" s="145"/>
      <c r="P660" s="187"/>
      <c r="Q660" s="184"/>
      <c r="R660" s="185"/>
      <c r="S660" s="186"/>
    </row>
    <row r="661" spans="8:19" x14ac:dyDescent="0.2">
      <c r="H661" s="97">
        <v>3901</v>
      </c>
      <c r="I661" s="133">
        <v>16599</v>
      </c>
      <c r="J661" s="31" t="s">
        <v>3012</v>
      </c>
      <c r="K661" s="143"/>
      <c r="L661" s="144"/>
      <c r="M661" s="145"/>
      <c r="P661" s="187"/>
      <c r="Q661" s="184"/>
      <c r="R661" s="185"/>
      <c r="S661" s="186"/>
    </row>
    <row r="662" spans="8:19" x14ac:dyDescent="0.2">
      <c r="H662" s="97">
        <v>3911</v>
      </c>
      <c r="I662" s="133">
        <v>16053</v>
      </c>
      <c r="J662" s="31" t="s">
        <v>3013</v>
      </c>
      <c r="K662" s="143"/>
      <c r="L662" s="144"/>
      <c r="M662" s="145"/>
      <c r="P662" s="187"/>
      <c r="Q662" s="184"/>
      <c r="R662" s="185"/>
      <c r="S662" s="186"/>
    </row>
    <row r="663" spans="8:19" x14ac:dyDescent="0.2">
      <c r="H663" s="97"/>
      <c r="I663" s="133">
        <v>11394</v>
      </c>
      <c r="J663" s="31" t="s">
        <v>3014</v>
      </c>
      <c r="K663" s="143"/>
      <c r="L663" s="144"/>
      <c r="M663" s="145"/>
      <c r="P663" s="187"/>
      <c r="Q663" s="184"/>
      <c r="R663" s="185"/>
      <c r="S663" s="186"/>
    </row>
    <row r="664" spans="8:19" x14ac:dyDescent="0.2">
      <c r="H664" s="97">
        <v>5841</v>
      </c>
      <c r="I664" s="133">
        <v>14845</v>
      </c>
      <c r="J664" s="31" t="s">
        <v>3015</v>
      </c>
      <c r="K664" s="143"/>
      <c r="L664" s="144"/>
      <c r="M664" s="145"/>
      <c r="P664" s="187"/>
      <c r="Q664" s="184"/>
      <c r="R664" s="185"/>
      <c r="S664" s="186"/>
    </row>
    <row r="665" spans="8:19" x14ac:dyDescent="0.2">
      <c r="H665" s="97">
        <v>2325</v>
      </c>
      <c r="I665" s="133">
        <v>11426</v>
      </c>
      <c r="J665" s="31" t="s">
        <v>3016</v>
      </c>
      <c r="K665" s="143"/>
      <c r="L665" s="144"/>
      <c r="M665" s="145"/>
      <c r="P665" s="187"/>
      <c r="Q665" s="184"/>
      <c r="R665" s="185"/>
      <c r="S665" s="186"/>
    </row>
    <row r="666" spans="8:19" x14ac:dyDescent="0.2">
      <c r="H666" s="97">
        <v>2128</v>
      </c>
      <c r="I666" s="133">
        <v>11424</v>
      </c>
      <c r="J666" s="31" t="s">
        <v>3017</v>
      </c>
      <c r="K666" s="143"/>
      <c r="L666" s="144"/>
      <c r="M666" s="145"/>
      <c r="P666" s="187"/>
      <c r="Q666" s="184"/>
      <c r="R666" s="185"/>
      <c r="S666" s="186"/>
    </row>
    <row r="667" spans="8:19" x14ac:dyDescent="0.2">
      <c r="H667" s="97"/>
      <c r="I667" s="133">
        <v>10648</v>
      </c>
      <c r="J667" s="31" t="s">
        <v>3018</v>
      </c>
      <c r="K667" s="143"/>
      <c r="L667" s="144"/>
      <c r="M667" s="145"/>
      <c r="P667" s="187"/>
      <c r="Q667" s="184"/>
      <c r="R667" s="185"/>
      <c r="S667" s="186"/>
    </row>
    <row r="668" spans="8:19" x14ac:dyDescent="0.2">
      <c r="H668" s="97"/>
      <c r="I668" s="133">
        <v>11441</v>
      </c>
      <c r="J668" s="31" t="s">
        <v>1294</v>
      </c>
      <c r="K668" s="143"/>
      <c r="L668" s="144"/>
      <c r="M668" s="145"/>
      <c r="P668" s="187"/>
      <c r="Q668" s="184"/>
      <c r="R668" s="185"/>
      <c r="S668" s="186"/>
    </row>
    <row r="669" spans="8:19" x14ac:dyDescent="0.2">
      <c r="H669" s="97"/>
      <c r="I669" s="133">
        <v>10985</v>
      </c>
      <c r="J669" s="31" t="s">
        <v>1295</v>
      </c>
      <c r="K669" s="143"/>
      <c r="L669" s="144"/>
      <c r="M669" s="145"/>
      <c r="P669" s="187"/>
      <c r="Q669" s="184"/>
      <c r="R669" s="185"/>
      <c r="S669" s="186"/>
    </row>
    <row r="670" spans="8:19" x14ac:dyDescent="0.2">
      <c r="H670" s="97">
        <v>2008</v>
      </c>
      <c r="I670" s="133">
        <v>11419</v>
      </c>
      <c r="J670" s="31" t="s">
        <v>1296</v>
      </c>
      <c r="K670" s="143"/>
      <c r="L670" s="144"/>
      <c r="M670" s="145"/>
      <c r="P670" s="187"/>
      <c r="Q670" s="184"/>
      <c r="R670" s="185"/>
      <c r="S670" s="186"/>
    </row>
    <row r="671" spans="8:19" x14ac:dyDescent="0.2">
      <c r="H671" s="97">
        <v>6704</v>
      </c>
      <c r="I671" s="133">
        <v>13275</v>
      </c>
      <c r="J671" s="31" t="s">
        <v>1297</v>
      </c>
      <c r="K671" s="143"/>
      <c r="L671" s="144"/>
      <c r="M671" s="145"/>
      <c r="P671" s="187"/>
      <c r="Q671" s="184"/>
      <c r="R671" s="185"/>
      <c r="S671" s="186"/>
    </row>
    <row r="672" spans="8:19" x14ac:dyDescent="0.2">
      <c r="H672" s="97">
        <v>2068</v>
      </c>
      <c r="I672" s="133">
        <v>11420</v>
      </c>
      <c r="J672" s="31" t="s">
        <v>1298</v>
      </c>
      <c r="K672" s="143"/>
      <c r="L672" s="144"/>
      <c r="M672" s="145"/>
      <c r="P672" s="187"/>
      <c r="Q672" s="184"/>
      <c r="R672" s="185"/>
      <c r="S672" s="186"/>
    </row>
    <row r="673" spans="8:19" x14ac:dyDescent="0.2">
      <c r="H673" s="97">
        <v>2177</v>
      </c>
      <c r="I673" s="133">
        <v>11502</v>
      </c>
      <c r="J673" s="31" t="s">
        <v>1299</v>
      </c>
      <c r="K673" s="143"/>
      <c r="L673" s="144"/>
      <c r="M673" s="145"/>
      <c r="P673" s="187"/>
      <c r="Q673" s="184"/>
      <c r="R673" s="185"/>
      <c r="S673" s="186"/>
    </row>
    <row r="674" spans="8:19" x14ac:dyDescent="0.2">
      <c r="H674" s="97"/>
      <c r="I674" s="133">
        <v>11354</v>
      </c>
      <c r="J674" s="31" t="s">
        <v>1300</v>
      </c>
      <c r="K674" s="143"/>
      <c r="L674" s="144"/>
      <c r="M674" s="145"/>
      <c r="P674" s="187"/>
      <c r="Q674" s="184"/>
      <c r="R674" s="185"/>
      <c r="S674" s="186"/>
    </row>
    <row r="675" spans="8:19" x14ac:dyDescent="0.2">
      <c r="H675" s="97">
        <v>5709</v>
      </c>
      <c r="I675" s="133">
        <v>14809</v>
      </c>
      <c r="J675" s="31" t="s">
        <v>1301</v>
      </c>
      <c r="K675" s="143"/>
      <c r="L675" s="144"/>
      <c r="M675" s="145"/>
      <c r="P675" s="187"/>
      <c r="Q675" s="184"/>
      <c r="R675" s="185"/>
      <c r="S675" s="186"/>
    </row>
    <row r="676" spans="8:19" x14ac:dyDescent="0.2">
      <c r="H676" s="97"/>
      <c r="I676" s="133">
        <v>11617</v>
      </c>
      <c r="J676" s="31" t="s">
        <v>1302</v>
      </c>
      <c r="K676" s="143"/>
      <c r="L676" s="144"/>
      <c r="M676" s="145"/>
      <c r="P676" s="187"/>
      <c r="Q676" s="184"/>
      <c r="R676" s="185"/>
      <c r="S676" s="186"/>
    </row>
    <row r="677" spans="8:19" x14ac:dyDescent="0.2">
      <c r="H677" s="97"/>
      <c r="I677" s="133">
        <v>11614</v>
      </c>
      <c r="J677" s="31" t="s">
        <v>1303</v>
      </c>
      <c r="K677" s="143"/>
      <c r="L677" s="144"/>
      <c r="M677" s="145"/>
      <c r="P677" s="187"/>
      <c r="Q677" s="184"/>
      <c r="R677" s="185"/>
      <c r="S677" s="186"/>
    </row>
    <row r="678" spans="8:19" x14ac:dyDescent="0.2">
      <c r="H678" s="97">
        <v>6612</v>
      </c>
      <c r="I678" s="133">
        <v>11431</v>
      </c>
      <c r="J678" s="31" t="s">
        <v>1304</v>
      </c>
      <c r="K678" s="143"/>
      <c r="L678" s="144"/>
      <c r="M678" s="145"/>
      <c r="P678" s="187"/>
      <c r="Q678" s="184"/>
      <c r="R678" s="185"/>
      <c r="S678" s="186"/>
    </row>
    <row r="679" spans="8:19" x14ac:dyDescent="0.2">
      <c r="H679" s="97">
        <v>6613</v>
      </c>
      <c r="I679" s="133">
        <v>11535</v>
      </c>
      <c r="J679" s="31" t="s">
        <v>1305</v>
      </c>
      <c r="K679" s="143"/>
      <c r="L679" s="144"/>
      <c r="M679" s="145"/>
      <c r="P679" s="187"/>
      <c r="Q679" s="184"/>
      <c r="R679" s="185"/>
      <c r="S679" s="186"/>
    </row>
    <row r="680" spans="8:19" x14ac:dyDescent="0.2">
      <c r="H680" s="97"/>
      <c r="I680" s="133">
        <v>16560</v>
      </c>
      <c r="J680" s="31" t="s">
        <v>3756</v>
      </c>
      <c r="K680" s="143"/>
      <c r="L680" s="144"/>
      <c r="M680" s="145"/>
      <c r="P680" s="187"/>
      <c r="Q680" s="184"/>
      <c r="R680" s="185"/>
      <c r="S680" s="186"/>
    </row>
    <row r="681" spans="8:19" x14ac:dyDescent="0.2">
      <c r="H681" s="97">
        <v>5908</v>
      </c>
      <c r="I681" s="133">
        <v>14862</v>
      </c>
      <c r="J681" s="31" t="s">
        <v>1306</v>
      </c>
      <c r="K681" s="143"/>
      <c r="L681" s="144"/>
      <c r="M681" s="145"/>
      <c r="P681" s="187"/>
      <c r="Q681" s="184"/>
      <c r="R681" s="185"/>
      <c r="S681" s="186"/>
    </row>
    <row r="682" spans="8:19" x14ac:dyDescent="0.2">
      <c r="H682" s="97"/>
      <c r="I682" s="133">
        <v>16190</v>
      </c>
      <c r="J682" s="31" t="s">
        <v>3757</v>
      </c>
      <c r="K682" s="143"/>
      <c r="L682" s="144"/>
      <c r="M682" s="145"/>
      <c r="P682" s="187"/>
      <c r="Q682" s="184"/>
      <c r="R682" s="185"/>
      <c r="S682" s="186"/>
    </row>
    <row r="683" spans="8:19" x14ac:dyDescent="0.2">
      <c r="H683" s="97"/>
      <c r="I683" s="133">
        <v>16517</v>
      </c>
      <c r="J683" s="31" t="s">
        <v>3758</v>
      </c>
      <c r="K683" s="143"/>
      <c r="L683" s="144"/>
      <c r="M683" s="145"/>
      <c r="P683" s="187"/>
      <c r="Q683" s="184"/>
      <c r="R683" s="185"/>
      <c r="S683" s="186"/>
    </row>
    <row r="684" spans="8:19" x14ac:dyDescent="0.2">
      <c r="H684" s="97"/>
      <c r="I684" s="133">
        <v>11587</v>
      </c>
      <c r="J684" s="31" t="s">
        <v>1307</v>
      </c>
      <c r="K684" s="143"/>
      <c r="L684" s="144"/>
      <c r="M684" s="145"/>
      <c r="P684" s="187"/>
      <c r="Q684" s="184"/>
      <c r="R684" s="185"/>
      <c r="S684" s="186"/>
    </row>
    <row r="685" spans="8:19" x14ac:dyDescent="0.2">
      <c r="H685" s="97"/>
      <c r="I685" s="133">
        <v>11588</v>
      </c>
      <c r="J685" s="31" t="s">
        <v>1308</v>
      </c>
      <c r="K685" s="143"/>
      <c r="L685" s="144"/>
      <c r="M685" s="145"/>
      <c r="P685" s="187"/>
      <c r="Q685" s="184"/>
      <c r="R685" s="185"/>
      <c r="S685" s="186"/>
    </row>
    <row r="686" spans="8:19" x14ac:dyDescent="0.2">
      <c r="H686" s="97">
        <v>5629</v>
      </c>
      <c r="I686" s="133">
        <v>14816</v>
      </c>
      <c r="J686" s="31" t="s">
        <v>1309</v>
      </c>
      <c r="K686" s="143"/>
      <c r="L686" s="144"/>
      <c r="M686" s="145"/>
      <c r="P686" s="187"/>
      <c r="Q686" s="184"/>
      <c r="R686" s="185"/>
      <c r="S686" s="186"/>
    </row>
    <row r="687" spans="8:19" x14ac:dyDescent="0.2">
      <c r="H687" s="97"/>
      <c r="I687" s="133">
        <v>11590</v>
      </c>
      <c r="J687" s="31" t="s">
        <v>1310</v>
      </c>
      <c r="K687" s="143"/>
      <c r="L687" s="144"/>
      <c r="M687" s="145"/>
      <c r="P687" s="187"/>
      <c r="Q687" s="184"/>
      <c r="R687" s="185"/>
      <c r="S687" s="186"/>
    </row>
    <row r="688" spans="8:19" x14ac:dyDescent="0.2">
      <c r="H688" s="97"/>
      <c r="I688" s="133">
        <v>10714</v>
      </c>
      <c r="J688" s="31" t="s">
        <v>1311</v>
      </c>
      <c r="K688" s="143"/>
      <c r="L688" s="144"/>
      <c r="M688" s="145"/>
      <c r="P688" s="187"/>
      <c r="Q688" s="184"/>
      <c r="R688" s="185"/>
      <c r="S688" s="186"/>
    </row>
    <row r="689" spans="8:19" x14ac:dyDescent="0.2">
      <c r="H689" s="97">
        <v>6808</v>
      </c>
      <c r="I689" s="133">
        <v>14965</v>
      </c>
      <c r="J689" s="31" t="s">
        <v>1312</v>
      </c>
      <c r="K689" s="143"/>
      <c r="L689" s="144"/>
      <c r="M689" s="145"/>
      <c r="P689" s="187"/>
      <c r="Q689" s="184"/>
      <c r="R689" s="185"/>
      <c r="S689" s="186"/>
    </row>
    <row r="690" spans="8:19" x14ac:dyDescent="0.2">
      <c r="H690" s="97"/>
      <c r="I690" s="133">
        <v>10225</v>
      </c>
      <c r="J690" s="31" t="s">
        <v>1313</v>
      </c>
      <c r="K690" s="143"/>
      <c r="L690" s="144"/>
      <c r="M690" s="145"/>
      <c r="P690" s="187"/>
      <c r="Q690" s="184"/>
      <c r="R690" s="185"/>
      <c r="S690" s="186"/>
    </row>
    <row r="691" spans="8:19" x14ac:dyDescent="0.2">
      <c r="H691" s="97">
        <v>6781</v>
      </c>
      <c r="I691" s="133">
        <v>13328</v>
      </c>
      <c r="J691" s="31" t="s">
        <v>1314</v>
      </c>
      <c r="K691" s="143"/>
      <c r="L691" s="144"/>
      <c r="M691" s="145"/>
      <c r="P691" s="187"/>
      <c r="Q691" s="184"/>
      <c r="R691" s="185"/>
      <c r="S691" s="186"/>
    </row>
    <row r="692" spans="8:19" x14ac:dyDescent="0.2">
      <c r="H692" s="97"/>
      <c r="I692" s="133">
        <v>11600</v>
      </c>
      <c r="J692" s="31" t="s">
        <v>1315</v>
      </c>
      <c r="K692" s="143"/>
      <c r="L692" s="144"/>
      <c r="M692" s="145"/>
      <c r="P692" s="187"/>
      <c r="Q692" s="184"/>
      <c r="R692" s="185"/>
      <c r="S692" s="186"/>
    </row>
    <row r="693" spans="8:19" x14ac:dyDescent="0.2">
      <c r="H693" s="97"/>
      <c r="I693" s="133">
        <v>11592</v>
      </c>
      <c r="J693" s="31" t="s">
        <v>1316</v>
      </c>
      <c r="K693" s="143"/>
      <c r="L693" s="144"/>
      <c r="M693" s="145"/>
      <c r="P693" s="187"/>
      <c r="Q693" s="184"/>
      <c r="R693" s="185"/>
      <c r="S693" s="186"/>
    </row>
    <row r="694" spans="8:19" x14ac:dyDescent="0.2">
      <c r="H694" s="97">
        <v>5710</v>
      </c>
      <c r="I694" s="133">
        <v>14817</v>
      </c>
      <c r="J694" s="31" t="s">
        <v>1317</v>
      </c>
      <c r="K694" s="143"/>
      <c r="L694" s="144"/>
      <c r="M694" s="145"/>
      <c r="P694" s="187"/>
      <c r="Q694" s="184"/>
      <c r="R694" s="185"/>
      <c r="S694" s="186"/>
    </row>
    <row r="695" spans="8:19" x14ac:dyDescent="0.2">
      <c r="H695" s="97">
        <v>5251</v>
      </c>
      <c r="I695" s="133">
        <v>11594</v>
      </c>
      <c r="J695" s="31" t="s">
        <v>1318</v>
      </c>
      <c r="K695" s="143"/>
      <c r="L695" s="144"/>
      <c r="M695" s="145"/>
      <c r="P695" s="187"/>
      <c r="Q695" s="184"/>
      <c r="R695" s="185"/>
      <c r="S695" s="186"/>
    </row>
    <row r="696" spans="8:19" x14ac:dyDescent="0.2">
      <c r="H696" s="97"/>
      <c r="I696" s="133">
        <v>16571</v>
      </c>
      <c r="J696" s="31" t="s">
        <v>3759</v>
      </c>
      <c r="K696" s="143"/>
      <c r="L696" s="144"/>
      <c r="M696" s="145"/>
      <c r="P696" s="187"/>
      <c r="Q696" s="184"/>
      <c r="R696" s="185"/>
      <c r="S696" s="186"/>
    </row>
    <row r="697" spans="8:19" x14ac:dyDescent="0.2">
      <c r="H697" s="97">
        <v>6615</v>
      </c>
      <c r="I697" s="133">
        <v>11595</v>
      </c>
      <c r="J697" s="31" t="s">
        <v>1319</v>
      </c>
      <c r="K697" s="143"/>
      <c r="L697" s="144"/>
      <c r="M697" s="145"/>
      <c r="P697" s="187"/>
      <c r="Q697" s="184"/>
      <c r="R697" s="185"/>
      <c r="S697" s="186"/>
    </row>
    <row r="698" spans="8:19" x14ac:dyDescent="0.2">
      <c r="H698" s="97">
        <v>5236</v>
      </c>
      <c r="I698" s="133">
        <v>15512</v>
      </c>
      <c r="J698" s="31" t="s">
        <v>1320</v>
      </c>
      <c r="K698" s="143"/>
      <c r="L698" s="144"/>
      <c r="M698" s="145"/>
      <c r="P698" s="187"/>
      <c r="Q698" s="184"/>
      <c r="R698" s="185"/>
      <c r="S698" s="186"/>
    </row>
    <row r="699" spans="8:19" x14ac:dyDescent="0.2">
      <c r="H699" s="97">
        <v>6152</v>
      </c>
      <c r="I699" s="133">
        <v>11596</v>
      </c>
      <c r="J699" s="31" t="s">
        <v>1321</v>
      </c>
      <c r="K699" s="143"/>
      <c r="L699" s="144"/>
      <c r="M699" s="145"/>
      <c r="P699" s="187"/>
      <c r="Q699" s="184"/>
      <c r="R699" s="185"/>
      <c r="S699" s="186"/>
    </row>
    <row r="700" spans="8:19" x14ac:dyDescent="0.2">
      <c r="H700" s="97">
        <v>6616</v>
      </c>
      <c r="I700" s="133">
        <v>11597</v>
      </c>
      <c r="J700" s="31" t="s">
        <v>1322</v>
      </c>
      <c r="K700" s="143"/>
      <c r="L700" s="144"/>
      <c r="M700" s="145"/>
      <c r="P700" s="187"/>
      <c r="Q700" s="184"/>
      <c r="R700" s="185"/>
      <c r="S700" s="186"/>
    </row>
    <row r="701" spans="8:19" x14ac:dyDescent="0.2">
      <c r="H701" s="97">
        <v>6211</v>
      </c>
      <c r="I701" s="133">
        <v>11598</v>
      </c>
      <c r="J701" s="31" t="s">
        <v>1323</v>
      </c>
      <c r="K701" s="143"/>
      <c r="L701" s="144"/>
      <c r="M701" s="145"/>
      <c r="P701" s="187"/>
      <c r="Q701" s="184"/>
      <c r="R701" s="185"/>
      <c r="S701" s="186"/>
    </row>
    <row r="702" spans="8:19" x14ac:dyDescent="0.2">
      <c r="H702" s="97">
        <v>6617</v>
      </c>
      <c r="I702" s="133">
        <v>11599</v>
      </c>
      <c r="J702" s="31" t="s">
        <v>1324</v>
      </c>
      <c r="K702" s="143"/>
      <c r="L702" s="144"/>
      <c r="M702" s="145"/>
      <c r="P702" s="187"/>
      <c r="Q702" s="184"/>
      <c r="R702" s="185"/>
      <c r="S702" s="186"/>
    </row>
    <row r="703" spans="8:19" x14ac:dyDescent="0.2">
      <c r="H703" s="97"/>
      <c r="I703" s="133">
        <v>11619</v>
      </c>
      <c r="J703" s="31" t="s">
        <v>1325</v>
      </c>
      <c r="K703" s="143"/>
      <c r="L703" s="144"/>
      <c r="M703" s="145"/>
      <c r="P703" s="187"/>
      <c r="Q703" s="184"/>
      <c r="R703" s="185"/>
      <c r="S703" s="186"/>
    </row>
    <row r="704" spans="8:19" x14ac:dyDescent="0.2">
      <c r="H704" s="97"/>
      <c r="I704" s="133">
        <v>11644</v>
      </c>
      <c r="J704" s="31" t="s">
        <v>1326</v>
      </c>
      <c r="K704" s="143"/>
      <c r="L704" s="144"/>
      <c r="M704" s="145"/>
      <c r="P704" s="187"/>
      <c r="Q704" s="184"/>
      <c r="R704" s="185"/>
      <c r="S704" s="186"/>
    </row>
    <row r="705" spans="8:19" x14ac:dyDescent="0.2">
      <c r="H705" s="97">
        <v>5176</v>
      </c>
      <c r="I705" s="133">
        <v>11616</v>
      </c>
      <c r="J705" s="31" t="s">
        <v>1327</v>
      </c>
      <c r="K705" s="143"/>
      <c r="L705" s="144"/>
      <c r="M705" s="145"/>
      <c r="P705" s="187"/>
      <c r="Q705" s="184"/>
      <c r="R705" s="185"/>
      <c r="S705" s="186"/>
    </row>
    <row r="706" spans="8:19" x14ac:dyDescent="0.2">
      <c r="H706" s="97"/>
      <c r="I706" s="133">
        <v>16237</v>
      </c>
      <c r="J706" s="31" t="s">
        <v>3760</v>
      </c>
      <c r="K706" s="143"/>
      <c r="L706" s="144"/>
      <c r="M706" s="145"/>
      <c r="P706" s="187"/>
      <c r="Q706" s="184"/>
      <c r="R706" s="185"/>
      <c r="S706" s="186"/>
    </row>
    <row r="707" spans="8:19" x14ac:dyDescent="0.2">
      <c r="H707" s="97"/>
      <c r="I707" s="133">
        <v>11637</v>
      </c>
      <c r="J707" s="31" t="s">
        <v>1328</v>
      </c>
      <c r="K707" s="143"/>
      <c r="L707" s="144"/>
      <c r="M707" s="145"/>
      <c r="P707" s="187"/>
      <c r="Q707" s="184"/>
      <c r="R707" s="185"/>
      <c r="S707" s="186"/>
    </row>
    <row r="708" spans="8:19" x14ac:dyDescent="0.2">
      <c r="H708" s="97"/>
      <c r="I708" s="133">
        <v>11638</v>
      </c>
      <c r="J708" s="31" t="s">
        <v>1329</v>
      </c>
      <c r="K708" s="143"/>
      <c r="L708" s="144"/>
      <c r="M708" s="145"/>
      <c r="P708" s="187"/>
      <c r="Q708" s="184"/>
      <c r="R708" s="185"/>
      <c r="S708" s="186"/>
    </row>
    <row r="709" spans="8:19" x14ac:dyDescent="0.2">
      <c r="H709" s="97">
        <v>5711</v>
      </c>
      <c r="I709" s="133">
        <v>14799</v>
      </c>
      <c r="J709" s="31" t="s">
        <v>1330</v>
      </c>
      <c r="K709" s="143"/>
      <c r="L709" s="144"/>
      <c r="M709" s="145"/>
      <c r="P709" s="187"/>
      <c r="Q709" s="184"/>
      <c r="R709" s="185"/>
      <c r="S709" s="186"/>
    </row>
    <row r="710" spans="8:19" x14ac:dyDescent="0.2">
      <c r="H710" s="97"/>
      <c r="I710" s="133">
        <v>11640</v>
      </c>
      <c r="J710" s="31" t="s">
        <v>1331</v>
      </c>
      <c r="K710" s="143"/>
      <c r="L710" s="144"/>
      <c r="M710" s="145"/>
      <c r="P710" s="187"/>
      <c r="Q710" s="184"/>
      <c r="R710" s="185"/>
      <c r="S710" s="186"/>
    </row>
    <row r="711" spans="8:19" x14ac:dyDescent="0.2">
      <c r="H711" s="97"/>
      <c r="I711" s="133">
        <v>16144</v>
      </c>
      <c r="J711" s="31" t="s">
        <v>3761</v>
      </c>
      <c r="K711" s="143"/>
      <c r="L711" s="144"/>
      <c r="M711" s="145"/>
      <c r="P711" s="187"/>
      <c r="Q711" s="184"/>
      <c r="R711" s="185"/>
      <c r="S711" s="186"/>
    </row>
    <row r="712" spans="8:19" x14ac:dyDescent="0.2">
      <c r="H712" s="97">
        <v>5554</v>
      </c>
      <c r="I712" s="133">
        <v>14798</v>
      </c>
      <c r="J712" s="31" t="s">
        <v>1332</v>
      </c>
      <c r="K712" s="143"/>
      <c r="L712" s="144"/>
      <c r="M712" s="145"/>
      <c r="P712" s="187"/>
      <c r="Q712" s="184"/>
      <c r="R712" s="185"/>
      <c r="S712" s="186"/>
    </row>
    <row r="713" spans="8:19" x14ac:dyDescent="0.2">
      <c r="H713" s="97">
        <v>6618</v>
      </c>
      <c r="I713" s="133">
        <v>11651</v>
      </c>
      <c r="J713" s="31" t="s">
        <v>1333</v>
      </c>
      <c r="K713" s="143"/>
      <c r="L713" s="144"/>
      <c r="M713" s="145"/>
      <c r="P713" s="187"/>
      <c r="Q713" s="184"/>
      <c r="R713" s="185"/>
      <c r="S713" s="186"/>
    </row>
    <row r="714" spans="8:19" x14ac:dyDescent="0.2">
      <c r="H714" s="97"/>
      <c r="I714" s="133">
        <v>11643</v>
      </c>
      <c r="J714" s="31" t="s">
        <v>1334</v>
      </c>
      <c r="K714" s="143"/>
      <c r="L714" s="144"/>
      <c r="M714" s="145"/>
      <c r="P714" s="187"/>
      <c r="Q714" s="184"/>
      <c r="R714" s="185"/>
      <c r="S714" s="186"/>
    </row>
    <row r="715" spans="8:19" x14ac:dyDescent="0.2">
      <c r="H715" s="97"/>
      <c r="I715" s="133">
        <v>16516</v>
      </c>
      <c r="J715" s="31" t="s">
        <v>3762</v>
      </c>
      <c r="K715" s="143"/>
      <c r="L715" s="144"/>
      <c r="M715" s="145"/>
      <c r="P715" s="187"/>
      <c r="Q715" s="184"/>
      <c r="R715" s="185"/>
      <c r="S715" s="186"/>
    </row>
    <row r="716" spans="8:19" x14ac:dyDescent="0.2">
      <c r="H716" s="97"/>
      <c r="I716" s="133">
        <v>11236</v>
      </c>
      <c r="J716" s="31" t="s">
        <v>1335</v>
      </c>
      <c r="K716" s="143"/>
      <c r="L716" s="144"/>
      <c r="M716" s="145"/>
      <c r="P716" s="187"/>
      <c r="Q716" s="184"/>
      <c r="R716" s="185"/>
      <c r="S716" s="186"/>
    </row>
    <row r="717" spans="8:19" x14ac:dyDescent="0.2">
      <c r="H717" s="97">
        <v>3881</v>
      </c>
      <c r="I717" s="133">
        <v>16025</v>
      </c>
      <c r="J717" s="31" t="s">
        <v>1336</v>
      </c>
      <c r="K717" s="143"/>
      <c r="L717" s="144"/>
      <c r="M717" s="145"/>
      <c r="P717" s="187"/>
      <c r="Q717" s="184"/>
      <c r="R717" s="185"/>
      <c r="S717" s="186"/>
    </row>
    <row r="718" spans="8:19" x14ac:dyDescent="0.2">
      <c r="H718" s="97">
        <v>6023</v>
      </c>
      <c r="I718" s="133">
        <v>11635</v>
      </c>
      <c r="J718" s="31" t="s">
        <v>1337</v>
      </c>
      <c r="K718" s="143"/>
      <c r="L718" s="144"/>
      <c r="M718" s="145"/>
      <c r="P718" s="187"/>
      <c r="Q718" s="184"/>
      <c r="R718" s="185"/>
      <c r="S718" s="186"/>
    </row>
    <row r="719" spans="8:19" x14ac:dyDescent="0.2">
      <c r="H719" s="97"/>
      <c r="I719" s="133">
        <v>11645</v>
      </c>
      <c r="J719" s="31" t="s">
        <v>1338</v>
      </c>
      <c r="K719" s="143"/>
      <c r="L719" s="144"/>
      <c r="M719" s="145"/>
      <c r="P719" s="187"/>
      <c r="Q719" s="184"/>
      <c r="R719" s="185"/>
      <c r="S719" s="186"/>
    </row>
    <row r="720" spans="8:19" x14ac:dyDescent="0.2">
      <c r="H720" s="97"/>
      <c r="I720" s="133">
        <v>16381</v>
      </c>
      <c r="J720" s="31" t="s">
        <v>3763</v>
      </c>
      <c r="K720" s="143"/>
      <c r="L720" s="144"/>
      <c r="M720" s="145"/>
      <c r="P720" s="187"/>
      <c r="Q720" s="184"/>
      <c r="R720" s="185"/>
      <c r="S720" s="186"/>
    </row>
    <row r="721" spans="8:19" x14ac:dyDescent="0.2">
      <c r="H721" s="97">
        <v>5712</v>
      </c>
      <c r="I721" s="133">
        <v>14794</v>
      </c>
      <c r="J721" s="31" t="s">
        <v>1339</v>
      </c>
      <c r="K721" s="143"/>
      <c r="L721" s="144"/>
      <c r="M721" s="145"/>
      <c r="P721" s="187"/>
      <c r="Q721" s="184"/>
      <c r="R721" s="185"/>
      <c r="S721" s="186"/>
    </row>
    <row r="722" spans="8:19" x14ac:dyDescent="0.2">
      <c r="H722" s="97"/>
      <c r="I722" s="133">
        <v>10986</v>
      </c>
      <c r="J722" s="31" t="s">
        <v>1340</v>
      </c>
      <c r="K722" s="143"/>
      <c r="L722" s="144"/>
      <c r="M722" s="145"/>
      <c r="P722" s="187"/>
      <c r="Q722" s="184"/>
      <c r="R722" s="185"/>
      <c r="S722" s="186"/>
    </row>
    <row r="723" spans="8:19" x14ac:dyDescent="0.2">
      <c r="H723" s="97">
        <v>5404</v>
      </c>
      <c r="I723" s="133">
        <v>14793</v>
      </c>
      <c r="J723" s="31" t="s">
        <v>1341</v>
      </c>
      <c r="K723" s="143"/>
      <c r="L723" s="144"/>
      <c r="M723" s="145"/>
      <c r="P723" s="187"/>
      <c r="Q723" s="184"/>
      <c r="R723" s="185"/>
      <c r="S723" s="186"/>
    </row>
    <row r="724" spans="8:19" x14ac:dyDescent="0.2">
      <c r="H724" s="97">
        <v>2129</v>
      </c>
      <c r="I724" s="133">
        <v>15481</v>
      </c>
      <c r="J724" s="31" t="s">
        <v>1342</v>
      </c>
      <c r="K724" s="143"/>
      <c r="L724" s="144"/>
      <c r="M724" s="145"/>
      <c r="P724" s="187"/>
      <c r="Q724" s="184"/>
      <c r="R724" s="185"/>
      <c r="S724" s="186"/>
    </row>
    <row r="725" spans="8:19" x14ac:dyDescent="0.2">
      <c r="H725" s="97">
        <v>687</v>
      </c>
      <c r="I725" s="133">
        <v>15210</v>
      </c>
      <c r="J725" s="31" t="s">
        <v>1343</v>
      </c>
      <c r="K725" s="143"/>
      <c r="L725" s="144"/>
      <c r="M725" s="145"/>
      <c r="P725" s="187"/>
      <c r="Q725" s="184"/>
      <c r="R725" s="185"/>
      <c r="S725" s="186"/>
    </row>
    <row r="726" spans="8:19" x14ac:dyDescent="0.2">
      <c r="H726" s="97"/>
      <c r="I726" s="133">
        <v>11649</v>
      </c>
      <c r="J726" s="31" t="s">
        <v>1344</v>
      </c>
      <c r="K726" s="143"/>
      <c r="L726" s="144"/>
      <c r="M726" s="145"/>
      <c r="P726" s="187"/>
      <c r="Q726" s="184"/>
      <c r="R726" s="185"/>
      <c r="S726" s="186"/>
    </row>
    <row r="727" spans="8:19" x14ac:dyDescent="0.2">
      <c r="H727" s="97">
        <v>5785</v>
      </c>
      <c r="I727" s="133">
        <v>14792</v>
      </c>
      <c r="J727" s="31" t="s">
        <v>1345</v>
      </c>
      <c r="K727" s="143"/>
      <c r="L727" s="144"/>
      <c r="M727" s="145"/>
      <c r="P727" s="187"/>
      <c r="Q727" s="184"/>
      <c r="R727" s="185"/>
      <c r="S727" s="186"/>
    </row>
    <row r="728" spans="8:19" x14ac:dyDescent="0.2">
      <c r="H728" s="97">
        <v>5555</v>
      </c>
      <c r="I728" s="133">
        <v>14804</v>
      </c>
      <c r="J728" s="31" t="s">
        <v>1346</v>
      </c>
      <c r="K728" s="143"/>
      <c r="L728" s="144"/>
      <c r="M728" s="145"/>
      <c r="P728" s="187"/>
      <c r="Q728" s="184"/>
      <c r="R728" s="185"/>
      <c r="S728" s="186"/>
    </row>
    <row r="729" spans="8:19" x14ac:dyDescent="0.2">
      <c r="H729" s="97">
        <v>5816</v>
      </c>
      <c r="I729" s="133">
        <v>14805</v>
      </c>
      <c r="J729" s="31" t="s">
        <v>1347</v>
      </c>
      <c r="K729" s="143"/>
      <c r="L729" s="144"/>
      <c r="M729" s="145"/>
      <c r="P729" s="187"/>
      <c r="Q729" s="184"/>
      <c r="R729" s="185"/>
      <c r="S729" s="186"/>
    </row>
    <row r="730" spans="8:19" x14ac:dyDescent="0.2">
      <c r="H730" s="97"/>
      <c r="I730" s="133">
        <v>11642</v>
      </c>
      <c r="J730" s="31" t="s">
        <v>1348</v>
      </c>
      <c r="K730" s="143"/>
      <c r="L730" s="144"/>
      <c r="M730" s="145"/>
      <c r="P730" s="187"/>
      <c r="Q730" s="184"/>
      <c r="R730" s="185"/>
      <c r="S730" s="186"/>
    </row>
    <row r="731" spans="8:19" x14ac:dyDescent="0.2">
      <c r="H731" s="97"/>
      <c r="I731" s="133">
        <v>11620</v>
      </c>
      <c r="J731" s="31" t="s">
        <v>1349</v>
      </c>
      <c r="K731" s="143"/>
      <c r="L731" s="144"/>
      <c r="M731" s="145"/>
      <c r="P731" s="187"/>
      <c r="Q731" s="184"/>
      <c r="R731" s="185"/>
      <c r="S731" s="186"/>
    </row>
    <row r="732" spans="8:19" x14ac:dyDescent="0.2">
      <c r="H732" s="97">
        <v>431</v>
      </c>
      <c r="I732" s="133">
        <v>15082</v>
      </c>
      <c r="J732" s="31" t="s">
        <v>1350</v>
      </c>
      <c r="K732" s="143"/>
      <c r="L732" s="144"/>
      <c r="M732" s="145"/>
      <c r="P732" s="187"/>
      <c r="Q732" s="184"/>
      <c r="R732" s="185"/>
      <c r="S732" s="186"/>
    </row>
    <row r="733" spans="8:19" x14ac:dyDescent="0.2">
      <c r="H733" s="97"/>
      <c r="I733" s="133">
        <v>11622</v>
      </c>
      <c r="J733" s="31" t="s">
        <v>1351</v>
      </c>
      <c r="K733" s="143"/>
      <c r="L733" s="144"/>
      <c r="M733" s="145"/>
      <c r="P733" s="187"/>
      <c r="Q733" s="184"/>
      <c r="R733" s="185"/>
      <c r="S733" s="186"/>
    </row>
    <row r="734" spans="8:19" x14ac:dyDescent="0.2">
      <c r="H734" s="97"/>
      <c r="I734" s="133">
        <v>11623</v>
      </c>
      <c r="J734" s="31" t="s">
        <v>1352</v>
      </c>
      <c r="K734" s="143"/>
      <c r="L734" s="144"/>
      <c r="M734" s="145"/>
      <c r="P734" s="187"/>
      <c r="Q734" s="184"/>
      <c r="R734" s="185"/>
      <c r="S734" s="186"/>
    </row>
    <row r="735" spans="8:19" x14ac:dyDescent="0.2">
      <c r="H735" s="97"/>
      <c r="I735" s="133">
        <v>11624</v>
      </c>
      <c r="J735" s="31" t="s">
        <v>1353</v>
      </c>
      <c r="K735" s="143"/>
      <c r="L735" s="144"/>
      <c r="M735" s="145"/>
      <c r="P735" s="187"/>
      <c r="Q735" s="184"/>
      <c r="R735" s="185"/>
      <c r="S735" s="186"/>
    </row>
    <row r="736" spans="8:19" x14ac:dyDescent="0.2">
      <c r="H736" s="97">
        <v>2183</v>
      </c>
      <c r="I736" s="133">
        <v>15692</v>
      </c>
      <c r="J736" s="31" t="s">
        <v>1354</v>
      </c>
      <c r="K736" s="143"/>
      <c r="L736" s="144"/>
      <c r="M736" s="145"/>
      <c r="P736" s="187"/>
      <c r="Q736" s="184"/>
      <c r="R736" s="185"/>
      <c r="S736" s="186"/>
    </row>
    <row r="737" spans="8:19" x14ac:dyDescent="0.2">
      <c r="H737" s="97">
        <v>432</v>
      </c>
      <c r="I737" s="133">
        <v>15083</v>
      </c>
      <c r="J737" s="31" t="s">
        <v>1355</v>
      </c>
      <c r="K737" s="143"/>
      <c r="L737" s="144"/>
      <c r="M737" s="145"/>
      <c r="P737" s="187"/>
      <c r="Q737" s="184"/>
      <c r="R737" s="185"/>
      <c r="S737" s="186"/>
    </row>
    <row r="738" spans="8:19" x14ac:dyDescent="0.2">
      <c r="H738" s="97"/>
      <c r="I738" s="133">
        <v>11634</v>
      </c>
      <c r="J738" s="31" t="s">
        <v>1356</v>
      </c>
      <c r="K738" s="143"/>
      <c r="L738" s="144"/>
      <c r="M738" s="145"/>
      <c r="P738" s="187"/>
      <c r="Q738" s="184"/>
      <c r="R738" s="185"/>
      <c r="S738" s="186"/>
    </row>
    <row r="739" spans="8:19" x14ac:dyDescent="0.2">
      <c r="H739" s="97">
        <v>6451</v>
      </c>
      <c r="I739" s="133">
        <v>16105</v>
      </c>
      <c r="J739" s="31" t="s">
        <v>1357</v>
      </c>
      <c r="K739" s="143"/>
      <c r="L739" s="144"/>
      <c r="M739" s="145"/>
      <c r="P739" s="187"/>
      <c r="Q739" s="184"/>
      <c r="R739" s="185"/>
      <c r="S739" s="186"/>
    </row>
    <row r="740" spans="8:19" x14ac:dyDescent="0.2">
      <c r="H740" s="97">
        <v>6782</v>
      </c>
      <c r="I740" s="133">
        <v>13329</v>
      </c>
      <c r="J740" s="31" t="s">
        <v>1358</v>
      </c>
      <c r="K740" s="143"/>
      <c r="L740" s="144"/>
      <c r="M740" s="145"/>
      <c r="P740" s="187"/>
      <c r="Q740" s="184"/>
      <c r="R740" s="185"/>
      <c r="S740" s="186"/>
    </row>
    <row r="741" spans="8:19" x14ac:dyDescent="0.2">
      <c r="H741" s="97"/>
      <c r="I741" s="133">
        <v>11629</v>
      </c>
      <c r="J741" s="31" t="s">
        <v>1359</v>
      </c>
      <c r="K741" s="143"/>
      <c r="L741" s="144"/>
      <c r="M741" s="145"/>
      <c r="P741" s="187"/>
      <c r="Q741" s="184"/>
      <c r="R741" s="185"/>
      <c r="S741" s="186"/>
    </row>
    <row r="742" spans="8:19" x14ac:dyDescent="0.2">
      <c r="H742" s="97"/>
      <c r="I742" s="133">
        <v>14127</v>
      </c>
      <c r="J742" s="31" t="s">
        <v>1360</v>
      </c>
      <c r="K742" s="143"/>
      <c r="L742" s="144"/>
      <c r="M742" s="145"/>
      <c r="P742" s="187"/>
      <c r="Q742" s="184"/>
      <c r="R742" s="185"/>
      <c r="S742" s="186"/>
    </row>
    <row r="743" spans="8:19" x14ac:dyDescent="0.2">
      <c r="H743" s="97"/>
      <c r="I743" s="133">
        <v>11630</v>
      </c>
      <c r="J743" s="31" t="s">
        <v>1361</v>
      </c>
      <c r="K743" s="143"/>
      <c r="L743" s="144"/>
      <c r="M743" s="145"/>
      <c r="P743" s="187"/>
      <c r="Q743" s="184"/>
      <c r="R743" s="185"/>
      <c r="S743" s="186"/>
    </row>
    <row r="744" spans="8:19" x14ac:dyDescent="0.2">
      <c r="H744" s="97"/>
      <c r="I744" s="133">
        <v>11631</v>
      </c>
      <c r="J744" s="31" t="s">
        <v>1362</v>
      </c>
      <c r="K744" s="143"/>
      <c r="L744" s="144"/>
      <c r="M744" s="145"/>
      <c r="P744" s="187"/>
      <c r="Q744" s="184"/>
      <c r="R744" s="185"/>
      <c r="S744" s="186"/>
    </row>
    <row r="745" spans="8:19" x14ac:dyDescent="0.2">
      <c r="H745" s="97">
        <v>5883</v>
      </c>
      <c r="I745" s="133">
        <v>14802</v>
      </c>
      <c r="J745" s="31" t="s">
        <v>1363</v>
      </c>
      <c r="K745" s="143"/>
      <c r="L745" s="144"/>
      <c r="M745" s="145"/>
      <c r="P745" s="187"/>
      <c r="Q745" s="184"/>
      <c r="R745" s="185"/>
      <c r="S745" s="186"/>
    </row>
    <row r="746" spans="8:19" x14ac:dyDescent="0.2">
      <c r="H746" s="97"/>
      <c r="I746" s="133">
        <v>11633</v>
      </c>
      <c r="J746" s="31" t="s">
        <v>1364</v>
      </c>
      <c r="K746" s="143"/>
      <c r="L746" s="144"/>
      <c r="M746" s="145"/>
      <c r="P746" s="187"/>
      <c r="Q746" s="184"/>
      <c r="R746" s="185"/>
      <c r="S746" s="186"/>
    </row>
    <row r="747" spans="8:19" x14ac:dyDescent="0.2">
      <c r="H747" s="97">
        <v>6619</v>
      </c>
      <c r="I747" s="133">
        <v>11569</v>
      </c>
      <c r="J747" s="31" t="s">
        <v>1365</v>
      </c>
      <c r="K747" s="143"/>
      <c r="L747" s="144"/>
      <c r="M747" s="145"/>
      <c r="P747" s="187"/>
      <c r="Q747" s="184"/>
      <c r="R747" s="185"/>
      <c r="S747" s="186"/>
    </row>
    <row r="748" spans="8:19" x14ac:dyDescent="0.2">
      <c r="H748" s="97"/>
      <c r="I748" s="133">
        <v>16559</v>
      </c>
      <c r="J748" s="31" t="s">
        <v>3764</v>
      </c>
      <c r="K748" s="143"/>
      <c r="L748" s="144"/>
      <c r="M748" s="145"/>
      <c r="P748" s="187"/>
      <c r="Q748" s="184"/>
      <c r="R748" s="185"/>
      <c r="S748" s="186"/>
    </row>
    <row r="749" spans="8:19" x14ac:dyDescent="0.2">
      <c r="H749" s="97">
        <v>5884</v>
      </c>
      <c r="I749" s="133">
        <v>14833</v>
      </c>
      <c r="J749" s="31" t="s">
        <v>1366</v>
      </c>
      <c r="K749" s="143"/>
      <c r="L749" s="144"/>
      <c r="M749" s="145"/>
      <c r="P749" s="187"/>
      <c r="Q749" s="184"/>
      <c r="R749" s="185"/>
      <c r="S749" s="186"/>
    </row>
    <row r="750" spans="8:19" x14ac:dyDescent="0.2">
      <c r="H750" s="97">
        <v>6408</v>
      </c>
      <c r="I750" s="133">
        <v>16091</v>
      </c>
      <c r="J750" s="31" t="s">
        <v>1367</v>
      </c>
      <c r="K750" s="143"/>
      <c r="L750" s="144"/>
      <c r="M750" s="145"/>
      <c r="P750" s="187"/>
      <c r="Q750" s="184"/>
      <c r="R750" s="185"/>
      <c r="S750" s="186"/>
    </row>
    <row r="751" spans="8:19" x14ac:dyDescent="0.2">
      <c r="H751" s="97"/>
      <c r="I751" s="133">
        <v>11537</v>
      </c>
      <c r="J751" s="31" t="s">
        <v>1368</v>
      </c>
      <c r="K751" s="143"/>
      <c r="L751" s="144"/>
      <c r="M751" s="145"/>
      <c r="P751" s="187"/>
      <c r="Q751" s="184"/>
      <c r="R751" s="185"/>
      <c r="S751" s="186"/>
    </row>
    <row r="752" spans="8:19" x14ac:dyDescent="0.2">
      <c r="H752" s="97">
        <v>433</v>
      </c>
      <c r="I752" s="133">
        <v>15084</v>
      </c>
      <c r="J752" s="31" t="s">
        <v>1369</v>
      </c>
      <c r="K752" s="143"/>
      <c r="L752" s="144"/>
      <c r="M752" s="145"/>
      <c r="P752" s="187"/>
      <c r="Q752" s="184"/>
      <c r="R752" s="185"/>
      <c r="S752" s="186"/>
    </row>
    <row r="753" spans="8:19" x14ac:dyDescent="0.2">
      <c r="H753" s="97"/>
      <c r="I753" s="133">
        <v>11538</v>
      </c>
      <c r="J753" s="31" t="s">
        <v>1370</v>
      </c>
      <c r="K753" s="143"/>
      <c r="L753" s="144"/>
      <c r="M753" s="145"/>
      <c r="P753" s="187"/>
      <c r="Q753" s="184"/>
      <c r="R753" s="185"/>
      <c r="S753" s="186"/>
    </row>
    <row r="754" spans="8:19" x14ac:dyDescent="0.2">
      <c r="H754" s="97">
        <v>5477</v>
      </c>
      <c r="I754" s="133">
        <v>14828</v>
      </c>
      <c r="J754" s="31" t="s">
        <v>1371</v>
      </c>
      <c r="K754" s="143"/>
      <c r="L754" s="144"/>
      <c r="M754" s="145"/>
      <c r="P754" s="187"/>
      <c r="Q754" s="184"/>
      <c r="R754" s="185"/>
      <c r="S754" s="186"/>
    </row>
    <row r="755" spans="8:19" x14ac:dyDescent="0.2">
      <c r="H755" s="97">
        <v>2186</v>
      </c>
      <c r="I755" s="133">
        <v>11540</v>
      </c>
      <c r="J755" s="31" t="s">
        <v>1372</v>
      </c>
      <c r="K755" s="143"/>
      <c r="L755" s="144"/>
      <c r="M755" s="145"/>
      <c r="P755" s="187"/>
      <c r="Q755" s="184"/>
      <c r="R755" s="185"/>
      <c r="S755" s="186"/>
    </row>
    <row r="756" spans="8:19" x14ac:dyDescent="0.2">
      <c r="H756" s="97"/>
      <c r="I756" s="133">
        <v>11550</v>
      </c>
      <c r="J756" s="31" t="s">
        <v>1373</v>
      </c>
      <c r="K756" s="143"/>
      <c r="L756" s="144"/>
      <c r="M756" s="145"/>
      <c r="P756" s="187"/>
      <c r="Q756" s="184"/>
      <c r="R756" s="185"/>
      <c r="S756" s="186"/>
    </row>
    <row r="757" spans="8:19" x14ac:dyDescent="0.2">
      <c r="H757" s="97">
        <v>6706</v>
      </c>
      <c r="I757" s="133">
        <v>13277</v>
      </c>
      <c r="J757" s="31" t="s">
        <v>1374</v>
      </c>
      <c r="K757" s="143"/>
      <c r="L757" s="144"/>
      <c r="M757" s="145"/>
      <c r="P757" s="187"/>
      <c r="Q757" s="184"/>
      <c r="R757" s="185"/>
      <c r="S757" s="186"/>
    </row>
    <row r="758" spans="8:19" x14ac:dyDescent="0.2">
      <c r="H758" s="97">
        <v>6783</v>
      </c>
      <c r="I758" s="133">
        <v>13330</v>
      </c>
      <c r="J758" s="31" t="s">
        <v>1375</v>
      </c>
      <c r="K758" s="143"/>
      <c r="L758" s="144"/>
      <c r="M758" s="145"/>
      <c r="P758" s="187"/>
      <c r="Q758" s="184"/>
      <c r="R758" s="185"/>
      <c r="S758" s="186"/>
    </row>
    <row r="759" spans="8:19" x14ac:dyDescent="0.2">
      <c r="H759" s="97"/>
      <c r="I759" s="133">
        <v>10988</v>
      </c>
      <c r="J759" s="31" t="s">
        <v>1376</v>
      </c>
      <c r="K759" s="143"/>
      <c r="L759" s="144"/>
      <c r="M759" s="145"/>
      <c r="P759" s="187"/>
      <c r="Q759" s="184"/>
      <c r="R759" s="185"/>
      <c r="S759" s="186"/>
    </row>
    <row r="760" spans="8:19" x14ac:dyDescent="0.2">
      <c r="H760" s="97">
        <v>6784</v>
      </c>
      <c r="I760" s="133">
        <v>13331</v>
      </c>
      <c r="J760" s="31" t="s">
        <v>1377</v>
      </c>
      <c r="K760" s="143"/>
      <c r="L760" s="144"/>
      <c r="M760" s="145"/>
      <c r="P760" s="187"/>
      <c r="Q760" s="184"/>
      <c r="R760" s="185"/>
      <c r="S760" s="186"/>
    </row>
    <row r="761" spans="8:19" x14ac:dyDescent="0.2">
      <c r="H761" s="97">
        <v>2250</v>
      </c>
      <c r="I761" s="133">
        <v>11534</v>
      </c>
      <c r="J761" s="31" t="s">
        <v>784</v>
      </c>
      <c r="K761" s="143"/>
      <c r="L761" s="144"/>
      <c r="M761" s="145"/>
      <c r="P761" s="187"/>
      <c r="Q761" s="184"/>
      <c r="R761" s="185"/>
      <c r="S761" s="186"/>
    </row>
    <row r="762" spans="8:19" x14ac:dyDescent="0.2">
      <c r="H762" s="97"/>
      <c r="I762" s="133">
        <v>11210</v>
      </c>
      <c r="J762" s="31" t="s">
        <v>785</v>
      </c>
      <c r="K762" s="143"/>
      <c r="L762" s="144"/>
      <c r="M762" s="145"/>
      <c r="P762" s="187"/>
      <c r="Q762" s="184"/>
      <c r="R762" s="185"/>
      <c r="S762" s="186"/>
    </row>
    <row r="763" spans="8:19" x14ac:dyDescent="0.2">
      <c r="H763" s="97"/>
      <c r="I763" s="133">
        <v>11834</v>
      </c>
      <c r="J763" s="31" t="s">
        <v>786</v>
      </c>
      <c r="K763" s="143"/>
      <c r="L763" s="144"/>
      <c r="M763" s="145"/>
      <c r="P763" s="187"/>
      <c r="Q763" s="184"/>
      <c r="R763" s="185"/>
      <c r="S763" s="186"/>
    </row>
    <row r="764" spans="8:19" x14ac:dyDescent="0.2">
      <c r="H764" s="97">
        <v>6708</v>
      </c>
      <c r="I764" s="133">
        <v>16127</v>
      </c>
      <c r="J764" s="31" t="s">
        <v>787</v>
      </c>
      <c r="K764" s="143"/>
      <c r="L764" s="144"/>
      <c r="M764" s="145"/>
      <c r="P764" s="187"/>
      <c r="Q764" s="184"/>
      <c r="R764" s="185"/>
      <c r="S764" s="186"/>
    </row>
    <row r="765" spans="8:19" x14ac:dyDescent="0.2">
      <c r="H765" s="97">
        <v>6709</v>
      </c>
      <c r="I765" s="133">
        <v>13280</v>
      </c>
      <c r="J765" s="31" t="s">
        <v>788</v>
      </c>
      <c r="K765" s="143"/>
      <c r="L765" s="144"/>
      <c r="M765" s="145"/>
      <c r="P765" s="187"/>
      <c r="Q765" s="184"/>
      <c r="R765" s="185"/>
      <c r="S765" s="186"/>
    </row>
    <row r="766" spans="8:19" x14ac:dyDescent="0.2">
      <c r="H766" s="97">
        <v>690</v>
      </c>
      <c r="I766" s="133">
        <v>15211</v>
      </c>
      <c r="J766" s="31" t="s">
        <v>789</v>
      </c>
      <c r="K766" s="143"/>
      <c r="L766" s="144"/>
      <c r="M766" s="145"/>
      <c r="P766" s="187"/>
      <c r="Q766" s="184"/>
      <c r="R766" s="185"/>
      <c r="S766" s="186"/>
    </row>
    <row r="767" spans="8:19" x14ac:dyDescent="0.2">
      <c r="H767" s="97"/>
      <c r="I767" s="133">
        <v>11545</v>
      </c>
      <c r="J767" s="31" t="s">
        <v>790</v>
      </c>
      <c r="K767" s="143"/>
      <c r="L767" s="144"/>
      <c r="M767" s="145"/>
      <c r="P767" s="187"/>
      <c r="Q767" s="184"/>
      <c r="R767" s="185"/>
      <c r="S767" s="186"/>
    </row>
    <row r="768" spans="8:19" x14ac:dyDescent="0.2">
      <c r="H768" s="97">
        <v>6785</v>
      </c>
      <c r="I768" s="133">
        <v>13332</v>
      </c>
      <c r="J768" s="31" t="s">
        <v>791</v>
      </c>
      <c r="K768" s="143"/>
      <c r="L768" s="144"/>
      <c r="M768" s="145"/>
      <c r="P768" s="187"/>
      <c r="Q768" s="184"/>
      <c r="R768" s="185"/>
      <c r="S768" s="186"/>
    </row>
    <row r="769" spans="8:19" x14ac:dyDescent="0.2">
      <c r="H769" s="97">
        <v>434</v>
      </c>
      <c r="I769" s="133">
        <v>15085</v>
      </c>
      <c r="J769" s="31" t="s">
        <v>792</v>
      </c>
      <c r="K769" s="143"/>
      <c r="L769" s="144"/>
      <c r="M769" s="145"/>
      <c r="P769" s="187"/>
      <c r="Q769" s="184"/>
      <c r="R769" s="185"/>
      <c r="S769" s="186"/>
    </row>
    <row r="770" spans="8:19" x14ac:dyDescent="0.2">
      <c r="H770" s="97"/>
      <c r="I770" s="133">
        <v>11043</v>
      </c>
      <c r="J770" s="31" t="s">
        <v>793</v>
      </c>
      <c r="K770" s="143"/>
      <c r="L770" s="144"/>
      <c r="M770" s="145"/>
      <c r="P770" s="187"/>
      <c r="Q770" s="184"/>
      <c r="R770" s="185"/>
      <c r="S770" s="186"/>
    </row>
    <row r="771" spans="8:19" x14ac:dyDescent="0.2">
      <c r="H771" s="97">
        <v>2254</v>
      </c>
      <c r="I771" s="133">
        <v>15693</v>
      </c>
      <c r="J771" s="31" t="s">
        <v>2624</v>
      </c>
      <c r="K771" s="143"/>
      <c r="L771" s="144"/>
      <c r="M771" s="145"/>
      <c r="P771" s="187"/>
      <c r="Q771" s="184"/>
      <c r="R771" s="185"/>
      <c r="S771" s="186"/>
    </row>
    <row r="772" spans="8:19" x14ac:dyDescent="0.2">
      <c r="H772" s="97"/>
      <c r="I772" s="133">
        <v>11548</v>
      </c>
      <c r="J772" s="31" t="s">
        <v>2625</v>
      </c>
      <c r="K772" s="143"/>
      <c r="L772" s="144"/>
      <c r="M772" s="145"/>
      <c r="P772" s="187"/>
      <c r="Q772" s="184"/>
      <c r="R772" s="185"/>
      <c r="S772" s="186"/>
    </row>
    <row r="773" spans="8:19" x14ac:dyDescent="0.2">
      <c r="H773" s="97">
        <v>6710</v>
      </c>
      <c r="I773" s="133">
        <v>13281</v>
      </c>
      <c r="J773" s="31" t="s">
        <v>2626</v>
      </c>
      <c r="K773" s="143"/>
      <c r="L773" s="144"/>
      <c r="M773" s="145"/>
      <c r="P773" s="187"/>
      <c r="Q773" s="184"/>
      <c r="R773" s="185"/>
      <c r="S773" s="186"/>
    </row>
    <row r="774" spans="8:19" x14ac:dyDescent="0.2">
      <c r="H774" s="97"/>
      <c r="I774" s="133">
        <v>11209</v>
      </c>
      <c r="J774" s="31" t="s">
        <v>2627</v>
      </c>
      <c r="K774" s="143"/>
      <c r="L774" s="144"/>
      <c r="M774" s="145"/>
      <c r="P774" s="187"/>
      <c r="Q774" s="184"/>
      <c r="R774" s="185"/>
      <c r="S774" s="186"/>
    </row>
    <row r="775" spans="8:19" x14ac:dyDescent="0.2">
      <c r="H775" s="97"/>
      <c r="I775" s="133">
        <v>11526</v>
      </c>
      <c r="J775" s="31" t="s">
        <v>2628</v>
      </c>
      <c r="K775" s="143"/>
      <c r="L775" s="144"/>
      <c r="M775" s="145"/>
      <c r="P775" s="187"/>
      <c r="Q775" s="184"/>
      <c r="R775" s="185"/>
      <c r="S775" s="186"/>
    </row>
    <row r="776" spans="8:19" x14ac:dyDescent="0.2">
      <c r="H776" s="97"/>
      <c r="I776" s="133">
        <v>11543</v>
      </c>
      <c r="J776" s="31" t="s">
        <v>2629</v>
      </c>
      <c r="K776" s="143"/>
      <c r="L776" s="144"/>
      <c r="M776" s="145"/>
      <c r="P776" s="187"/>
      <c r="Q776" s="184"/>
      <c r="R776" s="185"/>
      <c r="S776" s="186"/>
    </row>
    <row r="777" spans="8:19" x14ac:dyDescent="0.2">
      <c r="H777" s="97">
        <v>5713</v>
      </c>
      <c r="I777" s="133">
        <v>16609</v>
      </c>
      <c r="J777" s="31" t="s">
        <v>3765</v>
      </c>
      <c r="K777" s="143"/>
      <c r="L777" s="144"/>
      <c r="M777" s="145"/>
      <c r="P777" s="187"/>
      <c r="Q777" s="184"/>
      <c r="R777" s="185"/>
      <c r="S777" s="186"/>
    </row>
    <row r="778" spans="8:19" x14ac:dyDescent="0.2">
      <c r="H778" s="97">
        <v>6253</v>
      </c>
      <c r="I778" s="133">
        <v>16077</v>
      </c>
      <c r="J778" s="31" t="s">
        <v>3534</v>
      </c>
      <c r="K778" s="143"/>
      <c r="L778" s="144"/>
      <c r="M778" s="145"/>
      <c r="P778" s="187"/>
      <c r="Q778" s="184"/>
      <c r="R778" s="185"/>
      <c r="S778" s="186"/>
    </row>
    <row r="779" spans="8:19" x14ac:dyDescent="0.2">
      <c r="H779" s="97"/>
      <c r="I779" s="133">
        <v>11541</v>
      </c>
      <c r="J779" s="31" t="s">
        <v>2630</v>
      </c>
      <c r="K779" s="143"/>
      <c r="L779" s="144"/>
      <c r="M779" s="145"/>
      <c r="P779" s="187"/>
      <c r="Q779" s="184"/>
      <c r="R779" s="185"/>
      <c r="S779" s="186"/>
    </row>
    <row r="780" spans="8:19" x14ac:dyDescent="0.2">
      <c r="H780" s="97">
        <v>5714</v>
      </c>
      <c r="I780" s="133">
        <v>14835</v>
      </c>
      <c r="J780" s="31" t="s">
        <v>2631</v>
      </c>
      <c r="K780" s="143"/>
      <c r="L780" s="144"/>
      <c r="M780" s="145"/>
      <c r="P780" s="187"/>
      <c r="Q780" s="184"/>
      <c r="R780" s="185"/>
      <c r="S780" s="186"/>
    </row>
    <row r="781" spans="8:19" x14ac:dyDescent="0.2">
      <c r="H781" s="97"/>
      <c r="I781" s="133">
        <v>11520</v>
      </c>
      <c r="J781" s="31" t="s">
        <v>2632</v>
      </c>
      <c r="K781" s="143"/>
      <c r="L781" s="144"/>
      <c r="M781" s="145"/>
      <c r="P781" s="187"/>
      <c r="Q781" s="184"/>
      <c r="R781" s="185"/>
      <c r="S781" s="186"/>
    </row>
    <row r="782" spans="8:19" x14ac:dyDescent="0.2">
      <c r="H782" s="97"/>
      <c r="I782" s="133">
        <v>11521</v>
      </c>
      <c r="J782" s="31" t="s">
        <v>2633</v>
      </c>
      <c r="K782" s="143"/>
      <c r="L782" s="144"/>
      <c r="M782" s="145"/>
      <c r="P782" s="187"/>
      <c r="Q782" s="184"/>
      <c r="R782" s="185"/>
      <c r="S782" s="186"/>
    </row>
    <row r="783" spans="8:19" x14ac:dyDescent="0.2">
      <c r="H783" s="97">
        <v>2257</v>
      </c>
      <c r="I783" s="133">
        <v>11522</v>
      </c>
      <c r="J783" s="31" t="s">
        <v>2634</v>
      </c>
      <c r="K783" s="143"/>
      <c r="L783" s="144"/>
      <c r="M783" s="145"/>
      <c r="P783" s="187"/>
      <c r="Q783" s="184"/>
      <c r="R783" s="185"/>
      <c r="S783" s="186"/>
    </row>
    <row r="784" spans="8:19" x14ac:dyDescent="0.2">
      <c r="H784" s="97">
        <v>6452</v>
      </c>
      <c r="I784" s="133">
        <v>16106</v>
      </c>
      <c r="J784" s="31" t="s">
        <v>2635</v>
      </c>
      <c r="K784" s="143"/>
      <c r="L784" s="144"/>
      <c r="M784" s="145"/>
      <c r="P784" s="187"/>
      <c r="Q784" s="184"/>
      <c r="R784" s="185"/>
      <c r="S784" s="186"/>
    </row>
    <row r="785" spans="8:19" x14ac:dyDescent="0.2">
      <c r="H785" s="97">
        <v>5583</v>
      </c>
      <c r="I785" s="133">
        <v>14832</v>
      </c>
      <c r="J785" s="31" t="s">
        <v>2636</v>
      </c>
      <c r="K785" s="143"/>
      <c r="L785" s="144"/>
      <c r="M785" s="145"/>
      <c r="P785" s="187"/>
      <c r="Q785" s="184"/>
      <c r="R785" s="185"/>
      <c r="S785" s="186"/>
    </row>
    <row r="786" spans="8:19" x14ac:dyDescent="0.2">
      <c r="H786" s="97"/>
      <c r="I786" s="133">
        <v>16558</v>
      </c>
      <c r="J786" s="31" t="s">
        <v>2637</v>
      </c>
      <c r="K786" s="143"/>
      <c r="L786" s="144"/>
      <c r="M786" s="145"/>
      <c r="P786" s="187"/>
      <c r="Q786" s="184"/>
      <c r="R786" s="185"/>
      <c r="S786" s="186"/>
    </row>
    <row r="787" spans="8:19" x14ac:dyDescent="0.2">
      <c r="H787" s="97"/>
      <c r="I787" s="133">
        <v>11352</v>
      </c>
      <c r="J787" s="31" t="s">
        <v>2638</v>
      </c>
      <c r="K787" s="143"/>
      <c r="L787" s="144"/>
      <c r="M787" s="145"/>
      <c r="P787" s="187"/>
      <c r="Q787" s="184"/>
      <c r="R787" s="185"/>
      <c r="S787" s="186"/>
    </row>
    <row r="788" spans="8:19" x14ac:dyDescent="0.2">
      <c r="H788" s="97">
        <v>5910</v>
      </c>
      <c r="I788" s="133">
        <v>14836</v>
      </c>
      <c r="J788" s="31" t="s">
        <v>2639</v>
      </c>
      <c r="K788" s="143"/>
      <c r="L788" s="144"/>
      <c r="M788" s="145"/>
      <c r="P788" s="187"/>
      <c r="Q788" s="184"/>
      <c r="R788" s="185"/>
      <c r="S788" s="186"/>
    </row>
    <row r="789" spans="8:19" x14ac:dyDescent="0.2">
      <c r="H789" s="97">
        <v>5752</v>
      </c>
      <c r="I789" s="133">
        <v>14831</v>
      </c>
      <c r="J789" s="31" t="s">
        <v>2640</v>
      </c>
      <c r="K789" s="143"/>
      <c r="L789" s="144"/>
      <c r="M789" s="145"/>
      <c r="P789" s="187"/>
      <c r="Q789" s="184"/>
      <c r="R789" s="185"/>
      <c r="S789" s="186"/>
    </row>
    <row r="790" spans="8:19" x14ac:dyDescent="0.2">
      <c r="H790" s="97">
        <v>691</v>
      </c>
      <c r="I790" s="133">
        <v>15212</v>
      </c>
      <c r="J790" s="31" t="s">
        <v>2641</v>
      </c>
      <c r="K790" s="143"/>
      <c r="L790" s="144"/>
      <c r="M790" s="145"/>
      <c r="P790" s="187"/>
      <c r="Q790" s="184"/>
      <c r="R790" s="185"/>
      <c r="S790" s="186"/>
    </row>
    <row r="791" spans="8:19" x14ac:dyDescent="0.2">
      <c r="H791" s="97">
        <v>2130</v>
      </c>
      <c r="I791" s="133">
        <v>11533</v>
      </c>
      <c r="J791" s="31" t="s">
        <v>2642</v>
      </c>
      <c r="K791" s="143"/>
      <c r="L791" s="144"/>
      <c r="M791" s="145"/>
      <c r="P791" s="187"/>
      <c r="Q791" s="184"/>
      <c r="R791" s="185"/>
      <c r="S791" s="186"/>
    </row>
    <row r="792" spans="8:19" x14ac:dyDescent="0.2">
      <c r="H792" s="97">
        <v>5479</v>
      </c>
      <c r="I792" s="133">
        <v>14830</v>
      </c>
      <c r="J792" s="31" t="s">
        <v>2643</v>
      </c>
      <c r="K792" s="143"/>
      <c r="L792" s="144"/>
      <c r="M792" s="145"/>
      <c r="P792" s="187"/>
      <c r="Q792" s="184"/>
      <c r="R792" s="185"/>
      <c r="S792" s="186"/>
    </row>
    <row r="793" spans="8:19" x14ac:dyDescent="0.2">
      <c r="H793" s="97">
        <v>5911</v>
      </c>
      <c r="I793" s="133">
        <v>14829</v>
      </c>
      <c r="J793" s="31" t="s">
        <v>2644</v>
      </c>
      <c r="K793" s="143"/>
      <c r="L793" s="144"/>
      <c r="M793" s="145"/>
      <c r="P793" s="187"/>
      <c r="Q793" s="184"/>
      <c r="R793" s="185"/>
      <c r="S793" s="186"/>
    </row>
    <row r="794" spans="8:19" x14ac:dyDescent="0.2">
      <c r="H794" s="97">
        <v>5456</v>
      </c>
      <c r="I794" s="133">
        <v>14546</v>
      </c>
      <c r="J794" s="31" t="s">
        <v>2645</v>
      </c>
      <c r="K794" s="143"/>
      <c r="L794" s="144"/>
      <c r="M794" s="145"/>
      <c r="P794" s="187"/>
      <c r="Q794" s="184"/>
      <c r="R794" s="185"/>
      <c r="S794" s="186"/>
    </row>
    <row r="795" spans="8:19" x14ac:dyDescent="0.2">
      <c r="H795" s="97"/>
      <c r="I795" s="133">
        <v>11531</v>
      </c>
      <c r="J795" s="31" t="s">
        <v>2646</v>
      </c>
      <c r="K795" s="143"/>
      <c r="L795" s="144"/>
      <c r="M795" s="145"/>
      <c r="P795" s="187"/>
      <c r="Q795" s="184"/>
      <c r="R795" s="185"/>
      <c r="S795" s="186"/>
    </row>
    <row r="796" spans="8:19" x14ac:dyDescent="0.2">
      <c r="H796" s="97">
        <v>5138</v>
      </c>
      <c r="I796" s="133">
        <v>16587</v>
      </c>
      <c r="J796" s="31" t="s">
        <v>2647</v>
      </c>
      <c r="K796" s="143"/>
      <c r="L796" s="144"/>
      <c r="M796" s="145"/>
      <c r="P796" s="187"/>
      <c r="Q796" s="184"/>
      <c r="R796" s="185"/>
      <c r="S796" s="186"/>
    </row>
    <row r="797" spans="8:19" x14ac:dyDescent="0.2">
      <c r="H797" s="97">
        <v>2011</v>
      </c>
      <c r="I797" s="133">
        <v>14510</v>
      </c>
      <c r="J797" s="31" t="s">
        <v>2648</v>
      </c>
      <c r="K797" s="143"/>
      <c r="L797" s="144"/>
      <c r="M797" s="145"/>
      <c r="P797" s="187"/>
      <c r="Q797" s="184"/>
      <c r="R797" s="185"/>
      <c r="S797" s="186"/>
    </row>
    <row r="798" spans="8:19" x14ac:dyDescent="0.2">
      <c r="H798" s="97">
        <v>5516</v>
      </c>
      <c r="I798" s="133">
        <v>14825</v>
      </c>
      <c r="J798" s="31" t="s">
        <v>2649</v>
      </c>
      <c r="K798" s="143"/>
      <c r="L798" s="144"/>
      <c r="M798" s="145"/>
      <c r="P798" s="187"/>
      <c r="Q798" s="184"/>
      <c r="R798" s="185"/>
      <c r="S798" s="186"/>
    </row>
    <row r="799" spans="8:19" x14ac:dyDescent="0.2">
      <c r="H799" s="97"/>
      <c r="I799" s="133">
        <v>11577</v>
      </c>
      <c r="J799" s="31" t="s">
        <v>2650</v>
      </c>
      <c r="K799" s="143"/>
      <c r="L799" s="144"/>
      <c r="M799" s="145"/>
      <c r="P799" s="187"/>
      <c r="Q799" s="184"/>
      <c r="R799" s="185"/>
      <c r="S799" s="186"/>
    </row>
    <row r="800" spans="8:19" x14ac:dyDescent="0.2">
      <c r="H800" s="97"/>
      <c r="I800" s="133">
        <v>13677</v>
      </c>
      <c r="J800" s="31" t="s">
        <v>2651</v>
      </c>
      <c r="K800" s="143"/>
      <c r="L800" s="144"/>
      <c r="M800" s="145"/>
      <c r="P800" s="187"/>
      <c r="Q800" s="184"/>
      <c r="R800" s="185"/>
      <c r="S800" s="186"/>
    </row>
    <row r="801" spans="8:19" x14ac:dyDescent="0.2">
      <c r="H801" s="97"/>
      <c r="I801" s="133">
        <v>11290</v>
      </c>
      <c r="J801" s="31" t="s">
        <v>2652</v>
      </c>
      <c r="K801" s="143"/>
      <c r="L801" s="144"/>
      <c r="M801" s="145"/>
      <c r="P801" s="187"/>
      <c r="Q801" s="184"/>
      <c r="R801" s="185"/>
      <c r="S801" s="186"/>
    </row>
    <row r="802" spans="8:19" x14ac:dyDescent="0.2">
      <c r="H802" s="97"/>
      <c r="I802" s="133">
        <v>10014</v>
      </c>
      <c r="J802" s="31" t="s">
        <v>2653</v>
      </c>
      <c r="K802" s="143"/>
      <c r="L802" s="144"/>
      <c r="M802" s="145"/>
      <c r="P802" s="187"/>
      <c r="Q802" s="184"/>
      <c r="R802" s="185"/>
      <c r="S802" s="186"/>
    </row>
    <row r="803" spans="8:19" x14ac:dyDescent="0.2">
      <c r="H803" s="97"/>
      <c r="I803" s="133">
        <v>11549</v>
      </c>
      <c r="J803" s="31" t="s">
        <v>2654</v>
      </c>
      <c r="K803" s="143"/>
      <c r="L803" s="144"/>
      <c r="M803" s="145"/>
      <c r="P803" s="187"/>
      <c r="Q803" s="184"/>
      <c r="R803" s="185"/>
      <c r="S803" s="186"/>
    </row>
    <row r="804" spans="8:19" x14ac:dyDescent="0.2">
      <c r="H804" s="97">
        <v>5180</v>
      </c>
      <c r="I804" s="133">
        <v>11570</v>
      </c>
      <c r="J804" s="31" t="s">
        <v>2655</v>
      </c>
      <c r="K804" s="143"/>
      <c r="L804" s="144"/>
      <c r="M804" s="145"/>
      <c r="P804" s="187"/>
      <c r="Q804" s="184"/>
      <c r="R804" s="185"/>
      <c r="S804" s="186"/>
    </row>
    <row r="805" spans="8:19" x14ac:dyDescent="0.2">
      <c r="H805" s="97">
        <v>5181</v>
      </c>
      <c r="I805" s="133">
        <v>11571</v>
      </c>
      <c r="J805" s="31" t="s">
        <v>2656</v>
      </c>
      <c r="K805" s="143"/>
      <c r="L805" s="144"/>
      <c r="M805" s="145"/>
      <c r="P805" s="187"/>
      <c r="Q805" s="184"/>
      <c r="R805" s="185"/>
      <c r="S805" s="186"/>
    </row>
    <row r="806" spans="8:19" x14ac:dyDescent="0.2">
      <c r="H806" s="97">
        <v>5669</v>
      </c>
      <c r="I806" s="133">
        <v>14821</v>
      </c>
      <c r="J806" s="31" t="s">
        <v>2657</v>
      </c>
      <c r="K806" s="143"/>
      <c r="L806" s="144"/>
      <c r="M806" s="145"/>
      <c r="P806" s="187"/>
      <c r="Q806" s="184"/>
      <c r="R806" s="185"/>
      <c r="S806" s="186"/>
    </row>
    <row r="807" spans="8:19" x14ac:dyDescent="0.2">
      <c r="H807" s="97"/>
      <c r="I807" s="133">
        <v>11358</v>
      </c>
      <c r="J807" s="31" t="s">
        <v>2658</v>
      </c>
      <c r="K807" s="143"/>
      <c r="L807" s="144"/>
      <c r="M807" s="145"/>
      <c r="P807" s="187"/>
      <c r="Q807" s="184"/>
      <c r="R807" s="185"/>
      <c r="S807" s="186"/>
    </row>
    <row r="808" spans="8:19" x14ac:dyDescent="0.2">
      <c r="H808" s="97">
        <v>6610</v>
      </c>
      <c r="I808" s="133">
        <v>11387</v>
      </c>
      <c r="J808" s="31" t="s">
        <v>2659</v>
      </c>
      <c r="K808" s="143"/>
      <c r="L808" s="144"/>
      <c r="M808" s="145"/>
      <c r="P808" s="187"/>
      <c r="Q808" s="184"/>
      <c r="R808" s="185"/>
      <c r="S808" s="186"/>
    </row>
    <row r="809" spans="8:19" x14ac:dyDescent="0.2">
      <c r="H809" s="97">
        <v>25</v>
      </c>
      <c r="I809" s="133">
        <v>11573</v>
      </c>
      <c r="J809" s="31" t="s">
        <v>2660</v>
      </c>
      <c r="K809" s="143"/>
      <c r="L809" s="144"/>
      <c r="M809" s="145"/>
      <c r="P809" s="187"/>
      <c r="Q809" s="184"/>
      <c r="R809" s="185"/>
      <c r="S809" s="186"/>
    </row>
    <row r="810" spans="8:19" x14ac:dyDescent="0.2">
      <c r="H810" s="97">
        <v>1125</v>
      </c>
      <c r="I810" s="133">
        <v>15593</v>
      </c>
      <c r="J810" s="31" t="s">
        <v>2661</v>
      </c>
      <c r="K810" s="143"/>
      <c r="L810" s="144"/>
      <c r="M810" s="145"/>
      <c r="P810" s="187"/>
      <c r="Q810" s="184"/>
      <c r="R810" s="185"/>
      <c r="S810" s="186"/>
    </row>
    <row r="811" spans="8:19" x14ac:dyDescent="0.2">
      <c r="H811" s="97">
        <v>5480</v>
      </c>
      <c r="I811" s="133">
        <v>14819</v>
      </c>
      <c r="J811" s="31" t="s">
        <v>2662</v>
      </c>
      <c r="K811" s="143"/>
      <c r="L811" s="144"/>
      <c r="M811" s="145"/>
      <c r="P811" s="187"/>
      <c r="Q811" s="184"/>
      <c r="R811" s="185"/>
      <c r="S811" s="186"/>
    </row>
    <row r="812" spans="8:19" x14ac:dyDescent="0.2">
      <c r="H812" s="97">
        <v>1503</v>
      </c>
      <c r="I812" s="133">
        <v>11568</v>
      </c>
      <c r="J812" s="31" t="s">
        <v>2663</v>
      </c>
      <c r="K812" s="143"/>
      <c r="L812" s="144"/>
      <c r="M812" s="145"/>
      <c r="P812" s="187"/>
      <c r="Q812" s="184"/>
      <c r="R812" s="185"/>
      <c r="S812" s="186"/>
    </row>
    <row r="813" spans="8:19" x14ac:dyDescent="0.2">
      <c r="H813" s="97">
        <v>5071</v>
      </c>
      <c r="I813" s="133">
        <v>11579</v>
      </c>
      <c r="J813" s="31" t="s">
        <v>2664</v>
      </c>
      <c r="K813" s="143"/>
      <c r="L813" s="144"/>
      <c r="M813" s="145"/>
      <c r="P813" s="187"/>
      <c r="Q813" s="184"/>
      <c r="R813" s="185"/>
      <c r="S813" s="186"/>
    </row>
    <row r="814" spans="8:19" x14ac:dyDescent="0.2">
      <c r="H814" s="97"/>
      <c r="I814" s="133">
        <v>11044</v>
      </c>
      <c r="J814" s="31" t="s">
        <v>2665</v>
      </c>
      <c r="K814" s="143"/>
      <c r="L814" s="144"/>
      <c r="M814" s="145"/>
      <c r="P814" s="187"/>
      <c r="Q814" s="184"/>
      <c r="R814" s="185"/>
      <c r="S814" s="186"/>
    </row>
    <row r="815" spans="8:19" x14ac:dyDescent="0.2">
      <c r="H815" s="97">
        <v>6811</v>
      </c>
      <c r="I815" s="133">
        <v>16627</v>
      </c>
      <c r="J815" s="31" t="s">
        <v>4037</v>
      </c>
      <c r="K815" s="143"/>
      <c r="L815" s="144"/>
      <c r="M815" s="145"/>
      <c r="P815" s="187"/>
      <c r="Q815" s="184"/>
      <c r="R815" s="185"/>
      <c r="S815" s="186"/>
    </row>
    <row r="816" spans="8:19" x14ac:dyDescent="0.2">
      <c r="H816" s="97"/>
      <c r="I816" s="133">
        <v>11045</v>
      </c>
      <c r="J816" s="31" t="s">
        <v>2666</v>
      </c>
      <c r="K816" s="143"/>
      <c r="L816" s="144"/>
      <c r="M816" s="145"/>
      <c r="P816" s="187"/>
      <c r="Q816" s="184"/>
      <c r="R816" s="185"/>
      <c r="S816" s="186"/>
    </row>
    <row r="817" spans="8:19" x14ac:dyDescent="0.2">
      <c r="H817" s="97">
        <v>6620</v>
      </c>
      <c r="I817" s="133">
        <v>11582</v>
      </c>
      <c r="J817" s="31" t="s">
        <v>2667</v>
      </c>
      <c r="K817" s="143"/>
      <c r="L817" s="144"/>
      <c r="M817" s="145"/>
      <c r="P817" s="187"/>
      <c r="Q817" s="184"/>
      <c r="R817" s="185"/>
      <c r="S817" s="186"/>
    </row>
    <row r="818" spans="8:19" x14ac:dyDescent="0.2">
      <c r="H818" s="97"/>
      <c r="I818" s="133">
        <v>16356</v>
      </c>
      <c r="J818" s="31" t="s">
        <v>3766</v>
      </c>
      <c r="K818" s="143"/>
      <c r="L818" s="144"/>
      <c r="M818" s="145"/>
      <c r="P818" s="187"/>
      <c r="Q818" s="184"/>
      <c r="R818" s="185"/>
      <c r="S818" s="186"/>
    </row>
    <row r="819" spans="8:19" x14ac:dyDescent="0.2">
      <c r="H819" s="97"/>
      <c r="I819" s="133">
        <v>11560</v>
      </c>
      <c r="J819" s="31" t="s">
        <v>2668</v>
      </c>
      <c r="K819" s="143"/>
      <c r="L819" s="144"/>
      <c r="M819" s="145"/>
      <c r="P819" s="187"/>
      <c r="Q819" s="184"/>
      <c r="R819" s="185"/>
      <c r="S819" s="186"/>
    </row>
    <row r="820" spans="8:19" x14ac:dyDescent="0.2">
      <c r="H820" s="97">
        <v>3851</v>
      </c>
      <c r="I820" s="133">
        <v>16047</v>
      </c>
      <c r="J820" s="31" t="s">
        <v>2669</v>
      </c>
      <c r="K820" s="143"/>
      <c r="L820" s="144"/>
      <c r="M820" s="145"/>
      <c r="P820" s="187"/>
      <c r="Q820" s="184"/>
      <c r="R820" s="185"/>
      <c r="S820" s="186"/>
    </row>
    <row r="821" spans="8:19" x14ac:dyDescent="0.2">
      <c r="H821" s="97"/>
      <c r="I821" s="133">
        <v>13676</v>
      </c>
      <c r="J821" s="31" t="s">
        <v>2670</v>
      </c>
      <c r="K821" s="143"/>
      <c r="L821" s="144"/>
      <c r="M821" s="145"/>
      <c r="P821" s="187"/>
      <c r="Q821" s="184"/>
      <c r="R821" s="185"/>
      <c r="S821" s="186"/>
    </row>
    <row r="822" spans="8:19" x14ac:dyDescent="0.2">
      <c r="H822" s="97">
        <v>3401</v>
      </c>
      <c r="I822" s="133">
        <v>14451</v>
      </c>
      <c r="J822" s="31" t="s">
        <v>2671</v>
      </c>
      <c r="K822" s="143"/>
      <c r="L822" s="144"/>
      <c r="M822" s="145"/>
      <c r="P822" s="187"/>
      <c r="Q822" s="184"/>
      <c r="R822" s="185"/>
      <c r="S822" s="186"/>
    </row>
    <row r="823" spans="8:19" x14ac:dyDescent="0.2">
      <c r="H823" s="97">
        <v>535</v>
      </c>
      <c r="I823" s="133">
        <v>15115</v>
      </c>
      <c r="J823" s="31" t="s">
        <v>2672</v>
      </c>
      <c r="K823" s="143"/>
      <c r="L823" s="144"/>
      <c r="M823" s="145"/>
      <c r="P823" s="187"/>
      <c r="Q823" s="184"/>
      <c r="R823" s="185"/>
      <c r="S823" s="186"/>
    </row>
    <row r="824" spans="8:19" x14ac:dyDescent="0.2">
      <c r="H824" s="97">
        <v>2516</v>
      </c>
      <c r="I824" s="133">
        <v>13725</v>
      </c>
      <c r="J824" s="31" t="s">
        <v>2673</v>
      </c>
      <c r="K824" s="143"/>
      <c r="L824" s="144"/>
      <c r="M824" s="145"/>
      <c r="P824" s="187"/>
      <c r="Q824" s="184"/>
      <c r="R824" s="185"/>
      <c r="S824" s="186"/>
    </row>
    <row r="825" spans="8:19" x14ac:dyDescent="0.2">
      <c r="H825" s="97"/>
      <c r="I825" s="133">
        <v>11558</v>
      </c>
      <c r="J825" s="31" t="s">
        <v>2674</v>
      </c>
      <c r="K825" s="143"/>
      <c r="L825" s="144"/>
      <c r="M825" s="145"/>
      <c r="P825" s="187"/>
      <c r="Q825" s="184"/>
      <c r="R825" s="185"/>
      <c r="S825" s="186"/>
    </row>
    <row r="826" spans="8:19" x14ac:dyDescent="0.2">
      <c r="H826" s="97">
        <v>2051</v>
      </c>
      <c r="I826" s="133">
        <v>14511</v>
      </c>
      <c r="J826" s="31" t="s">
        <v>2675</v>
      </c>
      <c r="K826" s="143"/>
      <c r="L826" s="144"/>
      <c r="M826" s="145"/>
      <c r="P826" s="187"/>
      <c r="Q826" s="184"/>
      <c r="R826" s="185"/>
      <c r="S826" s="186"/>
    </row>
    <row r="827" spans="8:19" x14ac:dyDescent="0.2">
      <c r="H827" s="97">
        <v>6711</v>
      </c>
      <c r="I827" s="133">
        <v>13282</v>
      </c>
      <c r="J827" s="31" t="s">
        <v>2676</v>
      </c>
      <c r="K827" s="143"/>
      <c r="L827" s="144"/>
      <c r="M827" s="145"/>
      <c r="P827" s="187"/>
      <c r="Q827" s="184"/>
      <c r="R827" s="185"/>
      <c r="S827" s="186"/>
    </row>
    <row r="828" spans="8:19" x14ac:dyDescent="0.2">
      <c r="H828" s="97">
        <v>5631</v>
      </c>
      <c r="I828" s="133">
        <v>14824</v>
      </c>
      <c r="J828" s="31" t="s">
        <v>2677</v>
      </c>
      <c r="K828" s="143"/>
      <c r="L828" s="144"/>
      <c r="M828" s="145"/>
      <c r="P828" s="187"/>
      <c r="Q828" s="184"/>
      <c r="R828" s="185"/>
      <c r="S828" s="186"/>
    </row>
    <row r="829" spans="8:19" x14ac:dyDescent="0.2">
      <c r="H829" s="97"/>
      <c r="I829" s="133">
        <v>11554</v>
      </c>
      <c r="J829" s="31" t="s">
        <v>2678</v>
      </c>
      <c r="K829" s="143"/>
      <c r="L829" s="144"/>
      <c r="M829" s="145"/>
      <c r="P829" s="187"/>
      <c r="Q829" s="184"/>
      <c r="R829" s="185"/>
      <c r="S829" s="186"/>
    </row>
    <row r="830" spans="8:19" x14ac:dyDescent="0.2">
      <c r="H830" s="97">
        <v>5632</v>
      </c>
      <c r="I830" s="133">
        <v>14822</v>
      </c>
      <c r="J830" s="31" t="s">
        <v>2679</v>
      </c>
      <c r="K830" s="143"/>
      <c r="L830" s="144"/>
      <c r="M830" s="145"/>
      <c r="P830" s="187"/>
      <c r="Q830" s="184"/>
      <c r="R830" s="185"/>
      <c r="S830" s="186"/>
    </row>
    <row r="831" spans="8:19" x14ac:dyDescent="0.2">
      <c r="H831" s="97">
        <v>4004</v>
      </c>
      <c r="I831" s="133">
        <v>11556</v>
      </c>
      <c r="J831" s="31" t="s">
        <v>2680</v>
      </c>
      <c r="K831" s="143"/>
      <c r="L831" s="144"/>
      <c r="M831" s="145"/>
      <c r="P831" s="187"/>
      <c r="Q831" s="184"/>
      <c r="R831" s="185"/>
      <c r="S831" s="186"/>
    </row>
    <row r="832" spans="8:19" x14ac:dyDescent="0.2">
      <c r="H832" s="97">
        <v>2517</v>
      </c>
      <c r="I832" s="133">
        <v>13726</v>
      </c>
      <c r="J832" s="31" t="s">
        <v>2681</v>
      </c>
      <c r="K832" s="143"/>
      <c r="L832" s="144"/>
      <c r="M832" s="145"/>
      <c r="P832" s="187"/>
      <c r="Q832" s="184"/>
      <c r="R832" s="185"/>
      <c r="S832" s="186"/>
    </row>
    <row r="833" spans="8:19" x14ac:dyDescent="0.2">
      <c r="H833" s="97"/>
      <c r="I833" s="133">
        <v>11557</v>
      </c>
      <c r="J833" s="31" t="s">
        <v>2682</v>
      </c>
      <c r="K833" s="143"/>
      <c r="L833" s="144"/>
      <c r="M833" s="145"/>
      <c r="P833" s="187"/>
      <c r="Q833" s="184"/>
      <c r="R833" s="185"/>
      <c r="S833" s="186"/>
    </row>
    <row r="834" spans="8:19" x14ac:dyDescent="0.2">
      <c r="H834" s="97">
        <v>6712</v>
      </c>
      <c r="I834" s="133">
        <v>13283</v>
      </c>
      <c r="J834" s="31" t="s">
        <v>2683</v>
      </c>
      <c r="K834" s="143"/>
      <c r="L834" s="144"/>
      <c r="M834" s="145"/>
      <c r="P834" s="187"/>
      <c r="Q834" s="184"/>
      <c r="R834" s="185"/>
      <c r="S834" s="186"/>
    </row>
    <row r="835" spans="8:19" x14ac:dyDescent="0.2">
      <c r="H835" s="97"/>
      <c r="I835" s="133">
        <v>16580</v>
      </c>
      <c r="J835" s="31" t="s">
        <v>3767</v>
      </c>
      <c r="K835" s="143"/>
      <c r="L835" s="144"/>
      <c r="M835" s="145"/>
      <c r="P835" s="187"/>
      <c r="Q835" s="184"/>
      <c r="R835" s="185"/>
      <c r="S835" s="186"/>
    </row>
    <row r="836" spans="8:19" x14ac:dyDescent="0.2">
      <c r="H836" s="97">
        <v>2884</v>
      </c>
      <c r="I836" s="133">
        <v>13812</v>
      </c>
      <c r="J836" s="31" t="s">
        <v>2684</v>
      </c>
      <c r="K836" s="143"/>
      <c r="L836" s="144"/>
      <c r="M836" s="145"/>
      <c r="P836" s="187"/>
      <c r="Q836" s="184"/>
      <c r="R836" s="185"/>
      <c r="S836" s="186"/>
    </row>
    <row r="837" spans="8:19" x14ac:dyDescent="0.2">
      <c r="H837" s="97">
        <v>86</v>
      </c>
      <c r="I837" s="133">
        <v>11567</v>
      </c>
      <c r="J837" s="31" t="s">
        <v>2685</v>
      </c>
      <c r="K837" s="143"/>
      <c r="L837" s="144"/>
      <c r="M837" s="145"/>
      <c r="P837" s="187"/>
      <c r="Q837" s="184"/>
      <c r="R837" s="185"/>
      <c r="S837" s="186"/>
    </row>
    <row r="838" spans="8:19" x14ac:dyDescent="0.2">
      <c r="H838" s="97"/>
      <c r="I838" s="133">
        <v>10495</v>
      </c>
      <c r="J838" s="31" t="s">
        <v>2686</v>
      </c>
      <c r="K838" s="143"/>
      <c r="L838" s="144"/>
      <c r="M838" s="145"/>
      <c r="P838" s="187"/>
      <c r="Q838" s="184"/>
      <c r="R838" s="185"/>
      <c r="S838" s="186"/>
    </row>
    <row r="839" spans="8:19" x14ac:dyDescent="0.2">
      <c r="H839" s="97">
        <v>762</v>
      </c>
      <c r="I839" s="133">
        <v>15261</v>
      </c>
      <c r="J839" s="31" t="s">
        <v>2687</v>
      </c>
      <c r="K839" s="143"/>
      <c r="L839" s="144"/>
      <c r="M839" s="145"/>
      <c r="P839" s="187"/>
      <c r="Q839" s="184"/>
      <c r="R839" s="185"/>
      <c r="S839" s="186"/>
    </row>
    <row r="840" spans="8:19" x14ac:dyDescent="0.2">
      <c r="H840" s="97">
        <v>2845</v>
      </c>
      <c r="I840" s="133">
        <v>13784</v>
      </c>
      <c r="J840" s="31" t="s">
        <v>2688</v>
      </c>
      <c r="K840" s="143"/>
      <c r="L840" s="144"/>
      <c r="M840" s="145"/>
      <c r="P840" s="187"/>
      <c r="Q840" s="184"/>
      <c r="R840" s="185"/>
      <c r="S840" s="186"/>
    </row>
    <row r="841" spans="8:19" x14ac:dyDescent="0.2">
      <c r="H841" s="97">
        <v>3234</v>
      </c>
      <c r="I841" s="133">
        <v>14394</v>
      </c>
      <c r="J841" s="31" t="s">
        <v>2689</v>
      </c>
      <c r="K841" s="143"/>
      <c r="L841" s="144"/>
      <c r="M841" s="145"/>
      <c r="P841" s="187"/>
      <c r="Q841" s="184"/>
      <c r="R841" s="185"/>
      <c r="S841" s="186"/>
    </row>
    <row r="842" spans="8:19" x14ac:dyDescent="0.2">
      <c r="H842" s="97">
        <v>1053</v>
      </c>
      <c r="I842" s="133">
        <v>15535</v>
      </c>
      <c r="J842" s="31" t="s">
        <v>2690</v>
      </c>
      <c r="K842" s="143"/>
      <c r="L842" s="144"/>
      <c r="M842" s="145"/>
      <c r="P842" s="187"/>
      <c r="Q842" s="184"/>
      <c r="R842" s="185"/>
      <c r="S842" s="186"/>
    </row>
    <row r="843" spans="8:19" x14ac:dyDescent="0.2">
      <c r="H843" s="97"/>
      <c r="I843" s="133">
        <v>11551</v>
      </c>
      <c r="J843" s="31" t="s">
        <v>2691</v>
      </c>
      <c r="K843" s="143"/>
      <c r="L843" s="144"/>
      <c r="M843" s="145"/>
      <c r="P843" s="187"/>
      <c r="Q843" s="184"/>
      <c r="R843" s="185"/>
      <c r="S843" s="186"/>
    </row>
    <row r="844" spans="8:19" x14ac:dyDescent="0.2">
      <c r="H844" s="97"/>
      <c r="I844" s="133">
        <v>16191</v>
      </c>
      <c r="J844" s="31" t="s">
        <v>3768</v>
      </c>
      <c r="K844" s="143"/>
      <c r="L844" s="144"/>
      <c r="M844" s="145"/>
      <c r="P844" s="187"/>
      <c r="Q844" s="184"/>
      <c r="R844" s="185"/>
      <c r="S844" s="186"/>
    </row>
    <row r="845" spans="8:19" x14ac:dyDescent="0.2">
      <c r="H845" s="97">
        <v>385</v>
      </c>
      <c r="I845" s="133">
        <v>15048</v>
      </c>
      <c r="J845" s="31" t="s">
        <v>2692</v>
      </c>
      <c r="K845" s="143"/>
      <c r="L845" s="144"/>
      <c r="M845" s="145"/>
      <c r="P845" s="187"/>
      <c r="Q845" s="184"/>
      <c r="R845" s="185"/>
      <c r="S845" s="186"/>
    </row>
    <row r="846" spans="8:19" x14ac:dyDescent="0.2">
      <c r="H846" s="97"/>
      <c r="I846" s="133">
        <v>10609</v>
      </c>
      <c r="J846" s="31" t="s">
        <v>2693</v>
      </c>
      <c r="K846" s="143"/>
      <c r="L846" s="144"/>
      <c r="M846" s="145"/>
      <c r="P846" s="187"/>
      <c r="Q846" s="184"/>
      <c r="R846" s="185"/>
      <c r="S846" s="186"/>
    </row>
    <row r="847" spans="8:19" x14ac:dyDescent="0.2">
      <c r="H847" s="97">
        <v>4545</v>
      </c>
      <c r="I847" s="133">
        <v>15473</v>
      </c>
      <c r="J847" s="31" t="s">
        <v>2694</v>
      </c>
      <c r="K847" s="143"/>
      <c r="L847" s="144"/>
      <c r="M847" s="145"/>
      <c r="P847" s="187"/>
      <c r="Q847" s="184"/>
      <c r="R847" s="185"/>
      <c r="S847" s="186"/>
    </row>
    <row r="848" spans="8:19" x14ac:dyDescent="0.2">
      <c r="H848" s="97">
        <v>243</v>
      </c>
      <c r="I848" s="133">
        <v>13691</v>
      </c>
      <c r="J848" s="31" t="s">
        <v>2695</v>
      </c>
      <c r="K848" s="143"/>
      <c r="L848" s="144"/>
      <c r="M848" s="145"/>
      <c r="P848" s="187"/>
      <c r="Q848" s="184"/>
      <c r="R848" s="185"/>
      <c r="S848" s="186"/>
    </row>
    <row r="849" spans="8:19" x14ac:dyDescent="0.2">
      <c r="H849" s="97">
        <v>54</v>
      </c>
      <c r="I849" s="133">
        <v>11563</v>
      </c>
      <c r="J849" s="31" t="s">
        <v>2696</v>
      </c>
      <c r="K849" s="143"/>
      <c r="L849" s="144"/>
      <c r="M849" s="145"/>
      <c r="P849" s="187"/>
      <c r="Q849" s="184"/>
      <c r="R849" s="185"/>
      <c r="S849" s="186"/>
    </row>
    <row r="850" spans="8:19" x14ac:dyDescent="0.2">
      <c r="H850" s="97">
        <v>4231</v>
      </c>
      <c r="I850" s="133">
        <v>11564</v>
      </c>
      <c r="J850" s="31" t="s">
        <v>2697</v>
      </c>
      <c r="K850" s="143"/>
      <c r="L850" s="144"/>
      <c r="M850" s="145"/>
      <c r="P850" s="187"/>
      <c r="Q850" s="184"/>
      <c r="R850" s="185"/>
      <c r="S850" s="186"/>
    </row>
    <row r="851" spans="8:19" x14ac:dyDescent="0.2">
      <c r="H851" s="97">
        <v>216</v>
      </c>
      <c r="I851" s="133">
        <v>11565</v>
      </c>
      <c r="J851" s="31" t="s">
        <v>2698</v>
      </c>
      <c r="K851" s="143"/>
      <c r="L851" s="144"/>
      <c r="M851" s="145"/>
      <c r="P851" s="187"/>
      <c r="Q851" s="184"/>
      <c r="R851" s="185"/>
      <c r="S851" s="186"/>
    </row>
    <row r="852" spans="8:19" x14ac:dyDescent="0.2">
      <c r="H852" s="97">
        <v>4194</v>
      </c>
      <c r="I852" s="133">
        <v>11566</v>
      </c>
      <c r="J852" s="31" t="s">
        <v>2699</v>
      </c>
      <c r="K852" s="143"/>
      <c r="L852" s="144"/>
      <c r="M852" s="145"/>
      <c r="P852" s="187"/>
      <c r="Q852" s="184"/>
      <c r="R852" s="185"/>
      <c r="S852" s="186"/>
    </row>
    <row r="853" spans="8:19" x14ac:dyDescent="0.2">
      <c r="H853" s="97"/>
      <c r="I853" s="133">
        <v>16557</v>
      </c>
      <c r="J853" s="31" t="s">
        <v>3769</v>
      </c>
      <c r="K853" s="143"/>
      <c r="L853" s="144"/>
      <c r="M853" s="145"/>
      <c r="P853" s="187"/>
      <c r="Q853" s="184"/>
      <c r="R853" s="185"/>
      <c r="S853" s="186"/>
    </row>
    <row r="854" spans="8:19" x14ac:dyDescent="0.2">
      <c r="H854" s="97"/>
      <c r="I854" s="133">
        <v>11289</v>
      </c>
      <c r="J854" s="31" t="s">
        <v>2700</v>
      </c>
      <c r="K854" s="143"/>
      <c r="L854" s="144"/>
      <c r="M854" s="145"/>
      <c r="P854" s="187"/>
      <c r="Q854" s="184"/>
      <c r="R854" s="185"/>
      <c r="S854" s="186"/>
    </row>
    <row r="855" spans="8:19" x14ac:dyDescent="0.2">
      <c r="H855" s="97"/>
      <c r="I855" s="133">
        <v>16515</v>
      </c>
      <c r="J855" s="31" t="s">
        <v>3770</v>
      </c>
      <c r="K855" s="143"/>
      <c r="L855" s="144"/>
      <c r="M855" s="145"/>
      <c r="P855" s="187"/>
      <c r="Q855" s="184"/>
      <c r="R855" s="185"/>
      <c r="S855" s="186"/>
    </row>
    <row r="856" spans="8:19" x14ac:dyDescent="0.2">
      <c r="H856" s="97"/>
      <c r="I856" s="133">
        <v>11234</v>
      </c>
      <c r="J856" s="31" t="s">
        <v>2701</v>
      </c>
      <c r="K856" s="143"/>
      <c r="L856" s="144"/>
      <c r="M856" s="145"/>
      <c r="P856" s="187"/>
      <c r="Q856" s="184"/>
      <c r="R856" s="185"/>
      <c r="S856" s="186"/>
    </row>
    <row r="857" spans="8:19" x14ac:dyDescent="0.2">
      <c r="H857" s="97">
        <v>3982</v>
      </c>
      <c r="I857" s="133">
        <v>16039</v>
      </c>
      <c r="J857" s="31" t="s">
        <v>2702</v>
      </c>
      <c r="K857" s="143"/>
      <c r="L857" s="144"/>
      <c r="M857" s="145"/>
      <c r="P857" s="187"/>
      <c r="Q857" s="184"/>
      <c r="R857" s="185"/>
      <c r="S857" s="186"/>
    </row>
    <row r="858" spans="8:19" x14ac:dyDescent="0.2">
      <c r="H858" s="97">
        <v>2784</v>
      </c>
      <c r="I858" s="133">
        <v>13842</v>
      </c>
      <c r="J858" s="31" t="s">
        <v>2703</v>
      </c>
      <c r="K858" s="143"/>
      <c r="L858" s="144"/>
      <c r="M858" s="145"/>
      <c r="P858" s="187"/>
      <c r="Q858" s="184"/>
      <c r="R858" s="185"/>
      <c r="S858" s="186"/>
    </row>
    <row r="859" spans="8:19" x14ac:dyDescent="0.2">
      <c r="H859" s="97">
        <v>5481</v>
      </c>
      <c r="I859" s="133">
        <v>14854</v>
      </c>
      <c r="J859" s="31" t="s">
        <v>2704</v>
      </c>
      <c r="K859" s="143"/>
      <c r="L859" s="144"/>
      <c r="M859" s="145"/>
      <c r="P859" s="187"/>
      <c r="Q859" s="184"/>
      <c r="R859" s="185"/>
      <c r="S859" s="186"/>
    </row>
    <row r="860" spans="8:19" x14ac:dyDescent="0.2">
      <c r="H860" s="97">
        <v>3722</v>
      </c>
      <c r="I860" s="133">
        <v>15994</v>
      </c>
      <c r="J860" s="31" t="s">
        <v>2705</v>
      </c>
      <c r="K860" s="143"/>
      <c r="L860" s="144"/>
      <c r="M860" s="145"/>
      <c r="P860" s="187"/>
      <c r="Q860" s="184"/>
      <c r="R860" s="185"/>
      <c r="S860" s="186"/>
    </row>
    <row r="861" spans="8:19" x14ac:dyDescent="0.2">
      <c r="H861" s="97"/>
      <c r="I861" s="133">
        <v>12194</v>
      </c>
      <c r="J861" s="31" t="s">
        <v>2706</v>
      </c>
      <c r="K861" s="143"/>
      <c r="L861" s="144"/>
      <c r="M861" s="145"/>
      <c r="P861" s="187"/>
      <c r="Q861" s="184"/>
      <c r="R861" s="185"/>
      <c r="S861" s="186"/>
    </row>
    <row r="862" spans="8:19" x14ac:dyDescent="0.2">
      <c r="H862" s="97"/>
      <c r="I862" s="133">
        <v>12191</v>
      </c>
      <c r="J862" s="31" t="s">
        <v>2707</v>
      </c>
      <c r="K862" s="143"/>
      <c r="L862" s="144"/>
      <c r="M862" s="145"/>
      <c r="P862" s="187"/>
      <c r="Q862" s="184"/>
      <c r="R862" s="185"/>
      <c r="S862" s="186"/>
    </row>
    <row r="863" spans="8:19" x14ac:dyDescent="0.2">
      <c r="H863" s="97">
        <v>3673</v>
      </c>
      <c r="I863" s="133">
        <v>16064</v>
      </c>
      <c r="J863" s="31" t="s">
        <v>3504</v>
      </c>
      <c r="K863" s="143"/>
      <c r="L863" s="144"/>
      <c r="M863" s="145"/>
      <c r="P863" s="187"/>
      <c r="Q863" s="184"/>
      <c r="R863" s="185"/>
      <c r="S863" s="186"/>
    </row>
    <row r="864" spans="8:19" x14ac:dyDescent="0.2">
      <c r="H864" s="97"/>
      <c r="I864" s="133">
        <v>12190</v>
      </c>
      <c r="J864" s="31" t="s">
        <v>2708</v>
      </c>
      <c r="K864" s="143"/>
      <c r="L864" s="144"/>
      <c r="M864" s="145"/>
      <c r="P864" s="187"/>
      <c r="Q864" s="184"/>
      <c r="R864" s="185"/>
      <c r="S864" s="186"/>
    </row>
    <row r="865" spans="8:19" x14ac:dyDescent="0.2">
      <c r="H865" s="97"/>
      <c r="I865" s="133">
        <v>12189</v>
      </c>
      <c r="J865" s="31" t="s">
        <v>2709</v>
      </c>
      <c r="K865" s="143"/>
      <c r="L865" s="144"/>
      <c r="M865" s="145"/>
      <c r="P865" s="187"/>
      <c r="Q865" s="184"/>
      <c r="R865" s="185"/>
      <c r="S865" s="186"/>
    </row>
    <row r="866" spans="8:19" x14ac:dyDescent="0.2">
      <c r="H866" s="97">
        <v>5671</v>
      </c>
      <c r="I866" s="133">
        <v>14715</v>
      </c>
      <c r="J866" s="31" t="s">
        <v>2710</v>
      </c>
      <c r="K866" s="143"/>
      <c r="L866" s="144"/>
      <c r="M866" s="145"/>
      <c r="P866" s="187"/>
      <c r="Q866" s="184"/>
      <c r="R866" s="185"/>
      <c r="S866" s="186"/>
    </row>
    <row r="867" spans="8:19" x14ac:dyDescent="0.2">
      <c r="H867" s="97"/>
      <c r="I867" s="133">
        <v>14374</v>
      </c>
      <c r="J867" s="31" t="s">
        <v>2711</v>
      </c>
      <c r="K867" s="143"/>
      <c r="L867" s="144"/>
      <c r="M867" s="145"/>
      <c r="P867" s="187"/>
      <c r="Q867" s="184"/>
      <c r="R867" s="185"/>
      <c r="S867" s="186"/>
    </row>
    <row r="868" spans="8:19" x14ac:dyDescent="0.2">
      <c r="H868" s="97"/>
      <c r="I868" s="133">
        <v>10240</v>
      </c>
      <c r="J868" s="31" t="s">
        <v>2712</v>
      </c>
      <c r="K868" s="143"/>
      <c r="L868" s="144"/>
      <c r="M868" s="145"/>
      <c r="P868" s="187"/>
      <c r="Q868" s="184"/>
      <c r="R868" s="185"/>
      <c r="S868" s="186"/>
    </row>
    <row r="869" spans="8:19" x14ac:dyDescent="0.2">
      <c r="H869" s="97"/>
      <c r="I869" s="133">
        <v>12171</v>
      </c>
      <c r="J869" s="31" t="s">
        <v>2713</v>
      </c>
      <c r="K869" s="143"/>
      <c r="L869" s="144"/>
      <c r="M869" s="145"/>
      <c r="P869" s="187"/>
      <c r="Q869" s="184"/>
      <c r="R869" s="185"/>
      <c r="S869" s="186"/>
    </row>
    <row r="870" spans="8:19" x14ac:dyDescent="0.2">
      <c r="H870" s="97"/>
      <c r="I870" s="133">
        <v>12183</v>
      </c>
      <c r="J870" s="31" t="s">
        <v>2714</v>
      </c>
      <c r="K870" s="143"/>
      <c r="L870" s="144"/>
      <c r="M870" s="145"/>
      <c r="P870" s="187"/>
      <c r="Q870" s="184"/>
      <c r="R870" s="185"/>
      <c r="S870" s="186"/>
    </row>
    <row r="871" spans="8:19" x14ac:dyDescent="0.2">
      <c r="H871" s="97">
        <v>5913</v>
      </c>
      <c r="I871" s="133">
        <v>15507</v>
      </c>
      <c r="J871" s="31" t="s">
        <v>2715</v>
      </c>
      <c r="K871" s="143"/>
      <c r="L871" s="144"/>
      <c r="M871" s="145"/>
      <c r="P871" s="187"/>
      <c r="Q871" s="184"/>
      <c r="R871" s="185"/>
      <c r="S871" s="186"/>
    </row>
    <row r="872" spans="8:19" x14ac:dyDescent="0.2">
      <c r="H872" s="97"/>
      <c r="I872" s="133">
        <v>12177</v>
      </c>
      <c r="J872" s="31" t="s">
        <v>2716</v>
      </c>
      <c r="K872" s="143"/>
      <c r="L872" s="144"/>
      <c r="M872" s="145"/>
      <c r="P872" s="187"/>
      <c r="Q872" s="184"/>
      <c r="R872" s="185"/>
      <c r="S872" s="186"/>
    </row>
    <row r="873" spans="8:19" x14ac:dyDescent="0.2">
      <c r="H873" s="97">
        <v>1001</v>
      </c>
      <c r="I873" s="133">
        <v>15557</v>
      </c>
      <c r="J873" s="31" t="s">
        <v>2717</v>
      </c>
      <c r="K873" s="143"/>
      <c r="L873" s="144"/>
      <c r="M873" s="145"/>
      <c r="P873" s="187"/>
      <c r="Q873" s="184"/>
      <c r="R873" s="185"/>
      <c r="S873" s="186"/>
    </row>
    <row r="874" spans="8:19" x14ac:dyDescent="0.2">
      <c r="H874" s="97">
        <v>26</v>
      </c>
      <c r="I874" s="133">
        <v>12182</v>
      </c>
      <c r="J874" s="31" t="s">
        <v>2718</v>
      </c>
      <c r="K874" s="143"/>
      <c r="L874" s="144"/>
      <c r="M874" s="145"/>
      <c r="P874" s="187"/>
      <c r="Q874" s="184"/>
      <c r="R874" s="185"/>
      <c r="S874" s="186"/>
    </row>
    <row r="875" spans="8:19" x14ac:dyDescent="0.2">
      <c r="H875" s="97"/>
      <c r="I875" s="133">
        <v>16241</v>
      </c>
      <c r="J875" s="31" t="s">
        <v>3771</v>
      </c>
      <c r="K875" s="143"/>
      <c r="L875" s="144"/>
      <c r="M875" s="145"/>
      <c r="P875" s="187"/>
      <c r="Q875" s="184"/>
      <c r="R875" s="185"/>
      <c r="S875" s="186"/>
    </row>
    <row r="876" spans="8:19" x14ac:dyDescent="0.2">
      <c r="H876" s="97">
        <v>2473</v>
      </c>
      <c r="I876" s="133">
        <v>12219</v>
      </c>
      <c r="J876" s="31" t="s">
        <v>2719</v>
      </c>
      <c r="K876" s="143"/>
      <c r="L876" s="144"/>
      <c r="M876" s="145"/>
      <c r="P876" s="187"/>
      <c r="Q876" s="184"/>
      <c r="R876" s="185"/>
      <c r="S876" s="186"/>
    </row>
    <row r="877" spans="8:19" x14ac:dyDescent="0.2">
      <c r="H877" s="97">
        <v>6212</v>
      </c>
      <c r="I877" s="133">
        <v>12207</v>
      </c>
      <c r="J877" s="31" t="s">
        <v>2720</v>
      </c>
      <c r="K877" s="143"/>
      <c r="L877" s="144"/>
      <c r="M877" s="145"/>
      <c r="P877" s="187"/>
      <c r="Q877" s="184"/>
      <c r="R877" s="185"/>
      <c r="S877" s="186"/>
    </row>
    <row r="878" spans="8:19" x14ac:dyDescent="0.2">
      <c r="H878" s="97"/>
      <c r="I878" s="133">
        <v>12218</v>
      </c>
      <c r="J878" s="31" t="s">
        <v>2721</v>
      </c>
      <c r="K878" s="143"/>
      <c r="L878" s="144"/>
      <c r="M878" s="145"/>
      <c r="P878" s="187"/>
      <c r="Q878" s="184"/>
      <c r="R878" s="185"/>
      <c r="S878" s="186"/>
    </row>
    <row r="879" spans="8:19" x14ac:dyDescent="0.2">
      <c r="H879" s="97">
        <v>4065</v>
      </c>
      <c r="I879" s="133">
        <v>12217</v>
      </c>
      <c r="J879" s="31" t="s">
        <v>2722</v>
      </c>
      <c r="K879" s="143"/>
      <c r="L879" s="144"/>
      <c r="M879" s="145"/>
      <c r="P879" s="187"/>
      <c r="Q879" s="184"/>
      <c r="R879" s="185"/>
      <c r="S879" s="186"/>
    </row>
    <row r="880" spans="8:19" x14ac:dyDescent="0.2">
      <c r="H880" s="97">
        <v>386</v>
      </c>
      <c r="I880" s="133">
        <v>15049</v>
      </c>
      <c r="J880" s="31" t="s">
        <v>2723</v>
      </c>
      <c r="K880" s="143"/>
      <c r="L880" s="144"/>
      <c r="M880" s="145"/>
      <c r="P880" s="187"/>
      <c r="Q880" s="184"/>
      <c r="R880" s="185"/>
      <c r="S880" s="186"/>
    </row>
    <row r="881" spans="8:19" x14ac:dyDescent="0.2">
      <c r="H881" s="97">
        <v>4406</v>
      </c>
      <c r="I881" s="133">
        <v>15403</v>
      </c>
      <c r="J881" s="31" t="s">
        <v>2724</v>
      </c>
      <c r="K881" s="143"/>
      <c r="L881" s="144"/>
      <c r="M881" s="145"/>
      <c r="P881" s="187"/>
      <c r="Q881" s="184"/>
      <c r="R881" s="185"/>
      <c r="S881" s="186"/>
    </row>
    <row r="882" spans="8:19" x14ac:dyDescent="0.2">
      <c r="H882" s="97">
        <v>2535</v>
      </c>
      <c r="I882" s="133">
        <v>15603</v>
      </c>
      <c r="J882" s="31" t="s">
        <v>3445</v>
      </c>
      <c r="K882" s="143"/>
      <c r="L882" s="144"/>
      <c r="M882" s="145"/>
      <c r="P882" s="187"/>
      <c r="Q882" s="184"/>
      <c r="R882" s="185"/>
      <c r="S882" s="186"/>
    </row>
    <row r="883" spans="8:19" x14ac:dyDescent="0.2">
      <c r="H883" s="97">
        <v>2785</v>
      </c>
      <c r="I883" s="133">
        <v>13843</v>
      </c>
      <c r="J883" s="31" t="s">
        <v>2725</v>
      </c>
      <c r="K883" s="143"/>
      <c r="L883" s="144"/>
      <c r="M883" s="145"/>
      <c r="P883" s="187"/>
      <c r="Q883" s="184"/>
      <c r="R883" s="185"/>
      <c r="S883" s="186"/>
    </row>
    <row r="884" spans="8:19" x14ac:dyDescent="0.2">
      <c r="H884" s="97">
        <v>5715</v>
      </c>
      <c r="I884" s="133">
        <v>14711</v>
      </c>
      <c r="J884" s="31" t="s">
        <v>2726</v>
      </c>
      <c r="K884" s="143"/>
      <c r="L884" s="144"/>
      <c r="M884" s="145"/>
      <c r="P884" s="187"/>
      <c r="Q884" s="184"/>
      <c r="R884" s="185"/>
      <c r="S884" s="186"/>
    </row>
    <row r="885" spans="8:19" x14ac:dyDescent="0.2">
      <c r="H885" s="97">
        <v>2573</v>
      </c>
      <c r="I885" s="133">
        <v>12199</v>
      </c>
      <c r="J885" s="31" t="s">
        <v>2727</v>
      </c>
      <c r="K885" s="143"/>
      <c r="L885" s="144"/>
      <c r="M885" s="145"/>
      <c r="P885" s="187"/>
      <c r="Q885" s="184"/>
      <c r="R885" s="185"/>
      <c r="S885" s="186"/>
    </row>
    <row r="886" spans="8:19" x14ac:dyDescent="0.2">
      <c r="H886" s="97">
        <v>5855</v>
      </c>
      <c r="I886" s="133">
        <v>14712</v>
      </c>
      <c r="J886" s="31" t="s">
        <v>2728</v>
      </c>
      <c r="K886" s="143"/>
      <c r="L886" s="144"/>
      <c r="M886" s="145"/>
      <c r="P886" s="187"/>
      <c r="Q886" s="184"/>
      <c r="R886" s="185"/>
      <c r="S886" s="186"/>
    </row>
    <row r="887" spans="8:19" x14ac:dyDescent="0.2">
      <c r="H887" s="97"/>
      <c r="I887" s="133">
        <v>11180</v>
      </c>
      <c r="J887" s="31" t="s">
        <v>2729</v>
      </c>
      <c r="K887" s="143"/>
      <c r="L887" s="144"/>
      <c r="M887" s="145"/>
      <c r="P887" s="187"/>
      <c r="Q887" s="184"/>
      <c r="R887" s="185"/>
      <c r="S887" s="186"/>
    </row>
    <row r="888" spans="8:19" x14ac:dyDescent="0.2">
      <c r="H888" s="97"/>
      <c r="I888" s="133">
        <v>10036</v>
      </c>
      <c r="J888" s="31" t="s">
        <v>2730</v>
      </c>
      <c r="K888" s="143"/>
      <c r="L888" s="144"/>
      <c r="M888" s="145"/>
      <c r="P888" s="187"/>
      <c r="Q888" s="184"/>
      <c r="R888" s="185"/>
      <c r="S888" s="186"/>
    </row>
    <row r="889" spans="8:19" x14ac:dyDescent="0.2">
      <c r="H889" s="97">
        <v>214</v>
      </c>
      <c r="I889" s="133">
        <v>11574</v>
      </c>
      <c r="J889" s="31" t="s">
        <v>2731</v>
      </c>
      <c r="K889" s="143"/>
      <c r="L889" s="144"/>
      <c r="M889" s="145"/>
      <c r="P889" s="187"/>
      <c r="Q889" s="184"/>
      <c r="R889" s="185"/>
      <c r="S889" s="186"/>
    </row>
    <row r="890" spans="8:19" x14ac:dyDescent="0.2">
      <c r="H890" s="97">
        <v>84</v>
      </c>
      <c r="I890" s="133">
        <v>11578</v>
      </c>
      <c r="J890" s="31" t="s">
        <v>2732</v>
      </c>
      <c r="K890" s="143"/>
      <c r="L890" s="144"/>
      <c r="M890" s="145"/>
      <c r="P890" s="187"/>
      <c r="Q890" s="184"/>
      <c r="R890" s="185"/>
      <c r="S890" s="186"/>
    </row>
    <row r="891" spans="8:19" x14ac:dyDescent="0.2">
      <c r="H891" s="97">
        <v>2572</v>
      </c>
      <c r="I891" s="133">
        <v>11580</v>
      </c>
      <c r="J891" s="31" t="s">
        <v>2733</v>
      </c>
      <c r="K891" s="143"/>
      <c r="L891" s="144"/>
      <c r="M891" s="145"/>
      <c r="P891" s="187"/>
      <c r="Q891" s="184"/>
      <c r="R891" s="185"/>
      <c r="S891" s="186"/>
    </row>
    <row r="892" spans="8:19" x14ac:dyDescent="0.2">
      <c r="H892" s="97">
        <v>85</v>
      </c>
      <c r="I892" s="133">
        <v>11581</v>
      </c>
      <c r="J892" s="31" t="s">
        <v>2734</v>
      </c>
      <c r="K892" s="143"/>
      <c r="L892" s="144"/>
      <c r="M892" s="145"/>
      <c r="P892" s="187"/>
      <c r="Q892" s="184"/>
      <c r="R892" s="185"/>
      <c r="S892" s="186"/>
    </row>
    <row r="893" spans="8:19" x14ac:dyDescent="0.2">
      <c r="H893" s="97">
        <v>575</v>
      </c>
      <c r="I893" s="133">
        <v>15148</v>
      </c>
      <c r="J893" s="31" t="s">
        <v>2735</v>
      </c>
      <c r="K893" s="143"/>
      <c r="L893" s="144"/>
      <c r="M893" s="145"/>
      <c r="P893" s="187"/>
      <c r="Q893" s="184"/>
      <c r="R893" s="185"/>
      <c r="S893" s="186"/>
    </row>
    <row r="894" spans="8:19" x14ac:dyDescent="0.2">
      <c r="H894" s="97">
        <v>761</v>
      </c>
      <c r="I894" s="133">
        <v>15260</v>
      </c>
      <c r="J894" s="31" t="s">
        <v>2736</v>
      </c>
      <c r="K894" s="143"/>
      <c r="L894" s="144"/>
      <c r="M894" s="145"/>
      <c r="P894" s="187"/>
      <c r="Q894" s="184"/>
      <c r="R894" s="185"/>
      <c r="S894" s="186"/>
    </row>
    <row r="895" spans="8:19" x14ac:dyDescent="0.2">
      <c r="H895" s="97">
        <v>215</v>
      </c>
      <c r="I895" s="133">
        <v>11583</v>
      </c>
      <c r="J895" s="31" t="s">
        <v>2737</v>
      </c>
      <c r="K895" s="143"/>
      <c r="L895" s="144"/>
      <c r="M895" s="145"/>
      <c r="P895" s="187"/>
      <c r="Q895" s="184"/>
      <c r="R895" s="185"/>
      <c r="S895" s="186"/>
    </row>
    <row r="896" spans="8:19" x14ac:dyDescent="0.2">
      <c r="H896" s="97"/>
      <c r="I896" s="133">
        <v>11227</v>
      </c>
      <c r="J896" s="31" t="s">
        <v>2738</v>
      </c>
      <c r="K896" s="143"/>
      <c r="L896" s="144"/>
      <c r="M896" s="145"/>
      <c r="P896" s="187"/>
      <c r="Q896" s="184"/>
      <c r="R896" s="185"/>
      <c r="S896" s="186"/>
    </row>
    <row r="897" spans="8:19" x14ac:dyDescent="0.2">
      <c r="H897" s="97">
        <v>5912</v>
      </c>
      <c r="I897" s="133">
        <v>14820</v>
      </c>
      <c r="J897" s="31" t="s">
        <v>2739</v>
      </c>
      <c r="K897" s="143"/>
      <c r="L897" s="144"/>
      <c r="M897" s="145"/>
      <c r="P897" s="187"/>
      <c r="Q897" s="184"/>
      <c r="R897" s="185"/>
      <c r="S897" s="186"/>
    </row>
    <row r="898" spans="8:19" x14ac:dyDescent="0.2">
      <c r="H898" s="97">
        <v>2915</v>
      </c>
      <c r="I898" s="133">
        <v>12184</v>
      </c>
      <c r="J898" s="31" t="s">
        <v>975</v>
      </c>
      <c r="K898" s="143"/>
      <c r="L898" s="144"/>
      <c r="M898" s="145"/>
      <c r="P898" s="187"/>
      <c r="Q898" s="184"/>
      <c r="R898" s="185"/>
      <c r="S898" s="186"/>
    </row>
    <row r="899" spans="8:19" x14ac:dyDescent="0.2">
      <c r="H899" s="97">
        <v>4304</v>
      </c>
      <c r="I899" s="133">
        <v>12210</v>
      </c>
      <c r="J899" s="31" t="s">
        <v>976</v>
      </c>
      <c r="K899" s="143"/>
      <c r="L899" s="144"/>
      <c r="M899" s="145"/>
      <c r="P899" s="187"/>
      <c r="Q899" s="184"/>
      <c r="R899" s="185"/>
      <c r="S899" s="186"/>
    </row>
    <row r="900" spans="8:19" x14ac:dyDescent="0.2">
      <c r="H900" s="97">
        <v>191</v>
      </c>
      <c r="I900" s="133">
        <v>12205</v>
      </c>
      <c r="J900" s="31" t="s">
        <v>977</v>
      </c>
      <c r="K900" s="143"/>
      <c r="L900" s="144"/>
      <c r="M900" s="145"/>
      <c r="P900" s="187"/>
      <c r="Q900" s="184"/>
      <c r="R900" s="185"/>
      <c r="S900" s="186"/>
    </row>
    <row r="901" spans="8:19" x14ac:dyDescent="0.2">
      <c r="H901" s="97">
        <v>2293</v>
      </c>
      <c r="I901" s="133">
        <v>12204</v>
      </c>
      <c r="J901" s="31" t="s">
        <v>978</v>
      </c>
      <c r="K901" s="143"/>
      <c r="L901" s="144"/>
      <c r="M901" s="145"/>
      <c r="P901" s="187"/>
      <c r="Q901" s="184"/>
      <c r="R901" s="185"/>
      <c r="S901" s="186"/>
    </row>
    <row r="902" spans="8:19" x14ac:dyDescent="0.2">
      <c r="H902" s="97"/>
      <c r="I902" s="133">
        <v>12197</v>
      </c>
      <c r="J902" s="31" t="s">
        <v>979</v>
      </c>
      <c r="K902" s="143"/>
      <c r="L902" s="144"/>
      <c r="M902" s="145"/>
      <c r="P902" s="187"/>
      <c r="Q902" s="184"/>
      <c r="R902" s="185"/>
      <c r="S902" s="186"/>
    </row>
    <row r="903" spans="8:19" x14ac:dyDescent="0.2">
      <c r="H903" s="97">
        <v>113</v>
      </c>
      <c r="I903" s="133">
        <v>12159</v>
      </c>
      <c r="J903" s="31" t="s">
        <v>980</v>
      </c>
      <c r="K903" s="143"/>
      <c r="L903" s="144"/>
      <c r="M903" s="145"/>
      <c r="P903" s="187"/>
      <c r="Q903" s="184"/>
      <c r="R903" s="185"/>
      <c r="S903" s="186"/>
    </row>
    <row r="904" spans="8:19" x14ac:dyDescent="0.2">
      <c r="H904" s="97">
        <v>952</v>
      </c>
      <c r="I904" s="133">
        <v>15347</v>
      </c>
      <c r="J904" s="31" t="s">
        <v>981</v>
      </c>
      <c r="K904" s="143"/>
      <c r="L904" s="144"/>
      <c r="M904" s="145"/>
      <c r="P904" s="187"/>
      <c r="Q904" s="184"/>
      <c r="R904" s="185"/>
      <c r="S904" s="186"/>
    </row>
    <row r="905" spans="8:19" x14ac:dyDescent="0.2">
      <c r="H905" s="97">
        <v>4134</v>
      </c>
      <c r="I905" s="133">
        <v>12122</v>
      </c>
      <c r="J905" s="31" t="s">
        <v>982</v>
      </c>
      <c r="K905" s="143"/>
      <c r="L905" s="144"/>
      <c r="M905" s="145"/>
      <c r="P905" s="187"/>
      <c r="Q905" s="184"/>
      <c r="R905" s="185"/>
      <c r="S905" s="186"/>
    </row>
    <row r="906" spans="8:19" x14ac:dyDescent="0.2">
      <c r="H906" s="97"/>
      <c r="I906" s="133">
        <v>16446</v>
      </c>
      <c r="J906" s="31" t="s">
        <v>3772</v>
      </c>
      <c r="K906" s="143"/>
      <c r="L906" s="144"/>
      <c r="M906" s="145"/>
      <c r="P906" s="187"/>
      <c r="Q906" s="184"/>
      <c r="R906" s="185"/>
      <c r="S906" s="186"/>
    </row>
    <row r="907" spans="8:19" x14ac:dyDescent="0.2">
      <c r="H907" s="97"/>
      <c r="I907" s="133">
        <v>12142</v>
      </c>
      <c r="J907" s="31" t="s">
        <v>983</v>
      </c>
      <c r="K907" s="143"/>
      <c r="L907" s="144"/>
      <c r="M907" s="145"/>
      <c r="P907" s="187"/>
      <c r="Q907" s="184"/>
      <c r="R907" s="185"/>
      <c r="S907" s="186"/>
    </row>
    <row r="908" spans="8:19" x14ac:dyDescent="0.2">
      <c r="H908" s="97">
        <v>1054</v>
      </c>
      <c r="I908" s="133">
        <v>15552</v>
      </c>
      <c r="J908" s="31" t="s">
        <v>984</v>
      </c>
      <c r="K908" s="143"/>
      <c r="L908" s="144"/>
      <c r="M908" s="145"/>
      <c r="P908" s="187"/>
      <c r="Q908" s="184"/>
      <c r="R908" s="185"/>
      <c r="S908" s="186"/>
    </row>
    <row r="909" spans="8:19" x14ac:dyDescent="0.2">
      <c r="H909" s="97"/>
      <c r="I909" s="133">
        <v>16385</v>
      </c>
      <c r="J909" s="31" t="s">
        <v>3773</v>
      </c>
      <c r="K909" s="143"/>
      <c r="L909" s="144"/>
      <c r="M909" s="145"/>
      <c r="P909" s="187"/>
      <c r="Q909" s="184"/>
      <c r="R909" s="185"/>
      <c r="S909" s="186"/>
    </row>
    <row r="910" spans="8:19" x14ac:dyDescent="0.2">
      <c r="H910" s="97"/>
      <c r="I910" s="133">
        <v>11275</v>
      </c>
      <c r="J910" s="31" t="s">
        <v>985</v>
      </c>
      <c r="K910" s="143"/>
      <c r="L910" s="144"/>
      <c r="M910" s="145"/>
      <c r="P910" s="187"/>
      <c r="Q910" s="184"/>
      <c r="R910" s="185"/>
      <c r="S910" s="186"/>
    </row>
    <row r="911" spans="8:19" x14ac:dyDescent="0.2">
      <c r="H911" s="97">
        <v>3352</v>
      </c>
      <c r="I911" s="133">
        <v>14435</v>
      </c>
      <c r="J911" s="31" t="s">
        <v>986</v>
      </c>
      <c r="K911" s="143"/>
      <c r="L911" s="144"/>
      <c r="M911" s="145"/>
      <c r="P911" s="187"/>
      <c r="Q911" s="184"/>
      <c r="R911" s="185"/>
      <c r="S911" s="186"/>
    </row>
    <row r="912" spans="8:19" x14ac:dyDescent="0.2">
      <c r="H912" s="97">
        <v>5518</v>
      </c>
      <c r="I912" s="133">
        <v>14717</v>
      </c>
      <c r="J912" s="31" t="s">
        <v>987</v>
      </c>
      <c r="K912" s="143"/>
      <c r="L912" s="144"/>
      <c r="M912" s="145"/>
      <c r="P912" s="187"/>
      <c r="Q912" s="184"/>
      <c r="R912" s="185"/>
      <c r="S912" s="186"/>
    </row>
    <row r="913" spans="8:19" x14ac:dyDescent="0.2">
      <c r="H913" s="97">
        <v>5633</v>
      </c>
      <c r="I913" s="133">
        <v>14718</v>
      </c>
      <c r="J913" s="31" t="s">
        <v>988</v>
      </c>
      <c r="K913" s="143"/>
      <c r="L913" s="144"/>
      <c r="M913" s="145"/>
      <c r="P913" s="187"/>
      <c r="Q913" s="184"/>
      <c r="R913" s="185"/>
      <c r="S913" s="186"/>
    </row>
    <row r="914" spans="8:19" x14ac:dyDescent="0.2">
      <c r="H914" s="97">
        <v>2131</v>
      </c>
      <c r="I914" s="133">
        <v>12135</v>
      </c>
      <c r="J914" s="31" t="s">
        <v>989</v>
      </c>
      <c r="K914" s="143"/>
      <c r="L914" s="144"/>
      <c r="M914" s="145"/>
      <c r="P914" s="187"/>
      <c r="Q914" s="184"/>
      <c r="R914" s="185"/>
      <c r="S914" s="186"/>
    </row>
    <row r="915" spans="8:19" x14ac:dyDescent="0.2">
      <c r="H915" s="97">
        <v>5634</v>
      </c>
      <c r="I915" s="133">
        <v>15494</v>
      </c>
      <c r="J915" s="31" t="s">
        <v>990</v>
      </c>
      <c r="K915" s="143"/>
      <c r="L915" s="144"/>
      <c r="M915" s="145"/>
      <c r="P915" s="187"/>
      <c r="Q915" s="184"/>
      <c r="R915" s="185"/>
      <c r="S915" s="186"/>
    </row>
    <row r="916" spans="8:19" x14ac:dyDescent="0.2">
      <c r="H916" s="97"/>
      <c r="I916" s="133">
        <v>12133</v>
      </c>
      <c r="J916" s="31" t="s">
        <v>991</v>
      </c>
      <c r="K916" s="143"/>
      <c r="L916" s="144"/>
      <c r="M916" s="145"/>
      <c r="P916" s="187"/>
      <c r="Q916" s="184"/>
      <c r="R916" s="185"/>
      <c r="S916" s="186"/>
    </row>
    <row r="917" spans="8:19" x14ac:dyDescent="0.2">
      <c r="H917" s="97">
        <v>5482</v>
      </c>
      <c r="I917" s="133">
        <v>14716</v>
      </c>
      <c r="J917" s="31" t="s">
        <v>992</v>
      </c>
      <c r="K917" s="143"/>
      <c r="L917" s="144"/>
      <c r="M917" s="145"/>
      <c r="P917" s="187"/>
      <c r="Q917" s="184"/>
      <c r="R917" s="185"/>
      <c r="S917" s="186"/>
    </row>
    <row r="918" spans="8:19" x14ac:dyDescent="0.2">
      <c r="H918" s="97"/>
      <c r="I918" s="133">
        <v>12131</v>
      </c>
      <c r="J918" s="31" t="s">
        <v>993</v>
      </c>
      <c r="K918" s="143"/>
      <c r="L918" s="144"/>
      <c r="M918" s="145"/>
      <c r="P918" s="187"/>
      <c r="Q918" s="184"/>
      <c r="R918" s="185"/>
      <c r="S918" s="186"/>
    </row>
    <row r="919" spans="8:19" x14ac:dyDescent="0.2">
      <c r="H919" s="97">
        <v>2072</v>
      </c>
      <c r="I919" s="133">
        <v>13211</v>
      </c>
      <c r="J919" s="31" t="s">
        <v>994</v>
      </c>
      <c r="K919" s="143"/>
      <c r="L919" s="144"/>
      <c r="M919" s="145"/>
      <c r="P919" s="187"/>
      <c r="Q919" s="184"/>
      <c r="R919" s="185"/>
      <c r="S919" s="186"/>
    </row>
    <row r="920" spans="8:19" x14ac:dyDescent="0.2">
      <c r="H920" s="97">
        <v>5635</v>
      </c>
      <c r="I920" s="133">
        <v>14721</v>
      </c>
      <c r="J920" s="31" t="s">
        <v>995</v>
      </c>
      <c r="K920" s="143"/>
      <c r="L920" s="144"/>
      <c r="M920" s="145"/>
      <c r="P920" s="187"/>
      <c r="Q920" s="184"/>
      <c r="R920" s="185"/>
      <c r="S920" s="186"/>
    </row>
    <row r="921" spans="8:19" x14ac:dyDescent="0.2">
      <c r="H921" s="97"/>
      <c r="I921" s="133">
        <v>12128</v>
      </c>
      <c r="J921" s="31" t="s">
        <v>996</v>
      </c>
      <c r="K921" s="143"/>
      <c r="L921" s="144"/>
      <c r="M921" s="145"/>
      <c r="P921" s="187"/>
      <c r="Q921" s="184"/>
      <c r="R921" s="185"/>
      <c r="S921" s="186"/>
    </row>
    <row r="922" spans="8:19" x14ac:dyDescent="0.2">
      <c r="H922" s="97">
        <v>6713</v>
      </c>
      <c r="I922" s="133">
        <v>13284</v>
      </c>
      <c r="J922" s="31" t="s">
        <v>997</v>
      </c>
      <c r="K922" s="143"/>
      <c r="L922" s="144"/>
      <c r="M922" s="145"/>
      <c r="P922" s="187"/>
      <c r="Q922" s="184"/>
      <c r="R922" s="185"/>
      <c r="S922" s="186"/>
    </row>
    <row r="923" spans="8:19" x14ac:dyDescent="0.2">
      <c r="H923" s="97"/>
      <c r="I923" s="133">
        <v>12126</v>
      </c>
      <c r="J923" s="31" t="s">
        <v>998</v>
      </c>
      <c r="K923" s="143"/>
      <c r="L923" s="144"/>
      <c r="M923" s="145"/>
      <c r="P923" s="187"/>
      <c r="Q923" s="184"/>
      <c r="R923" s="185"/>
      <c r="S923" s="186"/>
    </row>
    <row r="924" spans="8:19" x14ac:dyDescent="0.2">
      <c r="H924" s="97"/>
      <c r="I924" s="133">
        <v>16223</v>
      </c>
      <c r="J924" s="31" t="s">
        <v>3774</v>
      </c>
      <c r="K924" s="143"/>
      <c r="L924" s="144"/>
      <c r="M924" s="145"/>
      <c r="P924" s="187"/>
      <c r="Q924" s="184"/>
      <c r="R924" s="185"/>
      <c r="S924" s="186"/>
    </row>
    <row r="925" spans="8:19" x14ac:dyDescent="0.2">
      <c r="H925" s="97">
        <v>2401</v>
      </c>
      <c r="I925" s="133">
        <v>13703</v>
      </c>
      <c r="J925" s="31" t="s">
        <v>999</v>
      </c>
      <c r="K925" s="143"/>
      <c r="L925" s="144"/>
      <c r="M925" s="145"/>
      <c r="P925" s="187"/>
      <c r="Q925" s="184"/>
      <c r="R925" s="185"/>
      <c r="S925" s="186"/>
    </row>
    <row r="926" spans="8:19" x14ac:dyDescent="0.2">
      <c r="H926" s="97">
        <v>192</v>
      </c>
      <c r="I926" s="133">
        <v>12123</v>
      </c>
      <c r="J926" s="31" t="s">
        <v>1000</v>
      </c>
      <c r="K926" s="143"/>
      <c r="L926" s="144"/>
      <c r="M926" s="145"/>
      <c r="P926" s="187"/>
      <c r="Q926" s="184"/>
      <c r="R926" s="185"/>
      <c r="S926" s="186"/>
    </row>
    <row r="927" spans="8:19" x14ac:dyDescent="0.2">
      <c r="H927" s="97">
        <v>4066</v>
      </c>
      <c r="I927" s="133">
        <v>12157</v>
      </c>
      <c r="J927" s="31" t="s">
        <v>1001</v>
      </c>
      <c r="K927" s="143"/>
      <c r="L927" s="144"/>
      <c r="M927" s="145"/>
      <c r="P927" s="187"/>
      <c r="Q927" s="184"/>
      <c r="R927" s="185"/>
      <c r="S927" s="186"/>
    </row>
    <row r="928" spans="8:19" x14ac:dyDescent="0.2">
      <c r="H928" s="97">
        <v>6004</v>
      </c>
      <c r="I928" s="133">
        <v>12132</v>
      </c>
      <c r="J928" s="31" t="s">
        <v>1002</v>
      </c>
      <c r="K928" s="143"/>
      <c r="L928" s="144"/>
      <c r="M928" s="145"/>
      <c r="P928" s="187"/>
      <c r="Q928" s="184"/>
      <c r="R928" s="185"/>
      <c r="S928" s="186"/>
    </row>
    <row r="929" spans="8:19" x14ac:dyDescent="0.2">
      <c r="H929" s="97">
        <v>3212</v>
      </c>
      <c r="I929" s="133">
        <v>14383</v>
      </c>
      <c r="J929" s="31" t="s">
        <v>1003</v>
      </c>
      <c r="K929" s="143"/>
      <c r="L929" s="144"/>
      <c r="M929" s="145"/>
      <c r="P929" s="187"/>
      <c r="Q929" s="184"/>
      <c r="R929" s="185"/>
      <c r="S929" s="186"/>
    </row>
    <row r="930" spans="8:19" x14ac:dyDescent="0.2">
      <c r="H930" s="97">
        <v>901</v>
      </c>
      <c r="I930" s="133">
        <v>15311</v>
      </c>
      <c r="J930" s="31" t="s">
        <v>1004</v>
      </c>
      <c r="K930" s="143"/>
      <c r="L930" s="144"/>
      <c r="M930" s="145"/>
      <c r="P930" s="187"/>
      <c r="Q930" s="184"/>
      <c r="R930" s="185"/>
      <c r="S930" s="186"/>
    </row>
    <row r="931" spans="8:19" x14ac:dyDescent="0.2">
      <c r="H931" s="97">
        <v>55</v>
      </c>
      <c r="I931" s="133">
        <v>12168</v>
      </c>
      <c r="J931" s="31" t="s">
        <v>1005</v>
      </c>
      <c r="K931" s="143"/>
      <c r="L931" s="144"/>
      <c r="M931" s="145"/>
      <c r="P931" s="187"/>
      <c r="Q931" s="184"/>
      <c r="R931" s="185"/>
      <c r="S931" s="186"/>
    </row>
    <row r="932" spans="8:19" x14ac:dyDescent="0.2">
      <c r="H932" s="97">
        <v>4195</v>
      </c>
      <c r="I932" s="133">
        <v>12167</v>
      </c>
      <c r="J932" s="31" t="s">
        <v>1006</v>
      </c>
      <c r="K932" s="143"/>
      <c r="L932" s="144"/>
      <c r="M932" s="145"/>
      <c r="P932" s="187"/>
      <c r="Q932" s="184"/>
      <c r="R932" s="185"/>
      <c r="S932" s="186"/>
    </row>
    <row r="933" spans="8:19" x14ac:dyDescent="0.2">
      <c r="H933" s="97">
        <v>4411</v>
      </c>
      <c r="I933" s="133">
        <v>15402</v>
      </c>
      <c r="J933" s="31" t="s">
        <v>1007</v>
      </c>
      <c r="K933" s="143"/>
      <c r="L933" s="144"/>
      <c r="M933" s="145"/>
      <c r="P933" s="187"/>
      <c r="Q933" s="184"/>
      <c r="R933" s="185"/>
      <c r="S933" s="186"/>
    </row>
    <row r="934" spans="8:19" x14ac:dyDescent="0.2">
      <c r="H934" s="97">
        <v>1127</v>
      </c>
      <c r="I934" s="133">
        <v>15555</v>
      </c>
      <c r="J934" s="31" t="s">
        <v>1008</v>
      </c>
      <c r="K934" s="143"/>
      <c r="L934" s="144"/>
      <c r="M934" s="145"/>
      <c r="P934" s="187"/>
      <c r="Q934" s="184"/>
      <c r="R934" s="185"/>
      <c r="S934" s="186"/>
    </row>
    <row r="935" spans="8:19" x14ac:dyDescent="0.2">
      <c r="H935" s="97">
        <v>4049</v>
      </c>
      <c r="I935" s="133">
        <v>14534</v>
      </c>
      <c r="J935" s="31" t="s">
        <v>1009</v>
      </c>
      <c r="K935" s="143"/>
      <c r="L935" s="144"/>
      <c r="M935" s="145"/>
      <c r="P935" s="187"/>
      <c r="Q935" s="184"/>
      <c r="R935" s="185"/>
      <c r="S935" s="186"/>
    </row>
    <row r="936" spans="8:19" x14ac:dyDescent="0.2">
      <c r="H936" s="97">
        <v>1084</v>
      </c>
      <c r="I936" s="133">
        <v>15554</v>
      </c>
      <c r="J936" s="31" t="s">
        <v>1010</v>
      </c>
      <c r="K936" s="143"/>
      <c r="L936" s="144"/>
      <c r="M936" s="145"/>
      <c r="P936" s="187"/>
      <c r="Q936" s="184"/>
      <c r="R936" s="185"/>
      <c r="S936" s="186"/>
    </row>
    <row r="937" spans="8:19" x14ac:dyDescent="0.2">
      <c r="H937" s="97">
        <v>3252</v>
      </c>
      <c r="I937" s="133">
        <v>14400</v>
      </c>
      <c r="J937" s="31" t="s">
        <v>1011</v>
      </c>
      <c r="K937" s="143"/>
      <c r="L937" s="144"/>
      <c r="M937" s="145"/>
      <c r="P937" s="187"/>
      <c r="Q937" s="184"/>
      <c r="R937" s="185"/>
      <c r="S937" s="186"/>
    </row>
    <row r="938" spans="8:19" x14ac:dyDescent="0.2">
      <c r="H938" s="97">
        <v>4161</v>
      </c>
      <c r="I938" s="133">
        <v>12170</v>
      </c>
      <c r="J938" s="31" t="s">
        <v>1012</v>
      </c>
      <c r="K938" s="143"/>
      <c r="L938" s="144"/>
      <c r="M938" s="145"/>
      <c r="P938" s="187"/>
      <c r="Q938" s="184"/>
      <c r="R938" s="185"/>
      <c r="S938" s="186"/>
    </row>
    <row r="939" spans="8:19" x14ac:dyDescent="0.2">
      <c r="H939" s="97">
        <v>1301</v>
      </c>
      <c r="I939" s="133">
        <v>12152</v>
      </c>
      <c r="J939" s="31" t="s">
        <v>1013</v>
      </c>
      <c r="K939" s="143"/>
      <c r="L939" s="144"/>
      <c r="M939" s="145"/>
      <c r="P939" s="187"/>
      <c r="Q939" s="184"/>
      <c r="R939" s="185"/>
      <c r="S939" s="186"/>
    </row>
    <row r="940" spans="8:19" x14ac:dyDescent="0.2">
      <c r="H940" s="97">
        <v>6194</v>
      </c>
      <c r="I940" s="133">
        <v>12151</v>
      </c>
      <c r="J940" s="31" t="s">
        <v>1014</v>
      </c>
      <c r="K940" s="143"/>
      <c r="L940" s="144"/>
      <c r="M940" s="145"/>
      <c r="P940" s="187"/>
      <c r="Q940" s="184"/>
      <c r="R940" s="185"/>
      <c r="S940" s="186"/>
    </row>
    <row r="941" spans="8:19" x14ac:dyDescent="0.2">
      <c r="H941" s="97">
        <v>6282</v>
      </c>
      <c r="I941" s="133">
        <v>12150</v>
      </c>
      <c r="J941" s="31" t="s">
        <v>1015</v>
      </c>
      <c r="K941" s="143"/>
      <c r="L941" s="144"/>
      <c r="M941" s="145"/>
      <c r="P941" s="187"/>
      <c r="Q941" s="184"/>
      <c r="R941" s="185"/>
      <c r="S941" s="186"/>
    </row>
    <row r="942" spans="8:19" x14ac:dyDescent="0.2">
      <c r="H942" s="97"/>
      <c r="I942" s="133">
        <v>12243</v>
      </c>
      <c r="J942" s="31" t="s">
        <v>1016</v>
      </c>
      <c r="K942" s="143"/>
      <c r="L942" s="144"/>
      <c r="M942" s="145"/>
      <c r="P942" s="187"/>
      <c r="Q942" s="184"/>
      <c r="R942" s="185"/>
      <c r="S942" s="186"/>
    </row>
    <row r="943" spans="8:19" x14ac:dyDescent="0.2">
      <c r="H943" s="97">
        <v>294</v>
      </c>
      <c r="I943" s="133">
        <v>16081</v>
      </c>
      <c r="J943" s="31" t="s">
        <v>1017</v>
      </c>
      <c r="K943" s="143"/>
      <c r="L943" s="144"/>
      <c r="M943" s="145"/>
      <c r="P943" s="187"/>
      <c r="Q943" s="184"/>
      <c r="R943" s="185"/>
      <c r="S943" s="186"/>
    </row>
    <row r="944" spans="8:19" x14ac:dyDescent="0.2">
      <c r="H944" s="97"/>
      <c r="I944" s="133">
        <v>12209</v>
      </c>
      <c r="J944" s="31" t="s">
        <v>1018</v>
      </c>
      <c r="K944" s="143"/>
      <c r="L944" s="144"/>
      <c r="M944" s="145"/>
      <c r="P944" s="187"/>
      <c r="Q944" s="184"/>
      <c r="R944" s="185"/>
      <c r="S944" s="186"/>
    </row>
    <row r="945" spans="8:19" x14ac:dyDescent="0.2">
      <c r="H945" s="97">
        <v>218</v>
      </c>
      <c r="I945" s="133">
        <v>12144</v>
      </c>
      <c r="J945" s="31" t="s">
        <v>1019</v>
      </c>
      <c r="K945" s="143"/>
      <c r="L945" s="144"/>
      <c r="M945" s="145"/>
      <c r="P945" s="187"/>
      <c r="Q945" s="184"/>
      <c r="R945" s="185"/>
      <c r="S945" s="186"/>
    </row>
    <row r="946" spans="8:19" x14ac:dyDescent="0.2">
      <c r="H946" s="97"/>
      <c r="I946" s="133">
        <v>12232</v>
      </c>
      <c r="J946" s="31" t="s">
        <v>1020</v>
      </c>
      <c r="K946" s="143"/>
      <c r="L946" s="144"/>
      <c r="M946" s="145"/>
      <c r="P946" s="187"/>
      <c r="Q946" s="184"/>
      <c r="R946" s="185"/>
      <c r="S946" s="186"/>
    </row>
    <row r="947" spans="8:19" x14ac:dyDescent="0.2">
      <c r="H947" s="97">
        <v>219</v>
      </c>
      <c r="I947" s="133">
        <v>12294</v>
      </c>
      <c r="J947" s="31" t="s">
        <v>1021</v>
      </c>
      <c r="K947" s="143"/>
      <c r="L947" s="144"/>
      <c r="M947" s="145"/>
      <c r="P947" s="187"/>
      <c r="Q947" s="184"/>
      <c r="R947" s="185"/>
      <c r="S947" s="186"/>
    </row>
    <row r="948" spans="8:19" x14ac:dyDescent="0.2">
      <c r="H948" s="97">
        <v>6283</v>
      </c>
      <c r="I948" s="133">
        <v>12293</v>
      </c>
      <c r="J948" s="31" t="s">
        <v>1022</v>
      </c>
      <c r="K948" s="143"/>
      <c r="L948" s="144"/>
      <c r="M948" s="145"/>
      <c r="P948" s="187"/>
      <c r="Q948" s="184"/>
      <c r="R948" s="185"/>
      <c r="S948" s="186"/>
    </row>
    <row r="949" spans="8:19" x14ac:dyDescent="0.2">
      <c r="H949" s="97">
        <v>56</v>
      </c>
      <c r="I949" s="133">
        <v>12292</v>
      </c>
      <c r="J949" s="31" t="s">
        <v>1023</v>
      </c>
      <c r="K949" s="143"/>
      <c r="L949" s="144"/>
      <c r="M949" s="145"/>
      <c r="P949" s="187"/>
      <c r="Q949" s="184"/>
      <c r="R949" s="185"/>
      <c r="S949" s="186"/>
    </row>
    <row r="950" spans="8:19" x14ac:dyDescent="0.2">
      <c r="H950" s="97">
        <v>1024</v>
      </c>
      <c r="I950" s="133">
        <v>15563</v>
      </c>
      <c r="J950" s="31" t="s">
        <v>1024</v>
      </c>
      <c r="K950" s="143"/>
      <c r="L950" s="144"/>
      <c r="M950" s="145"/>
      <c r="P950" s="187"/>
      <c r="Q950" s="184"/>
      <c r="R950" s="185"/>
      <c r="S950" s="186"/>
    </row>
    <row r="951" spans="8:19" x14ac:dyDescent="0.2">
      <c r="H951" s="97">
        <v>1504</v>
      </c>
      <c r="I951" s="133">
        <v>12290</v>
      </c>
      <c r="J951" s="31" t="s">
        <v>1025</v>
      </c>
      <c r="P951" s="187"/>
      <c r="Q951" s="184"/>
      <c r="R951" s="185"/>
      <c r="S951" s="186"/>
    </row>
    <row r="952" spans="8:19" x14ac:dyDescent="0.2">
      <c r="H952" s="97"/>
      <c r="I952" s="133">
        <v>16432</v>
      </c>
      <c r="J952" s="31" t="s">
        <v>3775</v>
      </c>
      <c r="P952" s="187"/>
      <c r="Q952" s="184"/>
      <c r="R952" s="185"/>
      <c r="S952" s="186"/>
    </row>
    <row r="953" spans="8:19" x14ac:dyDescent="0.2">
      <c r="H953" s="97"/>
      <c r="I953" s="133">
        <v>16514</v>
      </c>
      <c r="J953" s="31" t="s">
        <v>3776</v>
      </c>
      <c r="P953" s="187"/>
      <c r="Q953" s="184"/>
      <c r="R953" s="185"/>
      <c r="S953" s="186"/>
    </row>
    <row r="954" spans="8:19" x14ac:dyDescent="0.2">
      <c r="H954" s="97">
        <v>4305</v>
      </c>
      <c r="I954" s="133">
        <v>15646</v>
      </c>
      <c r="J954" s="31" t="s">
        <v>1026</v>
      </c>
      <c r="P954" s="187"/>
      <c r="Q954" s="184"/>
      <c r="R954" s="185"/>
      <c r="S954" s="186"/>
    </row>
    <row r="955" spans="8:19" x14ac:dyDescent="0.2">
      <c r="H955" s="97"/>
      <c r="I955" s="133">
        <v>16297</v>
      </c>
      <c r="J955" s="31" t="s">
        <v>3777</v>
      </c>
      <c r="P955" s="187"/>
      <c r="Q955" s="184"/>
      <c r="R955" s="185"/>
      <c r="S955" s="186"/>
    </row>
    <row r="956" spans="8:19" x14ac:dyDescent="0.2">
      <c r="H956" s="97">
        <v>1402</v>
      </c>
      <c r="I956" s="133">
        <v>12287</v>
      </c>
      <c r="J956" s="31" t="s">
        <v>1027</v>
      </c>
      <c r="P956" s="187"/>
      <c r="Q956" s="184"/>
      <c r="R956" s="185"/>
      <c r="S956" s="186"/>
    </row>
    <row r="957" spans="8:19" x14ac:dyDescent="0.2">
      <c r="H957" s="97">
        <v>6453</v>
      </c>
      <c r="I957" s="133">
        <v>16107</v>
      </c>
      <c r="J957" s="31" t="s">
        <v>1028</v>
      </c>
      <c r="P957" s="187"/>
      <c r="Q957" s="184"/>
      <c r="R957" s="185"/>
      <c r="S957" s="186"/>
    </row>
    <row r="958" spans="8:19" x14ac:dyDescent="0.2">
      <c r="H958" s="97"/>
      <c r="I958" s="133">
        <v>12285</v>
      </c>
      <c r="J958" s="31" t="s">
        <v>1029</v>
      </c>
      <c r="P958" s="187"/>
      <c r="Q958" s="184"/>
      <c r="R958" s="185"/>
      <c r="S958" s="186"/>
    </row>
    <row r="959" spans="8:19" x14ac:dyDescent="0.2">
      <c r="H959" s="97"/>
      <c r="I959" s="133">
        <v>12272</v>
      </c>
      <c r="J959" s="31" t="s">
        <v>1030</v>
      </c>
      <c r="P959" s="187"/>
      <c r="Q959" s="184"/>
      <c r="R959" s="185"/>
      <c r="S959" s="186"/>
    </row>
    <row r="960" spans="8:19" x14ac:dyDescent="0.2">
      <c r="H960" s="97"/>
      <c r="I960" s="133">
        <v>11110</v>
      </c>
      <c r="J960" s="31" t="s">
        <v>1031</v>
      </c>
      <c r="P960" s="187"/>
      <c r="Q960" s="184"/>
      <c r="R960" s="185"/>
      <c r="S960" s="186"/>
    </row>
    <row r="961" spans="8:19" x14ac:dyDescent="0.2">
      <c r="H961" s="97"/>
      <c r="I961" s="133">
        <v>12295</v>
      </c>
      <c r="J961" s="31" t="s">
        <v>1032</v>
      </c>
      <c r="P961" s="187"/>
      <c r="Q961" s="184"/>
      <c r="R961" s="185"/>
      <c r="S961" s="186"/>
    </row>
    <row r="962" spans="8:19" x14ac:dyDescent="0.2">
      <c r="H962" s="97"/>
      <c r="I962" s="133">
        <v>12281</v>
      </c>
      <c r="J962" s="31" t="s">
        <v>1033</v>
      </c>
      <c r="P962" s="187"/>
      <c r="Q962" s="184"/>
      <c r="R962" s="185"/>
      <c r="S962" s="186"/>
    </row>
    <row r="963" spans="8:19" x14ac:dyDescent="0.2">
      <c r="H963" s="97"/>
      <c r="I963" s="133">
        <v>12280</v>
      </c>
      <c r="J963" s="31" t="s">
        <v>1034</v>
      </c>
      <c r="P963" s="187"/>
      <c r="Q963" s="184"/>
      <c r="R963" s="185"/>
      <c r="S963" s="186"/>
    </row>
    <row r="964" spans="8:19" x14ac:dyDescent="0.2">
      <c r="H964" s="97"/>
      <c r="I964" s="133">
        <v>12279</v>
      </c>
      <c r="J964" s="31" t="s">
        <v>1035</v>
      </c>
      <c r="P964" s="187"/>
      <c r="Q964" s="184"/>
      <c r="R964" s="185"/>
      <c r="S964" s="186"/>
    </row>
    <row r="965" spans="8:19" x14ac:dyDescent="0.2">
      <c r="H965" s="97"/>
      <c r="I965" s="133">
        <v>12278</v>
      </c>
      <c r="J965" s="31" t="s">
        <v>1036</v>
      </c>
      <c r="P965" s="187"/>
      <c r="Q965" s="184"/>
      <c r="R965" s="185"/>
      <c r="S965" s="186"/>
    </row>
    <row r="966" spans="8:19" x14ac:dyDescent="0.2">
      <c r="H966" s="97">
        <v>4026</v>
      </c>
      <c r="I966" s="133">
        <v>12277</v>
      </c>
      <c r="J966" s="31" t="s">
        <v>1037</v>
      </c>
      <c r="P966" s="187"/>
      <c r="Q966" s="184"/>
      <c r="R966" s="185"/>
      <c r="S966" s="186"/>
    </row>
    <row r="967" spans="8:19" x14ac:dyDescent="0.2">
      <c r="H967" s="97">
        <v>1505</v>
      </c>
      <c r="I967" s="133">
        <v>12276</v>
      </c>
      <c r="J967" s="31" t="s">
        <v>1038</v>
      </c>
      <c r="P967" s="187"/>
      <c r="Q967" s="184"/>
      <c r="R967" s="185"/>
      <c r="S967" s="186"/>
    </row>
    <row r="968" spans="8:19" x14ac:dyDescent="0.2">
      <c r="H968" s="97">
        <v>1506</v>
      </c>
      <c r="I968" s="133">
        <v>12275</v>
      </c>
      <c r="J968" s="31" t="s">
        <v>1039</v>
      </c>
      <c r="P968" s="187"/>
      <c r="Q968" s="184"/>
      <c r="R968" s="185"/>
      <c r="S968" s="186"/>
    </row>
    <row r="969" spans="8:19" x14ac:dyDescent="0.2">
      <c r="H969" s="97"/>
      <c r="I969" s="133">
        <v>12306</v>
      </c>
      <c r="J969" s="31" t="s">
        <v>1040</v>
      </c>
      <c r="P969" s="187"/>
      <c r="Q969" s="184"/>
      <c r="R969" s="185"/>
      <c r="S969" s="186"/>
    </row>
    <row r="970" spans="8:19" x14ac:dyDescent="0.2">
      <c r="H970" s="97">
        <v>1002</v>
      </c>
      <c r="I970" s="133">
        <v>15561</v>
      </c>
      <c r="J970" s="31" t="s">
        <v>1041</v>
      </c>
      <c r="P970" s="187"/>
      <c r="Q970" s="184"/>
      <c r="R970" s="185"/>
      <c r="S970" s="186"/>
    </row>
    <row r="971" spans="8:19" x14ac:dyDescent="0.2">
      <c r="H971" s="97"/>
      <c r="I971" s="133">
        <v>11225</v>
      </c>
      <c r="J971" s="31" t="s">
        <v>1042</v>
      </c>
      <c r="P971" s="187"/>
      <c r="Q971" s="184"/>
      <c r="R971" s="185"/>
      <c r="S971" s="186"/>
    </row>
    <row r="972" spans="8:19" x14ac:dyDescent="0.2">
      <c r="H972" s="97"/>
      <c r="I972" s="133">
        <v>16278</v>
      </c>
      <c r="J972" s="31" t="s">
        <v>3778</v>
      </c>
      <c r="P972" s="187"/>
      <c r="Q972" s="184"/>
      <c r="R972" s="185"/>
      <c r="S972" s="186"/>
    </row>
    <row r="973" spans="8:19" x14ac:dyDescent="0.2">
      <c r="H973" s="97">
        <v>5584</v>
      </c>
      <c r="I973" s="133">
        <v>14701</v>
      </c>
      <c r="J973" s="31" t="s">
        <v>1043</v>
      </c>
      <c r="P973" s="187"/>
      <c r="Q973" s="184"/>
      <c r="R973" s="185"/>
      <c r="S973" s="186"/>
    </row>
    <row r="974" spans="8:19" x14ac:dyDescent="0.2">
      <c r="H974" s="97"/>
      <c r="I974" s="133">
        <v>10958</v>
      </c>
      <c r="J974" s="31" t="s">
        <v>1044</v>
      </c>
      <c r="P974" s="187"/>
      <c r="Q974" s="184"/>
      <c r="R974" s="185"/>
      <c r="S974" s="186"/>
    </row>
    <row r="975" spans="8:19" x14ac:dyDescent="0.2">
      <c r="H975" s="97"/>
      <c r="I975" s="133">
        <v>11345</v>
      </c>
      <c r="J975" s="31" t="s">
        <v>1045</v>
      </c>
      <c r="P975" s="187"/>
      <c r="Q975" s="184"/>
      <c r="R975" s="185"/>
      <c r="S975" s="186"/>
    </row>
    <row r="976" spans="8:19" x14ac:dyDescent="0.2">
      <c r="H976" s="97">
        <v>5914</v>
      </c>
      <c r="I976" s="133">
        <v>14699</v>
      </c>
      <c r="J976" s="31" t="s">
        <v>1046</v>
      </c>
      <c r="P976" s="187"/>
      <c r="Q976" s="184"/>
      <c r="R976" s="185"/>
      <c r="S976" s="186"/>
    </row>
    <row r="977" spans="8:19" x14ac:dyDescent="0.2">
      <c r="H977" s="97"/>
      <c r="I977" s="133">
        <v>12311</v>
      </c>
      <c r="J977" s="31" t="s">
        <v>1047</v>
      </c>
      <c r="P977" s="187"/>
      <c r="Q977" s="184"/>
      <c r="R977" s="185"/>
      <c r="S977" s="186"/>
    </row>
    <row r="978" spans="8:19" x14ac:dyDescent="0.2">
      <c r="H978" s="97"/>
      <c r="I978" s="133">
        <v>10959</v>
      </c>
      <c r="J978" s="31" t="s">
        <v>2866</v>
      </c>
      <c r="P978" s="187"/>
      <c r="Q978" s="184"/>
      <c r="R978" s="185"/>
      <c r="S978" s="186"/>
    </row>
    <row r="979" spans="8:19" x14ac:dyDescent="0.2">
      <c r="H979" s="97">
        <v>2574</v>
      </c>
      <c r="I979" s="133">
        <v>12309</v>
      </c>
      <c r="J979" s="31" t="s">
        <v>2867</v>
      </c>
      <c r="P979" s="187"/>
      <c r="Q979" s="184"/>
      <c r="R979" s="185"/>
      <c r="S979" s="186"/>
    </row>
    <row r="980" spans="8:19" x14ac:dyDescent="0.2">
      <c r="H980" s="97">
        <v>735</v>
      </c>
      <c r="I980" s="133">
        <v>15241</v>
      </c>
      <c r="J980" s="31" t="s">
        <v>2868</v>
      </c>
      <c r="P980" s="187"/>
      <c r="Q980" s="184"/>
      <c r="R980" s="185"/>
      <c r="S980" s="186"/>
    </row>
    <row r="981" spans="8:19" x14ac:dyDescent="0.2">
      <c r="H981" s="97">
        <v>2885</v>
      </c>
      <c r="I981" s="133">
        <v>13813</v>
      </c>
      <c r="J981" s="31" t="s">
        <v>2869</v>
      </c>
      <c r="P981" s="187"/>
      <c r="Q981" s="184"/>
      <c r="R981" s="185"/>
      <c r="S981" s="186"/>
    </row>
    <row r="982" spans="8:19" x14ac:dyDescent="0.2">
      <c r="H982" s="97">
        <v>6104</v>
      </c>
      <c r="I982" s="133">
        <v>12307</v>
      </c>
      <c r="J982" s="31" t="s">
        <v>2870</v>
      </c>
      <c r="P982" s="187"/>
      <c r="Q982" s="184"/>
      <c r="R982" s="185"/>
      <c r="S982" s="186"/>
    </row>
    <row r="983" spans="8:19" x14ac:dyDescent="0.2">
      <c r="H983" s="97">
        <v>953</v>
      </c>
      <c r="I983" s="133">
        <v>15348</v>
      </c>
      <c r="J983" s="31" t="s">
        <v>2871</v>
      </c>
      <c r="P983" s="187"/>
      <c r="Q983" s="184"/>
      <c r="R983" s="185"/>
      <c r="S983" s="186"/>
    </row>
    <row r="984" spans="8:19" x14ac:dyDescent="0.2">
      <c r="H984" s="97">
        <v>924</v>
      </c>
      <c r="I984" s="133">
        <v>15323</v>
      </c>
      <c r="J984" s="31" t="s">
        <v>2872</v>
      </c>
      <c r="P984" s="187"/>
      <c r="Q984" s="184"/>
      <c r="R984" s="185"/>
      <c r="S984" s="186"/>
    </row>
    <row r="985" spans="8:19" x14ac:dyDescent="0.2">
      <c r="H985" s="97">
        <v>492</v>
      </c>
      <c r="I985" s="133">
        <v>15101</v>
      </c>
      <c r="J985" s="31" t="s">
        <v>2873</v>
      </c>
      <c r="P985" s="187"/>
      <c r="Q985" s="184"/>
      <c r="R985" s="185"/>
      <c r="S985" s="186"/>
    </row>
    <row r="986" spans="8:19" x14ac:dyDescent="0.2">
      <c r="H986" s="97">
        <v>4476</v>
      </c>
      <c r="I986" s="133">
        <v>15427</v>
      </c>
      <c r="J986" s="31" t="s">
        <v>2874</v>
      </c>
      <c r="P986" s="187"/>
      <c r="Q986" s="184"/>
      <c r="R986" s="185"/>
      <c r="S986" s="186"/>
    </row>
    <row r="987" spans="8:19" x14ac:dyDescent="0.2">
      <c r="H987" s="97">
        <v>151</v>
      </c>
      <c r="I987" s="133">
        <v>12301</v>
      </c>
      <c r="J987" s="31" t="s">
        <v>2875</v>
      </c>
      <c r="P987" s="187"/>
      <c r="Q987" s="184"/>
      <c r="R987" s="185"/>
      <c r="S987" s="186"/>
    </row>
    <row r="988" spans="8:19" x14ac:dyDescent="0.2">
      <c r="H988" s="97">
        <v>763</v>
      </c>
      <c r="I988" s="133">
        <v>15262</v>
      </c>
      <c r="J988" s="31" t="s">
        <v>2876</v>
      </c>
      <c r="P988" s="187"/>
      <c r="Q988" s="184"/>
      <c r="R988" s="185"/>
      <c r="S988" s="186"/>
    </row>
    <row r="989" spans="8:19" x14ac:dyDescent="0.2">
      <c r="H989" s="97"/>
      <c r="I989" s="133">
        <v>12299</v>
      </c>
      <c r="J989" s="31" t="s">
        <v>2877</v>
      </c>
      <c r="P989" s="187"/>
      <c r="Q989" s="184"/>
      <c r="R989" s="185"/>
      <c r="S989" s="186"/>
    </row>
    <row r="990" spans="8:19" x14ac:dyDescent="0.2">
      <c r="H990" s="97">
        <v>4005</v>
      </c>
      <c r="I990" s="133">
        <v>14533</v>
      </c>
      <c r="J990" s="31" t="s">
        <v>2878</v>
      </c>
      <c r="P990" s="187"/>
      <c r="Q990" s="184"/>
      <c r="R990" s="185"/>
      <c r="S990" s="186"/>
    </row>
    <row r="991" spans="8:19" x14ac:dyDescent="0.2">
      <c r="H991" s="97">
        <v>2503</v>
      </c>
      <c r="I991" s="133">
        <v>14531</v>
      </c>
      <c r="J991" s="31" t="s">
        <v>2879</v>
      </c>
      <c r="P991" s="187"/>
      <c r="Q991" s="184"/>
      <c r="R991" s="185"/>
      <c r="S991" s="186"/>
    </row>
    <row r="992" spans="8:19" x14ac:dyDescent="0.2">
      <c r="H992" s="97">
        <v>4646</v>
      </c>
      <c r="I992" s="133">
        <v>15421</v>
      </c>
      <c r="J992" s="31" t="s">
        <v>2880</v>
      </c>
      <c r="P992" s="187"/>
      <c r="Q992" s="184"/>
      <c r="R992" s="185"/>
      <c r="S992" s="186"/>
    </row>
    <row r="993" spans="8:19" x14ac:dyDescent="0.2">
      <c r="H993" s="97">
        <v>1025</v>
      </c>
      <c r="I993" s="133">
        <v>15564</v>
      </c>
      <c r="J993" s="31" t="s">
        <v>2881</v>
      </c>
      <c r="P993" s="187"/>
      <c r="Q993" s="184"/>
      <c r="R993" s="185"/>
      <c r="S993" s="186"/>
    </row>
    <row r="994" spans="8:19" x14ac:dyDescent="0.2">
      <c r="H994" s="97">
        <v>6056</v>
      </c>
      <c r="I994" s="133">
        <v>14504</v>
      </c>
      <c r="J994" s="31" t="s">
        <v>2882</v>
      </c>
      <c r="P994" s="187"/>
      <c r="Q994" s="184"/>
      <c r="R994" s="185"/>
      <c r="S994" s="186"/>
    </row>
    <row r="995" spans="8:19" x14ac:dyDescent="0.2">
      <c r="H995" s="97"/>
      <c r="I995" s="133">
        <v>10117</v>
      </c>
      <c r="J995" s="31" t="s">
        <v>2883</v>
      </c>
      <c r="P995" s="187"/>
      <c r="Q995" s="184"/>
      <c r="R995" s="185"/>
      <c r="S995" s="186"/>
    </row>
    <row r="996" spans="8:19" x14ac:dyDescent="0.2">
      <c r="H996" s="97"/>
      <c r="I996" s="133">
        <v>12244</v>
      </c>
      <c r="J996" s="31" t="s">
        <v>2884</v>
      </c>
      <c r="P996" s="187"/>
      <c r="Q996" s="184"/>
      <c r="R996" s="185"/>
      <c r="S996" s="186"/>
    </row>
    <row r="997" spans="8:19" x14ac:dyDescent="0.2">
      <c r="H997" s="97">
        <v>2615</v>
      </c>
      <c r="I997" s="133">
        <v>12274</v>
      </c>
      <c r="J997" s="31" t="s">
        <v>2885</v>
      </c>
      <c r="P997" s="187"/>
      <c r="Q997" s="184"/>
      <c r="R997" s="185"/>
      <c r="S997" s="186"/>
    </row>
    <row r="998" spans="8:19" x14ac:dyDescent="0.2">
      <c r="H998" s="97">
        <v>405</v>
      </c>
      <c r="I998" s="133">
        <v>15673</v>
      </c>
      <c r="J998" s="31" t="s">
        <v>2886</v>
      </c>
      <c r="P998" s="187"/>
      <c r="Q998" s="184"/>
      <c r="R998" s="185"/>
      <c r="S998" s="186"/>
    </row>
    <row r="999" spans="8:19" x14ac:dyDescent="0.2">
      <c r="H999" s="97">
        <v>1206</v>
      </c>
      <c r="I999" s="133">
        <v>12238</v>
      </c>
      <c r="J999" s="31" t="s">
        <v>2887</v>
      </c>
      <c r="P999" s="187"/>
      <c r="Q999" s="184"/>
      <c r="R999" s="185"/>
      <c r="S999" s="186"/>
    </row>
    <row r="1000" spans="8:19" x14ac:dyDescent="0.2">
      <c r="H1000" s="97">
        <v>1026</v>
      </c>
      <c r="I1000" s="133">
        <v>15560</v>
      </c>
      <c r="J1000" s="31" t="s">
        <v>2888</v>
      </c>
      <c r="P1000" s="187"/>
      <c r="Q1000" s="184"/>
      <c r="R1000" s="185"/>
      <c r="S1000" s="186"/>
    </row>
    <row r="1001" spans="8:19" x14ac:dyDescent="0.2">
      <c r="H1001" s="97">
        <v>3342</v>
      </c>
      <c r="I1001" s="133">
        <v>15606</v>
      </c>
      <c r="J1001" s="31" t="s">
        <v>2889</v>
      </c>
      <c r="P1001" s="187"/>
      <c r="Q1001" s="184"/>
      <c r="R1001" s="185"/>
      <c r="S1001" s="186"/>
    </row>
    <row r="1002" spans="8:19" x14ac:dyDescent="0.2">
      <c r="H1002" s="97">
        <v>4806</v>
      </c>
      <c r="I1002" s="133">
        <v>15405</v>
      </c>
      <c r="J1002" s="31" t="s">
        <v>2890</v>
      </c>
      <c r="P1002" s="187"/>
      <c r="Q1002" s="184"/>
      <c r="R1002" s="185"/>
      <c r="S1002" s="186"/>
    </row>
    <row r="1003" spans="8:19" x14ac:dyDescent="0.2">
      <c r="H1003" s="97">
        <v>692</v>
      </c>
      <c r="I1003" s="133">
        <v>15213</v>
      </c>
      <c r="J1003" s="31" t="s">
        <v>2891</v>
      </c>
      <c r="P1003" s="187"/>
      <c r="Q1003" s="184"/>
      <c r="R1003" s="185"/>
      <c r="S1003" s="186"/>
    </row>
    <row r="1004" spans="8:19" x14ac:dyDescent="0.2">
      <c r="H1004" s="97"/>
      <c r="I1004" s="133">
        <v>11258</v>
      </c>
      <c r="J1004" s="31" t="s">
        <v>2892</v>
      </c>
      <c r="P1004" s="187"/>
      <c r="Q1004" s="184"/>
      <c r="R1004" s="185"/>
      <c r="S1004" s="186"/>
    </row>
    <row r="1005" spans="8:19" x14ac:dyDescent="0.2">
      <c r="H1005" s="97"/>
      <c r="I1005" s="133">
        <v>12230</v>
      </c>
      <c r="J1005" s="31" t="s">
        <v>2893</v>
      </c>
      <c r="P1005" s="187"/>
      <c r="Q1005" s="184"/>
      <c r="R1005" s="185"/>
      <c r="S1005" s="186"/>
    </row>
    <row r="1006" spans="8:19" x14ac:dyDescent="0.2">
      <c r="H1006" s="97">
        <v>4724</v>
      </c>
      <c r="I1006" s="133">
        <v>15454</v>
      </c>
      <c r="J1006" s="31" t="s">
        <v>2894</v>
      </c>
      <c r="P1006" s="187"/>
      <c r="Q1006" s="184"/>
      <c r="R1006" s="185"/>
      <c r="S1006" s="186"/>
    </row>
    <row r="1007" spans="8:19" x14ac:dyDescent="0.2">
      <c r="H1007" s="97"/>
      <c r="I1007" s="133">
        <v>12227</v>
      </c>
      <c r="J1007" s="31" t="s">
        <v>2895</v>
      </c>
      <c r="P1007" s="187"/>
      <c r="Q1007" s="184"/>
      <c r="R1007" s="185"/>
      <c r="S1007" s="186"/>
    </row>
    <row r="1008" spans="8:19" x14ac:dyDescent="0.2">
      <c r="H1008" s="97">
        <v>1010</v>
      </c>
      <c r="I1008" s="133">
        <v>15518</v>
      </c>
      <c r="J1008" s="31" t="s">
        <v>3446</v>
      </c>
      <c r="P1008" s="187"/>
      <c r="Q1008" s="184"/>
      <c r="R1008" s="185"/>
      <c r="S1008" s="186"/>
    </row>
    <row r="1009" spans="8:19" x14ac:dyDescent="0.2">
      <c r="H1009" s="97"/>
      <c r="I1009" s="133">
        <v>12226</v>
      </c>
      <c r="J1009" s="31" t="s">
        <v>2608</v>
      </c>
      <c r="P1009" s="187"/>
      <c r="Q1009" s="184"/>
      <c r="R1009" s="185"/>
      <c r="S1009" s="186"/>
    </row>
    <row r="1010" spans="8:19" x14ac:dyDescent="0.2">
      <c r="H1010" s="97"/>
      <c r="I1010" s="133">
        <v>12225</v>
      </c>
      <c r="J1010" s="31" t="s">
        <v>2609</v>
      </c>
      <c r="P1010" s="187"/>
      <c r="Q1010" s="184"/>
      <c r="R1010" s="185"/>
      <c r="S1010" s="186"/>
    </row>
    <row r="1011" spans="8:19" x14ac:dyDescent="0.2">
      <c r="H1011" s="97"/>
      <c r="I1011" s="133">
        <v>12224</v>
      </c>
      <c r="J1011" s="31" t="s">
        <v>2610</v>
      </c>
      <c r="P1011" s="187"/>
      <c r="Q1011" s="184"/>
      <c r="R1011" s="185"/>
      <c r="S1011" s="186"/>
    </row>
    <row r="1012" spans="8:19" x14ac:dyDescent="0.2">
      <c r="H1012" s="97"/>
      <c r="I1012" s="133">
        <v>12223</v>
      </c>
      <c r="J1012" s="31" t="s">
        <v>2611</v>
      </c>
      <c r="P1012" s="187"/>
      <c r="Q1012" s="184"/>
      <c r="R1012" s="185"/>
      <c r="S1012" s="186"/>
    </row>
    <row r="1013" spans="8:19" x14ac:dyDescent="0.2">
      <c r="H1013" s="97"/>
      <c r="I1013" s="133">
        <v>12257</v>
      </c>
      <c r="J1013" s="31" t="s">
        <v>2612</v>
      </c>
      <c r="P1013" s="187"/>
      <c r="Q1013" s="184"/>
      <c r="R1013" s="185"/>
      <c r="S1013" s="186"/>
    </row>
    <row r="1014" spans="8:19" x14ac:dyDescent="0.2">
      <c r="H1014" s="97">
        <v>5856</v>
      </c>
      <c r="I1014" s="133">
        <v>14704</v>
      </c>
      <c r="J1014" s="31" t="s">
        <v>2613</v>
      </c>
      <c r="P1014" s="187"/>
      <c r="Q1014" s="184"/>
      <c r="R1014" s="185"/>
      <c r="S1014" s="186"/>
    </row>
    <row r="1015" spans="8:19" x14ac:dyDescent="0.2">
      <c r="H1015" s="97">
        <v>5520</v>
      </c>
      <c r="I1015" s="133">
        <v>14708</v>
      </c>
      <c r="J1015" s="31" t="s">
        <v>2614</v>
      </c>
      <c r="P1015" s="187"/>
      <c r="Q1015" s="184"/>
      <c r="R1015" s="185"/>
      <c r="S1015" s="186"/>
    </row>
    <row r="1016" spans="8:19" x14ac:dyDescent="0.2">
      <c r="H1016" s="97"/>
      <c r="I1016" s="133">
        <v>12269</v>
      </c>
      <c r="J1016" s="31" t="s">
        <v>2615</v>
      </c>
      <c r="P1016" s="187"/>
      <c r="Q1016" s="184"/>
      <c r="R1016" s="185"/>
      <c r="S1016" s="186"/>
    </row>
    <row r="1017" spans="8:19" x14ac:dyDescent="0.2">
      <c r="H1017" s="97">
        <v>2054</v>
      </c>
      <c r="I1017" s="133">
        <v>15689</v>
      </c>
      <c r="J1017" s="31" t="s">
        <v>3535</v>
      </c>
      <c r="P1017" s="187"/>
      <c r="Q1017" s="184"/>
      <c r="R1017" s="185"/>
      <c r="S1017" s="186"/>
    </row>
    <row r="1018" spans="8:19" x14ac:dyDescent="0.2">
      <c r="H1018" s="97"/>
      <c r="I1018" s="133">
        <v>12268</v>
      </c>
      <c r="J1018" s="31" t="s">
        <v>2616</v>
      </c>
      <c r="P1018" s="187"/>
      <c r="Q1018" s="184"/>
      <c r="R1018" s="185"/>
      <c r="S1018" s="186"/>
    </row>
    <row r="1019" spans="8:19" x14ac:dyDescent="0.2">
      <c r="H1019" s="97"/>
      <c r="I1019" s="133">
        <v>12267</v>
      </c>
      <c r="J1019" s="31" t="s">
        <v>2617</v>
      </c>
      <c r="P1019" s="187"/>
      <c r="Q1019" s="184"/>
      <c r="R1019" s="185"/>
      <c r="S1019" s="186"/>
    </row>
    <row r="1020" spans="8:19" x14ac:dyDescent="0.2">
      <c r="H1020" s="97"/>
      <c r="I1020" s="133">
        <v>12266</v>
      </c>
      <c r="J1020" s="31" t="s">
        <v>2618</v>
      </c>
      <c r="P1020" s="187"/>
      <c r="Q1020" s="184"/>
      <c r="R1020" s="185"/>
      <c r="S1020" s="186"/>
    </row>
    <row r="1021" spans="8:19" x14ac:dyDescent="0.2">
      <c r="H1021" s="97">
        <v>5521</v>
      </c>
      <c r="I1021" s="133">
        <v>14702</v>
      </c>
      <c r="J1021" s="31" t="s">
        <v>2619</v>
      </c>
      <c r="P1021" s="187"/>
      <c r="Q1021" s="184"/>
      <c r="R1021" s="185"/>
      <c r="S1021" s="186"/>
    </row>
    <row r="1022" spans="8:19" x14ac:dyDescent="0.2">
      <c r="H1022" s="97">
        <v>5636</v>
      </c>
      <c r="I1022" s="133">
        <v>14703</v>
      </c>
      <c r="J1022" s="31" t="s">
        <v>2620</v>
      </c>
      <c r="P1022" s="187"/>
      <c r="Q1022" s="184"/>
      <c r="R1022" s="185"/>
      <c r="S1022" s="186"/>
    </row>
    <row r="1023" spans="8:19" x14ac:dyDescent="0.2">
      <c r="H1023" s="97"/>
      <c r="I1023" s="133">
        <v>12263</v>
      </c>
      <c r="J1023" s="31" t="s">
        <v>2621</v>
      </c>
      <c r="P1023" s="187"/>
      <c r="Q1023" s="184"/>
      <c r="R1023" s="185"/>
      <c r="S1023" s="186"/>
    </row>
    <row r="1024" spans="8:19" x14ac:dyDescent="0.2">
      <c r="H1024" s="97">
        <v>2768</v>
      </c>
      <c r="I1024" s="133">
        <v>13831</v>
      </c>
      <c r="J1024" s="31" t="s">
        <v>2622</v>
      </c>
      <c r="P1024" s="187"/>
      <c r="Q1024" s="184"/>
      <c r="R1024" s="185"/>
      <c r="S1024" s="186"/>
    </row>
    <row r="1025" spans="8:19" x14ac:dyDescent="0.2">
      <c r="H1025" s="97">
        <v>1128</v>
      </c>
      <c r="I1025" s="133">
        <v>15594</v>
      </c>
      <c r="J1025" s="31" t="s">
        <v>2623</v>
      </c>
      <c r="P1025" s="187"/>
      <c r="Q1025" s="184"/>
      <c r="R1025" s="185"/>
      <c r="S1025" s="186"/>
    </row>
    <row r="1026" spans="8:19" x14ac:dyDescent="0.2">
      <c r="H1026" s="97"/>
      <c r="I1026" s="133">
        <v>10510</v>
      </c>
      <c r="J1026" s="31" t="s">
        <v>1048</v>
      </c>
      <c r="P1026" s="187"/>
      <c r="Q1026" s="184"/>
      <c r="R1026" s="185"/>
      <c r="S1026" s="186"/>
    </row>
    <row r="1027" spans="8:19" x14ac:dyDescent="0.2">
      <c r="H1027" s="97"/>
      <c r="I1027" s="133">
        <v>12246</v>
      </c>
      <c r="J1027" s="31" t="s">
        <v>1049</v>
      </c>
      <c r="P1027" s="187"/>
      <c r="Q1027" s="184"/>
      <c r="R1027" s="185"/>
      <c r="S1027" s="186"/>
    </row>
    <row r="1028" spans="8:19" x14ac:dyDescent="0.2">
      <c r="H1028" s="97">
        <v>2518</v>
      </c>
      <c r="I1028" s="133">
        <v>13727</v>
      </c>
      <c r="J1028" s="31" t="s">
        <v>1050</v>
      </c>
      <c r="P1028" s="187"/>
      <c r="Q1028" s="184"/>
      <c r="R1028" s="185"/>
      <c r="S1028" s="186"/>
    </row>
    <row r="1029" spans="8:19" x14ac:dyDescent="0.2">
      <c r="H1029" s="97">
        <v>372</v>
      </c>
      <c r="I1029" s="133">
        <v>15043</v>
      </c>
      <c r="J1029" s="31" t="s">
        <v>1051</v>
      </c>
      <c r="P1029" s="187"/>
      <c r="Q1029" s="184"/>
      <c r="R1029" s="185"/>
      <c r="S1029" s="186"/>
    </row>
    <row r="1030" spans="8:19" x14ac:dyDescent="0.2">
      <c r="H1030" s="97">
        <v>6213</v>
      </c>
      <c r="I1030" s="133">
        <v>12256</v>
      </c>
      <c r="J1030" s="31" t="s">
        <v>1052</v>
      </c>
      <c r="P1030" s="187"/>
      <c r="Q1030" s="184"/>
      <c r="R1030" s="185"/>
      <c r="S1030" s="186"/>
    </row>
    <row r="1031" spans="8:19" x14ac:dyDescent="0.2">
      <c r="H1031" s="97">
        <v>6083</v>
      </c>
      <c r="I1031" s="133">
        <v>12255</v>
      </c>
      <c r="J1031" s="31" t="s">
        <v>1053</v>
      </c>
      <c r="P1031" s="187"/>
      <c r="Q1031" s="184"/>
      <c r="R1031" s="185"/>
      <c r="S1031" s="186"/>
    </row>
    <row r="1032" spans="8:19" x14ac:dyDescent="0.2">
      <c r="H1032" s="97"/>
      <c r="I1032" s="133">
        <v>11223</v>
      </c>
      <c r="J1032" s="31" t="s">
        <v>1054</v>
      </c>
      <c r="P1032" s="187"/>
      <c r="Q1032" s="184"/>
      <c r="R1032" s="185"/>
      <c r="S1032" s="186"/>
    </row>
    <row r="1033" spans="8:19" x14ac:dyDescent="0.2">
      <c r="H1033" s="97">
        <v>5716</v>
      </c>
      <c r="I1033" s="133">
        <v>14706</v>
      </c>
      <c r="J1033" s="31" t="s">
        <v>1055</v>
      </c>
      <c r="P1033" s="187"/>
      <c r="Q1033" s="184"/>
      <c r="R1033" s="185"/>
      <c r="S1033" s="186"/>
    </row>
    <row r="1034" spans="8:19" x14ac:dyDescent="0.2">
      <c r="H1034" s="97"/>
      <c r="I1034" s="133">
        <v>16196</v>
      </c>
      <c r="J1034" s="31" t="s">
        <v>3779</v>
      </c>
      <c r="P1034" s="187"/>
      <c r="Q1034" s="184"/>
      <c r="R1034" s="185"/>
      <c r="S1034" s="186"/>
    </row>
    <row r="1035" spans="8:19" x14ac:dyDescent="0.2">
      <c r="H1035" s="97">
        <v>925</v>
      </c>
      <c r="I1035" s="133">
        <v>15324</v>
      </c>
      <c r="J1035" s="31" t="s">
        <v>1056</v>
      </c>
      <c r="P1035" s="187"/>
      <c r="Q1035" s="184"/>
      <c r="R1035" s="185"/>
      <c r="S1035" s="186"/>
    </row>
    <row r="1036" spans="8:19" x14ac:dyDescent="0.2">
      <c r="H1036" s="97">
        <v>4196</v>
      </c>
      <c r="I1036" s="133">
        <v>12252</v>
      </c>
      <c r="J1036" s="31" t="s">
        <v>1057</v>
      </c>
      <c r="P1036" s="187"/>
      <c r="Q1036" s="184"/>
      <c r="R1036" s="185"/>
      <c r="S1036" s="186"/>
    </row>
    <row r="1037" spans="8:19" x14ac:dyDescent="0.2">
      <c r="H1037" s="97">
        <v>6789</v>
      </c>
      <c r="I1037" s="133">
        <v>13336</v>
      </c>
      <c r="J1037" s="31" t="s">
        <v>1058</v>
      </c>
      <c r="P1037" s="187"/>
      <c r="Q1037" s="184"/>
      <c r="R1037" s="185"/>
      <c r="S1037" s="186"/>
    </row>
    <row r="1038" spans="8:19" x14ac:dyDescent="0.2">
      <c r="H1038" s="97">
        <v>5072</v>
      </c>
      <c r="I1038" s="133">
        <v>15685</v>
      </c>
      <c r="J1038" s="31" t="s">
        <v>1059</v>
      </c>
      <c r="P1038" s="187"/>
      <c r="Q1038" s="184"/>
      <c r="R1038" s="185"/>
      <c r="S1038" s="186"/>
    </row>
    <row r="1039" spans="8:19" x14ac:dyDescent="0.2">
      <c r="H1039" s="97">
        <v>3572</v>
      </c>
      <c r="I1039" s="133">
        <v>15969</v>
      </c>
      <c r="J1039" s="31" t="s">
        <v>1060</v>
      </c>
      <c r="P1039" s="187"/>
      <c r="Q1039" s="184"/>
      <c r="R1039" s="185"/>
      <c r="S1039" s="186"/>
    </row>
    <row r="1040" spans="8:19" x14ac:dyDescent="0.2">
      <c r="H1040" s="97"/>
      <c r="I1040" s="133">
        <v>10786</v>
      </c>
      <c r="J1040" s="31" t="s">
        <v>1061</v>
      </c>
      <c r="P1040" s="187"/>
      <c r="Q1040" s="184"/>
      <c r="R1040" s="185"/>
      <c r="S1040" s="186"/>
    </row>
    <row r="1041" spans="8:19" x14ac:dyDescent="0.2">
      <c r="H1041" s="97">
        <v>5458</v>
      </c>
      <c r="I1041" s="133">
        <v>14749</v>
      </c>
      <c r="J1041" s="31" t="s">
        <v>1062</v>
      </c>
      <c r="P1041" s="187"/>
      <c r="Q1041" s="184"/>
      <c r="R1041" s="185"/>
      <c r="S1041" s="186"/>
    </row>
    <row r="1042" spans="8:19" x14ac:dyDescent="0.2">
      <c r="H1042" s="97">
        <v>975</v>
      </c>
      <c r="I1042" s="133">
        <v>15360</v>
      </c>
      <c r="J1042" s="31" t="s">
        <v>1063</v>
      </c>
      <c r="P1042" s="187"/>
      <c r="Q1042" s="184"/>
      <c r="R1042" s="185"/>
      <c r="S1042" s="186"/>
    </row>
    <row r="1043" spans="8:19" x14ac:dyDescent="0.2">
      <c r="H1043" s="97"/>
      <c r="I1043" s="133">
        <v>14085</v>
      </c>
      <c r="J1043" s="31" t="s">
        <v>1064</v>
      </c>
      <c r="P1043" s="187"/>
      <c r="Q1043" s="184"/>
      <c r="R1043" s="185"/>
      <c r="S1043" s="186"/>
    </row>
    <row r="1044" spans="8:19" x14ac:dyDescent="0.2">
      <c r="H1044" s="97"/>
      <c r="I1044" s="133">
        <v>12109</v>
      </c>
      <c r="J1044" s="31" t="s">
        <v>1065</v>
      </c>
      <c r="P1044" s="187"/>
      <c r="Q1044" s="184"/>
      <c r="R1044" s="185"/>
      <c r="S1044" s="186"/>
    </row>
    <row r="1045" spans="8:19" x14ac:dyDescent="0.2">
      <c r="H1045" s="97"/>
      <c r="I1045" s="133">
        <v>12149</v>
      </c>
      <c r="J1045" s="31" t="s">
        <v>1066</v>
      </c>
      <c r="P1045" s="187"/>
      <c r="Q1045" s="184"/>
      <c r="R1045" s="185"/>
      <c r="S1045" s="186"/>
    </row>
    <row r="1046" spans="8:19" x14ac:dyDescent="0.2">
      <c r="H1046" s="97">
        <v>172</v>
      </c>
      <c r="I1046" s="133">
        <v>11989</v>
      </c>
      <c r="J1046" s="31" t="s">
        <v>1067</v>
      </c>
      <c r="P1046" s="187"/>
      <c r="Q1046" s="184"/>
      <c r="R1046" s="185"/>
      <c r="S1046" s="186"/>
    </row>
    <row r="1047" spans="8:19" x14ac:dyDescent="0.2">
      <c r="H1047" s="97">
        <v>2616</v>
      </c>
      <c r="I1047" s="133">
        <v>11988</v>
      </c>
      <c r="J1047" s="31" t="s">
        <v>1068</v>
      </c>
      <c r="P1047" s="187"/>
      <c r="Q1047" s="184"/>
      <c r="R1047" s="185"/>
      <c r="S1047" s="186"/>
    </row>
    <row r="1048" spans="8:19" x14ac:dyDescent="0.2">
      <c r="H1048" s="97"/>
      <c r="I1048" s="133">
        <v>11281</v>
      </c>
      <c r="J1048" s="31" t="s">
        <v>1069</v>
      </c>
      <c r="P1048" s="187"/>
      <c r="Q1048" s="184"/>
      <c r="R1048" s="185"/>
      <c r="S1048" s="186"/>
    </row>
    <row r="1049" spans="8:19" x14ac:dyDescent="0.2">
      <c r="H1049" s="97">
        <v>4561</v>
      </c>
      <c r="I1049" s="133">
        <v>15423</v>
      </c>
      <c r="J1049" s="31" t="s">
        <v>1070</v>
      </c>
      <c r="P1049" s="187"/>
      <c r="Q1049" s="184"/>
      <c r="R1049" s="185"/>
      <c r="S1049" s="186"/>
    </row>
    <row r="1050" spans="8:19" x14ac:dyDescent="0.2">
      <c r="H1050" s="97">
        <v>2544</v>
      </c>
      <c r="I1050" s="133">
        <v>11986</v>
      </c>
      <c r="J1050" s="31" t="s">
        <v>3669</v>
      </c>
      <c r="P1050" s="187"/>
      <c r="Q1050" s="184"/>
      <c r="R1050" s="185"/>
      <c r="S1050" s="186"/>
    </row>
    <row r="1051" spans="8:19" x14ac:dyDescent="0.2">
      <c r="H1051" s="97"/>
      <c r="I1051" s="133">
        <v>16513</v>
      </c>
      <c r="J1051" s="31" t="s">
        <v>3780</v>
      </c>
      <c r="P1051" s="187"/>
      <c r="Q1051" s="184"/>
      <c r="R1051" s="185"/>
      <c r="S1051" s="186"/>
    </row>
    <row r="1052" spans="8:19" x14ac:dyDescent="0.2">
      <c r="H1052" s="97"/>
      <c r="I1052" s="133">
        <v>10197</v>
      </c>
      <c r="J1052" s="31" t="s">
        <v>1071</v>
      </c>
      <c r="P1052" s="187"/>
      <c r="Q1052" s="184"/>
      <c r="R1052" s="185"/>
      <c r="S1052" s="186"/>
    </row>
    <row r="1053" spans="8:19" x14ac:dyDescent="0.2">
      <c r="H1053" s="97"/>
      <c r="I1053" s="133">
        <v>11256</v>
      </c>
      <c r="J1053" s="31" t="s">
        <v>1072</v>
      </c>
      <c r="P1053" s="187"/>
      <c r="Q1053" s="184"/>
      <c r="R1053" s="185"/>
      <c r="S1053" s="186"/>
    </row>
    <row r="1054" spans="8:19" x14ac:dyDescent="0.2">
      <c r="H1054" s="97">
        <v>3731</v>
      </c>
      <c r="I1054" s="133">
        <v>15996</v>
      </c>
      <c r="J1054" s="31" t="s">
        <v>1073</v>
      </c>
      <c r="P1054" s="187"/>
      <c r="Q1054" s="184"/>
      <c r="R1054" s="185"/>
      <c r="S1054" s="186"/>
    </row>
    <row r="1055" spans="8:19" x14ac:dyDescent="0.2">
      <c r="H1055" s="97"/>
      <c r="I1055" s="133">
        <v>16234</v>
      </c>
      <c r="J1055" s="31" t="s">
        <v>3781</v>
      </c>
      <c r="P1055" s="187"/>
      <c r="Q1055" s="184"/>
      <c r="R1055" s="185"/>
      <c r="S1055" s="186"/>
    </row>
    <row r="1056" spans="8:19" x14ac:dyDescent="0.2">
      <c r="H1056" s="97"/>
      <c r="I1056" s="133">
        <v>11983</v>
      </c>
      <c r="J1056" s="31" t="s">
        <v>1074</v>
      </c>
      <c r="P1056" s="187"/>
      <c r="Q1056" s="184"/>
      <c r="R1056" s="185"/>
      <c r="S1056" s="186"/>
    </row>
    <row r="1057" spans="8:19" x14ac:dyDescent="0.2">
      <c r="H1057" s="97">
        <v>6195</v>
      </c>
      <c r="I1057" s="133">
        <v>11995</v>
      </c>
      <c r="J1057" s="31" t="s">
        <v>1075</v>
      </c>
      <c r="P1057" s="187"/>
      <c r="Q1057" s="184"/>
      <c r="R1057" s="185"/>
      <c r="S1057" s="186"/>
    </row>
    <row r="1058" spans="8:19" x14ac:dyDescent="0.2">
      <c r="H1058" s="97">
        <v>662</v>
      </c>
      <c r="I1058" s="133">
        <v>15196</v>
      </c>
      <c r="J1058" s="31" t="s">
        <v>1076</v>
      </c>
      <c r="P1058" s="187"/>
      <c r="Q1058" s="184"/>
      <c r="R1058" s="185"/>
      <c r="S1058" s="186"/>
    </row>
    <row r="1059" spans="8:19" x14ac:dyDescent="0.2">
      <c r="H1059" s="97"/>
      <c r="I1059" s="133">
        <v>11979</v>
      </c>
      <c r="J1059" s="31" t="s">
        <v>1077</v>
      </c>
      <c r="P1059" s="187"/>
      <c r="Q1059" s="184"/>
      <c r="R1059" s="185"/>
      <c r="S1059" s="186"/>
    </row>
    <row r="1060" spans="8:19" x14ac:dyDescent="0.2">
      <c r="H1060" s="97">
        <v>2194</v>
      </c>
      <c r="I1060" s="133">
        <v>11978</v>
      </c>
      <c r="J1060" s="31" t="s">
        <v>1078</v>
      </c>
      <c r="P1060" s="187"/>
      <c r="Q1060" s="184"/>
      <c r="R1060" s="185"/>
      <c r="S1060" s="186"/>
    </row>
    <row r="1061" spans="8:19" x14ac:dyDescent="0.2">
      <c r="H1061" s="97">
        <v>3713</v>
      </c>
      <c r="I1061" s="133">
        <v>16045</v>
      </c>
      <c r="J1061" s="31" t="s">
        <v>1079</v>
      </c>
      <c r="P1061" s="187"/>
      <c r="Q1061" s="184"/>
      <c r="R1061" s="185"/>
      <c r="S1061" s="186"/>
    </row>
    <row r="1062" spans="8:19" x14ac:dyDescent="0.2">
      <c r="H1062" s="97">
        <v>5483</v>
      </c>
      <c r="I1062" s="133">
        <v>14746</v>
      </c>
      <c r="J1062" s="31" t="s">
        <v>1080</v>
      </c>
      <c r="P1062" s="187"/>
      <c r="Q1062" s="184"/>
      <c r="R1062" s="185"/>
      <c r="S1062" s="186"/>
    </row>
    <row r="1063" spans="8:19" x14ac:dyDescent="0.2">
      <c r="H1063" s="97"/>
      <c r="I1063" s="133">
        <v>11976</v>
      </c>
      <c r="J1063" s="31" t="s">
        <v>1081</v>
      </c>
      <c r="P1063" s="187"/>
      <c r="Q1063" s="184"/>
      <c r="R1063" s="185"/>
      <c r="S1063" s="186"/>
    </row>
    <row r="1064" spans="8:19" x14ac:dyDescent="0.2">
      <c r="H1064" s="97"/>
      <c r="I1064" s="133">
        <v>11975</v>
      </c>
      <c r="J1064" s="31" t="s">
        <v>1082</v>
      </c>
      <c r="P1064" s="187"/>
      <c r="Q1064" s="184"/>
      <c r="R1064" s="185"/>
      <c r="S1064" s="186"/>
    </row>
    <row r="1065" spans="8:19" x14ac:dyDescent="0.2">
      <c r="H1065" s="97"/>
      <c r="I1065" s="133">
        <v>16512</v>
      </c>
      <c r="J1065" s="31" t="s">
        <v>3782</v>
      </c>
      <c r="P1065" s="187"/>
      <c r="Q1065" s="184"/>
      <c r="R1065" s="185"/>
      <c r="S1065" s="186"/>
    </row>
    <row r="1066" spans="8:19" x14ac:dyDescent="0.2">
      <c r="H1066" s="97">
        <v>27</v>
      </c>
      <c r="I1066" s="133">
        <v>11973</v>
      </c>
      <c r="J1066" s="31" t="s">
        <v>1083</v>
      </c>
      <c r="P1066" s="187"/>
      <c r="Q1066" s="184"/>
      <c r="R1066" s="185"/>
      <c r="S1066" s="186"/>
    </row>
    <row r="1067" spans="8:19" x14ac:dyDescent="0.2">
      <c r="H1067" s="97">
        <v>1321</v>
      </c>
      <c r="I1067" s="133">
        <v>12007</v>
      </c>
      <c r="J1067" s="31" t="s">
        <v>1084</v>
      </c>
      <c r="P1067" s="187"/>
      <c r="Q1067" s="184"/>
      <c r="R1067" s="185"/>
      <c r="S1067" s="186"/>
    </row>
    <row r="1068" spans="8:19" x14ac:dyDescent="0.2">
      <c r="H1068" s="97">
        <v>5522</v>
      </c>
      <c r="I1068" s="133">
        <v>14744</v>
      </c>
      <c r="J1068" s="31" t="s">
        <v>1085</v>
      </c>
      <c r="P1068" s="187"/>
      <c r="Q1068" s="184"/>
      <c r="R1068" s="185"/>
      <c r="S1068" s="186"/>
    </row>
    <row r="1069" spans="8:19" x14ac:dyDescent="0.2">
      <c r="H1069" s="97"/>
      <c r="I1069" s="133">
        <v>11984</v>
      </c>
      <c r="J1069" s="31" t="s">
        <v>1086</v>
      </c>
      <c r="P1069" s="187"/>
      <c r="Q1069" s="184"/>
      <c r="R1069" s="185"/>
      <c r="S1069" s="186"/>
    </row>
    <row r="1070" spans="8:19" x14ac:dyDescent="0.2">
      <c r="H1070" s="97">
        <v>3861</v>
      </c>
      <c r="I1070" s="133">
        <v>16022</v>
      </c>
      <c r="J1070" s="31" t="s">
        <v>1087</v>
      </c>
      <c r="P1070" s="187"/>
      <c r="Q1070" s="184"/>
      <c r="R1070" s="185"/>
      <c r="S1070" s="186"/>
    </row>
    <row r="1071" spans="8:19" x14ac:dyDescent="0.2">
      <c r="H1071" s="97">
        <v>6057</v>
      </c>
      <c r="I1071" s="133">
        <v>12018</v>
      </c>
      <c r="J1071" s="31" t="s">
        <v>1088</v>
      </c>
      <c r="P1071" s="187"/>
      <c r="Q1071" s="184"/>
      <c r="R1071" s="185"/>
      <c r="S1071" s="186"/>
    </row>
    <row r="1072" spans="8:19" x14ac:dyDescent="0.2">
      <c r="H1072" s="97">
        <v>6058</v>
      </c>
      <c r="I1072" s="133">
        <v>12017</v>
      </c>
      <c r="J1072" s="31" t="s">
        <v>1089</v>
      </c>
      <c r="P1072" s="187"/>
      <c r="Q1072" s="184"/>
      <c r="R1072" s="185"/>
      <c r="S1072" s="186"/>
    </row>
    <row r="1073" spans="8:19" x14ac:dyDescent="0.2">
      <c r="H1073" s="97">
        <v>5556</v>
      </c>
      <c r="I1073" s="133">
        <v>14742</v>
      </c>
      <c r="J1073" s="31" t="s">
        <v>1090</v>
      </c>
      <c r="P1073" s="187"/>
      <c r="Q1073" s="184"/>
      <c r="R1073" s="185"/>
      <c r="S1073" s="186"/>
    </row>
    <row r="1074" spans="8:19" x14ac:dyDescent="0.2">
      <c r="H1074" s="97"/>
      <c r="I1074" s="133">
        <v>12015</v>
      </c>
      <c r="J1074" s="31" t="s">
        <v>1091</v>
      </c>
      <c r="P1074" s="187"/>
      <c r="Q1074" s="184"/>
      <c r="R1074" s="185"/>
      <c r="S1074" s="186"/>
    </row>
    <row r="1075" spans="8:19" x14ac:dyDescent="0.2">
      <c r="H1075" s="97"/>
      <c r="I1075" s="133">
        <v>10004</v>
      </c>
      <c r="J1075" s="31" t="s">
        <v>1092</v>
      </c>
      <c r="P1075" s="187"/>
      <c r="Q1075" s="184"/>
      <c r="R1075" s="185"/>
      <c r="S1075" s="186"/>
    </row>
    <row r="1076" spans="8:19" x14ac:dyDescent="0.2">
      <c r="H1076" s="97"/>
      <c r="I1076" s="133">
        <v>12011</v>
      </c>
      <c r="J1076" s="31" t="s">
        <v>1093</v>
      </c>
      <c r="P1076" s="187"/>
      <c r="Q1076" s="184"/>
      <c r="R1076" s="185"/>
      <c r="S1076" s="186"/>
    </row>
    <row r="1077" spans="8:19" x14ac:dyDescent="0.2">
      <c r="H1077" s="97">
        <v>6214</v>
      </c>
      <c r="I1077" s="133">
        <v>12010</v>
      </c>
      <c r="J1077" s="31" t="s">
        <v>1094</v>
      </c>
      <c r="P1077" s="187"/>
      <c r="Q1077" s="184"/>
      <c r="R1077" s="185"/>
      <c r="S1077" s="186"/>
    </row>
    <row r="1078" spans="8:19" x14ac:dyDescent="0.2">
      <c r="H1078" s="97">
        <v>493</v>
      </c>
      <c r="I1078" s="133">
        <v>15102</v>
      </c>
      <c r="J1078" s="31" t="s">
        <v>1095</v>
      </c>
      <c r="P1078" s="187"/>
      <c r="Q1078" s="184"/>
      <c r="R1078" s="185"/>
      <c r="S1078" s="186"/>
    </row>
    <row r="1079" spans="8:19" x14ac:dyDescent="0.2">
      <c r="H1079" s="97">
        <v>1129</v>
      </c>
      <c r="I1079" s="133">
        <v>15546</v>
      </c>
      <c r="J1079" s="31" t="s">
        <v>1096</v>
      </c>
      <c r="P1079" s="187"/>
      <c r="Q1079" s="184"/>
      <c r="R1079" s="185"/>
      <c r="S1079" s="186"/>
    </row>
    <row r="1080" spans="8:19" x14ac:dyDescent="0.2">
      <c r="H1080" s="97">
        <v>4067</v>
      </c>
      <c r="I1080" s="133">
        <v>12006</v>
      </c>
      <c r="J1080" s="31" t="s">
        <v>1097</v>
      </c>
      <c r="P1080" s="187"/>
      <c r="Q1080" s="184"/>
      <c r="R1080" s="185"/>
      <c r="S1080" s="186"/>
    </row>
    <row r="1081" spans="8:19" x14ac:dyDescent="0.2">
      <c r="H1081" s="97">
        <v>114</v>
      </c>
      <c r="I1081" s="133">
        <v>12002</v>
      </c>
      <c r="J1081" s="31" t="s">
        <v>1098</v>
      </c>
      <c r="P1081" s="187"/>
      <c r="Q1081" s="184"/>
      <c r="R1081" s="185"/>
      <c r="S1081" s="186"/>
    </row>
    <row r="1082" spans="8:19" x14ac:dyDescent="0.2">
      <c r="H1082" s="97">
        <v>4726</v>
      </c>
      <c r="I1082" s="133">
        <v>15419</v>
      </c>
      <c r="J1082" s="31" t="s">
        <v>1099</v>
      </c>
      <c r="P1082" s="187"/>
      <c r="Q1082" s="184"/>
      <c r="R1082" s="185"/>
      <c r="S1082" s="186"/>
    </row>
    <row r="1083" spans="8:19" x14ac:dyDescent="0.2">
      <c r="H1083" s="97">
        <v>4306</v>
      </c>
      <c r="I1083" s="133">
        <v>11999</v>
      </c>
      <c r="J1083" s="31" t="s">
        <v>1100</v>
      </c>
      <c r="P1083" s="187"/>
      <c r="Q1083" s="184"/>
      <c r="R1083" s="185"/>
      <c r="S1083" s="186"/>
    </row>
    <row r="1084" spans="8:19" x14ac:dyDescent="0.2">
      <c r="H1084" s="97">
        <v>4027</v>
      </c>
      <c r="I1084" s="133">
        <v>11998</v>
      </c>
      <c r="J1084" s="31" t="s">
        <v>1101</v>
      </c>
      <c r="P1084" s="187"/>
      <c r="Q1084" s="184"/>
      <c r="R1084" s="185"/>
      <c r="S1084" s="186"/>
    </row>
    <row r="1085" spans="8:19" x14ac:dyDescent="0.2">
      <c r="H1085" s="97">
        <v>28</v>
      </c>
      <c r="I1085" s="133">
        <v>11997</v>
      </c>
      <c r="J1085" s="31" t="s">
        <v>1102</v>
      </c>
      <c r="P1085" s="187"/>
      <c r="Q1085" s="184"/>
      <c r="R1085" s="185"/>
      <c r="S1085" s="186"/>
    </row>
    <row r="1086" spans="8:19" x14ac:dyDescent="0.2">
      <c r="H1086" s="97">
        <v>3402</v>
      </c>
      <c r="I1086" s="133">
        <v>14452</v>
      </c>
      <c r="J1086" s="31" t="s">
        <v>1103</v>
      </c>
      <c r="P1086" s="187"/>
      <c r="Q1086" s="184"/>
      <c r="R1086" s="185"/>
      <c r="S1086" s="186"/>
    </row>
    <row r="1087" spans="8:19" x14ac:dyDescent="0.2">
      <c r="H1087" s="97">
        <v>3662</v>
      </c>
      <c r="I1087" s="133">
        <v>15979</v>
      </c>
      <c r="J1087" s="31" t="s">
        <v>1104</v>
      </c>
      <c r="P1087" s="187"/>
      <c r="Q1087" s="184"/>
      <c r="R1087" s="185"/>
      <c r="S1087" s="186"/>
    </row>
    <row r="1088" spans="8:19" x14ac:dyDescent="0.2">
      <c r="H1088" s="97"/>
      <c r="I1088" s="133">
        <v>11943</v>
      </c>
      <c r="J1088" s="31" t="s">
        <v>1105</v>
      </c>
      <c r="P1088" s="187"/>
      <c r="Q1088" s="184"/>
      <c r="R1088" s="185"/>
      <c r="S1088" s="186"/>
    </row>
    <row r="1089" spans="8:19" x14ac:dyDescent="0.2">
      <c r="H1089" s="97">
        <v>3732</v>
      </c>
      <c r="I1089" s="133">
        <v>15997</v>
      </c>
      <c r="J1089" s="31" t="s">
        <v>1106</v>
      </c>
      <c r="P1089" s="187"/>
      <c r="Q1089" s="184"/>
      <c r="R1089" s="185"/>
      <c r="S1089" s="186"/>
    </row>
    <row r="1090" spans="8:19" x14ac:dyDescent="0.2">
      <c r="H1090" s="97"/>
      <c r="I1090" s="133">
        <v>10051</v>
      </c>
      <c r="J1090" s="31" t="s">
        <v>740</v>
      </c>
      <c r="P1090" s="187"/>
      <c r="Q1090" s="184"/>
      <c r="R1090" s="185"/>
      <c r="S1090" s="186"/>
    </row>
    <row r="1091" spans="8:19" x14ac:dyDescent="0.2">
      <c r="H1091" s="97">
        <v>2545</v>
      </c>
      <c r="I1091" s="133">
        <v>11937</v>
      </c>
      <c r="J1091" s="31" t="s">
        <v>741</v>
      </c>
      <c r="P1091" s="187"/>
      <c r="Q1091" s="184"/>
      <c r="R1091" s="185"/>
      <c r="S1091" s="186"/>
    </row>
    <row r="1092" spans="8:19" x14ac:dyDescent="0.2">
      <c r="H1092" s="97">
        <v>3292</v>
      </c>
      <c r="I1092" s="133">
        <v>14412</v>
      </c>
      <c r="J1092" s="31" t="s">
        <v>742</v>
      </c>
      <c r="P1092" s="187"/>
      <c r="Q1092" s="184"/>
      <c r="R1092" s="185"/>
      <c r="S1092" s="186"/>
    </row>
    <row r="1093" spans="8:19" x14ac:dyDescent="0.2">
      <c r="H1093" s="97"/>
      <c r="I1093" s="133">
        <v>16296</v>
      </c>
      <c r="J1093" s="31" t="s">
        <v>3783</v>
      </c>
      <c r="P1093" s="187"/>
      <c r="Q1093" s="184"/>
      <c r="R1093" s="185"/>
      <c r="S1093" s="186"/>
    </row>
    <row r="1094" spans="8:19" x14ac:dyDescent="0.2">
      <c r="H1094" s="97">
        <v>29</v>
      </c>
      <c r="I1094" s="133">
        <v>11935</v>
      </c>
      <c r="J1094" s="31" t="s">
        <v>743</v>
      </c>
      <c r="P1094" s="187"/>
      <c r="Q1094" s="184"/>
      <c r="R1094" s="185"/>
      <c r="S1094" s="186"/>
    </row>
    <row r="1095" spans="8:19" x14ac:dyDescent="0.2">
      <c r="H1095" s="97">
        <v>3951</v>
      </c>
      <c r="I1095" s="133">
        <v>16032</v>
      </c>
      <c r="J1095" s="31" t="s">
        <v>744</v>
      </c>
      <c r="P1095" s="187"/>
      <c r="Q1095" s="184"/>
      <c r="R1095" s="185"/>
      <c r="S1095" s="186"/>
    </row>
    <row r="1096" spans="8:19" x14ac:dyDescent="0.2">
      <c r="H1096" s="97">
        <v>1207</v>
      </c>
      <c r="I1096" s="133">
        <v>11940</v>
      </c>
      <c r="J1096" s="31" t="s">
        <v>745</v>
      </c>
      <c r="P1096" s="187"/>
      <c r="Q1096" s="184"/>
      <c r="R1096" s="185"/>
      <c r="S1096" s="186"/>
    </row>
    <row r="1097" spans="8:19" x14ac:dyDescent="0.2">
      <c r="H1097" s="97">
        <v>1004</v>
      </c>
      <c r="I1097" s="133">
        <v>15543</v>
      </c>
      <c r="J1097" s="31" t="s">
        <v>746</v>
      </c>
      <c r="P1097" s="187"/>
      <c r="Q1097" s="184"/>
      <c r="R1097" s="185"/>
      <c r="S1097" s="186"/>
    </row>
    <row r="1098" spans="8:19" x14ac:dyDescent="0.2">
      <c r="H1098" s="97"/>
      <c r="I1098" s="133">
        <v>11921</v>
      </c>
      <c r="J1098" s="31" t="s">
        <v>747</v>
      </c>
      <c r="P1098" s="187"/>
      <c r="Q1098" s="184"/>
      <c r="R1098" s="185"/>
      <c r="S1098" s="186"/>
    </row>
    <row r="1099" spans="8:19" x14ac:dyDescent="0.2">
      <c r="H1099" s="97"/>
      <c r="I1099" s="133">
        <v>11945</v>
      </c>
      <c r="J1099" s="31" t="s">
        <v>748</v>
      </c>
      <c r="P1099" s="187"/>
      <c r="Q1099" s="184"/>
      <c r="R1099" s="185"/>
      <c r="S1099" s="186"/>
    </row>
    <row r="1100" spans="8:19" x14ac:dyDescent="0.2">
      <c r="H1100" s="97"/>
      <c r="I1100" s="133">
        <v>11931</v>
      </c>
      <c r="J1100" s="31" t="s">
        <v>749</v>
      </c>
      <c r="P1100" s="187"/>
      <c r="Q1100" s="184"/>
      <c r="R1100" s="185"/>
      <c r="S1100" s="186"/>
    </row>
    <row r="1101" spans="8:19" x14ac:dyDescent="0.2">
      <c r="H1101" s="97">
        <v>5557</v>
      </c>
      <c r="I1101" s="133">
        <v>14751</v>
      </c>
      <c r="J1101" s="31" t="s">
        <v>750</v>
      </c>
      <c r="P1101" s="187"/>
      <c r="Q1101" s="184"/>
      <c r="R1101" s="185"/>
      <c r="S1101" s="186"/>
    </row>
    <row r="1102" spans="8:19" x14ac:dyDescent="0.2">
      <c r="H1102" s="97"/>
      <c r="I1102" s="133">
        <v>11928</v>
      </c>
      <c r="J1102" s="31" t="s">
        <v>751</v>
      </c>
      <c r="P1102" s="187"/>
      <c r="Q1102" s="184"/>
      <c r="R1102" s="185"/>
      <c r="S1102" s="186"/>
    </row>
    <row r="1103" spans="8:19" x14ac:dyDescent="0.2">
      <c r="H1103" s="97">
        <v>6790</v>
      </c>
      <c r="I1103" s="133">
        <v>15626</v>
      </c>
      <c r="J1103" s="31" t="s">
        <v>752</v>
      </c>
      <c r="P1103" s="187"/>
      <c r="Q1103" s="184"/>
      <c r="R1103" s="185"/>
      <c r="S1103" s="186"/>
    </row>
    <row r="1104" spans="8:19" x14ac:dyDescent="0.2">
      <c r="H1104" s="97"/>
      <c r="I1104" s="133">
        <v>11926</v>
      </c>
      <c r="J1104" s="31" t="s">
        <v>753</v>
      </c>
      <c r="P1104" s="187"/>
      <c r="Q1104" s="184"/>
      <c r="R1104" s="185"/>
      <c r="S1104" s="186"/>
    </row>
    <row r="1105" spans="8:19" x14ac:dyDescent="0.2">
      <c r="H1105" s="97">
        <v>5604</v>
      </c>
      <c r="I1105" s="133">
        <v>14753</v>
      </c>
      <c r="J1105" s="31" t="s">
        <v>754</v>
      </c>
      <c r="P1105" s="187"/>
      <c r="Q1105" s="184"/>
      <c r="R1105" s="185"/>
      <c r="S1105" s="186"/>
    </row>
    <row r="1106" spans="8:19" x14ac:dyDescent="0.2">
      <c r="H1106" s="97"/>
      <c r="I1106" s="133">
        <v>11924</v>
      </c>
      <c r="J1106" s="31" t="s">
        <v>755</v>
      </c>
      <c r="P1106" s="187"/>
      <c r="Q1106" s="184"/>
      <c r="R1106" s="185"/>
      <c r="S1106" s="186"/>
    </row>
    <row r="1107" spans="8:19" x14ac:dyDescent="0.2">
      <c r="H1107" s="97"/>
      <c r="I1107" s="133">
        <v>11303</v>
      </c>
      <c r="J1107" s="31" t="s">
        <v>756</v>
      </c>
      <c r="P1107" s="187"/>
      <c r="Q1107" s="184"/>
      <c r="R1107" s="185"/>
      <c r="S1107" s="186"/>
    </row>
    <row r="1108" spans="8:19" x14ac:dyDescent="0.2">
      <c r="H1108" s="97"/>
      <c r="I1108" s="133">
        <v>11148</v>
      </c>
      <c r="J1108" s="31" t="s">
        <v>757</v>
      </c>
      <c r="P1108" s="187"/>
      <c r="Q1108" s="184"/>
      <c r="R1108" s="185"/>
      <c r="S1108" s="186"/>
    </row>
    <row r="1109" spans="8:19" x14ac:dyDescent="0.2">
      <c r="H1109" s="97">
        <v>948</v>
      </c>
      <c r="I1109" s="133">
        <v>15345</v>
      </c>
      <c r="J1109" s="31" t="s">
        <v>758</v>
      </c>
      <c r="P1109" s="187"/>
      <c r="Q1109" s="184"/>
      <c r="R1109" s="185"/>
      <c r="S1109" s="186"/>
    </row>
    <row r="1110" spans="8:19" x14ac:dyDescent="0.2">
      <c r="H1110" s="97">
        <v>5717</v>
      </c>
      <c r="I1110" s="133">
        <v>14750</v>
      </c>
      <c r="J1110" s="31" t="s">
        <v>759</v>
      </c>
      <c r="P1110" s="187"/>
      <c r="Q1110" s="184"/>
      <c r="R1110" s="185"/>
      <c r="S1110" s="186"/>
    </row>
    <row r="1111" spans="8:19" x14ac:dyDescent="0.2">
      <c r="H1111" s="97"/>
      <c r="I1111" s="133">
        <v>11934</v>
      </c>
      <c r="J1111" s="31" t="s">
        <v>760</v>
      </c>
      <c r="P1111" s="187"/>
      <c r="Q1111" s="184"/>
      <c r="R1111" s="185"/>
      <c r="S1111" s="186"/>
    </row>
    <row r="1112" spans="8:19" x14ac:dyDescent="0.2">
      <c r="H1112" s="97"/>
      <c r="I1112" s="133">
        <v>11968</v>
      </c>
      <c r="J1112" s="31" t="s">
        <v>761</v>
      </c>
      <c r="P1112" s="187"/>
      <c r="Q1112" s="184"/>
      <c r="R1112" s="185"/>
      <c r="S1112" s="186"/>
    </row>
    <row r="1113" spans="8:19" x14ac:dyDescent="0.2">
      <c r="H1113" s="97"/>
      <c r="I1113" s="133">
        <v>11966</v>
      </c>
      <c r="J1113" s="31" t="s">
        <v>762</v>
      </c>
      <c r="P1113" s="187"/>
      <c r="Q1113" s="184"/>
      <c r="R1113" s="185"/>
      <c r="S1113" s="186"/>
    </row>
    <row r="1114" spans="8:19" x14ac:dyDescent="0.2">
      <c r="H1114" s="97"/>
      <c r="I1114" s="133">
        <v>11965</v>
      </c>
      <c r="J1114" s="31" t="s">
        <v>763</v>
      </c>
      <c r="P1114" s="187"/>
      <c r="Q1114" s="184"/>
      <c r="R1114" s="185"/>
      <c r="S1114" s="186"/>
    </row>
    <row r="1115" spans="8:19" x14ac:dyDescent="0.2">
      <c r="H1115" s="97">
        <v>538</v>
      </c>
      <c r="I1115" s="133">
        <v>15633</v>
      </c>
      <c r="J1115" s="31" t="s">
        <v>764</v>
      </c>
      <c r="P1115" s="187"/>
      <c r="Q1115" s="184"/>
      <c r="R1115" s="185"/>
      <c r="S1115" s="186"/>
    </row>
    <row r="1116" spans="8:19" x14ac:dyDescent="0.2">
      <c r="H1116" s="97">
        <v>4566</v>
      </c>
      <c r="I1116" s="133">
        <v>15458</v>
      </c>
      <c r="J1116" s="31" t="s">
        <v>765</v>
      </c>
      <c r="P1116" s="187"/>
      <c r="Q1116" s="184"/>
      <c r="R1116" s="185"/>
      <c r="S1116" s="186"/>
    </row>
    <row r="1117" spans="8:19" x14ac:dyDescent="0.2">
      <c r="H1117" s="97">
        <v>663</v>
      </c>
      <c r="I1117" s="133">
        <v>15197</v>
      </c>
      <c r="J1117" s="31" t="s">
        <v>766</v>
      </c>
      <c r="P1117" s="187"/>
      <c r="Q1117" s="184"/>
      <c r="R1117" s="185"/>
      <c r="S1117" s="186"/>
    </row>
    <row r="1118" spans="8:19" x14ac:dyDescent="0.2">
      <c r="H1118" s="97"/>
      <c r="I1118" s="133">
        <v>11034</v>
      </c>
      <c r="J1118" s="31" t="s">
        <v>767</v>
      </c>
      <c r="P1118" s="187"/>
      <c r="Q1118" s="184"/>
      <c r="R1118" s="185"/>
      <c r="S1118" s="186"/>
    </row>
    <row r="1119" spans="8:19" x14ac:dyDescent="0.2">
      <c r="H1119" s="97">
        <v>1322</v>
      </c>
      <c r="I1119" s="133">
        <v>11961</v>
      </c>
      <c r="J1119" s="31" t="s">
        <v>768</v>
      </c>
      <c r="P1119" s="187"/>
      <c r="Q1119" s="184"/>
      <c r="R1119" s="185"/>
      <c r="S1119" s="186"/>
    </row>
    <row r="1120" spans="8:19" x14ac:dyDescent="0.2">
      <c r="H1120" s="97"/>
      <c r="I1120" s="133">
        <v>16579</v>
      </c>
      <c r="J1120" s="31" t="s">
        <v>3784</v>
      </c>
      <c r="P1120" s="187"/>
      <c r="Q1120" s="184"/>
      <c r="R1120" s="185"/>
      <c r="S1120" s="186"/>
    </row>
    <row r="1121" spans="8:19" x14ac:dyDescent="0.2">
      <c r="H1121" s="97">
        <v>57</v>
      </c>
      <c r="I1121" s="133">
        <v>11960</v>
      </c>
      <c r="J1121" s="31" t="s">
        <v>769</v>
      </c>
      <c r="P1121" s="187"/>
      <c r="Q1121" s="184"/>
      <c r="R1121" s="185"/>
      <c r="S1121" s="186"/>
    </row>
    <row r="1122" spans="8:19" x14ac:dyDescent="0.2">
      <c r="H1122" s="97">
        <v>4028</v>
      </c>
      <c r="I1122" s="133">
        <v>11946</v>
      </c>
      <c r="J1122" s="31" t="s">
        <v>770</v>
      </c>
      <c r="P1122" s="187"/>
      <c r="Q1122" s="184"/>
      <c r="R1122" s="185"/>
      <c r="S1122" s="186"/>
    </row>
    <row r="1123" spans="8:19" x14ac:dyDescent="0.2">
      <c r="H1123" s="97">
        <v>607</v>
      </c>
      <c r="I1123" s="133">
        <v>15172</v>
      </c>
      <c r="J1123" s="31" t="s">
        <v>771</v>
      </c>
      <c r="P1123" s="187"/>
      <c r="Q1123" s="184"/>
      <c r="R1123" s="185"/>
      <c r="S1123" s="186"/>
    </row>
    <row r="1124" spans="8:19" x14ac:dyDescent="0.2">
      <c r="H1124" s="97">
        <v>2824</v>
      </c>
      <c r="I1124" s="133">
        <v>13769</v>
      </c>
      <c r="J1124" s="31" t="s">
        <v>772</v>
      </c>
      <c r="P1124" s="187"/>
      <c r="Q1124" s="184"/>
      <c r="R1124" s="185"/>
      <c r="S1124" s="186"/>
    </row>
    <row r="1125" spans="8:19" x14ac:dyDescent="0.2">
      <c r="H1125" s="97"/>
      <c r="I1125" s="133">
        <v>11955</v>
      </c>
      <c r="J1125" s="31" t="s">
        <v>773</v>
      </c>
      <c r="P1125" s="187"/>
      <c r="Q1125" s="184"/>
      <c r="R1125" s="185"/>
      <c r="S1125" s="186"/>
    </row>
    <row r="1126" spans="8:19" x14ac:dyDescent="0.2">
      <c r="H1126" s="97">
        <v>2196</v>
      </c>
      <c r="I1126" s="133">
        <v>11954</v>
      </c>
      <c r="J1126" s="31" t="s">
        <v>2585</v>
      </c>
      <c r="P1126" s="187"/>
      <c r="Q1126" s="184"/>
      <c r="R1126" s="185"/>
      <c r="S1126" s="186"/>
    </row>
    <row r="1127" spans="8:19" x14ac:dyDescent="0.2">
      <c r="H1127" s="97">
        <v>4163</v>
      </c>
      <c r="I1127" s="133">
        <v>11953</v>
      </c>
      <c r="J1127" s="31" t="s">
        <v>774</v>
      </c>
      <c r="P1127" s="187"/>
      <c r="Q1127" s="184"/>
      <c r="R1127" s="185"/>
      <c r="S1127" s="186"/>
    </row>
    <row r="1128" spans="8:19" x14ac:dyDescent="0.2">
      <c r="H1128" s="97"/>
      <c r="I1128" s="133">
        <v>11952</v>
      </c>
      <c r="J1128" s="31" t="s">
        <v>775</v>
      </c>
      <c r="P1128" s="187"/>
      <c r="Q1128" s="184"/>
      <c r="R1128" s="185"/>
      <c r="S1128" s="186"/>
    </row>
    <row r="1129" spans="8:19" x14ac:dyDescent="0.2">
      <c r="H1129" s="97">
        <v>5523</v>
      </c>
      <c r="I1129" s="133">
        <v>14748</v>
      </c>
      <c r="J1129" s="31" t="s">
        <v>776</v>
      </c>
      <c r="P1129" s="187"/>
      <c r="Q1129" s="184"/>
      <c r="R1129" s="185"/>
      <c r="S1129" s="186"/>
    </row>
    <row r="1130" spans="8:19" x14ac:dyDescent="0.2">
      <c r="H1130" s="97"/>
      <c r="I1130" s="133">
        <v>11372</v>
      </c>
      <c r="J1130" s="31" t="s">
        <v>777</v>
      </c>
      <c r="P1130" s="187"/>
      <c r="Q1130" s="184"/>
      <c r="R1130" s="185"/>
      <c r="S1130" s="186"/>
    </row>
    <row r="1131" spans="8:19" x14ac:dyDescent="0.2">
      <c r="H1131" s="97">
        <v>563</v>
      </c>
      <c r="I1131" s="133">
        <v>15139</v>
      </c>
      <c r="J1131" s="31" t="s">
        <v>778</v>
      </c>
      <c r="P1131" s="187"/>
      <c r="Q1131" s="184"/>
      <c r="R1131" s="185"/>
      <c r="S1131" s="186"/>
    </row>
    <row r="1132" spans="8:19" x14ac:dyDescent="0.2">
      <c r="H1132" s="97">
        <v>2258</v>
      </c>
      <c r="I1132" s="133">
        <v>11969</v>
      </c>
      <c r="J1132" s="31" t="s">
        <v>779</v>
      </c>
      <c r="P1132" s="187"/>
      <c r="Q1132" s="184"/>
      <c r="R1132" s="185"/>
      <c r="S1132" s="186"/>
    </row>
    <row r="1133" spans="8:19" x14ac:dyDescent="0.2">
      <c r="H1133" s="97"/>
      <c r="I1133" s="133">
        <v>10140</v>
      </c>
      <c r="J1133" s="31" t="s">
        <v>780</v>
      </c>
      <c r="P1133" s="187"/>
      <c r="Q1133" s="184"/>
      <c r="R1133" s="185"/>
      <c r="S1133" s="186"/>
    </row>
    <row r="1134" spans="8:19" x14ac:dyDescent="0.2">
      <c r="H1134" s="97"/>
      <c r="I1134" s="133">
        <v>11322</v>
      </c>
      <c r="J1134" s="31" t="s">
        <v>781</v>
      </c>
      <c r="P1134" s="187"/>
      <c r="Q1134" s="184"/>
      <c r="R1134" s="185"/>
      <c r="S1134" s="186"/>
    </row>
    <row r="1135" spans="8:19" x14ac:dyDescent="0.2">
      <c r="H1135" s="97">
        <v>2575</v>
      </c>
      <c r="I1135" s="133">
        <v>12092</v>
      </c>
      <c r="J1135" s="31" t="s">
        <v>782</v>
      </c>
      <c r="P1135" s="187"/>
      <c r="Q1135" s="184"/>
      <c r="R1135" s="185"/>
      <c r="S1135" s="186"/>
    </row>
    <row r="1136" spans="8:19" x14ac:dyDescent="0.2">
      <c r="H1136" s="97">
        <v>4307</v>
      </c>
      <c r="I1136" s="133">
        <v>12091</v>
      </c>
      <c r="J1136" s="31" t="s">
        <v>783</v>
      </c>
      <c r="P1136" s="187"/>
      <c r="Q1136" s="184"/>
      <c r="R1136" s="185"/>
      <c r="S1136" s="186"/>
    </row>
    <row r="1137" spans="8:19" x14ac:dyDescent="0.2">
      <c r="H1137" s="97">
        <v>6133</v>
      </c>
      <c r="I1137" s="133">
        <v>12089</v>
      </c>
      <c r="J1137" s="31" t="s">
        <v>1107</v>
      </c>
      <c r="P1137" s="187"/>
      <c r="Q1137" s="184"/>
      <c r="R1137" s="185"/>
      <c r="S1137" s="186"/>
    </row>
    <row r="1138" spans="8:19" x14ac:dyDescent="0.2">
      <c r="H1138" s="97">
        <v>3862</v>
      </c>
      <c r="I1138" s="133">
        <v>16023</v>
      </c>
      <c r="J1138" s="31" t="s">
        <v>1108</v>
      </c>
      <c r="P1138" s="187"/>
      <c r="Q1138" s="184"/>
      <c r="R1138" s="185"/>
      <c r="S1138" s="186"/>
    </row>
    <row r="1139" spans="8:19" x14ac:dyDescent="0.2">
      <c r="H1139" s="97"/>
      <c r="I1139" s="133">
        <v>16511</v>
      </c>
      <c r="J1139" s="31" t="s">
        <v>3785</v>
      </c>
      <c r="P1139" s="187"/>
      <c r="Q1139" s="184"/>
      <c r="R1139" s="185"/>
      <c r="S1139" s="186"/>
    </row>
    <row r="1140" spans="8:19" x14ac:dyDescent="0.2">
      <c r="H1140" s="97"/>
      <c r="I1140" s="133">
        <v>12085</v>
      </c>
      <c r="J1140" s="31" t="s">
        <v>1109</v>
      </c>
      <c r="P1140" s="187"/>
      <c r="Q1140" s="184"/>
      <c r="R1140" s="185"/>
      <c r="S1140" s="186"/>
    </row>
    <row r="1141" spans="8:19" x14ac:dyDescent="0.2">
      <c r="H1141" s="97"/>
      <c r="I1141" s="133">
        <v>11377</v>
      </c>
      <c r="J1141" s="31" t="s">
        <v>1110</v>
      </c>
      <c r="P1141" s="187"/>
      <c r="Q1141" s="184"/>
      <c r="R1141" s="185"/>
      <c r="S1141" s="186"/>
    </row>
    <row r="1142" spans="8:19" x14ac:dyDescent="0.2">
      <c r="H1142" s="97">
        <v>193</v>
      </c>
      <c r="I1142" s="133">
        <v>12248</v>
      </c>
      <c r="J1142" s="31" t="s">
        <v>1111</v>
      </c>
      <c r="P1142" s="187"/>
      <c r="Q1142" s="184"/>
      <c r="R1142" s="185"/>
      <c r="S1142" s="186"/>
    </row>
    <row r="1143" spans="8:19" x14ac:dyDescent="0.2">
      <c r="H1143" s="97">
        <v>5427</v>
      </c>
      <c r="I1143" s="133">
        <v>14743</v>
      </c>
      <c r="J1143" s="31" t="s">
        <v>1112</v>
      </c>
      <c r="P1143" s="187"/>
      <c r="Q1143" s="184"/>
      <c r="R1143" s="185"/>
      <c r="S1143" s="186"/>
    </row>
    <row r="1144" spans="8:19" x14ac:dyDescent="0.2">
      <c r="H1144" s="97">
        <v>2016</v>
      </c>
      <c r="I1144" s="133">
        <v>11974</v>
      </c>
      <c r="J1144" s="31" t="s">
        <v>1113</v>
      </c>
      <c r="P1144" s="187"/>
      <c r="Q1144" s="184"/>
      <c r="R1144" s="185"/>
      <c r="S1144" s="186"/>
    </row>
    <row r="1145" spans="8:19" x14ac:dyDescent="0.2">
      <c r="H1145" s="97">
        <v>2825</v>
      </c>
      <c r="I1145" s="133">
        <v>13770</v>
      </c>
      <c r="J1145" s="31" t="s">
        <v>1114</v>
      </c>
      <c r="P1145" s="187"/>
      <c r="Q1145" s="184"/>
      <c r="R1145" s="185"/>
      <c r="S1145" s="186"/>
    </row>
    <row r="1146" spans="8:19" x14ac:dyDescent="0.2">
      <c r="H1146" s="97">
        <v>3633</v>
      </c>
      <c r="I1146" s="133">
        <v>15975</v>
      </c>
      <c r="J1146" s="31" t="s">
        <v>1115</v>
      </c>
      <c r="P1146" s="187"/>
      <c r="Q1146" s="184"/>
      <c r="R1146" s="185"/>
      <c r="S1146" s="186"/>
    </row>
    <row r="1147" spans="8:19" x14ac:dyDescent="0.2">
      <c r="H1147" s="97">
        <v>4571</v>
      </c>
      <c r="I1147" s="133">
        <v>15457</v>
      </c>
      <c r="J1147" s="31" t="s">
        <v>1116</v>
      </c>
      <c r="P1147" s="187"/>
      <c r="Q1147" s="184"/>
      <c r="R1147" s="185"/>
      <c r="S1147" s="186"/>
    </row>
    <row r="1148" spans="8:19" x14ac:dyDescent="0.2">
      <c r="H1148" s="97"/>
      <c r="I1148" s="133">
        <v>10979</v>
      </c>
      <c r="J1148" s="31" t="s">
        <v>1117</v>
      </c>
      <c r="P1148" s="187"/>
      <c r="Q1148" s="184"/>
      <c r="R1148" s="185"/>
      <c r="S1148" s="186"/>
    </row>
    <row r="1149" spans="8:19" x14ac:dyDescent="0.2">
      <c r="H1149" s="97">
        <v>3022</v>
      </c>
      <c r="I1149" s="133">
        <v>12077</v>
      </c>
      <c r="J1149" s="31" t="s">
        <v>1118</v>
      </c>
      <c r="P1149" s="187"/>
      <c r="Q1149" s="184"/>
      <c r="R1149" s="185"/>
      <c r="S1149" s="186"/>
    </row>
    <row r="1150" spans="8:19" x14ac:dyDescent="0.2">
      <c r="H1150" s="97">
        <v>3442</v>
      </c>
      <c r="I1150" s="133">
        <v>14465</v>
      </c>
      <c r="J1150" s="31" t="s">
        <v>1119</v>
      </c>
      <c r="P1150" s="187"/>
      <c r="Q1150" s="184"/>
      <c r="R1150" s="185"/>
      <c r="S1150" s="186"/>
    </row>
    <row r="1151" spans="8:19" x14ac:dyDescent="0.2">
      <c r="H1151" s="97">
        <v>1342</v>
      </c>
      <c r="I1151" s="133">
        <v>12075</v>
      </c>
      <c r="J1151" s="31" t="s">
        <v>1120</v>
      </c>
      <c r="P1151" s="187"/>
      <c r="Q1151" s="184"/>
      <c r="R1151" s="185"/>
      <c r="S1151" s="186"/>
    </row>
    <row r="1152" spans="8:19" x14ac:dyDescent="0.2">
      <c r="H1152" s="97"/>
      <c r="I1152" s="133">
        <v>12074</v>
      </c>
      <c r="J1152" s="31" t="s">
        <v>1121</v>
      </c>
      <c r="P1152" s="187"/>
      <c r="Q1152" s="184"/>
      <c r="R1152" s="185"/>
      <c r="S1152" s="186"/>
    </row>
    <row r="1153" spans="8:19" x14ac:dyDescent="0.2">
      <c r="H1153" s="97"/>
      <c r="I1153" s="133">
        <v>12107</v>
      </c>
      <c r="J1153" s="31" t="s">
        <v>1122</v>
      </c>
      <c r="P1153" s="187"/>
      <c r="Q1153" s="184"/>
      <c r="R1153" s="185"/>
      <c r="S1153" s="186"/>
    </row>
    <row r="1154" spans="8:19" x14ac:dyDescent="0.2">
      <c r="H1154" s="97">
        <v>494</v>
      </c>
      <c r="I1154" s="133">
        <v>15103</v>
      </c>
      <c r="J1154" s="31" t="s">
        <v>1123</v>
      </c>
      <c r="P1154" s="187"/>
      <c r="Q1154" s="184"/>
      <c r="R1154" s="185"/>
      <c r="S1154" s="186"/>
    </row>
    <row r="1155" spans="8:19" x14ac:dyDescent="0.2">
      <c r="H1155" s="97">
        <v>5398</v>
      </c>
      <c r="I1155" s="133">
        <v>15391</v>
      </c>
      <c r="J1155" s="31" t="s">
        <v>1124</v>
      </c>
      <c r="P1155" s="187"/>
      <c r="Q1155" s="184"/>
      <c r="R1155" s="185"/>
      <c r="S1155" s="186"/>
    </row>
    <row r="1156" spans="8:19" x14ac:dyDescent="0.2">
      <c r="H1156" s="97"/>
      <c r="I1156" s="133">
        <v>12082</v>
      </c>
      <c r="J1156" s="31" t="s">
        <v>1125</v>
      </c>
      <c r="P1156" s="187"/>
      <c r="Q1156" s="184"/>
      <c r="R1156" s="185"/>
      <c r="S1156" s="186"/>
    </row>
    <row r="1157" spans="8:19" x14ac:dyDescent="0.2">
      <c r="H1157" s="97">
        <v>6118</v>
      </c>
      <c r="I1157" s="133">
        <v>14959</v>
      </c>
      <c r="J1157" s="31" t="s">
        <v>1126</v>
      </c>
      <c r="P1157" s="187"/>
      <c r="Q1157" s="184"/>
      <c r="R1157" s="185"/>
      <c r="S1157" s="186"/>
    </row>
    <row r="1158" spans="8:19" x14ac:dyDescent="0.2">
      <c r="H1158" s="97">
        <v>495</v>
      </c>
      <c r="I1158" s="133">
        <v>15104</v>
      </c>
      <c r="J1158" s="31" t="s">
        <v>1127</v>
      </c>
      <c r="P1158" s="187"/>
      <c r="Q1158" s="184"/>
      <c r="R1158" s="185"/>
      <c r="S1158" s="186"/>
    </row>
    <row r="1159" spans="8:19" x14ac:dyDescent="0.2">
      <c r="H1159" s="97">
        <v>3272</v>
      </c>
      <c r="I1159" s="133">
        <v>14406</v>
      </c>
      <c r="J1159" s="31" t="s">
        <v>1128</v>
      </c>
      <c r="P1159" s="187"/>
      <c r="Q1159" s="184"/>
      <c r="R1159" s="185"/>
      <c r="S1159" s="186"/>
    </row>
    <row r="1160" spans="8:19" x14ac:dyDescent="0.2">
      <c r="H1160" s="97"/>
      <c r="I1160" s="133">
        <v>12117</v>
      </c>
      <c r="J1160" s="31" t="s">
        <v>1129</v>
      </c>
      <c r="P1160" s="187"/>
      <c r="Q1160" s="184"/>
      <c r="R1160" s="185"/>
      <c r="S1160" s="186"/>
    </row>
    <row r="1161" spans="8:19" x14ac:dyDescent="0.2">
      <c r="H1161" s="97">
        <v>4164</v>
      </c>
      <c r="I1161" s="133">
        <v>12114</v>
      </c>
      <c r="J1161" s="31" t="s">
        <v>1130</v>
      </c>
      <c r="P1161" s="187"/>
      <c r="Q1161" s="184"/>
      <c r="R1161" s="185"/>
      <c r="S1161" s="186"/>
    </row>
    <row r="1162" spans="8:19" x14ac:dyDescent="0.2">
      <c r="H1162" s="97"/>
      <c r="I1162" s="133">
        <v>10002</v>
      </c>
      <c r="J1162" s="31" t="s">
        <v>1131</v>
      </c>
      <c r="P1162" s="187"/>
      <c r="Q1162" s="184"/>
      <c r="R1162" s="185"/>
      <c r="S1162" s="186"/>
    </row>
    <row r="1163" spans="8:19" x14ac:dyDescent="0.2">
      <c r="H1163" s="97"/>
      <c r="I1163" s="133">
        <v>16194</v>
      </c>
      <c r="J1163" s="31" t="s">
        <v>3786</v>
      </c>
      <c r="P1163" s="187"/>
      <c r="Q1163" s="184"/>
      <c r="R1163" s="185"/>
      <c r="S1163" s="186"/>
    </row>
    <row r="1164" spans="8:19" x14ac:dyDescent="0.2">
      <c r="H1164" s="97">
        <v>4029</v>
      </c>
      <c r="I1164" s="133">
        <v>12110</v>
      </c>
      <c r="J1164" s="31" t="s">
        <v>1132</v>
      </c>
      <c r="P1164" s="187"/>
      <c r="Q1164" s="184"/>
      <c r="R1164" s="185"/>
      <c r="S1164" s="186"/>
    </row>
    <row r="1165" spans="8:19" x14ac:dyDescent="0.2">
      <c r="H1165" s="97"/>
      <c r="I1165" s="133">
        <v>12108</v>
      </c>
      <c r="J1165" s="31" t="s">
        <v>1133</v>
      </c>
      <c r="P1165" s="187"/>
      <c r="Q1165" s="184"/>
      <c r="R1165" s="185"/>
      <c r="S1165" s="186"/>
    </row>
    <row r="1166" spans="8:19" x14ac:dyDescent="0.2">
      <c r="H1166" s="97"/>
      <c r="I1166" s="133">
        <v>11111</v>
      </c>
      <c r="J1166" s="31" t="s">
        <v>1134</v>
      </c>
      <c r="P1166" s="187"/>
      <c r="Q1166" s="184"/>
      <c r="R1166" s="185"/>
      <c r="S1166" s="186"/>
    </row>
    <row r="1167" spans="8:19" x14ac:dyDescent="0.2">
      <c r="H1167" s="97">
        <v>2846</v>
      </c>
      <c r="I1167" s="133">
        <v>13785</v>
      </c>
      <c r="J1167" s="31" t="s">
        <v>1135</v>
      </c>
      <c r="P1167" s="187"/>
      <c r="Q1167" s="184"/>
      <c r="R1167" s="185"/>
      <c r="S1167" s="186"/>
    </row>
    <row r="1168" spans="8:19" x14ac:dyDescent="0.2">
      <c r="H1168" s="97">
        <v>4232</v>
      </c>
      <c r="I1168" s="133">
        <v>12104</v>
      </c>
      <c r="J1168" s="31" t="s">
        <v>1136</v>
      </c>
      <c r="P1168" s="187"/>
      <c r="Q1168" s="184"/>
      <c r="R1168" s="185"/>
      <c r="S1168" s="186"/>
    </row>
    <row r="1169" spans="8:19" x14ac:dyDescent="0.2">
      <c r="H1169" s="97">
        <v>2474</v>
      </c>
      <c r="I1169" s="133">
        <v>12103</v>
      </c>
      <c r="J1169" s="31" t="s">
        <v>1137</v>
      </c>
      <c r="P1169" s="187"/>
      <c r="Q1169" s="184"/>
      <c r="R1169" s="185"/>
      <c r="S1169" s="186"/>
    </row>
    <row r="1170" spans="8:19" x14ac:dyDescent="0.2">
      <c r="H1170" s="97"/>
      <c r="I1170" s="133">
        <v>12102</v>
      </c>
      <c r="J1170" s="31" t="s">
        <v>1138</v>
      </c>
      <c r="P1170" s="187"/>
      <c r="Q1170" s="184"/>
      <c r="R1170" s="185"/>
      <c r="S1170" s="186"/>
    </row>
    <row r="1171" spans="8:19" x14ac:dyDescent="0.2">
      <c r="H1171" s="97"/>
      <c r="I1171" s="133">
        <v>12100</v>
      </c>
      <c r="J1171" s="31" t="s">
        <v>1139</v>
      </c>
      <c r="P1171" s="187"/>
      <c r="Q1171" s="184"/>
      <c r="R1171" s="185"/>
      <c r="S1171" s="186"/>
    </row>
    <row r="1172" spans="8:19" x14ac:dyDescent="0.2">
      <c r="H1172" s="97">
        <v>5718</v>
      </c>
      <c r="I1172" s="133">
        <v>14726</v>
      </c>
      <c r="J1172" s="31" t="s">
        <v>1140</v>
      </c>
      <c r="P1172" s="187"/>
      <c r="Q1172" s="184"/>
      <c r="R1172" s="185"/>
      <c r="S1172" s="186"/>
    </row>
    <row r="1173" spans="8:19" x14ac:dyDescent="0.2">
      <c r="H1173" s="97">
        <v>6622</v>
      </c>
      <c r="I1173" s="133">
        <v>12097</v>
      </c>
      <c r="J1173" s="31" t="s">
        <v>1141</v>
      </c>
      <c r="P1173" s="187"/>
      <c r="Q1173" s="184"/>
      <c r="R1173" s="185"/>
      <c r="S1173" s="186"/>
    </row>
    <row r="1174" spans="8:19" x14ac:dyDescent="0.2">
      <c r="H1174" s="97"/>
      <c r="I1174" s="133">
        <v>12022</v>
      </c>
      <c r="J1174" s="31" t="s">
        <v>1142</v>
      </c>
      <c r="P1174" s="187"/>
      <c r="Q1174" s="184"/>
      <c r="R1174" s="185"/>
      <c r="S1174" s="186"/>
    </row>
    <row r="1175" spans="8:19" x14ac:dyDescent="0.2">
      <c r="H1175" s="97">
        <v>6621</v>
      </c>
      <c r="I1175" s="133">
        <v>12099</v>
      </c>
      <c r="J1175" s="31" t="s">
        <v>2587</v>
      </c>
      <c r="P1175" s="187"/>
      <c r="Q1175" s="184"/>
      <c r="R1175" s="185"/>
      <c r="S1175" s="186"/>
    </row>
    <row r="1176" spans="8:19" x14ac:dyDescent="0.2">
      <c r="H1176" s="97">
        <v>2519</v>
      </c>
      <c r="I1176" s="133">
        <v>13728</v>
      </c>
      <c r="J1176" s="31" t="s">
        <v>1143</v>
      </c>
      <c r="P1176" s="187"/>
      <c r="Q1176" s="184"/>
      <c r="R1176" s="185"/>
      <c r="S1176" s="186"/>
    </row>
    <row r="1177" spans="8:19" x14ac:dyDescent="0.2">
      <c r="H1177" s="97"/>
      <c r="I1177" s="133">
        <v>11993</v>
      </c>
      <c r="J1177" s="31" t="s">
        <v>1144</v>
      </c>
      <c r="P1177" s="187"/>
      <c r="Q1177" s="184"/>
      <c r="R1177" s="185"/>
      <c r="S1177" s="186"/>
    </row>
    <row r="1178" spans="8:19" x14ac:dyDescent="0.2">
      <c r="H1178" s="97">
        <v>244</v>
      </c>
      <c r="I1178" s="133">
        <v>13692</v>
      </c>
      <c r="J1178" s="31" t="s">
        <v>1145</v>
      </c>
      <c r="P1178" s="187"/>
      <c r="Q1178" s="184"/>
      <c r="R1178" s="185"/>
      <c r="S1178" s="186"/>
    </row>
    <row r="1179" spans="8:19" x14ac:dyDescent="0.2">
      <c r="H1179" s="97"/>
      <c r="I1179" s="133">
        <v>12037</v>
      </c>
      <c r="J1179" s="31" t="s">
        <v>1146</v>
      </c>
      <c r="P1179" s="187"/>
      <c r="Q1179" s="184"/>
      <c r="R1179" s="185"/>
      <c r="S1179" s="186"/>
    </row>
    <row r="1180" spans="8:19" x14ac:dyDescent="0.2">
      <c r="H1180" s="97"/>
      <c r="I1180" s="133">
        <v>12021</v>
      </c>
      <c r="J1180" s="31" t="s">
        <v>1147</v>
      </c>
      <c r="P1180" s="187"/>
      <c r="Q1180" s="184"/>
      <c r="R1180" s="185"/>
      <c r="S1180" s="186"/>
    </row>
    <row r="1181" spans="8:19" x14ac:dyDescent="0.2">
      <c r="H1181" s="97">
        <v>1311</v>
      </c>
      <c r="I1181" s="133">
        <v>12033</v>
      </c>
      <c r="J1181" s="31" t="s">
        <v>1148</v>
      </c>
      <c r="P1181" s="187"/>
      <c r="Q1181" s="184"/>
      <c r="R1181" s="185"/>
      <c r="S1181" s="186"/>
    </row>
    <row r="1182" spans="8:19" x14ac:dyDescent="0.2">
      <c r="H1182" s="97">
        <v>866</v>
      </c>
      <c r="I1182" s="133">
        <v>15290</v>
      </c>
      <c r="J1182" s="31" t="s">
        <v>1149</v>
      </c>
      <c r="P1182" s="187"/>
      <c r="Q1182" s="184"/>
      <c r="R1182" s="185"/>
      <c r="S1182" s="186"/>
    </row>
    <row r="1183" spans="8:19" x14ac:dyDescent="0.2">
      <c r="H1183" s="97"/>
      <c r="I1183" s="133">
        <v>12031</v>
      </c>
      <c r="J1183" s="31" t="s">
        <v>1150</v>
      </c>
      <c r="P1183" s="187"/>
      <c r="Q1183" s="184"/>
      <c r="R1183" s="185"/>
      <c r="S1183" s="186"/>
    </row>
    <row r="1184" spans="8:19" x14ac:dyDescent="0.2">
      <c r="H1184" s="97"/>
      <c r="I1184" s="133">
        <v>12030</v>
      </c>
      <c r="J1184" s="31" t="s">
        <v>1151</v>
      </c>
      <c r="P1184" s="187"/>
      <c r="Q1184" s="184"/>
      <c r="R1184" s="185"/>
      <c r="S1184" s="186"/>
    </row>
    <row r="1185" spans="8:19" x14ac:dyDescent="0.2">
      <c r="H1185" s="97">
        <v>1085</v>
      </c>
      <c r="I1185" s="133">
        <v>15548</v>
      </c>
      <c r="J1185" s="31" t="s">
        <v>1152</v>
      </c>
      <c r="P1185" s="187"/>
      <c r="Q1185" s="184"/>
      <c r="R1185" s="185"/>
      <c r="S1185" s="186"/>
    </row>
    <row r="1186" spans="8:19" x14ac:dyDescent="0.2">
      <c r="H1186" s="97"/>
      <c r="I1186" s="133">
        <v>12027</v>
      </c>
      <c r="J1186" s="31" t="s">
        <v>1153</v>
      </c>
      <c r="P1186" s="187"/>
      <c r="Q1186" s="184"/>
      <c r="R1186" s="185"/>
      <c r="S1186" s="186"/>
    </row>
    <row r="1187" spans="8:19" x14ac:dyDescent="0.2">
      <c r="H1187" s="97">
        <v>2236</v>
      </c>
      <c r="I1187" s="133">
        <v>15677</v>
      </c>
      <c r="J1187" s="31" t="s">
        <v>3509</v>
      </c>
      <c r="P1187" s="187"/>
      <c r="Q1187" s="184"/>
      <c r="R1187" s="185"/>
      <c r="S1187" s="186"/>
    </row>
    <row r="1188" spans="8:19" x14ac:dyDescent="0.2">
      <c r="H1188" s="97">
        <v>2826</v>
      </c>
      <c r="I1188" s="133">
        <v>13771</v>
      </c>
      <c r="J1188" s="31" t="s">
        <v>1154</v>
      </c>
      <c r="P1188" s="187"/>
      <c r="Q1188" s="184"/>
      <c r="R1188" s="185"/>
      <c r="S1188" s="186"/>
    </row>
    <row r="1189" spans="8:19" x14ac:dyDescent="0.2">
      <c r="H1189" s="97">
        <v>5559</v>
      </c>
      <c r="I1189" s="133">
        <v>14741</v>
      </c>
      <c r="J1189" s="31" t="s">
        <v>1155</v>
      </c>
      <c r="P1189" s="187"/>
      <c r="Q1189" s="184"/>
      <c r="R1189" s="185"/>
      <c r="S1189" s="186"/>
    </row>
    <row r="1190" spans="8:19" x14ac:dyDescent="0.2">
      <c r="H1190" s="97">
        <v>2294</v>
      </c>
      <c r="I1190" s="133">
        <v>12024</v>
      </c>
      <c r="J1190" s="31" t="s">
        <v>1156</v>
      </c>
      <c r="P1190" s="187"/>
      <c r="Q1190" s="184"/>
      <c r="R1190" s="185"/>
      <c r="S1190" s="186"/>
    </row>
    <row r="1191" spans="8:19" x14ac:dyDescent="0.2">
      <c r="H1191" s="97"/>
      <c r="I1191" s="133">
        <v>12057</v>
      </c>
      <c r="J1191" s="31" t="s">
        <v>1157</v>
      </c>
      <c r="P1191" s="187"/>
      <c r="Q1191" s="184"/>
      <c r="R1191" s="185"/>
      <c r="S1191" s="186"/>
    </row>
    <row r="1192" spans="8:19" x14ac:dyDescent="0.2">
      <c r="H1192" s="97">
        <v>5857</v>
      </c>
      <c r="I1192" s="133">
        <v>14739</v>
      </c>
      <c r="J1192" s="31" t="s">
        <v>1158</v>
      </c>
      <c r="P1192" s="187"/>
      <c r="Q1192" s="184"/>
      <c r="R1192" s="185"/>
      <c r="S1192" s="186"/>
    </row>
    <row r="1193" spans="8:19" x14ac:dyDescent="0.2">
      <c r="H1193" s="97">
        <v>5428</v>
      </c>
      <c r="I1193" s="133">
        <v>14730</v>
      </c>
      <c r="J1193" s="31" t="s">
        <v>1159</v>
      </c>
      <c r="P1193" s="187"/>
      <c r="Q1193" s="184"/>
      <c r="R1193" s="185"/>
      <c r="S1193" s="186"/>
    </row>
    <row r="1194" spans="8:19" x14ac:dyDescent="0.2">
      <c r="H1194" s="97">
        <v>5719</v>
      </c>
      <c r="I1194" s="133">
        <v>14731</v>
      </c>
      <c r="J1194" s="31" t="s">
        <v>1160</v>
      </c>
      <c r="P1194" s="187"/>
      <c r="Q1194" s="184"/>
      <c r="R1194" s="185"/>
      <c r="S1194" s="186"/>
    </row>
    <row r="1195" spans="8:19" x14ac:dyDescent="0.2">
      <c r="H1195" s="97">
        <v>5073</v>
      </c>
      <c r="I1195" s="133">
        <v>12066</v>
      </c>
      <c r="J1195" s="31" t="s">
        <v>1161</v>
      </c>
      <c r="P1195" s="187"/>
      <c r="Q1195" s="184"/>
      <c r="R1195" s="185"/>
      <c r="S1195" s="186"/>
    </row>
    <row r="1196" spans="8:19" x14ac:dyDescent="0.2">
      <c r="H1196" s="97">
        <v>4165</v>
      </c>
      <c r="I1196" s="133">
        <v>12065</v>
      </c>
      <c r="J1196" s="31" t="s">
        <v>1162</v>
      </c>
      <c r="P1196" s="187"/>
      <c r="Q1196" s="184"/>
      <c r="R1196" s="185"/>
      <c r="S1196" s="186"/>
    </row>
    <row r="1197" spans="8:19" x14ac:dyDescent="0.2">
      <c r="H1197" s="97">
        <v>1055</v>
      </c>
      <c r="I1197" s="133">
        <v>15550</v>
      </c>
      <c r="J1197" s="31" t="s">
        <v>1163</v>
      </c>
      <c r="P1197" s="187"/>
      <c r="Q1197" s="184"/>
      <c r="R1197" s="185"/>
      <c r="S1197" s="186"/>
    </row>
    <row r="1198" spans="8:19" x14ac:dyDescent="0.2">
      <c r="H1198" s="97">
        <v>1403</v>
      </c>
      <c r="I1198" s="133">
        <v>12063</v>
      </c>
      <c r="J1198" s="31" t="s">
        <v>1164</v>
      </c>
      <c r="P1198" s="187"/>
      <c r="Q1198" s="184"/>
      <c r="R1198" s="185"/>
      <c r="S1198" s="186"/>
    </row>
    <row r="1199" spans="8:19" x14ac:dyDescent="0.2">
      <c r="H1199" s="97"/>
      <c r="I1199" s="133">
        <v>12062</v>
      </c>
      <c r="J1199" s="31" t="s">
        <v>1165</v>
      </c>
      <c r="P1199" s="187"/>
      <c r="Q1199" s="184"/>
      <c r="R1199" s="185"/>
      <c r="S1199" s="186"/>
    </row>
    <row r="1200" spans="8:19" x14ac:dyDescent="0.2">
      <c r="H1200" s="97"/>
      <c r="I1200" s="133">
        <v>12061</v>
      </c>
      <c r="J1200" s="31" t="s">
        <v>1166</v>
      </c>
      <c r="P1200" s="187"/>
      <c r="Q1200" s="184"/>
      <c r="R1200" s="185"/>
      <c r="S1200" s="186"/>
    </row>
    <row r="1201" spans="8:19" x14ac:dyDescent="0.2">
      <c r="H1201" s="97">
        <v>2197</v>
      </c>
      <c r="I1201" s="133">
        <v>12060</v>
      </c>
      <c r="J1201" s="31" t="s">
        <v>1167</v>
      </c>
      <c r="P1201" s="187"/>
      <c r="Q1201" s="184"/>
      <c r="R1201" s="185"/>
      <c r="S1201" s="186"/>
    </row>
    <row r="1202" spans="8:19" x14ac:dyDescent="0.2">
      <c r="H1202" s="97">
        <v>5720</v>
      </c>
      <c r="I1202" s="133">
        <v>14735</v>
      </c>
      <c r="J1202" s="31" t="s">
        <v>1168</v>
      </c>
      <c r="P1202" s="187"/>
      <c r="Q1202" s="184"/>
      <c r="R1202" s="185"/>
      <c r="S1202" s="186"/>
    </row>
    <row r="1203" spans="8:19" x14ac:dyDescent="0.2">
      <c r="H1203" s="97">
        <v>5721</v>
      </c>
      <c r="I1203" s="133">
        <v>14733</v>
      </c>
      <c r="J1203" s="31" t="s">
        <v>1169</v>
      </c>
      <c r="P1203" s="187"/>
      <c r="Q1203" s="184"/>
      <c r="R1203" s="185"/>
      <c r="S1203" s="186"/>
    </row>
    <row r="1204" spans="8:19" x14ac:dyDescent="0.2">
      <c r="H1204" s="97">
        <v>1632</v>
      </c>
      <c r="I1204" s="133">
        <v>15480</v>
      </c>
      <c r="J1204" s="31" t="s">
        <v>1170</v>
      </c>
      <c r="P1204" s="187"/>
      <c r="Q1204" s="184"/>
      <c r="R1204" s="185"/>
      <c r="S1204" s="186"/>
    </row>
    <row r="1205" spans="8:19" x14ac:dyDescent="0.2">
      <c r="H1205" s="97">
        <v>1630</v>
      </c>
      <c r="I1205" s="133">
        <v>15479</v>
      </c>
      <c r="J1205" s="31" t="s">
        <v>0</v>
      </c>
      <c r="P1205" s="187"/>
      <c r="Q1205" s="184"/>
      <c r="R1205" s="185"/>
      <c r="S1205" s="186"/>
    </row>
    <row r="1206" spans="8:19" x14ac:dyDescent="0.2">
      <c r="H1206" s="97">
        <v>1631</v>
      </c>
      <c r="I1206" s="133">
        <v>15478</v>
      </c>
      <c r="J1206" s="31" t="s">
        <v>1</v>
      </c>
      <c r="P1206" s="187"/>
      <c r="Q1206" s="184"/>
      <c r="R1206" s="185"/>
      <c r="S1206" s="186"/>
    </row>
    <row r="1207" spans="8:19" x14ac:dyDescent="0.2">
      <c r="H1207" s="97">
        <v>58</v>
      </c>
      <c r="I1207" s="133">
        <v>12056</v>
      </c>
      <c r="J1207" s="31" t="s">
        <v>1171</v>
      </c>
      <c r="P1207" s="187"/>
      <c r="Q1207" s="184"/>
      <c r="R1207" s="185"/>
      <c r="S1207" s="186"/>
    </row>
    <row r="1208" spans="8:19" x14ac:dyDescent="0.2">
      <c r="H1208" s="97">
        <v>2022</v>
      </c>
      <c r="I1208" s="133">
        <v>12055</v>
      </c>
      <c r="J1208" s="31" t="s">
        <v>1172</v>
      </c>
      <c r="P1208" s="187"/>
      <c r="Q1208" s="184"/>
      <c r="R1208" s="185"/>
      <c r="S1208" s="186"/>
    </row>
    <row r="1209" spans="8:19" x14ac:dyDescent="0.2">
      <c r="H1209" s="97"/>
      <c r="I1209" s="133">
        <v>11219</v>
      </c>
      <c r="J1209" s="31" t="s">
        <v>1173</v>
      </c>
      <c r="P1209" s="187"/>
      <c r="Q1209" s="184"/>
      <c r="R1209" s="185"/>
      <c r="S1209" s="186"/>
    </row>
    <row r="1210" spans="8:19" x14ac:dyDescent="0.2">
      <c r="H1210" s="97"/>
      <c r="I1210" s="133">
        <v>10995</v>
      </c>
      <c r="J1210" s="31" t="s">
        <v>1174</v>
      </c>
      <c r="P1210" s="187"/>
      <c r="Q1210" s="184"/>
      <c r="R1210" s="185"/>
      <c r="S1210" s="186"/>
    </row>
    <row r="1211" spans="8:19" x14ac:dyDescent="0.2">
      <c r="H1211" s="97"/>
      <c r="I1211" s="133">
        <v>12053</v>
      </c>
      <c r="J1211" s="31" t="s">
        <v>1175</v>
      </c>
      <c r="P1211" s="187"/>
      <c r="Q1211" s="184"/>
      <c r="R1211" s="185"/>
      <c r="S1211" s="186"/>
    </row>
    <row r="1212" spans="8:19" x14ac:dyDescent="0.2">
      <c r="H1212" s="97"/>
      <c r="I1212" s="133">
        <v>12052</v>
      </c>
      <c r="J1212" s="31" t="s">
        <v>1176</v>
      </c>
      <c r="P1212" s="187"/>
      <c r="Q1212" s="184"/>
      <c r="R1212" s="185"/>
      <c r="S1212" s="186"/>
    </row>
    <row r="1213" spans="8:19" x14ac:dyDescent="0.2">
      <c r="H1213" s="97"/>
      <c r="I1213" s="133">
        <v>10704</v>
      </c>
      <c r="J1213" s="31" t="s">
        <v>2747</v>
      </c>
      <c r="P1213" s="187"/>
      <c r="Q1213" s="184"/>
      <c r="R1213" s="185"/>
      <c r="S1213" s="186"/>
    </row>
    <row r="1214" spans="8:19" x14ac:dyDescent="0.2">
      <c r="H1214" s="97">
        <v>3213</v>
      </c>
      <c r="I1214" s="133">
        <v>14384</v>
      </c>
      <c r="J1214" s="31" t="s">
        <v>2748</v>
      </c>
      <c r="P1214" s="187"/>
      <c r="Q1214" s="184"/>
      <c r="R1214" s="185"/>
      <c r="S1214" s="186"/>
    </row>
    <row r="1215" spans="8:19" x14ac:dyDescent="0.2">
      <c r="H1215" s="97"/>
      <c r="I1215" s="133">
        <v>10115</v>
      </c>
      <c r="J1215" s="31" t="s">
        <v>2749</v>
      </c>
      <c r="P1215" s="187"/>
      <c r="Q1215" s="184"/>
      <c r="R1215" s="185"/>
      <c r="S1215" s="186"/>
    </row>
    <row r="1216" spans="8:19" x14ac:dyDescent="0.2">
      <c r="H1216" s="97"/>
      <c r="I1216" s="133">
        <v>16379</v>
      </c>
      <c r="J1216" s="31" t="s">
        <v>3787</v>
      </c>
      <c r="P1216" s="187"/>
      <c r="Q1216" s="184"/>
      <c r="R1216" s="185"/>
      <c r="S1216" s="186"/>
    </row>
    <row r="1217" spans="8:19" x14ac:dyDescent="0.2">
      <c r="H1217" s="97"/>
      <c r="I1217" s="133">
        <v>16156</v>
      </c>
      <c r="J1217" s="31" t="s">
        <v>3788</v>
      </c>
      <c r="P1217" s="187"/>
      <c r="Q1217" s="184"/>
      <c r="R1217" s="185"/>
      <c r="S1217" s="186"/>
    </row>
    <row r="1218" spans="8:19" x14ac:dyDescent="0.2">
      <c r="H1218" s="97">
        <v>5484</v>
      </c>
      <c r="I1218" s="133">
        <v>14734</v>
      </c>
      <c r="J1218" s="31" t="s">
        <v>2750</v>
      </c>
      <c r="P1218" s="187"/>
      <c r="Q1218" s="184"/>
      <c r="R1218" s="185"/>
      <c r="S1218" s="186"/>
    </row>
    <row r="1219" spans="8:19" x14ac:dyDescent="0.2">
      <c r="H1219" s="97">
        <v>3341</v>
      </c>
      <c r="I1219" s="133">
        <v>15605</v>
      </c>
      <c r="J1219" s="31" t="s">
        <v>2751</v>
      </c>
      <c r="P1219" s="187"/>
      <c r="Q1219" s="184"/>
      <c r="R1219" s="185"/>
      <c r="S1219" s="186"/>
    </row>
    <row r="1220" spans="8:19" x14ac:dyDescent="0.2">
      <c r="H1220" s="97">
        <v>6077</v>
      </c>
      <c r="I1220" s="133">
        <v>16075</v>
      </c>
      <c r="J1220" s="31" t="s">
        <v>3536</v>
      </c>
      <c r="P1220" s="187"/>
      <c r="Q1220" s="184"/>
      <c r="R1220" s="185"/>
      <c r="S1220" s="186"/>
    </row>
    <row r="1221" spans="8:19" x14ac:dyDescent="0.2">
      <c r="H1221" s="97">
        <v>326</v>
      </c>
      <c r="I1221" s="133">
        <v>15012</v>
      </c>
      <c r="J1221" s="31" t="s">
        <v>2752</v>
      </c>
      <c r="P1221" s="187"/>
      <c r="Q1221" s="184"/>
      <c r="R1221" s="185"/>
      <c r="S1221" s="186"/>
    </row>
    <row r="1222" spans="8:19" x14ac:dyDescent="0.2">
      <c r="H1222" s="97">
        <v>3102</v>
      </c>
      <c r="I1222" s="133">
        <v>14098</v>
      </c>
      <c r="J1222" s="31" t="s">
        <v>2753</v>
      </c>
      <c r="P1222" s="187"/>
      <c r="Q1222" s="184"/>
      <c r="R1222" s="185"/>
      <c r="S1222" s="186"/>
    </row>
    <row r="1223" spans="8:19" x14ac:dyDescent="0.2">
      <c r="H1223" s="97">
        <v>4135</v>
      </c>
      <c r="I1223" s="133">
        <v>12047</v>
      </c>
      <c r="J1223" s="31" t="s">
        <v>2754</v>
      </c>
      <c r="P1223" s="187"/>
      <c r="Q1223" s="184"/>
      <c r="R1223" s="185"/>
      <c r="S1223" s="186"/>
    </row>
    <row r="1224" spans="8:19" x14ac:dyDescent="0.2">
      <c r="H1224" s="97"/>
      <c r="I1224" s="133">
        <v>12049</v>
      </c>
      <c r="J1224" s="31" t="s">
        <v>2755</v>
      </c>
      <c r="P1224" s="187"/>
      <c r="Q1224" s="184"/>
      <c r="R1224" s="185"/>
      <c r="S1224" s="186"/>
    </row>
    <row r="1225" spans="8:19" x14ac:dyDescent="0.2">
      <c r="H1225" s="97"/>
      <c r="I1225" s="133">
        <v>12050</v>
      </c>
      <c r="J1225" s="31" t="s">
        <v>2756</v>
      </c>
      <c r="P1225" s="187"/>
      <c r="Q1225" s="184"/>
      <c r="R1225" s="185"/>
      <c r="S1225" s="186"/>
    </row>
    <row r="1226" spans="8:19" x14ac:dyDescent="0.2">
      <c r="H1226" s="97">
        <v>5108</v>
      </c>
      <c r="I1226" s="133">
        <v>12051</v>
      </c>
      <c r="J1226" s="31" t="s">
        <v>2757</v>
      </c>
      <c r="P1226" s="187"/>
      <c r="Q1226" s="184"/>
      <c r="R1226" s="185"/>
      <c r="S1226" s="186"/>
    </row>
    <row r="1227" spans="8:19" x14ac:dyDescent="0.2">
      <c r="H1227" s="97"/>
      <c r="I1227" s="133">
        <v>12054</v>
      </c>
      <c r="J1227" s="31" t="s">
        <v>2758</v>
      </c>
      <c r="P1227" s="187"/>
      <c r="Q1227" s="184"/>
      <c r="R1227" s="185"/>
      <c r="S1227" s="186"/>
    </row>
    <row r="1228" spans="8:19" x14ac:dyDescent="0.2">
      <c r="H1228" s="97"/>
      <c r="I1228" s="133">
        <v>12067</v>
      </c>
      <c r="J1228" s="31" t="s">
        <v>2759</v>
      </c>
      <c r="P1228" s="187"/>
      <c r="Q1228" s="184"/>
      <c r="R1228" s="185"/>
      <c r="S1228" s="186"/>
    </row>
    <row r="1229" spans="8:19" x14ac:dyDescent="0.2">
      <c r="H1229" s="97">
        <v>3443</v>
      </c>
      <c r="I1229" s="133">
        <v>14466</v>
      </c>
      <c r="J1229" s="31" t="s">
        <v>2760</v>
      </c>
      <c r="P1229" s="187"/>
      <c r="Q1229" s="184"/>
      <c r="R1229" s="185"/>
      <c r="S1229" s="186"/>
    </row>
    <row r="1230" spans="8:19" x14ac:dyDescent="0.2">
      <c r="H1230" s="97">
        <v>115</v>
      </c>
      <c r="I1230" s="133">
        <v>12023</v>
      </c>
      <c r="J1230" s="31" t="s">
        <v>2761</v>
      </c>
      <c r="P1230" s="187"/>
      <c r="Q1230" s="184"/>
      <c r="R1230" s="185"/>
      <c r="S1230" s="186"/>
    </row>
    <row r="1231" spans="8:19" x14ac:dyDescent="0.2">
      <c r="H1231" s="97"/>
      <c r="I1231" s="133">
        <v>12026</v>
      </c>
      <c r="J1231" s="31" t="s">
        <v>2762</v>
      </c>
      <c r="P1231" s="187"/>
      <c r="Q1231" s="184"/>
      <c r="R1231" s="185"/>
      <c r="S1231" s="186"/>
    </row>
    <row r="1232" spans="8:19" x14ac:dyDescent="0.2">
      <c r="H1232" s="97"/>
      <c r="I1232" s="133">
        <v>12028</v>
      </c>
      <c r="J1232" s="31" t="s">
        <v>2763</v>
      </c>
      <c r="P1232" s="187"/>
      <c r="Q1232" s="184"/>
      <c r="R1232" s="185"/>
      <c r="S1232" s="186"/>
    </row>
    <row r="1233" spans="8:19" x14ac:dyDescent="0.2">
      <c r="H1233" s="97">
        <v>4651</v>
      </c>
      <c r="I1233" s="133">
        <v>15401</v>
      </c>
      <c r="J1233" s="31" t="s">
        <v>2764</v>
      </c>
      <c r="P1233" s="187"/>
      <c r="Q1233" s="184"/>
      <c r="R1233" s="185"/>
      <c r="S1233" s="186"/>
    </row>
    <row r="1234" spans="8:19" x14ac:dyDescent="0.2">
      <c r="H1234" s="97"/>
      <c r="I1234" s="133">
        <v>12036</v>
      </c>
      <c r="J1234" s="31" t="s">
        <v>2765</v>
      </c>
      <c r="P1234" s="187"/>
      <c r="Q1234" s="184"/>
      <c r="R1234" s="185"/>
      <c r="S1234" s="186"/>
    </row>
    <row r="1235" spans="8:19" x14ac:dyDescent="0.2">
      <c r="H1235" s="97"/>
      <c r="I1235" s="133">
        <v>12038</v>
      </c>
      <c r="J1235" s="31" t="s">
        <v>2766</v>
      </c>
      <c r="P1235" s="187"/>
      <c r="Q1235" s="184"/>
      <c r="R1235" s="185"/>
      <c r="S1235" s="186"/>
    </row>
    <row r="1236" spans="8:19" x14ac:dyDescent="0.2">
      <c r="H1236" s="97"/>
      <c r="I1236" s="133">
        <v>12039</v>
      </c>
      <c r="J1236" s="31" t="s">
        <v>2767</v>
      </c>
      <c r="P1236" s="187"/>
      <c r="Q1236" s="184"/>
      <c r="R1236" s="185"/>
      <c r="S1236" s="186"/>
    </row>
    <row r="1237" spans="8:19" x14ac:dyDescent="0.2">
      <c r="H1237" s="97"/>
      <c r="I1237" s="133">
        <v>10961</v>
      </c>
      <c r="J1237" s="31" t="s">
        <v>2768</v>
      </c>
      <c r="P1237" s="187"/>
      <c r="Q1237" s="184"/>
      <c r="R1237" s="185"/>
      <c r="S1237" s="186"/>
    </row>
    <row r="1238" spans="8:19" x14ac:dyDescent="0.2">
      <c r="H1238" s="97">
        <v>5541</v>
      </c>
      <c r="I1238" s="133">
        <v>15490</v>
      </c>
      <c r="J1238" s="31" t="s">
        <v>2</v>
      </c>
      <c r="P1238" s="187"/>
      <c r="Q1238" s="184"/>
      <c r="R1238" s="185"/>
      <c r="S1238" s="186"/>
    </row>
    <row r="1239" spans="8:19" x14ac:dyDescent="0.2">
      <c r="H1239" s="97">
        <v>976</v>
      </c>
      <c r="I1239" s="133">
        <v>15361</v>
      </c>
      <c r="J1239" s="31" t="s">
        <v>2769</v>
      </c>
      <c r="P1239" s="187"/>
      <c r="Q1239" s="184"/>
      <c r="R1239" s="185"/>
      <c r="S1239" s="186"/>
    </row>
    <row r="1240" spans="8:19" x14ac:dyDescent="0.2">
      <c r="H1240" s="97">
        <v>3273</v>
      </c>
      <c r="I1240" s="133">
        <v>14407</v>
      </c>
      <c r="J1240" s="31" t="s">
        <v>2770</v>
      </c>
      <c r="P1240" s="187"/>
      <c r="Q1240" s="184"/>
      <c r="R1240" s="185"/>
      <c r="S1240" s="186"/>
    </row>
    <row r="1241" spans="8:19" x14ac:dyDescent="0.2">
      <c r="H1241" s="97"/>
      <c r="I1241" s="133">
        <v>10492</v>
      </c>
      <c r="J1241" s="31" t="s">
        <v>2771</v>
      </c>
      <c r="P1241" s="187"/>
      <c r="Q1241" s="184"/>
      <c r="R1241" s="185"/>
      <c r="S1241" s="186"/>
    </row>
    <row r="1242" spans="8:19" x14ac:dyDescent="0.2">
      <c r="H1242" s="97"/>
      <c r="I1242" s="133">
        <v>14132</v>
      </c>
      <c r="J1242" s="31" t="s">
        <v>2772</v>
      </c>
      <c r="P1242" s="187"/>
      <c r="Q1242" s="184"/>
      <c r="R1242" s="185"/>
      <c r="S1242" s="186"/>
    </row>
    <row r="1243" spans="8:19" x14ac:dyDescent="0.2">
      <c r="H1243" s="97"/>
      <c r="I1243" s="133">
        <v>12041</v>
      </c>
      <c r="J1243" s="31" t="s">
        <v>2773</v>
      </c>
      <c r="P1243" s="187"/>
      <c r="Q1243" s="184"/>
      <c r="R1243" s="185"/>
      <c r="S1243" s="186"/>
    </row>
    <row r="1244" spans="8:19" x14ac:dyDescent="0.2">
      <c r="H1244" s="97">
        <v>5186</v>
      </c>
      <c r="I1244" s="133">
        <v>12042</v>
      </c>
      <c r="J1244" s="31" t="s">
        <v>2774</v>
      </c>
      <c r="P1244" s="187"/>
      <c r="Q1244" s="184"/>
      <c r="R1244" s="185"/>
      <c r="S1244" s="186"/>
    </row>
    <row r="1245" spans="8:19" x14ac:dyDescent="0.2">
      <c r="H1245" s="97">
        <v>5485</v>
      </c>
      <c r="I1245" s="133">
        <v>14736</v>
      </c>
      <c r="J1245" s="31" t="s">
        <v>2775</v>
      </c>
      <c r="P1245" s="187"/>
      <c r="Q1245" s="184"/>
      <c r="R1245" s="185"/>
      <c r="S1245" s="186"/>
    </row>
    <row r="1246" spans="8:19" x14ac:dyDescent="0.2">
      <c r="H1246" s="97">
        <v>5817</v>
      </c>
      <c r="I1246" s="133">
        <v>14729</v>
      </c>
      <c r="J1246" s="31" t="s">
        <v>2776</v>
      </c>
      <c r="P1246" s="187"/>
      <c r="Q1246" s="184"/>
      <c r="R1246" s="185"/>
      <c r="S1246" s="186"/>
    </row>
    <row r="1247" spans="8:19" x14ac:dyDescent="0.2">
      <c r="H1247" s="97">
        <v>5560</v>
      </c>
      <c r="I1247" s="133">
        <v>14732</v>
      </c>
      <c r="J1247" s="31" t="s">
        <v>2777</v>
      </c>
      <c r="P1247" s="187"/>
      <c r="Q1247" s="184"/>
      <c r="R1247" s="185"/>
      <c r="S1247" s="186"/>
    </row>
    <row r="1248" spans="8:19" x14ac:dyDescent="0.2">
      <c r="H1248" s="97">
        <v>6792</v>
      </c>
      <c r="I1248" s="133">
        <v>13339</v>
      </c>
      <c r="J1248" s="31" t="s">
        <v>2778</v>
      </c>
      <c r="P1248" s="187"/>
      <c r="Q1248" s="184"/>
      <c r="R1248" s="185"/>
      <c r="S1248" s="186"/>
    </row>
    <row r="1249" spans="8:19" x14ac:dyDescent="0.2">
      <c r="H1249" s="97">
        <v>5561</v>
      </c>
      <c r="I1249" s="133">
        <v>14725</v>
      </c>
      <c r="J1249" s="31" t="s">
        <v>2779</v>
      </c>
      <c r="P1249" s="187"/>
      <c r="Q1249" s="184"/>
      <c r="R1249" s="185"/>
      <c r="S1249" s="186"/>
    </row>
    <row r="1250" spans="8:19" x14ac:dyDescent="0.2">
      <c r="H1250" s="97">
        <v>694</v>
      </c>
      <c r="I1250" s="133">
        <v>15214</v>
      </c>
      <c r="J1250" s="31" t="s">
        <v>2780</v>
      </c>
      <c r="P1250" s="187"/>
      <c r="Q1250" s="184"/>
      <c r="R1250" s="185"/>
      <c r="S1250" s="186"/>
    </row>
    <row r="1251" spans="8:19" x14ac:dyDescent="0.2">
      <c r="H1251" s="97"/>
      <c r="I1251" s="133">
        <v>12105</v>
      </c>
      <c r="J1251" s="31" t="s">
        <v>2781</v>
      </c>
      <c r="P1251" s="187"/>
      <c r="Q1251" s="184"/>
      <c r="R1251" s="185"/>
      <c r="S1251" s="186"/>
    </row>
    <row r="1252" spans="8:19" x14ac:dyDescent="0.2">
      <c r="H1252" s="97">
        <v>2134</v>
      </c>
      <c r="I1252" s="133">
        <v>12106</v>
      </c>
      <c r="J1252" s="31" t="s">
        <v>2782</v>
      </c>
      <c r="P1252" s="187"/>
      <c r="Q1252" s="184"/>
      <c r="R1252" s="185"/>
      <c r="S1252" s="186"/>
    </row>
    <row r="1253" spans="8:19" x14ac:dyDescent="0.2">
      <c r="H1253" s="97"/>
      <c r="I1253" s="133">
        <v>16175</v>
      </c>
      <c r="J1253" s="31" t="s">
        <v>3789</v>
      </c>
      <c r="P1253" s="187"/>
      <c r="Q1253" s="184"/>
      <c r="R1253" s="185"/>
      <c r="S1253" s="186"/>
    </row>
    <row r="1254" spans="8:19" x14ac:dyDescent="0.2">
      <c r="H1254" s="97"/>
      <c r="I1254" s="133">
        <v>16556</v>
      </c>
      <c r="J1254" s="31" t="s">
        <v>3790</v>
      </c>
      <c r="P1254" s="187"/>
      <c r="Q1254" s="184"/>
      <c r="R1254" s="185"/>
      <c r="S1254" s="186"/>
    </row>
    <row r="1255" spans="8:19" x14ac:dyDescent="0.2">
      <c r="H1255" s="97"/>
      <c r="I1255" s="133">
        <v>11221</v>
      </c>
      <c r="J1255" s="31" t="s">
        <v>2783</v>
      </c>
      <c r="P1255" s="187"/>
      <c r="Q1255" s="184"/>
      <c r="R1255" s="185"/>
      <c r="S1255" s="186"/>
    </row>
    <row r="1256" spans="8:19" x14ac:dyDescent="0.2">
      <c r="H1256" s="97">
        <v>2328</v>
      </c>
      <c r="I1256" s="133">
        <v>12120</v>
      </c>
      <c r="J1256" s="31" t="s">
        <v>2784</v>
      </c>
      <c r="P1256" s="187"/>
      <c r="Q1256" s="184"/>
      <c r="R1256" s="185"/>
      <c r="S1256" s="186"/>
    </row>
    <row r="1257" spans="8:19" x14ac:dyDescent="0.2">
      <c r="H1257" s="97">
        <v>2198</v>
      </c>
      <c r="I1257" s="133">
        <v>12111</v>
      </c>
      <c r="J1257" s="31" t="s">
        <v>2785</v>
      </c>
      <c r="P1257" s="187"/>
      <c r="Q1257" s="184"/>
      <c r="R1257" s="185"/>
      <c r="S1257" s="186"/>
    </row>
    <row r="1258" spans="8:19" x14ac:dyDescent="0.2">
      <c r="H1258" s="97"/>
      <c r="I1258" s="133">
        <v>12096</v>
      </c>
      <c r="J1258" s="31" t="s">
        <v>2786</v>
      </c>
      <c r="P1258" s="187"/>
      <c r="Q1258" s="184"/>
      <c r="R1258" s="185"/>
      <c r="S1258" s="186"/>
    </row>
    <row r="1259" spans="8:19" x14ac:dyDescent="0.2">
      <c r="H1259" s="97"/>
      <c r="I1259" s="133">
        <v>12112</v>
      </c>
      <c r="J1259" s="31" t="s">
        <v>2787</v>
      </c>
      <c r="P1259" s="187"/>
      <c r="Q1259" s="184"/>
      <c r="R1259" s="185"/>
      <c r="S1259" s="186"/>
    </row>
    <row r="1260" spans="8:19" x14ac:dyDescent="0.2">
      <c r="H1260" s="97">
        <v>2079</v>
      </c>
      <c r="I1260" s="133">
        <v>12113</v>
      </c>
      <c r="J1260" s="31" t="s">
        <v>2788</v>
      </c>
      <c r="P1260" s="187"/>
      <c r="Q1260" s="184"/>
      <c r="R1260" s="185"/>
      <c r="S1260" s="186"/>
    </row>
    <row r="1261" spans="8:19" x14ac:dyDescent="0.2">
      <c r="H1261" s="97"/>
      <c r="I1261" s="133">
        <v>12116</v>
      </c>
      <c r="J1261" s="31" t="s">
        <v>2789</v>
      </c>
      <c r="P1261" s="187"/>
      <c r="Q1261" s="184"/>
      <c r="R1261" s="185"/>
      <c r="S1261" s="186"/>
    </row>
    <row r="1262" spans="8:19" x14ac:dyDescent="0.2">
      <c r="H1262" s="97">
        <v>5187</v>
      </c>
      <c r="I1262" s="133">
        <v>12118</v>
      </c>
      <c r="J1262" s="31" t="s">
        <v>2790</v>
      </c>
      <c r="P1262" s="187"/>
      <c r="Q1262" s="184"/>
      <c r="R1262" s="185"/>
      <c r="S1262" s="186"/>
    </row>
    <row r="1263" spans="8:19" x14ac:dyDescent="0.2">
      <c r="H1263" s="97"/>
      <c r="I1263" s="133">
        <v>12084</v>
      </c>
      <c r="J1263" s="31" t="s">
        <v>2791</v>
      </c>
      <c r="P1263" s="187"/>
      <c r="Q1263" s="184"/>
      <c r="R1263" s="185"/>
      <c r="S1263" s="186"/>
    </row>
    <row r="1264" spans="8:19" x14ac:dyDescent="0.2">
      <c r="H1264" s="97">
        <v>194</v>
      </c>
      <c r="I1264" s="133">
        <v>12073</v>
      </c>
      <c r="J1264" s="31" t="s">
        <v>2792</v>
      </c>
      <c r="P1264" s="187"/>
      <c r="Q1264" s="184"/>
      <c r="R1264" s="185"/>
      <c r="S1264" s="186"/>
    </row>
    <row r="1265" spans="8:19" x14ac:dyDescent="0.2">
      <c r="H1265" s="97">
        <v>2786</v>
      </c>
      <c r="I1265" s="133">
        <v>13844</v>
      </c>
      <c r="J1265" s="31" t="s">
        <v>2793</v>
      </c>
      <c r="P1265" s="187"/>
      <c r="Q1265" s="184"/>
      <c r="R1265" s="185"/>
      <c r="S1265" s="186"/>
    </row>
    <row r="1266" spans="8:19" x14ac:dyDescent="0.2">
      <c r="H1266" s="97">
        <v>2546</v>
      </c>
      <c r="I1266" s="133">
        <v>12076</v>
      </c>
      <c r="J1266" s="31" t="s">
        <v>2794</v>
      </c>
      <c r="P1266" s="187"/>
      <c r="Q1266" s="184"/>
      <c r="R1266" s="185"/>
      <c r="S1266" s="186"/>
    </row>
    <row r="1267" spans="8:19" x14ac:dyDescent="0.2">
      <c r="H1267" s="97">
        <v>2261</v>
      </c>
      <c r="I1267" s="133">
        <v>12078</v>
      </c>
      <c r="J1267" s="31" t="s">
        <v>2795</v>
      </c>
      <c r="P1267" s="187"/>
      <c r="Q1267" s="184"/>
      <c r="R1267" s="185"/>
      <c r="S1267" s="186"/>
    </row>
    <row r="1268" spans="8:19" x14ac:dyDescent="0.2">
      <c r="H1268" s="97">
        <v>6177</v>
      </c>
      <c r="I1268" s="133">
        <v>12079</v>
      </c>
      <c r="J1268" s="31" t="s">
        <v>2796</v>
      </c>
      <c r="P1268" s="187"/>
      <c r="Q1268" s="184"/>
      <c r="R1268" s="185"/>
      <c r="S1268" s="186"/>
    </row>
    <row r="1269" spans="8:19" x14ac:dyDescent="0.2">
      <c r="H1269" s="97"/>
      <c r="I1269" s="133">
        <v>12081</v>
      </c>
      <c r="J1269" s="31" t="s">
        <v>2797</v>
      </c>
      <c r="P1269" s="187"/>
      <c r="Q1269" s="184"/>
      <c r="R1269" s="185"/>
      <c r="S1269" s="186"/>
    </row>
    <row r="1270" spans="8:19" x14ac:dyDescent="0.2">
      <c r="H1270" s="97">
        <v>5722</v>
      </c>
      <c r="I1270" s="133">
        <v>14728</v>
      </c>
      <c r="J1270" s="31" t="s">
        <v>2798</v>
      </c>
      <c r="P1270" s="187"/>
      <c r="Q1270" s="184"/>
      <c r="R1270" s="185"/>
      <c r="S1270" s="186"/>
    </row>
    <row r="1271" spans="8:19" x14ac:dyDescent="0.2">
      <c r="H1271" s="97">
        <v>1056</v>
      </c>
      <c r="I1271" s="133">
        <v>15551</v>
      </c>
      <c r="J1271" s="31" t="s">
        <v>2799</v>
      </c>
      <c r="P1271" s="187"/>
      <c r="Q1271" s="184"/>
      <c r="R1271" s="185"/>
      <c r="S1271" s="186"/>
    </row>
    <row r="1272" spans="8:19" x14ac:dyDescent="0.2">
      <c r="H1272" s="97"/>
      <c r="I1272" s="133">
        <v>12087</v>
      </c>
      <c r="J1272" s="31" t="s">
        <v>2800</v>
      </c>
      <c r="P1272" s="187"/>
      <c r="Q1272" s="184"/>
      <c r="R1272" s="185"/>
      <c r="S1272" s="186"/>
    </row>
    <row r="1273" spans="8:19" x14ac:dyDescent="0.2">
      <c r="H1273" s="97"/>
      <c r="I1273" s="133">
        <v>12088</v>
      </c>
      <c r="J1273" s="31" t="s">
        <v>2801</v>
      </c>
      <c r="P1273" s="187"/>
      <c r="Q1273" s="184"/>
      <c r="R1273" s="185"/>
      <c r="S1273" s="186"/>
    </row>
    <row r="1274" spans="8:19" x14ac:dyDescent="0.2">
      <c r="H1274" s="97">
        <v>2576</v>
      </c>
      <c r="I1274" s="133">
        <v>13230</v>
      </c>
      <c r="J1274" s="31" t="s">
        <v>2802</v>
      </c>
      <c r="P1274" s="187"/>
      <c r="Q1274" s="184"/>
      <c r="R1274" s="185"/>
      <c r="S1274" s="186"/>
    </row>
    <row r="1275" spans="8:19" x14ac:dyDescent="0.2">
      <c r="H1275" s="97"/>
      <c r="I1275" s="133">
        <v>12090</v>
      </c>
      <c r="J1275" s="31" t="s">
        <v>2803</v>
      </c>
      <c r="P1275" s="187"/>
      <c r="Q1275" s="184"/>
      <c r="R1275" s="185"/>
      <c r="S1275" s="186"/>
    </row>
    <row r="1276" spans="8:19" x14ac:dyDescent="0.2">
      <c r="H1276" s="97"/>
      <c r="I1276" s="133">
        <v>12093</v>
      </c>
      <c r="J1276" s="31" t="s">
        <v>2804</v>
      </c>
      <c r="P1276" s="187"/>
      <c r="Q1276" s="184"/>
      <c r="R1276" s="185"/>
      <c r="S1276" s="186"/>
    </row>
    <row r="1277" spans="8:19" x14ac:dyDescent="0.2">
      <c r="H1277" s="97">
        <v>6263</v>
      </c>
      <c r="I1277" s="133">
        <v>12094</v>
      </c>
      <c r="J1277" s="31" t="s">
        <v>2805</v>
      </c>
      <c r="P1277" s="187"/>
      <c r="Q1277" s="184"/>
      <c r="R1277" s="185"/>
      <c r="S1277" s="186"/>
    </row>
    <row r="1278" spans="8:19" x14ac:dyDescent="0.2">
      <c r="H1278" s="97">
        <v>2617</v>
      </c>
      <c r="I1278" s="133">
        <v>12009</v>
      </c>
      <c r="J1278" s="31" t="s">
        <v>2806</v>
      </c>
      <c r="P1278" s="187"/>
      <c r="Q1278" s="184"/>
      <c r="R1278" s="185"/>
      <c r="S1278" s="186"/>
    </row>
    <row r="1279" spans="8:19" x14ac:dyDescent="0.2">
      <c r="H1279" s="97">
        <v>576</v>
      </c>
      <c r="I1279" s="133">
        <v>15149</v>
      </c>
      <c r="J1279" s="31" t="s">
        <v>2807</v>
      </c>
      <c r="P1279" s="187"/>
      <c r="Q1279" s="184"/>
      <c r="R1279" s="185"/>
      <c r="S1279" s="186"/>
    </row>
    <row r="1280" spans="8:19" x14ac:dyDescent="0.2">
      <c r="H1280" s="97"/>
      <c r="I1280" s="133">
        <v>11200</v>
      </c>
      <c r="J1280" s="31" t="s">
        <v>2808</v>
      </c>
      <c r="P1280" s="187"/>
      <c r="Q1280" s="184"/>
      <c r="R1280" s="185"/>
      <c r="S1280" s="186"/>
    </row>
    <row r="1281" spans="8:19" x14ac:dyDescent="0.2">
      <c r="H1281" s="97">
        <v>2200</v>
      </c>
      <c r="I1281" s="133">
        <v>14129</v>
      </c>
      <c r="J1281" s="31" t="s">
        <v>2809</v>
      </c>
      <c r="P1281" s="187"/>
      <c r="Q1281" s="184"/>
      <c r="R1281" s="185"/>
      <c r="S1281" s="186"/>
    </row>
    <row r="1282" spans="8:19" x14ac:dyDescent="0.2">
      <c r="H1282" s="97">
        <v>3832</v>
      </c>
      <c r="I1282" s="133">
        <v>15695</v>
      </c>
      <c r="J1282" s="31" t="s">
        <v>2810</v>
      </c>
      <c r="P1282" s="187"/>
      <c r="Q1282" s="184"/>
      <c r="R1282" s="185"/>
      <c r="S1282" s="186"/>
    </row>
    <row r="1283" spans="8:19" x14ac:dyDescent="0.2">
      <c r="H1283" s="97">
        <v>303</v>
      </c>
      <c r="I1283" s="133">
        <v>14997</v>
      </c>
      <c r="J1283" s="31" t="s">
        <v>2811</v>
      </c>
      <c r="P1283" s="187"/>
      <c r="Q1283" s="184"/>
      <c r="R1283" s="185"/>
      <c r="S1283" s="186"/>
    </row>
    <row r="1284" spans="8:19" x14ac:dyDescent="0.2">
      <c r="H1284" s="97"/>
      <c r="I1284" s="133">
        <v>11197</v>
      </c>
      <c r="J1284" s="31" t="s">
        <v>2812</v>
      </c>
      <c r="P1284" s="187"/>
      <c r="Q1284" s="184"/>
      <c r="R1284" s="185"/>
      <c r="S1284" s="186"/>
    </row>
    <row r="1285" spans="8:19" x14ac:dyDescent="0.2">
      <c r="H1285" s="97"/>
      <c r="I1285" s="133">
        <v>11235</v>
      </c>
      <c r="J1285" s="31" t="s">
        <v>2813</v>
      </c>
      <c r="P1285" s="187"/>
      <c r="Q1285" s="184"/>
      <c r="R1285" s="185"/>
      <c r="S1285" s="186"/>
    </row>
    <row r="1286" spans="8:19" x14ac:dyDescent="0.2">
      <c r="H1286" s="97">
        <v>1131</v>
      </c>
      <c r="I1286" s="133">
        <v>15544</v>
      </c>
      <c r="J1286" s="31" t="s">
        <v>2814</v>
      </c>
      <c r="P1286" s="187"/>
      <c r="Q1286" s="184"/>
      <c r="R1286" s="185"/>
      <c r="S1286" s="186"/>
    </row>
    <row r="1287" spans="8:19" x14ac:dyDescent="0.2">
      <c r="H1287" s="97"/>
      <c r="I1287" s="133">
        <v>11337</v>
      </c>
      <c r="J1287" s="31" t="s">
        <v>2815</v>
      </c>
      <c r="P1287" s="187"/>
      <c r="Q1287" s="184"/>
      <c r="R1287" s="185"/>
      <c r="S1287" s="186"/>
    </row>
    <row r="1288" spans="8:19" x14ac:dyDescent="0.2">
      <c r="H1288" s="97"/>
      <c r="I1288" s="133">
        <v>11335</v>
      </c>
      <c r="J1288" s="31" t="s">
        <v>2816</v>
      </c>
      <c r="P1288" s="187"/>
      <c r="Q1288" s="184"/>
      <c r="R1288" s="185"/>
      <c r="S1288" s="186"/>
    </row>
    <row r="1289" spans="8:19" x14ac:dyDescent="0.2">
      <c r="H1289" s="97">
        <v>608</v>
      </c>
      <c r="I1289" s="133">
        <v>16082</v>
      </c>
      <c r="J1289" s="31" t="s">
        <v>2817</v>
      </c>
      <c r="P1289" s="187"/>
      <c r="Q1289" s="184"/>
      <c r="R1289" s="185"/>
      <c r="S1289" s="186"/>
    </row>
    <row r="1290" spans="8:19" x14ac:dyDescent="0.2">
      <c r="H1290" s="97">
        <v>1086</v>
      </c>
      <c r="I1290" s="133">
        <v>15545</v>
      </c>
      <c r="J1290" s="31" t="s">
        <v>2818</v>
      </c>
      <c r="P1290" s="187"/>
      <c r="Q1290" s="184"/>
      <c r="R1290" s="185"/>
      <c r="S1290" s="186"/>
    </row>
    <row r="1291" spans="8:19" x14ac:dyDescent="0.2">
      <c r="H1291" s="97">
        <v>3031</v>
      </c>
      <c r="I1291" s="133">
        <v>11956</v>
      </c>
      <c r="J1291" s="31" t="s">
        <v>2819</v>
      </c>
      <c r="P1291" s="187"/>
      <c r="Q1291" s="184"/>
      <c r="R1291" s="185"/>
      <c r="S1291" s="186"/>
    </row>
    <row r="1292" spans="8:19" x14ac:dyDescent="0.2">
      <c r="H1292" s="97"/>
      <c r="I1292" s="133">
        <v>16434</v>
      </c>
      <c r="J1292" s="31" t="s">
        <v>3791</v>
      </c>
      <c r="P1292" s="187"/>
      <c r="Q1292" s="184"/>
      <c r="R1292" s="185"/>
      <c r="S1292" s="186"/>
    </row>
    <row r="1293" spans="8:19" x14ac:dyDescent="0.2">
      <c r="H1293" s="97">
        <v>2135</v>
      </c>
      <c r="I1293" s="133">
        <v>11958</v>
      </c>
      <c r="J1293" s="31" t="s">
        <v>2820</v>
      </c>
      <c r="P1293" s="187"/>
      <c r="Q1293" s="184"/>
      <c r="R1293" s="185"/>
      <c r="S1293" s="186"/>
    </row>
    <row r="1294" spans="8:19" x14ac:dyDescent="0.2">
      <c r="H1294" s="97">
        <v>5405</v>
      </c>
      <c r="I1294" s="133">
        <v>14747</v>
      </c>
      <c r="J1294" s="31" t="s">
        <v>2821</v>
      </c>
      <c r="P1294" s="187"/>
      <c r="Q1294" s="184"/>
      <c r="R1294" s="185"/>
      <c r="S1294" s="186"/>
    </row>
    <row r="1295" spans="8:19" x14ac:dyDescent="0.2">
      <c r="H1295" s="97">
        <v>6285</v>
      </c>
      <c r="I1295" s="133">
        <v>12040</v>
      </c>
      <c r="J1295" s="31" t="s">
        <v>2822</v>
      </c>
      <c r="P1295" s="187"/>
      <c r="Q1295" s="184"/>
      <c r="R1295" s="185"/>
      <c r="S1295" s="186"/>
    </row>
    <row r="1296" spans="8:19" x14ac:dyDescent="0.2">
      <c r="H1296" s="97">
        <v>4006</v>
      </c>
      <c r="I1296" s="133">
        <v>12115</v>
      </c>
      <c r="J1296" s="31" t="s">
        <v>2823</v>
      </c>
      <c r="P1296" s="187"/>
      <c r="Q1296" s="184"/>
      <c r="R1296" s="185"/>
      <c r="S1296" s="186"/>
    </row>
    <row r="1297" spans="8:19" x14ac:dyDescent="0.2">
      <c r="H1297" s="97">
        <v>6238</v>
      </c>
      <c r="I1297" s="133">
        <v>12044</v>
      </c>
      <c r="J1297" s="31" t="s">
        <v>2824</v>
      </c>
      <c r="P1297" s="187"/>
      <c r="Q1297" s="184"/>
      <c r="R1297" s="185"/>
      <c r="S1297" s="186"/>
    </row>
    <row r="1298" spans="8:19" x14ac:dyDescent="0.2">
      <c r="H1298" s="97"/>
      <c r="I1298" s="133">
        <v>16422</v>
      </c>
      <c r="J1298" s="31" t="s">
        <v>3792</v>
      </c>
      <c r="P1298" s="187"/>
      <c r="Q1298" s="184"/>
      <c r="R1298" s="185"/>
      <c r="S1298" s="186"/>
    </row>
    <row r="1299" spans="8:19" x14ac:dyDescent="0.2">
      <c r="H1299" s="97">
        <v>116</v>
      </c>
      <c r="I1299" s="133">
        <v>11970</v>
      </c>
      <c r="J1299" s="31" t="s">
        <v>2825</v>
      </c>
      <c r="P1299" s="187"/>
      <c r="Q1299" s="184"/>
      <c r="R1299" s="185"/>
      <c r="S1299" s="186"/>
    </row>
    <row r="1300" spans="8:19" x14ac:dyDescent="0.2">
      <c r="H1300" s="97">
        <v>3961</v>
      </c>
      <c r="I1300" s="133">
        <v>16054</v>
      </c>
      <c r="J1300" s="31" t="s">
        <v>2826</v>
      </c>
      <c r="P1300" s="187"/>
      <c r="Q1300" s="184"/>
      <c r="R1300" s="185"/>
      <c r="S1300" s="186"/>
    </row>
    <row r="1301" spans="8:19" x14ac:dyDescent="0.2">
      <c r="H1301" s="97">
        <v>841</v>
      </c>
      <c r="I1301" s="133">
        <v>15279</v>
      </c>
      <c r="J1301" s="31" t="s">
        <v>2827</v>
      </c>
      <c r="P1301" s="187"/>
      <c r="Q1301" s="184"/>
      <c r="R1301" s="185"/>
      <c r="S1301" s="186"/>
    </row>
    <row r="1302" spans="8:19" x14ac:dyDescent="0.2">
      <c r="H1302" s="97">
        <v>577</v>
      </c>
      <c r="I1302" s="133">
        <v>15150</v>
      </c>
      <c r="J1302" s="31" t="s">
        <v>2828</v>
      </c>
      <c r="P1302" s="187"/>
      <c r="Q1302" s="184"/>
      <c r="R1302" s="185"/>
      <c r="S1302" s="186"/>
    </row>
    <row r="1303" spans="8:19" x14ac:dyDescent="0.2">
      <c r="H1303" s="97"/>
      <c r="I1303" s="133">
        <v>10148</v>
      </c>
      <c r="J1303" s="31" t="s">
        <v>2829</v>
      </c>
      <c r="P1303" s="187"/>
      <c r="Q1303" s="184"/>
      <c r="R1303" s="185"/>
      <c r="S1303" s="186"/>
    </row>
    <row r="1304" spans="8:19" x14ac:dyDescent="0.2">
      <c r="H1304" s="97"/>
      <c r="I1304" s="133">
        <v>11963</v>
      </c>
      <c r="J1304" s="31" t="s">
        <v>2830</v>
      </c>
      <c r="P1304" s="187"/>
      <c r="Q1304" s="184"/>
      <c r="R1304" s="185"/>
      <c r="S1304" s="186"/>
    </row>
    <row r="1305" spans="8:19" x14ac:dyDescent="0.2">
      <c r="H1305" s="97">
        <v>852</v>
      </c>
      <c r="I1305" s="133">
        <v>15283</v>
      </c>
      <c r="J1305" s="31" t="s">
        <v>2831</v>
      </c>
      <c r="P1305" s="187"/>
      <c r="Q1305" s="184"/>
      <c r="R1305" s="185"/>
      <c r="S1305" s="186"/>
    </row>
    <row r="1306" spans="8:19" x14ac:dyDescent="0.2">
      <c r="H1306" s="97"/>
      <c r="I1306" s="133">
        <v>11967</v>
      </c>
      <c r="J1306" s="31" t="s">
        <v>2832</v>
      </c>
      <c r="P1306" s="187"/>
      <c r="Q1306" s="184"/>
      <c r="R1306" s="185"/>
      <c r="S1306" s="186"/>
    </row>
    <row r="1307" spans="8:19" x14ac:dyDescent="0.2">
      <c r="H1307" s="97"/>
      <c r="I1307" s="133">
        <v>11927</v>
      </c>
      <c r="J1307" s="31" t="s">
        <v>2833</v>
      </c>
      <c r="P1307" s="187"/>
      <c r="Q1307" s="184"/>
      <c r="R1307" s="185"/>
      <c r="S1307" s="186"/>
    </row>
    <row r="1308" spans="8:19" x14ac:dyDescent="0.2">
      <c r="H1308" s="97"/>
      <c r="I1308" s="133">
        <v>11930</v>
      </c>
      <c r="J1308" s="31" t="s">
        <v>2834</v>
      </c>
      <c r="P1308" s="187"/>
      <c r="Q1308" s="184"/>
      <c r="R1308" s="185"/>
      <c r="S1308" s="186"/>
    </row>
    <row r="1309" spans="8:19" x14ac:dyDescent="0.2">
      <c r="H1309" s="97"/>
      <c r="I1309" s="133">
        <v>11933</v>
      </c>
      <c r="J1309" s="31" t="s">
        <v>2835</v>
      </c>
      <c r="P1309" s="187"/>
      <c r="Q1309" s="184"/>
      <c r="R1309" s="185"/>
      <c r="S1309" s="186"/>
    </row>
    <row r="1310" spans="8:19" x14ac:dyDescent="0.2">
      <c r="H1310" s="97">
        <v>2578</v>
      </c>
      <c r="I1310" s="133">
        <v>11936</v>
      </c>
      <c r="J1310" s="31" t="s">
        <v>2836</v>
      </c>
      <c r="P1310" s="187"/>
      <c r="Q1310" s="184"/>
      <c r="R1310" s="185"/>
      <c r="S1310" s="186"/>
    </row>
    <row r="1311" spans="8:19" x14ac:dyDescent="0.2">
      <c r="H1311" s="97"/>
      <c r="I1311" s="133">
        <v>11939</v>
      </c>
      <c r="J1311" s="31" t="s">
        <v>2837</v>
      </c>
      <c r="P1311" s="187"/>
      <c r="Q1311" s="184"/>
      <c r="R1311" s="185"/>
      <c r="S1311" s="186"/>
    </row>
    <row r="1312" spans="8:19" x14ac:dyDescent="0.2">
      <c r="H1312" s="97">
        <v>665</v>
      </c>
      <c r="I1312" s="133">
        <v>15199</v>
      </c>
      <c r="J1312" s="31" t="s">
        <v>2838</v>
      </c>
      <c r="P1312" s="187"/>
      <c r="Q1312" s="184"/>
      <c r="R1312" s="185"/>
      <c r="S1312" s="186"/>
    </row>
    <row r="1313" spans="8:19" x14ac:dyDescent="0.2">
      <c r="H1313" s="97">
        <v>2262</v>
      </c>
      <c r="I1313" s="133">
        <v>14514</v>
      </c>
      <c r="J1313" s="31" t="s">
        <v>2839</v>
      </c>
      <c r="P1313" s="187"/>
      <c r="Q1313" s="184"/>
      <c r="R1313" s="185"/>
      <c r="S1313" s="186"/>
    </row>
    <row r="1314" spans="8:19" x14ac:dyDescent="0.2">
      <c r="H1314" s="97">
        <v>1209</v>
      </c>
      <c r="I1314" s="133">
        <v>11941</v>
      </c>
      <c r="J1314" s="31" t="s">
        <v>2840</v>
      </c>
      <c r="P1314" s="187"/>
      <c r="Q1314" s="184"/>
      <c r="R1314" s="185"/>
      <c r="S1314" s="186"/>
    </row>
    <row r="1315" spans="8:19" x14ac:dyDescent="0.2">
      <c r="H1315" s="97">
        <v>867</v>
      </c>
      <c r="I1315" s="133">
        <v>15291</v>
      </c>
      <c r="J1315" s="31" t="s">
        <v>2841</v>
      </c>
      <c r="P1315" s="187"/>
      <c r="Q1315" s="184"/>
      <c r="R1315" s="185"/>
      <c r="S1315" s="186"/>
    </row>
    <row r="1316" spans="8:19" x14ac:dyDescent="0.2">
      <c r="H1316" s="97"/>
      <c r="I1316" s="133">
        <v>13266</v>
      </c>
      <c r="J1316" s="31" t="s">
        <v>2842</v>
      </c>
      <c r="P1316" s="187"/>
      <c r="Q1316" s="184"/>
      <c r="R1316" s="185"/>
      <c r="S1316" s="186"/>
    </row>
    <row r="1317" spans="8:19" x14ac:dyDescent="0.2">
      <c r="H1317" s="97"/>
      <c r="I1317" s="133">
        <v>11942</v>
      </c>
      <c r="J1317" s="31" t="s">
        <v>2843</v>
      </c>
      <c r="P1317" s="187"/>
      <c r="Q1317" s="184"/>
      <c r="R1317" s="185"/>
      <c r="S1317" s="186"/>
    </row>
    <row r="1318" spans="8:19" x14ac:dyDescent="0.2">
      <c r="H1318" s="97">
        <v>782</v>
      </c>
      <c r="I1318" s="133">
        <v>15270</v>
      </c>
      <c r="J1318" s="31" t="s">
        <v>2844</v>
      </c>
      <c r="P1318" s="187"/>
      <c r="Q1318" s="184"/>
      <c r="R1318" s="185"/>
      <c r="S1318" s="186"/>
    </row>
    <row r="1319" spans="8:19" x14ac:dyDescent="0.2">
      <c r="H1319" s="97"/>
      <c r="I1319" s="133">
        <v>11972</v>
      </c>
      <c r="J1319" s="31" t="s">
        <v>2845</v>
      </c>
      <c r="P1319" s="187"/>
      <c r="Q1319" s="184"/>
      <c r="R1319" s="185"/>
      <c r="S1319" s="186"/>
    </row>
    <row r="1320" spans="8:19" x14ac:dyDescent="0.2">
      <c r="H1320" s="97">
        <v>6117</v>
      </c>
      <c r="I1320" s="133">
        <v>14133</v>
      </c>
      <c r="J1320" s="31" t="s">
        <v>2846</v>
      </c>
      <c r="P1320" s="187"/>
      <c r="Q1320" s="184"/>
      <c r="R1320" s="185"/>
      <c r="S1320" s="186"/>
    </row>
    <row r="1321" spans="8:19" x14ac:dyDescent="0.2">
      <c r="H1321" s="97">
        <v>6624</v>
      </c>
      <c r="I1321" s="133">
        <v>11959</v>
      </c>
      <c r="J1321" s="31" t="s">
        <v>2847</v>
      </c>
      <c r="P1321" s="187"/>
      <c r="Q1321" s="184"/>
      <c r="R1321" s="185"/>
      <c r="S1321" s="186"/>
    </row>
    <row r="1322" spans="8:19" x14ac:dyDescent="0.2">
      <c r="H1322" s="97"/>
      <c r="I1322" s="133">
        <v>16451</v>
      </c>
      <c r="J1322" s="31" t="s">
        <v>3793</v>
      </c>
      <c r="P1322" s="187"/>
      <c r="Q1322" s="184"/>
      <c r="R1322" s="185"/>
      <c r="S1322" s="186"/>
    </row>
    <row r="1323" spans="8:19" x14ac:dyDescent="0.2">
      <c r="H1323" s="97">
        <v>2901</v>
      </c>
      <c r="I1323" s="133">
        <v>12071</v>
      </c>
      <c r="J1323" s="31" t="s">
        <v>2848</v>
      </c>
      <c r="P1323" s="187"/>
      <c r="Q1323" s="184"/>
      <c r="R1323" s="185"/>
      <c r="S1323" s="186"/>
    </row>
    <row r="1324" spans="8:19" x14ac:dyDescent="0.2">
      <c r="H1324" s="97"/>
      <c r="I1324" s="133">
        <v>12095</v>
      </c>
      <c r="J1324" s="31" t="s">
        <v>2849</v>
      </c>
      <c r="P1324" s="187"/>
      <c r="Q1324" s="184"/>
      <c r="R1324" s="185"/>
      <c r="S1324" s="186"/>
    </row>
    <row r="1325" spans="8:19" x14ac:dyDescent="0.2">
      <c r="H1325" s="97"/>
      <c r="I1325" s="133">
        <v>11033</v>
      </c>
      <c r="J1325" s="31" t="s">
        <v>2850</v>
      </c>
      <c r="P1325" s="187"/>
      <c r="Q1325" s="184"/>
      <c r="R1325" s="185"/>
      <c r="S1325" s="186"/>
    </row>
    <row r="1326" spans="8:19" x14ac:dyDescent="0.2">
      <c r="H1326" s="97"/>
      <c r="I1326" s="133">
        <v>16389</v>
      </c>
      <c r="J1326" s="31" t="s">
        <v>3794</v>
      </c>
      <c r="P1326" s="187"/>
      <c r="Q1326" s="184"/>
      <c r="R1326" s="185"/>
      <c r="S1326" s="186"/>
    </row>
    <row r="1327" spans="8:19" x14ac:dyDescent="0.2">
      <c r="H1327" s="97">
        <v>1208</v>
      </c>
      <c r="I1327" s="133">
        <v>12032</v>
      </c>
      <c r="J1327" s="31" t="s">
        <v>2851</v>
      </c>
      <c r="P1327" s="187"/>
      <c r="Q1327" s="184"/>
      <c r="R1327" s="185"/>
      <c r="S1327" s="186"/>
    </row>
    <row r="1328" spans="8:19" x14ac:dyDescent="0.2">
      <c r="H1328" s="97"/>
      <c r="I1328" s="133">
        <v>12045</v>
      </c>
      <c r="J1328" s="31" t="s">
        <v>2852</v>
      </c>
      <c r="P1328" s="187"/>
      <c r="Q1328" s="184"/>
      <c r="R1328" s="185"/>
      <c r="S1328" s="186"/>
    </row>
    <row r="1329" spans="8:19" x14ac:dyDescent="0.2">
      <c r="H1329" s="97"/>
      <c r="I1329" s="133">
        <v>16555</v>
      </c>
      <c r="J1329" s="31" t="s">
        <v>3795</v>
      </c>
      <c r="P1329" s="187"/>
      <c r="Q1329" s="184"/>
      <c r="R1329" s="185"/>
      <c r="S1329" s="186"/>
    </row>
    <row r="1330" spans="8:19" x14ac:dyDescent="0.2">
      <c r="H1330" s="97"/>
      <c r="I1330" s="133">
        <v>11957</v>
      </c>
      <c r="J1330" s="31" t="s">
        <v>2853</v>
      </c>
      <c r="P1330" s="187"/>
      <c r="Q1330" s="184"/>
      <c r="R1330" s="185"/>
      <c r="S1330" s="186"/>
    </row>
    <row r="1331" spans="8:19" x14ac:dyDescent="0.2">
      <c r="H1331" s="97">
        <v>578</v>
      </c>
      <c r="I1331" s="133">
        <v>15151</v>
      </c>
      <c r="J1331" s="31" t="s">
        <v>2854</v>
      </c>
      <c r="P1331" s="187"/>
      <c r="Q1331" s="184"/>
      <c r="R1331" s="185"/>
      <c r="S1331" s="186"/>
    </row>
    <row r="1332" spans="8:19" x14ac:dyDescent="0.2">
      <c r="H1332" s="97">
        <v>2547</v>
      </c>
      <c r="I1332" s="133">
        <v>11923</v>
      </c>
      <c r="J1332" s="31" t="s">
        <v>2855</v>
      </c>
      <c r="P1332" s="187"/>
      <c r="Q1332" s="184"/>
      <c r="R1332" s="185"/>
      <c r="S1332" s="186"/>
    </row>
    <row r="1333" spans="8:19" x14ac:dyDescent="0.2">
      <c r="H1333" s="97">
        <v>4656</v>
      </c>
      <c r="I1333" s="133">
        <v>15400</v>
      </c>
      <c r="J1333" s="31" t="s">
        <v>2856</v>
      </c>
      <c r="P1333" s="187"/>
      <c r="Q1333" s="184"/>
      <c r="R1333" s="185"/>
      <c r="S1333" s="186"/>
    </row>
    <row r="1334" spans="8:19" x14ac:dyDescent="0.2">
      <c r="H1334" s="97">
        <v>579</v>
      </c>
      <c r="I1334" s="133">
        <v>15152</v>
      </c>
      <c r="J1334" s="31" t="s">
        <v>2857</v>
      </c>
      <c r="P1334" s="187"/>
      <c r="Q1334" s="184"/>
      <c r="R1334" s="185"/>
      <c r="S1334" s="186"/>
    </row>
    <row r="1335" spans="8:19" x14ac:dyDescent="0.2">
      <c r="H1335" s="97">
        <v>4099</v>
      </c>
      <c r="I1335" s="133">
        <v>12000</v>
      </c>
      <c r="J1335" s="31" t="s">
        <v>2858</v>
      </c>
      <c r="P1335" s="187"/>
      <c r="Q1335" s="184"/>
      <c r="R1335" s="185"/>
      <c r="S1335" s="186"/>
    </row>
    <row r="1336" spans="8:19" x14ac:dyDescent="0.2">
      <c r="H1336" s="97">
        <v>220</v>
      </c>
      <c r="I1336" s="133">
        <v>12001</v>
      </c>
      <c r="J1336" s="31" t="s">
        <v>2859</v>
      </c>
      <c r="P1336" s="187"/>
      <c r="Q1336" s="184"/>
      <c r="R1336" s="185"/>
      <c r="S1336" s="186"/>
    </row>
    <row r="1337" spans="8:19" x14ac:dyDescent="0.2">
      <c r="H1337" s="97">
        <v>736</v>
      </c>
      <c r="I1337" s="133">
        <v>15242</v>
      </c>
      <c r="J1337" s="31" t="s">
        <v>2860</v>
      </c>
      <c r="P1337" s="187"/>
      <c r="Q1337" s="184"/>
      <c r="R1337" s="185"/>
      <c r="S1337" s="186"/>
    </row>
    <row r="1338" spans="8:19" x14ac:dyDescent="0.2">
      <c r="H1338" s="97"/>
      <c r="I1338" s="133">
        <v>12005</v>
      </c>
      <c r="J1338" s="31" t="s">
        <v>2861</v>
      </c>
      <c r="P1338" s="187"/>
      <c r="Q1338" s="184"/>
      <c r="R1338" s="185"/>
      <c r="S1338" s="186"/>
    </row>
    <row r="1339" spans="8:19" x14ac:dyDescent="0.2">
      <c r="H1339" s="97"/>
      <c r="I1339" s="133">
        <v>10784</v>
      </c>
      <c r="J1339" s="31" t="s">
        <v>2862</v>
      </c>
      <c r="P1339" s="187"/>
      <c r="Q1339" s="184"/>
      <c r="R1339" s="185"/>
      <c r="S1339" s="186"/>
    </row>
    <row r="1340" spans="8:19" x14ac:dyDescent="0.2">
      <c r="H1340" s="97">
        <v>2971</v>
      </c>
      <c r="I1340" s="133">
        <v>12020</v>
      </c>
      <c r="J1340" s="31" t="s">
        <v>2863</v>
      </c>
      <c r="P1340" s="187"/>
      <c r="Q1340" s="184"/>
      <c r="R1340" s="185"/>
      <c r="S1340" s="186"/>
    </row>
    <row r="1341" spans="8:19" x14ac:dyDescent="0.2">
      <c r="H1341" s="97">
        <v>4197</v>
      </c>
      <c r="I1341" s="133">
        <v>11996</v>
      </c>
      <c r="J1341" s="31" t="s">
        <v>2864</v>
      </c>
      <c r="P1341" s="187"/>
      <c r="Q1341" s="184"/>
      <c r="R1341" s="185"/>
      <c r="S1341" s="186"/>
    </row>
    <row r="1342" spans="8:19" x14ac:dyDescent="0.2">
      <c r="H1342" s="97">
        <v>2520</v>
      </c>
      <c r="I1342" s="133">
        <v>13729</v>
      </c>
      <c r="J1342" s="31" t="s">
        <v>2865</v>
      </c>
      <c r="P1342" s="187"/>
      <c r="Q1342" s="184"/>
      <c r="R1342" s="185"/>
      <c r="S1342" s="186"/>
    </row>
    <row r="1343" spans="8:19" x14ac:dyDescent="0.2">
      <c r="H1343" s="97"/>
      <c r="I1343" s="133">
        <v>12013</v>
      </c>
      <c r="J1343" s="31" t="s">
        <v>1178</v>
      </c>
      <c r="P1343" s="187"/>
      <c r="Q1343" s="184"/>
      <c r="R1343" s="185"/>
      <c r="S1343" s="186"/>
    </row>
    <row r="1344" spans="8:19" x14ac:dyDescent="0.2">
      <c r="H1344" s="97"/>
      <c r="I1344" s="133">
        <v>12014</v>
      </c>
      <c r="J1344" s="31" t="s">
        <v>1179</v>
      </c>
      <c r="P1344" s="187"/>
      <c r="Q1344" s="184"/>
      <c r="R1344" s="185"/>
      <c r="S1344" s="186"/>
    </row>
    <row r="1345" spans="8:19" x14ac:dyDescent="0.2">
      <c r="H1345" s="97">
        <v>1005</v>
      </c>
      <c r="I1345" s="133">
        <v>15547</v>
      </c>
      <c r="J1345" s="31" t="s">
        <v>2589</v>
      </c>
      <c r="P1345" s="187"/>
      <c r="Q1345" s="184"/>
      <c r="R1345" s="185"/>
      <c r="S1345" s="186"/>
    </row>
    <row r="1346" spans="8:19" x14ac:dyDescent="0.2">
      <c r="H1346" s="97">
        <v>406</v>
      </c>
      <c r="I1346" s="133">
        <v>15063</v>
      </c>
      <c r="J1346" s="31" t="s">
        <v>2590</v>
      </c>
      <c r="P1346" s="187"/>
      <c r="Q1346" s="184"/>
      <c r="R1346" s="185"/>
      <c r="S1346" s="186"/>
    </row>
    <row r="1347" spans="8:19" x14ac:dyDescent="0.2">
      <c r="H1347" s="97"/>
      <c r="I1347" s="133">
        <v>11981</v>
      </c>
      <c r="J1347" s="31" t="s">
        <v>2591</v>
      </c>
      <c r="P1347" s="187"/>
      <c r="Q1347" s="184"/>
      <c r="R1347" s="185"/>
      <c r="S1347" s="186"/>
    </row>
    <row r="1348" spans="8:19" x14ac:dyDescent="0.2">
      <c r="H1348" s="97">
        <v>783</v>
      </c>
      <c r="I1348" s="133">
        <v>15271</v>
      </c>
      <c r="J1348" s="31" t="s">
        <v>2592</v>
      </c>
      <c r="P1348" s="187"/>
      <c r="Q1348" s="184"/>
      <c r="R1348" s="185"/>
      <c r="S1348" s="186"/>
    </row>
    <row r="1349" spans="8:19" x14ac:dyDescent="0.2">
      <c r="H1349" s="97"/>
      <c r="I1349" s="133">
        <v>16268</v>
      </c>
      <c r="J1349" s="31" t="s">
        <v>3796</v>
      </c>
      <c r="P1349" s="187"/>
      <c r="Q1349" s="184"/>
      <c r="R1349" s="185"/>
      <c r="S1349" s="186"/>
    </row>
    <row r="1350" spans="8:19" x14ac:dyDescent="0.2">
      <c r="H1350" s="97">
        <v>2491</v>
      </c>
      <c r="I1350" s="133">
        <v>11985</v>
      </c>
      <c r="J1350" s="31" t="s">
        <v>2593</v>
      </c>
      <c r="P1350" s="187"/>
      <c r="Q1350" s="184"/>
      <c r="R1350" s="185"/>
      <c r="S1350" s="186"/>
    </row>
    <row r="1351" spans="8:19" x14ac:dyDescent="0.2">
      <c r="H1351" s="97"/>
      <c r="I1351" s="133">
        <v>11987</v>
      </c>
      <c r="J1351" s="31" t="s">
        <v>2594</v>
      </c>
      <c r="P1351" s="187"/>
      <c r="Q1351" s="184"/>
      <c r="R1351" s="185"/>
      <c r="S1351" s="186"/>
    </row>
    <row r="1352" spans="8:19" x14ac:dyDescent="0.2">
      <c r="H1352" s="97">
        <v>4486</v>
      </c>
      <c r="I1352" s="133">
        <v>15446</v>
      </c>
      <c r="J1352" s="31" t="s">
        <v>2595</v>
      </c>
      <c r="P1352" s="187"/>
      <c r="Q1352" s="184"/>
      <c r="R1352" s="185"/>
      <c r="S1352" s="186"/>
    </row>
    <row r="1353" spans="8:19" x14ac:dyDescent="0.2">
      <c r="H1353" s="97"/>
      <c r="I1353" s="133">
        <v>16371</v>
      </c>
      <c r="J1353" s="31" t="s">
        <v>3797</v>
      </c>
      <c r="P1353" s="187"/>
      <c r="Q1353" s="184"/>
      <c r="R1353" s="185"/>
      <c r="S1353" s="186"/>
    </row>
    <row r="1354" spans="8:19" x14ac:dyDescent="0.2">
      <c r="H1354" s="97">
        <v>4100</v>
      </c>
      <c r="I1354" s="133">
        <v>14375</v>
      </c>
      <c r="J1354" s="31" t="s">
        <v>2596</v>
      </c>
      <c r="P1354" s="187"/>
      <c r="Q1354" s="184"/>
      <c r="R1354" s="185"/>
      <c r="S1354" s="186"/>
    </row>
    <row r="1355" spans="8:19" x14ac:dyDescent="0.2">
      <c r="H1355" s="97">
        <v>4</v>
      </c>
      <c r="I1355" s="133">
        <v>11992</v>
      </c>
      <c r="J1355" s="31" t="s">
        <v>2597</v>
      </c>
      <c r="P1355" s="187"/>
      <c r="Q1355" s="184"/>
      <c r="R1355" s="185"/>
      <c r="S1355" s="186"/>
    </row>
    <row r="1356" spans="8:19" x14ac:dyDescent="0.2">
      <c r="H1356" s="97"/>
      <c r="I1356" s="133">
        <v>11994</v>
      </c>
      <c r="J1356" s="31" t="s">
        <v>2598</v>
      </c>
      <c r="P1356" s="187"/>
      <c r="Q1356" s="184"/>
      <c r="R1356" s="185"/>
      <c r="S1356" s="186"/>
    </row>
    <row r="1357" spans="8:19" x14ac:dyDescent="0.2">
      <c r="H1357" s="97">
        <v>2121</v>
      </c>
      <c r="I1357" s="133">
        <v>14362</v>
      </c>
      <c r="J1357" s="31" t="s">
        <v>2599</v>
      </c>
      <c r="P1357" s="187"/>
      <c r="Q1357" s="184"/>
      <c r="R1357" s="185"/>
      <c r="S1357" s="186"/>
    </row>
    <row r="1358" spans="8:19" x14ac:dyDescent="0.2">
      <c r="H1358" s="97"/>
      <c r="I1358" s="133">
        <v>13260</v>
      </c>
      <c r="J1358" s="31" t="s">
        <v>2600</v>
      </c>
      <c r="P1358" s="187"/>
      <c r="Q1358" s="184"/>
      <c r="R1358" s="185"/>
      <c r="S1358" s="186"/>
    </row>
    <row r="1359" spans="8:19" x14ac:dyDescent="0.2">
      <c r="H1359" s="97">
        <v>6809</v>
      </c>
      <c r="I1359" s="133">
        <v>16120</v>
      </c>
      <c r="J1359" s="31" t="s">
        <v>2601</v>
      </c>
      <c r="P1359" s="187"/>
      <c r="Q1359" s="184"/>
      <c r="R1359" s="185"/>
      <c r="S1359" s="186"/>
    </row>
    <row r="1360" spans="8:19" x14ac:dyDescent="0.2">
      <c r="H1360" s="97">
        <v>6729</v>
      </c>
      <c r="I1360" s="133">
        <v>15624</v>
      </c>
      <c r="J1360" s="31" t="s">
        <v>3447</v>
      </c>
      <c r="P1360" s="187"/>
      <c r="Q1360" s="184"/>
      <c r="R1360" s="185"/>
      <c r="S1360" s="186"/>
    </row>
    <row r="1361" spans="8:19" x14ac:dyDescent="0.2">
      <c r="H1361" s="97">
        <v>5656</v>
      </c>
      <c r="I1361" s="133">
        <v>16612</v>
      </c>
      <c r="J1361" s="31" t="s">
        <v>4034</v>
      </c>
      <c r="P1361" s="187"/>
      <c r="Q1361" s="184"/>
      <c r="R1361" s="185"/>
      <c r="S1361" s="186"/>
    </row>
    <row r="1362" spans="8:19" x14ac:dyDescent="0.2">
      <c r="H1362" s="97"/>
      <c r="I1362" s="133">
        <v>12147</v>
      </c>
      <c r="J1362" s="31" t="s">
        <v>2602</v>
      </c>
      <c r="P1362" s="187"/>
      <c r="Q1362" s="184"/>
      <c r="R1362" s="185"/>
      <c r="S1362" s="186"/>
    </row>
    <row r="1363" spans="8:19" x14ac:dyDescent="0.2">
      <c r="H1363" s="97">
        <v>2233</v>
      </c>
      <c r="I1363" s="133">
        <v>14141</v>
      </c>
      <c r="J1363" s="31" t="s">
        <v>2603</v>
      </c>
      <c r="P1363" s="187"/>
      <c r="Q1363" s="184"/>
      <c r="R1363" s="185"/>
      <c r="S1363" s="186"/>
    </row>
    <row r="1364" spans="8:19" x14ac:dyDescent="0.2">
      <c r="H1364" s="97">
        <v>6454</v>
      </c>
      <c r="I1364" s="133">
        <v>16108</v>
      </c>
      <c r="J1364" s="31" t="s">
        <v>2604</v>
      </c>
      <c r="P1364" s="187"/>
      <c r="Q1364" s="184"/>
      <c r="R1364" s="185"/>
      <c r="S1364" s="186"/>
    </row>
    <row r="1365" spans="8:19" x14ac:dyDescent="0.2">
      <c r="H1365" s="97">
        <v>2137</v>
      </c>
      <c r="I1365" s="133">
        <v>12247</v>
      </c>
      <c r="J1365" s="31" t="s">
        <v>2605</v>
      </c>
      <c r="P1365" s="187"/>
      <c r="Q1365" s="184"/>
      <c r="R1365" s="185"/>
      <c r="S1365" s="186"/>
    </row>
    <row r="1366" spans="8:19" x14ac:dyDescent="0.2">
      <c r="H1366" s="97">
        <v>5</v>
      </c>
      <c r="I1366" s="133">
        <v>12249</v>
      </c>
      <c r="J1366" s="31" t="s">
        <v>2606</v>
      </c>
      <c r="P1366" s="187"/>
      <c r="Q1366" s="184"/>
      <c r="R1366" s="185"/>
      <c r="S1366" s="186"/>
    </row>
    <row r="1367" spans="8:19" x14ac:dyDescent="0.2">
      <c r="H1367" s="97">
        <v>4416</v>
      </c>
      <c r="I1367" s="133">
        <v>15406</v>
      </c>
      <c r="J1367" s="31" t="s">
        <v>2607</v>
      </c>
      <c r="P1367" s="187"/>
      <c r="Q1367" s="184"/>
      <c r="R1367" s="185"/>
      <c r="S1367" s="186"/>
    </row>
    <row r="1368" spans="8:19" x14ac:dyDescent="0.2">
      <c r="H1368" s="97">
        <v>3032</v>
      </c>
      <c r="I1368" s="133">
        <v>12253</v>
      </c>
      <c r="J1368" s="31" t="s">
        <v>2742</v>
      </c>
      <c r="P1368" s="187"/>
      <c r="Q1368" s="184"/>
      <c r="R1368" s="185"/>
      <c r="S1368" s="186"/>
    </row>
    <row r="1369" spans="8:19" x14ac:dyDescent="0.2">
      <c r="H1369" s="97">
        <v>927</v>
      </c>
      <c r="I1369" s="133">
        <v>15325</v>
      </c>
      <c r="J1369" s="31" t="s">
        <v>2743</v>
      </c>
      <c r="P1369" s="187"/>
      <c r="Q1369" s="184"/>
      <c r="R1369" s="185"/>
      <c r="S1369" s="186"/>
    </row>
    <row r="1370" spans="8:19" x14ac:dyDescent="0.2">
      <c r="H1370" s="97"/>
      <c r="I1370" s="133">
        <v>11190</v>
      </c>
      <c r="J1370" s="31" t="s">
        <v>2744</v>
      </c>
      <c r="P1370" s="187"/>
      <c r="Q1370" s="184"/>
      <c r="R1370" s="185"/>
      <c r="S1370" s="186"/>
    </row>
    <row r="1371" spans="8:19" x14ac:dyDescent="0.2">
      <c r="H1371" s="97">
        <v>928</v>
      </c>
      <c r="I1371" s="133">
        <v>15326</v>
      </c>
      <c r="J1371" s="31" t="s">
        <v>2745</v>
      </c>
      <c r="P1371" s="187"/>
      <c r="Q1371" s="184"/>
      <c r="R1371" s="185"/>
      <c r="S1371" s="186"/>
    </row>
    <row r="1372" spans="8:19" x14ac:dyDescent="0.2">
      <c r="H1372" s="97">
        <v>977</v>
      </c>
      <c r="I1372" s="133">
        <v>15362</v>
      </c>
      <c r="J1372" s="31" t="s">
        <v>2746</v>
      </c>
      <c r="P1372" s="187"/>
      <c r="Q1372" s="184"/>
      <c r="R1372" s="185"/>
      <c r="S1372" s="186"/>
    </row>
    <row r="1373" spans="8:19" x14ac:dyDescent="0.2">
      <c r="H1373" s="97">
        <v>407</v>
      </c>
      <c r="I1373" s="133">
        <v>15064</v>
      </c>
      <c r="J1373" s="31" t="s">
        <v>924</v>
      </c>
      <c r="P1373" s="187"/>
      <c r="Q1373" s="184"/>
      <c r="R1373" s="185"/>
      <c r="S1373" s="186"/>
    </row>
    <row r="1374" spans="8:19" x14ac:dyDescent="0.2">
      <c r="H1374" s="97"/>
      <c r="I1374" s="133">
        <v>11160</v>
      </c>
      <c r="J1374" s="31" t="s">
        <v>925</v>
      </c>
      <c r="P1374" s="187"/>
      <c r="Q1374" s="184"/>
      <c r="R1374" s="185"/>
      <c r="S1374" s="186"/>
    </row>
    <row r="1375" spans="8:19" x14ac:dyDescent="0.2">
      <c r="H1375" s="97"/>
      <c r="I1375" s="133">
        <v>13751</v>
      </c>
      <c r="J1375" s="31" t="s">
        <v>926</v>
      </c>
      <c r="P1375" s="187"/>
      <c r="Q1375" s="184"/>
      <c r="R1375" s="185"/>
      <c r="S1375" s="186"/>
    </row>
    <row r="1376" spans="8:19" x14ac:dyDescent="0.2">
      <c r="H1376" s="97">
        <v>2296</v>
      </c>
      <c r="I1376" s="133">
        <v>12260</v>
      </c>
      <c r="J1376" s="31" t="s">
        <v>927</v>
      </c>
      <c r="P1376" s="187"/>
      <c r="Q1376" s="184"/>
      <c r="R1376" s="185"/>
      <c r="S1376" s="186"/>
    </row>
    <row r="1377" spans="8:19" x14ac:dyDescent="0.2">
      <c r="H1377" s="97"/>
      <c r="I1377" s="133">
        <v>12222</v>
      </c>
      <c r="J1377" s="31" t="s">
        <v>928</v>
      </c>
      <c r="P1377" s="187"/>
      <c r="Q1377" s="184"/>
      <c r="R1377" s="185"/>
      <c r="S1377" s="186"/>
    </row>
    <row r="1378" spans="8:19" x14ac:dyDescent="0.2">
      <c r="H1378" s="97">
        <v>4251</v>
      </c>
      <c r="I1378" s="133">
        <v>12228</v>
      </c>
      <c r="J1378" s="31" t="s">
        <v>929</v>
      </c>
      <c r="P1378" s="187"/>
      <c r="Q1378" s="184"/>
      <c r="R1378" s="185"/>
      <c r="S1378" s="186"/>
    </row>
    <row r="1379" spans="8:19" x14ac:dyDescent="0.2">
      <c r="H1379" s="97">
        <v>408</v>
      </c>
      <c r="I1379" s="133">
        <v>15065</v>
      </c>
      <c r="J1379" s="31" t="s">
        <v>930</v>
      </c>
      <c r="P1379" s="187"/>
      <c r="Q1379" s="184"/>
      <c r="R1379" s="185"/>
      <c r="S1379" s="186"/>
    </row>
    <row r="1380" spans="8:19" x14ac:dyDescent="0.2">
      <c r="H1380" s="97"/>
      <c r="I1380" s="133">
        <v>10102</v>
      </c>
      <c r="J1380" s="31" t="s">
        <v>931</v>
      </c>
      <c r="P1380" s="187"/>
      <c r="Q1380" s="184"/>
      <c r="R1380" s="185"/>
      <c r="S1380" s="186"/>
    </row>
    <row r="1381" spans="8:19" x14ac:dyDescent="0.2">
      <c r="H1381" s="97">
        <v>2962</v>
      </c>
      <c r="I1381" s="133">
        <v>12233</v>
      </c>
      <c r="J1381" s="31" t="s">
        <v>932</v>
      </c>
      <c r="P1381" s="187"/>
      <c r="Q1381" s="184"/>
      <c r="R1381" s="185"/>
      <c r="S1381" s="186"/>
    </row>
    <row r="1382" spans="8:19" x14ac:dyDescent="0.2">
      <c r="H1382" s="97"/>
      <c r="I1382" s="133">
        <v>12221</v>
      </c>
      <c r="J1382" s="31" t="s">
        <v>933</v>
      </c>
      <c r="P1382" s="187"/>
      <c r="Q1382" s="184"/>
      <c r="R1382" s="185"/>
      <c r="S1382" s="186"/>
    </row>
    <row r="1383" spans="8:19" x14ac:dyDescent="0.2">
      <c r="H1383" s="97"/>
      <c r="I1383" s="133">
        <v>16424</v>
      </c>
      <c r="J1383" s="31" t="s">
        <v>3798</v>
      </c>
      <c r="P1383" s="187"/>
      <c r="Q1383" s="184"/>
      <c r="R1383" s="185"/>
      <c r="S1383" s="186"/>
    </row>
    <row r="1384" spans="8:19" x14ac:dyDescent="0.2">
      <c r="H1384" s="97">
        <v>2848</v>
      </c>
      <c r="I1384" s="133">
        <v>13787</v>
      </c>
      <c r="J1384" s="31" t="s">
        <v>934</v>
      </c>
      <c r="P1384" s="187"/>
      <c r="Q1384" s="184"/>
      <c r="R1384" s="185"/>
      <c r="S1384" s="186"/>
    </row>
    <row r="1385" spans="8:19" x14ac:dyDescent="0.2">
      <c r="H1385" s="97"/>
      <c r="I1385" s="133">
        <v>11229</v>
      </c>
      <c r="J1385" s="31" t="s">
        <v>935</v>
      </c>
      <c r="P1385" s="187"/>
      <c r="Q1385" s="184"/>
      <c r="R1385" s="185"/>
      <c r="S1385" s="186"/>
    </row>
    <row r="1386" spans="8:19" x14ac:dyDescent="0.2">
      <c r="H1386" s="97">
        <v>4198</v>
      </c>
      <c r="I1386" s="133">
        <v>12235</v>
      </c>
      <c r="J1386" s="31" t="s">
        <v>936</v>
      </c>
      <c r="P1386" s="187"/>
      <c r="Q1386" s="184"/>
      <c r="R1386" s="185"/>
      <c r="S1386" s="186"/>
    </row>
    <row r="1387" spans="8:19" x14ac:dyDescent="0.2">
      <c r="H1387" s="97">
        <v>31</v>
      </c>
      <c r="I1387" s="133">
        <v>12240</v>
      </c>
      <c r="J1387" s="31" t="s">
        <v>937</v>
      </c>
      <c r="P1387" s="187"/>
      <c r="Q1387" s="184"/>
      <c r="R1387" s="185"/>
      <c r="S1387" s="186"/>
    </row>
    <row r="1388" spans="8:19" x14ac:dyDescent="0.2">
      <c r="H1388" s="97"/>
      <c r="I1388" s="133">
        <v>12241</v>
      </c>
      <c r="J1388" s="31" t="s">
        <v>938</v>
      </c>
      <c r="P1388" s="187"/>
      <c r="Q1388" s="184"/>
      <c r="R1388" s="185"/>
      <c r="S1388" s="186"/>
    </row>
    <row r="1389" spans="8:19" x14ac:dyDescent="0.2">
      <c r="H1389" s="97">
        <v>5819</v>
      </c>
      <c r="I1389" s="133">
        <v>14707</v>
      </c>
      <c r="J1389" s="31" t="s">
        <v>939</v>
      </c>
      <c r="P1389" s="187"/>
      <c r="Q1389" s="184"/>
      <c r="R1389" s="185"/>
      <c r="S1389" s="186"/>
    </row>
    <row r="1390" spans="8:19" x14ac:dyDescent="0.2">
      <c r="H1390" s="97">
        <v>2424</v>
      </c>
      <c r="I1390" s="133">
        <v>13714</v>
      </c>
      <c r="J1390" s="31" t="s">
        <v>940</v>
      </c>
      <c r="P1390" s="187"/>
      <c r="Q1390" s="184"/>
      <c r="R1390" s="185"/>
      <c r="S1390" s="186"/>
    </row>
    <row r="1391" spans="8:19" x14ac:dyDescent="0.2">
      <c r="H1391" s="97">
        <v>610</v>
      </c>
      <c r="I1391" s="133">
        <v>15175</v>
      </c>
      <c r="J1391" s="31" t="s">
        <v>941</v>
      </c>
      <c r="P1391" s="187"/>
      <c r="Q1391" s="184"/>
      <c r="R1391" s="185"/>
      <c r="S1391" s="186"/>
    </row>
    <row r="1392" spans="8:19" x14ac:dyDescent="0.2">
      <c r="H1392" s="97"/>
      <c r="I1392" s="133">
        <v>11233</v>
      </c>
      <c r="J1392" s="31" t="s">
        <v>942</v>
      </c>
      <c r="P1392" s="187"/>
      <c r="Q1392" s="184"/>
      <c r="R1392" s="185"/>
      <c r="S1392" s="186"/>
    </row>
    <row r="1393" spans="8:19" x14ac:dyDescent="0.2">
      <c r="H1393" s="97">
        <v>4811</v>
      </c>
      <c r="I1393" s="133">
        <v>15464</v>
      </c>
      <c r="J1393" s="31" t="s">
        <v>943</v>
      </c>
      <c r="P1393" s="187"/>
      <c r="Q1393" s="184"/>
      <c r="R1393" s="185"/>
      <c r="S1393" s="186"/>
    </row>
    <row r="1394" spans="8:19" x14ac:dyDescent="0.2">
      <c r="H1394" s="97">
        <v>1507</v>
      </c>
      <c r="I1394" s="133">
        <v>12300</v>
      </c>
      <c r="J1394" s="31" t="s">
        <v>944</v>
      </c>
      <c r="P1394" s="187"/>
      <c r="Q1394" s="184"/>
      <c r="R1394" s="185"/>
      <c r="S1394" s="186"/>
    </row>
    <row r="1395" spans="8:19" x14ac:dyDescent="0.2">
      <c r="H1395" s="97">
        <v>1132</v>
      </c>
      <c r="I1395" s="133">
        <v>15565</v>
      </c>
      <c r="J1395" s="31" t="s">
        <v>945</v>
      </c>
      <c r="P1395" s="187"/>
      <c r="Q1395" s="184"/>
      <c r="R1395" s="185"/>
      <c r="S1395" s="186"/>
    </row>
    <row r="1396" spans="8:19" x14ac:dyDescent="0.2">
      <c r="H1396" s="97">
        <v>3001</v>
      </c>
      <c r="I1396" s="133">
        <v>12304</v>
      </c>
      <c r="J1396" s="31" t="s">
        <v>946</v>
      </c>
      <c r="P1396" s="187"/>
      <c r="Q1396" s="184"/>
      <c r="R1396" s="185"/>
      <c r="S1396" s="186"/>
    </row>
    <row r="1397" spans="8:19" x14ac:dyDescent="0.2">
      <c r="H1397" s="97"/>
      <c r="I1397" s="133">
        <v>12305</v>
      </c>
      <c r="J1397" s="31" t="s">
        <v>947</v>
      </c>
      <c r="P1397" s="187"/>
      <c r="Q1397" s="184"/>
      <c r="R1397" s="185"/>
      <c r="S1397" s="186"/>
    </row>
    <row r="1398" spans="8:19" x14ac:dyDescent="0.2">
      <c r="H1398" s="97">
        <v>6625</v>
      </c>
      <c r="I1398" s="133">
        <v>12296</v>
      </c>
      <c r="J1398" s="31" t="s">
        <v>948</v>
      </c>
      <c r="P1398" s="187"/>
      <c r="Q1398" s="184"/>
      <c r="R1398" s="185"/>
      <c r="S1398" s="186"/>
    </row>
    <row r="1399" spans="8:19" x14ac:dyDescent="0.2">
      <c r="H1399" s="97">
        <v>5673</v>
      </c>
      <c r="I1399" s="133">
        <v>14698</v>
      </c>
      <c r="J1399" s="31" t="s">
        <v>949</v>
      </c>
      <c r="P1399" s="187"/>
      <c r="Q1399" s="184"/>
      <c r="R1399" s="185"/>
      <c r="S1399" s="186"/>
    </row>
    <row r="1400" spans="8:19" x14ac:dyDescent="0.2">
      <c r="H1400" s="97"/>
      <c r="I1400" s="133">
        <v>16554</v>
      </c>
      <c r="J1400" s="31" t="s">
        <v>3799</v>
      </c>
      <c r="P1400" s="187"/>
      <c r="Q1400" s="184"/>
      <c r="R1400" s="185"/>
      <c r="S1400" s="186"/>
    </row>
    <row r="1401" spans="8:19" x14ac:dyDescent="0.2">
      <c r="H1401" s="97"/>
      <c r="I1401" s="133">
        <v>12310</v>
      </c>
      <c r="J1401" s="31" t="s">
        <v>950</v>
      </c>
      <c r="P1401" s="187"/>
      <c r="Q1401" s="184"/>
      <c r="R1401" s="185"/>
      <c r="S1401" s="186"/>
    </row>
    <row r="1402" spans="8:19" x14ac:dyDescent="0.2">
      <c r="H1402" s="97"/>
      <c r="I1402" s="133">
        <v>11131</v>
      </c>
      <c r="J1402" s="31" t="s">
        <v>951</v>
      </c>
      <c r="P1402" s="187"/>
      <c r="Q1402" s="184"/>
      <c r="R1402" s="185"/>
      <c r="S1402" s="186"/>
    </row>
    <row r="1403" spans="8:19" x14ac:dyDescent="0.2">
      <c r="H1403" s="97">
        <v>737</v>
      </c>
      <c r="I1403" s="133">
        <v>15243</v>
      </c>
      <c r="J1403" s="31" t="s">
        <v>952</v>
      </c>
      <c r="P1403" s="187"/>
      <c r="Q1403" s="184"/>
      <c r="R1403" s="185"/>
      <c r="S1403" s="186"/>
    </row>
    <row r="1404" spans="8:19" x14ac:dyDescent="0.2">
      <c r="H1404" s="97"/>
      <c r="I1404" s="133">
        <v>12312</v>
      </c>
      <c r="J1404" s="31" t="s">
        <v>953</v>
      </c>
      <c r="P1404" s="187"/>
      <c r="Q1404" s="184"/>
      <c r="R1404" s="185"/>
      <c r="S1404" s="186"/>
    </row>
    <row r="1405" spans="8:19" x14ac:dyDescent="0.2">
      <c r="H1405" s="97">
        <v>152</v>
      </c>
      <c r="I1405" s="133">
        <v>12316</v>
      </c>
      <c r="J1405" s="31" t="s">
        <v>954</v>
      </c>
      <c r="P1405" s="187"/>
      <c r="Q1405" s="184"/>
      <c r="R1405" s="185"/>
      <c r="S1405" s="186"/>
    </row>
    <row r="1406" spans="8:19" x14ac:dyDescent="0.2">
      <c r="H1406" s="97">
        <v>2827</v>
      </c>
      <c r="I1406" s="133">
        <v>13772</v>
      </c>
      <c r="J1406" s="31" t="s">
        <v>955</v>
      </c>
      <c r="P1406" s="187"/>
      <c r="Q1406" s="184"/>
      <c r="R1406" s="185"/>
      <c r="S1406" s="186"/>
    </row>
    <row r="1407" spans="8:19" x14ac:dyDescent="0.2">
      <c r="H1407" s="97"/>
      <c r="I1407" s="133">
        <v>11308</v>
      </c>
      <c r="J1407" s="31" t="s">
        <v>956</v>
      </c>
      <c r="P1407" s="187"/>
      <c r="Q1407" s="184"/>
      <c r="R1407" s="185"/>
      <c r="S1407" s="186"/>
    </row>
    <row r="1408" spans="8:19" x14ac:dyDescent="0.2">
      <c r="H1408" s="97"/>
      <c r="I1408" s="133">
        <v>16396</v>
      </c>
      <c r="J1408" s="31" t="s">
        <v>3800</v>
      </c>
      <c r="P1408" s="187"/>
      <c r="Q1408" s="184"/>
      <c r="R1408" s="185"/>
      <c r="S1408" s="186"/>
    </row>
    <row r="1409" spans="8:19" x14ac:dyDescent="0.2">
      <c r="H1409" s="97"/>
      <c r="I1409" s="133">
        <v>12317</v>
      </c>
      <c r="J1409" s="31" t="s">
        <v>957</v>
      </c>
      <c r="P1409" s="187"/>
      <c r="Q1409" s="184"/>
      <c r="R1409" s="185"/>
      <c r="S1409" s="186"/>
    </row>
    <row r="1410" spans="8:19" x14ac:dyDescent="0.2">
      <c r="H1410" s="97">
        <v>4186</v>
      </c>
      <c r="I1410" s="133">
        <v>16626</v>
      </c>
      <c r="J1410" s="31" t="s">
        <v>4038</v>
      </c>
      <c r="P1410" s="187"/>
      <c r="Q1410" s="184"/>
      <c r="R1410" s="185"/>
      <c r="S1410" s="186"/>
    </row>
    <row r="1411" spans="8:19" x14ac:dyDescent="0.2">
      <c r="H1411" s="97">
        <v>979</v>
      </c>
      <c r="I1411" s="133">
        <v>15364</v>
      </c>
      <c r="J1411" s="31" t="s">
        <v>958</v>
      </c>
      <c r="P1411" s="187"/>
      <c r="Q1411" s="184"/>
      <c r="R1411" s="185"/>
      <c r="S1411" s="186"/>
    </row>
    <row r="1412" spans="8:19" x14ac:dyDescent="0.2">
      <c r="H1412" s="97"/>
      <c r="I1412" s="133">
        <v>12315</v>
      </c>
      <c r="J1412" s="31" t="s">
        <v>959</v>
      </c>
      <c r="P1412" s="187"/>
      <c r="Q1412" s="184"/>
      <c r="R1412" s="185"/>
      <c r="S1412" s="186"/>
    </row>
    <row r="1413" spans="8:19" x14ac:dyDescent="0.2">
      <c r="H1413" s="97"/>
      <c r="I1413" s="133">
        <v>12273</v>
      </c>
      <c r="J1413" s="31" t="s">
        <v>960</v>
      </c>
      <c r="P1413" s="187"/>
      <c r="Q1413" s="184"/>
      <c r="R1413" s="185"/>
      <c r="S1413" s="186"/>
    </row>
    <row r="1414" spans="8:19" x14ac:dyDescent="0.2">
      <c r="H1414" s="97">
        <v>221</v>
      </c>
      <c r="I1414" s="133">
        <v>12283</v>
      </c>
      <c r="J1414" s="31" t="s">
        <v>961</v>
      </c>
      <c r="P1414" s="187"/>
      <c r="Q1414" s="184"/>
      <c r="R1414" s="185"/>
      <c r="S1414" s="186"/>
    </row>
    <row r="1415" spans="8:19" x14ac:dyDescent="0.2">
      <c r="H1415" s="97">
        <v>1088</v>
      </c>
      <c r="I1415" s="133">
        <v>15562</v>
      </c>
      <c r="J1415" s="31" t="s">
        <v>962</v>
      </c>
      <c r="P1415" s="187"/>
      <c r="Q1415" s="184"/>
      <c r="R1415" s="185"/>
      <c r="S1415" s="186"/>
    </row>
    <row r="1416" spans="8:19" x14ac:dyDescent="0.2">
      <c r="H1416" s="97"/>
      <c r="I1416" s="133">
        <v>12153</v>
      </c>
      <c r="J1416" s="31" t="s">
        <v>963</v>
      </c>
      <c r="P1416" s="187"/>
      <c r="Q1416" s="184"/>
      <c r="R1416" s="185"/>
      <c r="S1416" s="186"/>
    </row>
    <row r="1417" spans="8:19" x14ac:dyDescent="0.2">
      <c r="H1417" s="97">
        <v>929</v>
      </c>
      <c r="I1417" s="133">
        <v>15327</v>
      </c>
      <c r="J1417" s="31" t="s">
        <v>964</v>
      </c>
      <c r="P1417" s="187"/>
      <c r="Q1417" s="184"/>
      <c r="R1417" s="185"/>
      <c r="S1417" s="186"/>
    </row>
    <row r="1418" spans="8:19" x14ac:dyDescent="0.2">
      <c r="H1418" s="97">
        <v>2618</v>
      </c>
      <c r="I1418" s="133">
        <v>12154</v>
      </c>
      <c r="J1418" s="31" t="s">
        <v>965</v>
      </c>
      <c r="P1418" s="187"/>
      <c r="Q1418" s="184"/>
      <c r="R1418" s="185"/>
      <c r="S1418" s="186"/>
    </row>
    <row r="1419" spans="8:19" x14ac:dyDescent="0.2">
      <c r="H1419" s="97">
        <v>409</v>
      </c>
      <c r="I1419" s="133">
        <v>16607</v>
      </c>
      <c r="J1419" s="31" t="s">
        <v>966</v>
      </c>
      <c r="P1419" s="187"/>
      <c r="Q1419" s="184"/>
      <c r="R1419" s="185"/>
      <c r="S1419" s="186"/>
    </row>
    <row r="1420" spans="8:19" x14ac:dyDescent="0.2">
      <c r="H1420" s="97"/>
      <c r="I1420" s="133">
        <v>10233</v>
      </c>
      <c r="J1420" s="31" t="s">
        <v>967</v>
      </c>
      <c r="P1420" s="187"/>
      <c r="Q1420" s="184"/>
      <c r="R1420" s="185"/>
      <c r="S1420" s="186"/>
    </row>
    <row r="1421" spans="8:19" x14ac:dyDescent="0.2">
      <c r="H1421" s="97">
        <v>117</v>
      </c>
      <c r="I1421" s="133">
        <v>12156</v>
      </c>
      <c r="J1421" s="31" t="s">
        <v>968</v>
      </c>
      <c r="P1421" s="187"/>
      <c r="Q1421" s="184"/>
      <c r="R1421" s="185"/>
      <c r="S1421" s="186"/>
    </row>
    <row r="1422" spans="8:19" x14ac:dyDescent="0.2">
      <c r="H1422" s="97">
        <v>4007</v>
      </c>
      <c r="I1422" s="133">
        <v>12158</v>
      </c>
      <c r="J1422" s="31" t="s">
        <v>969</v>
      </c>
      <c r="P1422" s="187"/>
      <c r="Q1422" s="184"/>
      <c r="R1422" s="185"/>
      <c r="S1422" s="186"/>
    </row>
    <row r="1423" spans="8:19" x14ac:dyDescent="0.2">
      <c r="H1423" s="97"/>
      <c r="I1423" s="133">
        <v>16295</v>
      </c>
      <c r="J1423" s="31" t="s">
        <v>3801</v>
      </c>
      <c r="P1423" s="187"/>
      <c r="Q1423" s="184"/>
      <c r="R1423" s="185"/>
      <c r="S1423" s="186"/>
    </row>
    <row r="1424" spans="8:19" x14ac:dyDescent="0.2">
      <c r="H1424" s="97"/>
      <c r="I1424" s="133">
        <v>12160</v>
      </c>
      <c r="J1424" s="31" t="s">
        <v>970</v>
      </c>
      <c r="P1424" s="187"/>
      <c r="Q1424" s="184"/>
      <c r="R1424" s="185"/>
      <c r="S1424" s="186"/>
    </row>
    <row r="1425" spans="8:19" x14ac:dyDescent="0.2">
      <c r="H1425" s="97">
        <v>173</v>
      </c>
      <c r="I1425" s="133">
        <v>12161</v>
      </c>
      <c r="J1425" s="31" t="s">
        <v>971</v>
      </c>
      <c r="P1425" s="187"/>
      <c r="Q1425" s="184"/>
      <c r="R1425" s="185"/>
      <c r="S1425" s="186"/>
    </row>
    <row r="1426" spans="8:19" x14ac:dyDescent="0.2">
      <c r="H1426" s="97">
        <v>1030</v>
      </c>
      <c r="I1426" s="133">
        <v>16590</v>
      </c>
      <c r="J1426" s="31" t="s">
        <v>972</v>
      </c>
      <c r="P1426" s="187"/>
      <c r="Q1426" s="184"/>
      <c r="R1426" s="185"/>
      <c r="S1426" s="186"/>
    </row>
    <row r="1427" spans="8:19" x14ac:dyDescent="0.2">
      <c r="H1427" s="97">
        <v>1031</v>
      </c>
      <c r="I1427" s="133">
        <v>15556</v>
      </c>
      <c r="J1427" s="31" t="s">
        <v>973</v>
      </c>
      <c r="P1427" s="187"/>
      <c r="Q1427" s="184"/>
      <c r="R1427" s="185"/>
      <c r="S1427" s="186"/>
    </row>
    <row r="1428" spans="8:19" x14ac:dyDescent="0.2">
      <c r="H1428" s="97">
        <v>59</v>
      </c>
      <c r="I1428" s="133">
        <v>12166</v>
      </c>
      <c r="J1428" s="31" t="s">
        <v>974</v>
      </c>
      <c r="P1428" s="187"/>
      <c r="Q1428" s="184"/>
      <c r="R1428" s="185"/>
      <c r="S1428" s="186"/>
    </row>
    <row r="1429" spans="8:19" x14ac:dyDescent="0.2">
      <c r="H1429" s="97">
        <v>2475</v>
      </c>
      <c r="I1429" s="133">
        <v>12134</v>
      </c>
      <c r="J1429" s="31" t="s">
        <v>552</v>
      </c>
      <c r="P1429" s="187"/>
      <c r="Q1429" s="184"/>
      <c r="R1429" s="185"/>
      <c r="S1429" s="186"/>
    </row>
    <row r="1430" spans="8:19" x14ac:dyDescent="0.2">
      <c r="H1430" s="97"/>
      <c r="I1430" s="133">
        <v>16149</v>
      </c>
      <c r="J1430" s="31" t="s">
        <v>3802</v>
      </c>
      <c r="P1430" s="187"/>
      <c r="Q1430" s="184"/>
      <c r="R1430" s="185"/>
      <c r="S1430" s="186"/>
    </row>
    <row r="1431" spans="8:19" x14ac:dyDescent="0.2">
      <c r="H1431" s="97"/>
      <c r="I1431" s="133">
        <v>12124</v>
      </c>
      <c r="J1431" s="31" t="s">
        <v>553</v>
      </c>
      <c r="P1431" s="187"/>
      <c r="Q1431" s="184"/>
      <c r="R1431" s="185"/>
      <c r="S1431" s="186"/>
    </row>
    <row r="1432" spans="8:19" x14ac:dyDescent="0.2">
      <c r="H1432" s="97"/>
      <c r="I1432" s="133">
        <v>11286</v>
      </c>
      <c r="J1432" s="31" t="s">
        <v>554</v>
      </c>
      <c r="P1432" s="187"/>
      <c r="Q1432" s="184"/>
      <c r="R1432" s="185"/>
      <c r="S1432" s="186"/>
    </row>
    <row r="1433" spans="8:19" x14ac:dyDescent="0.2">
      <c r="H1433" s="97"/>
      <c r="I1433" s="133">
        <v>14364</v>
      </c>
      <c r="J1433" s="31" t="s">
        <v>555</v>
      </c>
      <c r="P1433" s="187"/>
      <c r="Q1433" s="184"/>
      <c r="R1433" s="185"/>
      <c r="S1433" s="186"/>
    </row>
    <row r="1434" spans="8:19" x14ac:dyDescent="0.2">
      <c r="H1434" s="97">
        <v>580</v>
      </c>
      <c r="I1434" s="133">
        <v>15153</v>
      </c>
      <c r="J1434" s="31" t="s">
        <v>556</v>
      </c>
      <c r="P1434" s="187"/>
      <c r="Q1434" s="184"/>
      <c r="R1434" s="185"/>
      <c r="S1434" s="186"/>
    </row>
    <row r="1435" spans="8:19" x14ac:dyDescent="0.2">
      <c r="H1435" s="97"/>
      <c r="I1435" s="133">
        <v>12125</v>
      </c>
      <c r="J1435" s="31" t="s">
        <v>557</v>
      </c>
      <c r="P1435" s="187"/>
      <c r="Q1435" s="184"/>
      <c r="R1435" s="185"/>
      <c r="S1435" s="186"/>
    </row>
    <row r="1436" spans="8:19" x14ac:dyDescent="0.2">
      <c r="H1436" s="97">
        <v>2476</v>
      </c>
      <c r="I1436" s="133">
        <v>13684</v>
      </c>
      <c r="J1436" s="31" t="s">
        <v>558</v>
      </c>
      <c r="P1436" s="187"/>
      <c r="Q1436" s="184"/>
      <c r="R1436" s="185"/>
      <c r="S1436" s="186"/>
    </row>
    <row r="1437" spans="8:19" x14ac:dyDescent="0.2">
      <c r="H1437" s="97">
        <v>1032</v>
      </c>
      <c r="I1437" s="133">
        <v>15597</v>
      </c>
      <c r="J1437" s="31" t="s">
        <v>559</v>
      </c>
      <c r="P1437" s="187"/>
      <c r="Q1437" s="184"/>
      <c r="R1437" s="185"/>
      <c r="S1437" s="186"/>
    </row>
    <row r="1438" spans="8:19" x14ac:dyDescent="0.2">
      <c r="H1438" s="97">
        <v>4495</v>
      </c>
      <c r="I1438" s="133">
        <v>15466</v>
      </c>
      <c r="J1438" s="31" t="s">
        <v>560</v>
      </c>
      <c r="P1438" s="187"/>
      <c r="Q1438" s="184"/>
      <c r="R1438" s="185"/>
      <c r="S1438" s="186"/>
    </row>
    <row r="1439" spans="8:19" x14ac:dyDescent="0.2">
      <c r="H1439" s="97"/>
      <c r="I1439" s="133">
        <v>12138</v>
      </c>
      <c r="J1439" s="31" t="s">
        <v>561</v>
      </c>
      <c r="P1439" s="187"/>
      <c r="Q1439" s="184"/>
      <c r="R1439" s="185"/>
      <c r="S1439" s="186"/>
    </row>
    <row r="1440" spans="8:19" x14ac:dyDescent="0.2">
      <c r="H1440" s="97">
        <v>4199</v>
      </c>
      <c r="I1440" s="133">
        <v>12139</v>
      </c>
      <c r="J1440" s="31" t="s">
        <v>562</v>
      </c>
      <c r="P1440" s="187"/>
      <c r="Q1440" s="184"/>
      <c r="R1440" s="185"/>
      <c r="S1440" s="186"/>
    </row>
    <row r="1441" spans="8:19" x14ac:dyDescent="0.2">
      <c r="H1441" s="97">
        <v>2425</v>
      </c>
      <c r="I1441" s="133">
        <v>13715</v>
      </c>
      <c r="J1441" s="31" t="s">
        <v>563</v>
      </c>
      <c r="P1441" s="187"/>
      <c r="Q1441" s="184"/>
      <c r="R1441" s="185"/>
      <c r="S1441" s="186"/>
    </row>
    <row r="1442" spans="8:19" x14ac:dyDescent="0.2">
      <c r="H1442" s="97">
        <v>4136</v>
      </c>
      <c r="I1442" s="133">
        <v>12140</v>
      </c>
      <c r="J1442" s="31" t="s">
        <v>564</v>
      </c>
      <c r="P1442" s="187"/>
      <c r="Q1442" s="184"/>
      <c r="R1442" s="185"/>
      <c r="S1442" s="186"/>
    </row>
    <row r="1443" spans="8:19" x14ac:dyDescent="0.2">
      <c r="H1443" s="97"/>
      <c r="I1443" s="133">
        <v>16200</v>
      </c>
      <c r="J1443" s="31" t="s">
        <v>3803</v>
      </c>
      <c r="P1443" s="187"/>
      <c r="Q1443" s="184"/>
      <c r="R1443" s="185"/>
      <c r="S1443" s="186"/>
    </row>
    <row r="1444" spans="8:19" x14ac:dyDescent="0.2">
      <c r="H1444" s="97">
        <v>931</v>
      </c>
      <c r="I1444" s="133">
        <v>15329</v>
      </c>
      <c r="J1444" s="31" t="s">
        <v>565</v>
      </c>
      <c r="P1444" s="187"/>
      <c r="Q1444" s="184"/>
      <c r="R1444" s="185"/>
      <c r="S1444" s="186"/>
    </row>
    <row r="1445" spans="8:19" x14ac:dyDescent="0.2">
      <c r="H1445" s="97">
        <v>153</v>
      </c>
      <c r="I1445" s="133">
        <v>12143</v>
      </c>
      <c r="J1445" s="31" t="s">
        <v>566</v>
      </c>
      <c r="P1445" s="187"/>
      <c r="Q1445" s="184"/>
      <c r="R1445" s="185"/>
      <c r="S1445" s="186"/>
    </row>
    <row r="1446" spans="8:19" x14ac:dyDescent="0.2">
      <c r="H1446" s="97">
        <v>4816</v>
      </c>
      <c r="I1446" s="133">
        <v>15472</v>
      </c>
      <c r="J1446" s="31" t="s">
        <v>567</v>
      </c>
      <c r="P1446" s="187"/>
      <c r="Q1446" s="184"/>
      <c r="R1446" s="185"/>
      <c r="S1446" s="186"/>
    </row>
    <row r="1447" spans="8:19" x14ac:dyDescent="0.2">
      <c r="H1447" s="97">
        <v>1057</v>
      </c>
      <c r="I1447" s="133">
        <v>15558</v>
      </c>
      <c r="J1447" s="31" t="s">
        <v>568</v>
      </c>
      <c r="P1447" s="187"/>
      <c r="Q1447" s="184"/>
      <c r="R1447" s="185"/>
      <c r="S1447" s="186"/>
    </row>
    <row r="1448" spans="8:19" x14ac:dyDescent="0.2">
      <c r="H1448" s="97"/>
      <c r="I1448" s="133">
        <v>12202</v>
      </c>
      <c r="J1448" s="31" t="s">
        <v>569</v>
      </c>
      <c r="P1448" s="187"/>
      <c r="Q1448" s="184"/>
      <c r="R1448" s="185"/>
      <c r="S1448" s="186"/>
    </row>
    <row r="1449" spans="8:19" x14ac:dyDescent="0.2">
      <c r="H1449" s="97">
        <v>295</v>
      </c>
      <c r="I1449" s="133">
        <v>16080</v>
      </c>
      <c r="J1449" s="31" t="s">
        <v>570</v>
      </c>
      <c r="P1449" s="187"/>
      <c r="Q1449" s="184"/>
      <c r="R1449" s="185"/>
      <c r="S1449" s="186"/>
    </row>
    <row r="1450" spans="8:19" x14ac:dyDescent="0.2">
      <c r="H1450" s="97"/>
      <c r="I1450" s="133">
        <v>16397</v>
      </c>
      <c r="J1450" s="31" t="s">
        <v>3804</v>
      </c>
      <c r="P1450" s="187"/>
      <c r="Q1450" s="184"/>
      <c r="R1450" s="185"/>
      <c r="S1450" s="186"/>
    </row>
    <row r="1451" spans="8:19" x14ac:dyDescent="0.2">
      <c r="H1451" s="97">
        <v>4421</v>
      </c>
      <c r="I1451" s="133">
        <v>15404</v>
      </c>
      <c r="J1451" s="31" t="s">
        <v>571</v>
      </c>
      <c r="P1451" s="187"/>
      <c r="Q1451" s="184"/>
      <c r="R1451" s="185"/>
      <c r="S1451" s="186"/>
    </row>
    <row r="1452" spans="8:19" x14ac:dyDescent="0.2">
      <c r="H1452" s="97"/>
      <c r="I1452" s="133">
        <v>12211</v>
      </c>
      <c r="J1452" s="31" t="s">
        <v>572</v>
      </c>
      <c r="P1452" s="187"/>
      <c r="Q1452" s="184"/>
      <c r="R1452" s="185"/>
      <c r="S1452" s="186"/>
    </row>
    <row r="1453" spans="8:19" x14ac:dyDescent="0.2">
      <c r="H1453" s="97">
        <v>932</v>
      </c>
      <c r="I1453" s="133">
        <v>15330</v>
      </c>
      <c r="J1453" s="31" t="s">
        <v>573</v>
      </c>
      <c r="P1453" s="187"/>
      <c r="Q1453" s="184"/>
      <c r="R1453" s="185"/>
      <c r="S1453" s="186"/>
    </row>
    <row r="1454" spans="8:19" x14ac:dyDescent="0.2">
      <c r="H1454" s="97">
        <v>2523</v>
      </c>
      <c r="I1454" s="133">
        <v>13732</v>
      </c>
      <c r="J1454" s="31" t="s">
        <v>574</v>
      </c>
      <c r="P1454" s="187"/>
      <c r="Q1454" s="184"/>
      <c r="R1454" s="185"/>
      <c r="S1454" s="186"/>
    </row>
    <row r="1455" spans="8:19" x14ac:dyDescent="0.2">
      <c r="H1455" s="97">
        <v>1058</v>
      </c>
      <c r="I1455" s="133">
        <v>15559</v>
      </c>
      <c r="J1455" s="31" t="s">
        <v>575</v>
      </c>
      <c r="P1455" s="187"/>
      <c r="Q1455" s="184"/>
      <c r="R1455" s="185"/>
      <c r="S1455" s="186"/>
    </row>
    <row r="1456" spans="8:19" x14ac:dyDescent="0.2">
      <c r="H1456" s="97"/>
      <c r="I1456" s="133">
        <v>11191</v>
      </c>
      <c r="J1456" s="31" t="s">
        <v>576</v>
      </c>
      <c r="P1456" s="187"/>
      <c r="Q1456" s="184"/>
      <c r="R1456" s="185"/>
      <c r="S1456" s="186"/>
    </row>
    <row r="1457" spans="8:19" x14ac:dyDescent="0.2">
      <c r="H1457" s="97">
        <v>1210</v>
      </c>
      <c r="I1457" s="133">
        <v>12213</v>
      </c>
      <c r="J1457" s="31" t="s">
        <v>577</v>
      </c>
      <c r="P1457" s="187"/>
      <c r="Q1457" s="184"/>
      <c r="R1457" s="185"/>
      <c r="S1457" s="186"/>
    </row>
    <row r="1458" spans="8:19" x14ac:dyDescent="0.2">
      <c r="H1458" s="97"/>
      <c r="I1458" s="133">
        <v>16294</v>
      </c>
      <c r="J1458" s="31" t="s">
        <v>3805</v>
      </c>
      <c r="P1458" s="187"/>
      <c r="Q1458" s="184"/>
      <c r="R1458" s="185"/>
      <c r="S1458" s="186"/>
    </row>
    <row r="1459" spans="8:19" x14ac:dyDescent="0.2">
      <c r="H1459" s="97"/>
      <c r="I1459" s="133">
        <v>12214</v>
      </c>
      <c r="J1459" s="31" t="s">
        <v>578</v>
      </c>
      <c r="P1459" s="187"/>
      <c r="Q1459" s="184"/>
      <c r="R1459" s="185"/>
      <c r="S1459" s="186"/>
    </row>
    <row r="1460" spans="8:19" x14ac:dyDescent="0.2">
      <c r="H1460" s="97"/>
      <c r="I1460" s="133">
        <v>16398</v>
      </c>
      <c r="J1460" s="31" t="s">
        <v>3806</v>
      </c>
      <c r="P1460" s="187"/>
      <c r="Q1460" s="184"/>
      <c r="R1460" s="185"/>
      <c r="S1460" s="186"/>
    </row>
    <row r="1461" spans="8:19" x14ac:dyDescent="0.2">
      <c r="H1461" s="97">
        <v>2548</v>
      </c>
      <c r="I1461" s="133">
        <v>12215</v>
      </c>
      <c r="J1461" s="31" t="s">
        <v>579</v>
      </c>
      <c r="P1461" s="187"/>
      <c r="Q1461" s="184"/>
      <c r="R1461" s="185"/>
      <c r="S1461" s="186"/>
    </row>
    <row r="1462" spans="8:19" x14ac:dyDescent="0.2">
      <c r="H1462" s="97"/>
      <c r="I1462" s="133">
        <v>12216</v>
      </c>
      <c r="J1462" s="31" t="s">
        <v>580</v>
      </c>
      <c r="P1462" s="187"/>
      <c r="Q1462" s="184"/>
      <c r="R1462" s="185"/>
      <c r="S1462" s="186"/>
    </row>
    <row r="1463" spans="8:19" x14ac:dyDescent="0.2">
      <c r="H1463" s="97"/>
      <c r="I1463" s="133">
        <v>12173</v>
      </c>
      <c r="J1463" s="31" t="s">
        <v>581</v>
      </c>
      <c r="P1463" s="187"/>
      <c r="Q1463" s="184"/>
      <c r="R1463" s="185"/>
      <c r="S1463" s="186"/>
    </row>
    <row r="1464" spans="8:19" x14ac:dyDescent="0.2">
      <c r="H1464" s="97">
        <v>3002</v>
      </c>
      <c r="I1464" s="133">
        <v>12175</v>
      </c>
      <c r="J1464" s="31" t="s">
        <v>582</v>
      </c>
      <c r="P1464" s="187"/>
      <c r="Q1464" s="184"/>
      <c r="R1464" s="185"/>
      <c r="S1464" s="186"/>
    </row>
    <row r="1465" spans="8:19" x14ac:dyDescent="0.2">
      <c r="H1465" s="97">
        <v>4200</v>
      </c>
      <c r="I1465" s="133">
        <v>12179</v>
      </c>
      <c r="J1465" s="31" t="s">
        <v>583</v>
      </c>
      <c r="P1465" s="187"/>
      <c r="Q1465" s="184"/>
      <c r="R1465" s="185"/>
      <c r="S1465" s="186"/>
    </row>
    <row r="1466" spans="8:19" x14ac:dyDescent="0.2">
      <c r="H1466" s="97">
        <v>954</v>
      </c>
      <c r="I1466" s="133">
        <v>15349</v>
      </c>
      <c r="J1466" s="31" t="s">
        <v>584</v>
      </c>
      <c r="P1466" s="187"/>
      <c r="Q1466" s="184"/>
      <c r="R1466" s="185"/>
      <c r="S1466" s="186"/>
    </row>
    <row r="1467" spans="8:19" x14ac:dyDescent="0.2">
      <c r="H1467" s="97">
        <v>2847</v>
      </c>
      <c r="I1467" s="133">
        <v>13786</v>
      </c>
      <c r="J1467" s="31" t="s">
        <v>585</v>
      </c>
      <c r="P1467" s="187"/>
      <c r="Q1467" s="184"/>
      <c r="R1467" s="185"/>
      <c r="S1467" s="186"/>
    </row>
    <row r="1468" spans="8:19" x14ac:dyDescent="0.2">
      <c r="H1468" s="97">
        <v>2579</v>
      </c>
      <c r="I1468" s="133">
        <v>12003</v>
      </c>
      <c r="J1468" s="31" t="s">
        <v>586</v>
      </c>
      <c r="P1468" s="187"/>
      <c r="Q1468" s="184"/>
      <c r="R1468" s="185"/>
      <c r="S1468" s="186"/>
    </row>
    <row r="1469" spans="8:19" x14ac:dyDescent="0.2">
      <c r="H1469" s="97">
        <v>3201</v>
      </c>
      <c r="I1469" s="133">
        <v>14378</v>
      </c>
      <c r="J1469" s="31" t="s">
        <v>587</v>
      </c>
      <c r="P1469" s="187"/>
      <c r="Q1469" s="184"/>
      <c r="R1469" s="185"/>
      <c r="S1469" s="186"/>
    </row>
    <row r="1470" spans="8:19" x14ac:dyDescent="0.2">
      <c r="H1470" s="97">
        <v>4068</v>
      </c>
      <c r="I1470" s="133">
        <v>12004</v>
      </c>
      <c r="J1470" s="31" t="s">
        <v>588</v>
      </c>
      <c r="P1470" s="187"/>
      <c r="Q1470" s="184"/>
      <c r="R1470" s="185"/>
      <c r="S1470" s="186"/>
    </row>
    <row r="1471" spans="8:19" x14ac:dyDescent="0.2">
      <c r="H1471" s="97"/>
      <c r="I1471" s="133">
        <v>12012</v>
      </c>
      <c r="J1471" s="31" t="s">
        <v>589</v>
      </c>
      <c r="P1471" s="187"/>
      <c r="Q1471" s="184"/>
      <c r="R1471" s="185"/>
      <c r="S1471" s="186"/>
    </row>
    <row r="1472" spans="8:19" x14ac:dyDescent="0.2">
      <c r="H1472" s="97">
        <v>2402</v>
      </c>
      <c r="I1472" s="133">
        <v>13704</v>
      </c>
      <c r="J1472" s="31" t="s">
        <v>590</v>
      </c>
      <c r="P1472" s="187"/>
      <c r="Q1472" s="184"/>
      <c r="R1472" s="185"/>
      <c r="S1472" s="186"/>
    </row>
    <row r="1473" spans="8:19" x14ac:dyDescent="0.2">
      <c r="H1473" s="97"/>
      <c r="I1473" s="133">
        <v>11971</v>
      </c>
      <c r="J1473" s="31" t="s">
        <v>591</v>
      </c>
      <c r="P1473" s="187"/>
      <c r="Q1473" s="184"/>
      <c r="R1473" s="185"/>
      <c r="S1473" s="186"/>
    </row>
    <row r="1474" spans="8:19" x14ac:dyDescent="0.2">
      <c r="H1474" s="97">
        <v>609</v>
      </c>
      <c r="I1474" s="133">
        <v>15174</v>
      </c>
      <c r="J1474" s="31" t="s">
        <v>592</v>
      </c>
      <c r="P1474" s="187"/>
      <c r="Q1474" s="184"/>
      <c r="R1474" s="185"/>
      <c r="S1474" s="186"/>
    </row>
    <row r="1475" spans="8:19" x14ac:dyDescent="0.2">
      <c r="H1475" s="97">
        <v>6084</v>
      </c>
      <c r="I1475" s="133">
        <v>12298</v>
      </c>
      <c r="J1475" s="31" t="s">
        <v>593</v>
      </c>
      <c r="P1475" s="187"/>
      <c r="Q1475" s="184"/>
      <c r="R1475" s="185"/>
      <c r="S1475" s="186"/>
    </row>
    <row r="1476" spans="8:19" x14ac:dyDescent="0.2">
      <c r="H1476" s="97">
        <v>410</v>
      </c>
      <c r="I1476" s="133">
        <v>15067</v>
      </c>
      <c r="J1476" s="31" t="s">
        <v>594</v>
      </c>
      <c r="P1476" s="187"/>
      <c r="Q1476" s="184"/>
      <c r="R1476" s="185"/>
      <c r="S1476" s="186"/>
    </row>
    <row r="1477" spans="8:19" x14ac:dyDescent="0.2">
      <c r="H1477" s="97"/>
      <c r="I1477" s="133">
        <v>16338</v>
      </c>
      <c r="J1477" s="31" t="s">
        <v>3807</v>
      </c>
      <c r="P1477" s="187"/>
      <c r="Q1477" s="184"/>
      <c r="R1477" s="185"/>
      <c r="S1477" s="186"/>
    </row>
    <row r="1478" spans="8:19" x14ac:dyDescent="0.2">
      <c r="H1478" s="97"/>
      <c r="I1478" s="133">
        <v>11152</v>
      </c>
      <c r="J1478" s="31" t="s">
        <v>595</v>
      </c>
      <c r="P1478" s="187"/>
      <c r="Q1478" s="184"/>
      <c r="R1478" s="185"/>
      <c r="S1478" s="186"/>
    </row>
    <row r="1479" spans="8:19" x14ac:dyDescent="0.2">
      <c r="H1479" s="97">
        <v>2886</v>
      </c>
      <c r="I1479" s="133">
        <v>13814</v>
      </c>
      <c r="J1479" s="31" t="s">
        <v>596</v>
      </c>
      <c r="P1479" s="187"/>
      <c r="Q1479" s="184"/>
      <c r="R1479" s="185"/>
      <c r="S1479" s="186"/>
    </row>
    <row r="1480" spans="8:19" x14ac:dyDescent="0.2">
      <c r="H1480" s="97"/>
      <c r="I1480" s="133">
        <v>16457</v>
      </c>
      <c r="J1480" s="31" t="s">
        <v>3808</v>
      </c>
      <c r="P1480" s="187"/>
      <c r="Q1480" s="184"/>
      <c r="R1480" s="185"/>
      <c r="S1480" s="186"/>
    </row>
    <row r="1481" spans="8:19" x14ac:dyDescent="0.2">
      <c r="H1481" s="97">
        <v>60</v>
      </c>
      <c r="I1481" s="133">
        <v>12220</v>
      </c>
      <c r="J1481" s="31" t="s">
        <v>597</v>
      </c>
      <c r="P1481" s="187"/>
      <c r="Q1481" s="184"/>
      <c r="R1481" s="185"/>
      <c r="S1481" s="186"/>
    </row>
    <row r="1482" spans="8:19" x14ac:dyDescent="0.2">
      <c r="H1482" s="97">
        <v>1703</v>
      </c>
      <c r="I1482" s="133">
        <v>12176</v>
      </c>
      <c r="J1482" s="31" t="s">
        <v>598</v>
      </c>
      <c r="P1482" s="187"/>
      <c r="Q1482" s="184"/>
      <c r="R1482" s="185"/>
      <c r="S1482" s="186"/>
    </row>
    <row r="1483" spans="8:19" x14ac:dyDescent="0.2">
      <c r="H1483" s="97">
        <v>2524</v>
      </c>
      <c r="I1483" s="133">
        <v>13733</v>
      </c>
      <c r="J1483" s="31" t="s">
        <v>599</v>
      </c>
      <c r="P1483" s="187"/>
      <c r="Q1483" s="184"/>
      <c r="R1483" s="185"/>
      <c r="S1483" s="186"/>
    </row>
    <row r="1484" spans="8:19" x14ac:dyDescent="0.2">
      <c r="H1484" s="97">
        <v>61</v>
      </c>
      <c r="I1484" s="133">
        <v>12178</v>
      </c>
      <c r="J1484" s="31" t="s">
        <v>600</v>
      </c>
      <c r="P1484" s="187"/>
      <c r="Q1484" s="184"/>
      <c r="R1484" s="185"/>
      <c r="S1484" s="186"/>
    </row>
    <row r="1485" spans="8:19" x14ac:dyDescent="0.2">
      <c r="H1485" s="97"/>
      <c r="I1485" s="133">
        <v>12180</v>
      </c>
      <c r="J1485" s="31" t="s">
        <v>601</v>
      </c>
      <c r="P1485" s="187"/>
      <c r="Q1485" s="184"/>
      <c r="R1485" s="185"/>
      <c r="S1485" s="186"/>
    </row>
    <row r="1486" spans="8:19" x14ac:dyDescent="0.2">
      <c r="H1486" s="97">
        <v>87</v>
      </c>
      <c r="I1486" s="133">
        <v>12181</v>
      </c>
      <c r="J1486" s="31" t="s">
        <v>602</v>
      </c>
      <c r="P1486" s="187"/>
      <c r="Q1486" s="184"/>
      <c r="R1486" s="185"/>
      <c r="S1486" s="186"/>
    </row>
    <row r="1487" spans="8:19" x14ac:dyDescent="0.2">
      <c r="H1487" s="97">
        <v>4590</v>
      </c>
      <c r="I1487" s="133">
        <v>15469</v>
      </c>
      <c r="J1487" s="31" t="s">
        <v>603</v>
      </c>
      <c r="P1487" s="187"/>
      <c r="Q1487" s="184"/>
      <c r="R1487" s="185"/>
      <c r="S1487" s="186"/>
    </row>
    <row r="1488" spans="8:19" x14ac:dyDescent="0.2">
      <c r="H1488" s="97">
        <v>4821</v>
      </c>
      <c r="I1488" s="133">
        <v>15455</v>
      </c>
      <c r="J1488" s="31" t="s">
        <v>604</v>
      </c>
      <c r="P1488" s="187"/>
      <c r="Q1488" s="184"/>
      <c r="R1488" s="185"/>
      <c r="S1488" s="186"/>
    </row>
    <row r="1489" spans="8:19" x14ac:dyDescent="0.2">
      <c r="H1489" s="97"/>
      <c r="I1489" s="133">
        <v>16263</v>
      </c>
      <c r="J1489" s="31" t="s">
        <v>3809</v>
      </c>
      <c r="P1489" s="187"/>
      <c r="Q1489" s="184"/>
      <c r="R1489" s="185"/>
      <c r="S1489" s="186"/>
    </row>
    <row r="1490" spans="8:19" x14ac:dyDescent="0.2">
      <c r="H1490" s="97"/>
      <c r="I1490" s="133">
        <v>11245</v>
      </c>
      <c r="J1490" s="31" t="s">
        <v>605</v>
      </c>
      <c r="P1490" s="187"/>
      <c r="Q1490" s="184"/>
      <c r="R1490" s="185"/>
      <c r="S1490" s="186"/>
    </row>
    <row r="1491" spans="8:19" x14ac:dyDescent="0.2">
      <c r="H1491" s="97">
        <v>6239</v>
      </c>
      <c r="I1491" s="133">
        <v>12187</v>
      </c>
      <c r="J1491" s="31" t="s">
        <v>606</v>
      </c>
      <c r="P1491" s="187"/>
      <c r="Q1491" s="184"/>
      <c r="R1491" s="185"/>
      <c r="S1491" s="186"/>
    </row>
    <row r="1492" spans="8:19" x14ac:dyDescent="0.2">
      <c r="H1492" s="97">
        <v>541</v>
      </c>
      <c r="I1492" s="133">
        <v>15120</v>
      </c>
      <c r="J1492" s="31" t="s">
        <v>607</v>
      </c>
      <c r="P1492" s="187"/>
      <c r="Q1492" s="184"/>
      <c r="R1492" s="185"/>
      <c r="S1492" s="186"/>
    </row>
    <row r="1493" spans="8:19" x14ac:dyDescent="0.2">
      <c r="H1493" s="97"/>
      <c r="I1493" s="133">
        <v>11291</v>
      </c>
      <c r="J1493" s="31" t="s">
        <v>608</v>
      </c>
      <c r="P1493" s="187"/>
      <c r="Q1493" s="184"/>
      <c r="R1493" s="185"/>
      <c r="S1493" s="186"/>
    </row>
    <row r="1494" spans="8:19" x14ac:dyDescent="0.2">
      <c r="H1494" s="97"/>
      <c r="I1494" s="133">
        <v>10798</v>
      </c>
      <c r="J1494" s="31" t="s">
        <v>609</v>
      </c>
      <c r="P1494" s="187"/>
      <c r="Q1494" s="184"/>
      <c r="R1494" s="185"/>
      <c r="S1494" s="186"/>
    </row>
    <row r="1495" spans="8:19" x14ac:dyDescent="0.2">
      <c r="H1495" s="97"/>
      <c r="I1495" s="133">
        <v>11346</v>
      </c>
      <c r="J1495" s="31" t="s">
        <v>610</v>
      </c>
      <c r="P1495" s="187"/>
      <c r="Q1495" s="184"/>
      <c r="R1495" s="185"/>
      <c r="S1495" s="186"/>
    </row>
    <row r="1496" spans="8:19" x14ac:dyDescent="0.2">
      <c r="H1496" s="97">
        <v>3619</v>
      </c>
      <c r="I1496" s="133">
        <v>16061</v>
      </c>
      <c r="J1496" s="31" t="s">
        <v>3465</v>
      </c>
      <c r="P1496" s="187"/>
      <c r="Q1496" s="184"/>
      <c r="R1496" s="185"/>
      <c r="S1496" s="186"/>
    </row>
    <row r="1497" spans="8:19" x14ac:dyDescent="0.2">
      <c r="H1497" s="97"/>
      <c r="I1497" s="133">
        <v>11187</v>
      </c>
      <c r="J1497" s="31" t="s">
        <v>611</v>
      </c>
      <c r="P1497" s="187"/>
      <c r="Q1497" s="184"/>
      <c r="R1497" s="185"/>
      <c r="S1497" s="186"/>
    </row>
    <row r="1498" spans="8:19" x14ac:dyDescent="0.2">
      <c r="H1498" s="97">
        <v>1363</v>
      </c>
      <c r="I1498" s="133">
        <v>12192</v>
      </c>
      <c r="J1498" s="31" t="s">
        <v>612</v>
      </c>
      <c r="P1498" s="187"/>
      <c r="Q1498" s="184"/>
      <c r="R1498" s="185"/>
      <c r="S1498" s="186"/>
    </row>
    <row r="1499" spans="8:19" x14ac:dyDescent="0.2">
      <c r="H1499" s="97"/>
      <c r="I1499" s="133">
        <v>12193</v>
      </c>
      <c r="J1499" s="31" t="s">
        <v>613</v>
      </c>
      <c r="P1499" s="187"/>
      <c r="Q1499" s="184"/>
      <c r="R1499" s="185"/>
      <c r="S1499" s="186"/>
    </row>
    <row r="1500" spans="8:19" x14ac:dyDescent="0.2">
      <c r="H1500" s="97"/>
      <c r="I1500" s="133">
        <v>11544</v>
      </c>
      <c r="J1500" s="31" t="s">
        <v>614</v>
      </c>
      <c r="P1500" s="187"/>
      <c r="Q1500" s="184"/>
      <c r="R1500" s="185"/>
      <c r="S1500" s="186"/>
    </row>
    <row r="1501" spans="8:19" x14ac:dyDescent="0.2">
      <c r="H1501" s="97"/>
      <c r="I1501" s="133">
        <v>11208</v>
      </c>
      <c r="J1501" s="31" t="s">
        <v>615</v>
      </c>
      <c r="P1501" s="187"/>
      <c r="Q1501" s="184"/>
      <c r="R1501" s="185"/>
      <c r="S1501" s="186"/>
    </row>
    <row r="1502" spans="8:19" x14ac:dyDescent="0.2">
      <c r="H1502" s="97">
        <v>296</v>
      </c>
      <c r="I1502" s="133">
        <v>15671</v>
      </c>
      <c r="J1502" s="31" t="s">
        <v>616</v>
      </c>
      <c r="P1502" s="187"/>
      <c r="Q1502" s="184"/>
      <c r="R1502" s="185"/>
      <c r="S1502" s="186"/>
    </row>
    <row r="1503" spans="8:19" x14ac:dyDescent="0.2">
      <c r="H1503" s="97"/>
      <c r="I1503" s="133">
        <v>12655</v>
      </c>
      <c r="J1503" s="31" t="s">
        <v>617</v>
      </c>
      <c r="P1503" s="187"/>
      <c r="Q1503" s="184"/>
      <c r="R1503" s="185"/>
      <c r="S1503" s="186"/>
    </row>
    <row r="1504" spans="8:19" x14ac:dyDescent="0.2">
      <c r="H1504" s="97">
        <v>6109</v>
      </c>
      <c r="I1504" s="133">
        <v>12656</v>
      </c>
      <c r="J1504" s="31" t="s">
        <v>618</v>
      </c>
      <c r="P1504" s="187"/>
      <c r="Q1504" s="184"/>
      <c r="R1504" s="185"/>
      <c r="S1504" s="186"/>
    </row>
    <row r="1505" spans="8:19" x14ac:dyDescent="0.2">
      <c r="H1505" s="97">
        <v>1364</v>
      </c>
      <c r="I1505" s="133">
        <v>12657</v>
      </c>
      <c r="J1505" s="31" t="s">
        <v>619</v>
      </c>
      <c r="P1505" s="187"/>
      <c r="Q1505" s="184"/>
      <c r="R1505" s="185"/>
      <c r="S1505" s="186"/>
    </row>
    <row r="1506" spans="8:19" x14ac:dyDescent="0.2">
      <c r="H1506" s="97">
        <v>980</v>
      </c>
      <c r="I1506" s="133">
        <v>15365</v>
      </c>
      <c r="J1506" s="31" t="s">
        <v>620</v>
      </c>
      <c r="P1506" s="187"/>
      <c r="Q1506" s="184"/>
      <c r="R1506" s="185"/>
      <c r="S1506" s="186"/>
    </row>
    <row r="1507" spans="8:19" x14ac:dyDescent="0.2">
      <c r="H1507" s="97"/>
      <c r="I1507" s="133">
        <v>16529</v>
      </c>
      <c r="J1507" s="31" t="s">
        <v>3810</v>
      </c>
      <c r="P1507" s="187"/>
      <c r="Q1507" s="184"/>
      <c r="R1507" s="185"/>
      <c r="S1507" s="186"/>
    </row>
    <row r="1508" spans="8:19" x14ac:dyDescent="0.2">
      <c r="H1508" s="97"/>
      <c r="I1508" s="133">
        <v>10223</v>
      </c>
      <c r="J1508" s="31" t="s">
        <v>621</v>
      </c>
      <c r="P1508" s="187"/>
      <c r="Q1508" s="184"/>
      <c r="R1508" s="185"/>
      <c r="S1508" s="186"/>
    </row>
    <row r="1509" spans="8:19" x14ac:dyDescent="0.2">
      <c r="H1509" s="97">
        <v>1343</v>
      </c>
      <c r="I1509" s="133">
        <v>12658</v>
      </c>
      <c r="J1509" s="31" t="s">
        <v>622</v>
      </c>
      <c r="P1509" s="187"/>
      <c r="Q1509" s="184"/>
      <c r="R1509" s="185"/>
      <c r="S1509" s="186"/>
    </row>
    <row r="1510" spans="8:19" x14ac:dyDescent="0.2">
      <c r="H1510" s="97">
        <v>784</v>
      </c>
      <c r="I1510" s="133">
        <v>15638</v>
      </c>
      <c r="J1510" s="31" t="s">
        <v>623</v>
      </c>
      <c r="P1510" s="187"/>
      <c r="Q1510" s="184"/>
      <c r="R1510" s="185"/>
      <c r="S1510" s="186"/>
    </row>
    <row r="1511" spans="8:19" x14ac:dyDescent="0.2">
      <c r="H1511" s="97">
        <v>496</v>
      </c>
      <c r="I1511" s="133">
        <v>15105</v>
      </c>
      <c r="J1511" s="31" t="s">
        <v>624</v>
      </c>
      <c r="P1511" s="187"/>
      <c r="Q1511" s="184"/>
      <c r="R1511" s="185"/>
      <c r="S1511" s="186"/>
    </row>
    <row r="1512" spans="8:19" x14ac:dyDescent="0.2">
      <c r="H1512" s="97"/>
      <c r="I1512" s="133">
        <v>16572</v>
      </c>
      <c r="J1512" s="31" t="s">
        <v>3811</v>
      </c>
      <c r="P1512" s="187"/>
      <c r="Q1512" s="184"/>
      <c r="R1512" s="185"/>
      <c r="S1512" s="186"/>
    </row>
    <row r="1513" spans="8:19" x14ac:dyDescent="0.2">
      <c r="H1513" s="97">
        <v>581</v>
      </c>
      <c r="I1513" s="133">
        <v>15154</v>
      </c>
      <c r="J1513" s="31" t="s">
        <v>625</v>
      </c>
      <c r="P1513" s="187"/>
      <c r="Q1513" s="184"/>
      <c r="R1513" s="185"/>
      <c r="S1513" s="186"/>
    </row>
    <row r="1514" spans="8:19" x14ac:dyDescent="0.2">
      <c r="H1514" s="97"/>
      <c r="I1514" s="133">
        <v>11214</v>
      </c>
      <c r="J1514" s="31" t="s">
        <v>626</v>
      </c>
      <c r="P1514" s="187"/>
      <c r="Q1514" s="184"/>
      <c r="R1514" s="185"/>
      <c r="S1514" s="186"/>
    </row>
    <row r="1515" spans="8:19" x14ac:dyDescent="0.2">
      <c r="H1515" s="97">
        <v>1033</v>
      </c>
      <c r="I1515" s="133">
        <v>15574</v>
      </c>
      <c r="J1515" s="31" t="s">
        <v>627</v>
      </c>
      <c r="P1515" s="187"/>
      <c r="Q1515" s="184"/>
      <c r="R1515" s="185"/>
      <c r="S1515" s="186"/>
    </row>
    <row r="1516" spans="8:19" x14ac:dyDescent="0.2">
      <c r="H1516" s="97">
        <v>739</v>
      </c>
      <c r="I1516" s="133">
        <v>15245</v>
      </c>
      <c r="J1516" s="31" t="s">
        <v>628</v>
      </c>
      <c r="P1516" s="187"/>
      <c r="Q1516" s="184"/>
      <c r="R1516" s="185"/>
      <c r="S1516" s="186"/>
    </row>
    <row r="1517" spans="8:19" x14ac:dyDescent="0.2">
      <c r="H1517" s="97"/>
      <c r="I1517" s="133">
        <v>12669</v>
      </c>
      <c r="J1517" s="31" t="s">
        <v>629</v>
      </c>
      <c r="P1517" s="187"/>
      <c r="Q1517" s="184"/>
      <c r="R1517" s="185"/>
      <c r="S1517" s="186"/>
    </row>
    <row r="1518" spans="8:19" x14ac:dyDescent="0.2">
      <c r="H1518" s="97">
        <v>582</v>
      </c>
      <c r="I1518" s="133">
        <v>15155</v>
      </c>
      <c r="J1518" s="31" t="s">
        <v>630</v>
      </c>
      <c r="P1518" s="187"/>
      <c r="Q1518" s="184"/>
      <c r="R1518" s="185"/>
      <c r="S1518" s="186"/>
    </row>
    <row r="1519" spans="8:19" x14ac:dyDescent="0.2">
      <c r="H1519" s="97"/>
      <c r="I1519" s="133">
        <v>11226</v>
      </c>
      <c r="J1519" s="31" t="s">
        <v>631</v>
      </c>
      <c r="P1519" s="187"/>
      <c r="Q1519" s="184"/>
      <c r="R1519" s="185"/>
      <c r="S1519" s="186"/>
    </row>
    <row r="1520" spans="8:19" x14ac:dyDescent="0.2">
      <c r="H1520" s="97">
        <v>1211</v>
      </c>
      <c r="I1520" s="133">
        <v>12661</v>
      </c>
      <c r="J1520" s="31" t="s">
        <v>632</v>
      </c>
      <c r="P1520" s="187"/>
      <c r="Q1520" s="184"/>
      <c r="R1520" s="185"/>
      <c r="S1520" s="186"/>
    </row>
    <row r="1521" spans="8:19" x14ac:dyDescent="0.2">
      <c r="H1521" s="97"/>
      <c r="I1521" s="133">
        <v>12654</v>
      </c>
      <c r="J1521" s="31" t="s">
        <v>633</v>
      </c>
      <c r="P1521" s="187"/>
      <c r="Q1521" s="184"/>
      <c r="R1521" s="185"/>
      <c r="S1521" s="186"/>
    </row>
    <row r="1522" spans="8:19" x14ac:dyDescent="0.2">
      <c r="H1522" s="97"/>
      <c r="I1522" s="133">
        <v>12664</v>
      </c>
      <c r="J1522" s="31" t="s">
        <v>634</v>
      </c>
      <c r="P1522" s="187"/>
      <c r="Q1522" s="184"/>
      <c r="R1522" s="185"/>
      <c r="S1522" s="186"/>
    </row>
    <row r="1523" spans="8:19" x14ac:dyDescent="0.2">
      <c r="H1523" s="97">
        <v>4084</v>
      </c>
      <c r="I1523" s="133">
        <v>13669</v>
      </c>
      <c r="J1523" s="31" t="s">
        <v>635</v>
      </c>
      <c r="P1523" s="187"/>
      <c r="Q1523" s="184"/>
      <c r="R1523" s="185"/>
      <c r="S1523" s="186"/>
    </row>
    <row r="1524" spans="8:19" x14ac:dyDescent="0.2">
      <c r="H1524" s="97">
        <v>5009</v>
      </c>
      <c r="I1524" s="133">
        <v>12665</v>
      </c>
      <c r="J1524" s="31" t="s">
        <v>636</v>
      </c>
      <c r="P1524" s="187"/>
      <c r="Q1524" s="184"/>
      <c r="R1524" s="185"/>
      <c r="S1524" s="186"/>
    </row>
    <row r="1525" spans="8:19" x14ac:dyDescent="0.2">
      <c r="H1525" s="97"/>
      <c r="I1525" s="133">
        <v>14356</v>
      </c>
      <c r="J1525" s="31" t="s">
        <v>637</v>
      </c>
      <c r="P1525" s="187"/>
      <c r="Q1525" s="184"/>
      <c r="R1525" s="185"/>
      <c r="S1525" s="186"/>
    </row>
    <row r="1526" spans="8:19" x14ac:dyDescent="0.2">
      <c r="H1526" s="97"/>
      <c r="I1526" s="133">
        <v>12666</v>
      </c>
      <c r="J1526" s="31" t="s">
        <v>638</v>
      </c>
      <c r="P1526" s="187"/>
      <c r="Q1526" s="184"/>
      <c r="R1526" s="185"/>
      <c r="S1526" s="186"/>
    </row>
    <row r="1527" spans="8:19" x14ac:dyDescent="0.2">
      <c r="H1527" s="97">
        <v>6134</v>
      </c>
      <c r="I1527" s="133">
        <v>12663</v>
      </c>
      <c r="J1527" s="31" t="s">
        <v>639</v>
      </c>
      <c r="P1527" s="187"/>
      <c r="Q1527" s="184"/>
      <c r="R1527" s="185"/>
      <c r="S1527" s="186"/>
    </row>
    <row r="1528" spans="8:19" x14ac:dyDescent="0.2">
      <c r="H1528" s="97">
        <v>2849</v>
      </c>
      <c r="I1528" s="133">
        <v>13788</v>
      </c>
      <c r="J1528" s="31" t="s">
        <v>640</v>
      </c>
      <c r="P1528" s="187"/>
      <c r="Q1528" s="184"/>
      <c r="R1528" s="185"/>
      <c r="S1528" s="186"/>
    </row>
    <row r="1529" spans="8:19" x14ac:dyDescent="0.2">
      <c r="H1529" s="97"/>
      <c r="I1529" s="133">
        <v>12667</v>
      </c>
      <c r="J1529" s="31" t="s">
        <v>641</v>
      </c>
      <c r="P1529" s="187"/>
      <c r="Q1529" s="184"/>
      <c r="R1529" s="185"/>
      <c r="S1529" s="186"/>
    </row>
    <row r="1530" spans="8:19" x14ac:dyDescent="0.2">
      <c r="H1530" s="97">
        <v>362</v>
      </c>
      <c r="I1530" s="133">
        <v>15040</v>
      </c>
      <c r="J1530" s="31" t="s">
        <v>642</v>
      </c>
      <c r="P1530" s="187"/>
      <c r="Q1530" s="184"/>
      <c r="R1530" s="185"/>
      <c r="S1530" s="186"/>
    </row>
    <row r="1531" spans="8:19" x14ac:dyDescent="0.2">
      <c r="H1531" s="97">
        <v>868</v>
      </c>
      <c r="I1531" s="133">
        <v>15292</v>
      </c>
      <c r="J1531" s="31" t="s">
        <v>643</v>
      </c>
      <c r="P1531" s="187"/>
      <c r="Q1531" s="184"/>
      <c r="R1531" s="185"/>
      <c r="S1531" s="186"/>
    </row>
    <row r="1532" spans="8:19" x14ac:dyDescent="0.2">
      <c r="H1532" s="97">
        <v>2138</v>
      </c>
      <c r="I1532" s="133">
        <v>12668</v>
      </c>
      <c r="J1532" s="31" t="s">
        <v>644</v>
      </c>
      <c r="P1532" s="187"/>
      <c r="Q1532" s="184"/>
      <c r="R1532" s="185"/>
      <c r="S1532" s="186"/>
    </row>
    <row r="1533" spans="8:19" x14ac:dyDescent="0.2">
      <c r="H1533" s="97">
        <v>540</v>
      </c>
      <c r="I1533" s="133">
        <v>15634</v>
      </c>
      <c r="J1533" s="31" t="s">
        <v>645</v>
      </c>
      <c r="P1533" s="187"/>
      <c r="Q1533" s="184"/>
      <c r="R1533" s="185"/>
      <c r="S1533" s="186"/>
    </row>
    <row r="1534" spans="8:19" x14ac:dyDescent="0.2">
      <c r="H1534" s="97">
        <v>3863</v>
      </c>
      <c r="I1534" s="133">
        <v>16024</v>
      </c>
      <c r="J1534" s="31" t="s">
        <v>646</v>
      </c>
      <c r="P1534" s="187"/>
      <c r="Q1534" s="184"/>
      <c r="R1534" s="185"/>
      <c r="S1534" s="186"/>
    </row>
    <row r="1535" spans="8:19" x14ac:dyDescent="0.2">
      <c r="H1535" s="97">
        <v>3952</v>
      </c>
      <c r="I1535" s="133">
        <v>16033</v>
      </c>
      <c r="J1535" s="31" t="s">
        <v>647</v>
      </c>
      <c r="P1535" s="187"/>
      <c r="Q1535" s="184"/>
      <c r="R1535" s="185"/>
      <c r="S1535" s="186"/>
    </row>
    <row r="1536" spans="8:19" x14ac:dyDescent="0.2">
      <c r="H1536" s="97">
        <v>738</v>
      </c>
      <c r="I1536" s="133">
        <v>15244</v>
      </c>
      <c r="J1536" s="31" t="s">
        <v>648</v>
      </c>
      <c r="P1536" s="187"/>
      <c r="Q1536" s="184"/>
      <c r="R1536" s="185"/>
      <c r="S1536" s="186"/>
    </row>
    <row r="1537" spans="8:19" x14ac:dyDescent="0.2">
      <c r="H1537" s="97"/>
      <c r="I1537" s="133">
        <v>12646</v>
      </c>
      <c r="J1537" s="31" t="s">
        <v>649</v>
      </c>
      <c r="P1537" s="187"/>
      <c r="Q1537" s="184"/>
      <c r="R1537" s="185"/>
      <c r="S1537" s="186"/>
    </row>
    <row r="1538" spans="8:19" x14ac:dyDescent="0.2">
      <c r="H1538" s="97"/>
      <c r="I1538" s="133">
        <v>10113</v>
      </c>
      <c r="J1538" s="31" t="s">
        <v>650</v>
      </c>
      <c r="P1538" s="187"/>
      <c r="Q1538" s="184"/>
      <c r="R1538" s="185"/>
      <c r="S1538" s="186"/>
    </row>
    <row r="1539" spans="8:19" x14ac:dyDescent="0.2">
      <c r="H1539" s="97">
        <v>4071</v>
      </c>
      <c r="I1539" s="133">
        <v>12644</v>
      </c>
      <c r="J1539" s="31" t="s">
        <v>651</v>
      </c>
      <c r="P1539" s="187"/>
      <c r="Q1539" s="184"/>
      <c r="R1539" s="185"/>
      <c r="S1539" s="186"/>
    </row>
    <row r="1540" spans="8:19" x14ac:dyDescent="0.2">
      <c r="H1540" s="97">
        <v>5885</v>
      </c>
      <c r="I1540" s="133">
        <v>14642</v>
      </c>
      <c r="J1540" s="31" t="s">
        <v>652</v>
      </c>
      <c r="P1540" s="187"/>
      <c r="Q1540" s="184"/>
      <c r="R1540" s="185"/>
      <c r="S1540" s="186"/>
    </row>
    <row r="1541" spans="8:19" x14ac:dyDescent="0.2">
      <c r="H1541" s="97">
        <v>3405</v>
      </c>
      <c r="I1541" s="133">
        <v>14454</v>
      </c>
      <c r="J1541" s="31" t="s">
        <v>653</v>
      </c>
      <c r="P1541" s="187"/>
      <c r="Q1541" s="184"/>
      <c r="R1541" s="185"/>
      <c r="S1541" s="186"/>
    </row>
    <row r="1542" spans="8:19" x14ac:dyDescent="0.2">
      <c r="H1542" s="97">
        <v>5804</v>
      </c>
      <c r="I1542" s="133">
        <v>15491</v>
      </c>
      <c r="J1542" s="31" t="s">
        <v>3</v>
      </c>
      <c r="P1542" s="187"/>
      <c r="Q1542" s="184"/>
      <c r="R1542" s="185"/>
      <c r="S1542" s="186"/>
    </row>
    <row r="1543" spans="8:19" x14ac:dyDescent="0.2">
      <c r="H1543" s="97">
        <v>5806</v>
      </c>
      <c r="I1543" s="133">
        <v>15687</v>
      </c>
      <c r="J1543" s="31" t="s">
        <v>3537</v>
      </c>
      <c r="P1543" s="187"/>
      <c r="Q1543" s="184"/>
      <c r="R1543" s="185"/>
      <c r="S1543" s="186"/>
    </row>
    <row r="1544" spans="8:19" x14ac:dyDescent="0.2">
      <c r="H1544" s="97">
        <v>5585</v>
      </c>
      <c r="I1544" s="133">
        <v>14644</v>
      </c>
      <c r="J1544" s="31" t="s">
        <v>654</v>
      </c>
      <c r="P1544" s="187"/>
      <c r="Q1544" s="184"/>
      <c r="R1544" s="185"/>
      <c r="S1544" s="186"/>
    </row>
    <row r="1545" spans="8:19" x14ac:dyDescent="0.2">
      <c r="H1545" s="97">
        <v>5754</v>
      </c>
      <c r="I1545" s="133">
        <v>14643</v>
      </c>
      <c r="J1545" s="31" t="s">
        <v>655</v>
      </c>
      <c r="P1545" s="187"/>
      <c r="Q1545" s="184"/>
      <c r="R1545" s="185"/>
      <c r="S1545" s="186"/>
    </row>
    <row r="1546" spans="8:19" x14ac:dyDescent="0.2">
      <c r="H1546" s="97">
        <v>6626</v>
      </c>
      <c r="I1546" s="133">
        <v>12642</v>
      </c>
      <c r="J1546" s="31" t="s">
        <v>656</v>
      </c>
      <c r="P1546" s="187"/>
      <c r="Q1546" s="184"/>
      <c r="R1546" s="185"/>
      <c r="S1546" s="186"/>
    </row>
    <row r="1547" spans="8:19" x14ac:dyDescent="0.2">
      <c r="H1547" s="97">
        <v>4252</v>
      </c>
      <c r="I1547" s="133">
        <v>12643</v>
      </c>
      <c r="J1547" s="31" t="s">
        <v>657</v>
      </c>
      <c r="P1547" s="187"/>
      <c r="Q1547" s="184"/>
      <c r="R1547" s="185"/>
      <c r="S1547" s="186"/>
    </row>
    <row r="1548" spans="8:19" x14ac:dyDescent="0.2">
      <c r="H1548" s="97"/>
      <c r="I1548" s="133">
        <v>12653</v>
      </c>
      <c r="J1548" s="31" t="s">
        <v>658</v>
      </c>
      <c r="P1548" s="187"/>
      <c r="Q1548" s="184"/>
      <c r="R1548" s="185"/>
      <c r="S1548" s="186"/>
    </row>
    <row r="1549" spans="8:19" x14ac:dyDescent="0.2">
      <c r="H1549" s="97">
        <v>4169</v>
      </c>
      <c r="I1549" s="133">
        <v>15389</v>
      </c>
      <c r="J1549" s="31" t="s">
        <v>659</v>
      </c>
      <c r="P1549" s="187"/>
      <c r="Q1549" s="184"/>
      <c r="R1549" s="185"/>
      <c r="S1549" s="186"/>
    </row>
    <row r="1550" spans="8:19" x14ac:dyDescent="0.2">
      <c r="H1550" s="97">
        <v>4233</v>
      </c>
      <c r="I1550" s="133">
        <v>12638</v>
      </c>
      <c r="J1550" s="31" t="s">
        <v>660</v>
      </c>
      <c r="P1550" s="187"/>
      <c r="Q1550" s="184"/>
      <c r="R1550" s="185"/>
      <c r="S1550" s="186"/>
    </row>
    <row r="1551" spans="8:19" x14ac:dyDescent="0.2">
      <c r="H1551" s="97">
        <v>304</v>
      </c>
      <c r="I1551" s="133">
        <v>16124</v>
      </c>
      <c r="J1551" s="31" t="s">
        <v>661</v>
      </c>
      <c r="P1551" s="187"/>
      <c r="Q1551" s="184"/>
      <c r="R1551" s="185"/>
      <c r="S1551" s="186"/>
    </row>
    <row r="1552" spans="8:19" x14ac:dyDescent="0.2">
      <c r="H1552" s="97">
        <v>3313</v>
      </c>
      <c r="I1552" s="133">
        <v>14421</v>
      </c>
      <c r="J1552" s="31" t="s">
        <v>662</v>
      </c>
      <c r="P1552" s="187"/>
      <c r="Q1552" s="184"/>
      <c r="R1552" s="185"/>
      <c r="S1552" s="186"/>
    </row>
    <row r="1553" spans="8:19" x14ac:dyDescent="0.2">
      <c r="H1553" s="97"/>
      <c r="I1553" s="133">
        <v>12648</v>
      </c>
      <c r="J1553" s="31" t="s">
        <v>663</v>
      </c>
      <c r="P1553" s="187"/>
      <c r="Q1553" s="184"/>
      <c r="R1553" s="185"/>
      <c r="S1553" s="186"/>
    </row>
    <row r="1554" spans="8:19" x14ac:dyDescent="0.2">
      <c r="H1554" s="97"/>
      <c r="I1554" s="133">
        <v>12649</v>
      </c>
      <c r="J1554" s="31" t="s">
        <v>664</v>
      </c>
      <c r="P1554" s="187"/>
      <c r="Q1554" s="184"/>
      <c r="R1554" s="185"/>
      <c r="S1554" s="186"/>
    </row>
    <row r="1555" spans="8:19" x14ac:dyDescent="0.2">
      <c r="H1555" s="97">
        <v>2549</v>
      </c>
      <c r="I1555" s="133">
        <v>12650</v>
      </c>
      <c r="J1555" s="31" t="s">
        <v>665</v>
      </c>
      <c r="P1555" s="187"/>
      <c r="Q1555" s="184"/>
      <c r="R1555" s="185"/>
      <c r="S1555" s="186"/>
    </row>
    <row r="1556" spans="8:19" x14ac:dyDescent="0.2">
      <c r="H1556" s="97">
        <v>564</v>
      </c>
      <c r="I1556" s="133">
        <v>15140</v>
      </c>
      <c r="J1556" s="31" t="s">
        <v>666</v>
      </c>
      <c r="P1556" s="187"/>
      <c r="Q1556" s="184"/>
      <c r="R1556" s="185"/>
      <c r="S1556" s="186"/>
    </row>
    <row r="1557" spans="8:19" x14ac:dyDescent="0.2">
      <c r="H1557" s="97">
        <v>565</v>
      </c>
      <c r="I1557" s="133">
        <v>15141</v>
      </c>
      <c r="J1557" s="31" t="s">
        <v>667</v>
      </c>
      <c r="P1557" s="187"/>
      <c r="Q1557" s="184"/>
      <c r="R1557" s="185"/>
      <c r="S1557" s="186"/>
    </row>
    <row r="1558" spans="8:19" x14ac:dyDescent="0.2">
      <c r="H1558" s="97"/>
      <c r="I1558" s="133">
        <v>16370</v>
      </c>
      <c r="J1558" s="31" t="s">
        <v>3812</v>
      </c>
      <c r="P1558" s="187"/>
      <c r="Q1558" s="184"/>
      <c r="R1558" s="185"/>
      <c r="S1558" s="186"/>
    </row>
    <row r="1559" spans="8:19" x14ac:dyDescent="0.2">
      <c r="H1559" s="97">
        <v>2580</v>
      </c>
      <c r="I1559" s="133">
        <v>12651</v>
      </c>
      <c r="J1559" s="31" t="s">
        <v>668</v>
      </c>
      <c r="P1559" s="187"/>
      <c r="Q1559" s="184"/>
      <c r="R1559" s="185"/>
      <c r="S1559" s="186"/>
    </row>
    <row r="1560" spans="8:19" x14ac:dyDescent="0.2">
      <c r="H1560" s="97"/>
      <c r="I1560" s="133">
        <v>11276</v>
      </c>
      <c r="J1560" s="31" t="s">
        <v>669</v>
      </c>
      <c r="P1560" s="187"/>
      <c r="Q1560" s="184"/>
      <c r="R1560" s="185"/>
      <c r="S1560" s="186"/>
    </row>
    <row r="1561" spans="8:19" x14ac:dyDescent="0.2">
      <c r="H1561" s="97">
        <v>6</v>
      </c>
      <c r="I1561" s="133">
        <v>12671</v>
      </c>
      <c r="J1561" s="31" t="s">
        <v>670</v>
      </c>
      <c r="P1561" s="187"/>
      <c r="Q1561" s="184"/>
      <c r="R1561" s="185"/>
      <c r="S1561" s="186"/>
    </row>
    <row r="1562" spans="8:19" x14ac:dyDescent="0.2">
      <c r="H1562" s="97">
        <v>305</v>
      </c>
      <c r="I1562" s="133">
        <v>14999</v>
      </c>
      <c r="J1562" s="31" t="s">
        <v>671</v>
      </c>
      <c r="P1562" s="187"/>
      <c r="Q1562" s="184"/>
      <c r="R1562" s="185"/>
      <c r="S1562" s="186"/>
    </row>
    <row r="1563" spans="8:19" x14ac:dyDescent="0.2">
      <c r="H1563" s="97">
        <v>869</v>
      </c>
      <c r="I1563" s="133">
        <v>15293</v>
      </c>
      <c r="J1563" s="31" t="s">
        <v>672</v>
      </c>
      <c r="P1563" s="187"/>
      <c r="Q1563" s="184"/>
      <c r="R1563" s="185"/>
      <c r="S1563" s="186"/>
    </row>
    <row r="1564" spans="8:19" x14ac:dyDescent="0.2">
      <c r="H1564" s="97"/>
      <c r="I1564" s="133">
        <v>12662</v>
      </c>
      <c r="J1564" s="31" t="s">
        <v>673</v>
      </c>
      <c r="P1564" s="187"/>
      <c r="Q1564" s="184"/>
      <c r="R1564" s="185"/>
      <c r="S1564" s="186"/>
    </row>
    <row r="1565" spans="8:19" x14ac:dyDescent="0.2">
      <c r="H1565" s="97">
        <v>870</v>
      </c>
      <c r="I1565" s="133">
        <v>15294</v>
      </c>
      <c r="J1565" s="31" t="s">
        <v>674</v>
      </c>
      <c r="P1565" s="187"/>
      <c r="Q1565" s="184"/>
      <c r="R1565" s="185"/>
      <c r="S1565" s="186"/>
    </row>
    <row r="1566" spans="8:19" x14ac:dyDescent="0.2">
      <c r="H1566" s="97">
        <v>4666</v>
      </c>
      <c r="I1566" s="133">
        <v>15445</v>
      </c>
      <c r="J1566" s="31" t="s">
        <v>675</v>
      </c>
      <c r="P1566" s="187"/>
      <c r="Q1566" s="184"/>
      <c r="R1566" s="185"/>
      <c r="S1566" s="186"/>
    </row>
    <row r="1567" spans="8:19" x14ac:dyDescent="0.2">
      <c r="H1567" s="97"/>
      <c r="I1567" s="133">
        <v>16316</v>
      </c>
      <c r="J1567" s="31" t="s">
        <v>3813</v>
      </c>
      <c r="P1567" s="187"/>
      <c r="Q1567" s="184"/>
      <c r="R1567" s="185"/>
      <c r="S1567" s="186"/>
    </row>
    <row r="1568" spans="8:19" x14ac:dyDescent="0.2">
      <c r="H1568" s="97"/>
      <c r="I1568" s="133">
        <v>16266</v>
      </c>
      <c r="J1568" s="31" t="s">
        <v>3814</v>
      </c>
      <c r="P1568" s="187"/>
      <c r="Q1568" s="184"/>
      <c r="R1568" s="185"/>
      <c r="S1568" s="186"/>
    </row>
    <row r="1569" spans="8:19" x14ac:dyDescent="0.2">
      <c r="H1569" s="97">
        <v>411</v>
      </c>
      <c r="I1569" s="133">
        <v>15068</v>
      </c>
      <c r="J1569" s="31" t="s">
        <v>1546</v>
      </c>
      <c r="P1569" s="187"/>
      <c r="Q1569" s="184"/>
      <c r="R1569" s="185"/>
      <c r="S1569" s="186"/>
    </row>
    <row r="1570" spans="8:19" x14ac:dyDescent="0.2">
      <c r="H1570" s="97">
        <v>1404</v>
      </c>
      <c r="I1570" s="133">
        <v>12688</v>
      </c>
      <c r="J1570" s="31" t="s">
        <v>1547</v>
      </c>
      <c r="P1570" s="187"/>
      <c r="Q1570" s="184"/>
      <c r="R1570" s="185"/>
      <c r="S1570" s="186"/>
    </row>
    <row r="1571" spans="8:19" x14ac:dyDescent="0.2">
      <c r="H1571" s="97">
        <v>2265</v>
      </c>
      <c r="I1571" s="133">
        <v>12689</v>
      </c>
      <c r="J1571" s="31" t="s">
        <v>1548</v>
      </c>
      <c r="P1571" s="187"/>
      <c r="Q1571" s="184"/>
      <c r="R1571" s="185"/>
      <c r="S1571" s="186"/>
    </row>
    <row r="1572" spans="8:19" x14ac:dyDescent="0.2">
      <c r="H1572" s="97">
        <v>4426</v>
      </c>
      <c r="I1572" s="133">
        <v>15409</v>
      </c>
      <c r="J1572" s="31" t="s">
        <v>1549</v>
      </c>
      <c r="P1572" s="187"/>
      <c r="Q1572" s="184"/>
      <c r="R1572" s="185"/>
      <c r="S1572" s="186"/>
    </row>
    <row r="1573" spans="8:19" x14ac:dyDescent="0.2">
      <c r="H1573" s="97">
        <v>2403</v>
      </c>
      <c r="I1573" s="133">
        <v>13705</v>
      </c>
      <c r="J1573" s="31" t="s">
        <v>1550</v>
      </c>
      <c r="P1573" s="187"/>
      <c r="Q1573" s="184"/>
      <c r="R1573" s="185"/>
      <c r="S1573" s="186"/>
    </row>
    <row r="1574" spans="8:19" x14ac:dyDescent="0.2">
      <c r="H1574" s="97">
        <v>2492</v>
      </c>
      <c r="I1574" s="133">
        <v>12691</v>
      </c>
      <c r="J1574" s="31" t="s">
        <v>1551</v>
      </c>
      <c r="P1574" s="187"/>
      <c r="Q1574" s="184"/>
      <c r="R1574" s="185"/>
      <c r="S1574" s="186"/>
    </row>
    <row r="1575" spans="8:19" x14ac:dyDescent="0.2">
      <c r="H1575" s="97"/>
      <c r="I1575" s="133">
        <v>11076</v>
      </c>
      <c r="J1575" s="31" t="s">
        <v>1552</v>
      </c>
      <c r="P1575" s="187"/>
      <c r="Q1575" s="184"/>
      <c r="R1575" s="185"/>
      <c r="S1575" s="186"/>
    </row>
    <row r="1576" spans="8:19" x14ac:dyDescent="0.2">
      <c r="H1576" s="97">
        <v>611</v>
      </c>
      <c r="I1576" s="133">
        <v>15176</v>
      </c>
      <c r="J1576" s="31" t="s">
        <v>1553</v>
      </c>
      <c r="P1576" s="187"/>
      <c r="Q1576" s="184"/>
      <c r="R1576" s="185"/>
      <c r="S1576" s="186"/>
    </row>
    <row r="1577" spans="8:19" x14ac:dyDescent="0.2">
      <c r="H1577" s="97">
        <v>2851</v>
      </c>
      <c r="I1577" s="133">
        <v>13790</v>
      </c>
      <c r="J1577" s="31" t="s">
        <v>1554</v>
      </c>
      <c r="P1577" s="187"/>
      <c r="Q1577" s="184"/>
      <c r="R1577" s="185"/>
      <c r="S1577" s="186"/>
    </row>
    <row r="1578" spans="8:19" x14ac:dyDescent="0.2">
      <c r="H1578" s="97">
        <v>135</v>
      </c>
      <c r="I1578" s="133">
        <v>12701</v>
      </c>
      <c r="J1578" s="31" t="s">
        <v>1555</v>
      </c>
      <c r="P1578" s="187"/>
      <c r="Q1578" s="184"/>
      <c r="R1578" s="185"/>
      <c r="S1578" s="186"/>
    </row>
    <row r="1579" spans="8:19" x14ac:dyDescent="0.2">
      <c r="H1579" s="97">
        <v>4030</v>
      </c>
      <c r="I1579" s="133">
        <v>12693</v>
      </c>
      <c r="J1579" s="31" t="s">
        <v>1556</v>
      </c>
      <c r="P1579" s="187"/>
      <c r="Q1579" s="184"/>
      <c r="R1579" s="185"/>
      <c r="S1579" s="186"/>
    </row>
    <row r="1580" spans="8:19" x14ac:dyDescent="0.2">
      <c r="H1580" s="97">
        <v>6197</v>
      </c>
      <c r="I1580" s="133">
        <v>12686</v>
      </c>
      <c r="J1580" s="31" t="s">
        <v>1557</v>
      </c>
      <c r="P1580" s="187"/>
      <c r="Q1580" s="184"/>
      <c r="R1580" s="185"/>
      <c r="S1580" s="186"/>
    </row>
    <row r="1581" spans="8:19" x14ac:dyDescent="0.2">
      <c r="H1581" s="97">
        <v>412</v>
      </c>
      <c r="I1581" s="133">
        <v>15069</v>
      </c>
      <c r="J1581" s="31" t="s">
        <v>1558</v>
      </c>
      <c r="P1581" s="187"/>
      <c r="Q1581" s="184"/>
      <c r="R1581" s="185"/>
      <c r="S1581" s="186"/>
    </row>
    <row r="1582" spans="8:19" x14ac:dyDescent="0.2">
      <c r="H1582" s="97">
        <v>3392</v>
      </c>
      <c r="I1582" s="133">
        <v>14448</v>
      </c>
      <c r="J1582" s="31" t="s">
        <v>1559</v>
      </c>
      <c r="P1582" s="187"/>
      <c r="Q1582" s="184"/>
      <c r="R1582" s="185"/>
      <c r="S1582" s="186"/>
    </row>
    <row r="1583" spans="8:19" x14ac:dyDescent="0.2">
      <c r="H1583" s="97">
        <v>872</v>
      </c>
      <c r="I1583" s="133">
        <v>16083</v>
      </c>
      <c r="J1583" s="31" t="s">
        <v>1560</v>
      </c>
      <c r="P1583" s="187"/>
      <c r="Q1583" s="184"/>
      <c r="R1583" s="185"/>
      <c r="S1583" s="186"/>
    </row>
    <row r="1584" spans="8:19" x14ac:dyDescent="0.2">
      <c r="H1584" s="97"/>
      <c r="I1584" s="133">
        <v>11102</v>
      </c>
      <c r="J1584" s="31" t="s">
        <v>1561</v>
      </c>
      <c r="P1584" s="187"/>
      <c r="Q1584" s="184"/>
      <c r="R1584" s="185"/>
      <c r="S1584" s="186"/>
    </row>
    <row r="1585" spans="8:19" x14ac:dyDescent="0.2">
      <c r="H1585" s="97">
        <v>4275</v>
      </c>
      <c r="I1585" s="133">
        <v>12696</v>
      </c>
      <c r="J1585" s="31" t="s">
        <v>1562</v>
      </c>
      <c r="P1585" s="187"/>
      <c r="Q1585" s="184"/>
      <c r="R1585" s="185"/>
      <c r="S1585" s="186"/>
    </row>
    <row r="1586" spans="8:19" x14ac:dyDescent="0.2">
      <c r="H1586" s="97">
        <v>354</v>
      </c>
      <c r="I1586" s="133">
        <v>15032</v>
      </c>
      <c r="J1586" s="31" t="s">
        <v>1563</v>
      </c>
      <c r="P1586" s="187"/>
      <c r="Q1586" s="184"/>
      <c r="R1586" s="185"/>
      <c r="S1586" s="186"/>
    </row>
    <row r="1587" spans="8:19" x14ac:dyDescent="0.2">
      <c r="H1587" s="97"/>
      <c r="I1587" s="133">
        <v>12698</v>
      </c>
      <c r="J1587" s="31" t="s">
        <v>1564</v>
      </c>
      <c r="P1587" s="187"/>
      <c r="Q1587" s="184"/>
      <c r="R1587" s="185"/>
      <c r="S1587" s="186"/>
    </row>
    <row r="1588" spans="8:19" x14ac:dyDescent="0.2">
      <c r="H1588" s="97">
        <v>33</v>
      </c>
      <c r="I1588" s="133">
        <v>12699</v>
      </c>
      <c r="J1588" s="31" t="s">
        <v>1565</v>
      </c>
      <c r="P1588" s="187"/>
      <c r="Q1588" s="184"/>
      <c r="R1588" s="185"/>
      <c r="S1588" s="186"/>
    </row>
    <row r="1589" spans="8:19" x14ac:dyDescent="0.2">
      <c r="H1589" s="97">
        <v>2266</v>
      </c>
      <c r="I1589" s="133">
        <v>12700</v>
      </c>
      <c r="J1589" s="31" t="s">
        <v>1566</v>
      </c>
      <c r="P1589" s="187"/>
      <c r="Q1589" s="184"/>
      <c r="R1589" s="185"/>
      <c r="S1589" s="186"/>
    </row>
    <row r="1590" spans="8:19" x14ac:dyDescent="0.2">
      <c r="H1590" s="97"/>
      <c r="I1590" s="133">
        <v>12678</v>
      </c>
      <c r="J1590" s="31" t="s">
        <v>1567</v>
      </c>
      <c r="P1590" s="187"/>
      <c r="Q1590" s="184"/>
      <c r="R1590" s="185"/>
      <c r="S1590" s="186"/>
    </row>
    <row r="1591" spans="8:19" x14ac:dyDescent="0.2">
      <c r="H1591" s="97"/>
      <c r="I1591" s="133">
        <v>12676</v>
      </c>
      <c r="J1591" s="31" t="s">
        <v>1568</v>
      </c>
      <c r="P1591" s="187"/>
      <c r="Q1591" s="184"/>
      <c r="R1591" s="185"/>
      <c r="S1591" s="186"/>
    </row>
    <row r="1592" spans="8:19" x14ac:dyDescent="0.2">
      <c r="H1592" s="97"/>
      <c r="I1592" s="133">
        <v>11336</v>
      </c>
      <c r="J1592" s="31" t="s">
        <v>1569</v>
      </c>
      <c r="P1592" s="187"/>
      <c r="Q1592" s="184"/>
      <c r="R1592" s="185"/>
      <c r="S1592" s="186"/>
    </row>
    <row r="1593" spans="8:19" x14ac:dyDescent="0.2">
      <c r="H1593" s="97"/>
      <c r="I1593" s="133">
        <v>16359</v>
      </c>
      <c r="J1593" s="31" t="s">
        <v>3815</v>
      </c>
      <c r="P1593" s="187"/>
      <c r="Q1593" s="184"/>
      <c r="R1593" s="185"/>
      <c r="S1593" s="186"/>
    </row>
    <row r="1594" spans="8:19" x14ac:dyDescent="0.2">
      <c r="H1594" s="97">
        <v>2619</v>
      </c>
      <c r="I1594" s="133">
        <v>12692</v>
      </c>
      <c r="J1594" s="31" t="s">
        <v>1570</v>
      </c>
      <c r="P1594" s="187"/>
      <c r="Q1594" s="184"/>
      <c r="R1594" s="185"/>
      <c r="S1594" s="186"/>
    </row>
    <row r="1595" spans="8:19" x14ac:dyDescent="0.2">
      <c r="H1595" s="97">
        <v>4309</v>
      </c>
      <c r="I1595" s="133">
        <v>12672</v>
      </c>
      <c r="J1595" s="31" t="s">
        <v>1571</v>
      </c>
      <c r="P1595" s="187"/>
      <c r="Q1595" s="184"/>
      <c r="R1595" s="185"/>
      <c r="S1595" s="186"/>
    </row>
    <row r="1596" spans="8:19" x14ac:dyDescent="0.2">
      <c r="H1596" s="97">
        <v>3871</v>
      </c>
      <c r="I1596" s="133">
        <v>16610</v>
      </c>
      <c r="J1596" s="31" t="s">
        <v>1572</v>
      </c>
      <c r="P1596" s="187"/>
      <c r="Q1596" s="184"/>
      <c r="R1596" s="185"/>
      <c r="S1596" s="186"/>
    </row>
    <row r="1597" spans="8:19" x14ac:dyDescent="0.2">
      <c r="H1597" s="97"/>
      <c r="I1597" s="133">
        <v>13233</v>
      </c>
      <c r="J1597" s="31" t="s">
        <v>1573</v>
      </c>
      <c r="P1597" s="187"/>
      <c r="Q1597" s="184"/>
      <c r="R1597" s="185"/>
      <c r="S1597" s="186"/>
    </row>
    <row r="1598" spans="8:19" x14ac:dyDescent="0.2">
      <c r="H1598" s="97">
        <v>62</v>
      </c>
      <c r="I1598" s="133">
        <v>16656</v>
      </c>
      <c r="J1598" s="31" t="s">
        <v>1574</v>
      </c>
      <c r="P1598" s="187"/>
      <c r="Q1598" s="184"/>
      <c r="R1598" s="185"/>
      <c r="S1598" s="186"/>
    </row>
    <row r="1599" spans="8:19" x14ac:dyDescent="0.2">
      <c r="H1599" s="97">
        <v>7</v>
      </c>
      <c r="I1599" s="133">
        <v>12674</v>
      </c>
      <c r="J1599" s="31" t="s">
        <v>1575</v>
      </c>
      <c r="P1599" s="187"/>
      <c r="Q1599" s="184"/>
      <c r="R1599" s="185"/>
      <c r="S1599" s="186"/>
    </row>
    <row r="1600" spans="8:19" x14ac:dyDescent="0.2">
      <c r="H1600" s="97">
        <v>1089</v>
      </c>
      <c r="I1600" s="133">
        <v>15575</v>
      </c>
      <c r="J1600" s="31" t="s">
        <v>1576</v>
      </c>
      <c r="P1600" s="187"/>
      <c r="Q1600" s="184"/>
      <c r="R1600" s="185"/>
      <c r="S1600" s="186"/>
    </row>
    <row r="1601" spans="8:19" x14ac:dyDescent="0.2">
      <c r="H1601" s="97">
        <v>4310</v>
      </c>
      <c r="I1601" s="133">
        <v>12685</v>
      </c>
      <c r="J1601" s="31" t="s">
        <v>1577</v>
      </c>
      <c r="P1601" s="187"/>
      <c r="Q1601" s="184"/>
      <c r="R1601" s="185"/>
      <c r="S1601" s="186"/>
    </row>
    <row r="1602" spans="8:19" x14ac:dyDescent="0.2">
      <c r="H1602" s="97">
        <v>612</v>
      </c>
      <c r="I1602" s="133">
        <v>15177</v>
      </c>
      <c r="J1602" s="31" t="s">
        <v>1578</v>
      </c>
      <c r="P1602" s="187"/>
      <c r="Q1602" s="184"/>
      <c r="R1602" s="185"/>
      <c r="S1602" s="186"/>
    </row>
    <row r="1603" spans="8:19" x14ac:dyDescent="0.2">
      <c r="H1603" s="97">
        <v>413</v>
      </c>
      <c r="I1603" s="133">
        <v>15070</v>
      </c>
      <c r="J1603" s="31" t="s">
        <v>1579</v>
      </c>
      <c r="P1603" s="187"/>
      <c r="Q1603" s="184"/>
      <c r="R1603" s="185"/>
      <c r="S1603" s="186"/>
    </row>
    <row r="1604" spans="8:19" x14ac:dyDescent="0.2">
      <c r="H1604" s="97"/>
      <c r="I1604" s="133">
        <v>12680</v>
      </c>
      <c r="J1604" s="31" t="s">
        <v>1580</v>
      </c>
      <c r="P1604" s="187"/>
      <c r="Q1604" s="184"/>
      <c r="R1604" s="185"/>
      <c r="S1604" s="186"/>
    </row>
    <row r="1605" spans="8:19" x14ac:dyDescent="0.2">
      <c r="H1605" s="97"/>
      <c r="I1605" s="133">
        <v>12681</v>
      </c>
      <c r="J1605" s="31" t="s">
        <v>1581</v>
      </c>
      <c r="P1605" s="187"/>
      <c r="Q1605" s="184"/>
      <c r="R1605" s="185"/>
      <c r="S1605" s="186"/>
    </row>
    <row r="1606" spans="8:19" x14ac:dyDescent="0.2">
      <c r="H1606" s="97">
        <v>4501</v>
      </c>
      <c r="I1606" s="133">
        <v>15448</v>
      </c>
      <c r="J1606" s="31" t="s">
        <v>1582</v>
      </c>
      <c r="P1606" s="187"/>
      <c r="Q1606" s="184"/>
      <c r="R1606" s="185"/>
      <c r="S1606" s="186"/>
    </row>
    <row r="1607" spans="8:19" x14ac:dyDescent="0.2">
      <c r="H1607" s="97">
        <v>566</v>
      </c>
      <c r="I1607" s="133">
        <v>15142</v>
      </c>
      <c r="J1607" s="31" t="s">
        <v>1583</v>
      </c>
      <c r="P1607" s="187"/>
      <c r="Q1607" s="184"/>
      <c r="R1607" s="185"/>
      <c r="S1607" s="186"/>
    </row>
    <row r="1608" spans="8:19" x14ac:dyDescent="0.2">
      <c r="H1608" s="97">
        <v>414</v>
      </c>
      <c r="I1608" s="133">
        <v>15071</v>
      </c>
      <c r="J1608" s="31" t="s">
        <v>1584</v>
      </c>
      <c r="P1608" s="187"/>
      <c r="Q1608" s="184"/>
      <c r="R1608" s="185"/>
      <c r="S1608" s="186"/>
    </row>
    <row r="1609" spans="8:19" x14ac:dyDescent="0.2">
      <c r="H1609" s="97">
        <v>4671</v>
      </c>
      <c r="I1609" s="133">
        <v>15408</v>
      </c>
      <c r="J1609" s="31" t="s">
        <v>1585</v>
      </c>
      <c r="P1609" s="187"/>
      <c r="Q1609" s="184"/>
      <c r="R1609" s="185"/>
      <c r="S1609" s="186"/>
    </row>
    <row r="1610" spans="8:19" x14ac:dyDescent="0.2">
      <c r="H1610" s="97">
        <v>666</v>
      </c>
      <c r="I1610" s="133">
        <v>15200</v>
      </c>
      <c r="J1610" s="31" t="s">
        <v>1586</v>
      </c>
      <c r="P1610" s="187"/>
      <c r="Q1610" s="184"/>
      <c r="R1610" s="185"/>
      <c r="S1610" s="186"/>
    </row>
    <row r="1611" spans="8:19" x14ac:dyDescent="0.2">
      <c r="H1611" s="97">
        <v>2525</v>
      </c>
      <c r="I1611" s="133">
        <v>13734</v>
      </c>
      <c r="J1611" s="31" t="s">
        <v>1587</v>
      </c>
      <c r="P1611" s="187"/>
      <c r="Q1611" s="184"/>
      <c r="R1611" s="185"/>
      <c r="S1611" s="186"/>
    </row>
    <row r="1612" spans="8:19" x14ac:dyDescent="0.2">
      <c r="H1612" s="97">
        <v>1059</v>
      </c>
      <c r="I1612" s="133">
        <v>15576</v>
      </c>
      <c r="J1612" s="31" t="s">
        <v>1588</v>
      </c>
      <c r="P1612" s="187"/>
      <c r="Q1612" s="184"/>
      <c r="R1612" s="185"/>
      <c r="S1612" s="186"/>
    </row>
    <row r="1613" spans="8:19" x14ac:dyDescent="0.2">
      <c r="H1613" s="97"/>
      <c r="I1613" s="133">
        <v>11262</v>
      </c>
      <c r="J1613" s="31" t="s">
        <v>1589</v>
      </c>
      <c r="P1613" s="187"/>
      <c r="Q1613" s="184"/>
      <c r="R1613" s="185"/>
      <c r="S1613" s="186"/>
    </row>
    <row r="1614" spans="8:19" x14ac:dyDescent="0.2">
      <c r="H1614" s="97"/>
      <c r="I1614" s="133">
        <v>10101</v>
      </c>
      <c r="J1614" s="31" t="s">
        <v>1590</v>
      </c>
      <c r="P1614" s="187"/>
      <c r="Q1614" s="184"/>
      <c r="R1614" s="185"/>
      <c r="S1614" s="186"/>
    </row>
    <row r="1615" spans="8:19" x14ac:dyDescent="0.2">
      <c r="H1615" s="97"/>
      <c r="I1615" s="133">
        <v>10107</v>
      </c>
      <c r="J1615" s="31" t="s">
        <v>1591</v>
      </c>
      <c r="P1615" s="187"/>
      <c r="Q1615" s="184"/>
      <c r="R1615" s="185"/>
      <c r="S1615" s="186"/>
    </row>
    <row r="1616" spans="8:19" x14ac:dyDescent="0.2">
      <c r="H1616" s="97"/>
      <c r="I1616" s="133">
        <v>12630</v>
      </c>
      <c r="J1616" s="31" t="s">
        <v>1592</v>
      </c>
      <c r="P1616" s="187"/>
      <c r="Q1616" s="184"/>
      <c r="R1616" s="185"/>
      <c r="S1616" s="186"/>
    </row>
    <row r="1617" spans="8:19" x14ac:dyDescent="0.2">
      <c r="H1617" s="97"/>
      <c r="I1617" s="133">
        <v>16399</v>
      </c>
      <c r="J1617" s="31" t="s">
        <v>3816</v>
      </c>
      <c r="P1617" s="187"/>
      <c r="Q1617" s="184"/>
      <c r="R1617" s="185"/>
      <c r="S1617" s="186"/>
    </row>
    <row r="1618" spans="8:19" x14ac:dyDescent="0.2">
      <c r="H1618" s="97"/>
      <c r="I1618" s="133">
        <v>16430</v>
      </c>
      <c r="J1618" s="31" t="s">
        <v>3817</v>
      </c>
      <c r="P1618" s="187"/>
      <c r="Q1618" s="184"/>
      <c r="R1618" s="185"/>
      <c r="S1618" s="186"/>
    </row>
    <row r="1619" spans="8:19" x14ac:dyDescent="0.2">
      <c r="H1619" s="97"/>
      <c r="I1619" s="133">
        <v>12605</v>
      </c>
      <c r="J1619" s="31" t="s">
        <v>1593</v>
      </c>
      <c r="P1619" s="187"/>
      <c r="Q1619" s="184"/>
      <c r="R1619" s="185"/>
      <c r="S1619" s="186"/>
    </row>
    <row r="1620" spans="8:19" x14ac:dyDescent="0.2">
      <c r="H1620" s="97"/>
      <c r="I1620" s="133">
        <v>12597</v>
      </c>
      <c r="J1620" s="31" t="s">
        <v>1594</v>
      </c>
      <c r="P1620" s="187"/>
      <c r="Q1620" s="184"/>
      <c r="R1620" s="185"/>
      <c r="S1620" s="186"/>
    </row>
    <row r="1621" spans="8:19" x14ac:dyDescent="0.2">
      <c r="H1621" s="97">
        <v>2850</v>
      </c>
      <c r="I1621" s="133">
        <v>13789</v>
      </c>
      <c r="J1621" s="31" t="s">
        <v>1595</v>
      </c>
      <c r="P1621" s="187"/>
      <c r="Q1621" s="184"/>
      <c r="R1621" s="185"/>
      <c r="S1621" s="186"/>
    </row>
    <row r="1622" spans="8:19" x14ac:dyDescent="0.2">
      <c r="H1622" s="97"/>
      <c r="I1622" s="133">
        <v>16510</v>
      </c>
      <c r="J1622" s="31" t="s">
        <v>3818</v>
      </c>
      <c r="P1622" s="187"/>
      <c r="Q1622" s="184"/>
      <c r="R1622" s="185"/>
      <c r="S1622" s="186"/>
    </row>
    <row r="1623" spans="8:19" x14ac:dyDescent="0.2">
      <c r="H1623" s="97">
        <v>4276</v>
      </c>
      <c r="I1623" s="133">
        <v>12677</v>
      </c>
      <c r="J1623" s="31" t="s">
        <v>1596</v>
      </c>
      <c r="P1623" s="187"/>
      <c r="Q1623" s="184"/>
      <c r="R1623" s="185"/>
      <c r="S1623" s="186"/>
    </row>
    <row r="1624" spans="8:19" x14ac:dyDescent="0.2">
      <c r="H1624" s="97">
        <v>355</v>
      </c>
      <c r="I1624" s="133">
        <v>15033</v>
      </c>
      <c r="J1624" s="31" t="s">
        <v>1597</v>
      </c>
      <c r="P1624" s="187"/>
      <c r="Q1624" s="184"/>
      <c r="R1624" s="185"/>
      <c r="S1624" s="186"/>
    </row>
    <row r="1625" spans="8:19" x14ac:dyDescent="0.2">
      <c r="H1625" s="97">
        <v>3882</v>
      </c>
      <c r="I1625" s="133">
        <v>16026</v>
      </c>
      <c r="J1625" s="31" t="s">
        <v>1598</v>
      </c>
      <c r="P1625" s="187"/>
      <c r="Q1625" s="184"/>
      <c r="R1625" s="185"/>
      <c r="S1625" s="186"/>
    </row>
    <row r="1626" spans="8:19" x14ac:dyDescent="0.2">
      <c r="H1626" s="97"/>
      <c r="I1626" s="133">
        <v>12588</v>
      </c>
      <c r="J1626" s="31" t="s">
        <v>1599</v>
      </c>
      <c r="P1626" s="187"/>
      <c r="Q1626" s="184"/>
      <c r="R1626" s="185"/>
      <c r="S1626" s="186"/>
    </row>
    <row r="1627" spans="8:19" x14ac:dyDescent="0.2">
      <c r="H1627" s="97">
        <v>4031</v>
      </c>
      <c r="I1627" s="133">
        <v>12652</v>
      </c>
      <c r="J1627" s="31" t="s">
        <v>1600</v>
      </c>
      <c r="P1627" s="187"/>
      <c r="Q1627" s="184"/>
      <c r="R1627" s="185"/>
      <c r="S1627" s="186"/>
    </row>
    <row r="1628" spans="8:19" x14ac:dyDescent="0.2">
      <c r="H1628" s="97">
        <v>154</v>
      </c>
      <c r="I1628" s="133">
        <v>12592</v>
      </c>
      <c r="J1628" s="31" t="s">
        <v>1601</v>
      </c>
      <c r="P1628" s="187"/>
      <c r="Q1628" s="184"/>
      <c r="R1628" s="185"/>
      <c r="S1628" s="186"/>
    </row>
    <row r="1629" spans="8:19" x14ac:dyDescent="0.2">
      <c r="H1629" s="97">
        <v>1331</v>
      </c>
      <c r="I1629" s="133">
        <v>14470</v>
      </c>
      <c r="J1629" s="31" t="s">
        <v>1602</v>
      </c>
      <c r="P1629" s="187"/>
      <c r="Q1629" s="184"/>
      <c r="R1629" s="185"/>
      <c r="S1629" s="186"/>
    </row>
    <row r="1630" spans="8:19" x14ac:dyDescent="0.2">
      <c r="H1630" s="97"/>
      <c r="I1630" s="133">
        <v>12593</v>
      </c>
      <c r="J1630" s="31" t="s">
        <v>1603</v>
      </c>
      <c r="P1630" s="187"/>
      <c r="Q1630" s="184"/>
      <c r="R1630" s="185"/>
      <c r="S1630" s="186"/>
    </row>
    <row r="1631" spans="8:19" x14ac:dyDescent="0.2">
      <c r="H1631" s="97">
        <v>4008</v>
      </c>
      <c r="I1631" s="133">
        <v>12594</v>
      </c>
      <c r="J1631" s="31" t="s">
        <v>1604</v>
      </c>
      <c r="P1631" s="187"/>
      <c r="Q1631" s="184"/>
      <c r="R1631" s="185"/>
      <c r="S1631" s="186"/>
    </row>
    <row r="1632" spans="8:19" x14ac:dyDescent="0.2">
      <c r="H1632" s="97"/>
      <c r="I1632" s="133">
        <v>12595</v>
      </c>
      <c r="J1632" s="31" t="s">
        <v>1605</v>
      </c>
      <c r="P1632" s="187"/>
      <c r="Q1632" s="184"/>
      <c r="R1632" s="185"/>
      <c r="S1632" s="186"/>
    </row>
    <row r="1633" spans="8:19" x14ac:dyDescent="0.2">
      <c r="H1633" s="97">
        <v>5871</v>
      </c>
      <c r="I1633" s="133">
        <v>14654</v>
      </c>
      <c r="J1633" s="31" t="s">
        <v>1606</v>
      </c>
      <c r="P1633" s="187"/>
      <c r="Q1633" s="184"/>
      <c r="R1633" s="185"/>
      <c r="S1633" s="186"/>
    </row>
    <row r="1634" spans="8:19" x14ac:dyDescent="0.2">
      <c r="H1634" s="97">
        <v>5741</v>
      </c>
      <c r="I1634" s="133">
        <v>14653</v>
      </c>
      <c r="J1634" s="31" t="s">
        <v>1607</v>
      </c>
      <c r="P1634" s="187"/>
      <c r="Q1634" s="184"/>
      <c r="R1634" s="185"/>
      <c r="S1634" s="186"/>
    </row>
    <row r="1635" spans="8:19" x14ac:dyDescent="0.2">
      <c r="H1635" s="97">
        <v>5486</v>
      </c>
      <c r="I1635" s="133">
        <v>14652</v>
      </c>
      <c r="J1635" s="31" t="s">
        <v>1608</v>
      </c>
      <c r="P1635" s="187"/>
      <c r="Q1635" s="184"/>
      <c r="R1635" s="185"/>
      <c r="S1635" s="186"/>
    </row>
    <row r="1636" spans="8:19" x14ac:dyDescent="0.2">
      <c r="H1636" s="97">
        <v>6810</v>
      </c>
      <c r="I1636" s="133">
        <v>14969</v>
      </c>
      <c r="J1636" s="31" t="s">
        <v>1609</v>
      </c>
      <c r="P1636" s="187"/>
      <c r="Q1636" s="184"/>
      <c r="R1636" s="185"/>
      <c r="S1636" s="186"/>
    </row>
    <row r="1637" spans="8:19" x14ac:dyDescent="0.2">
      <c r="H1637" s="97">
        <v>2234</v>
      </c>
      <c r="I1637" s="133">
        <v>14136</v>
      </c>
      <c r="J1637" s="31" t="s">
        <v>1610</v>
      </c>
      <c r="P1637" s="187"/>
      <c r="Q1637" s="184"/>
      <c r="R1637" s="185"/>
      <c r="S1637" s="186"/>
    </row>
    <row r="1638" spans="8:19" x14ac:dyDescent="0.2">
      <c r="H1638" s="97">
        <v>6432</v>
      </c>
      <c r="I1638" s="133">
        <v>16099</v>
      </c>
      <c r="J1638" s="31" t="s">
        <v>1611</v>
      </c>
      <c r="P1638" s="187"/>
      <c r="Q1638" s="184"/>
      <c r="R1638" s="185"/>
      <c r="S1638" s="186"/>
    </row>
    <row r="1639" spans="8:19" x14ac:dyDescent="0.2">
      <c r="H1639" s="97"/>
      <c r="I1639" s="133">
        <v>16576</v>
      </c>
      <c r="J1639" s="31" t="s">
        <v>3819</v>
      </c>
      <c r="P1639" s="187"/>
      <c r="Q1639" s="184"/>
      <c r="R1639" s="185"/>
      <c r="S1639" s="186"/>
    </row>
    <row r="1640" spans="8:19" x14ac:dyDescent="0.2">
      <c r="H1640" s="97">
        <v>5474</v>
      </c>
      <c r="I1640" s="133">
        <v>14651</v>
      </c>
      <c r="J1640" s="31" t="s">
        <v>1612</v>
      </c>
      <c r="P1640" s="187"/>
      <c r="Q1640" s="184"/>
      <c r="R1640" s="185"/>
      <c r="S1640" s="186"/>
    </row>
    <row r="1641" spans="8:19" x14ac:dyDescent="0.2">
      <c r="H1641" s="97"/>
      <c r="I1641" s="133">
        <v>16553</v>
      </c>
      <c r="J1641" s="31" t="s">
        <v>3820</v>
      </c>
      <c r="P1641" s="187"/>
      <c r="Q1641" s="184"/>
      <c r="R1641" s="185"/>
      <c r="S1641" s="186"/>
    </row>
    <row r="1642" spans="8:19" x14ac:dyDescent="0.2">
      <c r="H1642" s="97">
        <v>6421</v>
      </c>
      <c r="I1642" s="133">
        <v>16095</v>
      </c>
      <c r="J1642" s="31" t="s">
        <v>1613</v>
      </c>
      <c r="P1642" s="187"/>
      <c r="Q1642" s="184"/>
      <c r="R1642" s="185"/>
      <c r="S1642" s="186"/>
    </row>
    <row r="1643" spans="8:19" x14ac:dyDescent="0.2">
      <c r="H1643" s="97"/>
      <c r="I1643" s="133">
        <v>10956</v>
      </c>
      <c r="J1643" s="31" t="s">
        <v>1614</v>
      </c>
      <c r="P1643" s="187"/>
      <c r="Q1643" s="184"/>
      <c r="R1643" s="185"/>
      <c r="S1643" s="186"/>
    </row>
    <row r="1644" spans="8:19" x14ac:dyDescent="0.2">
      <c r="H1644" s="97">
        <v>6435</v>
      </c>
      <c r="I1644" s="133">
        <v>16102</v>
      </c>
      <c r="J1644" s="31" t="s">
        <v>1615</v>
      </c>
      <c r="P1644" s="187"/>
      <c r="Q1644" s="184"/>
      <c r="R1644" s="185"/>
      <c r="S1644" s="186"/>
    </row>
    <row r="1645" spans="8:19" x14ac:dyDescent="0.2">
      <c r="H1645" s="97"/>
      <c r="I1645" s="133">
        <v>12582</v>
      </c>
      <c r="J1645" s="31" t="s">
        <v>1616</v>
      </c>
      <c r="P1645" s="187"/>
      <c r="Q1645" s="184"/>
      <c r="R1645" s="185"/>
      <c r="S1645" s="186"/>
    </row>
    <row r="1646" spans="8:19" x14ac:dyDescent="0.2">
      <c r="H1646" s="97"/>
      <c r="I1646" s="133">
        <v>16441</v>
      </c>
      <c r="J1646" s="31" t="s">
        <v>3821</v>
      </c>
      <c r="P1646" s="187"/>
      <c r="Q1646" s="184"/>
      <c r="R1646" s="185"/>
      <c r="S1646" s="186"/>
    </row>
    <row r="1647" spans="8:19" x14ac:dyDescent="0.2">
      <c r="H1647" s="97">
        <v>6504</v>
      </c>
      <c r="I1647" s="133">
        <v>16116</v>
      </c>
      <c r="J1647" s="31" t="s">
        <v>1617</v>
      </c>
      <c r="P1647" s="187"/>
      <c r="Q1647" s="184"/>
      <c r="R1647" s="185"/>
      <c r="S1647" s="186"/>
    </row>
    <row r="1648" spans="8:19" x14ac:dyDescent="0.2">
      <c r="H1648" s="97">
        <v>435</v>
      </c>
      <c r="I1648" s="133">
        <v>15086</v>
      </c>
      <c r="J1648" s="31" t="s">
        <v>1618</v>
      </c>
      <c r="P1648" s="187"/>
      <c r="Q1648" s="184"/>
      <c r="R1648" s="185"/>
      <c r="S1648" s="186"/>
    </row>
    <row r="1649" spans="8:19" x14ac:dyDescent="0.2">
      <c r="H1649" s="97"/>
      <c r="I1649" s="133">
        <v>14513</v>
      </c>
      <c r="J1649" s="31" t="s">
        <v>1619</v>
      </c>
      <c r="P1649" s="187"/>
      <c r="Q1649" s="184"/>
      <c r="R1649" s="185"/>
      <c r="S1649" s="186"/>
    </row>
    <row r="1650" spans="8:19" x14ac:dyDescent="0.2">
      <c r="H1650" s="97">
        <v>6417</v>
      </c>
      <c r="I1650" s="133">
        <v>16121</v>
      </c>
      <c r="J1650" s="31" t="s">
        <v>3542</v>
      </c>
      <c r="P1650" s="187"/>
      <c r="Q1650" s="184"/>
      <c r="R1650" s="185"/>
      <c r="S1650" s="186"/>
    </row>
    <row r="1651" spans="8:19" x14ac:dyDescent="0.2">
      <c r="H1651" s="97"/>
      <c r="I1651" s="133">
        <v>16088</v>
      </c>
      <c r="J1651" s="31" t="s">
        <v>3543</v>
      </c>
      <c r="P1651" s="187"/>
      <c r="Q1651" s="184"/>
      <c r="R1651" s="185"/>
      <c r="S1651" s="186"/>
    </row>
    <row r="1652" spans="8:19" x14ac:dyDescent="0.2">
      <c r="H1652" s="97"/>
      <c r="I1652" s="133">
        <v>12576</v>
      </c>
      <c r="J1652" s="31" t="s">
        <v>1620</v>
      </c>
      <c r="P1652" s="187"/>
      <c r="Q1652" s="184"/>
      <c r="R1652" s="185"/>
      <c r="S1652" s="186"/>
    </row>
    <row r="1653" spans="8:19" x14ac:dyDescent="0.2">
      <c r="H1653" s="97"/>
      <c r="I1653" s="133">
        <v>12577</v>
      </c>
      <c r="J1653" s="31" t="s">
        <v>1621</v>
      </c>
      <c r="P1653" s="187"/>
      <c r="Q1653" s="184"/>
      <c r="R1653" s="185"/>
      <c r="S1653" s="186"/>
    </row>
    <row r="1654" spans="8:19" x14ac:dyDescent="0.2">
      <c r="H1654" s="97"/>
      <c r="I1654" s="133">
        <v>12578</v>
      </c>
      <c r="J1654" s="31" t="s">
        <v>1622</v>
      </c>
      <c r="P1654" s="187"/>
      <c r="Q1654" s="184"/>
      <c r="R1654" s="185"/>
      <c r="S1654" s="186"/>
    </row>
    <row r="1655" spans="8:19" x14ac:dyDescent="0.2">
      <c r="H1655" s="97"/>
      <c r="I1655" s="133">
        <v>12579</v>
      </c>
      <c r="J1655" s="31" t="s">
        <v>1623</v>
      </c>
      <c r="P1655" s="187"/>
      <c r="Q1655" s="184"/>
      <c r="R1655" s="185"/>
      <c r="S1655" s="186"/>
    </row>
    <row r="1656" spans="8:19" x14ac:dyDescent="0.2">
      <c r="H1656" s="97">
        <v>723</v>
      </c>
      <c r="I1656" s="133">
        <v>15234</v>
      </c>
      <c r="J1656" s="31" t="s">
        <v>1624</v>
      </c>
      <c r="P1656" s="187"/>
      <c r="Q1656" s="184"/>
      <c r="R1656" s="185"/>
      <c r="S1656" s="186"/>
    </row>
    <row r="1657" spans="8:19" x14ac:dyDescent="0.2">
      <c r="H1657" s="97">
        <v>5758</v>
      </c>
      <c r="I1657" s="133">
        <v>14655</v>
      </c>
      <c r="J1657" s="31" t="s">
        <v>3029</v>
      </c>
      <c r="P1657" s="187"/>
      <c r="Q1657" s="184"/>
      <c r="R1657" s="185"/>
      <c r="S1657" s="186"/>
    </row>
    <row r="1658" spans="8:19" x14ac:dyDescent="0.2">
      <c r="H1658" s="97">
        <v>3785</v>
      </c>
      <c r="I1658" s="133">
        <v>16586</v>
      </c>
      <c r="J1658" s="31" t="s">
        <v>3822</v>
      </c>
      <c r="P1658" s="187"/>
      <c r="Q1658" s="184"/>
      <c r="R1658" s="185"/>
      <c r="S1658" s="186"/>
    </row>
    <row r="1659" spans="8:19" x14ac:dyDescent="0.2">
      <c r="H1659" s="97"/>
      <c r="I1659" s="133">
        <v>10130</v>
      </c>
      <c r="J1659" s="31" t="s">
        <v>3030</v>
      </c>
      <c r="P1659" s="187"/>
      <c r="Q1659" s="184"/>
      <c r="R1659" s="185"/>
      <c r="S1659" s="186"/>
    </row>
    <row r="1660" spans="8:19" x14ac:dyDescent="0.2">
      <c r="H1660" s="97">
        <v>5726</v>
      </c>
      <c r="I1660" s="133">
        <v>14658</v>
      </c>
      <c r="J1660" s="31" t="s">
        <v>3031</v>
      </c>
      <c r="P1660" s="187"/>
      <c r="Q1660" s="184"/>
      <c r="R1660" s="185"/>
      <c r="S1660" s="186"/>
    </row>
    <row r="1661" spans="8:19" x14ac:dyDescent="0.2">
      <c r="H1661" s="97">
        <v>2149</v>
      </c>
      <c r="I1661" s="133">
        <v>12574</v>
      </c>
      <c r="J1661" s="31" t="s">
        <v>3032</v>
      </c>
      <c r="P1661" s="187"/>
      <c r="Q1661" s="184"/>
      <c r="R1661" s="185"/>
      <c r="S1661" s="186"/>
    </row>
    <row r="1662" spans="8:19" x14ac:dyDescent="0.2">
      <c r="H1662" s="97"/>
      <c r="I1662" s="133">
        <v>12583</v>
      </c>
      <c r="J1662" s="31" t="s">
        <v>3033</v>
      </c>
      <c r="P1662" s="187"/>
      <c r="Q1662" s="184"/>
      <c r="R1662" s="185"/>
      <c r="S1662" s="186"/>
    </row>
    <row r="1663" spans="8:19" x14ac:dyDescent="0.2">
      <c r="H1663" s="97"/>
      <c r="I1663" s="133">
        <v>11267</v>
      </c>
      <c r="J1663" s="31" t="s">
        <v>3034</v>
      </c>
      <c r="P1663" s="187"/>
      <c r="Q1663" s="184"/>
      <c r="R1663" s="185"/>
      <c r="S1663" s="186"/>
    </row>
    <row r="1664" spans="8:19" x14ac:dyDescent="0.2">
      <c r="H1664" s="97">
        <v>6423</v>
      </c>
      <c r="I1664" s="133">
        <v>16097</v>
      </c>
      <c r="J1664" s="31" t="s">
        <v>3035</v>
      </c>
      <c r="P1664" s="187"/>
      <c r="Q1664" s="184"/>
      <c r="R1664" s="185"/>
      <c r="S1664" s="186"/>
    </row>
    <row r="1665" spans="8:19" x14ac:dyDescent="0.2">
      <c r="H1665" s="97">
        <v>5498</v>
      </c>
      <c r="I1665" s="133">
        <v>14657</v>
      </c>
      <c r="J1665" s="31" t="s">
        <v>3036</v>
      </c>
      <c r="P1665" s="187"/>
      <c r="Q1665" s="184"/>
      <c r="R1665" s="185"/>
      <c r="S1665" s="186"/>
    </row>
    <row r="1666" spans="8:19" x14ac:dyDescent="0.2">
      <c r="H1666" s="97"/>
      <c r="I1666" s="133">
        <v>16380</v>
      </c>
      <c r="J1666" s="31" t="s">
        <v>3823</v>
      </c>
      <c r="P1666" s="187"/>
      <c r="Q1666" s="184"/>
      <c r="R1666" s="185"/>
      <c r="S1666" s="186"/>
    </row>
    <row r="1667" spans="8:19" x14ac:dyDescent="0.2">
      <c r="H1667" s="97">
        <v>2235</v>
      </c>
      <c r="I1667" s="133">
        <v>14481</v>
      </c>
      <c r="J1667" s="31" t="s">
        <v>3037</v>
      </c>
      <c r="P1667" s="187"/>
      <c r="Q1667" s="184"/>
      <c r="R1667" s="185"/>
      <c r="S1667" s="186"/>
    </row>
    <row r="1668" spans="8:19" x14ac:dyDescent="0.2">
      <c r="H1668" s="97">
        <v>5889</v>
      </c>
      <c r="I1668" s="133">
        <v>14656</v>
      </c>
      <c r="J1668" s="31" t="s">
        <v>3038</v>
      </c>
      <c r="P1668" s="187"/>
      <c r="Q1668" s="184"/>
      <c r="R1668" s="185"/>
      <c r="S1668" s="186"/>
    </row>
    <row r="1669" spans="8:19" x14ac:dyDescent="0.2">
      <c r="H1669" s="97"/>
      <c r="I1669" s="133">
        <v>12587</v>
      </c>
      <c r="J1669" s="31" t="s">
        <v>3039</v>
      </c>
      <c r="P1669" s="187"/>
      <c r="Q1669" s="184"/>
      <c r="R1669" s="185"/>
      <c r="S1669" s="186"/>
    </row>
    <row r="1670" spans="8:19" x14ac:dyDescent="0.2">
      <c r="H1670" s="97">
        <v>6461</v>
      </c>
      <c r="I1670" s="133">
        <v>16113</v>
      </c>
      <c r="J1670" s="31" t="s">
        <v>3040</v>
      </c>
      <c r="P1670" s="187"/>
      <c r="Q1670" s="184"/>
      <c r="R1670" s="185"/>
      <c r="S1670" s="186"/>
    </row>
    <row r="1671" spans="8:19" x14ac:dyDescent="0.2">
      <c r="H1671" s="97">
        <v>2338</v>
      </c>
      <c r="I1671" s="133">
        <v>14483</v>
      </c>
      <c r="J1671" s="31" t="s">
        <v>3041</v>
      </c>
      <c r="P1671" s="187"/>
      <c r="Q1671" s="184"/>
      <c r="R1671" s="185"/>
      <c r="S1671" s="186"/>
    </row>
    <row r="1672" spans="8:19" x14ac:dyDescent="0.2">
      <c r="H1672" s="97"/>
      <c r="I1672" s="133">
        <v>11359</v>
      </c>
      <c r="J1672" s="31" t="s">
        <v>3042</v>
      </c>
      <c r="P1672" s="187"/>
      <c r="Q1672" s="184"/>
      <c r="R1672" s="185"/>
      <c r="S1672" s="186"/>
    </row>
    <row r="1673" spans="8:19" x14ac:dyDescent="0.2">
      <c r="H1673" s="97">
        <v>3575</v>
      </c>
      <c r="I1673" s="133">
        <v>15970</v>
      </c>
      <c r="J1673" s="31" t="s">
        <v>3043</v>
      </c>
      <c r="P1673" s="187"/>
      <c r="Q1673" s="184"/>
      <c r="R1673" s="185"/>
      <c r="S1673" s="186"/>
    </row>
    <row r="1674" spans="8:19" x14ac:dyDescent="0.2">
      <c r="H1674" s="97">
        <v>1344</v>
      </c>
      <c r="I1674" s="133">
        <v>12607</v>
      </c>
      <c r="J1674" s="31" t="s">
        <v>3044</v>
      </c>
      <c r="P1674" s="187"/>
      <c r="Q1674" s="184"/>
      <c r="R1674" s="185"/>
      <c r="S1674" s="186"/>
    </row>
    <row r="1675" spans="8:19" x14ac:dyDescent="0.2">
      <c r="H1675" s="97">
        <v>6627</v>
      </c>
      <c r="I1675" s="133">
        <v>12575</v>
      </c>
      <c r="J1675" s="31" t="s">
        <v>3045</v>
      </c>
      <c r="P1675" s="187"/>
      <c r="Q1675" s="184"/>
      <c r="R1675" s="185"/>
      <c r="S1675" s="186"/>
    </row>
    <row r="1676" spans="8:19" x14ac:dyDescent="0.2">
      <c r="H1676" s="97"/>
      <c r="I1676" s="133">
        <v>10049</v>
      </c>
      <c r="J1676" s="31" t="s">
        <v>3046</v>
      </c>
      <c r="P1676" s="187"/>
      <c r="Q1676" s="184"/>
      <c r="R1676" s="185"/>
      <c r="S1676" s="186"/>
    </row>
    <row r="1677" spans="8:19" x14ac:dyDescent="0.2">
      <c r="H1677" s="97"/>
      <c r="I1677" s="133">
        <v>10977</v>
      </c>
      <c r="J1677" s="31" t="s">
        <v>3047</v>
      </c>
      <c r="P1677" s="187"/>
      <c r="Q1677" s="184"/>
      <c r="R1677" s="185"/>
      <c r="S1677" s="186"/>
    </row>
    <row r="1678" spans="8:19" x14ac:dyDescent="0.2">
      <c r="H1678" s="97">
        <v>6750</v>
      </c>
      <c r="I1678" s="133">
        <v>13308</v>
      </c>
      <c r="J1678" s="31" t="s">
        <v>3048</v>
      </c>
      <c r="P1678" s="187"/>
      <c r="Q1678" s="184"/>
      <c r="R1678" s="185"/>
      <c r="S1678" s="186"/>
    </row>
    <row r="1679" spans="8:19" x14ac:dyDescent="0.2">
      <c r="H1679" s="97">
        <v>6286</v>
      </c>
      <c r="I1679" s="133">
        <v>12598</v>
      </c>
      <c r="J1679" s="31" t="s">
        <v>3049</v>
      </c>
      <c r="P1679" s="187"/>
      <c r="Q1679" s="184"/>
      <c r="R1679" s="185"/>
      <c r="S1679" s="186"/>
    </row>
    <row r="1680" spans="8:19" x14ac:dyDescent="0.2">
      <c r="H1680" s="97"/>
      <c r="I1680" s="133">
        <v>10608</v>
      </c>
      <c r="J1680" s="31" t="s">
        <v>3050</v>
      </c>
      <c r="P1680" s="187"/>
      <c r="Q1680" s="184"/>
      <c r="R1680" s="185"/>
      <c r="S1680" s="186"/>
    </row>
    <row r="1681" spans="8:19" x14ac:dyDescent="0.2">
      <c r="H1681" s="97">
        <v>5189</v>
      </c>
      <c r="I1681" s="133">
        <v>12623</v>
      </c>
      <c r="J1681" s="31" t="s">
        <v>3051</v>
      </c>
      <c r="P1681" s="187"/>
      <c r="Q1681" s="184"/>
      <c r="R1681" s="185"/>
      <c r="S1681" s="186"/>
    </row>
    <row r="1682" spans="8:19" x14ac:dyDescent="0.2">
      <c r="H1682" s="97">
        <v>2887</v>
      </c>
      <c r="I1682" s="133">
        <v>13815</v>
      </c>
      <c r="J1682" s="31" t="s">
        <v>3052</v>
      </c>
      <c r="P1682" s="187"/>
      <c r="Q1682" s="184"/>
      <c r="R1682" s="185"/>
      <c r="S1682" s="186"/>
    </row>
    <row r="1683" spans="8:19" x14ac:dyDescent="0.2">
      <c r="H1683" s="97">
        <v>6628</v>
      </c>
      <c r="I1683" s="133">
        <v>12624</v>
      </c>
      <c r="J1683" s="31" t="s">
        <v>3053</v>
      </c>
      <c r="P1683" s="187"/>
      <c r="Q1683" s="184"/>
      <c r="R1683" s="185"/>
      <c r="S1683" s="186"/>
    </row>
    <row r="1684" spans="8:19" x14ac:dyDescent="0.2">
      <c r="H1684" s="97"/>
      <c r="I1684" s="133">
        <v>11369</v>
      </c>
      <c r="J1684" s="31" t="s">
        <v>3054</v>
      </c>
      <c r="P1684" s="187"/>
      <c r="Q1684" s="184"/>
      <c r="R1684" s="185"/>
      <c r="S1684" s="186"/>
    </row>
    <row r="1685" spans="8:19" x14ac:dyDescent="0.2">
      <c r="H1685" s="97"/>
      <c r="I1685" s="133">
        <v>11272</v>
      </c>
      <c r="J1685" s="31" t="s">
        <v>3055</v>
      </c>
      <c r="P1685" s="187"/>
      <c r="Q1685" s="184"/>
      <c r="R1685" s="185"/>
      <c r="S1685" s="186"/>
    </row>
    <row r="1686" spans="8:19" x14ac:dyDescent="0.2">
      <c r="H1686" s="97">
        <v>613</v>
      </c>
      <c r="I1686" s="133">
        <v>15178</v>
      </c>
      <c r="J1686" s="31" t="s">
        <v>3056</v>
      </c>
      <c r="P1686" s="187"/>
      <c r="Q1686" s="184"/>
      <c r="R1686" s="185"/>
      <c r="S1686" s="186"/>
    </row>
    <row r="1687" spans="8:19" x14ac:dyDescent="0.2">
      <c r="H1687" s="97">
        <v>3955</v>
      </c>
      <c r="I1687" s="133">
        <v>16055</v>
      </c>
      <c r="J1687" s="31" t="s">
        <v>3411</v>
      </c>
      <c r="P1687" s="187"/>
      <c r="Q1687" s="184"/>
      <c r="R1687" s="185"/>
      <c r="S1687" s="186"/>
    </row>
    <row r="1688" spans="8:19" x14ac:dyDescent="0.2">
      <c r="H1688" s="97"/>
      <c r="I1688" s="133">
        <v>12625</v>
      </c>
      <c r="J1688" s="31" t="s">
        <v>3057</v>
      </c>
      <c r="P1688" s="187"/>
      <c r="Q1688" s="184"/>
      <c r="R1688" s="185"/>
      <c r="S1688" s="186"/>
    </row>
    <row r="1689" spans="8:19" x14ac:dyDescent="0.2">
      <c r="H1689" s="97"/>
      <c r="I1689" s="133">
        <v>16400</v>
      </c>
      <c r="J1689" s="31" t="s">
        <v>3824</v>
      </c>
      <c r="P1689" s="187"/>
      <c r="Q1689" s="184"/>
      <c r="R1689" s="185"/>
      <c r="S1689" s="186"/>
    </row>
    <row r="1690" spans="8:19" x14ac:dyDescent="0.2">
      <c r="H1690" s="97">
        <v>2888</v>
      </c>
      <c r="I1690" s="133">
        <v>13816</v>
      </c>
      <c r="J1690" s="31" t="s">
        <v>3058</v>
      </c>
      <c r="P1690" s="187"/>
      <c r="Q1690" s="184"/>
      <c r="R1690" s="185"/>
      <c r="S1690" s="186"/>
    </row>
    <row r="1691" spans="8:19" x14ac:dyDescent="0.2">
      <c r="H1691" s="97">
        <v>2550</v>
      </c>
      <c r="I1691" s="133">
        <v>12626</v>
      </c>
      <c r="J1691" s="31" t="s">
        <v>3059</v>
      </c>
      <c r="P1691" s="187"/>
      <c r="Q1691" s="184"/>
      <c r="R1691" s="185"/>
      <c r="S1691" s="186"/>
    </row>
    <row r="1692" spans="8:19" x14ac:dyDescent="0.2">
      <c r="H1692" s="97"/>
      <c r="I1692" s="133">
        <v>11271</v>
      </c>
      <c r="J1692" s="31" t="s">
        <v>3060</v>
      </c>
      <c r="P1692" s="187"/>
      <c r="Q1692" s="184"/>
      <c r="R1692" s="185"/>
      <c r="S1692" s="186"/>
    </row>
    <row r="1693" spans="8:19" x14ac:dyDescent="0.2">
      <c r="H1693" s="97">
        <v>329</v>
      </c>
      <c r="I1693" s="133">
        <v>16606</v>
      </c>
      <c r="J1693" s="31" t="s">
        <v>3061</v>
      </c>
      <c r="P1693" s="187"/>
      <c r="Q1693" s="184"/>
      <c r="R1693" s="185"/>
      <c r="S1693" s="186"/>
    </row>
    <row r="1694" spans="8:19" x14ac:dyDescent="0.2">
      <c r="H1694" s="97">
        <v>136</v>
      </c>
      <c r="I1694" s="133">
        <v>12637</v>
      </c>
      <c r="J1694" s="31" t="s">
        <v>3062</v>
      </c>
      <c r="P1694" s="187"/>
      <c r="Q1694" s="184"/>
      <c r="R1694" s="185"/>
      <c r="S1694" s="186"/>
    </row>
    <row r="1695" spans="8:19" x14ac:dyDescent="0.2">
      <c r="H1695" s="97"/>
      <c r="I1695" s="133">
        <v>12629</v>
      </c>
      <c r="J1695" s="31" t="s">
        <v>3063</v>
      </c>
      <c r="P1695" s="187"/>
      <c r="Q1695" s="184"/>
      <c r="R1695" s="185"/>
      <c r="S1695" s="186"/>
    </row>
    <row r="1696" spans="8:19" x14ac:dyDescent="0.2">
      <c r="H1696" s="97">
        <v>902</v>
      </c>
      <c r="I1696" s="133">
        <v>15312</v>
      </c>
      <c r="J1696" s="31" t="s">
        <v>3064</v>
      </c>
      <c r="P1696" s="187"/>
      <c r="Q1696" s="184"/>
      <c r="R1696" s="185"/>
      <c r="S1696" s="186"/>
    </row>
    <row r="1697" spans="8:19" x14ac:dyDescent="0.2">
      <c r="H1697" s="97">
        <v>4681</v>
      </c>
      <c r="I1697" s="133">
        <v>15459</v>
      </c>
      <c r="J1697" s="31" t="s">
        <v>3065</v>
      </c>
      <c r="P1697" s="187"/>
      <c r="Q1697" s="184"/>
      <c r="R1697" s="185"/>
      <c r="S1697" s="186"/>
    </row>
    <row r="1698" spans="8:19" x14ac:dyDescent="0.2">
      <c r="H1698" s="97"/>
      <c r="I1698" s="133">
        <v>10806</v>
      </c>
      <c r="J1698" s="31" t="s">
        <v>3066</v>
      </c>
      <c r="P1698" s="187"/>
      <c r="Q1698" s="184"/>
      <c r="R1698" s="185"/>
      <c r="S1698" s="186"/>
    </row>
    <row r="1699" spans="8:19" x14ac:dyDescent="0.2">
      <c r="H1699" s="97"/>
      <c r="I1699" s="133">
        <v>12631</v>
      </c>
      <c r="J1699" s="31" t="s">
        <v>3067</v>
      </c>
      <c r="P1699" s="187"/>
      <c r="Q1699" s="184"/>
      <c r="R1699" s="185"/>
      <c r="S1699" s="186"/>
    </row>
    <row r="1700" spans="8:19" x14ac:dyDescent="0.2">
      <c r="H1700" s="97">
        <v>3513</v>
      </c>
      <c r="I1700" s="133">
        <v>15963</v>
      </c>
      <c r="J1700" s="31" t="s">
        <v>3068</v>
      </c>
      <c r="P1700" s="187"/>
      <c r="Q1700" s="184"/>
      <c r="R1700" s="185"/>
      <c r="S1700" s="186"/>
    </row>
    <row r="1701" spans="8:19" x14ac:dyDescent="0.2">
      <c r="H1701" s="97"/>
      <c r="I1701" s="133">
        <v>12632</v>
      </c>
      <c r="J1701" s="31" t="s">
        <v>3069</v>
      </c>
      <c r="P1701" s="187"/>
      <c r="Q1701" s="184"/>
      <c r="R1701" s="185"/>
      <c r="S1701" s="186"/>
    </row>
    <row r="1702" spans="8:19" x14ac:dyDescent="0.2">
      <c r="H1702" s="97"/>
      <c r="I1702" s="133">
        <v>12633</v>
      </c>
      <c r="J1702" s="31" t="s">
        <v>3070</v>
      </c>
      <c r="P1702" s="187"/>
      <c r="Q1702" s="184"/>
      <c r="R1702" s="185"/>
      <c r="S1702" s="186"/>
    </row>
    <row r="1703" spans="8:19" x14ac:dyDescent="0.2">
      <c r="H1703" s="97"/>
      <c r="I1703" s="133">
        <v>16376</v>
      </c>
      <c r="J1703" s="31" t="s">
        <v>3825</v>
      </c>
      <c r="P1703" s="187"/>
      <c r="Q1703" s="184"/>
      <c r="R1703" s="185"/>
      <c r="S1703" s="186"/>
    </row>
    <row r="1704" spans="8:19" x14ac:dyDescent="0.2">
      <c r="H1704" s="97">
        <v>842</v>
      </c>
      <c r="I1704" s="133">
        <v>15280</v>
      </c>
      <c r="J1704" s="31" t="s">
        <v>3071</v>
      </c>
      <c r="P1704" s="187"/>
      <c r="Q1704" s="184"/>
      <c r="R1704" s="185"/>
      <c r="S1704" s="186"/>
    </row>
    <row r="1705" spans="8:19" x14ac:dyDescent="0.2">
      <c r="H1705" s="97">
        <v>1365</v>
      </c>
      <c r="I1705" s="133">
        <v>12634</v>
      </c>
      <c r="J1705" s="31" t="s">
        <v>3072</v>
      </c>
      <c r="P1705" s="187"/>
      <c r="Q1705" s="184"/>
      <c r="R1705" s="185"/>
      <c r="S1705" s="186"/>
    </row>
    <row r="1706" spans="8:19" x14ac:dyDescent="0.2">
      <c r="H1706" s="97">
        <v>2787</v>
      </c>
      <c r="I1706" s="133">
        <v>13845</v>
      </c>
      <c r="J1706" s="31" t="s">
        <v>3073</v>
      </c>
      <c r="P1706" s="187"/>
      <c r="Q1706" s="184"/>
      <c r="R1706" s="185"/>
      <c r="S1706" s="186"/>
    </row>
    <row r="1707" spans="8:19" x14ac:dyDescent="0.2">
      <c r="H1707" s="97"/>
      <c r="I1707" s="133">
        <v>16147</v>
      </c>
      <c r="J1707" s="31" t="s">
        <v>3826</v>
      </c>
      <c r="P1707" s="187"/>
      <c r="Q1707" s="184"/>
      <c r="R1707" s="185"/>
      <c r="S1707" s="186"/>
    </row>
    <row r="1708" spans="8:19" x14ac:dyDescent="0.2">
      <c r="H1708" s="97"/>
      <c r="I1708" s="133">
        <v>16146</v>
      </c>
      <c r="J1708" s="31" t="s">
        <v>3827</v>
      </c>
      <c r="P1708" s="187"/>
      <c r="Q1708" s="184"/>
      <c r="R1708" s="185"/>
      <c r="S1708" s="186"/>
    </row>
    <row r="1709" spans="8:19" x14ac:dyDescent="0.2">
      <c r="H1709" s="97">
        <v>34</v>
      </c>
      <c r="I1709" s="133">
        <v>12635</v>
      </c>
      <c r="J1709" s="31" t="s">
        <v>3074</v>
      </c>
      <c r="P1709" s="187"/>
      <c r="Q1709" s="184"/>
      <c r="R1709" s="185"/>
      <c r="S1709" s="186"/>
    </row>
    <row r="1710" spans="8:19" x14ac:dyDescent="0.2">
      <c r="H1710" s="97">
        <v>4170</v>
      </c>
      <c r="I1710" s="133">
        <v>15390</v>
      </c>
      <c r="J1710" s="31" t="s">
        <v>3075</v>
      </c>
      <c r="P1710" s="187"/>
      <c r="Q1710" s="184"/>
      <c r="R1710" s="185"/>
      <c r="S1710" s="186"/>
    </row>
    <row r="1711" spans="8:19" x14ac:dyDescent="0.2">
      <c r="H1711" s="97"/>
      <c r="I1711" s="133">
        <v>11228</v>
      </c>
      <c r="J1711" s="31" t="s">
        <v>3076</v>
      </c>
      <c r="P1711" s="187"/>
      <c r="Q1711" s="184"/>
      <c r="R1711" s="185"/>
      <c r="S1711" s="186"/>
    </row>
    <row r="1712" spans="8:19" x14ac:dyDescent="0.2">
      <c r="H1712" s="97">
        <v>667</v>
      </c>
      <c r="I1712" s="133">
        <v>15201</v>
      </c>
      <c r="J1712" s="31" t="s">
        <v>3077</v>
      </c>
      <c r="P1712" s="187"/>
      <c r="Q1712" s="184"/>
      <c r="R1712" s="185"/>
      <c r="S1712" s="186"/>
    </row>
    <row r="1713" spans="8:19" x14ac:dyDescent="0.2">
      <c r="H1713" s="97">
        <v>2426</v>
      </c>
      <c r="I1713" s="133">
        <v>13716</v>
      </c>
      <c r="J1713" s="31" t="s">
        <v>3078</v>
      </c>
      <c r="P1713" s="187"/>
      <c r="Q1713" s="184"/>
      <c r="R1713" s="185"/>
      <c r="S1713" s="186"/>
    </row>
    <row r="1714" spans="8:19" x14ac:dyDescent="0.2">
      <c r="H1714" s="97">
        <v>903</v>
      </c>
      <c r="I1714" s="133">
        <v>15313</v>
      </c>
      <c r="J1714" s="31" t="s">
        <v>3079</v>
      </c>
      <c r="P1714" s="187"/>
      <c r="Q1714" s="184"/>
      <c r="R1714" s="185"/>
      <c r="S1714" s="186"/>
    </row>
    <row r="1715" spans="8:19" x14ac:dyDescent="0.2">
      <c r="H1715" s="97"/>
      <c r="I1715" s="133">
        <v>16180</v>
      </c>
      <c r="J1715" s="31" t="s">
        <v>3828</v>
      </c>
      <c r="P1715" s="187"/>
      <c r="Q1715" s="184"/>
      <c r="R1715" s="185"/>
      <c r="S1715" s="186"/>
    </row>
    <row r="1716" spans="8:19" x14ac:dyDescent="0.2">
      <c r="H1716" s="97">
        <v>5586</v>
      </c>
      <c r="I1716" s="133">
        <v>14649</v>
      </c>
      <c r="J1716" s="31" t="s">
        <v>3080</v>
      </c>
      <c r="P1716" s="187"/>
      <c r="Q1716" s="184"/>
      <c r="R1716" s="185"/>
      <c r="S1716" s="186"/>
    </row>
    <row r="1717" spans="8:19" x14ac:dyDescent="0.2">
      <c r="H1717" s="97">
        <v>2828</v>
      </c>
      <c r="I1717" s="133">
        <v>13773</v>
      </c>
      <c r="J1717" s="31" t="s">
        <v>3081</v>
      </c>
      <c r="P1717" s="187"/>
      <c r="Q1717" s="184"/>
      <c r="R1717" s="185"/>
      <c r="S1717" s="186"/>
    </row>
    <row r="1718" spans="8:19" x14ac:dyDescent="0.2">
      <c r="H1718" s="97">
        <v>584</v>
      </c>
      <c r="I1718" s="133">
        <v>15156</v>
      </c>
      <c r="J1718" s="31" t="s">
        <v>3082</v>
      </c>
      <c r="P1718" s="187"/>
      <c r="Q1718" s="184"/>
      <c r="R1718" s="185"/>
      <c r="S1718" s="186"/>
    </row>
    <row r="1719" spans="8:19" x14ac:dyDescent="0.2">
      <c r="H1719" s="97">
        <v>2889</v>
      </c>
      <c r="I1719" s="133">
        <v>13817</v>
      </c>
      <c r="J1719" s="31" t="s">
        <v>3083</v>
      </c>
      <c r="P1719" s="187"/>
      <c r="Q1719" s="184"/>
      <c r="R1719" s="185"/>
      <c r="S1719" s="186"/>
    </row>
    <row r="1720" spans="8:19" x14ac:dyDescent="0.2">
      <c r="H1720" s="97">
        <v>5112</v>
      </c>
      <c r="I1720" s="133">
        <v>16588</v>
      </c>
      <c r="J1720" s="31" t="s">
        <v>3084</v>
      </c>
      <c r="P1720" s="187"/>
      <c r="Q1720" s="184"/>
      <c r="R1720" s="185"/>
      <c r="S1720" s="186"/>
    </row>
    <row r="1721" spans="8:19" x14ac:dyDescent="0.2">
      <c r="H1721" s="97"/>
      <c r="I1721" s="133">
        <v>16151</v>
      </c>
      <c r="J1721" s="31" t="s">
        <v>3829</v>
      </c>
      <c r="P1721" s="187"/>
      <c r="Q1721" s="184"/>
      <c r="R1721" s="185"/>
      <c r="S1721" s="186"/>
    </row>
    <row r="1722" spans="8:19" x14ac:dyDescent="0.2">
      <c r="H1722" s="97">
        <v>5406</v>
      </c>
      <c r="I1722" s="133">
        <v>14645</v>
      </c>
      <c r="J1722" s="31" t="s">
        <v>3085</v>
      </c>
      <c r="P1722" s="187"/>
      <c r="Q1722" s="184"/>
      <c r="R1722" s="185"/>
      <c r="S1722" s="186"/>
    </row>
    <row r="1723" spans="8:19" x14ac:dyDescent="0.2">
      <c r="H1723" s="97">
        <v>5637</v>
      </c>
      <c r="I1723" s="133">
        <v>14650</v>
      </c>
      <c r="J1723" s="31" t="s">
        <v>3086</v>
      </c>
      <c r="P1723" s="187"/>
      <c r="Q1723" s="184"/>
      <c r="R1723" s="185"/>
      <c r="S1723" s="186"/>
    </row>
    <row r="1724" spans="8:19" x14ac:dyDescent="0.2">
      <c r="H1724" s="97"/>
      <c r="I1724" s="133">
        <v>10147</v>
      </c>
      <c r="J1724" s="31" t="s">
        <v>3087</v>
      </c>
      <c r="P1724" s="187"/>
      <c r="Q1724" s="184"/>
      <c r="R1724" s="185"/>
      <c r="S1724" s="186"/>
    </row>
    <row r="1725" spans="8:19" x14ac:dyDescent="0.2">
      <c r="H1725" s="97">
        <v>5323</v>
      </c>
      <c r="I1725" s="133">
        <v>14497</v>
      </c>
      <c r="J1725" s="31" t="s">
        <v>3088</v>
      </c>
      <c r="P1725" s="187"/>
      <c r="Q1725" s="184"/>
      <c r="R1725" s="185"/>
      <c r="S1725" s="186"/>
    </row>
    <row r="1726" spans="8:19" x14ac:dyDescent="0.2">
      <c r="H1726" s="97">
        <v>6061</v>
      </c>
      <c r="I1726" s="133">
        <v>12609</v>
      </c>
      <c r="J1726" s="31" t="s">
        <v>3089</v>
      </c>
      <c r="P1726" s="187"/>
      <c r="Q1726" s="184"/>
      <c r="R1726" s="185"/>
      <c r="S1726" s="186"/>
    </row>
    <row r="1727" spans="8:19" x14ac:dyDescent="0.2">
      <c r="H1727" s="97"/>
      <c r="I1727" s="133">
        <v>13216</v>
      </c>
      <c r="J1727" s="31" t="s">
        <v>3090</v>
      </c>
      <c r="P1727" s="187"/>
      <c r="Q1727" s="184"/>
      <c r="R1727" s="185"/>
      <c r="S1727" s="186"/>
    </row>
    <row r="1728" spans="8:19" x14ac:dyDescent="0.2">
      <c r="H1728" s="97"/>
      <c r="I1728" s="133">
        <v>10953</v>
      </c>
      <c r="J1728" s="31" t="s">
        <v>3091</v>
      </c>
      <c r="P1728" s="187"/>
      <c r="Q1728" s="184"/>
      <c r="R1728" s="185"/>
      <c r="S1728" s="186"/>
    </row>
    <row r="1729" spans="8:19" x14ac:dyDescent="0.2">
      <c r="H1729" s="97">
        <v>6741</v>
      </c>
      <c r="I1729" s="133">
        <v>13299</v>
      </c>
      <c r="J1729" s="31" t="s">
        <v>3092</v>
      </c>
      <c r="P1729" s="187"/>
      <c r="Q1729" s="184"/>
      <c r="R1729" s="185"/>
      <c r="S1729" s="186"/>
    </row>
    <row r="1730" spans="8:19" x14ac:dyDescent="0.2">
      <c r="H1730" s="97">
        <v>6434</v>
      </c>
      <c r="I1730" s="133">
        <v>16101</v>
      </c>
      <c r="J1730" s="31" t="s">
        <v>3093</v>
      </c>
      <c r="P1730" s="187"/>
      <c r="Q1730" s="184"/>
      <c r="R1730" s="185"/>
      <c r="S1730" s="186"/>
    </row>
    <row r="1731" spans="8:19" x14ac:dyDescent="0.2">
      <c r="H1731" s="97">
        <v>5872</v>
      </c>
      <c r="I1731" s="133">
        <v>14646</v>
      </c>
      <c r="J1731" s="31" t="s">
        <v>3094</v>
      </c>
      <c r="P1731" s="187"/>
      <c r="Q1731" s="184"/>
      <c r="R1731" s="185"/>
      <c r="S1731" s="186"/>
    </row>
    <row r="1732" spans="8:19" x14ac:dyDescent="0.2">
      <c r="H1732" s="97">
        <v>2067</v>
      </c>
      <c r="I1732" s="133">
        <v>12611</v>
      </c>
      <c r="J1732" s="31" t="s">
        <v>3095</v>
      </c>
      <c r="P1732" s="187"/>
      <c r="Q1732" s="184"/>
      <c r="R1732" s="185"/>
      <c r="S1732" s="186"/>
    </row>
    <row r="1733" spans="8:19" x14ac:dyDescent="0.2">
      <c r="H1733" s="97"/>
      <c r="I1733" s="133">
        <v>16552</v>
      </c>
      <c r="J1733" s="31" t="s">
        <v>3830</v>
      </c>
      <c r="P1733" s="187"/>
      <c r="Q1733" s="184"/>
      <c r="R1733" s="185"/>
      <c r="S1733" s="186"/>
    </row>
    <row r="1734" spans="8:19" x14ac:dyDescent="0.2">
      <c r="H1734" s="97"/>
      <c r="I1734" s="133">
        <v>12613</v>
      </c>
      <c r="J1734" s="31" t="s">
        <v>3096</v>
      </c>
      <c r="P1734" s="187"/>
      <c r="Q1734" s="184"/>
      <c r="R1734" s="185"/>
      <c r="S1734" s="186"/>
    </row>
    <row r="1735" spans="8:19" x14ac:dyDescent="0.2">
      <c r="H1735" s="97">
        <v>2337</v>
      </c>
      <c r="I1735" s="133">
        <v>14482</v>
      </c>
      <c r="J1735" s="31" t="s">
        <v>3097</v>
      </c>
      <c r="P1735" s="187"/>
      <c r="Q1735" s="184"/>
      <c r="R1735" s="185"/>
      <c r="S1735" s="186"/>
    </row>
    <row r="1736" spans="8:19" x14ac:dyDescent="0.2">
      <c r="H1736" s="97"/>
      <c r="I1736" s="133">
        <v>14372</v>
      </c>
      <c r="J1736" s="31" t="s">
        <v>3098</v>
      </c>
      <c r="P1736" s="187"/>
      <c r="Q1736" s="184"/>
      <c r="R1736" s="185"/>
      <c r="S1736" s="186"/>
    </row>
    <row r="1737" spans="8:19" x14ac:dyDescent="0.2">
      <c r="H1737" s="97">
        <v>6623</v>
      </c>
      <c r="I1737" s="133">
        <v>12606</v>
      </c>
      <c r="J1737" s="31" t="s">
        <v>3099</v>
      </c>
      <c r="P1737" s="187"/>
      <c r="Q1737" s="184"/>
      <c r="R1737" s="185"/>
      <c r="S1737" s="186"/>
    </row>
    <row r="1738" spans="8:19" x14ac:dyDescent="0.2">
      <c r="H1738" s="97">
        <v>6455</v>
      </c>
      <c r="I1738" s="133">
        <v>16109</v>
      </c>
      <c r="J1738" s="31" t="s">
        <v>3100</v>
      </c>
      <c r="P1738" s="187"/>
      <c r="Q1738" s="184"/>
      <c r="R1738" s="185"/>
      <c r="S1738" s="186"/>
    </row>
    <row r="1739" spans="8:19" x14ac:dyDescent="0.2">
      <c r="H1739" s="97">
        <v>5873</v>
      </c>
      <c r="I1739" s="133">
        <v>14648</v>
      </c>
      <c r="J1739" s="31" t="s">
        <v>1483</v>
      </c>
      <c r="P1739" s="187"/>
      <c r="Q1739" s="184"/>
      <c r="R1739" s="185"/>
      <c r="S1739" s="186"/>
    </row>
    <row r="1740" spans="8:19" x14ac:dyDescent="0.2">
      <c r="H1740" s="97">
        <v>6436</v>
      </c>
      <c r="I1740" s="133">
        <v>16605</v>
      </c>
      <c r="J1740" s="31" t="s">
        <v>1484</v>
      </c>
      <c r="P1740" s="187"/>
      <c r="Q1740" s="184"/>
      <c r="R1740" s="185"/>
      <c r="S1740" s="186"/>
    </row>
    <row r="1741" spans="8:19" x14ac:dyDescent="0.2">
      <c r="H1741" s="97">
        <v>5587</v>
      </c>
      <c r="I1741" s="133">
        <v>14647</v>
      </c>
      <c r="J1741" s="31" t="s">
        <v>1485</v>
      </c>
      <c r="P1741" s="187"/>
      <c r="Q1741" s="184"/>
      <c r="R1741" s="185"/>
      <c r="S1741" s="186"/>
    </row>
    <row r="1742" spans="8:19" x14ac:dyDescent="0.2">
      <c r="H1742" s="97">
        <v>2220</v>
      </c>
      <c r="I1742" s="133">
        <v>14369</v>
      </c>
      <c r="J1742" s="31" t="s">
        <v>1486</v>
      </c>
      <c r="P1742" s="187"/>
      <c r="Q1742" s="184"/>
      <c r="R1742" s="185"/>
      <c r="S1742" s="186"/>
    </row>
    <row r="1743" spans="8:19" x14ac:dyDescent="0.2">
      <c r="H1743" s="97">
        <v>6754</v>
      </c>
      <c r="I1743" s="133">
        <v>13312</v>
      </c>
      <c r="J1743" s="31" t="s">
        <v>1487</v>
      </c>
      <c r="P1743" s="187"/>
      <c r="Q1743" s="184"/>
      <c r="R1743" s="185"/>
      <c r="S1743" s="186"/>
    </row>
    <row r="1744" spans="8:19" x14ac:dyDescent="0.2">
      <c r="H1744" s="97"/>
      <c r="I1744" s="133">
        <v>16447</v>
      </c>
      <c r="J1744" s="31" t="s">
        <v>3831</v>
      </c>
      <c r="P1744" s="187"/>
      <c r="Q1744" s="184"/>
      <c r="R1744" s="185"/>
      <c r="S1744" s="186"/>
    </row>
    <row r="1745" spans="8:19" x14ac:dyDescent="0.2">
      <c r="H1745" s="97"/>
      <c r="I1745" s="133">
        <v>10967</v>
      </c>
      <c r="J1745" s="31" t="s">
        <v>1488</v>
      </c>
      <c r="P1745" s="187"/>
      <c r="Q1745" s="184"/>
      <c r="R1745" s="185"/>
      <c r="S1745" s="186"/>
    </row>
    <row r="1746" spans="8:19" x14ac:dyDescent="0.2">
      <c r="H1746" s="97">
        <v>2145</v>
      </c>
      <c r="I1746" s="133">
        <v>12618</v>
      </c>
      <c r="J1746" s="31" t="s">
        <v>1489</v>
      </c>
      <c r="P1746" s="187"/>
      <c r="Q1746" s="184"/>
      <c r="R1746" s="185"/>
      <c r="S1746" s="186"/>
    </row>
    <row r="1747" spans="8:19" x14ac:dyDescent="0.2">
      <c r="H1747" s="97"/>
      <c r="I1747" s="133">
        <v>12619</v>
      </c>
      <c r="J1747" s="31" t="s">
        <v>1490</v>
      </c>
      <c r="P1747" s="187"/>
      <c r="Q1747" s="184"/>
      <c r="R1747" s="185"/>
      <c r="S1747" s="186"/>
    </row>
    <row r="1748" spans="8:19" x14ac:dyDescent="0.2">
      <c r="H1748" s="97"/>
      <c r="I1748" s="133">
        <v>11344</v>
      </c>
      <c r="J1748" s="31" t="s">
        <v>1491</v>
      </c>
      <c r="P1748" s="187"/>
      <c r="Q1748" s="184"/>
      <c r="R1748" s="185"/>
      <c r="S1748" s="186"/>
    </row>
    <row r="1749" spans="8:19" x14ac:dyDescent="0.2">
      <c r="H1749" s="97">
        <v>5731</v>
      </c>
      <c r="I1749" s="133">
        <v>14639</v>
      </c>
      <c r="J1749" s="31" t="s">
        <v>1492</v>
      </c>
      <c r="P1749" s="187"/>
      <c r="Q1749" s="184"/>
      <c r="R1749" s="185"/>
      <c r="S1749" s="186"/>
    </row>
    <row r="1750" spans="8:19" x14ac:dyDescent="0.2">
      <c r="H1750" s="97"/>
      <c r="I1750" s="133">
        <v>10171</v>
      </c>
      <c r="J1750" s="31" t="s">
        <v>1493</v>
      </c>
      <c r="P1750" s="187"/>
      <c r="Q1750" s="184"/>
      <c r="R1750" s="185"/>
      <c r="S1750" s="186"/>
    </row>
    <row r="1751" spans="8:19" x14ac:dyDescent="0.2">
      <c r="H1751" s="97">
        <v>4311</v>
      </c>
      <c r="I1751" s="133">
        <v>12694</v>
      </c>
      <c r="J1751" s="31" t="s">
        <v>1494</v>
      </c>
      <c r="P1751" s="187"/>
      <c r="Q1751" s="184"/>
      <c r="R1751" s="185"/>
      <c r="S1751" s="186"/>
    </row>
    <row r="1752" spans="8:19" x14ac:dyDescent="0.2">
      <c r="H1752" s="97">
        <v>4137</v>
      </c>
      <c r="I1752" s="133">
        <v>12783</v>
      </c>
      <c r="J1752" s="31" t="s">
        <v>1495</v>
      </c>
      <c r="P1752" s="187"/>
      <c r="Q1752" s="184"/>
      <c r="R1752" s="185"/>
      <c r="S1752" s="186"/>
    </row>
    <row r="1753" spans="8:19" x14ac:dyDescent="0.2">
      <c r="H1753" s="97"/>
      <c r="I1753" s="133">
        <v>12784</v>
      </c>
      <c r="J1753" s="31" t="s">
        <v>1496</v>
      </c>
      <c r="P1753" s="187"/>
      <c r="Q1753" s="184"/>
      <c r="R1753" s="185"/>
      <c r="S1753" s="186"/>
    </row>
    <row r="1754" spans="8:19" x14ac:dyDescent="0.2">
      <c r="H1754" s="97"/>
      <c r="I1754" s="133">
        <v>12785</v>
      </c>
      <c r="J1754" s="31" t="s">
        <v>1497</v>
      </c>
      <c r="P1754" s="187"/>
      <c r="Q1754" s="184"/>
      <c r="R1754" s="185"/>
      <c r="S1754" s="186"/>
    </row>
    <row r="1755" spans="8:19" x14ac:dyDescent="0.2">
      <c r="H1755" s="97">
        <v>585</v>
      </c>
      <c r="I1755" s="133">
        <v>15157</v>
      </c>
      <c r="J1755" s="31" t="s">
        <v>1498</v>
      </c>
      <c r="P1755" s="187"/>
      <c r="Q1755" s="184"/>
      <c r="R1755" s="185"/>
      <c r="S1755" s="186"/>
    </row>
    <row r="1756" spans="8:19" x14ac:dyDescent="0.2">
      <c r="H1756" s="97">
        <v>4312</v>
      </c>
      <c r="I1756" s="133">
        <v>12786</v>
      </c>
      <c r="J1756" s="31" t="s">
        <v>1499</v>
      </c>
      <c r="P1756" s="187"/>
      <c r="Q1756" s="184"/>
      <c r="R1756" s="185"/>
      <c r="S1756" s="186"/>
    </row>
    <row r="1757" spans="8:19" x14ac:dyDescent="0.2">
      <c r="H1757" s="97">
        <v>387</v>
      </c>
      <c r="I1757" s="133">
        <v>15050</v>
      </c>
      <c r="J1757" s="31" t="s">
        <v>1500</v>
      </c>
      <c r="P1757" s="187"/>
      <c r="Q1757" s="184"/>
      <c r="R1757" s="185"/>
      <c r="S1757" s="186"/>
    </row>
    <row r="1758" spans="8:19" x14ac:dyDescent="0.2">
      <c r="H1758" s="97">
        <v>4683</v>
      </c>
      <c r="I1758" s="133">
        <v>15460</v>
      </c>
      <c r="J1758" s="31" t="s">
        <v>1501</v>
      </c>
      <c r="P1758" s="187"/>
      <c r="Q1758" s="184"/>
      <c r="R1758" s="185"/>
      <c r="S1758" s="186"/>
    </row>
    <row r="1759" spans="8:19" x14ac:dyDescent="0.2">
      <c r="H1759" s="97">
        <v>792</v>
      </c>
      <c r="I1759" s="133">
        <v>15276</v>
      </c>
      <c r="J1759" s="31" t="s">
        <v>1502</v>
      </c>
      <c r="P1759" s="187"/>
      <c r="Q1759" s="184"/>
      <c r="R1759" s="185"/>
      <c r="S1759" s="186"/>
    </row>
    <row r="1760" spans="8:19" x14ac:dyDescent="0.2">
      <c r="H1760" s="97">
        <v>6240</v>
      </c>
      <c r="I1760" s="133">
        <v>12797</v>
      </c>
      <c r="J1760" s="31" t="s">
        <v>1503</v>
      </c>
      <c r="P1760" s="187"/>
      <c r="Q1760" s="184"/>
      <c r="R1760" s="185"/>
      <c r="S1760" s="186"/>
    </row>
    <row r="1761" spans="8:19" x14ac:dyDescent="0.2">
      <c r="H1761" s="97"/>
      <c r="I1761" s="133">
        <v>12789</v>
      </c>
      <c r="J1761" s="31" t="s">
        <v>1504</v>
      </c>
      <c r="P1761" s="187"/>
      <c r="Q1761" s="184"/>
      <c r="R1761" s="185"/>
      <c r="S1761" s="186"/>
    </row>
    <row r="1762" spans="8:19" x14ac:dyDescent="0.2">
      <c r="H1762" s="97"/>
      <c r="I1762" s="133">
        <v>16509</v>
      </c>
      <c r="J1762" s="31" t="s">
        <v>3832</v>
      </c>
      <c r="P1762" s="187"/>
      <c r="Q1762" s="184"/>
      <c r="R1762" s="185"/>
      <c r="S1762" s="186"/>
    </row>
    <row r="1763" spans="8:19" x14ac:dyDescent="0.2">
      <c r="H1763" s="97">
        <v>4201</v>
      </c>
      <c r="I1763" s="133">
        <v>12782</v>
      </c>
      <c r="J1763" s="31" t="s">
        <v>1505</v>
      </c>
      <c r="P1763" s="187"/>
      <c r="Q1763" s="184"/>
      <c r="R1763" s="185"/>
      <c r="S1763" s="186"/>
    </row>
    <row r="1764" spans="8:19" x14ac:dyDescent="0.2">
      <c r="H1764" s="97"/>
      <c r="I1764" s="133">
        <v>12791</v>
      </c>
      <c r="J1764" s="31" t="s">
        <v>1506</v>
      </c>
      <c r="P1764" s="187"/>
      <c r="Q1764" s="184"/>
      <c r="R1764" s="185"/>
      <c r="S1764" s="186"/>
    </row>
    <row r="1765" spans="8:19" x14ac:dyDescent="0.2">
      <c r="H1765" s="97"/>
      <c r="I1765" s="133">
        <v>13202</v>
      </c>
      <c r="J1765" s="31" t="s">
        <v>1507</v>
      </c>
      <c r="P1765" s="187"/>
      <c r="Q1765" s="184"/>
      <c r="R1765" s="185"/>
      <c r="S1765" s="186"/>
    </row>
    <row r="1766" spans="8:19" x14ac:dyDescent="0.2">
      <c r="H1766" s="97"/>
      <c r="I1766" s="133">
        <v>12792</v>
      </c>
      <c r="J1766" s="31" t="s">
        <v>1508</v>
      </c>
      <c r="P1766" s="187"/>
      <c r="Q1766" s="184"/>
      <c r="R1766" s="185"/>
      <c r="S1766" s="186"/>
    </row>
    <row r="1767" spans="8:19" x14ac:dyDescent="0.2">
      <c r="H1767" s="97">
        <v>6742</v>
      </c>
      <c r="I1767" s="133">
        <v>13300</v>
      </c>
      <c r="J1767" s="31" t="s">
        <v>1509</v>
      </c>
      <c r="P1767" s="187"/>
      <c r="Q1767" s="184"/>
      <c r="R1767" s="185"/>
      <c r="S1767" s="186"/>
    </row>
    <row r="1768" spans="8:19" x14ac:dyDescent="0.2">
      <c r="H1768" s="97"/>
      <c r="I1768" s="133">
        <v>12793</v>
      </c>
      <c r="J1768" s="31" t="s">
        <v>1510</v>
      </c>
      <c r="P1768" s="187"/>
      <c r="Q1768" s="184"/>
      <c r="R1768" s="185"/>
      <c r="S1768" s="186"/>
    </row>
    <row r="1769" spans="8:19" x14ac:dyDescent="0.2">
      <c r="H1769" s="97">
        <v>6743</v>
      </c>
      <c r="I1769" s="133">
        <v>16624</v>
      </c>
      <c r="J1769" s="31" t="s">
        <v>1511</v>
      </c>
      <c r="P1769" s="187"/>
      <c r="Q1769" s="184"/>
      <c r="R1769" s="185"/>
      <c r="S1769" s="186"/>
    </row>
    <row r="1770" spans="8:19" x14ac:dyDescent="0.2">
      <c r="H1770" s="97">
        <v>5750</v>
      </c>
      <c r="I1770" s="133">
        <v>14627</v>
      </c>
      <c r="J1770" s="31" t="s">
        <v>1512</v>
      </c>
      <c r="P1770" s="187"/>
      <c r="Q1770" s="184"/>
      <c r="R1770" s="185"/>
      <c r="S1770" s="186"/>
    </row>
    <row r="1771" spans="8:19" x14ac:dyDescent="0.2">
      <c r="H1771" s="97"/>
      <c r="I1771" s="133">
        <v>12795</v>
      </c>
      <c r="J1771" s="31" t="s">
        <v>1514</v>
      </c>
      <c r="P1771" s="187"/>
      <c r="Q1771" s="184"/>
      <c r="R1771" s="185"/>
      <c r="S1771" s="186"/>
    </row>
    <row r="1772" spans="8:19" x14ac:dyDescent="0.2">
      <c r="H1772" s="97"/>
      <c r="I1772" s="133">
        <v>12796</v>
      </c>
      <c r="J1772" s="31" t="s">
        <v>1515</v>
      </c>
      <c r="P1772" s="187"/>
      <c r="Q1772" s="184"/>
      <c r="R1772" s="185"/>
      <c r="S1772" s="186"/>
    </row>
    <row r="1773" spans="8:19" x14ac:dyDescent="0.2">
      <c r="H1773" s="97">
        <v>6745</v>
      </c>
      <c r="I1773" s="133">
        <v>13303</v>
      </c>
      <c r="J1773" s="31" t="s">
        <v>1516</v>
      </c>
      <c r="P1773" s="187"/>
      <c r="Q1773" s="184"/>
      <c r="R1773" s="185"/>
      <c r="S1773" s="186"/>
    </row>
    <row r="1774" spans="8:19" x14ac:dyDescent="0.2">
      <c r="H1774" s="97"/>
      <c r="I1774" s="133">
        <v>16323</v>
      </c>
      <c r="J1774" s="31" t="s">
        <v>3833</v>
      </c>
      <c r="P1774" s="187"/>
      <c r="Q1774" s="184"/>
      <c r="R1774" s="185"/>
      <c r="S1774" s="186"/>
    </row>
    <row r="1775" spans="8:19" x14ac:dyDescent="0.2">
      <c r="H1775" s="97"/>
      <c r="I1775" s="133">
        <v>12774</v>
      </c>
      <c r="J1775" s="31" t="s">
        <v>1517</v>
      </c>
      <c r="P1775" s="187"/>
      <c r="Q1775" s="184"/>
      <c r="R1775" s="185"/>
      <c r="S1775" s="186"/>
    </row>
    <row r="1776" spans="8:19" x14ac:dyDescent="0.2">
      <c r="H1776" s="97"/>
      <c r="I1776" s="133">
        <v>12772</v>
      </c>
      <c r="J1776" s="31" t="s">
        <v>1518</v>
      </c>
      <c r="P1776" s="187"/>
      <c r="Q1776" s="184"/>
      <c r="R1776" s="185"/>
      <c r="S1776" s="186"/>
    </row>
    <row r="1777" spans="8:19" x14ac:dyDescent="0.2">
      <c r="H1777" s="97"/>
      <c r="I1777" s="133">
        <v>10960</v>
      </c>
      <c r="J1777" s="31" t="s">
        <v>1519</v>
      </c>
      <c r="P1777" s="187"/>
      <c r="Q1777" s="184"/>
      <c r="R1777" s="185"/>
      <c r="S1777" s="186"/>
    </row>
    <row r="1778" spans="8:19" x14ac:dyDescent="0.2">
      <c r="H1778" s="97">
        <v>6748</v>
      </c>
      <c r="I1778" s="133">
        <v>13306</v>
      </c>
      <c r="J1778" s="31" t="s">
        <v>1520</v>
      </c>
      <c r="P1778" s="187"/>
      <c r="Q1778" s="184"/>
      <c r="R1778" s="185"/>
      <c r="S1778" s="186"/>
    </row>
    <row r="1779" spans="8:19" x14ac:dyDescent="0.2">
      <c r="H1779" s="97"/>
      <c r="I1779" s="133">
        <v>11361</v>
      </c>
      <c r="J1779" s="31" t="s">
        <v>1521</v>
      </c>
      <c r="P1779" s="187"/>
      <c r="Q1779" s="184"/>
      <c r="R1779" s="185"/>
      <c r="S1779" s="186"/>
    </row>
    <row r="1780" spans="8:19" x14ac:dyDescent="0.2">
      <c r="H1780" s="97"/>
      <c r="I1780" s="133">
        <v>12788</v>
      </c>
      <c r="J1780" s="31" t="s">
        <v>1522</v>
      </c>
      <c r="P1780" s="187"/>
      <c r="Q1780" s="184"/>
      <c r="R1780" s="185"/>
      <c r="S1780" s="186"/>
    </row>
    <row r="1781" spans="8:19" x14ac:dyDescent="0.2">
      <c r="H1781" s="97">
        <v>2050</v>
      </c>
      <c r="I1781" s="133">
        <v>14474</v>
      </c>
      <c r="J1781" s="31" t="s">
        <v>1523</v>
      </c>
      <c r="P1781" s="187"/>
      <c r="Q1781" s="184"/>
      <c r="R1781" s="185"/>
      <c r="S1781" s="186"/>
    </row>
    <row r="1782" spans="8:19" x14ac:dyDescent="0.2">
      <c r="H1782" s="97"/>
      <c r="I1782" s="133">
        <v>16551</v>
      </c>
      <c r="J1782" s="31" t="s">
        <v>3834</v>
      </c>
      <c r="P1782" s="187"/>
      <c r="Q1782" s="184"/>
      <c r="R1782" s="185"/>
      <c r="S1782" s="186"/>
    </row>
    <row r="1783" spans="8:19" x14ac:dyDescent="0.2">
      <c r="H1783" s="97">
        <v>6422</v>
      </c>
      <c r="I1783" s="133">
        <v>16096</v>
      </c>
      <c r="J1783" s="31" t="s">
        <v>1524</v>
      </c>
      <c r="P1783" s="187"/>
      <c r="Q1783" s="184"/>
      <c r="R1783" s="185"/>
      <c r="S1783" s="186"/>
    </row>
    <row r="1784" spans="8:19" x14ac:dyDescent="0.2">
      <c r="H1784" s="97"/>
      <c r="I1784" s="133">
        <v>10968</v>
      </c>
      <c r="J1784" s="31" t="s">
        <v>1525</v>
      </c>
    </row>
    <row r="1785" spans="8:19" x14ac:dyDescent="0.2">
      <c r="H1785" s="97">
        <v>6437</v>
      </c>
      <c r="I1785" s="133">
        <v>16104</v>
      </c>
      <c r="J1785" s="31" t="s">
        <v>1526</v>
      </c>
    </row>
    <row r="1786" spans="8:19" x14ac:dyDescent="0.2">
      <c r="H1786" s="97"/>
      <c r="I1786" s="133">
        <v>12770</v>
      </c>
      <c r="J1786" s="31" t="s">
        <v>1527</v>
      </c>
    </row>
    <row r="1787" spans="8:19" x14ac:dyDescent="0.2">
      <c r="H1787" s="97"/>
      <c r="I1787" s="133">
        <v>12771</v>
      </c>
      <c r="J1787" s="31" t="s">
        <v>1528</v>
      </c>
    </row>
    <row r="1788" spans="8:19" x14ac:dyDescent="0.2">
      <c r="H1788" s="97">
        <v>6511</v>
      </c>
      <c r="I1788" s="133">
        <v>16117</v>
      </c>
      <c r="J1788" s="31" t="s">
        <v>1529</v>
      </c>
    </row>
    <row r="1789" spans="8:19" x14ac:dyDescent="0.2">
      <c r="H1789" s="97"/>
      <c r="I1789" s="133">
        <v>12773</v>
      </c>
      <c r="J1789" s="31" t="s">
        <v>1530</v>
      </c>
    </row>
    <row r="1790" spans="8:19" x14ac:dyDescent="0.2">
      <c r="H1790" s="97"/>
      <c r="I1790" s="133">
        <v>12766</v>
      </c>
      <c r="J1790" s="31" t="s">
        <v>1531</v>
      </c>
    </row>
    <row r="1791" spans="8:19" x14ac:dyDescent="0.2">
      <c r="H1791" s="97">
        <v>4313</v>
      </c>
      <c r="I1791" s="133">
        <v>12775</v>
      </c>
      <c r="J1791" s="31" t="s">
        <v>1532</v>
      </c>
    </row>
    <row r="1792" spans="8:19" x14ac:dyDescent="0.2">
      <c r="H1792" s="97">
        <v>6110</v>
      </c>
      <c r="I1792" s="133">
        <v>15618</v>
      </c>
      <c r="J1792" s="31" t="s">
        <v>1533</v>
      </c>
    </row>
    <row r="1793" spans="8:10" x14ac:dyDescent="0.2">
      <c r="H1793" s="97">
        <v>6111</v>
      </c>
      <c r="I1793" s="133">
        <v>12777</v>
      </c>
      <c r="J1793" s="31" t="s">
        <v>1534</v>
      </c>
    </row>
    <row r="1794" spans="8:10" x14ac:dyDescent="0.2">
      <c r="H1794" s="97">
        <v>4138</v>
      </c>
      <c r="I1794" s="133">
        <v>12778</v>
      </c>
      <c r="J1794" s="31" t="s">
        <v>1535</v>
      </c>
    </row>
    <row r="1795" spans="8:10" x14ac:dyDescent="0.2">
      <c r="H1795" s="97">
        <v>388</v>
      </c>
      <c r="I1795" s="133">
        <v>15051</v>
      </c>
      <c r="J1795" s="31" t="s">
        <v>1536</v>
      </c>
    </row>
    <row r="1796" spans="8:10" x14ac:dyDescent="0.2">
      <c r="H1796" s="97">
        <v>5407</v>
      </c>
      <c r="I1796" s="133">
        <v>14625</v>
      </c>
      <c r="J1796" s="31" t="s">
        <v>1537</v>
      </c>
    </row>
    <row r="1797" spans="8:10" x14ac:dyDescent="0.2">
      <c r="H1797" s="97">
        <v>6135</v>
      </c>
      <c r="I1797" s="133">
        <v>12767</v>
      </c>
      <c r="J1797" s="31" t="s">
        <v>1538</v>
      </c>
    </row>
    <row r="1798" spans="8:10" x14ac:dyDescent="0.2">
      <c r="H1798" s="97">
        <v>3374</v>
      </c>
      <c r="I1798" s="133">
        <v>14443</v>
      </c>
      <c r="J1798" s="31" t="s">
        <v>1539</v>
      </c>
    </row>
    <row r="1799" spans="8:10" x14ac:dyDescent="0.2">
      <c r="H1799" s="97">
        <v>6033</v>
      </c>
      <c r="I1799" s="133">
        <v>12790</v>
      </c>
      <c r="J1799" s="31" t="s">
        <v>1540</v>
      </c>
    </row>
    <row r="1800" spans="8:10" x14ac:dyDescent="0.2">
      <c r="H1800" s="97"/>
      <c r="I1800" s="133">
        <v>12815</v>
      </c>
      <c r="J1800" s="31" t="s">
        <v>1541</v>
      </c>
    </row>
    <row r="1801" spans="8:10" x14ac:dyDescent="0.2">
      <c r="H1801" s="97">
        <v>2890</v>
      </c>
      <c r="I1801" s="133">
        <v>13818</v>
      </c>
      <c r="J1801" s="31" t="s">
        <v>1542</v>
      </c>
    </row>
    <row r="1802" spans="8:10" x14ac:dyDescent="0.2">
      <c r="H1802" s="97"/>
      <c r="I1802" s="133">
        <v>12816</v>
      </c>
      <c r="J1802" s="31" t="s">
        <v>1543</v>
      </c>
    </row>
    <row r="1803" spans="8:10" x14ac:dyDescent="0.2">
      <c r="H1803" s="97"/>
      <c r="I1803" s="133">
        <v>12817</v>
      </c>
      <c r="J1803" s="31" t="s">
        <v>1544</v>
      </c>
    </row>
    <row r="1804" spans="8:10" x14ac:dyDescent="0.2">
      <c r="H1804" s="97">
        <v>2788</v>
      </c>
      <c r="I1804" s="133">
        <v>13846</v>
      </c>
      <c r="J1804" s="31" t="s">
        <v>3194</v>
      </c>
    </row>
    <row r="1805" spans="8:10" x14ac:dyDescent="0.2">
      <c r="H1805" s="97">
        <v>2829</v>
      </c>
      <c r="I1805" s="133">
        <v>13774</v>
      </c>
      <c r="J1805" s="31" t="s">
        <v>3195</v>
      </c>
    </row>
    <row r="1806" spans="8:10" x14ac:dyDescent="0.2">
      <c r="H1806" s="97">
        <v>740</v>
      </c>
      <c r="I1806" s="133">
        <v>15246</v>
      </c>
      <c r="J1806" s="31" t="s">
        <v>3196</v>
      </c>
    </row>
    <row r="1807" spans="8:10" x14ac:dyDescent="0.2">
      <c r="H1807" s="97">
        <v>5755</v>
      </c>
      <c r="I1807" s="133">
        <v>14621</v>
      </c>
      <c r="J1807" s="31" t="s">
        <v>3197</v>
      </c>
    </row>
    <row r="1808" spans="8:10" x14ac:dyDescent="0.2">
      <c r="H1808" s="97">
        <v>6456</v>
      </c>
      <c r="I1808" s="133">
        <v>16110</v>
      </c>
      <c r="J1808" s="31" t="s">
        <v>3198</v>
      </c>
    </row>
    <row r="1809" spans="8:10" x14ac:dyDescent="0.2">
      <c r="H1809" s="97"/>
      <c r="I1809" s="133">
        <v>12829</v>
      </c>
      <c r="J1809" s="31" t="s">
        <v>3199</v>
      </c>
    </row>
    <row r="1810" spans="8:10" x14ac:dyDescent="0.2">
      <c r="H1810" s="97"/>
      <c r="I1810" s="133">
        <v>10489</v>
      </c>
      <c r="J1810" s="31" t="s">
        <v>3200</v>
      </c>
    </row>
    <row r="1811" spans="8:10" x14ac:dyDescent="0.2">
      <c r="H1811" s="97">
        <v>176</v>
      </c>
      <c r="I1811" s="133">
        <v>12821</v>
      </c>
      <c r="J1811" s="31" t="s">
        <v>3201</v>
      </c>
    </row>
    <row r="1812" spans="8:10" x14ac:dyDescent="0.2">
      <c r="H1812" s="97">
        <v>614</v>
      </c>
      <c r="I1812" s="133">
        <v>15179</v>
      </c>
      <c r="J1812" s="31" t="s">
        <v>3202</v>
      </c>
    </row>
    <row r="1813" spans="8:10" x14ac:dyDescent="0.2">
      <c r="H1813" s="97">
        <v>5315</v>
      </c>
      <c r="I1813" s="133">
        <v>12814</v>
      </c>
      <c r="J1813" s="31" t="s">
        <v>3203</v>
      </c>
    </row>
    <row r="1814" spans="8:10" x14ac:dyDescent="0.2">
      <c r="H1814" s="97"/>
      <c r="I1814" s="133">
        <v>12823</v>
      </c>
      <c r="J1814" s="31" t="s">
        <v>3204</v>
      </c>
    </row>
    <row r="1815" spans="8:10" x14ac:dyDescent="0.2">
      <c r="H1815" s="97"/>
      <c r="I1815" s="133">
        <v>12824</v>
      </c>
      <c r="J1815" s="31" t="s">
        <v>3205</v>
      </c>
    </row>
    <row r="1816" spans="8:10" x14ac:dyDescent="0.2">
      <c r="H1816" s="97"/>
      <c r="I1816" s="133">
        <v>12825</v>
      </c>
      <c r="J1816" s="31" t="s">
        <v>3206</v>
      </c>
    </row>
    <row r="1817" spans="8:10" x14ac:dyDescent="0.2">
      <c r="H1817" s="97"/>
      <c r="I1817" s="133">
        <v>12826</v>
      </c>
      <c r="J1817" s="31" t="s">
        <v>3207</v>
      </c>
    </row>
    <row r="1818" spans="8:10" x14ac:dyDescent="0.2">
      <c r="H1818" s="97"/>
      <c r="I1818" s="133">
        <v>12827</v>
      </c>
      <c r="J1818" s="31" t="s">
        <v>3208</v>
      </c>
    </row>
    <row r="1819" spans="8:10" x14ac:dyDescent="0.2">
      <c r="H1819" s="97">
        <v>5113</v>
      </c>
      <c r="I1819" s="133">
        <v>12828</v>
      </c>
      <c r="J1819" s="31" t="s">
        <v>3209</v>
      </c>
    </row>
    <row r="1820" spans="8:10" x14ac:dyDescent="0.2">
      <c r="H1820" s="97"/>
      <c r="I1820" s="133">
        <v>12806</v>
      </c>
      <c r="J1820" s="31" t="s">
        <v>3210</v>
      </c>
    </row>
    <row r="1821" spans="8:10" x14ac:dyDescent="0.2">
      <c r="H1821" s="97"/>
      <c r="I1821" s="133">
        <v>12804</v>
      </c>
      <c r="J1821" s="31" t="s">
        <v>3211</v>
      </c>
    </row>
    <row r="1822" spans="8:10" x14ac:dyDescent="0.2">
      <c r="H1822" s="97"/>
      <c r="I1822" s="133">
        <v>12820</v>
      </c>
      <c r="J1822" s="31" t="s">
        <v>3212</v>
      </c>
    </row>
    <row r="1823" spans="8:10" x14ac:dyDescent="0.2">
      <c r="H1823" s="97"/>
      <c r="I1823" s="133">
        <v>10222</v>
      </c>
      <c r="J1823" s="31" t="s">
        <v>3213</v>
      </c>
    </row>
    <row r="1824" spans="8:10" x14ac:dyDescent="0.2">
      <c r="H1824" s="97">
        <v>2917</v>
      </c>
      <c r="I1824" s="133">
        <v>12800</v>
      </c>
      <c r="J1824" s="31" t="s">
        <v>3214</v>
      </c>
    </row>
    <row r="1825" spans="8:10" x14ac:dyDescent="0.2">
      <c r="H1825" s="97"/>
      <c r="I1825" s="133">
        <v>11312</v>
      </c>
      <c r="J1825" s="31" t="s">
        <v>3215</v>
      </c>
    </row>
    <row r="1826" spans="8:10" x14ac:dyDescent="0.2">
      <c r="H1826" s="97">
        <v>2526</v>
      </c>
      <c r="I1826" s="133">
        <v>13752</v>
      </c>
      <c r="J1826" s="31" t="s">
        <v>3216</v>
      </c>
    </row>
    <row r="1827" spans="8:10" x14ac:dyDescent="0.2">
      <c r="H1827" s="97"/>
      <c r="I1827" s="133">
        <v>11064</v>
      </c>
      <c r="J1827" s="31" t="s">
        <v>3217</v>
      </c>
    </row>
    <row r="1828" spans="8:10" x14ac:dyDescent="0.2">
      <c r="H1828" s="97">
        <v>4741</v>
      </c>
      <c r="I1828" s="133">
        <v>15435</v>
      </c>
      <c r="J1828" s="31" t="s">
        <v>3218</v>
      </c>
    </row>
    <row r="1829" spans="8:10" x14ac:dyDescent="0.2">
      <c r="H1829" s="97">
        <v>2551</v>
      </c>
      <c r="I1829" s="133">
        <v>12803</v>
      </c>
      <c r="J1829" s="31" t="s">
        <v>3219</v>
      </c>
    </row>
    <row r="1830" spans="8:10" x14ac:dyDescent="0.2">
      <c r="H1830" s="97">
        <v>5638</v>
      </c>
      <c r="I1830" s="133">
        <v>14622</v>
      </c>
      <c r="J1830" s="31" t="s">
        <v>3220</v>
      </c>
    </row>
    <row r="1831" spans="8:10" x14ac:dyDescent="0.2">
      <c r="H1831" s="97">
        <v>5429</v>
      </c>
      <c r="I1831" s="133">
        <v>14624</v>
      </c>
      <c r="J1831" s="31" t="s">
        <v>3221</v>
      </c>
    </row>
    <row r="1832" spans="8:10" x14ac:dyDescent="0.2">
      <c r="H1832" s="97"/>
      <c r="I1832" s="133">
        <v>12798</v>
      </c>
      <c r="J1832" s="31" t="s">
        <v>3222</v>
      </c>
    </row>
    <row r="1833" spans="8:10" x14ac:dyDescent="0.2">
      <c r="H1833" s="97">
        <v>5115</v>
      </c>
      <c r="I1833" s="133">
        <v>12807</v>
      </c>
      <c r="J1833" s="31" t="s">
        <v>3223</v>
      </c>
    </row>
    <row r="1834" spans="8:10" x14ac:dyDescent="0.2">
      <c r="H1834" s="97"/>
      <c r="I1834" s="133">
        <v>11302</v>
      </c>
      <c r="J1834" s="31" t="s">
        <v>3224</v>
      </c>
    </row>
    <row r="1835" spans="8:10" x14ac:dyDescent="0.2">
      <c r="H1835" s="97"/>
      <c r="I1835" s="133">
        <v>13665</v>
      </c>
      <c r="J1835" s="31" t="s">
        <v>3225</v>
      </c>
    </row>
    <row r="1836" spans="8:10" x14ac:dyDescent="0.2">
      <c r="H1836" s="97">
        <v>3821</v>
      </c>
      <c r="I1836" s="133">
        <v>16016</v>
      </c>
      <c r="J1836" s="31" t="s">
        <v>3226</v>
      </c>
    </row>
    <row r="1837" spans="8:10" x14ac:dyDescent="0.2">
      <c r="H1837" s="97">
        <v>2493</v>
      </c>
      <c r="I1837" s="133">
        <v>12808</v>
      </c>
      <c r="J1837" s="31" t="s">
        <v>3227</v>
      </c>
    </row>
    <row r="1838" spans="8:10" x14ac:dyDescent="0.2">
      <c r="H1838" s="97"/>
      <c r="I1838" s="133">
        <v>12809</v>
      </c>
      <c r="J1838" s="31" t="s">
        <v>3228</v>
      </c>
    </row>
    <row r="1839" spans="8:10" x14ac:dyDescent="0.2">
      <c r="H1839" s="97">
        <v>331</v>
      </c>
      <c r="I1839" s="133">
        <v>15015</v>
      </c>
      <c r="J1839" s="31" t="s">
        <v>3229</v>
      </c>
    </row>
    <row r="1840" spans="8:10" x14ac:dyDescent="0.2">
      <c r="H1840" s="97">
        <v>5674</v>
      </c>
      <c r="I1840" s="133">
        <v>14623</v>
      </c>
      <c r="J1840" s="31" t="s">
        <v>3230</v>
      </c>
    </row>
    <row r="1841" spans="8:10" x14ac:dyDescent="0.2">
      <c r="H1841" s="97"/>
      <c r="I1841" s="133">
        <v>12812</v>
      </c>
      <c r="J1841" s="31" t="s">
        <v>3231</v>
      </c>
    </row>
    <row r="1842" spans="8:10" x14ac:dyDescent="0.2">
      <c r="H1842" s="97">
        <v>696</v>
      </c>
      <c r="I1842" s="133">
        <v>15215</v>
      </c>
      <c r="J1842" s="31" t="s">
        <v>3232</v>
      </c>
    </row>
    <row r="1843" spans="8:10" x14ac:dyDescent="0.2">
      <c r="H1843" s="97">
        <v>5675</v>
      </c>
      <c r="I1843" s="133">
        <v>16073</v>
      </c>
      <c r="J1843" s="31" t="s">
        <v>3233</v>
      </c>
    </row>
    <row r="1844" spans="8:10" x14ac:dyDescent="0.2">
      <c r="H1844" s="97"/>
      <c r="I1844" s="133">
        <v>12716</v>
      </c>
      <c r="J1844" s="31" t="s">
        <v>3234</v>
      </c>
    </row>
    <row r="1845" spans="8:10" x14ac:dyDescent="0.2">
      <c r="H1845" s="97"/>
      <c r="I1845" s="133">
        <v>12780</v>
      </c>
      <c r="J1845" s="31" t="s">
        <v>3235</v>
      </c>
    </row>
    <row r="1846" spans="8:10" x14ac:dyDescent="0.2">
      <c r="H1846" s="97">
        <v>63</v>
      </c>
      <c r="I1846" s="133">
        <v>12720</v>
      </c>
      <c r="J1846" s="31" t="s">
        <v>3236</v>
      </c>
    </row>
    <row r="1847" spans="8:10" x14ac:dyDescent="0.2">
      <c r="H1847" s="97"/>
      <c r="I1847" s="133">
        <v>12721</v>
      </c>
      <c r="J1847" s="31" t="s">
        <v>3237</v>
      </c>
    </row>
    <row r="1848" spans="8:10" x14ac:dyDescent="0.2">
      <c r="H1848" s="97">
        <v>5192</v>
      </c>
      <c r="I1848" s="133">
        <v>15628</v>
      </c>
      <c r="J1848" s="31" t="s">
        <v>3238</v>
      </c>
    </row>
    <row r="1849" spans="8:10" x14ac:dyDescent="0.2">
      <c r="H1849" s="97"/>
      <c r="I1849" s="133">
        <v>11050</v>
      </c>
      <c r="J1849" s="31" t="s">
        <v>3239</v>
      </c>
    </row>
    <row r="1850" spans="8:10" x14ac:dyDescent="0.2">
      <c r="H1850" s="97">
        <v>5858</v>
      </c>
      <c r="I1850" s="133">
        <v>14638</v>
      </c>
      <c r="J1850" s="31" t="s">
        <v>3240</v>
      </c>
    </row>
    <row r="1851" spans="8:10" x14ac:dyDescent="0.2">
      <c r="H1851" s="97">
        <v>2025</v>
      </c>
      <c r="I1851" s="133">
        <v>14526</v>
      </c>
      <c r="J1851" s="31" t="s">
        <v>3241</v>
      </c>
    </row>
    <row r="1852" spans="8:10" x14ac:dyDescent="0.2">
      <c r="H1852" s="97">
        <v>5639</v>
      </c>
      <c r="I1852" s="133">
        <v>14636</v>
      </c>
      <c r="J1852" s="31" t="s">
        <v>3242</v>
      </c>
    </row>
    <row r="1853" spans="8:10" x14ac:dyDescent="0.2">
      <c r="H1853" s="97"/>
      <c r="I1853" s="133">
        <v>10034</v>
      </c>
      <c r="J1853" s="31" t="s">
        <v>3243</v>
      </c>
    </row>
    <row r="1854" spans="8:10" x14ac:dyDescent="0.2">
      <c r="H1854" s="97">
        <v>5010</v>
      </c>
      <c r="I1854" s="133">
        <v>12725</v>
      </c>
      <c r="J1854" s="31" t="s">
        <v>3244</v>
      </c>
    </row>
    <row r="1855" spans="8:10" x14ac:dyDescent="0.2">
      <c r="H1855" s="97">
        <v>3618</v>
      </c>
      <c r="I1855" s="133">
        <v>16058</v>
      </c>
      <c r="J1855" s="31" t="s">
        <v>3448</v>
      </c>
    </row>
    <row r="1856" spans="8:10" x14ac:dyDescent="0.2">
      <c r="H1856" s="97">
        <v>1405</v>
      </c>
      <c r="I1856" s="133">
        <v>12718</v>
      </c>
      <c r="J1856" s="31" t="s">
        <v>3245</v>
      </c>
    </row>
    <row r="1857" spans="8:10" x14ac:dyDescent="0.2">
      <c r="H1857" s="97">
        <v>4104</v>
      </c>
      <c r="I1857" s="133">
        <v>16087</v>
      </c>
      <c r="J1857" s="31" t="s">
        <v>3246</v>
      </c>
    </row>
    <row r="1858" spans="8:10" x14ac:dyDescent="0.2">
      <c r="H1858" s="97">
        <v>2830</v>
      </c>
      <c r="I1858" s="133">
        <v>13775</v>
      </c>
      <c r="J1858" s="31" t="s">
        <v>3247</v>
      </c>
    </row>
    <row r="1859" spans="8:10" x14ac:dyDescent="0.2">
      <c r="H1859" s="97"/>
      <c r="I1859" s="133">
        <v>12728</v>
      </c>
      <c r="J1859" s="31" t="s">
        <v>3248</v>
      </c>
    </row>
    <row r="1860" spans="8:10" x14ac:dyDescent="0.2">
      <c r="H1860" s="97"/>
      <c r="I1860" s="133">
        <v>12729</v>
      </c>
      <c r="J1860" s="31" t="s">
        <v>3249</v>
      </c>
    </row>
    <row r="1861" spans="8:10" x14ac:dyDescent="0.2">
      <c r="H1861" s="97">
        <v>5487</v>
      </c>
      <c r="I1861" s="133">
        <v>14547</v>
      </c>
      <c r="J1861" s="31" t="s">
        <v>3250</v>
      </c>
    </row>
    <row r="1862" spans="8:10" x14ac:dyDescent="0.2">
      <c r="H1862" s="97"/>
      <c r="I1862" s="133">
        <v>12731</v>
      </c>
      <c r="J1862" s="31" t="s">
        <v>3251</v>
      </c>
    </row>
    <row r="1863" spans="8:10" x14ac:dyDescent="0.2">
      <c r="H1863" s="97"/>
      <c r="I1863" s="133">
        <v>16550</v>
      </c>
      <c r="J1863" s="31" t="s">
        <v>3835</v>
      </c>
    </row>
    <row r="1864" spans="8:10" x14ac:dyDescent="0.2">
      <c r="H1864" s="97">
        <v>5640</v>
      </c>
      <c r="I1864" s="133">
        <v>14637</v>
      </c>
      <c r="J1864" s="31" t="s">
        <v>3252</v>
      </c>
    </row>
    <row r="1865" spans="8:10" x14ac:dyDescent="0.2">
      <c r="H1865" s="97"/>
      <c r="I1865" s="133">
        <v>12710</v>
      </c>
      <c r="J1865" s="31" t="s">
        <v>3253</v>
      </c>
    </row>
    <row r="1866" spans="8:10" x14ac:dyDescent="0.2">
      <c r="H1866" s="97">
        <v>2527</v>
      </c>
      <c r="I1866" s="133">
        <v>13736</v>
      </c>
      <c r="J1866" s="31" t="s">
        <v>3254</v>
      </c>
    </row>
    <row r="1867" spans="8:10" x14ac:dyDescent="0.2">
      <c r="H1867" s="97">
        <v>1135</v>
      </c>
      <c r="I1867" s="133">
        <v>15577</v>
      </c>
      <c r="J1867" s="31" t="s">
        <v>3255</v>
      </c>
    </row>
    <row r="1868" spans="8:10" x14ac:dyDescent="0.2">
      <c r="H1868" s="97">
        <v>5606</v>
      </c>
      <c r="I1868" s="133">
        <v>14640</v>
      </c>
      <c r="J1868" s="31" t="s">
        <v>3256</v>
      </c>
    </row>
    <row r="1869" spans="8:10" x14ac:dyDescent="0.2">
      <c r="H1869" s="97">
        <v>3033</v>
      </c>
      <c r="I1869" s="133">
        <v>12705</v>
      </c>
      <c r="J1869" s="31" t="s">
        <v>3257</v>
      </c>
    </row>
    <row r="1870" spans="8:10" x14ac:dyDescent="0.2">
      <c r="H1870" s="97"/>
      <c r="I1870" s="133">
        <v>10048</v>
      </c>
      <c r="J1870" s="31" t="s">
        <v>3258</v>
      </c>
    </row>
    <row r="1871" spans="8:10" x14ac:dyDescent="0.2">
      <c r="H1871" s="97"/>
      <c r="I1871" s="133">
        <v>16508</v>
      </c>
      <c r="J1871" s="31" t="s">
        <v>3836</v>
      </c>
    </row>
    <row r="1872" spans="8:10" x14ac:dyDescent="0.2">
      <c r="H1872" s="97">
        <v>3891</v>
      </c>
      <c r="I1872" s="133">
        <v>16071</v>
      </c>
      <c r="J1872" s="31" t="s">
        <v>3259</v>
      </c>
    </row>
    <row r="1873" spans="8:10" x14ac:dyDescent="0.2">
      <c r="H1873" s="97">
        <v>1061</v>
      </c>
      <c r="I1873" s="133">
        <v>15600</v>
      </c>
      <c r="J1873" s="31" t="s">
        <v>3260</v>
      </c>
    </row>
    <row r="1874" spans="8:10" x14ac:dyDescent="0.2">
      <c r="H1874" s="97">
        <v>306</v>
      </c>
      <c r="I1874" s="133">
        <v>15474</v>
      </c>
      <c r="J1874" s="31" t="s">
        <v>3261</v>
      </c>
    </row>
    <row r="1875" spans="8:10" x14ac:dyDescent="0.2">
      <c r="H1875" s="97">
        <v>415</v>
      </c>
      <c r="I1875" s="133">
        <v>15072</v>
      </c>
      <c r="J1875" s="31" t="s">
        <v>3262</v>
      </c>
    </row>
    <row r="1876" spans="8:10" x14ac:dyDescent="0.2">
      <c r="H1876" s="97"/>
      <c r="I1876" s="133">
        <v>11155</v>
      </c>
      <c r="J1876" s="31" t="s">
        <v>3263</v>
      </c>
    </row>
    <row r="1877" spans="8:10" x14ac:dyDescent="0.2">
      <c r="H1877" s="97">
        <v>2852</v>
      </c>
      <c r="I1877" s="133">
        <v>13791</v>
      </c>
      <c r="J1877" s="31" t="s">
        <v>3264</v>
      </c>
    </row>
    <row r="1878" spans="8:10" x14ac:dyDescent="0.2">
      <c r="H1878" s="97"/>
      <c r="I1878" s="133">
        <v>12591</v>
      </c>
      <c r="J1878" s="31" t="s">
        <v>3265</v>
      </c>
    </row>
    <row r="1879" spans="8:10" x14ac:dyDescent="0.2">
      <c r="H1879" s="97">
        <v>2903</v>
      </c>
      <c r="I1879" s="133">
        <v>12801</v>
      </c>
      <c r="J1879" s="31" t="s">
        <v>3266</v>
      </c>
    </row>
    <row r="1880" spans="8:10" x14ac:dyDescent="0.2">
      <c r="H1880" s="97"/>
      <c r="I1880" s="133">
        <v>11323</v>
      </c>
      <c r="J1880" s="31" t="s">
        <v>3267</v>
      </c>
    </row>
    <row r="1881" spans="8:10" x14ac:dyDescent="0.2">
      <c r="H1881" s="97"/>
      <c r="I1881" s="133">
        <v>10805</v>
      </c>
      <c r="J1881" s="31" t="s">
        <v>3268</v>
      </c>
    </row>
    <row r="1882" spans="8:10" x14ac:dyDescent="0.2">
      <c r="H1882" s="97"/>
      <c r="I1882" s="133">
        <v>16243</v>
      </c>
      <c r="J1882" s="31" t="s">
        <v>3837</v>
      </c>
    </row>
    <row r="1883" spans="8:10" x14ac:dyDescent="0.2">
      <c r="H1883" s="97">
        <v>497</v>
      </c>
      <c r="I1883" s="133">
        <v>15106</v>
      </c>
      <c r="J1883" s="31" t="s">
        <v>3269</v>
      </c>
    </row>
    <row r="1884" spans="8:10" x14ac:dyDescent="0.2">
      <c r="H1884" s="97"/>
      <c r="I1884" s="133">
        <v>12730</v>
      </c>
      <c r="J1884" s="31" t="s">
        <v>3270</v>
      </c>
    </row>
    <row r="1885" spans="8:10" x14ac:dyDescent="0.2">
      <c r="H1885" s="97">
        <v>2464</v>
      </c>
      <c r="I1885" s="133">
        <v>15602</v>
      </c>
      <c r="J1885" s="31" t="s">
        <v>3449</v>
      </c>
    </row>
    <row r="1886" spans="8:10" x14ac:dyDescent="0.2">
      <c r="H1886" s="97"/>
      <c r="I1886" s="133">
        <v>11244</v>
      </c>
      <c r="J1886" s="31" t="s">
        <v>3271</v>
      </c>
    </row>
    <row r="1887" spans="8:10" x14ac:dyDescent="0.2">
      <c r="H1887" s="97">
        <v>2455</v>
      </c>
      <c r="I1887" s="133">
        <v>13187</v>
      </c>
      <c r="J1887" s="31" t="s">
        <v>3272</v>
      </c>
    </row>
    <row r="1888" spans="8:10" x14ac:dyDescent="0.2">
      <c r="H1888" s="97"/>
      <c r="I1888" s="133">
        <v>12708</v>
      </c>
      <c r="J1888" s="31" t="s">
        <v>3273</v>
      </c>
    </row>
    <row r="1889" spans="8:10" x14ac:dyDescent="0.2">
      <c r="H1889" s="97"/>
      <c r="I1889" s="133">
        <v>14067</v>
      </c>
      <c r="J1889" s="31" t="s">
        <v>3274</v>
      </c>
    </row>
    <row r="1890" spans="8:10" x14ac:dyDescent="0.2">
      <c r="H1890" s="97">
        <v>3393</v>
      </c>
      <c r="I1890" s="133">
        <v>14449</v>
      </c>
      <c r="J1890" s="31" t="s">
        <v>3275</v>
      </c>
    </row>
    <row r="1891" spans="8:10" x14ac:dyDescent="0.2">
      <c r="H1891" s="97">
        <v>586</v>
      </c>
      <c r="I1891" s="133">
        <v>15158</v>
      </c>
      <c r="J1891" s="31" t="s">
        <v>3276</v>
      </c>
    </row>
    <row r="1892" spans="8:10" x14ac:dyDescent="0.2">
      <c r="H1892" s="97">
        <v>955</v>
      </c>
      <c r="I1892" s="133">
        <v>15350</v>
      </c>
      <c r="J1892" s="31" t="s">
        <v>3277</v>
      </c>
    </row>
    <row r="1893" spans="8:10" x14ac:dyDescent="0.2">
      <c r="H1893" s="97"/>
      <c r="I1893" s="133">
        <v>11216</v>
      </c>
      <c r="J1893" s="31" t="s">
        <v>3278</v>
      </c>
    </row>
    <row r="1894" spans="8:10" x14ac:dyDescent="0.2">
      <c r="H1894" s="97">
        <v>332</v>
      </c>
      <c r="I1894" s="133">
        <v>15475</v>
      </c>
      <c r="J1894" s="31" t="s">
        <v>3279</v>
      </c>
    </row>
    <row r="1895" spans="8:10" x14ac:dyDescent="0.2">
      <c r="H1895" s="97"/>
      <c r="I1895" s="133">
        <v>16407</v>
      </c>
      <c r="J1895" s="31" t="s">
        <v>3838</v>
      </c>
    </row>
    <row r="1896" spans="8:10" x14ac:dyDescent="0.2">
      <c r="H1896" s="97">
        <v>3783</v>
      </c>
      <c r="I1896" s="133">
        <v>16003</v>
      </c>
      <c r="J1896" s="31" t="s">
        <v>3280</v>
      </c>
    </row>
    <row r="1897" spans="8:10" x14ac:dyDescent="0.2">
      <c r="H1897" s="97"/>
      <c r="I1897" s="133">
        <v>16507</v>
      </c>
      <c r="J1897" s="31" t="s">
        <v>3839</v>
      </c>
    </row>
    <row r="1898" spans="8:10" x14ac:dyDescent="0.2">
      <c r="H1898" s="97"/>
      <c r="I1898" s="133">
        <v>12702</v>
      </c>
      <c r="J1898" s="31" t="s">
        <v>3281</v>
      </c>
    </row>
    <row r="1899" spans="8:10" x14ac:dyDescent="0.2">
      <c r="H1899" s="97">
        <v>4253</v>
      </c>
      <c r="I1899" s="133">
        <v>12711</v>
      </c>
      <c r="J1899" s="31" t="s">
        <v>3282</v>
      </c>
    </row>
    <row r="1900" spans="8:10" x14ac:dyDescent="0.2">
      <c r="H1900" s="97"/>
      <c r="I1900" s="133">
        <v>16337</v>
      </c>
      <c r="J1900" s="31" t="s">
        <v>3840</v>
      </c>
    </row>
    <row r="1901" spans="8:10" x14ac:dyDescent="0.2">
      <c r="H1901" s="97">
        <v>5317</v>
      </c>
      <c r="I1901" s="133">
        <v>14495</v>
      </c>
      <c r="J1901" s="31" t="s">
        <v>3283</v>
      </c>
    </row>
    <row r="1902" spans="8:10" x14ac:dyDescent="0.2">
      <c r="H1902" s="97">
        <v>5193</v>
      </c>
      <c r="I1902" s="133">
        <v>12714</v>
      </c>
      <c r="J1902" s="31" t="s">
        <v>3284</v>
      </c>
    </row>
    <row r="1903" spans="8:10" x14ac:dyDescent="0.2">
      <c r="H1903" s="97"/>
      <c r="I1903" s="133">
        <v>12715</v>
      </c>
      <c r="J1903" s="31" t="s">
        <v>3285</v>
      </c>
    </row>
    <row r="1904" spans="8:10" x14ac:dyDescent="0.2">
      <c r="H1904" s="97">
        <v>3953</v>
      </c>
      <c r="I1904" s="133">
        <v>16034</v>
      </c>
      <c r="J1904" s="31" t="s">
        <v>3286</v>
      </c>
    </row>
    <row r="1905" spans="8:10" x14ac:dyDescent="0.2">
      <c r="H1905" s="97"/>
      <c r="I1905" s="133">
        <v>12735</v>
      </c>
      <c r="J1905" s="31" t="s">
        <v>3287</v>
      </c>
    </row>
    <row r="1906" spans="8:10" x14ac:dyDescent="0.2">
      <c r="H1906" s="97">
        <v>2853</v>
      </c>
      <c r="I1906" s="133">
        <v>13792</v>
      </c>
      <c r="J1906" s="31" t="s">
        <v>3288</v>
      </c>
    </row>
    <row r="1907" spans="8:10" x14ac:dyDescent="0.2">
      <c r="H1907" s="97"/>
      <c r="I1907" s="133">
        <v>10804</v>
      </c>
      <c r="J1907" s="31" t="s">
        <v>3289</v>
      </c>
    </row>
    <row r="1908" spans="8:10" x14ac:dyDescent="0.2">
      <c r="H1908" s="97">
        <v>3954</v>
      </c>
      <c r="I1908" s="133">
        <v>16035</v>
      </c>
      <c r="J1908" s="31" t="s">
        <v>3290</v>
      </c>
    </row>
    <row r="1909" spans="8:10" x14ac:dyDescent="0.2">
      <c r="H1909" s="97"/>
      <c r="I1909" s="133">
        <v>12703</v>
      </c>
      <c r="J1909" s="31" t="s">
        <v>3291</v>
      </c>
    </row>
    <row r="1910" spans="8:10" x14ac:dyDescent="0.2">
      <c r="H1910" s="97"/>
      <c r="I1910" s="133">
        <v>10564</v>
      </c>
      <c r="J1910" s="31" t="s">
        <v>3292</v>
      </c>
    </row>
    <row r="1911" spans="8:10" x14ac:dyDescent="0.2">
      <c r="H1911" s="97"/>
      <c r="I1911" s="133">
        <v>10625</v>
      </c>
      <c r="J1911" s="31" t="s">
        <v>3293</v>
      </c>
    </row>
    <row r="1912" spans="8:10" x14ac:dyDescent="0.2">
      <c r="H1912" s="97">
        <v>1062</v>
      </c>
      <c r="I1912" s="133">
        <v>15578</v>
      </c>
      <c r="J1912" s="31" t="s">
        <v>3294</v>
      </c>
    </row>
    <row r="1913" spans="8:10" x14ac:dyDescent="0.2">
      <c r="H1913" s="97"/>
      <c r="I1913" s="133">
        <v>12751</v>
      </c>
      <c r="J1913" s="31" t="s">
        <v>3295</v>
      </c>
    </row>
    <row r="1914" spans="8:10" x14ac:dyDescent="0.2">
      <c r="H1914" s="97">
        <v>4826</v>
      </c>
      <c r="I1914" s="133">
        <v>15424</v>
      </c>
      <c r="J1914" s="31" t="s">
        <v>3296</v>
      </c>
    </row>
    <row r="1915" spans="8:10" x14ac:dyDescent="0.2">
      <c r="H1915" s="97">
        <v>4105</v>
      </c>
      <c r="I1915" s="133">
        <v>12753</v>
      </c>
      <c r="J1915" s="31" t="s">
        <v>3297</v>
      </c>
    </row>
    <row r="1916" spans="8:10" x14ac:dyDescent="0.2">
      <c r="H1916" s="97"/>
      <c r="I1916" s="133">
        <v>11383</v>
      </c>
      <c r="J1916" s="31" t="s">
        <v>3298</v>
      </c>
    </row>
    <row r="1917" spans="8:10" x14ac:dyDescent="0.2">
      <c r="H1917" s="97"/>
      <c r="I1917" s="133">
        <v>16549</v>
      </c>
      <c r="J1917" s="31" t="s">
        <v>3841</v>
      </c>
    </row>
    <row r="1918" spans="8:10" x14ac:dyDescent="0.2">
      <c r="H1918" s="97"/>
      <c r="I1918" s="133">
        <v>12755</v>
      </c>
      <c r="J1918" s="31" t="s">
        <v>3299</v>
      </c>
    </row>
    <row r="1919" spans="8:10" x14ac:dyDescent="0.2">
      <c r="H1919" s="97">
        <v>5194</v>
      </c>
      <c r="I1919" s="133">
        <v>12765</v>
      </c>
      <c r="J1919" s="31" t="s">
        <v>1378</v>
      </c>
    </row>
    <row r="1920" spans="8:10" x14ac:dyDescent="0.2">
      <c r="H1920" s="97">
        <v>5790</v>
      </c>
      <c r="I1920" s="133">
        <v>14545</v>
      </c>
      <c r="J1920" s="31" t="s">
        <v>1379</v>
      </c>
    </row>
    <row r="1921" spans="8:10" x14ac:dyDescent="0.2">
      <c r="H1921" s="97"/>
      <c r="I1921" s="133">
        <v>12750</v>
      </c>
      <c r="J1921" s="31" t="s">
        <v>1380</v>
      </c>
    </row>
    <row r="1922" spans="8:10" x14ac:dyDescent="0.2">
      <c r="H1922" s="97">
        <v>3253</v>
      </c>
      <c r="I1922" s="133">
        <v>14401</v>
      </c>
      <c r="J1922" s="31" t="s">
        <v>1381</v>
      </c>
    </row>
    <row r="1923" spans="8:10" x14ac:dyDescent="0.2">
      <c r="H1923" s="97">
        <v>5430</v>
      </c>
      <c r="I1923" s="133">
        <v>14631</v>
      </c>
      <c r="J1923" s="31" t="s">
        <v>1382</v>
      </c>
    </row>
    <row r="1924" spans="8:10" x14ac:dyDescent="0.2">
      <c r="H1924" s="97"/>
      <c r="I1924" s="133">
        <v>16279</v>
      </c>
      <c r="J1924" s="31" t="s">
        <v>3842</v>
      </c>
    </row>
    <row r="1925" spans="8:10" x14ac:dyDescent="0.2">
      <c r="H1925" s="97"/>
      <c r="I1925" s="133">
        <v>12760</v>
      </c>
      <c r="J1925" s="31" t="s">
        <v>1383</v>
      </c>
    </row>
    <row r="1926" spans="8:10" x14ac:dyDescent="0.2">
      <c r="H1926" s="97">
        <v>2206</v>
      </c>
      <c r="I1926" s="133">
        <v>13249</v>
      </c>
      <c r="J1926" s="31" t="s">
        <v>1384</v>
      </c>
    </row>
    <row r="1927" spans="8:10" x14ac:dyDescent="0.2">
      <c r="H1927" s="97"/>
      <c r="I1927" s="133">
        <v>11192</v>
      </c>
      <c r="J1927" s="31" t="s">
        <v>1385</v>
      </c>
    </row>
    <row r="1928" spans="8:10" x14ac:dyDescent="0.2">
      <c r="H1928" s="97"/>
      <c r="I1928" s="133">
        <v>11193</v>
      </c>
      <c r="J1928" s="31" t="s">
        <v>1386</v>
      </c>
    </row>
    <row r="1929" spans="8:10" x14ac:dyDescent="0.2">
      <c r="H1929" s="97"/>
      <c r="I1929" s="133">
        <v>16336</v>
      </c>
      <c r="J1929" s="31" t="s">
        <v>3843</v>
      </c>
    </row>
    <row r="1930" spans="8:10" x14ac:dyDescent="0.2">
      <c r="H1930" s="97"/>
      <c r="I1930" s="133">
        <v>10016</v>
      </c>
      <c r="J1930" s="31" t="s">
        <v>1387</v>
      </c>
    </row>
    <row r="1931" spans="8:10" x14ac:dyDescent="0.2">
      <c r="H1931" s="97"/>
      <c r="I1931" s="133">
        <v>12761</v>
      </c>
      <c r="J1931" s="31" t="s">
        <v>1388</v>
      </c>
    </row>
    <row r="1932" spans="8:10" x14ac:dyDescent="0.2">
      <c r="H1932" s="97"/>
      <c r="I1932" s="133">
        <v>12762</v>
      </c>
      <c r="J1932" s="31" t="s">
        <v>1389</v>
      </c>
    </row>
    <row r="1933" spans="8:10" x14ac:dyDescent="0.2">
      <c r="H1933" s="97"/>
      <c r="I1933" s="133">
        <v>12763</v>
      </c>
      <c r="J1933" s="31" t="s">
        <v>1390</v>
      </c>
    </row>
    <row r="1934" spans="8:10" x14ac:dyDescent="0.2">
      <c r="H1934" s="97">
        <v>2140</v>
      </c>
      <c r="I1934" s="133">
        <v>14135</v>
      </c>
      <c r="J1934" s="31" t="s">
        <v>1391</v>
      </c>
    </row>
    <row r="1935" spans="8:10" x14ac:dyDescent="0.2">
      <c r="H1935" s="97">
        <v>35</v>
      </c>
      <c r="I1935" s="133">
        <v>12742</v>
      </c>
      <c r="J1935" s="31" t="s">
        <v>1392</v>
      </c>
    </row>
    <row r="1936" spans="8:10" x14ac:dyDescent="0.2">
      <c r="H1936" s="97"/>
      <c r="I1936" s="133">
        <v>12740</v>
      </c>
      <c r="J1936" s="31" t="s">
        <v>1393</v>
      </c>
    </row>
    <row r="1937" spans="8:10" x14ac:dyDescent="0.2">
      <c r="H1937" s="97">
        <v>6136</v>
      </c>
      <c r="I1937" s="133">
        <v>16602</v>
      </c>
      <c r="J1937" s="31" t="s">
        <v>1394</v>
      </c>
    </row>
    <row r="1938" spans="8:10" x14ac:dyDescent="0.2">
      <c r="H1938" s="97"/>
      <c r="I1938" s="133">
        <v>11277</v>
      </c>
      <c r="J1938" s="31" t="s">
        <v>1395</v>
      </c>
    </row>
    <row r="1939" spans="8:10" x14ac:dyDescent="0.2">
      <c r="H1939" s="97">
        <v>6137</v>
      </c>
      <c r="I1939" s="133">
        <v>12756</v>
      </c>
      <c r="J1939" s="31" t="s">
        <v>1396</v>
      </c>
    </row>
    <row r="1940" spans="8:10" x14ac:dyDescent="0.2">
      <c r="H1940" s="97"/>
      <c r="I1940" s="133">
        <v>11278</v>
      </c>
      <c r="J1940" s="31" t="s">
        <v>1397</v>
      </c>
    </row>
    <row r="1941" spans="8:10" x14ac:dyDescent="0.2">
      <c r="H1941" s="97"/>
      <c r="I1941" s="133">
        <v>12736</v>
      </c>
      <c r="J1941" s="31" t="s">
        <v>1398</v>
      </c>
    </row>
    <row r="1942" spans="8:10" x14ac:dyDescent="0.2">
      <c r="H1942" s="97">
        <v>8</v>
      </c>
      <c r="I1942" s="133">
        <v>12738</v>
      </c>
      <c r="J1942" s="31" t="s">
        <v>1399</v>
      </c>
    </row>
    <row r="1943" spans="8:10" x14ac:dyDescent="0.2">
      <c r="H1943" s="97"/>
      <c r="I1943" s="133">
        <v>12739</v>
      </c>
      <c r="J1943" s="31" t="s">
        <v>1400</v>
      </c>
    </row>
    <row r="1944" spans="8:10" x14ac:dyDescent="0.2">
      <c r="H1944" s="97">
        <v>3663</v>
      </c>
      <c r="I1944" s="133">
        <v>15980</v>
      </c>
      <c r="J1944" s="31" t="s">
        <v>1401</v>
      </c>
    </row>
    <row r="1945" spans="8:10" x14ac:dyDescent="0.2">
      <c r="H1945" s="97">
        <v>5196</v>
      </c>
      <c r="I1945" s="133">
        <v>12749</v>
      </c>
      <c r="J1945" s="31" t="s">
        <v>1402</v>
      </c>
    </row>
    <row r="1946" spans="8:10" x14ac:dyDescent="0.2">
      <c r="H1946" s="97">
        <v>6215</v>
      </c>
      <c r="I1946" s="133">
        <v>12741</v>
      </c>
      <c r="J1946" s="31" t="s">
        <v>1403</v>
      </c>
    </row>
    <row r="1947" spans="8:10" x14ac:dyDescent="0.2">
      <c r="H1947" s="97">
        <v>2086</v>
      </c>
      <c r="I1947" s="133">
        <v>12734</v>
      </c>
      <c r="J1947" s="31" t="s">
        <v>1404</v>
      </c>
    </row>
    <row r="1948" spans="8:10" x14ac:dyDescent="0.2">
      <c r="H1948" s="97"/>
      <c r="I1948" s="133">
        <v>10813</v>
      </c>
      <c r="J1948" s="31" t="s">
        <v>1405</v>
      </c>
    </row>
    <row r="1949" spans="8:10" x14ac:dyDescent="0.2">
      <c r="H1949" s="97">
        <v>5919</v>
      </c>
      <c r="I1949" s="133">
        <v>14634</v>
      </c>
      <c r="J1949" s="31" t="s">
        <v>1406</v>
      </c>
    </row>
    <row r="1950" spans="8:10" x14ac:dyDescent="0.2">
      <c r="H1950" s="97"/>
      <c r="I1950" s="133">
        <v>10221</v>
      </c>
      <c r="J1950" s="31" t="s">
        <v>1407</v>
      </c>
    </row>
    <row r="1951" spans="8:10" x14ac:dyDescent="0.2">
      <c r="H1951" s="97">
        <v>2208</v>
      </c>
      <c r="I1951" s="133">
        <v>12744</v>
      </c>
      <c r="J1951" s="31" t="s">
        <v>1408</v>
      </c>
    </row>
    <row r="1952" spans="8:10" x14ac:dyDescent="0.2">
      <c r="H1952" s="97"/>
      <c r="I1952" s="133">
        <v>12745</v>
      </c>
      <c r="J1952" s="31" t="s">
        <v>3355</v>
      </c>
    </row>
    <row r="1953" spans="8:10" x14ac:dyDescent="0.2">
      <c r="H1953" s="97">
        <v>587</v>
      </c>
      <c r="I1953" s="133">
        <v>15159</v>
      </c>
      <c r="J1953" s="31" t="s">
        <v>3356</v>
      </c>
    </row>
    <row r="1954" spans="8:10" x14ac:dyDescent="0.2">
      <c r="H1954" s="97">
        <v>543</v>
      </c>
      <c r="I1954" s="133">
        <v>15122</v>
      </c>
      <c r="J1954" s="31" t="s">
        <v>3357</v>
      </c>
    </row>
    <row r="1955" spans="8:10" x14ac:dyDescent="0.2">
      <c r="H1955" s="97"/>
      <c r="I1955" s="133">
        <v>12746</v>
      </c>
      <c r="J1955" s="31" t="s">
        <v>3358</v>
      </c>
    </row>
    <row r="1956" spans="8:10" x14ac:dyDescent="0.2">
      <c r="H1956" s="97">
        <v>2427</v>
      </c>
      <c r="I1956" s="133">
        <v>13717</v>
      </c>
      <c r="J1956" s="31" t="s">
        <v>3359</v>
      </c>
    </row>
    <row r="1957" spans="8:10" x14ac:dyDescent="0.2">
      <c r="H1957" s="97">
        <v>4591</v>
      </c>
      <c r="I1957" s="133">
        <v>15410</v>
      </c>
      <c r="J1957" s="31" t="s">
        <v>3360</v>
      </c>
    </row>
    <row r="1958" spans="8:10" x14ac:dyDescent="0.2">
      <c r="H1958" s="97">
        <v>5562</v>
      </c>
      <c r="I1958" s="133">
        <v>14633</v>
      </c>
      <c r="J1958" s="31" t="s">
        <v>3361</v>
      </c>
    </row>
    <row r="1959" spans="8:10" x14ac:dyDescent="0.2">
      <c r="H1959" s="97">
        <v>1091</v>
      </c>
      <c r="I1959" s="133">
        <v>15573</v>
      </c>
      <c r="J1959" s="31" t="s">
        <v>3362</v>
      </c>
    </row>
    <row r="1960" spans="8:10" x14ac:dyDescent="0.2">
      <c r="H1960" s="97"/>
      <c r="I1960" s="133">
        <v>12364</v>
      </c>
      <c r="J1960" s="31" t="s">
        <v>3363</v>
      </c>
    </row>
    <row r="1961" spans="8:10" x14ac:dyDescent="0.2">
      <c r="H1961" s="97">
        <v>195</v>
      </c>
      <c r="I1961" s="133">
        <v>12620</v>
      </c>
      <c r="J1961" s="31" t="s">
        <v>3364</v>
      </c>
    </row>
    <row r="1962" spans="8:10" x14ac:dyDescent="0.2">
      <c r="H1962" s="97">
        <v>5488</v>
      </c>
      <c r="I1962" s="133">
        <v>14683</v>
      </c>
      <c r="J1962" s="31" t="s">
        <v>3365</v>
      </c>
    </row>
    <row r="1963" spans="8:10" x14ac:dyDescent="0.2">
      <c r="H1963" s="97"/>
      <c r="I1963" s="133">
        <v>12401</v>
      </c>
      <c r="J1963" s="31" t="s">
        <v>3366</v>
      </c>
    </row>
    <row r="1964" spans="8:10" x14ac:dyDescent="0.2">
      <c r="H1964" s="97"/>
      <c r="I1964" s="133">
        <v>12403</v>
      </c>
      <c r="J1964" s="31" t="s">
        <v>3367</v>
      </c>
    </row>
    <row r="1965" spans="8:10" x14ac:dyDescent="0.2">
      <c r="H1965" s="97">
        <v>3983</v>
      </c>
      <c r="I1965" s="133">
        <v>16040</v>
      </c>
      <c r="J1965" s="31" t="s">
        <v>3368</v>
      </c>
    </row>
    <row r="1966" spans="8:10" x14ac:dyDescent="0.2">
      <c r="H1966" s="97"/>
      <c r="I1966" s="133">
        <v>16506</v>
      </c>
      <c r="J1966" s="31" t="s">
        <v>3844</v>
      </c>
    </row>
    <row r="1967" spans="8:10" x14ac:dyDescent="0.2">
      <c r="H1967" s="97"/>
      <c r="I1967" s="133">
        <v>10232</v>
      </c>
      <c r="J1967" s="31" t="s">
        <v>3369</v>
      </c>
    </row>
    <row r="1968" spans="8:10" x14ac:dyDescent="0.2">
      <c r="H1968" s="97">
        <v>1063</v>
      </c>
      <c r="I1968" s="133">
        <v>15568</v>
      </c>
      <c r="J1968" s="31" t="s">
        <v>3370</v>
      </c>
    </row>
    <row r="1969" spans="8:10" x14ac:dyDescent="0.2">
      <c r="H1969" s="97"/>
      <c r="I1969" s="133">
        <v>16475</v>
      </c>
      <c r="J1969" s="31" t="s">
        <v>3845</v>
      </c>
    </row>
    <row r="1970" spans="8:10" x14ac:dyDescent="0.2">
      <c r="H1970" s="97">
        <v>389</v>
      </c>
      <c r="I1970" s="133">
        <v>15052</v>
      </c>
      <c r="J1970" s="31" t="s">
        <v>3371</v>
      </c>
    </row>
    <row r="1971" spans="8:10" x14ac:dyDescent="0.2">
      <c r="H1971" s="97">
        <v>1064</v>
      </c>
      <c r="I1971" s="133">
        <v>15567</v>
      </c>
      <c r="J1971" s="31" t="s">
        <v>3372</v>
      </c>
    </row>
    <row r="1972" spans="8:10" x14ac:dyDescent="0.2">
      <c r="H1972" s="97">
        <v>307</v>
      </c>
      <c r="I1972" s="133">
        <v>15001</v>
      </c>
      <c r="J1972" s="31" t="s">
        <v>3373</v>
      </c>
    </row>
    <row r="1973" spans="8:10" x14ac:dyDescent="0.2">
      <c r="H1973" s="97">
        <v>156</v>
      </c>
      <c r="I1973" s="133">
        <v>12408</v>
      </c>
      <c r="J1973" s="31" t="s">
        <v>3374</v>
      </c>
    </row>
    <row r="1974" spans="8:10" x14ac:dyDescent="0.2">
      <c r="H1974" s="97">
        <v>6629</v>
      </c>
      <c r="I1974" s="133">
        <v>12409</v>
      </c>
      <c r="J1974" s="31" t="s">
        <v>3375</v>
      </c>
    </row>
    <row r="1975" spans="8:10" x14ac:dyDescent="0.2">
      <c r="H1975" s="97">
        <v>390</v>
      </c>
      <c r="I1975" s="133">
        <v>15053</v>
      </c>
      <c r="J1975" s="31" t="s">
        <v>3376</v>
      </c>
    </row>
    <row r="1976" spans="8:10" x14ac:dyDescent="0.2">
      <c r="H1976" s="97">
        <v>785</v>
      </c>
      <c r="I1976" s="133">
        <v>15273</v>
      </c>
      <c r="J1976" s="31" t="s">
        <v>3377</v>
      </c>
    </row>
    <row r="1977" spans="8:10" x14ac:dyDescent="0.2">
      <c r="H1977" s="97">
        <v>4202</v>
      </c>
      <c r="I1977" s="133">
        <v>12411</v>
      </c>
      <c r="J1977" s="31" t="s">
        <v>3378</v>
      </c>
    </row>
    <row r="1978" spans="8:10" x14ac:dyDescent="0.2">
      <c r="H1978" s="97"/>
      <c r="I1978" s="133">
        <v>12412</v>
      </c>
      <c r="J1978" s="31" t="s">
        <v>3379</v>
      </c>
    </row>
    <row r="1979" spans="8:10" x14ac:dyDescent="0.2">
      <c r="H1979" s="97">
        <v>333</v>
      </c>
      <c r="I1979" s="133">
        <v>15017</v>
      </c>
      <c r="J1979" s="31" t="s">
        <v>3380</v>
      </c>
    </row>
    <row r="1980" spans="8:10" x14ac:dyDescent="0.2">
      <c r="H1980" s="97">
        <v>5198</v>
      </c>
      <c r="I1980" s="133">
        <v>12388</v>
      </c>
      <c r="J1980" s="31" t="s">
        <v>3381</v>
      </c>
    </row>
    <row r="1981" spans="8:10" x14ac:dyDescent="0.2">
      <c r="H1981" s="97">
        <v>4314</v>
      </c>
      <c r="I1981" s="133">
        <v>12404</v>
      </c>
      <c r="J1981" s="31" t="s">
        <v>3382</v>
      </c>
    </row>
    <row r="1982" spans="8:10" x14ac:dyDescent="0.2">
      <c r="H1982" s="97">
        <v>4033</v>
      </c>
      <c r="I1982" s="133">
        <v>12384</v>
      </c>
      <c r="J1982" s="31" t="s">
        <v>3383</v>
      </c>
    </row>
    <row r="1983" spans="8:10" x14ac:dyDescent="0.2">
      <c r="H1983" s="97"/>
      <c r="I1983" s="133">
        <v>16306</v>
      </c>
      <c r="J1983" s="31" t="s">
        <v>3846</v>
      </c>
    </row>
    <row r="1984" spans="8:10" x14ac:dyDescent="0.2">
      <c r="H1984" s="97">
        <v>3293</v>
      </c>
      <c r="I1984" s="133">
        <v>14413</v>
      </c>
      <c r="J1984" s="31" t="s">
        <v>3384</v>
      </c>
    </row>
    <row r="1985" spans="8:10" x14ac:dyDescent="0.2">
      <c r="H1985" s="97">
        <v>2620</v>
      </c>
      <c r="I1985" s="133">
        <v>12385</v>
      </c>
      <c r="J1985" s="31" t="s">
        <v>3385</v>
      </c>
    </row>
    <row r="1986" spans="8:10" x14ac:dyDescent="0.2">
      <c r="H1986" s="97">
        <v>5254</v>
      </c>
      <c r="I1986" s="133">
        <v>15630</v>
      </c>
      <c r="J1986" s="31" t="s">
        <v>3386</v>
      </c>
    </row>
    <row r="1987" spans="8:10" x14ac:dyDescent="0.2">
      <c r="H1987" s="97">
        <v>4139</v>
      </c>
      <c r="I1987" s="133">
        <v>16625</v>
      </c>
      <c r="J1987" s="31" t="s">
        <v>3387</v>
      </c>
    </row>
    <row r="1988" spans="8:10" x14ac:dyDescent="0.2">
      <c r="H1988" s="97">
        <v>1704</v>
      </c>
      <c r="I1988" s="133">
        <v>12389</v>
      </c>
      <c r="J1988" s="31" t="s">
        <v>3388</v>
      </c>
    </row>
    <row r="1989" spans="8:10" x14ac:dyDescent="0.2">
      <c r="H1989" s="97">
        <v>1136</v>
      </c>
      <c r="I1989" s="133">
        <v>15566</v>
      </c>
      <c r="J1989" s="31" t="s">
        <v>3389</v>
      </c>
    </row>
    <row r="1990" spans="8:10" x14ac:dyDescent="0.2">
      <c r="H1990" s="97"/>
      <c r="I1990" s="133">
        <v>12391</v>
      </c>
      <c r="J1990" s="31" t="s">
        <v>3390</v>
      </c>
    </row>
    <row r="1991" spans="8:10" x14ac:dyDescent="0.2">
      <c r="H1991" s="97">
        <v>4234</v>
      </c>
      <c r="I1991" s="133">
        <v>15503</v>
      </c>
      <c r="J1991" s="31" t="s">
        <v>3391</v>
      </c>
    </row>
    <row r="1992" spans="8:10" x14ac:dyDescent="0.2">
      <c r="H1992" s="97">
        <v>5117</v>
      </c>
      <c r="I1992" s="133">
        <v>12393</v>
      </c>
      <c r="J1992" s="31" t="s">
        <v>3392</v>
      </c>
    </row>
    <row r="1993" spans="8:10" x14ac:dyDescent="0.2">
      <c r="H1993" s="97"/>
      <c r="I1993" s="133">
        <v>12394</v>
      </c>
      <c r="J1993" s="31" t="s">
        <v>3393</v>
      </c>
    </row>
    <row r="1994" spans="8:10" x14ac:dyDescent="0.2">
      <c r="H1994" s="97">
        <v>2936</v>
      </c>
      <c r="I1994" s="133">
        <v>12395</v>
      </c>
      <c r="J1994" s="31" t="s">
        <v>3394</v>
      </c>
    </row>
    <row r="1995" spans="8:10" x14ac:dyDescent="0.2">
      <c r="H1995" s="97">
        <v>6715</v>
      </c>
      <c r="I1995" s="133">
        <v>13286</v>
      </c>
      <c r="J1995" s="31" t="s">
        <v>3395</v>
      </c>
    </row>
    <row r="1996" spans="8:10" x14ac:dyDescent="0.2">
      <c r="H1996" s="97">
        <v>741</v>
      </c>
      <c r="I1996" s="133">
        <v>15247</v>
      </c>
      <c r="J1996" s="31" t="s">
        <v>3396</v>
      </c>
    </row>
    <row r="1997" spans="8:10" x14ac:dyDescent="0.2">
      <c r="H1997" s="97">
        <v>3822</v>
      </c>
      <c r="I1997" s="133">
        <v>16017</v>
      </c>
      <c r="J1997" s="31" t="s">
        <v>3397</v>
      </c>
    </row>
    <row r="1998" spans="8:10" x14ac:dyDescent="0.2">
      <c r="H1998" s="97">
        <v>2457</v>
      </c>
      <c r="I1998" s="133">
        <v>15380</v>
      </c>
      <c r="J1998" s="31" t="s">
        <v>3398</v>
      </c>
    </row>
    <row r="1999" spans="8:10" x14ac:dyDescent="0.2">
      <c r="H1999" s="97"/>
      <c r="I1999" s="133">
        <v>16373</v>
      </c>
      <c r="J1999" s="31" t="s">
        <v>3847</v>
      </c>
    </row>
    <row r="2000" spans="8:10" x14ac:dyDescent="0.2">
      <c r="H2000" s="97"/>
      <c r="I2000" s="133">
        <v>16406</v>
      </c>
      <c r="J2000" s="31" t="s">
        <v>3848</v>
      </c>
    </row>
    <row r="2001" spans="8:10" x14ac:dyDescent="0.2">
      <c r="H2001" s="97"/>
      <c r="I2001" s="133">
        <v>12383</v>
      </c>
      <c r="J2001" s="31" t="s">
        <v>3399</v>
      </c>
    </row>
    <row r="2002" spans="8:10" x14ac:dyDescent="0.2">
      <c r="H2002" s="97"/>
      <c r="I2002" s="133">
        <v>12406</v>
      </c>
      <c r="J2002" s="31" t="s">
        <v>3400</v>
      </c>
    </row>
    <row r="2003" spans="8:10" x14ac:dyDescent="0.2">
      <c r="H2003" s="97">
        <v>4184</v>
      </c>
      <c r="I2003" s="133">
        <v>15388</v>
      </c>
      <c r="J2003" s="31" t="s">
        <v>3401</v>
      </c>
    </row>
    <row r="2004" spans="8:10" x14ac:dyDescent="0.2">
      <c r="H2004" s="97"/>
      <c r="I2004" s="133">
        <v>10997</v>
      </c>
      <c r="J2004" s="31" t="s">
        <v>3402</v>
      </c>
    </row>
    <row r="2005" spans="8:10" x14ac:dyDescent="0.2">
      <c r="H2005" s="97">
        <v>6716</v>
      </c>
      <c r="I2005" s="133">
        <v>13680</v>
      </c>
      <c r="J2005" s="31" t="s">
        <v>3403</v>
      </c>
    </row>
    <row r="2006" spans="8:10" x14ac:dyDescent="0.2">
      <c r="H2006" s="97"/>
      <c r="I2006" s="133">
        <v>12431</v>
      </c>
      <c r="J2006" s="31" t="s">
        <v>3404</v>
      </c>
    </row>
    <row r="2007" spans="8:10" x14ac:dyDescent="0.2">
      <c r="H2007" s="97"/>
      <c r="I2007" s="133">
        <v>12432</v>
      </c>
      <c r="J2007" s="31" t="s">
        <v>3405</v>
      </c>
    </row>
    <row r="2008" spans="8:10" x14ac:dyDescent="0.2">
      <c r="H2008" s="97">
        <v>9</v>
      </c>
      <c r="I2008" s="133">
        <v>12433</v>
      </c>
      <c r="J2008" s="31" t="s">
        <v>3406</v>
      </c>
    </row>
    <row r="2009" spans="8:10" x14ac:dyDescent="0.2">
      <c r="H2009" s="97"/>
      <c r="I2009" s="133">
        <v>12434</v>
      </c>
      <c r="J2009" s="31" t="s">
        <v>3407</v>
      </c>
    </row>
    <row r="2010" spans="8:10" x14ac:dyDescent="0.2">
      <c r="H2010" s="97">
        <v>2477</v>
      </c>
      <c r="I2010" s="133">
        <v>14469</v>
      </c>
      <c r="J2010" s="31" t="s">
        <v>3408</v>
      </c>
    </row>
    <row r="2011" spans="8:10" x14ac:dyDescent="0.2">
      <c r="H2011" s="97">
        <v>5489</v>
      </c>
      <c r="I2011" s="133">
        <v>14676</v>
      </c>
      <c r="J2011" s="31" t="s">
        <v>3409</v>
      </c>
    </row>
    <row r="2012" spans="8:10" x14ac:dyDescent="0.2">
      <c r="H2012" s="97"/>
      <c r="I2012" s="133">
        <v>12445</v>
      </c>
      <c r="J2012" s="31" t="s">
        <v>3410</v>
      </c>
    </row>
    <row r="2013" spans="8:10" x14ac:dyDescent="0.2">
      <c r="H2013" s="97">
        <v>2271</v>
      </c>
      <c r="I2013" s="133">
        <v>12437</v>
      </c>
      <c r="J2013" s="31" t="s">
        <v>222</v>
      </c>
    </row>
    <row r="2014" spans="8:10" x14ac:dyDescent="0.2">
      <c r="H2014" s="97">
        <v>6630</v>
      </c>
      <c r="I2014" s="133">
        <v>12430</v>
      </c>
      <c r="J2014" s="31" t="s">
        <v>223</v>
      </c>
    </row>
    <row r="2015" spans="8:10" x14ac:dyDescent="0.2">
      <c r="H2015" s="97">
        <v>5199</v>
      </c>
      <c r="I2015" s="133">
        <v>12442</v>
      </c>
      <c r="J2015" s="31" t="s">
        <v>224</v>
      </c>
    </row>
    <row r="2016" spans="8:10" x14ac:dyDescent="0.2">
      <c r="H2016" s="97"/>
      <c r="I2016" s="133">
        <v>12443</v>
      </c>
      <c r="J2016" s="31" t="s">
        <v>225</v>
      </c>
    </row>
    <row r="2017" spans="8:10" x14ac:dyDescent="0.2">
      <c r="H2017" s="97">
        <v>5723</v>
      </c>
      <c r="I2017" s="133">
        <v>14680</v>
      </c>
      <c r="J2017" s="31" t="s">
        <v>226</v>
      </c>
    </row>
    <row r="2018" spans="8:10" x14ac:dyDescent="0.2">
      <c r="H2018" s="97">
        <v>5200</v>
      </c>
      <c r="I2018" s="133">
        <v>12420</v>
      </c>
      <c r="J2018" s="31" t="s">
        <v>227</v>
      </c>
    </row>
    <row r="2019" spans="8:10" x14ac:dyDescent="0.2">
      <c r="H2019" s="97">
        <v>6416</v>
      </c>
      <c r="I2019" s="133">
        <v>16094</v>
      </c>
      <c r="J2019" s="31" t="s">
        <v>3450</v>
      </c>
    </row>
    <row r="2020" spans="8:10" x14ac:dyDescent="0.2">
      <c r="H2020" s="97">
        <v>5118</v>
      </c>
      <c r="I2020" s="133">
        <v>12436</v>
      </c>
      <c r="J2020" s="31" t="s">
        <v>228</v>
      </c>
    </row>
    <row r="2021" spans="8:10" x14ac:dyDescent="0.2">
      <c r="H2021" s="97">
        <v>615</v>
      </c>
      <c r="I2021" s="133">
        <v>15180</v>
      </c>
      <c r="J2021" s="31" t="s">
        <v>229</v>
      </c>
    </row>
    <row r="2022" spans="8:10" x14ac:dyDescent="0.2">
      <c r="H2022" s="97"/>
      <c r="I2022" s="133">
        <v>12416</v>
      </c>
      <c r="J2022" s="31" t="s">
        <v>230</v>
      </c>
    </row>
    <row r="2023" spans="8:10" x14ac:dyDescent="0.2">
      <c r="H2023" s="97">
        <v>2272</v>
      </c>
      <c r="I2023" s="133">
        <v>14096</v>
      </c>
      <c r="J2023" s="31" t="s">
        <v>231</v>
      </c>
    </row>
    <row r="2024" spans="8:10" x14ac:dyDescent="0.2">
      <c r="H2024" s="97">
        <v>5821</v>
      </c>
      <c r="I2024" s="133">
        <v>14682</v>
      </c>
      <c r="J2024" s="31" t="s">
        <v>232</v>
      </c>
    </row>
    <row r="2025" spans="8:10" x14ac:dyDescent="0.2">
      <c r="H2025" s="97"/>
      <c r="I2025" s="133">
        <v>12418</v>
      </c>
      <c r="J2025" s="31" t="s">
        <v>233</v>
      </c>
    </row>
    <row r="2026" spans="8:10" x14ac:dyDescent="0.2">
      <c r="H2026" s="97"/>
      <c r="I2026" s="133">
        <v>12444</v>
      </c>
      <c r="J2026" s="31" t="s">
        <v>234</v>
      </c>
    </row>
    <row r="2027" spans="8:10" x14ac:dyDescent="0.2">
      <c r="H2027" s="97"/>
      <c r="I2027" s="133">
        <v>11051</v>
      </c>
      <c r="J2027" s="31" t="s">
        <v>235</v>
      </c>
    </row>
    <row r="2028" spans="8:10" x14ac:dyDescent="0.2">
      <c r="H2028" s="97"/>
      <c r="I2028" s="133">
        <v>10028</v>
      </c>
      <c r="J2028" s="31" t="s">
        <v>236</v>
      </c>
    </row>
    <row r="2029" spans="8:10" x14ac:dyDescent="0.2">
      <c r="H2029" s="97"/>
      <c r="I2029" s="133">
        <v>12419</v>
      </c>
      <c r="J2029" s="31" t="s">
        <v>237</v>
      </c>
    </row>
    <row r="2030" spans="8:10" x14ac:dyDescent="0.2">
      <c r="H2030" s="97">
        <v>5490</v>
      </c>
      <c r="I2030" s="133">
        <v>14681</v>
      </c>
      <c r="J2030" s="31" t="s">
        <v>238</v>
      </c>
    </row>
    <row r="2031" spans="8:10" x14ac:dyDescent="0.2">
      <c r="H2031" s="97"/>
      <c r="I2031" s="133">
        <v>12414</v>
      </c>
      <c r="J2031" s="31" t="s">
        <v>239</v>
      </c>
    </row>
    <row r="2032" spans="8:10" x14ac:dyDescent="0.2">
      <c r="H2032" s="97"/>
      <c r="I2032" s="133">
        <v>10803</v>
      </c>
      <c r="J2032" s="31" t="s">
        <v>240</v>
      </c>
    </row>
    <row r="2033" spans="8:10" x14ac:dyDescent="0.2">
      <c r="H2033" s="97">
        <v>5431</v>
      </c>
      <c r="I2033" s="133">
        <v>14679</v>
      </c>
      <c r="J2033" s="31" t="s">
        <v>241</v>
      </c>
    </row>
    <row r="2034" spans="8:10" x14ac:dyDescent="0.2">
      <c r="H2034" s="97"/>
      <c r="I2034" s="133">
        <v>12424</v>
      </c>
      <c r="J2034" s="31" t="s">
        <v>242</v>
      </c>
    </row>
    <row r="2035" spans="8:10" x14ac:dyDescent="0.2">
      <c r="H2035" s="97"/>
      <c r="I2035" s="133">
        <v>12425</v>
      </c>
      <c r="J2035" s="31" t="s">
        <v>243</v>
      </c>
    </row>
    <row r="2036" spans="8:10" x14ac:dyDescent="0.2">
      <c r="H2036" s="97">
        <v>5921</v>
      </c>
      <c r="I2036" s="133">
        <v>14678</v>
      </c>
      <c r="J2036" s="31" t="s">
        <v>244</v>
      </c>
    </row>
    <row r="2037" spans="8:10" x14ac:dyDescent="0.2">
      <c r="H2037" s="97"/>
      <c r="I2037" s="133">
        <v>10015</v>
      </c>
      <c r="J2037" s="31" t="s">
        <v>245</v>
      </c>
    </row>
    <row r="2038" spans="8:10" x14ac:dyDescent="0.2">
      <c r="H2038" s="97"/>
      <c r="I2038" s="133">
        <v>10624</v>
      </c>
      <c r="J2038" s="31" t="s">
        <v>246</v>
      </c>
    </row>
    <row r="2039" spans="8:10" x14ac:dyDescent="0.2">
      <c r="H2039" s="97"/>
      <c r="I2039" s="133">
        <v>12428</v>
      </c>
      <c r="J2039" s="31" t="s">
        <v>247</v>
      </c>
    </row>
    <row r="2040" spans="8:10" x14ac:dyDescent="0.2">
      <c r="H2040" s="97"/>
      <c r="I2040" s="133">
        <v>16505</v>
      </c>
      <c r="J2040" s="31" t="s">
        <v>3849</v>
      </c>
    </row>
    <row r="2041" spans="8:10" x14ac:dyDescent="0.2">
      <c r="H2041" s="97">
        <v>6090</v>
      </c>
      <c r="I2041" s="133">
        <v>15485</v>
      </c>
      <c r="J2041" s="31" t="s">
        <v>4</v>
      </c>
    </row>
    <row r="2042" spans="8:10" x14ac:dyDescent="0.2">
      <c r="H2042" s="97">
        <v>437</v>
      </c>
      <c r="I2042" s="133">
        <v>15088</v>
      </c>
      <c r="J2042" s="31" t="s">
        <v>248</v>
      </c>
    </row>
    <row r="2043" spans="8:10" x14ac:dyDescent="0.2">
      <c r="H2043" s="97">
        <v>2284</v>
      </c>
      <c r="I2043" s="133">
        <v>15679</v>
      </c>
      <c r="J2043" s="31" t="s">
        <v>3510</v>
      </c>
    </row>
    <row r="2044" spans="8:10" x14ac:dyDescent="0.2">
      <c r="H2044" s="97">
        <v>5491</v>
      </c>
      <c r="I2044" s="133">
        <v>14686</v>
      </c>
      <c r="J2044" s="31" t="s">
        <v>249</v>
      </c>
    </row>
    <row r="2045" spans="8:10" x14ac:dyDescent="0.2">
      <c r="H2045" s="97">
        <v>5859</v>
      </c>
      <c r="I2045" s="133">
        <v>14694</v>
      </c>
      <c r="J2045" s="31" t="s">
        <v>250</v>
      </c>
    </row>
    <row r="2046" spans="8:10" x14ac:dyDescent="0.2">
      <c r="H2046" s="97"/>
      <c r="I2046" s="133">
        <v>12336</v>
      </c>
      <c r="J2046" s="31" t="s">
        <v>251</v>
      </c>
    </row>
    <row r="2047" spans="8:10" x14ac:dyDescent="0.2">
      <c r="H2047" s="97">
        <v>2029</v>
      </c>
      <c r="I2047" s="133">
        <v>14475</v>
      </c>
      <c r="J2047" s="31" t="s">
        <v>252</v>
      </c>
    </row>
    <row r="2048" spans="8:10" x14ac:dyDescent="0.2">
      <c r="H2048" s="97"/>
      <c r="I2048" s="133">
        <v>12337</v>
      </c>
      <c r="J2048" s="31" t="s">
        <v>253</v>
      </c>
    </row>
    <row r="2049" spans="8:10" x14ac:dyDescent="0.2">
      <c r="H2049" s="97"/>
      <c r="I2049" s="133">
        <v>12338</v>
      </c>
      <c r="J2049" s="31" t="s">
        <v>254</v>
      </c>
    </row>
    <row r="2050" spans="8:10" x14ac:dyDescent="0.2">
      <c r="H2050" s="97">
        <v>5922</v>
      </c>
      <c r="I2050" s="133">
        <v>14691</v>
      </c>
      <c r="J2050" s="31" t="s">
        <v>255</v>
      </c>
    </row>
    <row r="2051" spans="8:10" x14ac:dyDescent="0.2">
      <c r="H2051" s="97"/>
      <c r="I2051" s="133">
        <v>12349</v>
      </c>
      <c r="J2051" s="31" t="s">
        <v>256</v>
      </c>
    </row>
    <row r="2052" spans="8:10" x14ac:dyDescent="0.2">
      <c r="H2052" s="97"/>
      <c r="I2052" s="133">
        <v>12341</v>
      </c>
      <c r="J2052" s="31" t="s">
        <v>257</v>
      </c>
    </row>
    <row r="2053" spans="8:10" x14ac:dyDescent="0.2">
      <c r="H2053" s="97">
        <v>5693</v>
      </c>
      <c r="I2053" s="133">
        <v>15616</v>
      </c>
      <c r="J2053" s="31" t="s">
        <v>3451</v>
      </c>
    </row>
    <row r="2054" spans="8:10" x14ac:dyDescent="0.2">
      <c r="H2054" s="97"/>
      <c r="I2054" s="133">
        <v>12334</v>
      </c>
      <c r="J2054" s="31" t="s">
        <v>258</v>
      </c>
    </row>
    <row r="2055" spans="8:10" x14ac:dyDescent="0.2">
      <c r="H2055" s="97"/>
      <c r="I2055" s="133">
        <v>11366</v>
      </c>
      <c r="J2055" s="31" t="s">
        <v>259</v>
      </c>
    </row>
    <row r="2056" spans="8:10" x14ac:dyDescent="0.2">
      <c r="H2056" s="97"/>
      <c r="I2056" s="133">
        <v>12343</v>
      </c>
      <c r="J2056" s="31" t="s">
        <v>260</v>
      </c>
    </row>
    <row r="2057" spans="8:10" x14ac:dyDescent="0.2">
      <c r="H2057" s="97"/>
      <c r="I2057" s="133">
        <v>12344</v>
      </c>
      <c r="J2057" s="31" t="s">
        <v>261</v>
      </c>
    </row>
    <row r="2058" spans="8:10" x14ac:dyDescent="0.2">
      <c r="H2058" s="97">
        <v>5756</v>
      </c>
      <c r="I2058" s="133">
        <v>14689</v>
      </c>
      <c r="J2058" s="31" t="s">
        <v>262</v>
      </c>
    </row>
    <row r="2059" spans="8:10" x14ac:dyDescent="0.2">
      <c r="H2059" s="97"/>
      <c r="I2059" s="133">
        <v>12346</v>
      </c>
      <c r="J2059" s="31" t="s">
        <v>263</v>
      </c>
    </row>
    <row r="2060" spans="8:10" x14ac:dyDescent="0.2">
      <c r="H2060" s="97"/>
      <c r="I2060" s="133">
        <v>12347</v>
      </c>
      <c r="J2060" s="31" t="s">
        <v>264</v>
      </c>
    </row>
    <row r="2061" spans="8:10" x14ac:dyDescent="0.2">
      <c r="H2061" s="97">
        <v>5238</v>
      </c>
      <c r="I2061" s="133">
        <v>15392</v>
      </c>
      <c r="J2061" s="31" t="s">
        <v>5</v>
      </c>
    </row>
    <row r="2062" spans="8:10" x14ac:dyDescent="0.2">
      <c r="H2062" s="97"/>
      <c r="I2062" s="133">
        <v>12326</v>
      </c>
      <c r="J2062" s="31" t="s">
        <v>265</v>
      </c>
    </row>
    <row r="2063" spans="8:10" x14ac:dyDescent="0.2">
      <c r="H2063" s="97"/>
      <c r="I2063" s="133">
        <v>11052</v>
      </c>
      <c r="J2063" s="31" t="s">
        <v>266</v>
      </c>
    </row>
    <row r="2064" spans="8:10" x14ac:dyDescent="0.2">
      <c r="H2064" s="97"/>
      <c r="I2064" s="133">
        <v>11338</v>
      </c>
      <c r="J2064" s="31" t="s">
        <v>267</v>
      </c>
    </row>
    <row r="2065" spans="8:10" x14ac:dyDescent="0.2">
      <c r="H2065" s="97"/>
      <c r="I2065" s="133">
        <v>12324</v>
      </c>
      <c r="J2065" s="31" t="s">
        <v>268</v>
      </c>
    </row>
    <row r="2066" spans="8:10" x14ac:dyDescent="0.2">
      <c r="H2066" s="97">
        <v>2089</v>
      </c>
      <c r="I2066" s="133">
        <v>12340</v>
      </c>
      <c r="J2066" s="31" t="s">
        <v>269</v>
      </c>
    </row>
    <row r="2067" spans="8:10" x14ac:dyDescent="0.2">
      <c r="H2067" s="97">
        <v>6751</v>
      </c>
      <c r="I2067" s="133">
        <v>14967</v>
      </c>
      <c r="J2067" s="31" t="s">
        <v>270</v>
      </c>
    </row>
    <row r="2068" spans="8:10" x14ac:dyDescent="0.2">
      <c r="H2068" s="97"/>
      <c r="I2068" s="133">
        <v>10950</v>
      </c>
      <c r="J2068" s="31" t="s">
        <v>271</v>
      </c>
    </row>
    <row r="2069" spans="8:10" x14ac:dyDescent="0.2">
      <c r="H2069" s="97"/>
      <c r="I2069" s="133">
        <v>12322</v>
      </c>
      <c r="J2069" s="31" t="s">
        <v>272</v>
      </c>
    </row>
    <row r="2070" spans="8:10" x14ac:dyDescent="0.2">
      <c r="H2070" s="97">
        <v>6153</v>
      </c>
      <c r="I2070" s="133">
        <v>12323</v>
      </c>
      <c r="J2070" s="31" t="s">
        <v>273</v>
      </c>
    </row>
    <row r="2071" spans="8:10" x14ac:dyDescent="0.2">
      <c r="H2071" s="97"/>
      <c r="I2071" s="133">
        <v>11053</v>
      </c>
      <c r="J2071" s="31" t="s">
        <v>274</v>
      </c>
    </row>
    <row r="2072" spans="8:10" x14ac:dyDescent="0.2">
      <c r="H2072" s="97">
        <v>5540</v>
      </c>
      <c r="I2072" s="133">
        <v>15489</v>
      </c>
      <c r="J2072" s="31" t="s">
        <v>6</v>
      </c>
    </row>
    <row r="2073" spans="8:10" x14ac:dyDescent="0.2">
      <c r="H2073" s="97"/>
      <c r="I2073" s="133">
        <v>12333</v>
      </c>
      <c r="J2073" s="31" t="s">
        <v>275</v>
      </c>
    </row>
    <row r="2074" spans="8:10" x14ac:dyDescent="0.2">
      <c r="H2074" s="97"/>
      <c r="I2074" s="133">
        <v>11054</v>
      </c>
      <c r="J2074" s="31" t="s">
        <v>276</v>
      </c>
    </row>
    <row r="2075" spans="8:10" x14ac:dyDescent="0.2">
      <c r="H2075" s="97"/>
      <c r="I2075" s="133">
        <v>12325</v>
      </c>
      <c r="J2075" s="31" t="s">
        <v>277</v>
      </c>
    </row>
    <row r="2076" spans="8:10" x14ac:dyDescent="0.2">
      <c r="H2076" s="97">
        <v>5792</v>
      </c>
      <c r="I2076" s="133">
        <v>14697</v>
      </c>
      <c r="J2076" s="31" t="s">
        <v>278</v>
      </c>
    </row>
    <row r="2077" spans="8:10" x14ac:dyDescent="0.2">
      <c r="H2077" s="97">
        <v>5886</v>
      </c>
      <c r="I2077" s="133">
        <v>14550</v>
      </c>
      <c r="J2077" s="31" t="s">
        <v>279</v>
      </c>
    </row>
    <row r="2078" spans="8:10" x14ac:dyDescent="0.2">
      <c r="H2078" s="97"/>
      <c r="I2078" s="133">
        <v>11238</v>
      </c>
      <c r="J2078" s="31" t="s">
        <v>280</v>
      </c>
    </row>
    <row r="2079" spans="8:10" x14ac:dyDescent="0.2">
      <c r="H2079" s="97"/>
      <c r="I2079" s="133">
        <v>11253</v>
      </c>
      <c r="J2079" s="31" t="s">
        <v>281</v>
      </c>
    </row>
    <row r="2080" spans="8:10" x14ac:dyDescent="0.2">
      <c r="H2080" s="97">
        <v>5492</v>
      </c>
      <c r="I2080" s="133">
        <v>14695</v>
      </c>
      <c r="J2080" s="31" t="s">
        <v>282</v>
      </c>
    </row>
    <row r="2081" spans="8:10" x14ac:dyDescent="0.2">
      <c r="H2081" s="97"/>
      <c r="I2081" s="133">
        <v>10998</v>
      </c>
      <c r="J2081" s="31" t="s">
        <v>283</v>
      </c>
    </row>
    <row r="2082" spans="8:10" x14ac:dyDescent="0.2">
      <c r="H2082" s="97"/>
      <c r="I2082" s="133">
        <v>16258</v>
      </c>
      <c r="J2082" s="31" t="s">
        <v>3850</v>
      </c>
    </row>
    <row r="2083" spans="8:10" x14ac:dyDescent="0.2">
      <c r="H2083" s="97"/>
      <c r="I2083" s="133">
        <v>12348</v>
      </c>
      <c r="J2083" s="31" t="s">
        <v>284</v>
      </c>
    </row>
    <row r="2084" spans="8:10" x14ac:dyDescent="0.2">
      <c r="H2084" s="97"/>
      <c r="I2084" s="133">
        <v>12320</v>
      </c>
      <c r="J2084" s="31" t="s">
        <v>285</v>
      </c>
    </row>
    <row r="2085" spans="8:10" x14ac:dyDescent="0.2">
      <c r="H2085" s="97">
        <v>4277</v>
      </c>
      <c r="I2085" s="133">
        <v>12328</v>
      </c>
      <c r="J2085" s="31" t="s">
        <v>286</v>
      </c>
    </row>
    <row r="2086" spans="8:10" x14ac:dyDescent="0.2">
      <c r="H2086" s="97">
        <v>544</v>
      </c>
      <c r="I2086" s="133">
        <v>15123</v>
      </c>
      <c r="J2086" s="31" t="s">
        <v>287</v>
      </c>
    </row>
    <row r="2087" spans="8:10" x14ac:dyDescent="0.2">
      <c r="H2087" s="97">
        <v>5257</v>
      </c>
      <c r="I2087" s="133">
        <v>12329</v>
      </c>
      <c r="J2087" s="31" t="s">
        <v>288</v>
      </c>
    </row>
    <row r="2088" spans="8:10" x14ac:dyDescent="0.2">
      <c r="H2088" s="97"/>
      <c r="I2088" s="133">
        <v>12330</v>
      </c>
      <c r="J2088" s="31" t="s">
        <v>289</v>
      </c>
    </row>
    <row r="2089" spans="8:10" x14ac:dyDescent="0.2">
      <c r="H2089" s="97"/>
      <c r="I2089" s="133">
        <v>16150</v>
      </c>
      <c r="J2089" s="31" t="s">
        <v>3851</v>
      </c>
    </row>
    <row r="2090" spans="8:10" x14ac:dyDescent="0.2">
      <c r="H2090" s="97">
        <v>5203</v>
      </c>
      <c r="I2090" s="133">
        <v>12331</v>
      </c>
      <c r="J2090" s="31" t="s">
        <v>290</v>
      </c>
    </row>
    <row r="2091" spans="8:10" x14ac:dyDescent="0.2">
      <c r="H2091" s="97"/>
      <c r="I2091" s="133">
        <v>12319</v>
      </c>
      <c r="J2091" s="31" t="s">
        <v>291</v>
      </c>
    </row>
    <row r="2092" spans="8:10" x14ac:dyDescent="0.2">
      <c r="H2092" s="97">
        <v>5642</v>
      </c>
      <c r="I2092" s="133">
        <v>14690</v>
      </c>
      <c r="J2092" s="31" t="s">
        <v>292</v>
      </c>
    </row>
    <row r="2093" spans="8:10" x14ac:dyDescent="0.2">
      <c r="H2093" s="97"/>
      <c r="I2093" s="133">
        <v>10033</v>
      </c>
      <c r="J2093" s="31" t="s">
        <v>293</v>
      </c>
    </row>
    <row r="2094" spans="8:10" x14ac:dyDescent="0.2">
      <c r="H2094" s="97"/>
      <c r="I2094" s="133">
        <v>12368</v>
      </c>
      <c r="J2094" s="31" t="s">
        <v>294</v>
      </c>
    </row>
    <row r="2095" spans="8:10" x14ac:dyDescent="0.2">
      <c r="H2095" s="97">
        <v>2143</v>
      </c>
      <c r="I2095" s="133">
        <v>12369</v>
      </c>
      <c r="J2095" s="31" t="s">
        <v>295</v>
      </c>
    </row>
    <row r="2096" spans="8:10" x14ac:dyDescent="0.2">
      <c r="H2096" s="97">
        <v>5527</v>
      </c>
      <c r="I2096" s="133">
        <v>14687</v>
      </c>
      <c r="J2096" s="31" t="s">
        <v>296</v>
      </c>
    </row>
    <row r="2097" spans="8:10" x14ac:dyDescent="0.2">
      <c r="H2097" s="97">
        <v>1366</v>
      </c>
      <c r="I2097" s="133">
        <v>12371</v>
      </c>
      <c r="J2097" s="31" t="s">
        <v>297</v>
      </c>
    </row>
    <row r="2098" spans="8:10" x14ac:dyDescent="0.2">
      <c r="H2098" s="97"/>
      <c r="I2098" s="133">
        <v>12381</v>
      </c>
      <c r="J2098" s="31" t="s">
        <v>298</v>
      </c>
    </row>
    <row r="2099" spans="8:10" x14ac:dyDescent="0.2">
      <c r="H2099" s="97">
        <v>3394</v>
      </c>
      <c r="I2099" s="133">
        <v>14450</v>
      </c>
      <c r="J2099" s="31" t="s">
        <v>299</v>
      </c>
    </row>
    <row r="2100" spans="8:10" x14ac:dyDescent="0.2">
      <c r="H2100" s="97"/>
      <c r="I2100" s="133">
        <v>12373</v>
      </c>
      <c r="J2100" s="31" t="s">
        <v>300</v>
      </c>
    </row>
    <row r="2101" spans="8:10" x14ac:dyDescent="0.2">
      <c r="H2101" s="97"/>
      <c r="I2101" s="133">
        <v>12366</v>
      </c>
      <c r="J2101" s="31" t="s">
        <v>301</v>
      </c>
    </row>
    <row r="2102" spans="8:10" x14ac:dyDescent="0.2">
      <c r="H2102" s="97">
        <v>5678</v>
      </c>
      <c r="I2102" s="133">
        <v>14685</v>
      </c>
      <c r="J2102" s="31" t="s">
        <v>302</v>
      </c>
    </row>
    <row r="2103" spans="8:10" x14ac:dyDescent="0.2">
      <c r="H2103" s="97">
        <v>700</v>
      </c>
      <c r="I2103" s="133">
        <v>15218</v>
      </c>
      <c r="J2103" s="31" t="s">
        <v>303</v>
      </c>
    </row>
    <row r="2104" spans="8:10" x14ac:dyDescent="0.2">
      <c r="H2104" s="97">
        <v>6718</v>
      </c>
      <c r="I2104" s="133">
        <v>13289</v>
      </c>
      <c r="J2104" s="31" t="s">
        <v>304</v>
      </c>
    </row>
    <row r="2105" spans="8:10" x14ac:dyDescent="0.2">
      <c r="H2105" s="97"/>
      <c r="I2105" s="133">
        <v>12378</v>
      </c>
      <c r="J2105" s="31" t="s">
        <v>305</v>
      </c>
    </row>
    <row r="2106" spans="8:10" x14ac:dyDescent="0.2">
      <c r="H2106" s="97"/>
      <c r="I2106" s="133">
        <v>12379</v>
      </c>
      <c r="J2106" s="31" t="s">
        <v>306</v>
      </c>
    </row>
    <row r="2107" spans="8:10" x14ac:dyDescent="0.2">
      <c r="H2107" s="97">
        <v>4009</v>
      </c>
      <c r="I2107" s="133">
        <v>12380</v>
      </c>
      <c r="J2107" s="31" t="s">
        <v>307</v>
      </c>
    </row>
    <row r="2108" spans="8:10" x14ac:dyDescent="0.2">
      <c r="H2108" s="97"/>
      <c r="I2108" s="133">
        <v>10059</v>
      </c>
      <c r="J2108" s="31" t="s">
        <v>308</v>
      </c>
    </row>
    <row r="2109" spans="8:10" x14ac:dyDescent="0.2">
      <c r="H2109" s="97"/>
      <c r="I2109" s="133">
        <v>16526</v>
      </c>
      <c r="J2109" s="31" t="s">
        <v>3852</v>
      </c>
    </row>
    <row r="2110" spans="8:10" x14ac:dyDescent="0.2">
      <c r="H2110" s="97">
        <v>4255</v>
      </c>
      <c r="I2110" s="133">
        <v>12355</v>
      </c>
      <c r="J2110" s="31" t="s">
        <v>309</v>
      </c>
    </row>
    <row r="2111" spans="8:10" x14ac:dyDescent="0.2">
      <c r="H2111" s="97"/>
      <c r="I2111" s="133">
        <v>12359</v>
      </c>
      <c r="J2111" s="31" t="s">
        <v>310</v>
      </c>
    </row>
    <row r="2112" spans="8:10" x14ac:dyDescent="0.2">
      <c r="H2112" s="97"/>
      <c r="I2112" s="133">
        <v>14952</v>
      </c>
      <c r="J2112" s="31" t="s">
        <v>311</v>
      </c>
    </row>
    <row r="2113" spans="8:10" x14ac:dyDescent="0.2">
      <c r="H2113" s="97">
        <v>2274</v>
      </c>
      <c r="I2113" s="133">
        <v>12361</v>
      </c>
      <c r="J2113" s="31" t="s">
        <v>312</v>
      </c>
    </row>
    <row r="2114" spans="8:10" x14ac:dyDescent="0.2">
      <c r="H2114" s="97">
        <v>3715</v>
      </c>
      <c r="I2114" s="133">
        <v>16598</v>
      </c>
      <c r="J2114" s="31" t="s">
        <v>3853</v>
      </c>
    </row>
    <row r="2115" spans="8:10" x14ac:dyDescent="0.2">
      <c r="H2115" s="97">
        <v>3202</v>
      </c>
      <c r="I2115" s="133">
        <v>14379</v>
      </c>
      <c r="J2115" s="31" t="s">
        <v>313</v>
      </c>
    </row>
    <row r="2116" spans="8:10" x14ac:dyDescent="0.2">
      <c r="H2116" s="97">
        <v>1367</v>
      </c>
      <c r="I2116" s="133">
        <v>12362</v>
      </c>
      <c r="J2116" s="31" t="s">
        <v>314</v>
      </c>
    </row>
    <row r="2117" spans="8:10" x14ac:dyDescent="0.2">
      <c r="H2117" s="97"/>
      <c r="I2117" s="133">
        <v>12363</v>
      </c>
      <c r="J2117" s="31" t="s">
        <v>315</v>
      </c>
    </row>
    <row r="2118" spans="8:10" x14ac:dyDescent="0.2">
      <c r="H2118" s="97">
        <v>5120</v>
      </c>
      <c r="I2118" s="133">
        <v>12463</v>
      </c>
      <c r="J2118" s="31" t="s">
        <v>316</v>
      </c>
    </row>
    <row r="2119" spans="8:10" x14ac:dyDescent="0.2">
      <c r="H2119" s="97">
        <v>4279</v>
      </c>
      <c r="I2119" s="133">
        <v>12335</v>
      </c>
      <c r="J2119" s="31" t="s">
        <v>317</v>
      </c>
    </row>
    <row r="2120" spans="8:10" x14ac:dyDescent="0.2">
      <c r="H2120" s="97">
        <v>4236</v>
      </c>
      <c r="I2120" s="133">
        <v>12438</v>
      </c>
      <c r="J2120" s="31" t="s">
        <v>318</v>
      </c>
    </row>
    <row r="2121" spans="8:10" x14ac:dyDescent="0.2">
      <c r="H2121" s="97">
        <v>356</v>
      </c>
      <c r="I2121" s="133">
        <v>15034</v>
      </c>
      <c r="J2121" s="31" t="s">
        <v>319</v>
      </c>
    </row>
    <row r="2122" spans="8:10" x14ac:dyDescent="0.2">
      <c r="H2122" s="97">
        <v>6753</v>
      </c>
      <c r="I2122" s="133">
        <v>14968</v>
      </c>
      <c r="J2122" s="31" t="s">
        <v>320</v>
      </c>
    </row>
    <row r="2123" spans="8:10" x14ac:dyDescent="0.2">
      <c r="H2123" s="97"/>
      <c r="I2123" s="133">
        <v>11364</v>
      </c>
      <c r="J2123" s="31" t="s">
        <v>321</v>
      </c>
    </row>
    <row r="2124" spans="8:10" x14ac:dyDescent="0.2">
      <c r="H2124" s="97">
        <v>2275</v>
      </c>
      <c r="I2124" s="133">
        <v>16614</v>
      </c>
      <c r="J2124" s="31" t="s">
        <v>322</v>
      </c>
    </row>
    <row r="2125" spans="8:10" x14ac:dyDescent="0.2">
      <c r="H2125" s="97">
        <v>5563</v>
      </c>
      <c r="I2125" s="133">
        <v>14661</v>
      </c>
      <c r="J2125" s="31" t="s">
        <v>323</v>
      </c>
    </row>
    <row r="2126" spans="8:10" x14ac:dyDescent="0.2">
      <c r="H2126" s="97"/>
      <c r="I2126" s="133">
        <v>10030</v>
      </c>
      <c r="J2126" s="31" t="s">
        <v>324</v>
      </c>
    </row>
    <row r="2127" spans="8:10" x14ac:dyDescent="0.2">
      <c r="H2127" s="97">
        <v>2770</v>
      </c>
      <c r="I2127" s="133">
        <v>13833</v>
      </c>
      <c r="J2127" s="31" t="s">
        <v>325</v>
      </c>
    </row>
    <row r="2128" spans="8:10" x14ac:dyDescent="0.2">
      <c r="H2128" s="97">
        <v>5205</v>
      </c>
      <c r="I2128" s="133">
        <v>12531</v>
      </c>
      <c r="J2128" s="31" t="s">
        <v>326</v>
      </c>
    </row>
    <row r="2129" spans="8:10" x14ac:dyDescent="0.2">
      <c r="H2129" s="97">
        <v>4032</v>
      </c>
      <c r="I2129" s="133">
        <v>12712</v>
      </c>
      <c r="J2129" s="31" t="s">
        <v>327</v>
      </c>
    </row>
    <row r="2130" spans="8:10" x14ac:dyDescent="0.2">
      <c r="H2130" s="97">
        <v>155</v>
      </c>
      <c r="I2130" s="133">
        <v>12754</v>
      </c>
      <c r="J2130" s="31" t="s">
        <v>328</v>
      </c>
    </row>
    <row r="2131" spans="8:10" x14ac:dyDescent="0.2">
      <c r="H2131" s="97">
        <v>4941</v>
      </c>
      <c r="I2131" s="133">
        <v>15420</v>
      </c>
      <c r="J2131" s="31" t="s">
        <v>329</v>
      </c>
    </row>
    <row r="2132" spans="8:10" x14ac:dyDescent="0.2">
      <c r="H2132" s="97"/>
      <c r="I2132" s="133">
        <v>12737</v>
      </c>
      <c r="J2132" s="31" t="s">
        <v>330</v>
      </c>
    </row>
    <row r="2133" spans="8:10" x14ac:dyDescent="0.2">
      <c r="H2133" s="97">
        <v>2027</v>
      </c>
      <c r="I2133" s="133">
        <v>12387</v>
      </c>
      <c r="J2133" s="31" t="s">
        <v>331</v>
      </c>
    </row>
    <row r="2134" spans="8:10" x14ac:dyDescent="0.2">
      <c r="H2134" s="97"/>
      <c r="I2134" s="133">
        <v>12439</v>
      </c>
      <c r="J2134" s="31" t="s">
        <v>332</v>
      </c>
    </row>
    <row r="2135" spans="8:10" x14ac:dyDescent="0.2">
      <c r="H2135" s="97">
        <v>2087</v>
      </c>
      <c r="I2135" s="133">
        <v>14476</v>
      </c>
      <c r="J2135" s="31" t="s">
        <v>333</v>
      </c>
    </row>
    <row r="2136" spans="8:10" x14ac:dyDescent="0.2">
      <c r="H2136" s="97"/>
      <c r="I2136" s="133">
        <v>12441</v>
      </c>
      <c r="J2136" s="31" t="s">
        <v>334</v>
      </c>
    </row>
    <row r="2137" spans="8:10" x14ac:dyDescent="0.2">
      <c r="H2137" s="97"/>
      <c r="I2137" s="133">
        <v>12375</v>
      </c>
      <c r="J2137" s="31" t="s">
        <v>335</v>
      </c>
    </row>
    <row r="2138" spans="8:10" x14ac:dyDescent="0.2">
      <c r="H2138" s="97">
        <v>4254</v>
      </c>
      <c r="I2138" s="133">
        <v>12429</v>
      </c>
      <c r="J2138" s="31" t="s">
        <v>336</v>
      </c>
    </row>
    <row r="2139" spans="8:10" x14ac:dyDescent="0.2">
      <c r="H2139" s="97">
        <v>196</v>
      </c>
      <c r="I2139" s="133">
        <v>12427</v>
      </c>
      <c r="J2139" s="31" t="s">
        <v>337</v>
      </c>
    </row>
    <row r="2140" spans="8:10" x14ac:dyDescent="0.2">
      <c r="H2140" s="97">
        <v>4106</v>
      </c>
      <c r="I2140" s="133">
        <v>12321</v>
      </c>
      <c r="J2140" s="31" t="s">
        <v>338</v>
      </c>
    </row>
    <row r="2141" spans="8:10" x14ac:dyDescent="0.2">
      <c r="H2141" s="97"/>
      <c r="I2141" s="133">
        <v>12351</v>
      </c>
      <c r="J2141" s="31" t="s">
        <v>339</v>
      </c>
    </row>
    <row r="2142" spans="8:10" x14ac:dyDescent="0.2">
      <c r="H2142" s="97">
        <v>6203</v>
      </c>
      <c r="I2142" s="133">
        <v>14960</v>
      </c>
      <c r="J2142" s="31" t="s">
        <v>340</v>
      </c>
    </row>
    <row r="2143" spans="8:10" x14ac:dyDescent="0.2">
      <c r="H2143" s="97">
        <v>742</v>
      </c>
      <c r="I2143" s="133">
        <v>15248</v>
      </c>
      <c r="J2143" s="31" t="s">
        <v>341</v>
      </c>
    </row>
    <row r="2144" spans="8:10" x14ac:dyDescent="0.2">
      <c r="H2144" s="97"/>
      <c r="I2144" s="133">
        <v>16540</v>
      </c>
      <c r="J2144" s="31" t="s">
        <v>3854</v>
      </c>
    </row>
    <row r="2145" spans="8:10" x14ac:dyDescent="0.2">
      <c r="H2145" s="97">
        <v>4203</v>
      </c>
      <c r="I2145" s="133">
        <v>12367</v>
      </c>
      <c r="J2145" s="31" t="s">
        <v>342</v>
      </c>
    </row>
    <row r="2146" spans="8:10" x14ac:dyDescent="0.2">
      <c r="H2146" s="97">
        <v>3214</v>
      </c>
      <c r="I2146" s="133">
        <v>14385</v>
      </c>
      <c r="J2146" s="31" t="s">
        <v>343</v>
      </c>
    </row>
    <row r="2147" spans="8:10" x14ac:dyDescent="0.2">
      <c r="H2147" s="97"/>
      <c r="I2147" s="133">
        <v>12376</v>
      </c>
      <c r="J2147" s="31" t="s">
        <v>344</v>
      </c>
    </row>
    <row r="2148" spans="8:10" x14ac:dyDescent="0.2">
      <c r="H2148" s="97"/>
      <c r="I2148" s="133">
        <v>16369</v>
      </c>
      <c r="J2148" s="31" t="s">
        <v>3855</v>
      </c>
    </row>
    <row r="2149" spans="8:10" x14ac:dyDescent="0.2">
      <c r="H2149" s="97">
        <v>4235</v>
      </c>
      <c r="I2149" s="133">
        <v>12358</v>
      </c>
      <c r="J2149" s="31" t="s">
        <v>345</v>
      </c>
    </row>
    <row r="2150" spans="8:10" x14ac:dyDescent="0.2">
      <c r="H2150" s="97"/>
      <c r="I2150" s="133">
        <v>12356</v>
      </c>
      <c r="J2150" s="31" t="s">
        <v>346</v>
      </c>
    </row>
    <row r="2151" spans="8:10" x14ac:dyDescent="0.2">
      <c r="H2151" s="97"/>
      <c r="I2151" s="133">
        <v>16449</v>
      </c>
      <c r="J2151" s="31" t="s">
        <v>3856</v>
      </c>
    </row>
    <row r="2152" spans="8:10" x14ac:dyDescent="0.2">
      <c r="H2152" s="97">
        <v>668</v>
      </c>
      <c r="I2152" s="133">
        <v>15202</v>
      </c>
      <c r="J2152" s="31" t="s">
        <v>347</v>
      </c>
    </row>
    <row r="2153" spans="8:10" x14ac:dyDescent="0.2">
      <c r="H2153" s="97"/>
      <c r="I2153" s="133">
        <v>11065</v>
      </c>
      <c r="J2153" s="31" t="s">
        <v>348</v>
      </c>
    </row>
    <row r="2154" spans="8:10" x14ac:dyDescent="0.2">
      <c r="H2154" s="97"/>
      <c r="I2154" s="133">
        <v>12372</v>
      </c>
      <c r="J2154" s="31" t="s">
        <v>349</v>
      </c>
    </row>
    <row r="2155" spans="8:10" x14ac:dyDescent="0.2">
      <c r="H2155" s="97"/>
      <c r="I2155" s="133">
        <v>12352</v>
      </c>
      <c r="J2155" s="31" t="s">
        <v>350</v>
      </c>
    </row>
    <row r="2156" spans="8:10" x14ac:dyDescent="0.2">
      <c r="H2156" s="97"/>
      <c r="I2156" s="133">
        <v>16504</v>
      </c>
      <c r="J2156" s="31" t="s">
        <v>3857</v>
      </c>
    </row>
    <row r="2157" spans="8:10" x14ac:dyDescent="0.2">
      <c r="H2157" s="97"/>
      <c r="I2157" s="133">
        <v>12353</v>
      </c>
      <c r="J2157" s="31" t="s">
        <v>351</v>
      </c>
    </row>
    <row r="2158" spans="8:10" x14ac:dyDescent="0.2">
      <c r="H2158" s="97"/>
      <c r="I2158" s="133">
        <v>11066</v>
      </c>
      <c r="J2158" s="31" t="s">
        <v>352</v>
      </c>
    </row>
    <row r="2159" spans="8:10" x14ac:dyDescent="0.2">
      <c r="H2159" s="97"/>
      <c r="I2159" s="133">
        <v>10486</v>
      </c>
      <c r="J2159" s="31" t="s">
        <v>353</v>
      </c>
    </row>
    <row r="2160" spans="8:10" x14ac:dyDescent="0.2">
      <c r="H2160" s="97">
        <v>4831</v>
      </c>
      <c r="I2160" s="133">
        <v>15416</v>
      </c>
      <c r="J2160" s="31" t="s">
        <v>354</v>
      </c>
    </row>
    <row r="2161" spans="8:10" x14ac:dyDescent="0.2">
      <c r="H2161" s="97">
        <v>4107</v>
      </c>
      <c r="I2161" s="133">
        <v>12354</v>
      </c>
      <c r="J2161" s="31" t="s">
        <v>355</v>
      </c>
    </row>
    <row r="2162" spans="8:10" x14ac:dyDescent="0.2">
      <c r="H2162" s="97">
        <v>2428</v>
      </c>
      <c r="I2162" s="133">
        <v>13718</v>
      </c>
      <c r="J2162" s="31" t="s">
        <v>356</v>
      </c>
    </row>
    <row r="2163" spans="8:10" x14ac:dyDescent="0.2">
      <c r="H2163" s="97">
        <v>546</v>
      </c>
      <c r="I2163" s="133">
        <v>16622</v>
      </c>
      <c r="J2163" s="31" t="s">
        <v>357</v>
      </c>
    </row>
    <row r="2164" spans="8:10" x14ac:dyDescent="0.2">
      <c r="H2164" s="97">
        <v>2769</v>
      </c>
      <c r="I2164" s="133">
        <v>13832</v>
      </c>
      <c r="J2164" s="31" t="s">
        <v>358</v>
      </c>
    </row>
    <row r="2165" spans="8:10" x14ac:dyDescent="0.2">
      <c r="H2165" s="97">
        <v>669</v>
      </c>
      <c r="I2165" s="133">
        <v>15203</v>
      </c>
      <c r="J2165" s="31" t="s">
        <v>359</v>
      </c>
    </row>
    <row r="2166" spans="8:10" x14ac:dyDescent="0.2">
      <c r="H2166" s="97"/>
      <c r="I2166" s="133">
        <v>10484</v>
      </c>
      <c r="J2166" s="31" t="s">
        <v>360</v>
      </c>
    </row>
    <row r="2167" spans="8:10" x14ac:dyDescent="0.2">
      <c r="H2167" s="97">
        <v>4172</v>
      </c>
      <c r="I2167" s="133">
        <v>12357</v>
      </c>
      <c r="J2167" s="31" t="s">
        <v>361</v>
      </c>
    </row>
    <row r="2168" spans="8:10" x14ac:dyDescent="0.2">
      <c r="H2168" s="97">
        <v>4746</v>
      </c>
      <c r="I2168" s="133">
        <v>15407</v>
      </c>
      <c r="J2168" s="31" t="s">
        <v>362</v>
      </c>
    </row>
    <row r="2169" spans="8:10" x14ac:dyDescent="0.2">
      <c r="H2169" s="97">
        <v>616</v>
      </c>
      <c r="I2169" s="133">
        <v>15688</v>
      </c>
      <c r="J2169" s="31" t="s">
        <v>363</v>
      </c>
    </row>
    <row r="2170" spans="8:10" x14ac:dyDescent="0.2">
      <c r="H2170" s="97"/>
      <c r="I2170" s="133">
        <v>16503</v>
      </c>
      <c r="J2170" s="31" t="s">
        <v>3858</v>
      </c>
    </row>
    <row r="2171" spans="8:10" x14ac:dyDescent="0.2">
      <c r="H2171" s="97"/>
      <c r="I2171" s="133">
        <v>16463</v>
      </c>
      <c r="J2171" s="31" t="s">
        <v>3859</v>
      </c>
    </row>
    <row r="2172" spans="8:10" x14ac:dyDescent="0.2">
      <c r="H2172" s="97"/>
      <c r="I2172" s="133">
        <v>12360</v>
      </c>
      <c r="J2172" s="31" t="s">
        <v>364</v>
      </c>
    </row>
    <row r="2173" spans="8:10" x14ac:dyDescent="0.2">
      <c r="H2173" s="97"/>
      <c r="I2173" s="133">
        <v>14502</v>
      </c>
      <c r="J2173" s="31" t="s">
        <v>365</v>
      </c>
    </row>
    <row r="2174" spans="8:10" x14ac:dyDescent="0.2">
      <c r="H2174" s="97">
        <v>4691</v>
      </c>
      <c r="I2174" s="133">
        <v>15426</v>
      </c>
      <c r="J2174" s="31" t="s">
        <v>366</v>
      </c>
    </row>
    <row r="2175" spans="8:10" x14ac:dyDescent="0.2">
      <c r="H2175" s="97">
        <v>498</v>
      </c>
      <c r="I2175" s="133">
        <v>15107</v>
      </c>
      <c r="J2175" s="31" t="s">
        <v>367</v>
      </c>
    </row>
    <row r="2176" spans="8:10" x14ac:dyDescent="0.2">
      <c r="H2176" s="97"/>
      <c r="I2176" s="133">
        <v>11324</v>
      </c>
      <c r="J2176" s="31" t="s">
        <v>368</v>
      </c>
    </row>
    <row r="2177" spans="8:10" x14ac:dyDescent="0.2">
      <c r="H2177" s="97"/>
      <c r="I2177" s="133">
        <v>12528</v>
      </c>
      <c r="J2177" s="31" t="s">
        <v>369</v>
      </c>
    </row>
    <row r="2178" spans="8:10" x14ac:dyDescent="0.2">
      <c r="H2178" s="97">
        <v>6007</v>
      </c>
      <c r="I2178" s="133">
        <v>15617</v>
      </c>
      <c r="J2178" s="31" t="s">
        <v>370</v>
      </c>
    </row>
    <row r="2179" spans="8:10" x14ac:dyDescent="0.2">
      <c r="H2179" s="97"/>
      <c r="I2179" s="133">
        <v>12526</v>
      </c>
      <c r="J2179" s="31" t="s">
        <v>371</v>
      </c>
    </row>
    <row r="2180" spans="8:10" x14ac:dyDescent="0.2">
      <c r="H2180" s="97"/>
      <c r="I2180" s="133">
        <v>12535</v>
      </c>
      <c r="J2180" s="31" t="s">
        <v>372</v>
      </c>
    </row>
    <row r="2181" spans="8:10" x14ac:dyDescent="0.2">
      <c r="H2181" s="97">
        <v>1137</v>
      </c>
      <c r="I2181" s="133">
        <v>15571</v>
      </c>
      <c r="J2181" s="31" t="s">
        <v>373</v>
      </c>
    </row>
    <row r="2182" spans="8:10" x14ac:dyDescent="0.2">
      <c r="H2182" s="97">
        <v>3396</v>
      </c>
      <c r="I2182" s="133">
        <v>16623</v>
      </c>
      <c r="J2182" s="31" t="s">
        <v>374</v>
      </c>
    </row>
    <row r="2183" spans="8:10" x14ac:dyDescent="0.2">
      <c r="H2183" s="97">
        <v>88</v>
      </c>
      <c r="I2183" s="133">
        <v>12537</v>
      </c>
      <c r="J2183" s="31" t="s">
        <v>375</v>
      </c>
    </row>
    <row r="2184" spans="8:10" x14ac:dyDescent="0.2">
      <c r="H2184" s="97">
        <v>223</v>
      </c>
      <c r="I2184" s="133">
        <v>15514</v>
      </c>
      <c r="J2184" s="31" t="s">
        <v>376</v>
      </c>
    </row>
    <row r="2185" spans="8:10" x14ac:dyDescent="0.2">
      <c r="H2185" s="97">
        <v>5206</v>
      </c>
      <c r="I2185" s="133">
        <v>12539</v>
      </c>
      <c r="J2185" s="31" t="s">
        <v>377</v>
      </c>
    </row>
    <row r="2186" spans="8:10" x14ac:dyDescent="0.2">
      <c r="H2186" s="97"/>
      <c r="I2186" s="133">
        <v>12540</v>
      </c>
      <c r="J2186" s="31" t="s">
        <v>378</v>
      </c>
    </row>
    <row r="2187" spans="8:10" x14ac:dyDescent="0.2">
      <c r="H2187" s="97">
        <v>6024</v>
      </c>
      <c r="I2187" s="133">
        <v>12518</v>
      </c>
      <c r="J2187" s="31" t="s">
        <v>379</v>
      </c>
    </row>
    <row r="2188" spans="8:10" x14ac:dyDescent="0.2">
      <c r="H2188" s="97"/>
      <c r="I2188" s="133">
        <v>12516</v>
      </c>
      <c r="J2188" s="31" t="s">
        <v>3134</v>
      </c>
    </row>
    <row r="2189" spans="8:10" x14ac:dyDescent="0.2">
      <c r="H2189" s="97">
        <v>2789</v>
      </c>
      <c r="I2189" s="133">
        <v>13847</v>
      </c>
      <c r="J2189" s="31" t="s">
        <v>3135</v>
      </c>
    </row>
    <row r="2190" spans="8:10" x14ac:dyDescent="0.2">
      <c r="H2190" s="97"/>
      <c r="I2190" s="133">
        <v>16327</v>
      </c>
      <c r="J2190" s="31" t="s">
        <v>3860</v>
      </c>
    </row>
    <row r="2191" spans="8:10" x14ac:dyDescent="0.2">
      <c r="H2191" s="97">
        <v>3360</v>
      </c>
      <c r="I2191" s="133">
        <v>15607</v>
      </c>
      <c r="J2191" s="31" t="s">
        <v>3136</v>
      </c>
    </row>
    <row r="2192" spans="8:10" x14ac:dyDescent="0.2">
      <c r="H2192" s="97"/>
      <c r="I2192" s="133">
        <v>14516</v>
      </c>
      <c r="J2192" s="31" t="s">
        <v>3137</v>
      </c>
    </row>
    <row r="2193" spans="8:10" x14ac:dyDescent="0.2">
      <c r="H2193" s="97"/>
      <c r="I2193" s="133">
        <v>12532</v>
      </c>
      <c r="J2193" s="31" t="s">
        <v>3138</v>
      </c>
    </row>
    <row r="2194" spans="8:10" x14ac:dyDescent="0.2">
      <c r="H2194" s="97">
        <v>6458</v>
      </c>
      <c r="I2194" s="133">
        <v>16604</v>
      </c>
      <c r="J2194" s="31" t="s">
        <v>2586</v>
      </c>
    </row>
    <row r="2195" spans="8:10" x14ac:dyDescent="0.2">
      <c r="H2195" s="97"/>
      <c r="I2195" s="133">
        <v>12513</v>
      </c>
      <c r="J2195" s="31" t="s">
        <v>3139</v>
      </c>
    </row>
    <row r="2196" spans="8:10" x14ac:dyDescent="0.2">
      <c r="H2196" s="97">
        <v>2404</v>
      </c>
      <c r="I2196" s="133">
        <v>13706</v>
      </c>
      <c r="J2196" s="31" t="s">
        <v>3140</v>
      </c>
    </row>
    <row r="2197" spans="8:10" x14ac:dyDescent="0.2">
      <c r="H2197" s="97">
        <v>670</v>
      </c>
      <c r="I2197" s="133">
        <v>15204</v>
      </c>
      <c r="J2197" s="31" t="s">
        <v>3141</v>
      </c>
    </row>
    <row r="2198" spans="8:10" x14ac:dyDescent="0.2">
      <c r="H2198" s="97">
        <v>4034</v>
      </c>
      <c r="I2198" s="133">
        <v>12514</v>
      </c>
      <c r="J2198" s="31" t="s">
        <v>3142</v>
      </c>
    </row>
    <row r="2199" spans="8:10" x14ac:dyDescent="0.2">
      <c r="H2199" s="97">
        <v>1093</v>
      </c>
      <c r="I2199" s="133">
        <v>15570</v>
      </c>
      <c r="J2199" s="31" t="s">
        <v>3143</v>
      </c>
    </row>
    <row r="2200" spans="8:10" x14ac:dyDescent="0.2">
      <c r="H2200" s="97"/>
      <c r="I2200" s="133">
        <v>11186</v>
      </c>
      <c r="J2200" s="31" t="s">
        <v>3144</v>
      </c>
    </row>
    <row r="2201" spans="8:10" x14ac:dyDescent="0.2">
      <c r="H2201" s="97"/>
      <c r="I2201" s="133">
        <v>16467</v>
      </c>
      <c r="J2201" s="31" t="s">
        <v>3861</v>
      </c>
    </row>
    <row r="2202" spans="8:10" x14ac:dyDescent="0.2">
      <c r="H2202" s="97">
        <v>2937</v>
      </c>
      <c r="I2202" s="133">
        <v>12525</v>
      </c>
      <c r="J2202" s="31" t="s">
        <v>3145</v>
      </c>
    </row>
    <row r="2203" spans="8:10" x14ac:dyDescent="0.2">
      <c r="H2203" s="97">
        <v>1705</v>
      </c>
      <c r="I2203" s="133">
        <v>12517</v>
      </c>
      <c r="J2203" s="31" t="s">
        <v>3146</v>
      </c>
    </row>
    <row r="2204" spans="8:10" x14ac:dyDescent="0.2">
      <c r="H2204" s="97"/>
      <c r="I2204" s="133">
        <v>12510</v>
      </c>
      <c r="J2204" s="31" t="s">
        <v>3147</v>
      </c>
    </row>
    <row r="2205" spans="8:10" x14ac:dyDescent="0.2">
      <c r="H2205" s="97"/>
      <c r="I2205" s="133">
        <v>16502</v>
      </c>
      <c r="J2205" s="31" t="s">
        <v>3862</v>
      </c>
    </row>
    <row r="2206" spans="8:10" x14ac:dyDescent="0.2">
      <c r="H2206" s="97">
        <v>4601</v>
      </c>
      <c r="I2206" s="133">
        <v>15447</v>
      </c>
      <c r="J2206" s="31" t="s">
        <v>3148</v>
      </c>
    </row>
    <row r="2207" spans="8:10" x14ac:dyDescent="0.2">
      <c r="H2207" s="97">
        <v>2904</v>
      </c>
      <c r="I2207" s="133">
        <v>12519</v>
      </c>
      <c r="J2207" s="31" t="s">
        <v>3149</v>
      </c>
    </row>
    <row r="2208" spans="8:10" x14ac:dyDescent="0.2">
      <c r="H2208" s="97"/>
      <c r="I2208" s="133">
        <v>16533</v>
      </c>
      <c r="J2208" s="31" t="s">
        <v>3863</v>
      </c>
    </row>
    <row r="2209" spans="8:10" x14ac:dyDescent="0.2">
      <c r="H2209" s="97"/>
      <c r="I2209" s="133">
        <v>12520</v>
      </c>
      <c r="J2209" s="31" t="s">
        <v>3150</v>
      </c>
    </row>
    <row r="2210" spans="8:10" x14ac:dyDescent="0.2">
      <c r="H2210" s="97">
        <v>2211</v>
      </c>
      <c r="I2210" s="133">
        <v>12521</v>
      </c>
      <c r="J2210" s="31" t="s">
        <v>3151</v>
      </c>
    </row>
    <row r="2211" spans="8:10" x14ac:dyDescent="0.2">
      <c r="H2211" s="97"/>
      <c r="I2211" s="133">
        <v>16548</v>
      </c>
      <c r="J2211" s="31" t="s">
        <v>3864</v>
      </c>
    </row>
    <row r="2212" spans="8:10" x14ac:dyDescent="0.2">
      <c r="H2212" s="97"/>
      <c r="I2212" s="133">
        <v>12522</v>
      </c>
      <c r="J2212" s="31" t="s">
        <v>3152</v>
      </c>
    </row>
    <row r="2213" spans="8:10" x14ac:dyDescent="0.2">
      <c r="H2213" s="97">
        <v>743</v>
      </c>
      <c r="I2213" s="133">
        <v>15249</v>
      </c>
      <c r="J2213" s="31" t="s">
        <v>3153</v>
      </c>
    </row>
    <row r="2214" spans="8:10" x14ac:dyDescent="0.2">
      <c r="H2214" s="97"/>
      <c r="I2214" s="133">
        <v>12523</v>
      </c>
      <c r="J2214" s="31" t="s">
        <v>3154</v>
      </c>
    </row>
    <row r="2215" spans="8:10" x14ac:dyDescent="0.2">
      <c r="H2215" s="97">
        <v>981</v>
      </c>
      <c r="I2215" s="133">
        <v>16130</v>
      </c>
      <c r="J2215" s="31" t="s">
        <v>3155</v>
      </c>
    </row>
    <row r="2216" spans="8:10" x14ac:dyDescent="0.2">
      <c r="H2216" s="97">
        <v>2405</v>
      </c>
      <c r="I2216" s="133">
        <v>13707</v>
      </c>
      <c r="J2216" s="31" t="s">
        <v>3156</v>
      </c>
    </row>
    <row r="2217" spans="8:10" x14ac:dyDescent="0.2">
      <c r="H2217" s="97">
        <v>3422</v>
      </c>
      <c r="I2217" s="133">
        <v>14459</v>
      </c>
      <c r="J2217" s="31" t="s">
        <v>3157</v>
      </c>
    </row>
    <row r="2218" spans="8:10" x14ac:dyDescent="0.2">
      <c r="H2218" s="97">
        <v>2891</v>
      </c>
      <c r="I2218" s="133">
        <v>13819</v>
      </c>
      <c r="J2218" s="31" t="s">
        <v>3158</v>
      </c>
    </row>
    <row r="2219" spans="8:10" x14ac:dyDescent="0.2">
      <c r="H2219" s="97"/>
      <c r="I2219" s="133">
        <v>12543</v>
      </c>
      <c r="J2219" s="31" t="s">
        <v>3159</v>
      </c>
    </row>
    <row r="2220" spans="8:10" x14ac:dyDescent="0.2">
      <c r="H2220" s="97"/>
      <c r="I2220" s="133">
        <v>16214</v>
      </c>
      <c r="J2220" s="31" t="s">
        <v>3865</v>
      </c>
    </row>
    <row r="2221" spans="8:10" x14ac:dyDescent="0.2">
      <c r="H2221" s="97"/>
      <c r="I2221" s="133">
        <v>16470</v>
      </c>
      <c r="J2221" s="31" t="s">
        <v>3866</v>
      </c>
    </row>
    <row r="2222" spans="8:10" x14ac:dyDescent="0.2">
      <c r="H2222" s="97">
        <v>6198</v>
      </c>
      <c r="I2222" s="133">
        <v>12511</v>
      </c>
      <c r="J2222" s="31" t="s">
        <v>3160</v>
      </c>
    </row>
    <row r="2223" spans="8:10" x14ac:dyDescent="0.2">
      <c r="H2223" s="97">
        <v>89</v>
      </c>
      <c r="I2223" s="133">
        <v>12534</v>
      </c>
      <c r="J2223" s="31" t="s">
        <v>3161</v>
      </c>
    </row>
    <row r="2224" spans="8:10" x14ac:dyDescent="0.2">
      <c r="H2224" s="97">
        <v>2495</v>
      </c>
      <c r="I2224" s="133">
        <v>12559</v>
      </c>
      <c r="J2224" s="31" t="s">
        <v>3162</v>
      </c>
    </row>
    <row r="2225" spans="8:10" x14ac:dyDescent="0.2">
      <c r="H2225" s="97"/>
      <c r="I2225" s="133">
        <v>16539</v>
      </c>
      <c r="J2225" s="31" t="s">
        <v>3867</v>
      </c>
    </row>
    <row r="2226" spans="8:10" x14ac:dyDescent="0.2">
      <c r="H2226" s="97">
        <v>90</v>
      </c>
      <c r="I2226" s="133">
        <v>12560</v>
      </c>
      <c r="J2226" s="31" t="s">
        <v>3163</v>
      </c>
    </row>
    <row r="2227" spans="8:10" x14ac:dyDescent="0.2">
      <c r="H2227" s="97">
        <v>3423</v>
      </c>
      <c r="I2227" s="133">
        <v>14460</v>
      </c>
      <c r="J2227" s="31" t="s">
        <v>3164</v>
      </c>
    </row>
    <row r="2228" spans="8:10" x14ac:dyDescent="0.2">
      <c r="H2228" s="97">
        <v>617</v>
      </c>
      <c r="I2228" s="133">
        <v>15182</v>
      </c>
      <c r="J2228" s="31" t="s">
        <v>3165</v>
      </c>
    </row>
    <row r="2229" spans="8:10" x14ac:dyDescent="0.2">
      <c r="H2229" s="97">
        <v>4204</v>
      </c>
      <c r="I2229" s="133">
        <v>12561</v>
      </c>
      <c r="J2229" s="31" t="s">
        <v>3166</v>
      </c>
    </row>
    <row r="2230" spans="8:10" x14ac:dyDescent="0.2">
      <c r="H2230" s="97">
        <v>877</v>
      </c>
      <c r="I2230" s="133">
        <v>15301</v>
      </c>
      <c r="J2230" s="31" t="s">
        <v>3167</v>
      </c>
    </row>
    <row r="2231" spans="8:10" x14ac:dyDescent="0.2">
      <c r="H2231" s="97"/>
      <c r="I2231" s="133">
        <v>12562</v>
      </c>
      <c r="J2231" s="31" t="s">
        <v>3168</v>
      </c>
    </row>
    <row r="2232" spans="8:10" x14ac:dyDescent="0.2">
      <c r="H2232" s="97">
        <v>588</v>
      </c>
      <c r="I2232" s="133">
        <v>15160</v>
      </c>
      <c r="J2232" s="31" t="s">
        <v>3169</v>
      </c>
    </row>
    <row r="2233" spans="8:10" x14ac:dyDescent="0.2">
      <c r="H2233" s="97"/>
      <c r="I2233" s="133">
        <v>12573</v>
      </c>
      <c r="J2233" s="31" t="s">
        <v>3170</v>
      </c>
    </row>
    <row r="2234" spans="8:10" x14ac:dyDescent="0.2">
      <c r="H2234" s="97">
        <v>4035</v>
      </c>
      <c r="I2234" s="133">
        <v>12565</v>
      </c>
      <c r="J2234" s="31" t="s">
        <v>3171</v>
      </c>
    </row>
    <row r="2235" spans="8:10" x14ac:dyDescent="0.2">
      <c r="H2235" s="97"/>
      <c r="I2235" s="133">
        <v>11254</v>
      </c>
      <c r="J2235" s="31" t="s">
        <v>3172</v>
      </c>
    </row>
    <row r="2236" spans="8:10" x14ac:dyDescent="0.2">
      <c r="H2236" s="97"/>
      <c r="I2236" s="133">
        <v>10637</v>
      </c>
      <c r="J2236" s="31" t="s">
        <v>3173</v>
      </c>
    </row>
    <row r="2237" spans="8:10" x14ac:dyDescent="0.2">
      <c r="H2237" s="97"/>
      <c r="I2237" s="133">
        <v>16443</v>
      </c>
      <c r="J2237" s="31" t="s">
        <v>3868</v>
      </c>
    </row>
    <row r="2238" spans="8:10" x14ac:dyDescent="0.2">
      <c r="H2238" s="97"/>
      <c r="I2238" s="133">
        <v>12558</v>
      </c>
      <c r="J2238" s="31" t="s">
        <v>3174</v>
      </c>
    </row>
    <row r="2239" spans="8:10" x14ac:dyDescent="0.2">
      <c r="H2239" s="97"/>
      <c r="I2239" s="133">
        <v>12567</v>
      </c>
      <c r="J2239" s="31" t="s">
        <v>3175</v>
      </c>
    </row>
    <row r="2240" spans="8:10" x14ac:dyDescent="0.2">
      <c r="H2240" s="97">
        <v>91</v>
      </c>
      <c r="I2240" s="133">
        <v>12568</v>
      </c>
      <c r="J2240" s="31" t="s">
        <v>3176</v>
      </c>
    </row>
    <row r="2241" spans="8:10" x14ac:dyDescent="0.2">
      <c r="H2241" s="97"/>
      <c r="I2241" s="133">
        <v>10669</v>
      </c>
      <c r="J2241" s="31" t="s">
        <v>3177</v>
      </c>
    </row>
    <row r="2242" spans="8:10" x14ac:dyDescent="0.2">
      <c r="H2242" s="97">
        <v>4072</v>
      </c>
      <c r="I2242" s="133">
        <v>12569</v>
      </c>
      <c r="J2242" s="31" t="s">
        <v>3178</v>
      </c>
    </row>
    <row r="2243" spans="8:10" x14ac:dyDescent="0.2">
      <c r="H2243" s="97"/>
      <c r="I2243" s="133">
        <v>12570</v>
      </c>
      <c r="J2243" s="31" t="s">
        <v>3179</v>
      </c>
    </row>
    <row r="2244" spans="8:10" x14ac:dyDescent="0.2">
      <c r="H2244" s="97"/>
      <c r="I2244" s="133">
        <v>12571</v>
      </c>
      <c r="J2244" s="31" t="s">
        <v>3180</v>
      </c>
    </row>
    <row r="2245" spans="8:10" x14ac:dyDescent="0.2">
      <c r="H2245" s="97"/>
      <c r="I2245" s="133">
        <v>16283</v>
      </c>
      <c r="J2245" s="31" t="s">
        <v>3869</v>
      </c>
    </row>
    <row r="2246" spans="8:10" x14ac:dyDescent="0.2">
      <c r="H2246" s="97"/>
      <c r="I2246" s="133">
        <v>16152</v>
      </c>
      <c r="J2246" s="31" t="s">
        <v>3870</v>
      </c>
    </row>
    <row r="2247" spans="8:10" x14ac:dyDescent="0.2">
      <c r="H2247" s="97">
        <v>982</v>
      </c>
      <c r="I2247" s="133">
        <v>15367</v>
      </c>
      <c r="J2247" s="31" t="s">
        <v>3181</v>
      </c>
    </row>
    <row r="2248" spans="8:10" x14ac:dyDescent="0.2">
      <c r="H2248" s="97"/>
      <c r="I2248" s="133">
        <v>12563</v>
      </c>
      <c r="J2248" s="31" t="s">
        <v>3182</v>
      </c>
    </row>
    <row r="2249" spans="8:10" x14ac:dyDescent="0.2">
      <c r="H2249" s="97"/>
      <c r="I2249" s="133">
        <v>11362</v>
      </c>
      <c r="J2249" s="31" t="s">
        <v>3183</v>
      </c>
    </row>
    <row r="2250" spans="8:10" x14ac:dyDescent="0.2">
      <c r="H2250" s="97">
        <v>6254</v>
      </c>
      <c r="I2250" s="133">
        <v>16603</v>
      </c>
      <c r="J2250" s="31" t="s">
        <v>3871</v>
      </c>
    </row>
    <row r="2251" spans="8:10" x14ac:dyDescent="0.2">
      <c r="H2251" s="97">
        <v>724</v>
      </c>
      <c r="I2251" s="133">
        <v>15235</v>
      </c>
      <c r="J2251" s="31" t="s">
        <v>3184</v>
      </c>
    </row>
    <row r="2252" spans="8:10" x14ac:dyDescent="0.2">
      <c r="H2252" s="97"/>
      <c r="I2252" s="133">
        <v>11068</v>
      </c>
      <c r="J2252" s="31" t="s">
        <v>3185</v>
      </c>
    </row>
    <row r="2253" spans="8:10" x14ac:dyDescent="0.2">
      <c r="H2253" s="97"/>
      <c r="I2253" s="133">
        <v>12572</v>
      </c>
      <c r="J2253" s="31" t="s">
        <v>3186</v>
      </c>
    </row>
    <row r="2254" spans="8:10" x14ac:dyDescent="0.2">
      <c r="H2254" s="97"/>
      <c r="I2254" s="133">
        <v>16342</v>
      </c>
      <c r="J2254" s="31" t="s">
        <v>3872</v>
      </c>
    </row>
    <row r="2255" spans="8:10" x14ac:dyDescent="0.2">
      <c r="H2255" s="97"/>
      <c r="I2255" s="133">
        <v>12550</v>
      </c>
      <c r="J2255" s="31" t="s">
        <v>3187</v>
      </c>
    </row>
    <row r="2256" spans="8:10" x14ac:dyDescent="0.2">
      <c r="H2256" s="97">
        <v>1094</v>
      </c>
      <c r="I2256" s="133">
        <v>15572</v>
      </c>
      <c r="J2256" s="31" t="s">
        <v>3188</v>
      </c>
    </row>
    <row r="2257" spans="8:10" x14ac:dyDescent="0.2">
      <c r="H2257" s="97">
        <v>5207</v>
      </c>
      <c r="I2257" s="133">
        <v>12564</v>
      </c>
      <c r="J2257" s="31" t="s">
        <v>3189</v>
      </c>
    </row>
    <row r="2258" spans="8:10" x14ac:dyDescent="0.2">
      <c r="H2258" s="97">
        <v>5564</v>
      </c>
      <c r="I2258" s="133">
        <v>14617</v>
      </c>
      <c r="J2258" s="31" t="s">
        <v>3190</v>
      </c>
    </row>
    <row r="2259" spans="8:10" x14ac:dyDescent="0.2">
      <c r="H2259" s="97">
        <v>5260</v>
      </c>
      <c r="I2259" s="133">
        <v>12544</v>
      </c>
      <c r="J2259" s="31" t="s">
        <v>3191</v>
      </c>
    </row>
    <row r="2260" spans="8:10" x14ac:dyDescent="0.2">
      <c r="H2260" s="97">
        <v>5408</v>
      </c>
      <c r="I2260" s="133">
        <v>14620</v>
      </c>
      <c r="J2260" s="31" t="s">
        <v>3192</v>
      </c>
    </row>
    <row r="2261" spans="8:10" x14ac:dyDescent="0.2">
      <c r="H2261" s="97"/>
      <c r="I2261" s="133">
        <v>10231</v>
      </c>
      <c r="J2261" s="31" t="s">
        <v>3193</v>
      </c>
    </row>
    <row r="2262" spans="8:10" x14ac:dyDescent="0.2">
      <c r="H2262" s="97">
        <v>2478</v>
      </c>
      <c r="I2262" s="133">
        <v>12545</v>
      </c>
      <c r="J2262" s="31" t="s">
        <v>3670</v>
      </c>
    </row>
    <row r="2263" spans="8:10" x14ac:dyDescent="0.2">
      <c r="H2263" s="97">
        <v>2621</v>
      </c>
      <c r="I2263" s="133">
        <v>12546</v>
      </c>
      <c r="J2263" s="31" t="s">
        <v>417</v>
      </c>
    </row>
    <row r="2264" spans="8:10" x14ac:dyDescent="0.2">
      <c r="H2264" s="97"/>
      <c r="I2264" s="133">
        <v>12557</v>
      </c>
      <c r="J2264" s="31" t="s">
        <v>418</v>
      </c>
    </row>
    <row r="2265" spans="8:10" x14ac:dyDescent="0.2">
      <c r="H2265" s="97">
        <v>2854</v>
      </c>
      <c r="I2265" s="133">
        <v>13793</v>
      </c>
      <c r="J2265" s="31" t="s">
        <v>419</v>
      </c>
    </row>
    <row r="2266" spans="8:10" x14ac:dyDescent="0.2">
      <c r="H2266" s="97">
        <v>2035</v>
      </c>
      <c r="I2266" s="133">
        <v>12549</v>
      </c>
      <c r="J2266" s="31" t="s">
        <v>420</v>
      </c>
    </row>
    <row r="2267" spans="8:10" x14ac:dyDescent="0.2">
      <c r="H2267" s="97">
        <v>5724</v>
      </c>
      <c r="I2267" s="133">
        <v>14659</v>
      </c>
      <c r="J2267" s="31" t="s">
        <v>421</v>
      </c>
    </row>
    <row r="2268" spans="8:10" x14ac:dyDescent="0.2">
      <c r="H2268" s="97"/>
      <c r="I2268" s="133">
        <v>12541</v>
      </c>
      <c r="J2268" s="31" t="s">
        <v>422</v>
      </c>
    </row>
    <row r="2269" spans="8:10" x14ac:dyDescent="0.2">
      <c r="H2269" s="97">
        <v>64</v>
      </c>
      <c r="I2269" s="133">
        <v>16657</v>
      </c>
      <c r="J2269" s="31" t="s">
        <v>423</v>
      </c>
    </row>
    <row r="2270" spans="8:10" x14ac:dyDescent="0.2">
      <c r="H2270" s="97"/>
      <c r="I2270" s="133">
        <v>11381</v>
      </c>
      <c r="J2270" s="31" t="s">
        <v>424</v>
      </c>
    </row>
    <row r="2271" spans="8:10" x14ac:dyDescent="0.2">
      <c r="H2271" s="97">
        <v>357</v>
      </c>
      <c r="I2271" s="133">
        <v>15035</v>
      </c>
      <c r="J2271" s="31" t="s">
        <v>425</v>
      </c>
    </row>
    <row r="2272" spans="8:10" x14ac:dyDescent="0.2">
      <c r="H2272" s="97">
        <v>983</v>
      </c>
      <c r="I2272" s="133">
        <v>15368</v>
      </c>
      <c r="J2272" s="31" t="s">
        <v>426</v>
      </c>
    </row>
    <row r="2273" spans="8:10" x14ac:dyDescent="0.2">
      <c r="H2273" s="97">
        <v>2406</v>
      </c>
      <c r="I2273" s="133">
        <v>13708</v>
      </c>
      <c r="J2273" s="31" t="s">
        <v>427</v>
      </c>
    </row>
    <row r="2274" spans="8:10" x14ac:dyDescent="0.2">
      <c r="H2274" s="97">
        <v>418</v>
      </c>
      <c r="I2274" s="133">
        <v>15075</v>
      </c>
      <c r="J2274" s="31" t="s">
        <v>428</v>
      </c>
    </row>
    <row r="2275" spans="8:10" x14ac:dyDescent="0.2">
      <c r="H2275" s="97"/>
      <c r="I2275" s="133">
        <v>12555</v>
      </c>
      <c r="J2275" s="31" t="s">
        <v>429</v>
      </c>
    </row>
    <row r="2276" spans="8:10" x14ac:dyDescent="0.2">
      <c r="H2276" s="97"/>
      <c r="I2276" s="133">
        <v>12553</v>
      </c>
      <c r="J2276" s="31" t="s">
        <v>430</v>
      </c>
    </row>
    <row r="2277" spans="8:10" x14ac:dyDescent="0.2">
      <c r="H2277" s="97">
        <v>3424</v>
      </c>
      <c r="I2277" s="133">
        <v>14461</v>
      </c>
      <c r="J2277" s="31" t="s">
        <v>431</v>
      </c>
    </row>
    <row r="2278" spans="8:10" x14ac:dyDescent="0.2">
      <c r="H2278" s="97"/>
      <c r="I2278" s="133">
        <v>16501</v>
      </c>
      <c r="J2278" s="31" t="s">
        <v>3873</v>
      </c>
    </row>
    <row r="2279" spans="8:10" x14ac:dyDescent="0.2">
      <c r="H2279" s="97">
        <v>619</v>
      </c>
      <c r="I2279" s="133">
        <v>15635</v>
      </c>
      <c r="J2279" s="31" t="s">
        <v>432</v>
      </c>
    </row>
    <row r="2280" spans="8:10" x14ac:dyDescent="0.2">
      <c r="H2280" s="97">
        <v>2892</v>
      </c>
      <c r="I2280" s="133">
        <v>13820</v>
      </c>
      <c r="J2280" s="31" t="s">
        <v>433</v>
      </c>
    </row>
    <row r="2281" spans="8:10" x14ac:dyDescent="0.2">
      <c r="H2281" s="97">
        <v>1508</v>
      </c>
      <c r="I2281" s="133">
        <v>12556</v>
      </c>
      <c r="J2281" s="31" t="s">
        <v>434</v>
      </c>
    </row>
    <row r="2282" spans="8:10" x14ac:dyDescent="0.2">
      <c r="H2282" s="97">
        <v>2553</v>
      </c>
      <c r="I2282" s="133">
        <v>12502</v>
      </c>
      <c r="J2282" s="31" t="s">
        <v>435</v>
      </c>
    </row>
    <row r="2283" spans="8:10" x14ac:dyDescent="0.2">
      <c r="H2283" s="97">
        <v>3111</v>
      </c>
      <c r="I2283" s="133">
        <v>14102</v>
      </c>
      <c r="J2283" s="31" t="s">
        <v>436</v>
      </c>
    </row>
    <row r="2284" spans="8:10" x14ac:dyDescent="0.2">
      <c r="H2284" s="97"/>
      <c r="I2284" s="133">
        <v>12460</v>
      </c>
      <c r="J2284" s="31" t="s">
        <v>437</v>
      </c>
    </row>
    <row r="2285" spans="8:10" x14ac:dyDescent="0.2">
      <c r="H2285" s="97">
        <v>65</v>
      </c>
      <c r="I2285" s="133">
        <v>12524</v>
      </c>
      <c r="J2285" s="31" t="s">
        <v>438</v>
      </c>
    </row>
    <row r="2286" spans="8:10" x14ac:dyDescent="0.2">
      <c r="H2286" s="97">
        <v>6112</v>
      </c>
      <c r="I2286" s="133">
        <v>12464</v>
      </c>
      <c r="J2286" s="31" t="s">
        <v>439</v>
      </c>
    </row>
    <row r="2287" spans="8:10" x14ac:dyDescent="0.2">
      <c r="H2287" s="97"/>
      <c r="I2287" s="133">
        <v>16525</v>
      </c>
      <c r="J2287" s="31" t="s">
        <v>3874</v>
      </c>
    </row>
    <row r="2288" spans="8:10" x14ac:dyDescent="0.2">
      <c r="H2288" s="97">
        <v>245</v>
      </c>
      <c r="I2288" s="133">
        <v>13693</v>
      </c>
      <c r="J2288" s="31" t="s">
        <v>440</v>
      </c>
    </row>
    <row r="2289" spans="8:10" x14ac:dyDescent="0.2">
      <c r="H2289" s="97">
        <v>4010</v>
      </c>
      <c r="I2289" s="133">
        <v>12465</v>
      </c>
      <c r="J2289" s="31" t="s">
        <v>441</v>
      </c>
    </row>
    <row r="2290" spans="8:10" x14ac:dyDescent="0.2">
      <c r="H2290" s="97"/>
      <c r="I2290" s="133">
        <v>12466</v>
      </c>
      <c r="J2290" s="31" t="s">
        <v>442</v>
      </c>
    </row>
    <row r="2291" spans="8:10" x14ac:dyDescent="0.2">
      <c r="H2291" s="97"/>
      <c r="I2291" s="133">
        <v>12467</v>
      </c>
      <c r="J2291" s="31" t="s">
        <v>443</v>
      </c>
    </row>
    <row r="2292" spans="8:10" x14ac:dyDescent="0.2">
      <c r="H2292" s="97">
        <v>2528</v>
      </c>
      <c r="I2292" s="133">
        <v>13737</v>
      </c>
      <c r="J2292" s="31" t="s">
        <v>444</v>
      </c>
    </row>
    <row r="2293" spans="8:10" x14ac:dyDescent="0.2">
      <c r="H2293" s="97"/>
      <c r="I2293" s="133">
        <v>12477</v>
      </c>
      <c r="J2293" s="31" t="s">
        <v>445</v>
      </c>
    </row>
    <row r="2294" spans="8:10" x14ac:dyDescent="0.2">
      <c r="H2294" s="97">
        <v>92</v>
      </c>
      <c r="I2294" s="133">
        <v>12469</v>
      </c>
      <c r="J2294" s="31" t="s">
        <v>446</v>
      </c>
    </row>
    <row r="2295" spans="8:10" x14ac:dyDescent="0.2">
      <c r="H2295" s="97">
        <v>6076</v>
      </c>
      <c r="I2295" s="133">
        <v>14958</v>
      </c>
      <c r="J2295" s="31" t="s">
        <v>447</v>
      </c>
    </row>
    <row r="2296" spans="8:10" x14ac:dyDescent="0.2">
      <c r="H2296" s="97">
        <v>2497</v>
      </c>
      <c r="I2296" s="133">
        <v>12462</v>
      </c>
      <c r="J2296" s="31" t="s">
        <v>448</v>
      </c>
    </row>
    <row r="2297" spans="8:10" x14ac:dyDescent="0.2">
      <c r="H2297" s="97">
        <v>2972</v>
      </c>
      <c r="I2297" s="133">
        <v>12471</v>
      </c>
      <c r="J2297" s="31" t="s">
        <v>449</v>
      </c>
    </row>
    <row r="2298" spans="8:10" x14ac:dyDescent="0.2">
      <c r="H2298" s="97"/>
      <c r="I2298" s="133">
        <v>10099</v>
      </c>
      <c r="J2298" s="31" t="s">
        <v>450</v>
      </c>
    </row>
    <row r="2299" spans="8:10" x14ac:dyDescent="0.2">
      <c r="H2299" s="97">
        <v>4173</v>
      </c>
      <c r="I2299" s="133">
        <v>12472</v>
      </c>
      <c r="J2299" s="31" t="s">
        <v>451</v>
      </c>
    </row>
    <row r="2300" spans="8:10" x14ac:dyDescent="0.2">
      <c r="H2300" s="97"/>
      <c r="I2300" s="133">
        <v>12473</v>
      </c>
      <c r="J2300" s="31" t="s">
        <v>452</v>
      </c>
    </row>
    <row r="2301" spans="8:10" x14ac:dyDescent="0.2">
      <c r="H2301" s="97">
        <v>934</v>
      </c>
      <c r="I2301" s="133">
        <v>15331</v>
      </c>
      <c r="J2301" s="31" t="s">
        <v>453</v>
      </c>
    </row>
    <row r="2302" spans="8:10" x14ac:dyDescent="0.2">
      <c r="H2302" s="97"/>
      <c r="I2302" s="133">
        <v>12474</v>
      </c>
      <c r="J2302" s="31" t="s">
        <v>454</v>
      </c>
    </row>
    <row r="2303" spans="8:10" x14ac:dyDescent="0.2">
      <c r="H2303" s="97"/>
      <c r="I2303" s="133">
        <v>16199</v>
      </c>
      <c r="J2303" s="31" t="s">
        <v>3875</v>
      </c>
    </row>
    <row r="2304" spans="8:10" x14ac:dyDescent="0.2">
      <c r="H2304" s="97">
        <v>629</v>
      </c>
      <c r="I2304" s="133">
        <v>15191</v>
      </c>
      <c r="J2304" s="31" t="s">
        <v>455</v>
      </c>
    </row>
    <row r="2305" spans="8:10" x14ac:dyDescent="0.2">
      <c r="H2305" s="97">
        <v>1368</v>
      </c>
      <c r="I2305" s="133">
        <v>12475</v>
      </c>
      <c r="J2305" s="31" t="s">
        <v>456</v>
      </c>
    </row>
    <row r="2306" spans="8:10" x14ac:dyDescent="0.2">
      <c r="H2306" s="97">
        <v>1095</v>
      </c>
      <c r="I2306" s="133">
        <v>15569</v>
      </c>
      <c r="J2306" s="31" t="s">
        <v>457</v>
      </c>
    </row>
    <row r="2307" spans="8:10" x14ac:dyDescent="0.2">
      <c r="H2307" s="97">
        <v>4140</v>
      </c>
      <c r="I2307" s="133">
        <v>12454</v>
      </c>
      <c r="J2307" s="31" t="s">
        <v>458</v>
      </c>
    </row>
    <row r="2308" spans="8:10" x14ac:dyDescent="0.2">
      <c r="H2308" s="97">
        <v>935</v>
      </c>
      <c r="I2308" s="133">
        <v>15332</v>
      </c>
      <c r="J2308" s="31" t="s">
        <v>459</v>
      </c>
    </row>
    <row r="2309" spans="8:10" x14ac:dyDescent="0.2">
      <c r="H2309" s="97"/>
      <c r="I2309" s="133">
        <v>16179</v>
      </c>
      <c r="J2309" s="31" t="s">
        <v>3876</v>
      </c>
    </row>
    <row r="2310" spans="8:10" x14ac:dyDescent="0.2">
      <c r="H2310" s="97">
        <v>4073</v>
      </c>
      <c r="I2310" s="133">
        <v>12452</v>
      </c>
      <c r="J2310" s="31" t="s">
        <v>460</v>
      </c>
    </row>
    <row r="2311" spans="8:10" x14ac:dyDescent="0.2">
      <c r="H2311" s="97"/>
      <c r="I2311" s="133">
        <v>16335</v>
      </c>
      <c r="J2311" s="31" t="s">
        <v>3877</v>
      </c>
    </row>
    <row r="2312" spans="8:10" x14ac:dyDescent="0.2">
      <c r="H2312" s="97">
        <v>4256</v>
      </c>
      <c r="I2312" s="133">
        <v>12468</v>
      </c>
      <c r="J2312" s="31" t="s">
        <v>461</v>
      </c>
    </row>
    <row r="2313" spans="8:10" x14ac:dyDescent="0.2">
      <c r="H2313" s="97"/>
      <c r="I2313" s="133">
        <v>12448</v>
      </c>
      <c r="J2313" s="31" t="s">
        <v>462</v>
      </c>
    </row>
    <row r="2314" spans="8:10" x14ac:dyDescent="0.2">
      <c r="H2314" s="97"/>
      <c r="I2314" s="133">
        <v>12450</v>
      </c>
      <c r="J2314" s="31" t="s">
        <v>463</v>
      </c>
    </row>
    <row r="2315" spans="8:10" x14ac:dyDescent="0.2">
      <c r="H2315" s="97"/>
      <c r="I2315" s="133">
        <v>12451</v>
      </c>
      <c r="J2315" s="31" t="s">
        <v>464</v>
      </c>
    </row>
    <row r="2316" spans="8:10" x14ac:dyDescent="0.2">
      <c r="H2316" s="97"/>
      <c r="I2316" s="133">
        <v>16334</v>
      </c>
      <c r="J2316" s="31" t="s">
        <v>3878</v>
      </c>
    </row>
    <row r="2317" spans="8:10" x14ac:dyDescent="0.2">
      <c r="H2317" s="97">
        <v>589</v>
      </c>
      <c r="I2317" s="133">
        <v>15161</v>
      </c>
      <c r="J2317" s="31" t="s">
        <v>465</v>
      </c>
    </row>
    <row r="2318" spans="8:10" x14ac:dyDescent="0.2">
      <c r="H2318" s="97">
        <v>137</v>
      </c>
      <c r="I2318" s="133">
        <v>12461</v>
      </c>
      <c r="J2318" s="31" t="s">
        <v>466</v>
      </c>
    </row>
    <row r="2319" spans="8:10" x14ac:dyDescent="0.2">
      <c r="H2319" s="97">
        <v>3254</v>
      </c>
      <c r="I2319" s="133">
        <v>14402</v>
      </c>
      <c r="J2319" s="31" t="s">
        <v>467</v>
      </c>
    </row>
    <row r="2320" spans="8:10" x14ac:dyDescent="0.2">
      <c r="H2320" s="97">
        <v>4037</v>
      </c>
      <c r="I2320" s="133">
        <v>12453</v>
      </c>
      <c r="J2320" s="31" t="s">
        <v>468</v>
      </c>
    </row>
    <row r="2321" spans="8:10" x14ac:dyDescent="0.2">
      <c r="H2321" s="97">
        <v>4237</v>
      </c>
      <c r="I2321" s="133">
        <v>12446</v>
      </c>
      <c r="J2321" s="31" t="s">
        <v>469</v>
      </c>
    </row>
    <row r="2322" spans="8:10" x14ac:dyDescent="0.2">
      <c r="H2322" s="97"/>
      <c r="I2322" s="133">
        <v>10203</v>
      </c>
      <c r="J2322" s="31" t="s">
        <v>470</v>
      </c>
    </row>
    <row r="2323" spans="8:10" x14ac:dyDescent="0.2">
      <c r="H2323" s="97">
        <v>3988</v>
      </c>
      <c r="I2323" s="133">
        <v>16069</v>
      </c>
      <c r="J2323" s="31" t="s">
        <v>3511</v>
      </c>
    </row>
    <row r="2324" spans="8:10" x14ac:dyDescent="0.2">
      <c r="H2324" s="97"/>
      <c r="I2324" s="133">
        <v>16374</v>
      </c>
      <c r="J2324" s="31" t="s">
        <v>3879</v>
      </c>
    </row>
    <row r="2325" spans="8:10" x14ac:dyDescent="0.2">
      <c r="H2325" s="97"/>
      <c r="I2325" s="133">
        <v>12455</v>
      </c>
      <c r="J2325" s="31" t="s">
        <v>471</v>
      </c>
    </row>
    <row r="2326" spans="8:10" x14ac:dyDescent="0.2">
      <c r="H2326" s="97">
        <v>4038</v>
      </c>
      <c r="I2326" s="133">
        <v>12456</v>
      </c>
      <c r="J2326" s="31" t="s">
        <v>472</v>
      </c>
    </row>
    <row r="2327" spans="8:10" x14ac:dyDescent="0.2">
      <c r="H2327" s="97"/>
      <c r="I2327" s="133">
        <v>11269</v>
      </c>
      <c r="J2327" s="31" t="s">
        <v>473</v>
      </c>
    </row>
    <row r="2328" spans="8:10" x14ac:dyDescent="0.2">
      <c r="H2328" s="97"/>
      <c r="I2328" s="133">
        <v>12457</v>
      </c>
      <c r="J2328" s="31" t="s">
        <v>474</v>
      </c>
    </row>
    <row r="2329" spans="8:10" x14ac:dyDescent="0.2">
      <c r="H2329" s="97"/>
      <c r="I2329" s="133">
        <v>12458</v>
      </c>
      <c r="J2329" s="31" t="s">
        <v>475</v>
      </c>
    </row>
    <row r="2330" spans="8:10" x14ac:dyDescent="0.2">
      <c r="H2330" s="97"/>
      <c r="I2330" s="133">
        <v>10636</v>
      </c>
      <c r="J2330" s="31" t="s">
        <v>476</v>
      </c>
    </row>
    <row r="2331" spans="8:10" x14ac:dyDescent="0.2">
      <c r="H2331" s="97"/>
      <c r="I2331" s="133">
        <v>16293</v>
      </c>
      <c r="J2331" s="31" t="s">
        <v>3880</v>
      </c>
    </row>
    <row r="2332" spans="8:10" x14ac:dyDescent="0.2">
      <c r="H2332" s="97">
        <v>620</v>
      </c>
      <c r="I2332" s="133">
        <v>15183</v>
      </c>
      <c r="J2332" s="31" t="s">
        <v>477</v>
      </c>
    </row>
    <row r="2333" spans="8:10" x14ac:dyDescent="0.2">
      <c r="H2333" s="97"/>
      <c r="I2333" s="133">
        <v>16444</v>
      </c>
      <c r="J2333" s="31" t="s">
        <v>3881</v>
      </c>
    </row>
    <row r="2334" spans="8:10" x14ac:dyDescent="0.2">
      <c r="H2334" s="97"/>
      <c r="I2334" s="133">
        <v>12459</v>
      </c>
      <c r="J2334" s="31" t="s">
        <v>478</v>
      </c>
    </row>
    <row r="2335" spans="8:10" x14ac:dyDescent="0.2">
      <c r="H2335" s="97">
        <v>3407</v>
      </c>
      <c r="I2335" s="133">
        <v>14456</v>
      </c>
      <c r="J2335" s="31" t="s">
        <v>479</v>
      </c>
    </row>
    <row r="2336" spans="8:10" x14ac:dyDescent="0.2">
      <c r="H2336" s="97"/>
      <c r="I2336" s="133">
        <v>16500</v>
      </c>
      <c r="J2336" s="31" t="s">
        <v>3882</v>
      </c>
    </row>
    <row r="2337" spans="8:10" x14ac:dyDescent="0.2">
      <c r="H2337" s="97"/>
      <c r="I2337" s="133">
        <v>12479</v>
      </c>
      <c r="J2337" s="31" t="s">
        <v>480</v>
      </c>
    </row>
    <row r="2338" spans="8:10" x14ac:dyDescent="0.2">
      <c r="H2338" s="97"/>
      <c r="I2338" s="133">
        <v>11181</v>
      </c>
      <c r="J2338" s="31" t="s">
        <v>481</v>
      </c>
    </row>
    <row r="2339" spans="8:10" x14ac:dyDescent="0.2">
      <c r="H2339" s="97">
        <v>93</v>
      </c>
      <c r="I2339" s="133">
        <v>12447</v>
      </c>
      <c r="J2339" s="31" t="s">
        <v>482</v>
      </c>
    </row>
    <row r="2340" spans="8:10" x14ac:dyDescent="0.2">
      <c r="H2340" s="97"/>
      <c r="I2340" s="133">
        <v>10666</v>
      </c>
      <c r="J2340" s="31" t="s">
        <v>483</v>
      </c>
    </row>
    <row r="2341" spans="8:10" x14ac:dyDescent="0.2">
      <c r="H2341" s="97"/>
      <c r="I2341" s="133">
        <v>11288</v>
      </c>
      <c r="J2341" s="31" t="s">
        <v>484</v>
      </c>
    </row>
    <row r="2342" spans="8:10" x14ac:dyDescent="0.2">
      <c r="H2342" s="97">
        <v>2771</v>
      </c>
      <c r="I2342" s="133">
        <v>13834</v>
      </c>
      <c r="J2342" s="31" t="s">
        <v>485</v>
      </c>
    </row>
    <row r="2343" spans="8:10" x14ac:dyDescent="0.2">
      <c r="H2343" s="97"/>
      <c r="I2343" s="133">
        <v>12495</v>
      </c>
      <c r="J2343" s="31" t="s">
        <v>486</v>
      </c>
    </row>
    <row r="2344" spans="8:10" x14ac:dyDescent="0.2">
      <c r="H2344" s="97">
        <v>391</v>
      </c>
      <c r="I2344" s="133">
        <v>15054</v>
      </c>
      <c r="J2344" s="31" t="s">
        <v>487</v>
      </c>
    </row>
    <row r="2345" spans="8:10" x14ac:dyDescent="0.2">
      <c r="H2345" s="97">
        <v>766</v>
      </c>
      <c r="I2345" s="133">
        <v>15265</v>
      </c>
      <c r="J2345" s="31" t="s">
        <v>488</v>
      </c>
    </row>
    <row r="2346" spans="8:10" x14ac:dyDescent="0.2">
      <c r="H2346" s="97">
        <v>4074</v>
      </c>
      <c r="I2346" s="133">
        <v>13681</v>
      </c>
      <c r="J2346" s="31" t="s">
        <v>489</v>
      </c>
    </row>
    <row r="2347" spans="8:10" x14ac:dyDescent="0.2">
      <c r="H2347" s="97"/>
      <c r="I2347" s="133">
        <v>16412</v>
      </c>
      <c r="J2347" s="31" t="s">
        <v>3883</v>
      </c>
    </row>
    <row r="2348" spans="8:10" x14ac:dyDescent="0.2">
      <c r="H2348" s="97">
        <v>1706</v>
      </c>
      <c r="I2348" s="133">
        <v>12551</v>
      </c>
      <c r="J2348" s="31" t="s">
        <v>490</v>
      </c>
    </row>
    <row r="2349" spans="8:10" x14ac:dyDescent="0.2">
      <c r="H2349" s="97"/>
      <c r="I2349" s="133">
        <v>11137</v>
      </c>
      <c r="J2349" s="31" t="s">
        <v>491</v>
      </c>
    </row>
    <row r="2350" spans="8:10" x14ac:dyDescent="0.2">
      <c r="H2350" s="97"/>
      <c r="I2350" s="133">
        <v>12449</v>
      </c>
      <c r="J2350" s="31" t="s">
        <v>492</v>
      </c>
    </row>
    <row r="2351" spans="8:10" x14ac:dyDescent="0.2">
      <c r="H2351" s="97">
        <v>10</v>
      </c>
      <c r="I2351" s="133">
        <v>12497</v>
      </c>
      <c r="J2351" s="31" t="s">
        <v>493</v>
      </c>
    </row>
    <row r="2352" spans="8:10" x14ac:dyDescent="0.2">
      <c r="H2352" s="97"/>
      <c r="I2352" s="133">
        <v>12498</v>
      </c>
      <c r="J2352" s="31" t="s">
        <v>494</v>
      </c>
    </row>
    <row r="2353" spans="8:10" x14ac:dyDescent="0.2">
      <c r="H2353" s="97">
        <v>985</v>
      </c>
      <c r="I2353" s="133">
        <v>15369</v>
      </c>
      <c r="J2353" s="31" t="s">
        <v>495</v>
      </c>
    </row>
    <row r="2354" spans="8:10" x14ac:dyDescent="0.2">
      <c r="H2354" s="97"/>
      <c r="I2354" s="133">
        <v>11055</v>
      </c>
      <c r="J2354" s="31" t="s">
        <v>496</v>
      </c>
    </row>
    <row r="2355" spans="8:10" x14ac:dyDescent="0.2">
      <c r="H2355" s="97">
        <v>2529</v>
      </c>
      <c r="I2355" s="133">
        <v>13738</v>
      </c>
      <c r="J2355" s="31" t="s">
        <v>497</v>
      </c>
    </row>
    <row r="2356" spans="8:10" x14ac:dyDescent="0.2">
      <c r="H2356" s="97">
        <v>2407</v>
      </c>
      <c r="I2356" s="133">
        <v>13709</v>
      </c>
      <c r="J2356" s="31" t="s">
        <v>498</v>
      </c>
    </row>
    <row r="2357" spans="8:10" x14ac:dyDescent="0.2">
      <c r="H2357" s="97"/>
      <c r="I2357" s="133">
        <v>16458</v>
      </c>
      <c r="J2357" s="31" t="s">
        <v>3884</v>
      </c>
    </row>
    <row r="2358" spans="8:10" x14ac:dyDescent="0.2">
      <c r="H2358" s="97">
        <v>335</v>
      </c>
      <c r="I2358" s="133">
        <v>15019</v>
      </c>
      <c r="J2358" s="31" t="s">
        <v>499</v>
      </c>
    </row>
    <row r="2359" spans="8:10" x14ac:dyDescent="0.2">
      <c r="H2359" s="97">
        <v>4175</v>
      </c>
      <c r="I2359" s="133">
        <v>12509</v>
      </c>
      <c r="J2359" s="31" t="s">
        <v>500</v>
      </c>
    </row>
    <row r="2360" spans="8:10" x14ac:dyDescent="0.2">
      <c r="H2360" s="97"/>
      <c r="I2360" s="133">
        <v>16317</v>
      </c>
      <c r="J2360" s="31" t="s">
        <v>3885</v>
      </c>
    </row>
    <row r="2361" spans="8:10" x14ac:dyDescent="0.2">
      <c r="H2361" s="97">
        <v>157</v>
      </c>
      <c r="I2361" s="133">
        <v>12501</v>
      </c>
      <c r="J2361" s="31" t="s">
        <v>501</v>
      </c>
    </row>
    <row r="2362" spans="8:10" x14ac:dyDescent="0.2">
      <c r="H2362" s="97">
        <v>246</v>
      </c>
      <c r="I2362" s="133">
        <v>13694</v>
      </c>
      <c r="J2362" s="31" t="s">
        <v>502</v>
      </c>
    </row>
    <row r="2363" spans="8:10" x14ac:dyDescent="0.2">
      <c r="H2363" s="97"/>
      <c r="I2363" s="133">
        <v>16313</v>
      </c>
      <c r="J2363" s="31" t="s">
        <v>3886</v>
      </c>
    </row>
    <row r="2364" spans="8:10" x14ac:dyDescent="0.2">
      <c r="H2364" s="97">
        <v>4280</v>
      </c>
      <c r="I2364" s="133">
        <v>12494</v>
      </c>
      <c r="J2364" s="31" t="s">
        <v>503</v>
      </c>
    </row>
    <row r="2365" spans="8:10" x14ac:dyDescent="0.2">
      <c r="H2365" s="97">
        <v>5680</v>
      </c>
      <c r="I2365" s="133">
        <v>14665</v>
      </c>
      <c r="J2365" s="31" t="s">
        <v>504</v>
      </c>
    </row>
    <row r="2366" spans="8:10" x14ac:dyDescent="0.2">
      <c r="H2366" s="97"/>
      <c r="I2366" s="133">
        <v>12504</v>
      </c>
      <c r="J2366" s="31" t="s">
        <v>508</v>
      </c>
    </row>
    <row r="2367" spans="8:10" x14ac:dyDescent="0.2">
      <c r="H2367" s="97"/>
      <c r="I2367" s="133">
        <v>12505</v>
      </c>
      <c r="J2367" s="31" t="s">
        <v>509</v>
      </c>
    </row>
    <row r="2368" spans="8:10" x14ac:dyDescent="0.2">
      <c r="H2368" s="97"/>
      <c r="I2368" s="133">
        <v>12506</v>
      </c>
      <c r="J2368" s="31" t="s">
        <v>510</v>
      </c>
    </row>
    <row r="2369" spans="8:10" x14ac:dyDescent="0.2">
      <c r="H2369" s="97">
        <v>5409</v>
      </c>
      <c r="I2369" s="133">
        <v>14663</v>
      </c>
      <c r="J2369" s="31" t="s">
        <v>511</v>
      </c>
    </row>
    <row r="2370" spans="8:10" x14ac:dyDescent="0.2">
      <c r="H2370" s="97">
        <v>4257</v>
      </c>
      <c r="I2370" s="133">
        <v>12508</v>
      </c>
      <c r="J2370" s="31" t="s">
        <v>512</v>
      </c>
    </row>
    <row r="2371" spans="8:10" x14ac:dyDescent="0.2">
      <c r="H2371" s="97"/>
      <c r="I2371" s="133">
        <v>16256</v>
      </c>
      <c r="J2371" s="31" t="s">
        <v>3887</v>
      </c>
    </row>
    <row r="2372" spans="8:10" x14ac:dyDescent="0.2">
      <c r="H2372" s="97">
        <v>2581</v>
      </c>
      <c r="I2372" s="133">
        <v>12486</v>
      </c>
      <c r="J2372" s="31" t="s">
        <v>513</v>
      </c>
    </row>
    <row r="2373" spans="8:10" x14ac:dyDescent="0.2">
      <c r="H2373" s="97">
        <v>2855</v>
      </c>
      <c r="I2373" s="133">
        <v>13794</v>
      </c>
      <c r="J2373" s="31" t="s">
        <v>514</v>
      </c>
    </row>
    <row r="2374" spans="8:10" x14ac:dyDescent="0.2">
      <c r="H2374" s="97">
        <v>6631</v>
      </c>
      <c r="I2374" s="133">
        <v>12484</v>
      </c>
      <c r="J2374" s="31" t="s">
        <v>515</v>
      </c>
    </row>
    <row r="2375" spans="8:10" x14ac:dyDescent="0.2">
      <c r="H2375" s="97"/>
      <c r="I2375" s="133">
        <v>16143</v>
      </c>
      <c r="J2375" s="31" t="s">
        <v>3888</v>
      </c>
    </row>
    <row r="2376" spans="8:10" x14ac:dyDescent="0.2">
      <c r="H2376" s="97"/>
      <c r="I2376" s="133">
        <v>12500</v>
      </c>
      <c r="J2376" s="31" t="s">
        <v>516</v>
      </c>
    </row>
    <row r="2377" spans="8:10" x14ac:dyDescent="0.2">
      <c r="H2377" s="97">
        <v>5565</v>
      </c>
      <c r="I2377" s="133">
        <v>14672</v>
      </c>
      <c r="J2377" s="31" t="s">
        <v>517</v>
      </c>
    </row>
    <row r="2378" spans="8:10" x14ac:dyDescent="0.2">
      <c r="H2378" s="97">
        <v>5136</v>
      </c>
      <c r="I2378" s="133">
        <v>15686</v>
      </c>
      <c r="J2378" s="31" t="s">
        <v>518</v>
      </c>
    </row>
    <row r="2379" spans="8:10" x14ac:dyDescent="0.2">
      <c r="H2379" s="97"/>
      <c r="I2379" s="133">
        <v>12481</v>
      </c>
      <c r="J2379" s="31" t="s">
        <v>519</v>
      </c>
    </row>
    <row r="2380" spans="8:10" x14ac:dyDescent="0.2">
      <c r="H2380" s="97"/>
      <c r="I2380" s="133">
        <v>12482</v>
      </c>
      <c r="J2380" s="31" t="s">
        <v>520</v>
      </c>
    </row>
    <row r="2381" spans="8:10" x14ac:dyDescent="0.2">
      <c r="H2381" s="97">
        <v>66</v>
      </c>
      <c r="I2381" s="133">
        <v>12483</v>
      </c>
      <c r="J2381" s="31" t="s">
        <v>521</v>
      </c>
    </row>
    <row r="2382" spans="8:10" x14ac:dyDescent="0.2">
      <c r="H2382" s="97">
        <v>5923</v>
      </c>
      <c r="I2382" s="133">
        <v>14666</v>
      </c>
      <c r="J2382" s="31" t="s">
        <v>522</v>
      </c>
    </row>
    <row r="2383" spans="8:10" x14ac:dyDescent="0.2">
      <c r="H2383" s="97"/>
      <c r="I2383" s="133">
        <v>12485</v>
      </c>
      <c r="J2383" s="31" t="s">
        <v>523</v>
      </c>
    </row>
    <row r="2384" spans="8:10" x14ac:dyDescent="0.2">
      <c r="H2384" s="97">
        <v>622</v>
      </c>
      <c r="I2384" s="133">
        <v>15184</v>
      </c>
      <c r="J2384" s="31" t="s">
        <v>524</v>
      </c>
    </row>
    <row r="2385" spans="8:10" x14ac:dyDescent="0.2">
      <c r="H2385" s="97">
        <v>5757</v>
      </c>
      <c r="I2385" s="133">
        <v>14673</v>
      </c>
      <c r="J2385" s="31" t="s">
        <v>525</v>
      </c>
    </row>
    <row r="2386" spans="8:10" x14ac:dyDescent="0.2">
      <c r="H2386" s="97">
        <v>5924</v>
      </c>
      <c r="I2386" s="133">
        <v>14671</v>
      </c>
      <c r="J2386" s="31" t="s">
        <v>526</v>
      </c>
    </row>
    <row r="2387" spans="8:10" x14ac:dyDescent="0.2">
      <c r="H2387" s="97">
        <v>5208</v>
      </c>
      <c r="I2387" s="133">
        <v>12488</v>
      </c>
      <c r="J2387" s="31" t="s">
        <v>527</v>
      </c>
    </row>
    <row r="2388" spans="8:10" x14ac:dyDescent="0.2">
      <c r="H2388" s="97">
        <v>2856</v>
      </c>
      <c r="I2388" s="133">
        <v>13795</v>
      </c>
      <c r="J2388" s="31" t="s">
        <v>528</v>
      </c>
    </row>
    <row r="2389" spans="8:10" x14ac:dyDescent="0.2">
      <c r="H2389" s="97">
        <v>5410</v>
      </c>
      <c r="I2389" s="133">
        <v>14670</v>
      </c>
      <c r="J2389" s="31" t="s">
        <v>529</v>
      </c>
    </row>
    <row r="2390" spans="8:10" x14ac:dyDescent="0.2">
      <c r="H2390" s="97">
        <v>5411</v>
      </c>
      <c r="I2390" s="133">
        <v>14669</v>
      </c>
      <c r="J2390" s="31" t="s">
        <v>530</v>
      </c>
    </row>
    <row r="2391" spans="8:10" x14ac:dyDescent="0.2">
      <c r="H2391" s="97">
        <v>5493</v>
      </c>
      <c r="I2391" s="133">
        <v>14668</v>
      </c>
      <c r="J2391" s="31" t="s">
        <v>531</v>
      </c>
    </row>
    <row r="2392" spans="8:10" x14ac:dyDescent="0.2">
      <c r="H2392" s="97">
        <v>5805</v>
      </c>
      <c r="I2392" s="133">
        <v>16617</v>
      </c>
      <c r="J2392" s="31" t="s">
        <v>3412</v>
      </c>
    </row>
    <row r="2393" spans="8:10" x14ac:dyDescent="0.2">
      <c r="H2393" s="97"/>
      <c r="I2393" s="133">
        <v>12492</v>
      </c>
      <c r="J2393" s="31" t="s">
        <v>532</v>
      </c>
    </row>
    <row r="2394" spans="8:10" x14ac:dyDescent="0.2">
      <c r="H2394" s="97"/>
      <c r="I2394" s="133">
        <v>12399</v>
      </c>
      <c r="J2394" s="31" t="s">
        <v>533</v>
      </c>
    </row>
    <row r="2395" spans="8:10" x14ac:dyDescent="0.2">
      <c r="H2395" s="97">
        <v>744</v>
      </c>
      <c r="I2395" s="133">
        <v>15250</v>
      </c>
      <c r="J2395" s="31" t="s">
        <v>534</v>
      </c>
    </row>
    <row r="2396" spans="8:10" x14ac:dyDescent="0.2">
      <c r="H2396" s="97">
        <v>5121</v>
      </c>
      <c r="I2396" s="133">
        <v>13135</v>
      </c>
      <c r="J2396" s="31" t="s">
        <v>535</v>
      </c>
    </row>
    <row r="2397" spans="8:10" x14ac:dyDescent="0.2">
      <c r="H2397" s="97">
        <v>6034</v>
      </c>
      <c r="I2397" s="133">
        <v>13134</v>
      </c>
      <c r="J2397" s="31" t="s">
        <v>536</v>
      </c>
    </row>
    <row r="2398" spans="8:10" x14ac:dyDescent="0.2">
      <c r="H2398" s="97"/>
      <c r="I2398" s="133">
        <v>13133</v>
      </c>
      <c r="J2398" s="31" t="s">
        <v>537</v>
      </c>
    </row>
    <row r="2399" spans="8:10" x14ac:dyDescent="0.2">
      <c r="H2399" s="97">
        <v>438</v>
      </c>
      <c r="I2399" s="133">
        <v>15089</v>
      </c>
      <c r="J2399" s="31" t="s">
        <v>538</v>
      </c>
    </row>
    <row r="2400" spans="8:10" x14ac:dyDescent="0.2">
      <c r="H2400" s="97">
        <v>5925</v>
      </c>
      <c r="I2400" s="133">
        <v>14563</v>
      </c>
      <c r="J2400" s="31" t="s">
        <v>539</v>
      </c>
    </row>
    <row r="2401" spans="8:10" x14ac:dyDescent="0.2">
      <c r="H2401" s="97"/>
      <c r="I2401" s="133">
        <v>13130</v>
      </c>
      <c r="J2401" s="31" t="s">
        <v>540</v>
      </c>
    </row>
    <row r="2402" spans="8:10" x14ac:dyDescent="0.2">
      <c r="H2402" s="97"/>
      <c r="I2402" s="133">
        <v>13129</v>
      </c>
      <c r="J2402" s="31" t="s">
        <v>541</v>
      </c>
    </row>
    <row r="2403" spans="8:10" x14ac:dyDescent="0.2">
      <c r="H2403" s="97">
        <v>37</v>
      </c>
      <c r="I2403" s="133">
        <v>13128</v>
      </c>
      <c r="J2403" s="31" t="s">
        <v>542</v>
      </c>
    </row>
    <row r="2404" spans="8:10" x14ac:dyDescent="0.2">
      <c r="H2404" s="97"/>
      <c r="I2404" s="133">
        <v>13127</v>
      </c>
      <c r="J2404" s="31" t="s">
        <v>543</v>
      </c>
    </row>
    <row r="2405" spans="8:10" x14ac:dyDescent="0.2">
      <c r="H2405" s="97">
        <v>363</v>
      </c>
      <c r="I2405" s="133">
        <v>15041</v>
      </c>
      <c r="J2405" s="31" t="s">
        <v>544</v>
      </c>
    </row>
    <row r="2406" spans="8:10" x14ac:dyDescent="0.2">
      <c r="H2406" s="97">
        <v>94</v>
      </c>
      <c r="I2406" s="133">
        <v>13126</v>
      </c>
      <c r="J2406" s="31" t="s">
        <v>545</v>
      </c>
    </row>
    <row r="2407" spans="8:10" x14ac:dyDescent="0.2">
      <c r="H2407" s="97">
        <v>4205</v>
      </c>
      <c r="I2407" s="133">
        <v>13113</v>
      </c>
      <c r="J2407" s="31" t="s">
        <v>546</v>
      </c>
    </row>
    <row r="2408" spans="8:10" x14ac:dyDescent="0.2">
      <c r="H2408" s="97">
        <v>11</v>
      </c>
      <c r="I2408" s="133">
        <v>13124</v>
      </c>
      <c r="J2408" s="31" t="s">
        <v>547</v>
      </c>
    </row>
    <row r="2409" spans="8:10" x14ac:dyDescent="0.2">
      <c r="H2409" s="97"/>
      <c r="I2409" s="133">
        <v>16530</v>
      </c>
      <c r="J2409" s="31" t="s">
        <v>3889</v>
      </c>
    </row>
    <row r="2410" spans="8:10" x14ac:dyDescent="0.2">
      <c r="H2410" s="97"/>
      <c r="I2410" s="133">
        <v>11203</v>
      </c>
      <c r="J2410" s="31" t="s">
        <v>548</v>
      </c>
    </row>
    <row r="2411" spans="8:10" x14ac:dyDescent="0.2">
      <c r="H2411" s="97">
        <v>5529</v>
      </c>
      <c r="I2411" s="133">
        <v>14562</v>
      </c>
      <c r="J2411" s="31" t="s">
        <v>549</v>
      </c>
    </row>
    <row r="2412" spans="8:10" x14ac:dyDescent="0.2">
      <c r="H2412" s="97"/>
      <c r="I2412" s="133">
        <v>13122</v>
      </c>
      <c r="J2412" s="31" t="s">
        <v>550</v>
      </c>
    </row>
    <row r="2413" spans="8:10" x14ac:dyDescent="0.2">
      <c r="H2413" s="97"/>
      <c r="I2413" s="133">
        <v>10802</v>
      </c>
      <c r="J2413" s="31" t="s">
        <v>551</v>
      </c>
    </row>
    <row r="2414" spans="8:10" x14ac:dyDescent="0.2">
      <c r="H2414" s="97">
        <v>5530</v>
      </c>
      <c r="I2414" s="133">
        <v>14565</v>
      </c>
      <c r="J2414" s="31" t="s">
        <v>3300</v>
      </c>
    </row>
    <row r="2415" spans="8:10" x14ac:dyDescent="0.2">
      <c r="H2415" s="97"/>
      <c r="I2415" s="133">
        <v>13120</v>
      </c>
      <c r="J2415" s="31" t="s">
        <v>3301</v>
      </c>
    </row>
    <row r="2416" spans="8:10" x14ac:dyDescent="0.2">
      <c r="H2416" s="97"/>
      <c r="I2416" s="133">
        <v>13119</v>
      </c>
      <c r="J2416" s="31" t="s">
        <v>3302</v>
      </c>
    </row>
    <row r="2417" spans="8:10" x14ac:dyDescent="0.2">
      <c r="H2417" s="97"/>
      <c r="I2417" s="133">
        <v>16341</v>
      </c>
      <c r="J2417" s="31" t="s">
        <v>3890</v>
      </c>
    </row>
    <row r="2418" spans="8:10" x14ac:dyDescent="0.2">
      <c r="H2418" s="97"/>
      <c r="I2418" s="133">
        <v>13118</v>
      </c>
      <c r="J2418" s="31" t="s">
        <v>3303</v>
      </c>
    </row>
    <row r="2419" spans="8:10" x14ac:dyDescent="0.2">
      <c r="H2419" s="97"/>
      <c r="I2419" s="133">
        <v>13117</v>
      </c>
      <c r="J2419" s="31" t="s">
        <v>3304</v>
      </c>
    </row>
    <row r="2420" spans="8:10" x14ac:dyDescent="0.2">
      <c r="H2420" s="97"/>
      <c r="I2420" s="133">
        <v>16499</v>
      </c>
      <c r="J2420" s="31" t="s">
        <v>3891</v>
      </c>
    </row>
    <row r="2421" spans="8:10" x14ac:dyDescent="0.2">
      <c r="H2421" s="97"/>
      <c r="I2421" s="133">
        <v>16208</v>
      </c>
      <c r="J2421" s="31" t="s">
        <v>3892</v>
      </c>
    </row>
    <row r="2422" spans="8:10" x14ac:dyDescent="0.2">
      <c r="H2422" s="97">
        <v>5210</v>
      </c>
      <c r="I2422" s="133">
        <v>13116</v>
      </c>
      <c r="J2422" s="31" t="s">
        <v>3305</v>
      </c>
    </row>
    <row r="2423" spans="8:10" x14ac:dyDescent="0.2">
      <c r="H2423" s="97"/>
      <c r="I2423" s="133">
        <v>10812</v>
      </c>
      <c r="J2423" s="31" t="s">
        <v>3306</v>
      </c>
    </row>
    <row r="2424" spans="8:10" x14ac:dyDescent="0.2">
      <c r="H2424" s="97"/>
      <c r="I2424" s="133">
        <v>11374</v>
      </c>
      <c r="J2424" s="31" t="s">
        <v>3307</v>
      </c>
    </row>
    <row r="2425" spans="8:10" x14ac:dyDescent="0.2">
      <c r="H2425" s="97"/>
      <c r="I2425" s="133">
        <v>10195</v>
      </c>
      <c r="J2425" s="31" t="s">
        <v>3308</v>
      </c>
    </row>
    <row r="2426" spans="8:10" x14ac:dyDescent="0.2">
      <c r="H2426" s="97"/>
      <c r="I2426" s="133">
        <v>10220</v>
      </c>
      <c r="J2426" s="31" t="s">
        <v>3309</v>
      </c>
    </row>
    <row r="2427" spans="8:10" x14ac:dyDescent="0.2">
      <c r="H2427" s="97">
        <v>5588</v>
      </c>
      <c r="I2427" s="133">
        <v>14568</v>
      </c>
      <c r="J2427" s="31" t="s">
        <v>3310</v>
      </c>
    </row>
    <row r="2428" spans="8:10" x14ac:dyDescent="0.2">
      <c r="H2428" s="97">
        <v>5822</v>
      </c>
      <c r="I2428" s="133">
        <v>14560</v>
      </c>
      <c r="J2428" s="31" t="s">
        <v>3311</v>
      </c>
    </row>
    <row r="2429" spans="8:10" x14ac:dyDescent="0.2">
      <c r="H2429" s="97"/>
      <c r="I2429" s="133">
        <v>13123</v>
      </c>
      <c r="J2429" s="31" t="s">
        <v>3312</v>
      </c>
    </row>
    <row r="2430" spans="8:10" x14ac:dyDescent="0.2">
      <c r="H2430" s="97"/>
      <c r="I2430" s="133">
        <v>13125</v>
      </c>
      <c r="J2430" s="31" t="s">
        <v>3313</v>
      </c>
    </row>
    <row r="2431" spans="8:10" x14ac:dyDescent="0.2">
      <c r="H2431" s="97"/>
      <c r="I2431" s="133">
        <v>11301</v>
      </c>
      <c r="J2431" s="31" t="s">
        <v>3314</v>
      </c>
    </row>
    <row r="2432" spans="8:10" x14ac:dyDescent="0.2">
      <c r="H2432" s="97"/>
      <c r="I2432" s="133">
        <v>11231</v>
      </c>
      <c r="J2432" s="31" t="s">
        <v>3315</v>
      </c>
    </row>
    <row r="2433" spans="8:10" x14ac:dyDescent="0.2">
      <c r="H2433" s="97"/>
      <c r="I2433" s="133">
        <v>10801</v>
      </c>
      <c r="J2433" s="31" t="s">
        <v>3316</v>
      </c>
    </row>
    <row r="2434" spans="8:10" x14ac:dyDescent="0.2">
      <c r="H2434" s="97"/>
      <c r="I2434" s="133">
        <v>13159</v>
      </c>
      <c r="J2434" s="31" t="s">
        <v>3317</v>
      </c>
    </row>
    <row r="2435" spans="8:10" x14ac:dyDescent="0.2">
      <c r="H2435" s="97">
        <v>5495</v>
      </c>
      <c r="I2435" s="133">
        <v>14555</v>
      </c>
      <c r="J2435" s="31" t="s">
        <v>3318</v>
      </c>
    </row>
    <row r="2436" spans="8:10" x14ac:dyDescent="0.2">
      <c r="H2436" s="97">
        <v>5496</v>
      </c>
      <c r="I2436" s="133">
        <v>14556</v>
      </c>
      <c r="J2436" s="31" t="s">
        <v>3319</v>
      </c>
    </row>
    <row r="2437" spans="8:10" x14ac:dyDescent="0.2">
      <c r="H2437" s="97">
        <v>5531</v>
      </c>
      <c r="I2437" s="133">
        <v>14557</v>
      </c>
      <c r="J2437" s="31" t="s">
        <v>3320</v>
      </c>
    </row>
    <row r="2438" spans="8:10" x14ac:dyDescent="0.2">
      <c r="H2438" s="97">
        <v>6632</v>
      </c>
      <c r="I2438" s="133">
        <v>13155</v>
      </c>
      <c r="J2438" s="31" t="s">
        <v>3321</v>
      </c>
    </row>
    <row r="2439" spans="8:10" x14ac:dyDescent="0.2">
      <c r="H2439" s="97">
        <v>701</v>
      </c>
      <c r="I2439" s="133">
        <v>15219</v>
      </c>
      <c r="J2439" s="31" t="s">
        <v>3322</v>
      </c>
    </row>
    <row r="2440" spans="8:10" x14ac:dyDescent="0.2">
      <c r="H2440" s="97">
        <v>5860</v>
      </c>
      <c r="I2440" s="133">
        <v>14558</v>
      </c>
      <c r="J2440" s="31" t="s">
        <v>3323</v>
      </c>
    </row>
    <row r="2441" spans="8:10" x14ac:dyDescent="0.2">
      <c r="H2441" s="97">
        <v>5076</v>
      </c>
      <c r="I2441" s="133">
        <v>13153</v>
      </c>
      <c r="J2441" s="31" t="s">
        <v>3324</v>
      </c>
    </row>
    <row r="2442" spans="8:10" x14ac:dyDescent="0.2">
      <c r="H2442" s="97"/>
      <c r="I2442" s="133">
        <v>13151</v>
      </c>
      <c r="J2442" s="31" t="s">
        <v>3325</v>
      </c>
    </row>
    <row r="2443" spans="8:10" x14ac:dyDescent="0.2">
      <c r="H2443" s="97">
        <v>716</v>
      </c>
      <c r="I2443" s="133">
        <v>15662</v>
      </c>
      <c r="J2443" s="31" t="s">
        <v>3505</v>
      </c>
    </row>
    <row r="2444" spans="8:10" x14ac:dyDescent="0.2">
      <c r="H2444" s="97"/>
      <c r="I2444" s="133">
        <v>13150</v>
      </c>
      <c r="J2444" s="31" t="s">
        <v>3326</v>
      </c>
    </row>
    <row r="2445" spans="8:10" x14ac:dyDescent="0.2">
      <c r="H2445" s="97">
        <v>1139</v>
      </c>
      <c r="I2445" s="133">
        <v>15591</v>
      </c>
      <c r="J2445" s="31" t="s">
        <v>3327</v>
      </c>
    </row>
    <row r="2446" spans="8:10" x14ac:dyDescent="0.2">
      <c r="H2446" s="97"/>
      <c r="I2446" s="133">
        <v>13160</v>
      </c>
      <c r="J2446" s="31" t="s">
        <v>3328</v>
      </c>
    </row>
    <row r="2447" spans="8:10" x14ac:dyDescent="0.2">
      <c r="H2447" s="97">
        <v>2772</v>
      </c>
      <c r="I2447" s="133">
        <v>13835</v>
      </c>
      <c r="J2447" s="31" t="s">
        <v>3329</v>
      </c>
    </row>
    <row r="2448" spans="8:10" x14ac:dyDescent="0.2">
      <c r="H2448" s="97">
        <v>224</v>
      </c>
      <c r="I2448" s="133">
        <v>13145</v>
      </c>
      <c r="J2448" s="31" t="s">
        <v>3330</v>
      </c>
    </row>
    <row r="2449" spans="8:10" x14ac:dyDescent="0.2">
      <c r="H2449" s="97">
        <v>4841</v>
      </c>
      <c r="I2449" s="133">
        <v>15465</v>
      </c>
      <c r="J2449" s="31" t="s">
        <v>3331</v>
      </c>
    </row>
    <row r="2450" spans="8:10" x14ac:dyDescent="0.2">
      <c r="H2450" s="97">
        <v>3294</v>
      </c>
      <c r="I2450" s="133">
        <v>14414</v>
      </c>
      <c r="J2450" s="31" t="s">
        <v>3332</v>
      </c>
    </row>
    <row r="2451" spans="8:10" x14ac:dyDescent="0.2">
      <c r="H2451" s="97">
        <v>177</v>
      </c>
      <c r="I2451" s="133">
        <v>13137</v>
      </c>
      <c r="J2451" s="31" t="s">
        <v>3333</v>
      </c>
    </row>
    <row r="2452" spans="8:10" x14ac:dyDescent="0.2">
      <c r="H2452" s="97"/>
      <c r="I2452" s="133">
        <v>16573</v>
      </c>
      <c r="J2452" s="31" t="s">
        <v>3893</v>
      </c>
    </row>
    <row r="2453" spans="8:10" x14ac:dyDescent="0.2">
      <c r="H2453" s="97"/>
      <c r="I2453" s="133">
        <v>13143</v>
      </c>
      <c r="J2453" s="31" t="s">
        <v>3334</v>
      </c>
    </row>
    <row r="2454" spans="8:10" x14ac:dyDescent="0.2">
      <c r="H2454" s="97"/>
      <c r="I2454" s="133">
        <v>13142</v>
      </c>
      <c r="J2454" s="31" t="s">
        <v>3335</v>
      </c>
    </row>
    <row r="2455" spans="8:10" x14ac:dyDescent="0.2">
      <c r="H2455" s="97">
        <v>2216</v>
      </c>
      <c r="I2455" s="133">
        <v>13141</v>
      </c>
      <c r="J2455" s="31" t="s">
        <v>3336</v>
      </c>
    </row>
    <row r="2456" spans="8:10" x14ac:dyDescent="0.2">
      <c r="H2456" s="97">
        <v>392</v>
      </c>
      <c r="I2456" s="133">
        <v>15055</v>
      </c>
      <c r="J2456" s="31" t="s">
        <v>3337</v>
      </c>
    </row>
    <row r="2457" spans="8:10" x14ac:dyDescent="0.2">
      <c r="H2457" s="97"/>
      <c r="I2457" s="133">
        <v>10219</v>
      </c>
      <c r="J2457" s="31" t="s">
        <v>3338</v>
      </c>
    </row>
    <row r="2458" spans="8:10" x14ac:dyDescent="0.2">
      <c r="H2458" s="97"/>
      <c r="I2458" s="133">
        <v>16547</v>
      </c>
      <c r="J2458" s="31" t="s">
        <v>3894</v>
      </c>
    </row>
    <row r="2459" spans="8:10" x14ac:dyDescent="0.2">
      <c r="H2459" s="97"/>
      <c r="I2459" s="133">
        <v>13682</v>
      </c>
      <c r="J2459" s="31" t="s">
        <v>3339</v>
      </c>
    </row>
    <row r="2460" spans="8:10" x14ac:dyDescent="0.2">
      <c r="H2460" s="97"/>
      <c r="I2460" s="133">
        <v>11287</v>
      </c>
      <c r="J2460" s="31" t="s">
        <v>3340</v>
      </c>
    </row>
    <row r="2461" spans="8:10" x14ac:dyDescent="0.2">
      <c r="H2461" s="97"/>
      <c r="I2461" s="133">
        <v>10047</v>
      </c>
      <c r="J2461" s="31" t="s">
        <v>3341</v>
      </c>
    </row>
    <row r="2462" spans="8:10" x14ac:dyDescent="0.2">
      <c r="H2462" s="97"/>
      <c r="I2462" s="133">
        <v>13139</v>
      </c>
      <c r="J2462" s="31" t="s">
        <v>3342</v>
      </c>
    </row>
    <row r="2463" spans="8:10" x14ac:dyDescent="0.2">
      <c r="H2463" s="97">
        <v>2299</v>
      </c>
      <c r="I2463" s="133">
        <v>15694</v>
      </c>
      <c r="J2463" s="31" t="s">
        <v>3343</v>
      </c>
    </row>
    <row r="2464" spans="8:10" x14ac:dyDescent="0.2">
      <c r="H2464" s="97"/>
      <c r="I2464" s="133">
        <v>13149</v>
      </c>
      <c r="J2464" s="31" t="s">
        <v>3344</v>
      </c>
    </row>
    <row r="2465" spans="8:10" x14ac:dyDescent="0.2">
      <c r="H2465" s="97"/>
      <c r="I2465" s="133">
        <v>16448</v>
      </c>
      <c r="J2465" s="31" t="s">
        <v>3895</v>
      </c>
    </row>
    <row r="2466" spans="8:10" x14ac:dyDescent="0.2">
      <c r="H2466" s="97"/>
      <c r="I2466" s="133">
        <v>16240</v>
      </c>
      <c r="J2466" s="31" t="s">
        <v>3896</v>
      </c>
    </row>
    <row r="2467" spans="8:10" x14ac:dyDescent="0.2">
      <c r="H2467" s="97">
        <v>6633</v>
      </c>
      <c r="I2467" s="133">
        <v>13114</v>
      </c>
      <c r="J2467" s="31" t="s">
        <v>3345</v>
      </c>
    </row>
    <row r="2468" spans="8:10" x14ac:dyDescent="0.2">
      <c r="H2468" s="97">
        <v>2300</v>
      </c>
      <c r="I2468" s="133">
        <v>13218</v>
      </c>
      <c r="J2468" s="31" t="s">
        <v>3346</v>
      </c>
    </row>
    <row r="2469" spans="8:10" x14ac:dyDescent="0.2">
      <c r="H2469" s="97">
        <v>726</v>
      </c>
      <c r="I2469" s="133">
        <v>15636</v>
      </c>
      <c r="J2469" s="31" t="s">
        <v>3466</v>
      </c>
    </row>
    <row r="2470" spans="8:10" x14ac:dyDescent="0.2">
      <c r="H2470" s="97">
        <v>6719</v>
      </c>
      <c r="I2470" s="133">
        <v>13290</v>
      </c>
      <c r="J2470" s="31" t="s">
        <v>3347</v>
      </c>
    </row>
    <row r="2471" spans="8:10" x14ac:dyDescent="0.2">
      <c r="H2471" s="97"/>
      <c r="I2471" s="133">
        <v>11056</v>
      </c>
      <c r="J2471" s="31" t="s">
        <v>3348</v>
      </c>
    </row>
    <row r="2472" spans="8:10" x14ac:dyDescent="0.2">
      <c r="H2472" s="97">
        <v>936</v>
      </c>
      <c r="I2472" s="133">
        <v>15333</v>
      </c>
      <c r="J2472" s="31" t="s">
        <v>3349</v>
      </c>
    </row>
    <row r="2473" spans="8:10" x14ac:dyDescent="0.2">
      <c r="H2473" s="97">
        <v>5533</v>
      </c>
      <c r="I2473" s="133">
        <v>14577</v>
      </c>
      <c r="J2473" s="31" t="s">
        <v>3350</v>
      </c>
    </row>
    <row r="2474" spans="8:10" x14ac:dyDescent="0.2">
      <c r="H2474" s="97"/>
      <c r="I2474" s="133">
        <v>13086</v>
      </c>
      <c r="J2474" s="31" t="s">
        <v>3351</v>
      </c>
    </row>
    <row r="2475" spans="8:10" x14ac:dyDescent="0.2">
      <c r="H2475" s="97">
        <v>5077</v>
      </c>
      <c r="I2475" s="133">
        <v>13084</v>
      </c>
      <c r="J2475" s="31" t="s">
        <v>3352</v>
      </c>
    </row>
    <row r="2476" spans="8:10" x14ac:dyDescent="0.2">
      <c r="H2476" s="97">
        <v>5497</v>
      </c>
      <c r="I2476" s="133">
        <v>14578</v>
      </c>
      <c r="J2476" s="31" t="s">
        <v>3353</v>
      </c>
    </row>
    <row r="2477" spans="8:10" x14ac:dyDescent="0.2">
      <c r="H2477" s="97">
        <v>5926</v>
      </c>
      <c r="I2477" s="133">
        <v>14579</v>
      </c>
      <c r="J2477" s="31" t="s">
        <v>1722</v>
      </c>
    </row>
    <row r="2478" spans="8:10" x14ac:dyDescent="0.2">
      <c r="H2478" s="97"/>
      <c r="I2478" s="133">
        <v>13081</v>
      </c>
      <c r="J2478" s="31" t="s">
        <v>1723</v>
      </c>
    </row>
    <row r="2479" spans="8:10" x14ac:dyDescent="0.2">
      <c r="H2479" s="97">
        <v>2122</v>
      </c>
      <c r="I2479" s="133">
        <v>14368</v>
      </c>
      <c r="J2479" s="31" t="s">
        <v>1724</v>
      </c>
    </row>
    <row r="2480" spans="8:10" x14ac:dyDescent="0.2">
      <c r="H2480" s="97">
        <v>2147</v>
      </c>
      <c r="I2480" s="133">
        <v>13080</v>
      </c>
      <c r="J2480" s="31" t="s">
        <v>1725</v>
      </c>
    </row>
    <row r="2481" spans="8:10" x14ac:dyDescent="0.2">
      <c r="H2481" s="97">
        <v>5212</v>
      </c>
      <c r="I2481" s="133">
        <v>13138</v>
      </c>
      <c r="J2481" s="31" t="s">
        <v>1726</v>
      </c>
    </row>
    <row r="2482" spans="8:10" x14ac:dyDescent="0.2">
      <c r="H2482" s="97"/>
      <c r="I2482" s="133">
        <v>13066</v>
      </c>
      <c r="J2482" s="31" t="s">
        <v>1727</v>
      </c>
    </row>
    <row r="2483" spans="8:10" x14ac:dyDescent="0.2">
      <c r="H2483" s="97"/>
      <c r="I2483" s="133">
        <v>16498</v>
      </c>
      <c r="J2483" s="31" t="s">
        <v>3897</v>
      </c>
    </row>
    <row r="2484" spans="8:10" x14ac:dyDescent="0.2">
      <c r="H2484" s="97"/>
      <c r="I2484" s="133">
        <v>10621</v>
      </c>
      <c r="J2484" s="31" t="s">
        <v>1728</v>
      </c>
    </row>
    <row r="2485" spans="8:10" x14ac:dyDescent="0.2">
      <c r="H2485" s="97">
        <v>2217</v>
      </c>
      <c r="I2485" s="133">
        <v>13662</v>
      </c>
      <c r="J2485" s="31" t="s">
        <v>1729</v>
      </c>
    </row>
    <row r="2486" spans="8:10" x14ac:dyDescent="0.2">
      <c r="H2486" s="97"/>
      <c r="I2486" s="133">
        <v>13077</v>
      </c>
      <c r="J2486" s="31" t="s">
        <v>1730</v>
      </c>
    </row>
    <row r="2487" spans="8:10" x14ac:dyDescent="0.2">
      <c r="H2487" s="97">
        <v>3784</v>
      </c>
      <c r="I2487" s="133">
        <v>16004</v>
      </c>
      <c r="J2487" s="31" t="s">
        <v>1731</v>
      </c>
    </row>
    <row r="2488" spans="8:10" x14ac:dyDescent="0.2">
      <c r="H2488" s="97">
        <v>6800</v>
      </c>
      <c r="I2488" s="133">
        <v>13347</v>
      </c>
      <c r="J2488" s="31" t="s">
        <v>1732</v>
      </c>
    </row>
    <row r="2489" spans="8:10" x14ac:dyDescent="0.2">
      <c r="H2489" s="97"/>
      <c r="I2489" s="133">
        <v>13088</v>
      </c>
      <c r="J2489" s="31" t="s">
        <v>1733</v>
      </c>
    </row>
    <row r="2490" spans="8:10" x14ac:dyDescent="0.2">
      <c r="H2490" s="97">
        <v>745</v>
      </c>
      <c r="I2490" s="133">
        <v>15251</v>
      </c>
      <c r="J2490" s="31" t="s">
        <v>1734</v>
      </c>
    </row>
    <row r="2491" spans="8:10" x14ac:dyDescent="0.2">
      <c r="H2491" s="97">
        <v>6154</v>
      </c>
      <c r="I2491" s="133">
        <v>13075</v>
      </c>
      <c r="J2491" s="31" t="s">
        <v>1735</v>
      </c>
    </row>
    <row r="2492" spans="8:10" x14ac:dyDescent="0.2">
      <c r="H2492" s="97"/>
      <c r="I2492" s="133">
        <v>13074</v>
      </c>
      <c r="J2492" s="31" t="s">
        <v>1736</v>
      </c>
    </row>
    <row r="2493" spans="8:10" x14ac:dyDescent="0.2">
      <c r="H2493" s="97"/>
      <c r="I2493" s="133">
        <v>10194</v>
      </c>
      <c r="J2493" s="31" t="s">
        <v>1737</v>
      </c>
    </row>
    <row r="2494" spans="8:10" x14ac:dyDescent="0.2">
      <c r="H2494" s="97">
        <v>5214</v>
      </c>
      <c r="I2494" s="133">
        <v>13073</v>
      </c>
      <c r="J2494" s="31" t="s">
        <v>1738</v>
      </c>
    </row>
    <row r="2495" spans="8:10" x14ac:dyDescent="0.2">
      <c r="H2495" s="97"/>
      <c r="I2495" s="133">
        <v>13072</v>
      </c>
      <c r="J2495" s="31" t="s">
        <v>1739</v>
      </c>
    </row>
    <row r="2496" spans="8:10" x14ac:dyDescent="0.2">
      <c r="H2496" s="97">
        <v>3561</v>
      </c>
      <c r="I2496" s="133">
        <v>15968</v>
      </c>
      <c r="J2496" s="31" t="s">
        <v>1740</v>
      </c>
    </row>
    <row r="2497" spans="8:10" x14ac:dyDescent="0.2">
      <c r="H2497" s="97"/>
      <c r="I2497" s="133">
        <v>13071</v>
      </c>
      <c r="J2497" s="31" t="s">
        <v>1741</v>
      </c>
    </row>
    <row r="2498" spans="8:10" x14ac:dyDescent="0.2">
      <c r="H2498" s="97"/>
      <c r="I2498" s="133">
        <v>10811</v>
      </c>
      <c r="J2498" s="31" t="s">
        <v>1742</v>
      </c>
    </row>
    <row r="2499" spans="8:10" x14ac:dyDescent="0.2">
      <c r="H2499" s="97"/>
      <c r="I2499" s="133">
        <v>13070</v>
      </c>
      <c r="J2499" s="31" t="s">
        <v>1743</v>
      </c>
    </row>
    <row r="2500" spans="8:10" x14ac:dyDescent="0.2">
      <c r="H2500" s="97">
        <v>5725</v>
      </c>
      <c r="I2500" s="133">
        <v>14582</v>
      </c>
      <c r="J2500" s="31" t="s">
        <v>1744</v>
      </c>
    </row>
    <row r="2501" spans="8:10" x14ac:dyDescent="0.2">
      <c r="H2501" s="97"/>
      <c r="I2501" s="133">
        <v>13068</v>
      </c>
      <c r="J2501" s="31" t="s">
        <v>1745</v>
      </c>
    </row>
    <row r="2502" spans="8:10" x14ac:dyDescent="0.2">
      <c r="H2502" s="97"/>
      <c r="I2502" s="133">
        <v>13067</v>
      </c>
      <c r="J2502" s="31" t="s">
        <v>1746</v>
      </c>
    </row>
    <row r="2503" spans="8:10" x14ac:dyDescent="0.2">
      <c r="H2503" s="97">
        <v>5078</v>
      </c>
      <c r="I2503" s="133">
        <v>13099</v>
      </c>
      <c r="J2503" s="31" t="s">
        <v>1747</v>
      </c>
    </row>
    <row r="2504" spans="8:10" x14ac:dyDescent="0.2">
      <c r="H2504" s="97"/>
      <c r="I2504" s="133">
        <v>16173</v>
      </c>
      <c r="J2504" s="31" t="s">
        <v>3898</v>
      </c>
    </row>
    <row r="2505" spans="8:10" x14ac:dyDescent="0.2">
      <c r="H2505" s="97"/>
      <c r="I2505" s="133">
        <v>16469</v>
      </c>
      <c r="J2505" s="31" t="s">
        <v>3899</v>
      </c>
    </row>
    <row r="2506" spans="8:10" x14ac:dyDescent="0.2">
      <c r="H2506" s="97"/>
      <c r="I2506" s="133">
        <v>13101</v>
      </c>
      <c r="J2506" s="31" t="s">
        <v>1748</v>
      </c>
    </row>
    <row r="2507" spans="8:10" x14ac:dyDescent="0.2">
      <c r="H2507" s="97">
        <v>2831</v>
      </c>
      <c r="I2507" s="133">
        <v>13776</v>
      </c>
      <c r="J2507" s="31" t="s">
        <v>1749</v>
      </c>
    </row>
    <row r="2508" spans="8:10" x14ac:dyDescent="0.2">
      <c r="H2508" s="97"/>
      <c r="I2508" s="133">
        <v>10210</v>
      </c>
      <c r="J2508" s="31" t="s">
        <v>1750</v>
      </c>
    </row>
    <row r="2509" spans="8:10" x14ac:dyDescent="0.2">
      <c r="H2509" s="97"/>
      <c r="I2509" s="133">
        <v>13078</v>
      </c>
      <c r="J2509" s="31" t="s">
        <v>1751</v>
      </c>
    </row>
    <row r="2510" spans="8:10" x14ac:dyDescent="0.2">
      <c r="H2510" s="97"/>
      <c r="I2510" s="133">
        <v>16583</v>
      </c>
      <c r="J2510" s="31" t="s">
        <v>3900</v>
      </c>
    </row>
    <row r="2511" spans="8:10" x14ac:dyDescent="0.2">
      <c r="H2511" s="97">
        <v>6634</v>
      </c>
      <c r="I2511" s="133">
        <v>13110</v>
      </c>
      <c r="J2511" s="31" t="s">
        <v>1752</v>
      </c>
    </row>
    <row r="2512" spans="8:10" x14ac:dyDescent="0.2">
      <c r="H2512" s="97">
        <v>5759</v>
      </c>
      <c r="I2512" s="133">
        <v>14569</v>
      </c>
      <c r="J2512" s="31" t="s">
        <v>1753</v>
      </c>
    </row>
    <row r="2513" spans="8:10" x14ac:dyDescent="0.2">
      <c r="H2513" s="97"/>
      <c r="I2513" s="133">
        <v>13108</v>
      </c>
      <c r="J2513" s="31" t="s">
        <v>1754</v>
      </c>
    </row>
    <row r="2514" spans="8:10" x14ac:dyDescent="0.2">
      <c r="H2514" s="97">
        <v>6635</v>
      </c>
      <c r="I2514" s="133">
        <v>13107</v>
      </c>
      <c r="J2514" s="31" t="s">
        <v>1755</v>
      </c>
    </row>
    <row r="2515" spans="8:10" x14ac:dyDescent="0.2">
      <c r="H2515" s="97">
        <v>2237</v>
      </c>
      <c r="I2515" s="133">
        <v>16133</v>
      </c>
      <c r="J2515" s="31" t="s">
        <v>3671</v>
      </c>
    </row>
    <row r="2516" spans="8:10" x14ac:dyDescent="0.2">
      <c r="H2516" s="97"/>
      <c r="I2516" s="133">
        <v>13103</v>
      </c>
      <c r="J2516" s="31" t="s">
        <v>1756</v>
      </c>
    </row>
    <row r="2517" spans="8:10" x14ac:dyDescent="0.2">
      <c r="H2517" s="97"/>
      <c r="I2517" s="133">
        <v>13102</v>
      </c>
      <c r="J2517" s="31" t="s">
        <v>1757</v>
      </c>
    </row>
    <row r="2518" spans="8:10" x14ac:dyDescent="0.2">
      <c r="H2518" s="97">
        <v>5589</v>
      </c>
      <c r="I2518" s="133">
        <v>14575</v>
      </c>
      <c r="J2518" s="31" t="s">
        <v>1758</v>
      </c>
    </row>
    <row r="2519" spans="8:10" x14ac:dyDescent="0.2">
      <c r="H2519" s="97"/>
      <c r="I2519" s="133">
        <v>13100</v>
      </c>
      <c r="J2519" s="31" t="s">
        <v>1759</v>
      </c>
    </row>
    <row r="2520" spans="8:10" x14ac:dyDescent="0.2">
      <c r="H2520" s="97"/>
      <c r="I2520" s="133">
        <v>13112</v>
      </c>
      <c r="J2520" s="31" t="s">
        <v>1760</v>
      </c>
    </row>
    <row r="2521" spans="8:10" x14ac:dyDescent="0.2">
      <c r="H2521" s="97">
        <v>5566</v>
      </c>
      <c r="I2521" s="133">
        <v>14572</v>
      </c>
      <c r="J2521" s="31" t="s">
        <v>1761</v>
      </c>
    </row>
    <row r="2522" spans="8:10" x14ac:dyDescent="0.2">
      <c r="H2522" s="97"/>
      <c r="I2522" s="133">
        <v>13097</v>
      </c>
      <c r="J2522" s="31" t="s">
        <v>1762</v>
      </c>
    </row>
    <row r="2523" spans="8:10" x14ac:dyDescent="0.2">
      <c r="H2523" s="97"/>
      <c r="I2523" s="133">
        <v>16497</v>
      </c>
      <c r="J2523" s="31" t="s">
        <v>3901</v>
      </c>
    </row>
    <row r="2524" spans="8:10" x14ac:dyDescent="0.2">
      <c r="H2524" s="97"/>
      <c r="I2524" s="133">
        <v>10196</v>
      </c>
      <c r="J2524" s="31" t="s">
        <v>1763</v>
      </c>
    </row>
    <row r="2525" spans="8:10" x14ac:dyDescent="0.2">
      <c r="H2525" s="97">
        <v>5643</v>
      </c>
      <c r="I2525" s="133">
        <v>14570</v>
      </c>
      <c r="J2525" s="31" t="s">
        <v>1764</v>
      </c>
    </row>
    <row r="2526" spans="8:10" x14ac:dyDescent="0.2">
      <c r="H2526" s="97">
        <v>2038</v>
      </c>
      <c r="I2526" s="133">
        <v>13105</v>
      </c>
      <c r="J2526" s="31" t="s">
        <v>1765</v>
      </c>
    </row>
    <row r="2527" spans="8:10" x14ac:dyDescent="0.2">
      <c r="H2527" s="97">
        <v>5683</v>
      </c>
      <c r="I2527" s="133">
        <v>14571</v>
      </c>
      <c r="J2527" s="31" t="s">
        <v>1766</v>
      </c>
    </row>
    <row r="2528" spans="8:10" x14ac:dyDescent="0.2">
      <c r="H2528" s="97"/>
      <c r="I2528" s="133">
        <v>10605</v>
      </c>
      <c r="J2528" s="31" t="s">
        <v>1767</v>
      </c>
    </row>
    <row r="2529" spans="8:10" x14ac:dyDescent="0.2">
      <c r="H2529" s="97">
        <v>5607</v>
      </c>
      <c r="I2529" s="133">
        <v>14573</v>
      </c>
      <c r="J2529" s="31" t="s">
        <v>1768</v>
      </c>
    </row>
    <row r="2530" spans="8:10" x14ac:dyDescent="0.2">
      <c r="H2530" s="97">
        <v>5590</v>
      </c>
      <c r="I2530" s="133">
        <v>14574</v>
      </c>
      <c r="J2530" s="31" t="s">
        <v>1769</v>
      </c>
    </row>
    <row r="2531" spans="8:10" x14ac:dyDescent="0.2">
      <c r="H2531" s="97">
        <v>6636</v>
      </c>
      <c r="I2531" s="133">
        <v>13094</v>
      </c>
      <c r="J2531" s="31" t="s">
        <v>1770</v>
      </c>
    </row>
    <row r="2532" spans="8:10" x14ac:dyDescent="0.2">
      <c r="H2532" s="97">
        <v>5216</v>
      </c>
      <c r="I2532" s="133">
        <v>13093</v>
      </c>
      <c r="J2532" s="31" t="s">
        <v>1771</v>
      </c>
    </row>
    <row r="2533" spans="8:10" x14ac:dyDescent="0.2">
      <c r="H2533" s="97"/>
      <c r="I2533" s="133">
        <v>16209</v>
      </c>
      <c r="J2533" s="31" t="s">
        <v>3902</v>
      </c>
    </row>
    <row r="2534" spans="8:10" x14ac:dyDescent="0.2">
      <c r="H2534" s="97"/>
      <c r="I2534" s="133">
        <v>13152</v>
      </c>
      <c r="J2534" s="31" t="s">
        <v>1772</v>
      </c>
    </row>
    <row r="2535" spans="8:10" x14ac:dyDescent="0.2">
      <c r="H2535" s="97">
        <v>450</v>
      </c>
      <c r="I2535" s="133">
        <v>15658</v>
      </c>
      <c r="J2535" s="31" t="s">
        <v>3506</v>
      </c>
    </row>
    <row r="2536" spans="8:10" x14ac:dyDescent="0.2">
      <c r="H2536" s="97">
        <v>3295</v>
      </c>
      <c r="I2536" s="133">
        <v>14415</v>
      </c>
      <c r="J2536" s="31" t="s">
        <v>1773</v>
      </c>
    </row>
    <row r="2537" spans="8:10" x14ac:dyDescent="0.2">
      <c r="H2537" s="97">
        <v>5079</v>
      </c>
      <c r="I2537" s="133">
        <v>13092</v>
      </c>
      <c r="J2537" s="31" t="s">
        <v>1774</v>
      </c>
    </row>
    <row r="2538" spans="8:10" x14ac:dyDescent="0.2">
      <c r="H2538" s="97"/>
      <c r="I2538" s="133">
        <v>16351</v>
      </c>
      <c r="J2538" s="31" t="s">
        <v>3903</v>
      </c>
    </row>
    <row r="2539" spans="8:10" x14ac:dyDescent="0.2">
      <c r="H2539" s="97">
        <v>309</v>
      </c>
      <c r="I2539" s="133">
        <v>15003</v>
      </c>
      <c r="J2539" s="31" t="s">
        <v>1775</v>
      </c>
    </row>
    <row r="2540" spans="8:10" x14ac:dyDescent="0.2">
      <c r="H2540" s="97">
        <v>67</v>
      </c>
      <c r="I2540" s="133">
        <v>13090</v>
      </c>
      <c r="J2540" s="31" t="s">
        <v>1776</v>
      </c>
    </row>
    <row r="2541" spans="8:10" x14ac:dyDescent="0.2">
      <c r="H2541" s="97"/>
      <c r="I2541" s="133">
        <v>16465</v>
      </c>
      <c r="J2541" s="31" t="s">
        <v>3904</v>
      </c>
    </row>
    <row r="2542" spans="8:10" x14ac:dyDescent="0.2">
      <c r="H2542" s="97">
        <v>1037</v>
      </c>
      <c r="I2542" s="133">
        <v>15590</v>
      </c>
      <c r="J2542" s="31" t="s">
        <v>1777</v>
      </c>
    </row>
    <row r="2543" spans="8:10" x14ac:dyDescent="0.2">
      <c r="H2543" s="97">
        <v>2832</v>
      </c>
      <c r="I2543" s="133">
        <v>13777</v>
      </c>
      <c r="J2543" s="31" t="s">
        <v>1778</v>
      </c>
    </row>
    <row r="2544" spans="8:10" x14ac:dyDescent="0.2">
      <c r="H2544" s="97"/>
      <c r="I2544" s="133">
        <v>10143</v>
      </c>
      <c r="J2544" s="31" t="s">
        <v>1779</v>
      </c>
    </row>
    <row r="2545" spans="8:10" x14ac:dyDescent="0.2">
      <c r="H2545" s="97">
        <v>2963</v>
      </c>
      <c r="I2545" s="133">
        <v>13170</v>
      </c>
      <c r="J2545" s="31" t="s">
        <v>1780</v>
      </c>
    </row>
    <row r="2546" spans="8:10" x14ac:dyDescent="0.2">
      <c r="H2546" s="97"/>
      <c r="I2546" s="133">
        <v>13173</v>
      </c>
      <c r="J2546" s="31" t="s">
        <v>1781</v>
      </c>
    </row>
    <row r="2547" spans="8:10" x14ac:dyDescent="0.2">
      <c r="H2547" s="97">
        <v>5760</v>
      </c>
      <c r="I2547" s="133">
        <v>14553</v>
      </c>
      <c r="J2547" s="31" t="s">
        <v>1782</v>
      </c>
    </row>
    <row r="2548" spans="8:10" x14ac:dyDescent="0.2">
      <c r="H2548" s="97">
        <v>6287</v>
      </c>
      <c r="I2548" s="133">
        <v>13180</v>
      </c>
      <c r="J2548" s="31" t="s">
        <v>1783</v>
      </c>
    </row>
    <row r="2549" spans="8:10" x14ac:dyDescent="0.2">
      <c r="H2549" s="97"/>
      <c r="I2549" s="133">
        <v>13179</v>
      </c>
      <c r="J2549" s="31" t="s">
        <v>1784</v>
      </c>
    </row>
    <row r="2550" spans="8:10" x14ac:dyDescent="0.2">
      <c r="H2550" s="97">
        <v>4846</v>
      </c>
      <c r="I2550" s="133">
        <v>15414</v>
      </c>
      <c r="J2550" s="31" t="s">
        <v>1785</v>
      </c>
    </row>
    <row r="2551" spans="8:10" x14ac:dyDescent="0.2">
      <c r="H2551" s="97">
        <v>310</v>
      </c>
      <c r="I2551" s="133">
        <v>15672</v>
      </c>
      <c r="J2551" s="31" t="s">
        <v>1786</v>
      </c>
    </row>
    <row r="2552" spans="8:10" x14ac:dyDescent="0.2">
      <c r="H2552" s="97"/>
      <c r="I2552" s="133">
        <v>10112</v>
      </c>
      <c r="J2552" s="31" t="s">
        <v>1787</v>
      </c>
    </row>
    <row r="2553" spans="8:10" x14ac:dyDescent="0.2">
      <c r="H2553" s="97">
        <v>3340</v>
      </c>
      <c r="I2553" s="133">
        <v>14925</v>
      </c>
      <c r="J2553" s="31" t="s">
        <v>1788</v>
      </c>
    </row>
    <row r="2554" spans="8:10" x14ac:dyDescent="0.2">
      <c r="H2554" s="97">
        <v>6199</v>
      </c>
      <c r="I2554" s="133">
        <v>13162</v>
      </c>
      <c r="J2554" s="31" t="s">
        <v>1789</v>
      </c>
    </row>
    <row r="2555" spans="8:10" x14ac:dyDescent="0.2">
      <c r="H2555" s="97"/>
      <c r="I2555" s="133">
        <v>11212</v>
      </c>
      <c r="J2555" s="31" t="s">
        <v>1790</v>
      </c>
    </row>
    <row r="2556" spans="8:10" x14ac:dyDescent="0.2">
      <c r="H2556" s="97"/>
      <c r="I2556" s="133">
        <v>16354</v>
      </c>
      <c r="J2556" s="31" t="s">
        <v>3905</v>
      </c>
    </row>
    <row r="2557" spans="8:10" x14ac:dyDescent="0.2">
      <c r="H2557" s="97">
        <v>1212</v>
      </c>
      <c r="I2557" s="133">
        <v>13165</v>
      </c>
      <c r="J2557" s="31" t="s">
        <v>1791</v>
      </c>
    </row>
    <row r="2558" spans="8:10" x14ac:dyDescent="0.2">
      <c r="H2558" s="97"/>
      <c r="I2558" s="133">
        <v>16496</v>
      </c>
      <c r="J2558" s="31" t="s">
        <v>3906</v>
      </c>
    </row>
    <row r="2559" spans="8:10" x14ac:dyDescent="0.2">
      <c r="H2559" s="97"/>
      <c r="I2559" s="133">
        <v>11001</v>
      </c>
      <c r="J2559" s="31" t="s">
        <v>1792</v>
      </c>
    </row>
    <row r="2560" spans="8:10" x14ac:dyDescent="0.2">
      <c r="H2560" s="97">
        <v>3255</v>
      </c>
      <c r="I2560" s="133">
        <v>14403</v>
      </c>
      <c r="J2560" s="31" t="s">
        <v>1793</v>
      </c>
    </row>
    <row r="2561" spans="8:10" x14ac:dyDescent="0.2">
      <c r="H2561" s="97">
        <v>715</v>
      </c>
      <c r="I2561" s="133">
        <v>15231</v>
      </c>
      <c r="J2561" s="31" t="s">
        <v>1794</v>
      </c>
    </row>
    <row r="2562" spans="8:10" x14ac:dyDescent="0.2">
      <c r="H2562" s="97">
        <v>2530</v>
      </c>
      <c r="I2562" s="133">
        <v>13739</v>
      </c>
      <c r="J2562" s="31" t="s">
        <v>1795</v>
      </c>
    </row>
    <row r="2563" spans="8:10" x14ac:dyDescent="0.2">
      <c r="H2563" s="97">
        <v>2301</v>
      </c>
      <c r="I2563" s="133">
        <v>13175</v>
      </c>
      <c r="J2563" s="31" t="s">
        <v>1796</v>
      </c>
    </row>
    <row r="2564" spans="8:10" x14ac:dyDescent="0.2">
      <c r="H2564" s="97"/>
      <c r="I2564" s="133">
        <v>13167</v>
      </c>
      <c r="J2564" s="31" t="s">
        <v>1797</v>
      </c>
    </row>
    <row r="2565" spans="8:10" x14ac:dyDescent="0.2">
      <c r="H2565" s="97"/>
      <c r="I2565" s="133">
        <v>14503</v>
      </c>
      <c r="J2565" s="31" t="s">
        <v>1798</v>
      </c>
    </row>
    <row r="2566" spans="8:10" x14ac:dyDescent="0.2">
      <c r="H2566" s="97">
        <v>703</v>
      </c>
      <c r="I2566" s="133">
        <v>15221</v>
      </c>
      <c r="J2566" s="31" t="s">
        <v>1799</v>
      </c>
    </row>
    <row r="2567" spans="8:10" x14ac:dyDescent="0.2">
      <c r="H2567" s="97">
        <v>95</v>
      </c>
      <c r="I2567" s="133">
        <v>13166</v>
      </c>
      <c r="J2567" s="31" t="s">
        <v>1800</v>
      </c>
    </row>
    <row r="2568" spans="8:10" x14ac:dyDescent="0.2">
      <c r="H2568" s="97">
        <v>96</v>
      </c>
      <c r="I2568" s="133">
        <v>13168</v>
      </c>
      <c r="J2568" s="31" t="s">
        <v>1801</v>
      </c>
    </row>
    <row r="2569" spans="8:10" x14ac:dyDescent="0.2">
      <c r="H2569" s="97">
        <v>3034</v>
      </c>
      <c r="I2569" s="133">
        <v>13169</v>
      </c>
      <c r="J2569" s="31" t="s">
        <v>1802</v>
      </c>
    </row>
    <row r="2570" spans="8:10" x14ac:dyDescent="0.2">
      <c r="H2570" s="97"/>
      <c r="I2570" s="133">
        <v>16366</v>
      </c>
      <c r="J2570" s="31" t="s">
        <v>3907</v>
      </c>
    </row>
    <row r="2571" spans="8:10" x14ac:dyDescent="0.2">
      <c r="H2571" s="97"/>
      <c r="I2571" s="133">
        <v>16578</v>
      </c>
      <c r="J2571" s="31" t="s">
        <v>3908</v>
      </c>
    </row>
    <row r="2572" spans="8:10" x14ac:dyDescent="0.2">
      <c r="H2572" s="97">
        <v>567</v>
      </c>
      <c r="I2572" s="133">
        <v>15143</v>
      </c>
      <c r="J2572" s="31" t="s">
        <v>1803</v>
      </c>
    </row>
    <row r="2573" spans="8:10" x14ac:dyDescent="0.2">
      <c r="H2573" s="97">
        <v>1345</v>
      </c>
      <c r="I2573" s="133">
        <v>13181</v>
      </c>
      <c r="J2573" s="31" t="s">
        <v>1804</v>
      </c>
    </row>
    <row r="2574" spans="8:10" x14ac:dyDescent="0.2">
      <c r="H2574" s="97">
        <v>1140</v>
      </c>
      <c r="I2574" s="133">
        <v>15596</v>
      </c>
      <c r="J2574" s="31" t="s">
        <v>1805</v>
      </c>
    </row>
    <row r="2575" spans="8:10" x14ac:dyDescent="0.2">
      <c r="H2575" s="97">
        <v>2893</v>
      </c>
      <c r="I2575" s="133">
        <v>13821</v>
      </c>
      <c r="J2575" s="31" t="s">
        <v>1806</v>
      </c>
    </row>
    <row r="2576" spans="8:10" x14ac:dyDescent="0.2">
      <c r="H2576" s="97"/>
      <c r="I2576" s="133">
        <v>16302</v>
      </c>
      <c r="J2576" s="31" t="s">
        <v>3909</v>
      </c>
    </row>
    <row r="2577" spans="8:10" x14ac:dyDescent="0.2">
      <c r="H2577" s="97">
        <v>4141</v>
      </c>
      <c r="I2577" s="133">
        <v>13174</v>
      </c>
      <c r="J2577" s="31" t="s">
        <v>1807</v>
      </c>
    </row>
    <row r="2578" spans="8:10" x14ac:dyDescent="0.2">
      <c r="H2578" s="97">
        <v>2773</v>
      </c>
      <c r="I2578" s="133">
        <v>13836</v>
      </c>
      <c r="J2578" s="31" t="s">
        <v>1808</v>
      </c>
    </row>
    <row r="2579" spans="8:10" x14ac:dyDescent="0.2">
      <c r="H2579" s="97"/>
      <c r="I2579" s="133">
        <v>16226</v>
      </c>
      <c r="J2579" s="31" t="s">
        <v>3910</v>
      </c>
    </row>
    <row r="2580" spans="8:10" x14ac:dyDescent="0.2">
      <c r="H2580" s="97">
        <v>336</v>
      </c>
      <c r="I2580" s="133">
        <v>15020</v>
      </c>
      <c r="J2580" s="31" t="s">
        <v>1809</v>
      </c>
    </row>
    <row r="2581" spans="8:10" x14ac:dyDescent="0.2">
      <c r="H2581" s="97">
        <v>4281</v>
      </c>
      <c r="I2581" s="133">
        <v>16126</v>
      </c>
      <c r="J2581" s="31" t="s">
        <v>1810</v>
      </c>
    </row>
    <row r="2582" spans="8:10" x14ac:dyDescent="0.2">
      <c r="H2582" s="97"/>
      <c r="I2582" s="133">
        <v>13183</v>
      </c>
      <c r="J2582" s="31" t="s">
        <v>1811</v>
      </c>
    </row>
    <row r="2583" spans="8:10" x14ac:dyDescent="0.2">
      <c r="H2583" s="97">
        <v>2333</v>
      </c>
      <c r="I2583" s="133">
        <v>13172</v>
      </c>
      <c r="J2583" s="31" t="s">
        <v>1812</v>
      </c>
    </row>
    <row r="2584" spans="8:10" x14ac:dyDescent="0.2">
      <c r="H2584" s="97">
        <v>4039</v>
      </c>
      <c r="I2584" s="133">
        <v>13164</v>
      </c>
      <c r="J2584" s="31" t="s">
        <v>1813</v>
      </c>
    </row>
    <row r="2585" spans="8:10" x14ac:dyDescent="0.2">
      <c r="H2585" s="97">
        <v>4110</v>
      </c>
      <c r="I2585" s="133">
        <v>13161</v>
      </c>
      <c r="J2585" s="31" t="s">
        <v>1814</v>
      </c>
    </row>
    <row r="2586" spans="8:10" x14ac:dyDescent="0.2">
      <c r="H2586" s="97"/>
      <c r="I2586" s="133">
        <v>16495</v>
      </c>
      <c r="J2586" s="31" t="s">
        <v>3911</v>
      </c>
    </row>
    <row r="2587" spans="8:10" x14ac:dyDescent="0.2">
      <c r="H2587" s="97">
        <v>441</v>
      </c>
      <c r="I2587" s="133">
        <v>15092</v>
      </c>
      <c r="J2587" s="31" t="s">
        <v>1815</v>
      </c>
    </row>
    <row r="2588" spans="8:10" x14ac:dyDescent="0.2">
      <c r="H2588" s="97">
        <v>5591</v>
      </c>
      <c r="I2588" s="133">
        <v>14580</v>
      </c>
      <c r="J2588" s="31" t="s">
        <v>1816</v>
      </c>
    </row>
    <row r="2589" spans="8:10" x14ac:dyDescent="0.2">
      <c r="H2589" s="97">
        <v>5412</v>
      </c>
      <c r="I2589" s="133">
        <v>14616</v>
      </c>
      <c r="J2589" s="31" t="s">
        <v>1817</v>
      </c>
    </row>
    <row r="2590" spans="8:10" x14ac:dyDescent="0.2">
      <c r="H2590" s="97"/>
      <c r="I2590" s="133">
        <v>12916</v>
      </c>
      <c r="J2590" s="31" t="s">
        <v>1818</v>
      </c>
    </row>
    <row r="2591" spans="8:10" x14ac:dyDescent="0.2">
      <c r="H2591" s="97"/>
      <c r="I2591" s="133">
        <v>16308</v>
      </c>
      <c r="J2591" s="31" t="s">
        <v>3912</v>
      </c>
    </row>
    <row r="2592" spans="8:10" x14ac:dyDescent="0.2">
      <c r="H2592" s="97">
        <v>3035</v>
      </c>
      <c r="I2592" s="133">
        <v>12915</v>
      </c>
      <c r="J2592" s="31" t="s">
        <v>1819</v>
      </c>
    </row>
    <row r="2593" spans="8:10" x14ac:dyDescent="0.2">
      <c r="H2593" s="97"/>
      <c r="I2593" s="133">
        <v>12914</v>
      </c>
      <c r="J2593" s="31" t="s">
        <v>1820</v>
      </c>
    </row>
    <row r="2594" spans="8:10" x14ac:dyDescent="0.2">
      <c r="H2594" s="97">
        <v>767</v>
      </c>
      <c r="I2594" s="133">
        <v>16651</v>
      </c>
      <c r="J2594" s="31" t="s">
        <v>1821</v>
      </c>
    </row>
    <row r="2595" spans="8:10" x14ac:dyDescent="0.2">
      <c r="H2595" s="97"/>
      <c r="I2595" s="133">
        <v>12913</v>
      </c>
      <c r="J2595" s="31" t="s">
        <v>1822</v>
      </c>
    </row>
    <row r="2596" spans="8:10" x14ac:dyDescent="0.2">
      <c r="H2596" s="97">
        <v>38</v>
      </c>
      <c r="I2596" s="133">
        <v>12912</v>
      </c>
      <c r="J2596" s="31" t="s">
        <v>1823</v>
      </c>
    </row>
    <row r="2597" spans="8:10" x14ac:dyDescent="0.2">
      <c r="H2597" s="97">
        <v>3235</v>
      </c>
      <c r="I2597" s="133">
        <v>14395</v>
      </c>
      <c r="J2597" s="31" t="s">
        <v>1824</v>
      </c>
    </row>
    <row r="2598" spans="8:10" x14ac:dyDescent="0.2">
      <c r="H2598" s="97">
        <v>4258</v>
      </c>
      <c r="I2598" s="133">
        <v>12911</v>
      </c>
      <c r="J2598" s="31" t="s">
        <v>1825</v>
      </c>
    </row>
    <row r="2599" spans="8:10" x14ac:dyDescent="0.2">
      <c r="H2599" s="97"/>
      <c r="I2599" s="133">
        <v>12910</v>
      </c>
      <c r="J2599" s="31" t="s">
        <v>1826</v>
      </c>
    </row>
    <row r="2600" spans="8:10" x14ac:dyDescent="0.2">
      <c r="H2600" s="97">
        <v>3714</v>
      </c>
      <c r="I2600" s="133">
        <v>16125</v>
      </c>
      <c r="J2600" s="31" t="s">
        <v>3557</v>
      </c>
    </row>
    <row r="2601" spans="8:10" x14ac:dyDescent="0.2">
      <c r="H2601" s="97">
        <v>3723</v>
      </c>
      <c r="I2601" s="133">
        <v>15995</v>
      </c>
      <c r="J2601" s="31" t="s">
        <v>1827</v>
      </c>
    </row>
    <row r="2602" spans="8:10" x14ac:dyDescent="0.2">
      <c r="H2602" s="97">
        <v>2148</v>
      </c>
      <c r="I2602" s="133">
        <v>12909</v>
      </c>
      <c r="J2602" s="31" t="s">
        <v>1828</v>
      </c>
    </row>
    <row r="2603" spans="8:10" x14ac:dyDescent="0.2">
      <c r="H2603" s="97"/>
      <c r="I2603" s="133">
        <v>16300</v>
      </c>
      <c r="J2603" s="31" t="s">
        <v>3913</v>
      </c>
    </row>
    <row r="2604" spans="8:10" x14ac:dyDescent="0.2">
      <c r="H2604" s="97"/>
      <c r="I2604" s="133">
        <v>12908</v>
      </c>
      <c r="J2604" s="31" t="s">
        <v>1829</v>
      </c>
    </row>
    <row r="2605" spans="8:10" x14ac:dyDescent="0.2">
      <c r="H2605" s="97">
        <v>138</v>
      </c>
      <c r="I2605" s="133">
        <v>12907</v>
      </c>
      <c r="J2605" s="31" t="s">
        <v>1830</v>
      </c>
    </row>
    <row r="2606" spans="8:10" x14ac:dyDescent="0.2">
      <c r="H2606" s="97">
        <v>2857</v>
      </c>
      <c r="I2606" s="133">
        <v>13796</v>
      </c>
      <c r="J2606" s="31" t="s">
        <v>1831</v>
      </c>
    </row>
    <row r="2607" spans="8:10" x14ac:dyDescent="0.2">
      <c r="H2607" s="97">
        <v>1097</v>
      </c>
      <c r="I2607" s="133">
        <v>15520</v>
      </c>
      <c r="J2607" s="31" t="s">
        <v>1832</v>
      </c>
    </row>
    <row r="2608" spans="8:10" x14ac:dyDescent="0.2">
      <c r="H2608" s="97">
        <v>2582</v>
      </c>
      <c r="I2608" s="133">
        <v>12905</v>
      </c>
      <c r="J2608" s="31" t="s">
        <v>1833</v>
      </c>
    </row>
    <row r="2609" spans="8:10" x14ac:dyDescent="0.2">
      <c r="H2609" s="97">
        <v>4751</v>
      </c>
      <c r="I2609" s="133">
        <v>15463</v>
      </c>
      <c r="J2609" s="31" t="s">
        <v>1834</v>
      </c>
    </row>
    <row r="2610" spans="8:10" x14ac:dyDescent="0.2">
      <c r="H2610" s="97">
        <v>225</v>
      </c>
      <c r="I2610" s="133">
        <v>12889</v>
      </c>
      <c r="J2610" s="31" t="s">
        <v>1835</v>
      </c>
    </row>
    <row r="2611" spans="8:10" x14ac:dyDescent="0.2">
      <c r="H2611" s="97"/>
      <c r="I2611" s="133">
        <v>12903</v>
      </c>
      <c r="J2611" s="31" t="s">
        <v>1836</v>
      </c>
    </row>
    <row r="2612" spans="8:10" x14ac:dyDescent="0.2">
      <c r="H2612" s="97">
        <v>6139</v>
      </c>
      <c r="I2612" s="133">
        <v>12917</v>
      </c>
      <c r="J2612" s="31" t="s">
        <v>1837</v>
      </c>
    </row>
    <row r="2613" spans="8:10" x14ac:dyDescent="0.2">
      <c r="H2613" s="97"/>
      <c r="I2613" s="133">
        <v>16368</v>
      </c>
      <c r="J2613" s="31" t="s">
        <v>3914</v>
      </c>
    </row>
    <row r="2614" spans="8:10" x14ac:dyDescent="0.2">
      <c r="H2614" s="97"/>
      <c r="I2614" s="133">
        <v>12901</v>
      </c>
      <c r="J2614" s="31" t="s">
        <v>1838</v>
      </c>
    </row>
    <row r="2615" spans="8:10" x14ac:dyDescent="0.2">
      <c r="H2615" s="97">
        <v>2276</v>
      </c>
      <c r="I2615" s="133">
        <v>14529</v>
      </c>
      <c r="J2615" s="31" t="s">
        <v>1839</v>
      </c>
    </row>
    <row r="2616" spans="8:10" x14ac:dyDescent="0.2">
      <c r="H2616" s="97"/>
      <c r="I2616" s="133">
        <v>12899</v>
      </c>
      <c r="J2616" s="31" t="s">
        <v>1840</v>
      </c>
    </row>
    <row r="2617" spans="8:10" x14ac:dyDescent="0.2">
      <c r="H2617" s="97">
        <v>6008</v>
      </c>
      <c r="I2617" s="133">
        <v>13759</v>
      </c>
      <c r="J2617" s="31" t="s">
        <v>1841</v>
      </c>
    </row>
    <row r="2618" spans="8:10" x14ac:dyDescent="0.2">
      <c r="H2618" s="97"/>
      <c r="I2618" s="133">
        <v>13760</v>
      </c>
      <c r="J2618" s="31" t="s">
        <v>1842</v>
      </c>
    </row>
    <row r="2619" spans="8:10" x14ac:dyDescent="0.2">
      <c r="H2619" s="97"/>
      <c r="I2619" s="133">
        <v>10076</v>
      </c>
      <c r="J2619" s="31" t="s">
        <v>1843</v>
      </c>
    </row>
    <row r="2620" spans="8:10" x14ac:dyDescent="0.2">
      <c r="H2620" s="97"/>
      <c r="I2620" s="133">
        <v>16387</v>
      </c>
      <c r="J2620" s="31" t="s">
        <v>3915</v>
      </c>
    </row>
    <row r="2621" spans="8:10" x14ac:dyDescent="0.2">
      <c r="H2621" s="97">
        <v>6181</v>
      </c>
      <c r="I2621" s="133">
        <v>14468</v>
      </c>
      <c r="J2621" s="31" t="s">
        <v>1844</v>
      </c>
    </row>
    <row r="2622" spans="8:10" x14ac:dyDescent="0.2">
      <c r="H2622" s="97"/>
      <c r="I2622" s="133">
        <v>12898</v>
      </c>
      <c r="J2622" s="31" t="s">
        <v>1845</v>
      </c>
    </row>
    <row r="2623" spans="8:10" x14ac:dyDescent="0.2">
      <c r="H2623" s="97">
        <v>2554</v>
      </c>
      <c r="I2623" s="133">
        <v>15482</v>
      </c>
      <c r="J2623" s="31" t="s">
        <v>1846</v>
      </c>
    </row>
    <row r="2624" spans="8:10" x14ac:dyDescent="0.2">
      <c r="H2624" s="97"/>
      <c r="I2624" s="133">
        <v>12896</v>
      </c>
      <c r="J2624" s="31" t="s">
        <v>1847</v>
      </c>
    </row>
    <row r="2625" spans="8:10" x14ac:dyDescent="0.2">
      <c r="H2625" s="97">
        <v>2703</v>
      </c>
      <c r="I2625" s="133">
        <v>12895</v>
      </c>
      <c r="J2625" s="31" t="s">
        <v>1848</v>
      </c>
    </row>
    <row r="2626" spans="8:10" x14ac:dyDescent="0.2">
      <c r="H2626" s="97"/>
      <c r="I2626" s="133">
        <v>10031</v>
      </c>
      <c r="J2626" s="31" t="s">
        <v>1849</v>
      </c>
    </row>
    <row r="2627" spans="8:10" x14ac:dyDescent="0.2">
      <c r="H2627" s="97">
        <v>1369</v>
      </c>
      <c r="I2627" s="133">
        <v>12894</v>
      </c>
      <c r="J2627" s="31" t="s">
        <v>1850</v>
      </c>
    </row>
    <row r="2628" spans="8:10" x14ac:dyDescent="0.2">
      <c r="H2628" s="97"/>
      <c r="I2628" s="133">
        <v>16292</v>
      </c>
      <c r="J2628" s="31" t="s">
        <v>3916</v>
      </c>
    </row>
    <row r="2629" spans="8:10" x14ac:dyDescent="0.2">
      <c r="H2629" s="97"/>
      <c r="I2629" s="133">
        <v>12893</v>
      </c>
      <c r="J2629" s="31" t="s">
        <v>1851</v>
      </c>
    </row>
    <row r="2630" spans="8:10" x14ac:dyDescent="0.2">
      <c r="H2630" s="97"/>
      <c r="I2630" s="133">
        <v>12892</v>
      </c>
      <c r="J2630" s="31" t="s">
        <v>1852</v>
      </c>
    </row>
    <row r="2631" spans="8:10" x14ac:dyDescent="0.2">
      <c r="H2631" s="97">
        <v>12</v>
      </c>
      <c r="I2631" s="133">
        <v>12891</v>
      </c>
      <c r="J2631" s="31" t="s">
        <v>1853</v>
      </c>
    </row>
    <row r="2632" spans="8:10" x14ac:dyDescent="0.2">
      <c r="H2632" s="97">
        <v>879</v>
      </c>
      <c r="I2632" s="133">
        <v>16608</v>
      </c>
      <c r="J2632" s="31" t="s">
        <v>1854</v>
      </c>
    </row>
    <row r="2633" spans="8:10" x14ac:dyDescent="0.2">
      <c r="H2633" s="97"/>
      <c r="I2633" s="133">
        <v>16331</v>
      </c>
      <c r="J2633" s="31" t="s">
        <v>3917</v>
      </c>
    </row>
    <row r="2634" spans="8:10" x14ac:dyDescent="0.2">
      <c r="H2634" s="97">
        <v>590</v>
      </c>
      <c r="I2634" s="133">
        <v>15162</v>
      </c>
      <c r="J2634" s="31" t="s">
        <v>1855</v>
      </c>
    </row>
    <row r="2635" spans="8:10" x14ac:dyDescent="0.2">
      <c r="H2635" s="97">
        <v>4111</v>
      </c>
      <c r="I2635" s="133">
        <v>12890</v>
      </c>
      <c r="J2635" s="31" t="s">
        <v>1856</v>
      </c>
    </row>
    <row r="2636" spans="8:10" x14ac:dyDescent="0.2">
      <c r="H2636" s="97"/>
      <c r="I2636" s="133">
        <v>16216</v>
      </c>
      <c r="J2636" s="31" t="s">
        <v>3918</v>
      </c>
    </row>
    <row r="2637" spans="8:10" x14ac:dyDescent="0.2">
      <c r="H2637" s="97"/>
      <c r="I2637" s="133">
        <v>11373</v>
      </c>
      <c r="J2637" s="31" t="s">
        <v>1857</v>
      </c>
    </row>
    <row r="2638" spans="8:10" x14ac:dyDescent="0.2">
      <c r="H2638" s="97"/>
      <c r="I2638" s="133">
        <v>13271</v>
      </c>
      <c r="J2638" s="31" t="s">
        <v>1858</v>
      </c>
    </row>
    <row r="2639" spans="8:10" x14ac:dyDescent="0.2">
      <c r="H2639" s="97">
        <v>1707</v>
      </c>
      <c r="I2639" s="133">
        <v>12931</v>
      </c>
      <c r="J2639" s="31" t="s">
        <v>1859</v>
      </c>
    </row>
    <row r="2640" spans="8:10" x14ac:dyDescent="0.2">
      <c r="H2640" s="97"/>
      <c r="I2640" s="133">
        <v>12933</v>
      </c>
      <c r="J2640" s="31" t="s">
        <v>1860</v>
      </c>
    </row>
    <row r="2641" spans="8:10" x14ac:dyDescent="0.2">
      <c r="H2641" s="97">
        <v>5263</v>
      </c>
      <c r="I2641" s="133">
        <v>12904</v>
      </c>
      <c r="J2641" s="31" t="s">
        <v>1861</v>
      </c>
    </row>
    <row r="2642" spans="8:10" x14ac:dyDescent="0.2">
      <c r="H2642" s="97">
        <v>5609</v>
      </c>
      <c r="I2642" s="133">
        <v>14602</v>
      </c>
      <c r="J2642" s="31" t="s">
        <v>1862</v>
      </c>
    </row>
    <row r="2643" spans="8:10" x14ac:dyDescent="0.2">
      <c r="H2643" s="97"/>
      <c r="I2643" s="133">
        <v>12944</v>
      </c>
      <c r="J2643" s="31" t="s">
        <v>1863</v>
      </c>
    </row>
    <row r="2644" spans="8:10" x14ac:dyDescent="0.2">
      <c r="H2644" s="97">
        <v>5287</v>
      </c>
      <c r="I2644" s="133">
        <v>16079</v>
      </c>
      <c r="J2644" s="31" t="s">
        <v>3539</v>
      </c>
    </row>
    <row r="2645" spans="8:10" x14ac:dyDescent="0.2">
      <c r="H2645" s="97"/>
      <c r="I2645" s="133">
        <v>12943</v>
      </c>
      <c r="J2645" s="31" t="s">
        <v>1864</v>
      </c>
    </row>
    <row r="2646" spans="8:10" x14ac:dyDescent="0.2">
      <c r="H2646" s="97">
        <v>5413</v>
      </c>
      <c r="I2646" s="133">
        <v>14603</v>
      </c>
      <c r="J2646" s="31" t="s">
        <v>1865</v>
      </c>
    </row>
    <row r="2647" spans="8:10" x14ac:dyDescent="0.2">
      <c r="H2647" s="97"/>
      <c r="I2647" s="133">
        <v>11059</v>
      </c>
      <c r="J2647" s="31" t="s">
        <v>1866</v>
      </c>
    </row>
    <row r="2648" spans="8:10" x14ac:dyDescent="0.2">
      <c r="H2648" s="97">
        <v>6413</v>
      </c>
      <c r="I2648" s="133">
        <v>16093</v>
      </c>
      <c r="J2648" s="31" t="s">
        <v>1867</v>
      </c>
    </row>
    <row r="2649" spans="8:10" x14ac:dyDescent="0.2">
      <c r="H2649" s="97">
        <v>704</v>
      </c>
      <c r="I2649" s="133">
        <v>15222</v>
      </c>
      <c r="J2649" s="31" t="s">
        <v>1868</v>
      </c>
    </row>
    <row r="2650" spans="8:10" x14ac:dyDescent="0.2">
      <c r="H2650" s="97"/>
      <c r="I2650" s="133">
        <v>11060</v>
      </c>
      <c r="J2650" s="31" t="s">
        <v>1869</v>
      </c>
    </row>
    <row r="2651" spans="8:10" x14ac:dyDescent="0.2">
      <c r="H2651" s="97"/>
      <c r="I2651" s="133">
        <v>10193</v>
      </c>
      <c r="J2651" s="31" t="s">
        <v>1870</v>
      </c>
    </row>
    <row r="2652" spans="8:10" x14ac:dyDescent="0.2">
      <c r="H2652" s="97">
        <v>2479</v>
      </c>
      <c r="I2652" s="133">
        <v>12940</v>
      </c>
      <c r="J2652" s="31" t="s">
        <v>1871</v>
      </c>
    </row>
    <row r="2653" spans="8:10" x14ac:dyDescent="0.2">
      <c r="H2653" s="97"/>
      <c r="I2653" s="133">
        <v>16494</v>
      </c>
      <c r="J2653" s="31" t="s">
        <v>3919</v>
      </c>
    </row>
    <row r="2654" spans="8:10" x14ac:dyDescent="0.2">
      <c r="H2654" s="97">
        <v>2790</v>
      </c>
      <c r="I2654" s="133">
        <v>13848</v>
      </c>
      <c r="J2654" s="31" t="s">
        <v>1872</v>
      </c>
    </row>
    <row r="2655" spans="8:10" x14ac:dyDescent="0.2">
      <c r="H2655" s="97">
        <v>1142</v>
      </c>
      <c r="I2655" s="133">
        <v>15583</v>
      </c>
      <c r="J2655" s="31" t="s">
        <v>1873</v>
      </c>
    </row>
    <row r="2656" spans="8:10" x14ac:dyDescent="0.2">
      <c r="H2656" s="97">
        <v>337</v>
      </c>
      <c r="I2656" s="133">
        <v>15021</v>
      </c>
      <c r="J2656" s="31" t="s">
        <v>1874</v>
      </c>
    </row>
    <row r="2657" spans="8:10" x14ac:dyDescent="0.2">
      <c r="H2657" s="97">
        <v>4431</v>
      </c>
      <c r="I2657" s="133">
        <v>15412</v>
      </c>
      <c r="J2657" s="31" t="s">
        <v>1875</v>
      </c>
    </row>
    <row r="2658" spans="8:10" x14ac:dyDescent="0.2">
      <c r="H2658" s="97"/>
      <c r="I2658" s="133">
        <v>12936</v>
      </c>
      <c r="J2658" s="31" t="s">
        <v>1876</v>
      </c>
    </row>
    <row r="2659" spans="8:10" x14ac:dyDescent="0.2">
      <c r="H2659" s="97"/>
      <c r="I2659" s="133">
        <v>12935</v>
      </c>
      <c r="J2659" s="31" t="s">
        <v>1877</v>
      </c>
    </row>
    <row r="2660" spans="8:10" x14ac:dyDescent="0.2">
      <c r="H2660" s="97">
        <v>338</v>
      </c>
      <c r="I2660" s="133">
        <v>15022</v>
      </c>
      <c r="J2660" s="31" t="s">
        <v>1878</v>
      </c>
    </row>
    <row r="2661" spans="8:10" x14ac:dyDescent="0.2">
      <c r="H2661" s="97">
        <v>339</v>
      </c>
      <c r="I2661" s="133">
        <v>15023</v>
      </c>
      <c r="J2661" s="31" t="s">
        <v>1879</v>
      </c>
    </row>
    <row r="2662" spans="8:10" x14ac:dyDescent="0.2">
      <c r="H2662" s="97"/>
      <c r="I2662" s="133">
        <v>16159</v>
      </c>
      <c r="J2662" s="31" t="s">
        <v>3920</v>
      </c>
    </row>
    <row r="2663" spans="8:10" x14ac:dyDescent="0.2">
      <c r="H2663" s="97">
        <v>5861</v>
      </c>
      <c r="I2663" s="133">
        <v>14604</v>
      </c>
      <c r="J2663" s="31" t="s">
        <v>1880</v>
      </c>
    </row>
    <row r="2664" spans="8:10" x14ac:dyDescent="0.2">
      <c r="H2664" s="97"/>
      <c r="I2664" s="133">
        <v>11268</v>
      </c>
      <c r="J2664" s="31" t="s">
        <v>1881</v>
      </c>
    </row>
    <row r="2665" spans="8:10" x14ac:dyDescent="0.2">
      <c r="H2665" s="97">
        <v>5761</v>
      </c>
      <c r="I2665" s="133">
        <v>14549</v>
      </c>
      <c r="J2665" s="31" t="s">
        <v>1882</v>
      </c>
    </row>
    <row r="2666" spans="8:10" x14ac:dyDescent="0.2">
      <c r="H2666" s="97"/>
      <c r="I2666" s="133">
        <v>12947</v>
      </c>
      <c r="J2666" s="31" t="s">
        <v>1883</v>
      </c>
    </row>
    <row r="2667" spans="8:10" x14ac:dyDescent="0.2">
      <c r="H2667" s="97">
        <v>5592</v>
      </c>
      <c r="I2667" s="133">
        <v>14605</v>
      </c>
      <c r="J2667" s="31" t="s">
        <v>1884</v>
      </c>
    </row>
    <row r="2668" spans="8:10" x14ac:dyDescent="0.2">
      <c r="H2668" s="97">
        <v>5645</v>
      </c>
      <c r="I2668" s="133">
        <v>14606</v>
      </c>
      <c r="J2668" s="31" t="s">
        <v>1885</v>
      </c>
    </row>
    <row r="2669" spans="8:10" x14ac:dyDescent="0.2">
      <c r="H2669" s="97"/>
      <c r="I2669" s="133">
        <v>12928</v>
      </c>
      <c r="J2669" s="31" t="s">
        <v>1886</v>
      </c>
    </row>
    <row r="2670" spans="8:10" x14ac:dyDescent="0.2">
      <c r="H2670" s="97">
        <v>4436</v>
      </c>
      <c r="I2670" s="133">
        <v>15411</v>
      </c>
      <c r="J2670" s="31" t="s">
        <v>1887</v>
      </c>
    </row>
    <row r="2671" spans="8:10" x14ac:dyDescent="0.2">
      <c r="H2671" s="97">
        <v>442</v>
      </c>
      <c r="I2671" s="133">
        <v>15093</v>
      </c>
      <c r="J2671" s="31" t="s">
        <v>1888</v>
      </c>
    </row>
    <row r="2672" spans="8:10" x14ac:dyDescent="0.2">
      <c r="H2672" s="97">
        <v>2096</v>
      </c>
      <c r="I2672" s="133">
        <v>13663</v>
      </c>
      <c r="J2672" s="31" t="s">
        <v>1409</v>
      </c>
    </row>
    <row r="2673" spans="8:10" x14ac:dyDescent="0.2">
      <c r="H2673" s="97">
        <v>1007</v>
      </c>
      <c r="I2673" s="133">
        <v>15582</v>
      </c>
      <c r="J2673" s="31" t="s">
        <v>3024</v>
      </c>
    </row>
    <row r="2674" spans="8:10" x14ac:dyDescent="0.2">
      <c r="H2674" s="97"/>
      <c r="I2674" s="133">
        <v>12923</v>
      </c>
      <c r="J2674" s="31" t="s">
        <v>3025</v>
      </c>
    </row>
    <row r="2675" spans="8:10" x14ac:dyDescent="0.2">
      <c r="H2675" s="97">
        <v>5125</v>
      </c>
      <c r="I2675" s="133">
        <v>12922</v>
      </c>
      <c r="J2675" s="31" t="s">
        <v>3026</v>
      </c>
    </row>
    <row r="2676" spans="8:10" x14ac:dyDescent="0.2">
      <c r="H2676" s="97">
        <v>3711</v>
      </c>
      <c r="I2676" s="133">
        <v>15991</v>
      </c>
      <c r="J2676" s="31" t="s">
        <v>3027</v>
      </c>
    </row>
    <row r="2677" spans="8:10" x14ac:dyDescent="0.2">
      <c r="H2677" s="97">
        <v>1065</v>
      </c>
      <c r="I2677" s="133">
        <v>15581</v>
      </c>
      <c r="J2677" s="31" t="s">
        <v>3028</v>
      </c>
    </row>
    <row r="2678" spans="8:10" x14ac:dyDescent="0.2">
      <c r="H2678" s="97">
        <v>5798</v>
      </c>
      <c r="I2678" s="133">
        <v>14607</v>
      </c>
      <c r="J2678" s="31" t="s">
        <v>1627</v>
      </c>
    </row>
    <row r="2679" spans="8:10" x14ac:dyDescent="0.2">
      <c r="H2679" s="97">
        <v>68</v>
      </c>
      <c r="I2679" s="133">
        <v>12919</v>
      </c>
      <c r="J2679" s="31" t="s">
        <v>1628</v>
      </c>
    </row>
    <row r="2680" spans="8:10" x14ac:dyDescent="0.2">
      <c r="H2680" s="97">
        <v>3215</v>
      </c>
      <c r="I2680" s="133">
        <v>14386</v>
      </c>
      <c r="J2680" s="31" t="s">
        <v>1629</v>
      </c>
    </row>
    <row r="2681" spans="8:10" x14ac:dyDescent="0.2">
      <c r="H2681" s="97">
        <v>3216</v>
      </c>
      <c r="I2681" s="133">
        <v>14387</v>
      </c>
      <c r="J2681" s="31" t="s">
        <v>1630</v>
      </c>
    </row>
    <row r="2682" spans="8:10" x14ac:dyDescent="0.2">
      <c r="H2682" s="97">
        <v>3808</v>
      </c>
      <c r="I2682" s="133">
        <v>16014</v>
      </c>
      <c r="J2682" s="31" t="s">
        <v>1631</v>
      </c>
    </row>
    <row r="2683" spans="8:10" x14ac:dyDescent="0.2">
      <c r="H2683" s="97">
        <v>6721</v>
      </c>
      <c r="I2683" s="133">
        <v>13292</v>
      </c>
      <c r="J2683" s="31" t="s">
        <v>1632</v>
      </c>
    </row>
    <row r="2684" spans="8:10" x14ac:dyDescent="0.2">
      <c r="H2684" s="97">
        <v>5684</v>
      </c>
      <c r="I2684" s="133">
        <v>14611</v>
      </c>
      <c r="J2684" s="31" t="s">
        <v>1633</v>
      </c>
    </row>
    <row r="2685" spans="8:10" x14ac:dyDescent="0.2">
      <c r="H2685" s="97"/>
      <c r="I2685" s="133">
        <v>11224</v>
      </c>
      <c r="J2685" s="31" t="s">
        <v>1634</v>
      </c>
    </row>
    <row r="2686" spans="8:10" x14ac:dyDescent="0.2">
      <c r="H2686" s="97"/>
      <c r="I2686" s="133">
        <v>12843</v>
      </c>
      <c r="J2686" s="31" t="s">
        <v>1635</v>
      </c>
    </row>
    <row r="2687" spans="8:10" x14ac:dyDescent="0.2">
      <c r="H2687" s="97">
        <v>5842</v>
      </c>
      <c r="I2687" s="133">
        <v>14609</v>
      </c>
      <c r="J2687" s="31" t="s">
        <v>1636</v>
      </c>
    </row>
    <row r="2688" spans="8:10" x14ac:dyDescent="0.2">
      <c r="H2688" s="97"/>
      <c r="I2688" s="133">
        <v>12856</v>
      </c>
      <c r="J2688" s="31" t="s">
        <v>1637</v>
      </c>
    </row>
    <row r="2689" spans="8:10" x14ac:dyDescent="0.2">
      <c r="H2689" s="97">
        <v>3637</v>
      </c>
      <c r="I2689" s="133">
        <v>15976</v>
      </c>
      <c r="J2689" s="31" t="s">
        <v>1638</v>
      </c>
    </row>
    <row r="2690" spans="8:10" x14ac:dyDescent="0.2">
      <c r="H2690" s="97">
        <v>1040</v>
      </c>
      <c r="I2690" s="133">
        <v>15579</v>
      </c>
      <c r="J2690" s="31" t="s">
        <v>1639</v>
      </c>
    </row>
    <row r="2691" spans="8:10" x14ac:dyDescent="0.2">
      <c r="H2691" s="97">
        <v>2858</v>
      </c>
      <c r="I2691" s="133">
        <v>13797</v>
      </c>
      <c r="J2691" s="31" t="s">
        <v>1640</v>
      </c>
    </row>
    <row r="2692" spans="8:10" x14ac:dyDescent="0.2">
      <c r="H2692" s="97"/>
      <c r="I2692" s="133">
        <v>12854</v>
      </c>
      <c r="J2692" s="31" t="s">
        <v>1641</v>
      </c>
    </row>
    <row r="2693" spans="8:10" x14ac:dyDescent="0.2">
      <c r="H2693" s="97">
        <v>1370</v>
      </c>
      <c r="I2693" s="133">
        <v>12853</v>
      </c>
      <c r="J2693" s="31" t="s">
        <v>1642</v>
      </c>
    </row>
    <row r="2694" spans="8:10" x14ac:dyDescent="0.2">
      <c r="H2694" s="97">
        <v>4282</v>
      </c>
      <c r="I2694" s="133">
        <v>12852</v>
      </c>
      <c r="J2694" s="31" t="s">
        <v>1643</v>
      </c>
    </row>
    <row r="2695" spans="8:10" x14ac:dyDescent="0.2">
      <c r="H2695" s="97">
        <v>4238</v>
      </c>
      <c r="I2695" s="133">
        <v>12851</v>
      </c>
      <c r="J2695" s="31" t="s">
        <v>1644</v>
      </c>
    </row>
    <row r="2696" spans="8:10" x14ac:dyDescent="0.2">
      <c r="H2696" s="97">
        <v>5843</v>
      </c>
      <c r="I2696" s="133">
        <v>14618</v>
      </c>
      <c r="J2696" s="31" t="s">
        <v>1645</v>
      </c>
    </row>
    <row r="2697" spans="8:10" x14ac:dyDescent="0.2">
      <c r="H2697" s="97">
        <v>3834</v>
      </c>
      <c r="I2697" s="133">
        <v>16020</v>
      </c>
      <c r="J2697" s="31" t="s">
        <v>1646</v>
      </c>
    </row>
    <row r="2698" spans="8:10" x14ac:dyDescent="0.2">
      <c r="H2698" s="97"/>
      <c r="I2698" s="133">
        <v>12849</v>
      </c>
      <c r="J2698" s="31" t="s">
        <v>1647</v>
      </c>
    </row>
    <row r="2699" spans="8:10" x14ac:dyDescent="0.2">
      <c r="H2699" s="97"/>
      <c r="I2699" s="133">
        <v>12848</v>
      </c>
      <c r="J2699" s="31" t="s">
        <v>1648</v>
      </c>
    </row>
    <row r="2700" spans="8:10" x14ac:dyDescent="0.2">
      <c r="H2700" s="97">
        <v>5928</v>
      </c>
      <c r="I2700" s="133">
        <v>14544</v>
      </c>
      <c r="J2700" s="31" t="s">
        <v>1649</v>
      </c>
    </row>
    <row r="2701" spans="8:10" x14ac:dyDescent="0.2">
      <c r="H2701" s="97">
        <v>623</v>
      </c>
      <c r="I2701" s="133">
        <v>15185</v>
      </c>
      <c r="J2701" s="31" t="s">
        <v>1650</v>
      </c>
    </row>
    <row r="2702" spans="8:10" x14ac:dyDescent="0.2">
      <c r="H2702" s="97"/>
      <c r="I2702" s="133">
        <v>16546</v>
      </c>
      <c r="J2702" s="31" t="s">
        <v>3921</v>
      </c>
    </row>
    <row r="2703" spans="8:10" x14ac:dyDescent="0.2">
      <c r="H2703" s="97">
        <v>4075</v>
      </c>
      <c r="I2703" s="133">
        <v>12830</v>
      </c>
      <c r="J2703" s="31" t="s">
        <v>1651</v>
      </c>
    </row>
    <row r="2704" spans="8:10" x14ac:dyDescent="0.2">
      <c r="H2704" s="97">
        <v>2097</v>
      </c>
      <c r="I2704" s="133">
        <v>14140</v>
      </c>
      <c r="J2704" s="31" t="s">
        <v>1652</v>
      </c>
    </row>
    <row r="2705" spans="8:10" x14ac:dyDescent="0.2">
      <c r="H2705" s="97"/>
      <c r="I2705" s="133">
        <v>10201</v>
      </c>
      <c r="J2705" s="31" t="s">
        <v>1653</v>
      </c>
    </row>
    <row r="2706" spans="8:10" x14ac:dyDescent="0.2">
      <c r="H2706" s="97">
        <v>5534</v>
      </c>
      <c r="I2706" s="133">
        <v>14619</v>
      </c>
      <c r="J2706" s="31" t="s">
        <v>1654</v>
      </c>
    </row>
    <row r="2707" spans="8:10" x14ac:dyDescent="0.2">
      <c r="H2707" s="97"/>
      <c r="I2707" s="133">
        <v>12840</v>
      </c>
      <c r="J2707" s="31" t="s">
        <v>1655</v>
      </c>
    </row>
    <row r="2708" spans="8:10" x14ac:dyDescent="0.2">
      <c r="H2708" s="97"/>
      <c r="I2708" s="133">
        <v>12839</v>
      </c>
      <c r="J2708" s="31" t="s">
        <v>1656</v>
      </c>
    </row>
    <row r="2709" spans="8:10" x14ac:dyDescent="0.2">
      <c r="H2709" s="97"/>
      <c r="I2709" s="133">
        <v>12841</v>
      </c>
      <c r="J2709" s="31" t="s">
        <v>1657</v>
      </c>
    </row>
    <row r="2710" spans="8:10" x14ac:dyDescent="0.2">
      <c r="H2710" s="97"/>
      <c r="I2710" s="133">
        <v>16493</v>
      </c>
      <c r="J2710" s="31" t="s">
        <v>3922</v>
      </c>
    </row>
    <row r="2711" spans="8:10" x14ac:dyDescent="0.2">
      <c r="H2711" s="97">
        <v>421</v>
      </c>
      <c r="I2711" s="133">
        <v>15078</v>
      </c>
      <c r="J2711" s="31" t="s">
        <v>1658</v>
      </c>
    </row>
    <row r="2712" spans="8:10" x14ac:dyDescent="0.2">
      <c r="H2712" s="97">
        <v>987</v>
      </c>
      <c r="I2712" s="133">
        <v>15370</v>
      </c>
      <c r="J2712" s="31" t="s">
        <v>1659</v>
      </c>
    </row>
    <row r="2713" spans="8:10" x14ac:dyDescent="0.2">
      <c r="H2713" s="97">
        <v>4206</v>
      </c>
      <c r="I2713" s="133">
        <v>12833</v>
      </c>
      <c r="J2713" s="31" t="s">
        <v>1660</v>
      </c>
    </row>
    <row r="2714" spans="8:10" x14ac:dyDescent="0.2">
      <c r="H2714" s="97"/>
      <c r="I2714" s="133">
        <v>10483</v>
      </c>
      <c r="J2714" s="31" t="s">
        <v>1661</v>
      </c>
    </row>
    <row r="2715" spans="8:10" x14ac:dyDescent="0.2">
      <c r="H2715" s="97"/>
      <c r="I2715" s="133">
        <v>10045</v>
      </c>
      <c r="J2715" s="31" t="s">
        <v>1662</v>
      </c>
    </row>
    <row r="2716" spans="8:10" x14ac:dyDescent="0.2">
      <c r="H2716" s="97">
        <v>178</v>
      </c>
      <c r="I2716" s="133">
        <v>12831</v>
      </c>
      <c r="J2716" s="31" t="s">
        <v>1663</v>
      </c>
    </row>
    <row r="2717" spans="8:10" x14ac:dyDescent="0.2">
      <c r="H2717" s="97">
        <v>6637</v>
      </c>
      <c r="I2717" s="133">
        <v>12872</v>
      </c>
      <c r="J2717" s="31" t="s">
        <v>1664</v>
      </c>
    </row>
    <row r="2718" spans="8:10" x14ac:dyDescent="0.2">
      <c r="H2718" s="97"/>
      <c r="I2718" s="133">
        <v>12874</v>
      </c>
      <c r="J2718" s="31" t="s">
        <v>1665</v>
      </c>
    </row>
    <row r="2719" spans="8:10" x14ac:dyDescent="0.2">
      <c r="H2719" s="97"/>
      <c r="I2719" s="133">
        <v>12845</v>
      </c>
      <c r="J2719" s="31" t="s">
        <v>1666</v>
      </c>
    </row>
    <row r="2720" spans="8:10" x14ac:dyDescent="0.2">
      <c r="H2720" s="97">
        <v>1098</v>
      </c>
      <c r="I2720" s="133">
        <v>15580</v>
      </c>
      <c r="J2720" s="31" t="s">
        <v>1667</v>
      </c>
    </row>
    <row r="2721" spans="8:10" x14ac:dyDescent="0.2">
      <c r="H2721" s="97"/>
      <c r="I2721" s="133">
        <v>11380</v>
      </c>
      <c r="J2721" s="31" t="s">
        <v>1668</v>
      </c>
    </row>
    <row r="2722" spans="8:10" x14ac:dyDescent="0.2">
      <c r="H2722" s="97"/>
      <c r="I2722" s="133">
        <v>11058</v>
      </c>
      <c r="J2722" s="31" t="s">
        <v>1669</v>
      </c>
    </row>
    <row r="2723" spans="8:10" x14ac:dyDescent="0.2">
      <c r="H2723" s="97">
        <v>1039</v>
      </c>
      <c r="I2723" s="133">
        <v>15592</v>
      </c>
      <c r="J2723" s="31" t="s">
        <v>1670</v>
      </c>
    </row>
    <row r="2724" spans="8:10" x14ac:dyDescent="0.2">
      <c r="H2724" s="97">
        <v>2791</v>
      </c>
      <c r="I2724" s="133">
        <v>13849</v>
      </c>
      <c r="J2724" s="31" t="s">
        <v>1671</v>
      </c>
    </row>
    <row r="2725" spans="8:10" x14ac:dyDescent="0.2">
      <c r="H2725" s="97"/>
      <c r="I2725" s="133">
        <v>11139</v>
      </c>
      <c r="J2725" s="31" t="s">
        <v>1672</v>
      </c>
    </row>
    <row r="2726" spans="8:10" x14ac:dyDescent="0.2">
      <c r="H2726" s="97">
        <v>904</v>
      </c>
      <c r="I2726" s="133">
        <v>15314</v>
      </c>
      <c r="J2726" s="31" t="s">
        <v>1673</v>
      </c>
    </row>
    <row r="2727" spans="8:10" x14ac:dyDescent="0.2">
      <c r="H2727" s="97">
        <v>905</v>
      </c>
      <c r="I2727" s="133">
        <v>15315</v>
      </c>
      <c r="J2727" s="31" t="s">
        <v>1674</v>
      </c>
    </row>
    <row r="2728" spans="8:10" x14ac:dyDescent="0.2">
      <c r="H2728" s="97">
        <v>2938</v>
      </c>
      <c r="I2728" s="133">
        <v>12846</v>
      </c>
      <c r="J2728" s="31" t="s">
        <v>1675</v>
      </c>
    </row>
    <row r="2729" spans="8:10" x14ac:dyDescent="0.2">
      <c r="H2729" s="97"/>
      <c r="I2729" s="133">
        <v>16428</v>
      </c>
      <c r="J2729" s="31" t="s">
        <v>3923</v>
      </c>
    </row>
    <row r="2730" spans="8:10" x14ac:dyDescent="0.2">
      <c r="H2730" s="97">
        <v>420</v>
      </c>
      <c r="I2730" s="133">
        <v>15077</v>
      </c>
      <c r="J2730" s="31" t="s">
        <v>1676</v>
      </c>
    </row>
    <row r="2731" spans="8:10" x14ac:dyDescent="0.2">
      <c r="H2731" s="97">
        <v>880</v>
      </c>
      <c r="I2731" s="133">
        <v>15304</v>
      </c>
      <c r="J2731" s="31" t="s">
        <v>1677</v>
      </c>
    </row>
    <row r="2732" spans="8:10" x14ac:dyDescent="0.2">
      <c r="H2732" s="97">
        <v>956</v>
      </c>
      <c r="I2732" s="133">
        <v>15351</v>
      </c>
      <c r="J2732" s="31" t="s">
        <v>1678</v>
      </c>
    </row>
    <row r="2733" spans="8:10" x14ac:dyDescent="0.2">
      <c r="H2733" s="97">
        <v>4112</v>
      </c>
      <c r="I2733" s="133">
        <v>12838</v>
      </c>
      <c r="J2733" s="31" t="s">
        <v>1679</v>
      </c>
    </row>
    <row r="2734" spans="8:10" x14ac:dyDescent="0.2">
      <c r="H2734" s="97"/>
      <c r="I2734" s="133">
        <v>12835</v>
      </c>
      <c r="J2734" s="31" t="s">
        <v>1680</v>
      </c>
    </row>
    <row r="2735" spans="8:10" x14ac:dyDescent="0.2">
      <c r="H2735" s="97">
        <v>97</v>
      </c>
      <c r="I2735" s="133">
        <v>12834</v>
      </c>
      <c r="J2735" s="31" t="s">
        <v>1681</v>
      </c>
    </row>
    <row r="2736" spans="8:10" x14ac:dyDescent="0.2">
      <c r="H2736" s="97"/>
      <c r="I2736" s="133">
        <v>11071</v>
      </c>
      <c r="J2736" s="31" t="s">
        <v>1682</v>
      </c>
    </row>
    <row r="2737" spans="8:10" x14ac:dyDescent="0.2">
      <c r="H2737" s="97">
        <v>2859</v>
      </c>
      <c r="I2737" s="133">
        <v>13798</v>
      </c>
      <c r="J2737" s="31" t="s">
        <v>1683</v>
      </c>
    </row>
    <row r="2738" spans="8:10" x14ac:dyDescent="0.2">
      <c r="H2738" s="97">
        <v>2860</v>
      </c>
      <c r="I2738" s="133">
        <v>13799</v>
      </c>
      <c r="J2738" s="31" t="s">
        <v>1684</v>
      </c>
    </row>
    <row r="2739" spans="8:10" x14ac:dyDescent="0.2">
      <c r="H2739" s="97">
        <v>853</v>
      </c>
      <c r="I2739" s="133">
        <v>15284</v>
      </c>
      <c r="J2739" s="31" t="s">
        <v>1685</v>
      </c>
    </row>
    <row r="2740" spans="8:10" x14ac:dyDescent="0.2">
      <c r="H2740" s="97">
        <v>139</v>
      </c>
      <c r="I2740" s="133">
        <v>12832</v>
      </c>
      <c r="J2740" s="31" t="s">
        <v>1686</v>
      </c>
    </row>
    <row r="2741" spans="8:10" x14ac:dyDescent="0.2">
      <c r="H2741" s="97"/>
      <c r="I2741" s="133">
        <v>10837</v>
      </c>
      <c r="J2741" s="31" t="s">
        <v>1687</v>
      </c>
    </row>
    <row r="2742" spans="8:10" x14ac:dyDescent="0.2">
      <c r="H2742" s="97"/>
      <c r="I2742" s="133">
        <v>12885</v>
      </c>
      <c r="J2742" s="31" t="s">
        <v>1688</v>
      </c>
    </row>
    <row r="2743" spans="8:10" x14ac:dyDescent="0.2">
      <c r="H2743" s="97">
        <v>3256</v>
      </c>
      <c r="I2743" s="133">
        <v>14404</v>
      </c>
      <c r="J2743" s="31" t="s">
        <v>1689</v>
      </c>
    </row>
    <row r="2744" spans="8:10" x14ac:dyDescent="0.2">
      <c r="H2744" s="97"/>
      <c r="I2744" s="133">
        <v>12884</v>
      </c>
      <c r="J2744" s="31" t="s">
        <v>1690</v>
      </c>
    </row>
    <row r="2745" spans="8:10" x14ac:dyDescent="0.2">
      <c r="H2745" s="97">
        <v>118</v>
      </c>
      <c r="I2745" s="133">
        <v>12883</v>
      </c>
      <c r="J2745" s="31" t="s">
        <v>1691</v>
      </c>
    </row>
    <row r="2746" spans="8:10" x14ac:dyDescent="0.2">
      <c r="H2746" s="97">
        <v>393</v>
      </c>
      <c r="I2746" s="133">
        <v>15056</v>
      </c>
      <c r="J2746" s="31" t="s">
        <v>1692</v>
      </c>
    </row>
    <row r="2747" spans="8:10" x14ac:dyDescent="0.2">
      <c r="H2747" s="97">
        <v>422</v>
      </c>
      <c r="I2747" s="133">
        <v>15079</v>
      </c>
      <c r="J2747" s="31" t="s">
        <v>1693</v>
      </c>
    </row>
    <row r="2748" spans="8:10" x14ac:dyDescent="0.2">
      <c r="H2748" s="97"/>
      <c r="I2748" s="133">
        <v>11072</v>
      </c>
      <c r="J2748" s="31" t="s">
        <v>1694</v>
      </c>
    </row>
    <row r="2749" spans="8:10" x14ac:dyDescent="0.2">
      <c r="H2749" s="97"/>
      <c r="I2749" s="133">
        <v>16545</v>
      </c>
      <c r="J2749" s="31" t="s">
        <v>3924</v>
      </c>
    </row>
    <row r="2750" spans="8:10" x14ac:dyDescent="0.2">
      <c r="H2750" s="97">
        <v>340</v>
      </c>
      <c r="I2750" s="133">
        <v>15024</v>
      </c>
      <c r="J2750" s="31" t="s">
        <v>1695</v>
      </c>
    </row>
    <row r="2751" spans="8:10" x14ac:dyDescent="0.2">
      <c r="H2751" s="97">
        <v>2555</v>
      </c>
      <c r="I2751" s="133">
        <v>12879</v>
      </c>
      <c r="J2751" s="31" t="s">
        <v>1696</v>
      </c>
    </row>
    <row r="2752" spans="8:10" x14ac:dyDescent="0.2">
      <c r="H2752" s="97">
        <v>3788</v>
      </c>
      <c r="I2752" s="133">
        <v>16008</v>
      </c>
      <c r="J2752" s="31" t="s">
        <v>1697</v>
      </c>
    </row>
    <row r="2753" spans="8:10" x14ac:dyDescent="0.2">
      <c r="H2753" s="97">
        <v>843</v>
      </c>
      <c r="I2753" s="133">
        <v>15281</v>
      </c>
      <c r="J2753" s="31" t="s">
        <v>1698</v>
      </c>
    </row>
    <row r="2754" spans="8:10" x14ac:dyDescent="0.2">
      <c r="H2754" s="97"/>
      <c r="I2754" s="133">
        <v>10155</v>
      </c>
      <c r="J2754" s="31" t="s">
        <v>1699</v>
      </c>
    </row>
    <row r="2755" spans="8:10" x14ac:dyDescent="0.2">
      <c r="H2755" s="97"/>
      <c r="I2755" s="133">
        <v>12878</v>
      </c>
      <c r="J2755" s="31" t="s">
        <v>1700</v>
      </c>
    </row>
    <row r="2756" spans="8:10" x14ac:dyDescent="0.2">
      <c r="H2756" s="97"/>
      <c r="I2756" s="133">
        <v>12877</v>
      </c>
      <c r="J2756" s="31" t="s">
        <v>1701</v>
      </c>
    </row>
    <row r="2757" spans="8:10" x14ac:dyDescent="0.2">
      <c r="H2757" s="97"/>
      <c r="I2757" s="133">
        <v>12876</v>
      </c>
      <c r="J2757" s="31" t="s">
        <v>1702</v>
      </c>
    </row>
    <row r="2758" spans="8:10" x14ac:dyDescent="0.2">
      <c r="H2758" s="97"/>
      <c r="I2758" s="133">
        <v>12875</v>
      </c>
      <c r="J2758" s="31" t="s">
        <v>1703</v>
      </c>
    </row>
    <row r="2759" spans="8:10" x14ac:dyDescent="0.2">
      <c r="H2759" s="97">
        <v>6288</v>
      </c>
      <c r="I2759" s="133">
        <v>14927</v>
      </c>
      <c r="J2759" s="31" t="s">
        <v>1704</v>
      </c>
    </row>
    <row r="2760" spans="8:10" x14ac:dyDescent="0.2">
      <c r="H2760" s="97">
        <v>6289</v>
      </c>
      <c r="I2760" s="133">
        <v>14928</v>
      </c>
      <c r="J2760" s="31" t="s">
        <v>1705</v>
      </c>
    </row>
    <row r="2761" spans="8:10" x14ac:dyDescent="0.2">
      <c r="H2761" s="97">
        <v>6290</v>
      </c>
      <c r="I2761" s="133">
        <v>14929</v>
      </c>
      <c r="J2761" s="31" t="s">
        <v>1706</v>
      </c>
    </row>
    <row r="2762" spans="8:10" x14ac:dyDescent="0.2">
      <c r="H2762" s="97">
        <v>6291</v>
      </c>
      <c r="I2762" s="133">
        <v>14930</v>
      </c>
      <c r="J2762" s="31" t="s">
        <v>1707</v>
      </c>
    </row>
    <row r="2763" spans="8:10" x14ac:dyDescent="0.2">
      <c r="H2763" s="97">
        <v>1406</v>
      </c>
      <c r="I2763" s="133">
        <v>12859</v>
      </c>
      <c r="J2763" s="31" t="s">
        <v>1708</v>
      </c>
    </row>
    <row r="2764" spans="8:10" x14ac:dyDescent="0.2">
      <c r="H2764" s="97">
        <v>4283</v>
      </c>
      <c r="I2764" s="133">
        <v>12873</v>
      </c>
      <c r="J2764" s="31" t="s">
        <v>1709</v>
      </c>
    </row>
    <row r="2765" spans="8:10" x14ac:dyDescent="0.2">
      <c r="H2765" s="97"/>
      <c r="I2765" s="133">
        <v>10186</v>
      </c>
      <c r="J2765" s="31" t="s">
        <v>1710</v>
      </c>
    </row>
    <row r="2766" spans="8:10" x14ac:dyDescent="0.2">
      <c r="H2766" s="97">
        <v>3672</v>
      </c>
      <c r="I2766" s="133">
        <v>16057</v>
      </c>
      <c r="J2766" s="31" t="s">
        <v>3452</v>
      </c>
    </row>
    <row r="2767" spans="8:10" x14ac:dyDescent="0.2">
      <c r="H2767" s="97">
        <v>746</v>
      </c>
      <c r="I2767" s="133">
        <v>15252</v>
      </c>
      <c r="J2767" s="31" t="s">
        <v>1711</v>
      </c>
    </row>
    <row r="2768" spans="8:10" x14ac:dyDescent="0.2">
      <c r="H2768" s="97"/>
      <c r="I2768" s="133">
        <v>16492</v>
      </c>
      <c r="J2768" s="31" t="s">
        <v>3925</v>
      </c>
    </row>
    <row r="2769" spans="8:10" x14ac:dyDescent="0.2">
      <c r="H2769" s="97"/>
      <c r="I2769" s="133">
        <v>12888</v>
      </c>
      <c r="J2769" s="31" t="s">
        <v>1712</v>
      </c>
    </row>
    <row r="2770" spans="8:10" x14ac:dyDescent="0.2">
      <c r="H2770" s="97">
        <v>3581</v>
      </c>
      <c r="I2770" s="133">
        <v>15971</v>
      </c>
      <c r="J2770" s="31" t="s">
        <v>1713</v>
      </c>
    </row>
    <row r="2771" spans="8:10" x14ac:dyDescent="0.2">
      <c r="H2771" s="97">
        <v>706</v>
      </c>
      <c r="I2771" s="133">
        <v>15223</v>
      </c>
      <c r="J2771" s="31" t="s">
        <v>1714</v>
      </c>
    </row>
    <row r="2772" spans="8:10" x14ac:dyDescent="0.2">
      <c r="H2772" s="97">
        <v>6757</v>
      </c>
      <c r="I2772" s="133">
        <v>14966</v>
      </c>
      <c r="J2772" s="31" t="s">
        <v>1715</v>
      </c>
    </row>
    <row r="2773" spans="8:10" x14ac:dyDescent="0.2">
      <c r="H2773" s="97">
        <v>6140</v>
      </c>
      <c r="I2773" s="133">
        <v>12871</v>
      </c>
      <c r="J2773" s="31" t="s">
        <v>1716</v>
      </c>
    </row>
    <row r="2774" spans="8:10" x14ac:dyDescent="0.2">
      <c r="H2774" s="97">
        <v>2041</v>
      </c>
      <c r="I2774" s="133">
        <v>13702</v>
      </c>
      <c r="J2774" s="31" t="s">
        <v>1717</v>
      </c>
    </row>
    <row r="2775" spans="8:10" x14ac:dyDescent="0.2">
      <c r="H2775" s="97"/>
      <c r="I2775" s="133">
        <v>16276</v>
      </c>
      <c r="J2775" s="31" t="s">
        <v>3926</v>
      </c>
    </row>
    <row r="2776" spans="8:10" x14ac:dyDescent="0.2">
      <c r="H2776" s="97"/>
      <c r="I2776" s="133">
        <v>12869</v>
      </c>
      <c r="J2776" s="31" t="s">
        <v>1718</v>
      </c>
    </row>
    <row r="2777" spans="8:10" x14ac:dyDescent="0.2">
      <c r="H2777" s="97">
        <v>5535</v>
      </c>
      <c r="I2777" s="133">
        <v>14612</v>
      </c>
      <c r="J2777" s="31" t="s">
        <v>1719</v>
      </c>
    </row>
    <row r="2778" spans="8:10" x14ac:dyDescent="0.2">
      <c r="H2778" s="97">
        <v>6459</v>
      </c>
      <c r="I2778" s="133">
        <v>16112</v>
      </c>
      <c r="J2778" s="31" t="s">
        <v>1720</v>
      </c>
    </row>
    <row r="2779" spans="8:10" x14ac:dyDescent="0.2">
      <c r="H2779" s="97">
        <v>6758</v>
      </c>
      <c r="I2779" s="133">
        <v>13316</v>
      </c>
      <c r="J2779" s="31" t="s">
        <v>1721</v>
      </c>
    </row>
    <row r="2780" spans="8:10" x14ac:dyDescent="0.2">
      <c r="H2780" s="97">
        <v>5727</v>
      </c>
      <c r="I2780" s="133">
        <v>14613</v>
      </c>
      <c r="J2780" s="31" t="s">
        <v>134</v>
      </c>
    </row>
    <row r="2781" spans="8:10" x14ac:dyDescent="0.2">
      <c r="H2781" s="97"/>
      <c r="I2781" s="133">
        <v>12865</v>
      </c>
      <c r="J2781" s="31" t="s">
        <v>135</v>
      </c>
    </row>
    <row r="2782" spans="8:10" x14ac:dyDescent="0.2">
      <c r="H2782" s="97">
        <v>5434</v>
      </c>
      <c r="I2782" s="133">
        <v>14615</v>
      </c>
      <c r="J2782" s="31" t="s">
        <v>136</v>
      </c>
    </row>
    <row r="2783" spans="8:10" x14ac:dyDescent="0.2">
      <c r="H2783" s="97">
        <v>6155</v>
      </c>
      <c r="I2783" s="133">
        <v>12863</v>
      </c>
      <c r="J2783" s="31" t="s">
        <v>137</v>
      </c>
    </row>
    <row r="2784" spans="8:10" x14ac:dyDescent="0.2">
      <c r="H2784" s="97">
        <v>443</v>
      </c>
      <c r="I2784" s="133">
        <v>15094</v>
      </c>
      <c r="J2784" s="31" t="s">
        <v>138</v>
      </c>
    </row>
    <row r="2785" spans="8:10" x14ac:dyDescent="0.2">
      <c r="H2785" s="97"/>
      <c r="I2785" s="133">
        <v>12861</v>
      </c>
      <c r="J2785" s="31" t="s">
        <v>139</v>
      </c>
    </row>
    <row r="2786" spans="8:10" x14ac:dyDescent="0.2">
      <c r="H2786" s="97">
        <v>5435</v>
      </c>
      <c r="I2786" s="133">
        <v>14601</v>
      </c>
      <c r="J2786" s="31" t="s">
        <v>140</v>
      </c>
    </row>
    <row r="2787" spans="8:10" x14ac:dyDescent="0.2">
      <c r="H2787" s="97"/>
      <c r="I2787" s="133">
        <v>13034</v>
      </c>
      <c r="J2787" s="31" t="s">
        <v>141</v>
      </c>
    </row>
    <row r="2788" spans="8:10" x14ac:dyDescent="0.2">
      <c r="H2788" s="97"/>
      <c r="I2788" s="133">
        <v>12975</v>
      </c>
      <c r="J2788" s="31" t="s">
        <v>142</v>
      </c>
    </row>
    <row r="2789" spans="8:10" x14ac:dyDescent="0.2">
      <c r="H2789" s="97">
        <v>6246</v>
      </c>
      <c r="I2789" s="133">
        <v>12857</v>
      </c>
      <c r="J2789" s="31" t="s">
        <v>143</v>
      </c>
    </row>
    <row r="2790" spans="8:10" x14ac:dyDescent="0.2">
      <c r="H2790" s="97">
        <v>2335</v>
      </c>
      <c r="I2790" s="133">
        <v>14484</v>
      </c>
      <c r="J2790" s="31" t="s">
        <v>144</v>
      </c>
    </row>
    <row r="2791" spans="8:10" x14ac:dyDescent="0.2">
      <c r="H2791" s="97">
        <v>6087</v>
      </c>
      <c r="I2791" s="133">
        <v>13032</v>
      </c>
      <c r="J2791" s="31" t="s">
        <v>145</v>
      </c>
    </row>
    <row r="2792" spans="8:10" x14ac:dyDescent="0.2">
      <c r="H2792" s="97">
        <v>6217</v>
      </c>
      <c r="I2792" s="133">
        <v>15620</v>
      </c>
      <c r="J2792" s="31" t="s">
        <v>146</v>
      </c>
    </row>
    <row r="2793" spans="8:10" x14ac:dyDescent="0.2">
      <c r="H2793" s="97">
        <v>5436</v>
      </c>
      <c r="I2793" s="133">
        <v>14586</v>
      </c>
      <c r="J2793" s="31" t="s">
        <v>147</v>
      </c>
    </row>
    <row r="2794" spans="8:10" x14ac:dyDescent="0.2">
      <c r="H2794" s="97">
        <v>5646</v>
      </c>
      <c r="I2794" s="133">
        <v>14587</v>
      </c>
      <c r="J2794" s="31" t="s">
        <v>148</v>
      </c>
    </row>
    <row r="2795" spans="8:10" x14ac:dyDescent="0.2">
      <c r="H2795" s="97">
        <v>5610</v>
      </c>
      <c r="I2795" s="133">
        <v>14588</v>
      </c>
      <c r="J2795" s="31" t="s">
        <v>149</v>
      </c>
    </row>
    <row r="2796" spans="8:10" x14ac:dyDescent="0.2">
      <c r="H2796" s="97"/>
      <c r="I2796" s="133">
        <v>13027</v>
      </c>
      <c r="J2796" s="31" t="s">
        <v>150</v>
      </c>
    </row>
    <row r="2797" spans="8:10" x14ac:dyDescent="0.2">
      <c r="H2797" s="97"/>
      <c r="I2797" s="133">
        <v>13026</v>
      </c>
      <c r="J2797" s="31" t="s">
        <v>151</v>
      </c>
    </row>
    <row r="2798" spans="8:10" x14ac:dyDescent="0.2">
      <c r="H2798" s="97">
        <v>5648</v>
      </c>
      <c r="I2798" s="133">
        <v>14590</v>
      </c>
      <c r="J2798" s="31" t="s">
        <v>152</v>
      </c>
    </row>
    <row r="2799" spans="8:10" x14ac:dyDescent="0.2">
      <c r="H2799" s="97"/>
      <c r="I2799" s="133">
        <v>11020</v>
      </c>
      <c r="J2799" s="31" t="s">
        <v>153</v>
      </c>
    </row>
    <row r="2800" spans="8:10" x14ac:dyDescent="0.2">
      <c r="H2800" s="97">
        <v>5568</v>
      </c>
      <c r="I2800" s="133">
        <v>14591</v>
      </c>
      <c r="J2800" s="31" t="s">
        <v>154</v>
      </c>
    </row>
    <row r="2801" spans="8:10" x14ac:dyDescent="0.2">
      <c r="H2801" s="97"/>
      <c r="I2801" s="133">
        <v>13023</v>
      </c>
      <c r="J2801" s="31" t="s">
        <v>155</v>
      </c>
    </row>
    <row r="2802" spans="8:10" x14ac:dyDescent="0.2">
      <c r="H2802" s="97"/>
      <c r="I2802" s="133">
        <v>13007</v>
      </c>
      <c r="J2802" s="31" t="s">
        <v>156</v>
      </c>
    </row>
    <row r="2803" spans="8:10" x14ac:dyDescent="0.2">
      <c r="H2803" s="97">
        <v>4851</v>
      </c>
      <c r="I2803" s="133">
        <v>15422</v>
      </c>
      <c r="J2803" s="31" t="s">
        <v>157</v>
      </c>
    </row>
    <row r="2804" spans="8:10" x14ac:dyDescent="0.2">
      <c r="H2804" s="97"/>
      <c r="I2804" s="133">
        <v>11333</v>
      </c>
      <c r="J2804" s="31" t="s">
        <v>158</v>
      </c>
    </row>
    <row r="2805" spans="8:10" x14ac:dyDescent="0.2">
      <c r="H2805" s="97">
        <v>6113</v>
      </c>
      <c r="I2805" s="133">
        <v>13035</v>
      </c>
      <c r="J2805" s="31" t="s">
        <v>159</v>
      </c>
    </row>
    <row r="2806" spans="8:10" x14ac:dyDescent="0.2">
      <c r="H2806" s="97"/>
      <c r="I2806" s="133">
        <v>13019</v>
      </c>
      <c r="J2806" s="31" t="s">
        <v>160</v>
      </c>
    </row>
    <row r="2807" spans="8:10" x14ac:dyDescent="0.2">
      <c r="H2807" s="97">
        <v>4441</v>
      </c>
      <c r="I2807" s="133">
        <v>15413</v>
      </c>
      <c r="J2807" s="31" t="s">
        <v>161</v>
      </c>
    </row>
    <row r="2808" spans="8:10" x14ac:dyDescent="0.2">
      <c r="H2808" s="97"/>
      <c r="I2808" s="133">
        <v>13017</v>
      </c>
      <c r="J2808" s="31" t="s">
        <v>162</v>
      </c>
    </row>
    <row r="2809" spans="8:10" x14ac:dyDescent="0.2">
      <c r="H2809" s="97"/>
      <c r="I2809" s="133">
        <v>10058</v>
      </c>
      <c r="J2809" s="31" t="s">
        <v>163</v>
      </c>
    </row>
    <row r="2810" spans="8:10" x14ac:dyDescent="0.2">
      <c r="H2810" s="97"/>
      <c r="I2810" s="133">
        <v>16491</v>
      </c>
      <c r="J2810" s="31" t="s">
        <v>3927</v>
      </c>
    </row>
    <row r="2811" spans="8:10" x14ac:dyDescent="0.2">
      <c r="H2811" s="97">
        <v>6218</v>
      </c>
      <c r="I2811" s="133">
        <v>13016</v>
      </c>
      <c r="J2811" s="31" t="s">
        <v>164</v>
      </c>
    </row>
    <row r="2812" spans="8:10" x14ac:dyDescent="0.2">
      <c r="H2812" s="97"/>
      <c r="I2812" s="133">
        <v>13015</v>
      </c>
      <c r="J2812" s="31" t="s">
        <v>165</v>
      </c>
    </row>
    <row r="2813" spans="8:10" x14ac:dyDescent="0.2">
      <c r="H2813" s="97"/>
      <c r="I2813" s="133">
        <v>16490</v>
      </c>
      <c r="J2813" s="31" t="s">
        <v>3928</v>
      </c>
    </row>
    <row r="2814" spans="8:10" x14ac:dyDescent="0.2">
      <c r="H2814" s="97">
        <v>3786</v>
      </c>
      <c r="I2814" s="133">
        <v>16006</v>
      </c>
      <c r="J2814" s="31" t="s">
        <v>166</v>
      </c>
    </row>
    <row r="2815" spans="8:10" x14ac:dyDescent="0.2">
      <c r="H2815" s="97">
        <v>3752</v>
      </c>
      <c r="I2815" s="133">
        <v>16000</v>
      </c>
      <c r="J2815" s="31" t="s">
        <v>167</v>
      </c>
    </row>
    <row r="2816" spans="8:10" x14ac:dyDescent="0.2">
      <c r="H2816" s="97"/>
      <c r="I2816" s="133">
        <v>13014</v>
      </c>
      <c r="J2816" s="31" t="s">
        <v>168</v>
      </c>
    </row>
    <row r="2817" spans="8:10" x14ac:dyDescent="0.2">
      <c r="H2817" s="97">
        <v>3835</v>
      </c>
      <c r="I2817" s="133">
        <v>16021</v>
      </c>
      <c r="J2817" s="31" t="s">
        <v>169</v>
      </c>
    </row>
    <row r="2818" spans="8:10" x14ac:dyDescent="0.2">
      <c r="H2818" s="97"/>
      <c r="I2818" s="133">
        <v>13013</v>
      </c>
      <c r="J2818" s="31" t="s">
        <v>170</v>
      </c>
    </row>
    <row r="2819" spans="8:10" x14ac:dyDescent="0.2">
      <c r="H2819" s="97">
        <v>5017</v>
      </c>
      <c r="I2819" s="133">
        <v>13012</v>
      </c>
      <c r="J2819" s="31" t="s">
        <v>171</v>
      </c>
    </row>
    <row r="2820" spans="8:10" x14ac:dyDescent="0.2">
      <c r="H2820" s="97"/>
      <c r="I2820" s="133">
        <v>13011</v>
      </c>
      <c r="J2820" s="31" t="s">
        <v>172</v>
      </c>
    </row>
    <row r="2821" spans="8:10" x14ac:dyDescent="0.2">
      <c r="H2821" s="97"/>
      <c r="I2821" s="133">
        <v>11282</v>
      </c>
      <c r="J2821" s="31" t="s">
        <v>173</v>
      </c>
    </row>
    <row r="2822" spans="8:10" x14ac:dyDescent="0.2">
      <c r="H2822" s="97"/>
      <c r="I2822" s="133">
        <v>11321</v>
      </c>
      <c r="J2822" s="31" t="s">
        <v>174</v>
      </c>
    </row>
    <row r="2823" spans="8:10" x14ac:dyDescent="0.2">
      <c r="H2823" s="97">
        <v>3810</v>
      </c>
      <c r="I2823" s="133">
        <v>16015</v>
      </c>
      <c r="J2823" s="31" t="s">
        <v>175</v>
      </c>
    </row>
    <row r="2824" spans="8:10" x14ac:dyDescent="0.2">
      <c r="H2824" s="97">
        <v>3296</v>
      </c>
      <c r="I2824" s="133">
        <v>14416</v>
      </c>
      <c r="J2824" s="31" t="s">
        <v>176</v>
      </c>
    </row>
    <row r="2825" spans="8:10" x14ac:dyDescent="0.2">
      <c r="H2825" s="97">
        <v>4076</v>
      </c>
      <c r="I2825" s="133">
        <v>13010</v>
      </c>
      <c r="J2825" s="31" t="s">
        <v>177</v>
      </c>
    </row>
    <row r="2826" spans="8:10" x14ac:dyDescent="0.2">
      <c r="H2826" s="97"/>
      <c r="I2826" s="133">
        <v>10239</v>
      </c>
      <c r="J2826" s="31" t="s">
        <v>178</v>
      </c>
    </row>
    <row r="2827" spans="8:10" x14ac:dyDescent="0.2">
      <c r="H2827" s="97">
        <v>1407</v>
      </c>
      <c r="I2827" s="133">
        <v>13009</v>
      </c>
      <c r="J2827" s="31" t="s">
        <v>179</v>
      </c>
    </row>
    <row r="2828" spans="8:10" x14ac:dyDescent="0.2">
      <c r="H2828" s="97"/>
      <c r="I2828" s="133">
        <v>13008</v>
      </c>
      <c r="J2828" s="31" t="s">
        <v>180</v>
      </c>
    </row>
    <row r="2829" spans="8:10" x14ac:dyDescent="0.2">
      <c r="H2829" s="97"/>
      <c r="I2829" s="133">
        <v>13049</v>
      </c>
      <c r="J2829" s="31" t="s">
        <v>181</v>
      </c>
    </row>
    <row r="2830" spans="8:10" x14ac:dyDescent="0.2">
      <c r="H2830" s="97">
        <v>6638</v>
      </c>
      <c r="I2830" s="133">
        <v>13051</v>
      </c>
      <c r="J2830" s="31" t="s">
        <v>182</v>
      </c>
    </row>
    <row r="2831" spans="8:10" x14ac:dyDescent="0.2">
      <c r="H2831" s="97">
        <v>1371</v>
      </c>
      <c r="I2831" s="133">
        <v>13022</v>
      </c>
      <c r="J2831" s="31" t="s">
        <v>183</v>
      </c>
    </row>
    <row r="2832" spans="8:10" x14ac:dyDescent="0.2">
      <c r="H2832" s="97">
        <v>5437</v>
      </c>
      <c r="I2832" s="133">
        <v>14583</v>
      </c>
      <c r="J2832" s="31" t="s">
        <v>184</v>
      </c>
    </row>
    <row r="2833" spans="8:10" x14ac:dyDescent="0.2">
      <c r="H2833" s="97">
        <v>449</v>
      </c>
      <c r="I2833" s="133">
        <v>15632</v>
      </c>
      <c r="J2833" s="31" t="s">
        <v>3467</v>
      </c>
    </row>
    <row r="2834" spans="8:10" x14ac:dyDescent="0.2">
      <c r="H2834" s="97"/>
      <c r="I2834" s="133">
        <v>16277</v>
      </c>
      <c r="J2834" s="31" t="s">
        <v>3929</v>
      </c>
    </row>
    <row r="2835" spans="8:10" x14ac:dyDescent="0.2">
      <c r="H2835" s="97">
        <v>6722</v>
      </c>
      <c r="I2835" s="133">
        <v>13293</v>
      </c>
      <c r="J2835" s="31" t="s">
        <v>185</v>
      </c>
    </row>
    <row r="2836" spans="8:10" x14ac:dyDescent="0.2">
      <c r="H2836" s="97"/>
      <c r="I2836" s="133">
        <v>16235</v>
      </c>
      <c r="J2836" s="31" t="s">
        <v>3930</v>
      </c>
    </row>
    <row r="2837" spans="8:10" x14ac:dyDescent="0.2">
      <c r="H2837" s="97">
        <v>707</v>
      </c>
      <c r="I2837" s="133">
        <v>15224</v>
      </c>
      <c r="J2837" s="31" t="s">
        <v>186</v>
      </c>
    </row>
    <row r="2838" spans="8:10" x14ac:dyDescent="0.2">
      <c r="H2838" s="97"/>
      <c r="I2838" s="133">
        <v>13062</v>
      </c>
      <c r="J2838" s="31" t="s">
        <v>187</v>
      </c>
    </row>
    <row r="2839" spans="8:10" x14ac:dyDescent="0.2">
      <c r="H2839" s="97">
        <v>5611</v>
      </c>
      <c r="I2839" s="133">
        <v>14584</v>
      </c>
      <c r="J2839" s="31" t="s">
        <v>188</v>
      </c>
    </row>
    <row r="2840" spans="8:10" x14ac:dyDescent="0.2">
      <c r="H2840" s="97">
        <v>6265</v>
      </c>
      <c r="I2840" s="133">
        <v>13061</v>
      </c>
      <c r="J2840" s="31" t="s">
        <v>189</v>
      </c>
    </row>
    <row r="2841" spans="8:10" x14ac:dyDescent="0.2">
      <c r="H2841" s="97"/>
      <c r="I2841" s="133">
        <v>10057</v>
      </c>
      <c r="J2841" s="31" t="s">
        <v>190</v>
      </c>
    </row>
    <row r="2842" spans="8:10" x14ac:dyDescent="0.2">
      <c r="H2842" s="97">
        <v>5221</v>
      </c>
      <c r="I2842" s="133">
        <v>13059</v>
      </c>
      <c r="J2842" s="31" t="s">
        <v>191</v>
      </c>
    </row>
    <row r="2843" spans="8:10" x14ac:dyDescent="0.2">
      <c r="H2843" s="97">
        <v>591</v>
      </c>
      <c r="I2843" s="133">
        <v>15163</v>
      </c>
      <c r="J2843" s="31" t="s">
        <v>192</v>
      </c>
    </row>
    <row r="2844" spans="8:10" x14ac:dyDescent="0.2">
      <c r="H2844" s="97">
        <v>6141</v>
      </c>
      <c r="I2844" s="133">
        <v>13058</v>
      </c>
      <c r="J2844" s="31" t="s">
        <v>193</v>
      </c>
    </row>
    <row r="2845" spans="8:10" x14ac:dyDescent="0.2">
      <c r="H2845" s="97"/>
      <c r="I2845" s="133">
        <v>10796</v>
      </c>
      <c r="J2845" s="31" t="s">
        <v>194</v>
      </c>
    </row>
    <row r="2846" spans="8:10" x14ac:dyDescent="0.2">
      <c r="H2846" s="97"/>
      <c r="I2846" s="133">
        <v>16489</v>
      </c>
      <c r="J2846" s="31" t="s">
        <v>3931</v>
      </c>
    </row>
    <row r="2847" spans="8:10" x14ac:dyDescent="0.2">
      <c r="H2847" s="97"/>
      <c r="I2847" s="133">
        <v>16574</v>
      </c>
      <c r="J2847" s="31" t="s">
        <v>3932</v>
      </c>
    </row>
    <row r="2848" spans="8:10" x14ac:dyDescent="0.2">
      <c r="H2848" s="97"/>
      <c r="I2848" s="133">
        <v>16281</v>
      </c>
      <c r="J2848" s="31" t="s">
        <v>3933</v>
      </c>
    </row>
    <row r="2849" spans="8:10" x14ac:dyDescent="0.2">
      <c r="H2849" s="97">
        <v>2939</v>
      </c>
      <c r="I2849" s="133">
        <v>14949</v>
      </c>
      <c r="J2849" s="31" t="s">
        <v>195</v>
      </c>
    </row>
    <row r="2850" spans="8:10" x14ac:dyDescent="0.2">
      <c r="H2850" s="97">
        <v>4207</v>
      </c>
      <c r="I2850" s="133">
        <v>13056</v>
      </c>
      <c r="J2850" s="31" t="s">
        <v>196</v>
      </c>
    </row>
    <row r="2851" spans="8:10" x14ac:dyDescent="0.2">
      <c r="H2851" s="97"/>
      <c r="I2851" s="133">
        <v>10524</v>
      </c>
      <c r="J2851" s="31" t="s">
        <v>197</v>
      </c>
    </row>
    <row r="2852" spans="8:10" x14ac:dyDescent="0.2">
      <c r="H2852" s="97">
        <v>906</v>
      </c>
      <c r="I2852" s="133">
        <v>15316</v>
      </c>
      <c r="J2852" s="31" t="s">
        <v>198</v>
      </c>
    </row>
    <row r="2853" spans="8:10" x14ac:dyDescent="0.2">
      <c r="H2853" s="97">
        <v>3638</v>
      </c>
      <c r="I2853" s="133">
        <v>15977</v>
      </c>
      <c r="J2853" s="31" t="s">
        <v>199</v>
      </c>
    </row>
    <row r="2854" spans="8:10" x14ac:dyDescent="0.2">
      <c r="H2854" s="97">
        <v>1213</v>
      </c>
      <c r="I2854" s="133">
        <v>13055</v>
      </c>
      <c r="J2854" s="31" t="s">
        <v>200</v>
      </c>
    </row>
    <row r="2855" spans="8:10" x14ac:dyDescent="0.2">
      <c r="H2855" s="97">
        <v>786</v>
      </c>
      <c r="I2855" s="133">
        <v>15274</v>
      </c>
      <c r="J2855" s="31" t="s">
        <v>201</v>
      </c>
    </row>
    <row r="2856" spans="8:10" x14ac:dyDescent="0.2">
      <c r="H2856" s="97"/>
      <c r="I2856" s="133">
        <v>10190</v>
      </c>
      <c r="J2856" s="31" t="s">
        <v>202</v>
      </c>
    </row>
    <row r="2857" spans="8:10" x14ac:dyDescent="0.2">
      <c r="H2857" s="97">
        <v>708</v>
      </c>
      <c r="I2857" s="133">
        <v>15225</v>
      </c>
      <c r="J2857" s="31" t="s">
        <v>203</v>
      </c>
    </row>
    <row r="2858" spans="8:10" x14ac:dyDescent="0.2">
      <c r="H2858" s="97">
        <v>1099</v>
      </c>
      <c r="I2858" s="133">
        <v>15664</v>
      </c>
      <c r="J2858" s="31" t="s">
        <v>204</v>
      </c>
    </row>
    <row r="2859" spans="8:10" x14ac:dyDescent="0.2">
      <c r="H2859" s="97"/>
      <c r="I2859" s="133">
        <v>13052</v>
      </c>
      <c r="J2859" s="31" t="s">
        <v>205</v>
      </c>
    </row>
    <row r="2860" spans="8:10" x14ac:dyDescent="0.2">
      <c r="H2860" s="97"/>
      <c r="I2860" s="133">
        <v>13036</v>
      </c>
      <c r="J2860" s="31" t="s">
        <v>206</v>
      </c>
    </row>
    <row r="2861" spans="8:10" x14ac:dyDescent="0.2">
      <c r="H2861" s="97"/>
      <c r="I2861" s="133">
        <v>10494</v>
      </c>
      <c r="J2861" s="31" t="s">
        <v>207</v>
      </c>
    </row>
    <row r="2862" spans="8:10" x14ac:dyDescent="0.2">
      <c r="H2862" s="97">
        <v>747</v>
      </c>
      <c r="I2862" s="133">
        <v>15253</v>
      </c>
      <c r="J2862" s="31" t="s">
        <v>208</v>
      </c>
    </row>
    <row r="2863" spans="8:10" x14ac:dyDescent="0.2">
      <c r="H2863" s="97">
        <v>3962</v>
      </c>
      <c r="I2863" s="133">
        <v>16036</v>
      </c>
      <c r="J2863" s="31" t="s">
        <v>209</v>
      </c>
    </row>
    <row r="2864" spans="8:10" x14ac:dyDescent="0.2">
      <c r="H2864" s="97">
        <v>4125</v>
      </c>
      <c r="I2864" s="133">
        <v>15645</v>
      </c>
      <c r="J2864" s="31" t="s">
        <v>3468</v>
      </c>
    </row>
    <row r="2865" spans="8:10" x14ac:dyDescent="0.2">
      <c r="H2865" s="97"/>
      <c r="I2865" s="133">
        <v>13050</v>
      </c>
      <c r="J2865" s="31" t="s">
        <v>210</v>
      </c>
    </row>
    <row r="2866" spans="8:10" x14ac:dyDescent="0.2">
      <c r="H2866" s="97"/>
      <c r="I2866" s="133">
        <v>13065</v>
      </c>
      <c r="J2866" s="31" t="s">
        <v>211</v>
      </c>
    </row>
    <row r="2867" spans="8:10" x14ac:dyDescent="0.2">
      <c r="H2867" s="97"/>
      <c r="I2867" s="133">
        <v>14376</v>
      </c>
      <c r="J2867" s="31" t="s">
        <v>212</v>
      </c>
    </row>
    <row r="2868" spans="8:10" x14ac:dyDescent="0.2">
      <c r="H2868" s="97"/>
      <c r="I2868" s="133">
        <v>14377</v>
      </c>
      <c r="J2868" s="31" t="s">
        <v>213</v>
      </c>
    </row>
    <row r="2869" spans="8:10" x14ac:dyDescent="0.2">
      <c r="H2869" s="97"/>
      <c r="I2869" s="133">
        <v>10842</v>
      </c>
      <c r="J2869" s="31" t="s">
        <v>214</v>
      </c>
    </row>
    <row r="2870" spans="8:10" x14ac:dyDescent="0.2">
      <c r="H2870" s="97"/>
      <c r="I2870" s="133">
        <v>16534</v>
      </c>
      <c r="J2870" s="31" t="s">
        <v>3934</v>
      </c>
    </row>
    <row r="2871" spans="8:10" x14ac:dyDescent="0.2">
      <c r="H2871" s="97"/>
      <c r="I2871" s="133">
        <v>13048</v>
      </c>
      <c r="J2871" s="31" t="s">
        <v>215</v>
      </c>
    </row>
    <row r="2872" spans="8:10" x14ac:dyDescent="0.2">
      <c r="H2872" s="97">
        <v>4546</v>
      </c>
      <c r="I2872" s="133">
        <v>15467</v>
      </c>
      <c r="J2872" s="31" t="s">
        <v>216</v>
      </c>
    </row>
    <row r="2873" spans="8:10" x14ac:dyDescent="0.2">
      <c r="H2873" s="97">
        <v>226</v>
      </c>
      <c r="I2873" s="133">
        <v>14120</v>
      </c>
      <c r="J2873" s="31" t="s">
        <v>217</v>
      </c>
    </row>
    <row r="2874" spans="8:10" x14ac:dyDescent="0.2">
      <c r="H2874" s="97">
        <v>3104</v>
      </c>
      <c r="I2874" s="133">
        <v>14100</v>
      </c>
      <c r="J2874" s="31" t="s">
        <v>218</v>
      </c>
    </row>
    <row r="2875" spans="8:10" x14ac:dyDescent="0.2">
      <c r="H2875" s="97"/>
      <c r="I2875" s="133">
        <v>13047</v>
      </c>
      <c r="J2875" s="31" t="s">
        <v>219</v>
      </c>
    </row>
    <row r="2876" spans="8:10" x14ac:dyDescent="0.2">
      <c r="H2876" s="97">
        <v>98</v>
      </c>
      <c r="I2876" s="133">
        <v>13046</v>
      </c>
      <c r="J2876" s="31" t="s">
        <v>220</v>
      </c>
    </row>
    <row r="2877" spans="8:10" x14ac:dyDescent="0.2">
      <c r="H2877" s="97"/>
      <c r="I2877" s="133">
        <v>16488</v>
      </c>
      <c r="J2877" s="31" t="s">
        <v>3935</v>
      </c>
    </row>
    <row r="2878" spans="8:10" x14ac:dyDescent="0.2">
      <c r="H2878" s="97">
        <v>2952</v>
      </c>
      <c r="I2878" s="133">
        <v>13045</v>
      </c>
      <c r="J2878" s="31" t="s">
        <v>221</v>
      </c>
    </row>
    <row r="2879" spans="8:10" x14ac:dyDescent="0.2">
      <c r="H2879" s="97"/>
      <c r="I2879" s="133">
        <v>11306</v>
      </c>
      <c r="J2879" s="31" t="s">
        <v>2012</v>
      </c>
    </row>
    <row r="2880" spans="8:10" x14ac:dyDescent="0.2">
      <c r="H2880" s="97">
        <v>1100</v>
      </c>
      <c r="I2880" s="133">
        <v>15588</v>
      </c>
      <c r="J2880" s="31" t="s">
        <v>2013</v>
      </c>
    </row>
    <row r="2881" spans="8:10" x14ac:dyDescent="0.2">
      <c r="H2881" s="97">
        <v>247</v>
      </c>
      <c r="I2881" s="133">
        <v>13695</v>
      </c>
      <c r="J2881" s="31" t="s">
        <v>2014</v>
      </c>
    </row>
    <row r="2882" spans="8:10" x14ac:dyDescent="0.2">
      <c r="H2882" s="97">
        <v>4142</v>
      </c>
      <c r="I2882" s="133">
        <v>13043</v>
      </c>
      <c r="J2882" s="31" t="s">
        <v>2015</v>
      </c>
    </row>
    <row r="2883" spans="8:10" x14ac:dyDescent="0.2">
      <c r="H2883" s="97"/>
      <c r="I2883" s="133">
        <v>11370</v>
      </c>
      <c r="J2883" s="31" t="s">
        <v>2016</v>
      </c>
    </row>
    <row r="2884" spans="8:10" x14ac:dyDescent="0.2">
      <c r="H2884" s="97">
        <v>3582</v>
      </c>
      <c r="I2884" s="133">
        <v>15972</v>
      </c>
      <c r="J2884" s="31" t="s">
        <v>2017</v>
      </c>
    </row>
    <row r="2885" spans="8:10" x14ac:dyDescent="0.2">
      <c r="H2885" s="97">
        <v>3338</v>
      </c>
      <c r="I2885" s="133">
        <v>14432</v>
      </c>
      <c r="J2885" s="31" t="s">
        <v>2018</v>
      </c>
    </row>
    <row r="2886" spans="8:10" x14ac:dyDescent="0.2">
      <c r="H2886" s="97">
        <v>4143</v>
      </c>
      <c r="I2886" s="133">
        <v>13042</v>
      </c>
      <c r="J2886" s="31" t="s">
        <v>2019</v>
      </c>
    </row>
    <row r="2887" spans="8:10" x14ac:dyDescent="0.2">
      <c r="H2887" s="97">
        <v>2305</v>
      </c>
      <c r="I2887" s="133">
        <v>13041</v>
      </c>
      <c r="J2887" s="31" t="s">
        <v>2020</v>
      </c>
    </row>
    <row r="2888" spans="8:10" x14ac:dyDescent="0.2">
      <c r="H2888" s="97">
        <v>3514</v>
      </c>
      <c r="I2888" s="133">
        <v>15964</v>
      </c>
      <c r="J2888" s="31" t="s">
        <v>2021</v>
      </c>
    </row>
    <row r="2889" spans="8:10" x14ac:dyDescent="0.2">
      <c r="H2889" s="97"/>
      <c r="I2889" s="133">
        <v>10042</v>
      </c>
      <c r="J2889" s="31" t="s">
        <v>2022</v>
      </c>
    </row>
    <row r="2890" spans="8:10" x14ac:dyDescent="0.2">
      <c r="H2890" s="97">
        <v>4318</v>
      </c>
      <c r="I2890" s="133">
        <v>13040</v>
      </c>
      <c r="J2890" s="31" t="s">
        <v>2023</v>
      </c>
    </row>
    <row r="2891" spans="8:10" x14ac:dyDescent="0.2">
      <c r="H2891" s="97">
        <v>2461</v>
      </c>
      <c r="I2891" s="133">
        <v>13039</v>
      </c>
      <c r="J2891" s="31" t="s">
        <v>2024</v>
      </c>
    </row>
    <row r="2892" spans="8:10" x14ac:dyDescent="0.2">
      <c r="H2892" s="97"/>
      <c r="I2892" s="133">
        <v>13038</v>
      </c>
      <c r="J2892" s="31" t="s">
        <v>2025</v>
      </c>
    </row>
    <row r="2893" spans="8:10" x14ac:dyDescent="0.2">
      <c r="H2893" s="97">
        <v>1041</v>
      </c>
      <c r="I2893" s="133">
        <v>15586</v>
      </c>
      <c r="J2893" s="31" t="s">
        <v>2026</v>
      </c>
    </row>
    <row r="2894" spans="8:10" x14ac:dyDescent="0.2">
      <c r="H2894" s="97"/>
      <c r="I2894" s="133">
        <v>16303</v>
      </c>
      <c r="J2894" s="31" t="s">
        <v>3936</v>
      </c>
    </row>
    <row r="2895" spans="8:10" x14ac:dyDescent="0.2">
      <c r="H2895" s="97"/>
      <c r="I2895" s="133">
        <v>16418</v>
      </c>
      <c r="J2895" s="31" t="s">
        <v>3937</v>
      </c>
    </row>
    <row r="2896" spans="8:10" x14ac:dyDescent="0.2">
      <c r="H2896" s="97"/>
      <c r="I2896" s="133">
        <v>16168</v>
      </c>
      <c r="J2896" s="31" t="s">
        <v>3938</v>
      </c>
    </row>
    <row r="2897" spans="8:10" x14ac:dyDescent="0.2">
      <c r="H2897" s="97"/>
      <c r="I2897" s="133">
        <v>16203</v>
      </c>
      <c r="J2897" s="31" t="s">
        <v>3939</v>
      </c>
    </row>
    <row r="2898" spans="8:10" x14ac:dyDescent="0.2">
      <c r="H2898" s="97"/>
      <c r="I2898" s="133">
        <v>16487</v>
      </c>
      <c r="J2898" s="31" t="s">
        <v>3940</v>
      </c>
    </row>
    <row r="2899" spans="8:10" x14ac:dyDescent="0.2">
      <c r="H2899" s="97">
        <v>4259</v>
      </c>
      <c r="I2899" s="133">
        <v>12967</v>
      </c>
      <c r="J2899" s="31" t="s">
        <v>2027</v>
      </c>
    </row>
    <row r="2900" spans="8:10" x14ac:dyDescent="0.2">
      <c r="H2900" s="97">
        <v>4176</v>
      </c>
      <c r="I2900" s="133">
        <v>12964</v>
      </c>
      <c r="J2900" s="31" t="s">
        <v>2028</v>
      </c>
    </row>
    <row r="2901" spans="8:10" x14ac:dyDescent="0.2">
      <c r="H2901" s="97">
        <v>748</v>
      </c>
      <c r="I2901" s="133">
        <v>15254</v>
      </c>
      <c r="J2901" s="31" t="s">
        <v>2029</v>
      </c>
    </row>
    <row r="2902" spans="8:10" x14ac:dyDescent="0.2">
      <c r="H2902" s="97"/>
      <c r="I2902" s="133">
        <v>16220</v>
      </c>
      <c r="J2902" s="31" t="s">
        <v>3941</v>
      </c>
    </row>
    <row r="2903" spans="8:10" x14ac:dyDescent="0.2">
      <c r="H2903" s="97"/>
      <c r="I2903" s="133">
        <v>16367</v>
      </c>
      <c r="J2903" s="31" t="s">
        <v>3942</v>
      </c>
    </row>
    <row r="2904" spans="8:10" x14ac:dyDescent="0.2">
      <c r="H2904" s="97"/>
      <c r="I2904" s="133">
        <v>12948</v>
      </c>
      <c r="J2904" s="31" t="s">
        <v>2030</v>
      </c>
    </row>
    <row r="2905" spans="8:10" x14ac:dyDescent="0.2">
      <c r="H2905" s="97">
        <v>592</v>
      </c>
      <c r="I2905" s="133">
        <v>15164</v>
      </c>
      <c r="J2905" s="31" t="s">
        <v>2031</v>
      </c>
    </row>
    <row r="2906" spans="8:10" x14ac:dyDescent="0.2">
      <c r="H2906" s="97"/>
      <c r="I2906" s="133">
        <v>12976</v>
      </c>
      <c r="J2906" s="31" t="s">
        <v>2032</v>
      </c>
    </row>
    <row r="2907" spans="8:10" x14ac:dyDescent="0.2">
      <c r="H2907" s="97">
        <v>1066</v>
      </c>
      <c r="I2907" s="133">
        <v>15584</v>
      </c>
      <c r="J2907" s="31" t="s">
        <v>2033</v>
      </c>
    </row>
    <row r="2908" spans="8:10" x14ac:dyDescent="0.2">
      <c r="H2908" s="97">
        <v>855</v>
      </c>
      <c r="I2908" s="133">
        <v>15476</v>
      </c>
      <c r="J2908" s="31" t="s">
        <v>3117</v>
      </c>
    </row>
    <row r="2909" spans="8:10" x14ac:dyDescent="0.2">
      <c r="H2909" s="97">
        <v>341</v>
      </c>
      <c r="I2909" s="133">
        <v>15025</v>
      </c>
      <c r="J2909" s="31" t="s">
        <v>2034</v>
      </c>
    </row>
    <row r="2910" spans="8:10" x14ac:dyDescent="0.2">
      <c r="H2910" s="97"/>
      <c r="I2910" s="133">
        <v>16282</v>
      </c>
      <c r="J2910" s="31" t="s">
        <v>3943</v>
      </c>
    </row>
    <row r="2911" spans="8:10" x14ac:dyDescent="0.2">
      <c r="H2911" s="97"/>
      <c r="I2911" s="133">
        <v>12958</v>
      </c>
      <c r="J2911" s="31" t="s">
        <v>2035</v>
      </c>
    </row>
    <row r="2912" spans="8:10" x14ac:dyDescent="0.2">
      <c r="H2912" s="97">
        <v>3004</v>
      </c>
      <c r="I2912" s="133">
        <v>12957</v>
      </c>
      <c r="J2912" s="31" t="s">
        <v>2036</v>
      </c>
    </row>
    <row r="2913" spans="8:10" x14ac:dyDescent="0.2">
      <c r="H2913" s="97"/>
      <c r="I2913" s="133">
        <v>10835</v>
      </c>
      <c r="J2913" s="31" t="s">
        <v>2037</v>
      </c>
    </row>
    <row r="2914" spans="8:10" x14ac:dyDescent="0.2">
      <c r="H2914" s="97">
        <v>3112</v>
      </c>
      <c r="I2914" s="133">
        <v>16620</v>
      </c>
      <c r="J2914" s="31" t="s">
        <v>4039</v>
      </c>
    </row>
    <row r="2915" spans="8:10" x14ac:dyDescent="0.2">
      <c r="H2915" s="97"/>
      <c r="I2915" s="133">
        <v>11159</v>
      </c>
      <c r="J2915" s="31" t="s">
        <v>2038</v>
      </c>
    </row>
    <row r="2916" spans="8:10" x14ac:dyDescent="0.2">
      <c r="H2916" s="97">
        <v>197</v>
      </c>
      <c r="I2916" s="133">
        <v>12956</v>
      </c>
      <c r="J2916" s="31" t="s">
        <v>2039</v>
      </c>
    </row>
    <row r="2917" spans="8:10" x14ac:dyDescent="0.2">
      <c r="H2917" s="97">
        <v>1372</v>
      </c>
      <c r="I2917" s="133">
        <v>12955</v>
      </c>
      <c r="J2917" s="31" t="s">
        <v>2040</v>
      </c>
    </row>
    <row r="2918" spans="8:10" x14ac:dyDescent="0.2">
      <c r="H2918" s="97"/>
      <c r="I2918" s="133">
        <v>12962</v>
      </c>
      <c r="J2918" s="31" t="s">
        <v>2041</v>
      </c>
    </row>
    <row r="2919" spans="8:10" x14ac:dyDescent="0.2">
      <c r="H2919" s="97">
        <v>3315</v>
      </c>
      <c r="I2919" s="133">
        <v>14423</v>
      </c>
      <c r="J2919" s="31" t="s">
        <v>2042</v>
      </c>
    </row>
    <row r="2920" spans="8:10" x14ac:dyDescent="0.2">
      <c r="H2920" s="97">
        <v>99</v>
      </c>
      <c r="I2920" s="133">
        <v>13037</v>
      </c>
      <c r="J2920" s="31" t="s">
        <v>2043</v>
      </c>
    </row>
    <row r="2921" spans="8:10" x14ac:dyDescent="0.2">
      <c r="H2921" s="97">
        <v>4144</v>
      </c>
      <c r="I2921" s="133">
        <v>13005</v>
      </c>
      <c r="J2921" s="31" t="s">
        <v>2044</v>
      </c>
    </row>
    <row r="2922" spans="8:10" x14ac:dyDescent="0.2">
      <c r="H2922" s="97"/>
      <c r="I2922" s="133">
        <v>12961</v>
      </c>
      <c r="J2922" s="31" t="s">
        <v>2045</v>
      </c>
    </row>
    <row r="2923" spans="8:10" x14ac:dyDescent="0.2">
      <c r="H2923" s="97"/>
      <c r="I2923" s="133">
        <v>13020</v>
      </c>
      <c r="J2923" s="31" t="s">
        <v>2046</v>
      </c>
    </row>
    <row r="2924" spans="8:10" x14ac:dyDescent="0.2">
      <c r="H2924" s="97"/>
      <c r="I2924" s="133">
        <v>12974</v>
      </c>
      <c r="J2924" s="31" t="s">
        <v>2047</v>
      </c>
    </row>
    <row r="2925" spans="8:10" x14ac:dyDescent="0.2">
      <c r="H2925" s="97">
        <v>2774</v>
      </c>
      <c r="I2925" s="133">
        <v>13837</v>
      </c>
      <c r="J2925" s="31" t="s">
        <v>2048</v>
      </c>
    </row>
    <row r="2926" spans="8:10" x14ac:dyDescent="0.2">
      <c r="H2926" s="97">
        <v>3003</v>
      </c>
      <c r="I2926" s="133">
        <v>12972</v>
      </c>
      <c r="J2926" s="31" t="s">
        <v>2049</v>
      </c>
    </row>
    <row r="2927" spans="8:10" x14ac:dyDescent="0.2">
      <c r="H2927" s="97">
        <v>2583</v>
      </c>
      <c r="I2927" s="133">
        <v>12971</v>
      </c>
      <c r="J2927" s="31" t="s">
        <v>2050</v>
      </c>
    </row>
    <row r="2928" spans="8:10" x14ac:dyDescent="0.2">
      <c r="H2928" s="97">
        <v>4756</v>
      </c>
      <c r="I2928" s="133">
        <v>15415</v>
      </c>
      <c r="J2928" s="31" t="s">
        <v>2051</v>
      </c>
    </row>
    <row r="2929" spans="8:10" x14ac:dyDescent="0.2">
      <c r="H2929" s="97"/>
      <c r="I2929" s="133">
        <v>16270</v>
      </c>
      <c r="J2929" s="31" t="s">
        <v>3944</v>
      </c>
    </row>
    <row r="2930" spans="8:10" x14ac:dyDescent="0.2">
      <c r="H2930" s="97">
        <v>1143</v>
      </c>
      <c r="I2930" s="133">
        <v>15521</v>
      </c>
      <c r="J2930" s="31" t="s">
        <v>2052</v>
      </c>
    </row>
    <row r="2931" spans="8:10" x14ac:dyDescent="0.2">
      <c r="H2931" s="97">
        <v>1346</v>
      </c>
      <c r="I2931" s="133">
        <v>12968</v>
      </c>
      <c r="J2931" s="31" t="s">
        <v>2053</v>
      </c>
    </row>
    <row r="2932" spans="8:10" x14ac:dyDescent="0.2">
      <c r="H2932" s="97">
        <v>311</v>
      </c>
      <c r="I2932" s="133">
        <v>15005</v>
      </c>
      <c r="J2932" s="31" t="s">
        <v>2054</v>
      </c>
    </row>
    <row r="2933" spans="8:10" x14ac:dyDescent="0.2">
      <c r="H2933" s="97">
        <v>1008</v>
      </c>
      <c r="I2933" s="133">
        <v>15585</v>
      </c>
      <c r="J2933" s="31" t="s">
        <v>2055</v>
      </c>
    </row>
    <row r="2934" spans="8:10" x14ac:dyDescent="0.2">
      <c r="H2934" s="97">
        <v>3762</v>
      </c>
      <c r="I2934" s="133">
        <v>16065</v>
      </c>
      <c r="J2934" s="31" t="s">
        <v>2056</v>
      </c>
    </row>
    <row r="2935" spans="8:10" x14ac:dyDescent="0.2">
      <c r="H2935" s="97"/>
      <c r="I2935" s="133">
        <v>11196</v>
      </c>
      <c r="J2935" s="31" t="s">
        <v>1889</v>
      </c>
    </row>
    <row r="2936" spans="8:10" x14ac:dyDescent="0.2">
      <c r="H2936" s="97"/>
      <c r="I2936" s="133">
        <v>16460</v>
      </c>
      <c r="J2936" s="31" t="s">
        <v>3945</v>
      </c>
    </row>
    <row r="2937" spans="8:10" x14ac:dyDescent="0.2">
      <c r="H2937" s="97">
        <v>988</v>
      </c>
      <c r="I2937" s="133">
        <v>15674</v>
      </c>
      <c r="J2937" s="31" t="s">
        <v>1890</v>
      </c>
    </row>
    <row r="2938" spans="8:10" x14ac:dyDescent="0.2">
      <c r="H2938" s="97">
        <v>312</v>
      </c>
      <c r="I2938" s="133">
        <v>15006</v>
      </c>
      <c r="J2938" s="31" t="s">
        <v>1891</v>
      </c>
    </row>
    <row r="2939" spans="8:10" x14ac:dyDescent="0.2">
      <c r="H2939" s="97">
        <v>1214</v>
      </c>
      <c r="I2939" s="133">
        <v>16592</v>
      </c>
      <c r="J2939" s="31" t="s">
        <v>1892</v>
      </c>
    </row>
    <row r="2940" spans="8:10" x14ac:dyDescent="0.2">
      <c r="H2940" s="97">
        <v>119</v>
      </c>
      <c r="I2940" s="133">
        <v>12951</v>
      </c>
      <c r="J2940" s="31" t="s">
        <v>1893</v>
      </c>
    </row>
    <row r="2941" spans="8:10" x14ac:dyDescent="0.2">
      <c r="H2941" s="97">
        <v>709</v>
      </c>
      <c r="I2941" s="133">
        <v>15226</v>
      </c>
      <c r="J2941" s="31" t="s">
        <v>1894</v>
      </c>
    </row>
    <row r="2942" spans="8:10" x14ac:dyDescent="0.2">
      <c r="H2942" s="97">
        <v>1215</v>
      </c>
      <c r="I2942" s="133">
        <v>12950</v>
      </c>
      <c r="J2942" s="31" t="s">
        <v>1895</v>
      </c>
    </row>
    <row r="2943" spans="8:10" x14ac:dyDescent="0.2">
      <c r="H2943" s="97"/>
      <c r="I2943" s="133">
        <v>16413</v>
      </c>
      <c r="J2943" s="31" t="s">
        <v>3946</v>
      </c>
    </row>
    <row r="2944" spans="8:10" x14ac:dyDescent="0.2">
      <c r="H2944" s="97">
        <v>4208</v>
      </c>
      <c r="I2944" s="133">
        <v>12949</v>
      </c>
      <c r="J2944" s="31" t="s">
        <v>1896</v>
      </c>
    </row>
    <row r="2945" spans="8:10" x14ac:dyDescent="0.2">
      <c r="H2945" s="97">
        <v>2480</v>
      </c>
      <c r="I2945" s="133">
        <v>12990</v>
      </c>
      <c r="J2945" s="31" t="s">
        <v>1897</v>
      </c>
    </row>
    <row r="2946" spans="8:10" x14ac:dyDescent="0.2">
      <c r="H2946" s="97"/>
      <c r="I2946" s="133">
        <v>16486</v>
      </c>
      <c r="J2946" s="31" t="s">
        <v>3947</v>
      </c>
    </row>
    <row r="2947" spans="8:10" x14ac:dyDescent="0.2">
      <c r="H2947" s="97"/>
      <c r="I2947" s="133">
        <v>11237</v>
      </c>
      <c r="J2947" s="31" t="s">
        <v>1898</v>
      </c>
    </row>
    <row r="2948" spans="8:10" x14ac:dyDescent="0.2">
      <c r="H2948" s="97">
        <v>3972</v>
      </c>
      <c r="I2948" s="133">
        <v>16037</v>
      </c>
      <c r="J2948" s="31" t="s">
        <v>1899</v>
      </c>
    </row>
    <row r="2949" spans="8:10" x14ac:dyDescent="0.2">
      <c r="H2949" s="97">
        <v>883</v>
      </c>
      <c r="I2949" s="133">
        <v>15306</v>
      </c>
      <c r="J2949" s="31" t="s">
        <v>1900</v>
      </c>
    </row>
    <row r="2950" spans="8:10" x14ac:dyDescent="0.2">
      <c r="H2950" s="97"/>
      <c r="I2950" s="133">
        <v>12992</v>
      </c>
      <c r="J2950" s="31" t="s">
        <v>1901</v>
      </c>
    </row>
    <row r="2951" spans="8:10" x14ac:dyDescent="0.2">
      <c r="H2951" s="97"/>
      <c r="I2951" s="133">
        <v>12963</v>
      </c>
      <c r="J2951" s="31" t="s">
        <v>1902</v>
      </c>
    </row>
    <row r="2952" spans="8:10" x14ac:dyDescent="0.2">
      <c r="H2952" s="97"/>
      <c r="I2952" s="133">
        <v>11018</v>
      </c>
      <c r="J2952" s="31" t="s">
        <v>1903</v>
      </c>
    </row>
    <row r="2953" spans="8:10" x14ac:dyDescent="0.2">
      <c r="H2953" s="97"/>
      <c r="I2953" s="133">
        <v>13004</v>
      </c>
      <c r="J2953" s="31" t="s">
        <v>1904</v>
      </c>
    </row>
    <row r="2954" spans="8:10" x14ac:dyDescent="0.2">
      <c r="H2954" s="97"/>
      <c r="I2954" s="133">
        <v>10177</v>
      </c>
      <c r="J2954" s="31" t="s">
        <v>1905</v>
      </c>
    </row>
    <row r="2955" spans="8:10" x14ac:dyDescent="0.2">
      <c r="H2955" s="97">
        <v>2833</v>
      </c>
      <c r="I2955" s="133">
        <v>13778</v>
      </c>
      <c r="J2955" s="31" t="s">
        <v>1906</v>
      </c>
    </row>
    <row r="2956" spans="8:10" x14ac:dyDescent="0.2">
      <c r="H2956" s="97">
        <v>2556</v>
      </c>
      <c r="I2956" s="133">
        <v>13003</v>
      </c>
      <c r="J2956" s="31" t="s">
        <v>1907</v>
      </c>
    </row>
    <row r="2957" spans="8:10" x14ac:dyDescent="0.2">
      <c r="H2957" s="97">
        <v>6035</v>
      </c>
      <c r="I2957" s="133">
        <v>13002</v>
      </c>
      <c r="J2957" s="31" t="s">
        <v>1908</v>
      </c>
    </row>
    <row r="2958" spans="8:10" x14ac:dyDescent="0.2">
      <c r="H2958" s="97"/>
      <c r="I2958" s="133">
        <v>13001</v>
      </c>
      <c r="J2958" s="31" t="s">
        <v>1909</v>
      </c>
    </row>
    <row r="2959" spans="8:10" x14ac:dyDescent="0.2">
      <c r="H2959" s="97"/>
      <c r="I2959" s="133">
        <v>13000</v>
      </c>
      <c r="J2959" s="31" t="s">
        <v>1910</v>
      </c>
    </row>
    <row r="2960" spans="8:10" x14ac:dyDescent="0.2">
      <c r="H2960" s="97">
        <v>1102</v>
      </c>
      <c r="I2960" s="133">
        <v>15587</v>
      </c>
      <c r="J2960" s="31" t="s">
        <v>1911</v>
      </c>
    </row>
    <row r="2961" spans="8:10" x14ac:dyDescent="0.2">
      <c r="H2961" s="97">
        <v>2336</v>
      </c>
      <c r="I2961" s="133">
        <v>13207</v>
      </c>
      <c r="J2961" s="31" t="s">
        <v>1912</v>
      </c>
    </row>
    <row r="2962" spans="8:10" x14ac:dyDescent="0.2">
      <c r="H2962" s="97">
        <v>5499</v>
      </c>
      <c r="I2962" s="133">
        <v>14594</v>
      </c>
      <c r="J2962" s="31" t="s">
        <v>1913</v>
      </c>
    </row>
    <row r="2963" spans="8:10" x14ac:dyDescent="0.2">
      <c r="H2963" s="97">
        <v>3274</v>
      </c>
      <c r="I2963" s="133">
        <v>14408</v>
      </c>
      <c r="J2963" s="31" t="s">
        <v>1914</v>
      </c>
    </row>
    <row r="2964" spans="8:10" x14ac:dyDescent="0.2">
      <c r="H2964" s="97"/>
      <c r="I2964" s="133">
        <v>10139</v>
      </c>
      <c r="J2964" s="31" t="s">
        <v>1915</v>
      </c>
    </row>
    <row r="2965" spans="8:10" x14ac:dyDescent="0.2">
      <c r="H2965" s="97"/>
      <c r="I2965" s="133">
        <v>12997</v>
      </c>
      <c r="J2965" s="31" t="s">
        <v>1916</v>
      </c>
    </row>
    <row r="2966" spans="8:10" x14ac:dyDescent="0.2">
      <c r="H2966" s="97">
        <v>4209</v>
      </c>
      <c r="I2966" s="133">
        <v>12996</v>
      </c>
      <c r="J2966" s="31" t="s">
        <v>1917</v>
      </c>
    </row>
    <row r="2967" spans="8:10" x14ac:dyDescent="0.2">
      <c r="H2967" s="97">
        <v>5762</v>
      </c>
      <c r="I2967" s="133">
        <v>14595</v>
      </c>
      <c r="J2967" s="31" t="s">
        <v>1918</v>
      </c>
    </row>
    <row r="2968" spans="8:10" x14ac:dyDescent="0.2">
      <c r="H2968" s="97"/>
      <c r="I2968" s="133">
        <v>16211</v>
      </c>
      <c r="J2968" s="31" t="s">
        <v>3948</v>
      </c>
    </row>
    <row r="2969" spans="8:10" x14ac:dyDescent="0.2">
      <c r="H2969" s="97">
        <v>5050</v>
      </c>
      <c r="I2969" s="133">
        <v>15509</v>
      </c>
      <c r="J2969" s="31" t="s">
        <v>3413</v>
      </c>
    </row>
    <row r="2970" spans="8:10" x14ac:dyDescent="0.2">
      <c r="H2970" s="97">
        <v>5799</v>
      </c>
      <c r="I2970" s="133">
        <v>15505</v>
      </c>
      <c r="J2970" s="31" t="s">
        <v>1919</v>
      </c>
    </row>
    <row r="2971" spans="8:10" x14ac:dyDescent="0.2">
      <c r="H2971" s="97"/>
      <c r="I2971" s="133">
        <v>12993</v>
      </c>
      <c r="J2971" s="31" t="s">
        <v>1920</v>
      </c>
    </row>
    <row r="2972" spans="8:10" x14ac:dyDescent="0.2">
      <c r="H2972" s="97"/>
      <c r="I2972" s="133">
        <v>16485</v>
      </c>
      <c r="J2972" s="31" t="s">
        <v>3949</v>
      </c>
    </row>
    <row r="2973" spans="8:10" x14ac:dyDescent="0.2">
      <c r="H2973" s="97">
        <v>227</v>
      </c>
      <c r="I2973" s="133">
        <v>12977</v>
      </c>
      <c r="J2973" s="31" t="s">
        <v>1921</v>
      </c>
    </row>
    <row r="2974" spans="8:10" x14ac:dyDescent="0.2">
      <c r="H2974" s="97">
        <v>3275</v>
      </c>
      <c r="I2974" s="133">
        <v>14409</v>
      </c>
      <c r="J2974" s="31" t="s">
        <v>1922</v>
      </c>
    </row>
    <row r="2975" spans="8:10" x14ac:dyDescent="0.2">
      <c r="H2975" s="97"/>
      <c r="I2975" s="133">
        <v>10041</v>
      </c>
      <c r="J2975" s="31" t="s">
        <v>1923</v>
      </c>
    </row>
    <row r="2976" spans="8:10" x14ac:dyDescent="0.2">
      <c r="H2976" s="97"/>
      <c r="I2976" s="133">
        <v>10200</v>
      </c>
      <c r="J2976" s="31" t="s">
        <v>1924</v>
      </c>
    </row>
    <row r="2977" spans="8:10" x14ac:dyDescent="0.2">
      <c r="H2977" s="97">
        <v>2953</v>
      </c>
      <c r="I2977" s="133">
        <v>12989</v>
      </c>
      <c r="J2977" s="31" t="s">
        <v>1925</v>
      </c>
    </row>
    <row r="2978" spans="8:10" x14ac:dyDescent="0.2">
      <c r="H2978" s="97"/>
      <c r="I2978" s="133">
        <v>11300</v>
      </c>
      <c r="J2978" s="31" t="s">
        <v>1926</v>
      </c>
    </row>
    <row r="2979" spans="8:10" x14ac:dyDescent="0.2">
      <c r="H2979" s="97">
        <v>6248</v>
      </c>
      <c r="I2979" s="133">
        <v>13227</v>
      </c>
      <c r="J2979" s="31" t="s">
        <v>1927</v>
      </c>
    </row>
    <row r="2980" spans="8:10" x14ac:dyDescent="0.2">
      <c r="H2980" s="97"/>
      <c r="I2980" s="133">
        <v>12988</v>
      </c>
      <c r="J2980" s="31" t="s">
        <v>1928</v>
      </c>
    </row>
    <row r="2981" spans="8:10" x14ac:dyDescent="0.2">
      <c r="H2981" s="97">
        <v>4319</v>
      </c>
      <c r="I2981" s="133">
        <v>12987</v>
      </c>
      <c r="J2981" s="31" t="s">
        <v>1929</v>
      </c>
    </row>
    <row r="2982" spans="8:10" x14ac:dyDescent="0.2">
      <c r="H2982" s="97">
        <v>907</v>
      </c>
      <c r="I2982" s="133">
        <v>15317</v>
      </c>
      <c r="J2982" s="31" t="s">
        <v>1930</v>
      </c>
    </row>
    <row r="2983" spans="8:10" x14ac:dyDescent="0.2">
      <c r="H2983" s="97">
        <v>5728</v>
      </c>
      <c r="I2983" s="133">
        <v>14598</v>
      </c>
      <c r="J2983" s="31" t="s">
        <v>1931</v>
      </c>
    </row>
    <row r="2984" spans="8:10" x14ac:dyDescent="0.2">
      <c r="H2984" s="97"/>
      <c r="I2984" s="133">
        <v>16575</v>
      </c>
      <c r="J2984" s="31" t="s">
        <v>3950</v>
      </c>
    </row>
    <row r="2985" spans="8:10" x14ac:dyDescent="0.2">
      <c r="H2985" s="97">
        <v>938</v>
      </c>
      <c r="I2985" s="133">
        <v>15335</v>
      </c>
      <c r="J2985" s="31" t="s">
        <v>1932</v>
      </c>
    </row>
    <row r="2986" spans="8:10" x14ac:dyDescent="0.2">
      <c r="H2986" s="97">
        <v>1216</v>
      </c>
      <c r="I2986" s="133">
        <v>12985</v>
      </c>
      <c r="J2986" s="31" t="s">
        <v>1933</v>
      </c>
    </row>
    <row r="2987" spans="8:10" x14ac:dyDescent="0.2">
      <c r="H2987" s="97">
        <v>3640</v>
      </c>
      <c r="I2987" s="133">
        <v>15978</v>
      </c>
      <c r="J2987" s="31" t="s">
        <v>1934</v>
      </c>
    </row>
    <row r="2988" spans="8:10" x14ac:dyDescent="0.2">
      <c r="H2988" s="97"/>
      <c r="I2988" s="133">
        <v>16484</v>
      </c>
      <c r="J2988" s="31" t="s">
        <v>3951</v>
      </c>
    </row>
    <row r="2989" spans="8:10" x14ac:dyDescent="0.2">
      <c r="H2989" s="97">
        <v>3789</v>
      </c>
      <c r="I2989" s="133">
        <v>16009</v>
      </c>
      <c r="J2989" s="31" t="s">
        <v>1935</v>
      </c>
    </row>
    <row r="2990" spans="8:10" x14ac:dyDescent="0.2">
      <c r="H2990" s="97">
        <v>3790</v>
      </c>
      <c r="I2990" s="133">
        <v>16010</v>
      </c>
      <c r="J2990" s="31" t="s">
        <v>1936</v>
      </c>
    </row>
    <row r="2991" spans="8:10" x14ac:dyDescent="0.2">
      <c r="H2991" s="97">
        <v>6009</v>
      </c>
      <c r="I2991" s="133">
        <v>12984</v>
      </c>
      <c r="J2991" s="31" t="s">
        <v>1937</v>
      </c>
    </row>
    <row r="2992" spans="8:10" x14ac:dyDescent="0.2">
      <c r="H2992" s="97">
        <v>4239</v>
      </c>
      <c r="I2992" s="133">
        <v>12983</v>
      </c>
      <c r="J2992" s="31" t="s">
        <v>1938</v>
      </c>
    </row>
    <row r="2993" spans="8:10" x14ac:dyDescent="0.2">
      <c r="H2993" s="97">
        <v>6266</v>
      </c>
      <c r="I2993" s="133">
        <v>16076</v>
      </c>
      <c r="J2993" s="31" t="s">
        <v>1939</v>
      </c>
    </row>
    <row r="2994" spans="8:10" x14ac:dyDescent="0.2">
      <c r="H2994" s="97">
        <v>4761</v>
      </c>
      <c r="I2994" s="133">
        <v>15453</v>
      </c>
      <c r="J2994" s="31" t="s">
        <v>1940</v>
      </c>
    </row>
    <row r="2995" spans="8:10" x14ac:dyDescent="0.2">
      <c r="H2995" s="97">
        <v>499</v>
      </c>
      <c r="I2995" s="133">
        <v>15108</v>
      </c>
      <c r="J2995" s="31" t="s">
        <v>1941</v>
      </c>
    </row>
    <row r="2996" spans="8:10" x14ac:dyDescent="0.2">
      <c r="H2996" s="97">
        <v>1217</v>
      </c>
      <c r="I2996" s="133">
        <v>12981</v>
      </c>
      <c r="J2996" s="31" t="s">
        <v>1942</v>
      </c>
    </row>
    <row r="2997" spans="8:10" x14ac:dyDescent="0.2">
      <c r="H2997" s="97">
        <v>2861</v>
      </c>
      <c r="I2997" s="133">
        <v>13800</v>
      </c>
      <c r="J2997" s="31" t="s">
        <v>1943</v>
      </c>
    </row>
    <row r="2998" spans="8:10" x14ac:dyDescent="0.2">
      <c r="H2998" s="97">
        <v>4177</v>
      </c>
      <c r="I2998" s="133">
        <v>12980</v>
      </c>
      <c r="J2998" s="31" t="s">
        <v>1944</v>
      </c>
    </row>
    <row r="2999" spans="8:10" x14ac:dyDescent="0.2">
      <c r="H2999" s="97"/>
      <c r="I2999" s="133">
        <v>12979</v>
      </c>
      <c r="J2999" s="31" t="s">
        <v>1945</v>
      </c>
    </row>
    <row r="3000" spans="8:10" x14ac:dyDescent="0.2">
      <c r="H3000" s="97">
        <v>2099</v>
      </c>
      <c r="I3000" s="133">
        <v>14477</v>
      </c>
      <c r="J3000" s="31" t="s">
        <v>1946</v>
      </c>
    </row>
    <row r="3001" spans="8:10" x14ac:dyDescent="0.2">
      <c r="H3001" s="97">
        <v>3823</v>
      </c>
      <c r="I3001" s="133">
        <v>16018</v>
      </c>
      <c r="J3001" s="31" t="s">
        <v>1947</v>
      </c>
    </row>
    <row r="3002" spans="8:10" x14ac:dyDescent="0.2">
      <c r="H3002" s="97"/>
      <c r="I3002" s="133">
        <v>12978</v>
      </c>
      <c r="J3002" s="31" t="s">
        <v>1948</v>
      </c>
    </row>
    <row r="3003" spans="8:10" x14ac:dyDescent="0.2">
      <c r="H3003" s="97"/>
      <c r="I3003" s="133">
        <v>10121</v>
      </c>
      <c r="J3003" s="31" t="s">
        <v>1949</v>
      </c>
    </row>
    <row r="3004" spans="8:10" x14ac:dyDescent="0.2">
      <c r="H3004" s="97"/>
      <c r="I3004" s="133">
        <v>16436</v>
      </c>
      <c r="J3004" s="31" t="s">
        <v>3952</v>
      </c>
    </row>
    <row r="3005" spans="8:10" x14ac:dyDescent="0.2">
      <c r="H3005" s="97">
        <v>2601</v>
      </c>
      <c r="I3005" s="133">
        <v>10384</v>
      </c>
      <c r="J3005" s="31" t="s">
        <v>1950</v>
      </c>
    </row>
    <row r="3006" spans="8:10" x14ac:dyDescent="0.2">
      <c r="H3006" s="97"/>
      <c r="I3006" s="133">
        <v>10405</v>
      </c>
      <c r="J3006" s="31" t="s">
        <v>1951</v>
      </c>
    </row>
    <row r="3007" spans="8:10" x14ac:dyDescent="0.2">
      <c r="H3007" s="97"/>
      <c r="I3007" s="133">
        <v>10391</v>
      </c>
      <c r="J3007" s="31" t="s">
        <v>1952</v>
      </c>
    </row>
    <row r="3008" spans="8:10" x14ac:dyDescent="0.2">
      <c r="H3008" s="97">
        <v>4446</v>
      </c>
      <c r="I3008" s="133">
        <v>15417</v>
      </c>
      <c r="J3008" s="31" t="s">
        <v>1953</v>
      </c>
    </row>
    <row r="3009" spans="8:10" x14ac:dyDescent="0.2">
      <c r="H3009" s="97"/>
      <c r="I3009" s="133">
        <v>10407</v>
      </c>
      <c r="J3009" s="31" t="s">
        <v>1954</v>
      </c>
    </row>
    <row r="3010" spans="8:10" x14ac:dyDescent="0.2">
      <c r="H3010" s="97">
        <v>444</v>
      </c>
      <c r="I3010" s="133">
        <v>15095</v>
      </c>
      <c r="J3010" s="31" t="s">
        <v>1955</v>
      </c>
    </row>
    <row r="3011" spans="8:10" x14ac:dyDescent="0.2">
      <c r="H3011" s="97"/>
      <c r="I3011" s="133">
        <v>10409</v>
      </c>
      <c r="J3011" s="31" t="s">
        <v>1956</v>
      </c>
    </row>
    <row r="3012" spans="8:10" x14ac:dyDescent="0.2">
      <c r="H3012" s="97"/>
      <c r="I3012" s="133">
        <v>10410</v>
      </c>
      <c r="J3012" s="31" t="s">
        <v>1957</v>
      </c>
    </row>
    <row r="3013" spans="8:10" x14ac:dyDescent="0.2">
      <c r="H3013" s="97"/>
      <c r="I3013" s="133">
        <v>10411</v>
      </c>
      <c r="J3013" s="31" t="s">
        <v>1958</v>
      </c>
    </row>
    <row r="3014" spans="8:10" x14ac:dyDescent="0.2">
      <c r="H3014" s="97">
        <v>445</v>
      </c>
      <c r="I3014" s="133">
        <v>15096</v>
      </c>
      <c r="J3014" s="31" t="s">
        <v>1959</v>
      </c>
    </row>
    <row r="3015" spans="8:10" x14ac:dyDescent="0.2">
      <c r="H3015" s="97"/>
      <c r="I3015" s="133">
        <v>10413</v>
      </c>
      <c r="J3015" s="31" t="s">
        <v>1960</v>
      </c>
    </row>
    <row r="3016" spans="8:10" x14ac:dyDescent="0.2">
      <c r="H3016" s="97">
        <v>6639</v>
      </c>
      <c r="I3016" s="133">
        <v>10414</v>
      </c>
      <c r="J3016" s="31" t="s">
        <v>1961</v>
      </c>
    </row>
    <row r="3017" spans="8:10" x14ac:dyDescent="0.2">
      <c r="H3017" s="97">
        <v>5225</v>
      </c>
      <c r="I3017" s="133">
        <v>10415</v>
      </c>
      <c r="J3017" s="31" t="s">
        <v>1962</v>
      </c>
    </row>
    <row r="3018" spans="8:10" x14ac:dyDescent="0.2">
      <c r="H3018" s="97">
        <v>2153</v>
      </c>
      <c r="I3018" s="133">
        <v>10416</v>
      </c>
      <c r="J3018" s="31" t="s">
        <v>1963</v>
      </c>
    </row>
    <row r="3019" spans="8:10" x14ac:dyDescent="0.2">
      <c r="H3019" s="97"/>
      <c r="I3019" s="133">
        <v>10614</v>
      </c>
      <c r="J3019" s="31" t="s">
        <v>1964</v>
      </c>
    </row>
    <row r="3020" spans="8:10" x14ac:dyDescent="0.2">
      <c r="H3020" s="97"/>
      <c r="I3020" s="133">
        <v>16172</v>
      </c>
      <c r="J3020" s="31" t="s">
        <v>3953</v>
      </c>
    </row>
    <row r="3021" spans="8:10" x14ac:dyDescent="0.2">
      <c r="H3021" s="97">
        <v>711</v>
      </c>
      <c r="I3021" s="133">
        <v>15228</v>
      </c>
      <c r="J3021" s="31" t="s">
        <v>1965</v>
      </c>
    </row>
    <row r="3022" spans="8:10" x14ac:dyDescent="0.2">
      <c r="H3022" s="97"/>
      <c r="I3022" s="133">
        <v>10418</v>
      </c>
      <c r="J3022" s="31" t="s">
        <v>1966</v>
      </c>
    </row>
    <row r="3023" spans="8:10" x14ac:dyDescent="0.2">
      <c r="H3023" s="97">
        <v>6759</v>
      </c>
      <c r="I3023" s="133">
        <v>13317</v>
      </c>
      <c r="J3023" s="31" t="s">
        <v>1967</v>
      </c>
    </row>
    <row r="3024" spans="8:10" x14ac:dyDescent="0.2">
      <c r="H3024" s="97"/>
      <c r="I3024" s="133">
        <v>10612</v>
      </c>
      <c r="J3024" s="31" t="s">
        <v>1968</v>
      </c>
    </row>
    <row r="3025" spans="8:10" x14ac:dyDescent="0.2">
      <c r="H3025" s="97"/>
      <c r="I3025" s="133">
        <v>11004</v>
      </c>
      <c r="J3025" s="31" t="s">
        <v>1969</v>
      </c>
    </row>
    <row r="3026" spans="8:10" x14ac:dyDescent="0.2">
      <c r="H3026" s="97">
        <v>6724</v>
      </c>
      <c r="I3026" s="133">
        <v>13295</v>
      </c>
      <c r="J3026" s="31" t="s">
        <v>1970</v>
      </c>
    </row>
    <row r="3027" spans="8:10" x14ac:dyDescent="0.2">
      <c r="H3027" s="97">
        <v>3023</v>
      </c>
      <c r="I3027" s="133">
        <v>10157</v>
      </c>
      <c r="J3027" s="31" t="s">
        <v>1971</v>
      </c>
    </row>
    <row r="3028" spans="8:10" x14ac:dyDescent="0.2">
      <c r="H3028" s="97">
        <v>768</v>
      </c>
      <c r="I3028" s="133">
        <v>15267</v>
      </c>
      <c r="J3028" s="31" t="s">
        <v>1972</v>
      </c>
    </row>
    <row r="3029" spans="8:10" x14ac:dyDescent="0.2">
      <c r="H3029" s="97">
        <v>1218</v>
      </c>
      <c r="I3029" s="133">
        <v>10364</v>
      </c>
      <c r="J3029" s="31" t="s">
        <v>1973</v>
      </c>
    </row>
    <row r="3030" spans="8:10" x14ac:dyDescent="0.2">
      <c r="H3030" s="97"/>
      <c r="I3030" s="133">
        <v>10230</v>
      </c>
      <c r="J3030" s="31" t="s">
        <v>1974</v>
      </c>
    </row>
    <row r="3031" spans="8:10" x14ac:dyDescent="0.2">
      <c r="H3031" s="97">
        <v>4040</v>
      </c>
      <c r="I3031" s="133">
        <v>10366</v>
      </c>
      <c r="J3031" s="31" t="s">
        <v>1975</v>
      </c>
    </row>
    <row r="3032" spans="8:10" x14ac:dyDescent="0.2">
      <c r="H3032" s="97"/>
      <c r="I3032" s="133">
        <v>10367</v>
      </c>
      <c r="J3032" s="31" t="s">
        <v>3672</v>
      </c>
    </row>
    <row r="3033" spans="8:10" x14ac:dyDescent="0.2">
      <c r="H3033" s="97"/>
      <c r="I3033" s="133">
        <v>13270</v>
      </c>
      <c r="J3033" s="31" t="s">
        <v>3673</v>
      </c>
    </row>
    <row r="3034" spans="8:10" x14ac:dyDescent="0.2">
      <c r="H3034" s="97"/>
      <c r="I3034" s="133">
        <v>10153</v>
      </c>
      <c r="J3034" s="31" t="s">
        <v>3674</v>
      </c>
    </row>
    <row r="3035" spans="8:10" x14ac:dyDescent="0.2">
      <c r="H3035" s="97"/>
      <c r="I3035" s="133">
        <v>11375</v>
      </c>
      <c r="J3035" s="31" t="s">
        <v>3675</v>
      </c>
    </row>
    <row r="3036" spans="8:10" x14ac:dyDescent="0.2">
      <c r="H3036" s="97"/>
      <c r="I3036" s="133">
        <v>11376</v>
      </c>
      <c r="J3036" s="31" t="s">
        <v>3676</v>
      </c>
    </row>
    <row r="3037" spans="8:10" x14ac:dyDescent="0.2">
      <c r="H3037" s="97">
        <v>3203</v>
      </c>
      <c r="I3037" s="133">
        <v>14380</v>
      </c>
      <c r="J3037" s="31" t="s">
        <v>2560</v>
      </c>
    </row>
    <row r="3038" spans="8:10" x14ac:dyDescent="0.2">
      <c r="H3038" s="97"/>
      <c r="I3038" s="133">
        <v>10111</v>
      </c>
      <c r="J3038" s="31" t="s">
        <v>3677</v>
      </c>
    </row>
    <row r="3039" spans="8:10" x14ac:dyDescent="0.2">
      <c r="H3039" s="97"/>
      <c r="I3039" s="133">
        <v>16536</v>
      </c>
      <c r="J3039" s="31" t="s">
        <v>3954</v>
      </c>
    </row>
    <row r="3040" spans="8:10" x14ac:dyDescent="0.2">
      <c r="H3040" s="97">
        <v>3236</v>
      </c>
      <c r="I3040" s="133">
        <v>14396</v>
      </c>
      <c r="J3040" s="31" t="s">
        <v>3678</v>
      </c>
    </row>
    <row r="3041" spans="8:10" x14ac:dyDescent="0.2">
      <c r="H3041" s="97"/>
      <c r="I3041" s="133">
        <v>10149</v>
      </c>
      <c r="J3041" s="31" t="s">
        <v>3679</v>
      </c>
    </row>
    <row r="3042" spans="8:10" x14ac:dyDescent="0.2">
      <c r="H3042" s="97">
        <v>3787</v>
      </c>
      <c r="I3042" s="133">
        <v>16007</v>
      </c>
      <c r="J3042" s="31" t="s">
        <v>3680</v>
      </c>
    </row>
    <row r="3043" spans="8:10" x14ac:dyDescent="0.2">
      <c r="H3043" s="97">
        <v>6292</v>
      </c>
      <c r="I3043" s="133">
        <v>10375</v>
      </c>
      <c r="J3043" s="31" t="s">
        <v>3681</v>
      </c>
    </row>
    <row r="3044" spans="8:10" x14ac:dyDescent="0.2">
      <c r="H3044" s="97"/>
      <c r="I3044" s="133">
        <v>16176</v>
      </c>
      <c r="J3044" s="31" t="s">
        <v>3955</v>
      </c>
    </row>
    <row r="3045" spans="8:10" x14ac:dyDescent="0.2">
      <c r="H3045" s="97"/>
      <c r="I3045" s="133">
        <v>16177</v>
      </c>
      <c r="J3045" s="31" t="s">
        <v>3956</v>
      </c>
    </row>
    <row r="3046" spans="8:10" x14ac:dyDescent="0.2">
      <c r="H3046" s="97"/>
      <c r="I3046" s="133">
        <v>10800</v>
      </c>
      <c r="J3046" s="31" t="s">
        <v>3682</v>
      </c>
    </row>
    <row r="3047" spans="8:10" x14ac:dyDescent="0.2">
      <c r="H3047" s="97"/>
      <c r="I3047" s="133">
        <v>14933</v>
      </c>
      <c r="J3047" s="31" t="s">
        <v>3683</v>
      </c>
    </row>
    <row r="3048" spans="8:10" x14ac:dyDescent="0.2">
      <c r="H3048" s="97"/>
      <c r="I3048" s="133">
        <v>10098</v>
      </c>
      <c r="J3048" s="31" t="s">
        <v>3684</v>
      </c>
    </row>
    <row r="3049" spans="8:10" x14ac:dyDescent="0.2">
      <c r="H3049" s="97">
        <v>2303</v>
      </c>
      <c r="I3049" s="133">
        <v>10378</v>
      </c>
      <c r="J3049" s="31" t="s">
        <v>3685</v>
      </c>
    </row>
    <row r="3050" spans="8:10" x14ac:dyDescent="0.2">
      <c r="H3050" s="97">
        <v>793</v>
      </c>
      <c r="I3050" s="133">
        <v>15277</v>
      </c>
      <c r="J3050" s="31" t="s">
        <v>3686</v>
      </c>
    </row>
    <row r="3051" spans="8:10" x14ac:dyDescent="0.2">
      <c r="H3051" s="97">
        <v>2304</v>
      </c>
      <c r="I3051" s="133">
        <v>10380</v>
      </c>
      <c r="J3051" s="31" t="s">
        <v>3687</v>
      </c>
    </row>
    <row r="3052" spans="8:10" x14ac:dyDescent="0.2">
      <c r="H3052" s="97"/>
      <c r="I3052" s="133">
        <v>14046</v>
      </c>
      <c r="J3052" s="31" t="s">
        <v>3688</v>
      </c>
    </row>
    <row r="3053" spans="8:10" x14ac:dyDescent="0.2">
      <c r="H3053" s="97">
        <v>5266</v>
      </c>
      <c r="I3053" s="133">
        <v>10381</v>
      </c>
      <c r="J3053" s="31" t="s">
        <v>1976</v>
      </c>
    </row>
    <row r="3054" spans="8:10" x14ac:dyDescent="0.2">
      <c r="H3054" s="97">
        <v>100</v>
      </c>
      <c r="I3054" s="133">
        <v>10383</v>
      </c>
      <c r="J3054" s="31" t="s">
        <v>1977</v>
      </c>
    </row>
    <row r="3055" spans="8:10" x14ac:dyDescent="0.2">
      <c r="H3055" s="97">
        <v>4284</v>
      </c>
      <c r="I3055" s="133">
        <v>10707</v>
      </c>
      <c r="J3055" s="31" t="s">
        <v>1978</v>
      </c>
    </row>
    <row r="3056" spans="8:10" x14ac:dyDescent="0.2">
      <c r="H3056" s="97">
        <v>6293</v>
      </c>
      <c r="I3056" s="133">
        <v>10573</v>
      </c>
      <c r="J3056" s="31" t="s">
        <v>1979</v>
      </c>
    </row>
    <row r="3057" spans="8:10" x14ac:dyDescent="0.2">
      <c r="H3057" s="97"/>
      <c r="I3057" s="133">
        <v>16452</v>
      </c>
      <c r="J3057" s="31" t="s">
        <v>3957</v>
      </c>
    </row>
    <row r="3058" spans="8:10" x14ac:dyDescent="0.2">
      <c r="H3058" s="97">
        <v>6294</v>
      </c>
      <c r="I3058" s="133">
        <v>10574</v>
      </c>
      <c r="J3058" s="31" t="s">
        <v>1980</v>
      </c>
    </row>
    <row r="3059" spans="8:10" x14ac:dyDescent="0.2">
      <c r="H3059" s="97"/>
      <c r="I3059" s="133">
        <v>16333</v>
      </c>
      <c r="J3059" s="31" t="s">
        <v>3958</v>
      </c>
    </row>
    <row r="3060" spans="8:10" x14ac:dyDescent="0.2">
      <c r="H3060" s="97">
        <v>13</v>
      </c>
      <c r="I3060" s="133">
        <v>10575</v>
      </c>
      <c r="J3060" s="31" t="s">
        <v>1981</v>
      </c>
    </row>
    <row r="3061" spans="8:10" x14ac:dyDescent="0.2">
      <c r="H3061" s="97">
        <v>292</v>
      </c>
      <c r="I3061" s="133">
        <v>16122</v>
      </c>
      <c r="J3061" s="31" t="s">
        <v>3558</v>
      </c>
    </row>
    <row r="3062" spans="8:10" x14ac:dyDescent="0.2">
      <c r="H3062" s="97"/>
      <c r="I3062" s="133">
        <v>10135</v>
      </c>
      <c r="J3062" s="31" t="s">
        <v>1982</v>
      </c>
    </row>
    <row r="3063" spans="8:10" x14ac:dyDescent="0.2">
      <c r="H3063" s="97">
        <v>1509</v>
      </c>
      <c r="I3063" s="133">
        <v>10576</v>
      </c>
      <c r="J3063" s="31" t="s">
        <v>1983</v>
      </c>
    </row>
    <row r="3064" spans="8:10" x14ac:dyDescent="0.2">
      <c r="H3064" s="97">
        <v>1510</v>
      </c>
      <c r="I3064" s="133">
        <v>10577</v>
      </c>
      <c r="J3064" s="31" t="s">
        <v>1984</v>
      </c>
    </row>
    <row r="3065" spans="8:10" x14ac:dyDescent="0.2">
      <c r="H3065" s="97">
        <v>2584</v>
      </c>
      <c r="I3065" s="133">
        <v>10578</v>
      </c>
      <c r="J3065" s="31" t="s">
        <v>1985</v>
      </c>
    </row>
    <row r="3066" spans="8:10" x14ac:dyDescent="0.2">
      <c r="H3066" s="97">
        <v>4210</v>
      </c>
      <c r="I3066" s="133">
        <v>10579</v>
      </c>
      <c r="J3066" s="31" t="s">
        <v>1986</v>
      </c>
    </row>
    <row r="3067" spans="8:10" x14ac:dyDescent="0.2">
      <c r="H3067" s="97"/>
      <c r="I3067" s="133">
        <v>16213</v>
      </c>
      <c r="J3067" s="31" t="s">
        <v>3959</v>
      </c>
    </row>
    <row r="3068" spans="8:10" x14ac:dyDescent="0.2">
      <c r="H3068" s="97">
        <v>4864</v>
      </c>
      <c r="I3068" s="133">
        <v>15395</v>
      </c>
      <c r="J3068" s="31" t="s">
        <v>1987</v>
      </c>
    </row>
    <row r="3069" spans="8:10" x14ac:dyDescent="0.2">
      <c r="H3069" s="97">
        <v>939</v>
      </c>
      <c r="I3069" s="133">
        <v>16129</v>
      </c>
      <c r="J3069" s="31" t="s">
        <v>1988</v>
      </c>
    </row>
    <row r="3070" spans="8:10" x14ac:dyDescent="0.2">
      <c r="H3070" s="97"/>
      <c r="I3070" s="133">
        <v>10581</v>
      </c>
      <c r="J3070" s="31" t="s">
        <v>1989</v>
      </c>
    </row>
    <row r="3071" spans="8:10" x14ac:dyDescent="0.2">
      <c r="H3071" s="97">
        <v>6204</v>
      </c>
      <c r="I3071" s="133">
        <v>14961</v>
      </c>
      <c r="J3071" s="31" t="s">
        <v>1990</v>
      </c>
    </row>
    <row r="3072" spans="8:10" x14ac:dyDescent="0.2">
      <c r="H3072" s="97">
        <v>4260</v>
      </c>
      <c r="I3072" s="133">
        <v>10582</v>
      </c>
      <c r="J3072" s="31" t="s">
        <v>1991</v>
      </c>
    </row>
    <row r="3073" spans="8:10" x14ac:dyDescent="0.2">
      <c r="H3073" s="97">
        <v>3005</v>
      </c>
      <c r="I3073" s="133">
        <v>10583</v>
      </c>
      <c r="J3073" s="31" t="s">
        <v>1992</v>
      </c>
    </row>
    <row r="3074" spans="8:10" x14ac:dyDescent="0.2">
      <c r="H3074" s="97"/>
      <c r="I3074" s="133">
        <v>13762</v>
      </c>
      <c r="J3074" s="31" t="s">
        <v>1993</v>
      </c>
    </row>
    <row r="3075" spans="8:10" x14ac:dyDescent="0.2">
      <c r="H3075" s="97"/>
      <c r="I3075" s="133">
        <v>10584</v>
      </c>
      <c r="J3075" s="31" t="s">
        <v>1994</v>
      </c>
    </row>
    <row r="3076" spans="8:10" x14ac:dyDescent="0.2">
      <c r="H3076" s="97">
        <v>2964</v>
      </c>
      <c r="I3076" s="133">
        <v>10592</v>
      </c>
      <c r="J3076" s="31" t="s">
        <v>1995</v>
      </c>
    </row>
    <row r="3077" spans="8:10" x14ac:dyDescent="0.2">
      <c r="H3077" s="97">
        <v>3217</v>
      </c>
      <c r="I3077" s="133">
        <v>14388</v>
      </c>
      <c r="J3077" s="31" t="s">
        <v>1996</v>
      </c>
    </row>
    <row r="3078" spans="8:10" x14ac:dyDescent="0.2">
      <c r="H3078" s="97">
        <v>1373</v>
      </c>
      <c r="I3078" s="133">
        <v>10594</v>
      </c>
      <c r="J3078" s="31" t="s">
        <v>1997</v>
      </c>
    </row>
    <row r="3079" spans="8:10" x14ac:dyDescent="0.2">
      <c r="H3079" s="97">
        <v>1374</v>
      </c>
      <c r="I3079" s="133">
        <v>10571</v>
      </c>
      <c r="J3079" s="31" t="s">
        <v>1998</v>
      </c>
    </row>
    <row r="3080" spans="8:10" x14ac:dyDescent="0.2">
      <c r="H3080" s="97"/>
      <c r="I3080" s="133">
        <v>10599</v>
      </c>
      <c r="J3080" s="31" t="s">
        <v>1999</v>
      </c>
    </row>
    <row r="3081" spans="8:10" x14ac:dyDescent="0.2">
      <c r="H3081" s="97">
        <v>1708</v>
      </c>
      <c r="I3081" s="133">
        <v>10598</v>
      </c>
      <c r="J3081" s="31" t="s">
        <v>2000</v>
      </c>
    </row>
    <row r="3082" spans="8:10" x14ac:dyDescent="0.2">
      <c r="H3082" s="97"/>
      <c r="I3082" s="133">
        <v>11317</v>
      </c>
      <c r="J3082" s="31" t="s">
        <v>2001</v>
      </c>
    </row>
    <row r="3083" spans="8:10" x14ac:dyDescent="0.2">
      <c r="H3083" s="97">
        <v>101</v>
      </c>
      <c r="I3083" s="133">
        <v>10597</v>
      </c>
      <c r="J3083" s="31" t="s">
        <v>2002</v>
      </c>
    </row>
    <row r="3084" spans="8:10" x14ac:dyDescent="0.2">
      <c r="H3084" s="97"/>
      <c r="I3084" s="133">
        <v>10596</v>
      </c>
      <c r="J3084" s="31" t="s">
        <v>2003</v>
      </c>
    </row>
    <row r="3085" spans="8:10" x14ac:dyDescent="0.2">
      <c r="H3085" s="97">
        <v>4041</v>
      </c>
      <c r="I3085" s="133">
        <v>10595</v>
      </c>
      <c r="J3085" s="31" t="s">
        <v>2004</v>
      </c>
    </row>
    <row r="3086" spans="8:10" x14ac:dyDescent="0.2">
      <c r="H3086" s="97">
        <v>2919</v>
      </c>
      <c r="I3086" s="133">
        <v>10586</v>
      </c>
      <c r="J3086" s="31" t="s">
        <v>2005</v>
      </c>
    </row>
    <row r="3087" spans="8:10" x14ac:dyDescent="0.2">
      <c r="H3087" s="97">
        <v>4606</v>
      </c>
      <c r="I3087" s="133">
        <v>15396</v>
      </c>
      <c r="J3087" s="31" t="s">
        <v>2006</v>
      </c>
    </row>
    <row r="3088" spans="8:10" x14ac:dyDescent="0.2">
      <c r="H3088" s="97">
        <v>358</v>
      </c>
      <c r="I3088" s="133">
        <v>15036</v>
      </c>
      <c r="J3088" s="31" t="s">
        <v>2007</v>
      </c>
    </row>
    <row r="3089" spans="8:10" x14ac:dyDescent="0.2">
      <c r="H3089" s="97"/>
      <c r="I3089" s="133">
        <v>10013</v>
      </c>
      <c r="J3089" s="31" t="s">
        <v>2008</v>
      </c>
    </row>
    <row r="3090" spans="8:10" x14ac:dyDescent="0.2">
      <c r="H3090" s="97"/>
      <c r="I3090" s="133">
        <v>10591</v>
      </c>
      <c r="J3090" s="31" t="s">
        <v>2009</v>
      </c>
    </row>
    <row r="3091" spans="8:10" x14ac:dyDescent="0.2">
      <c r="H3091" s="97">
        <v>770</v>
      </c>
      <c r="I3091" s="133">
        <v>15637</v>
      </c>
      <c r="J3091" s="31" t="s">
        <v>3469</v>
      </c>
    </row>
    <row r="3092" spans="8:10" x14ac:dyDescent="0.2">
      <c r="H3092" s="97"/>
      <c r="I3092" s="133">
        <v>11340</v>
      </c>
      <c r="J3092" s="31" t="s">
        <v>2010</v>
      </c>
    </row>
    <row r="3093" spans="8:10" x14ac:dyDescent="0.2">
      <c r="H3093" s="97"/>
      <c r="I3093" s="133">
        <v>16393</v>
      </c>
      <c r="J3093" s="31" t="s">
        <v>3960</v>
      </c>
    </row>
    <row r="3094" spans="8:10" x14ac:dyDescent="0.2">
      <c r="H3094" s="97">
        <v>4285</v>
      </c>
      <c r="I3094" s="133">
        <v>10590</v>
      </c>
      <c r="J3094" s="31" t="s">
        <v>7</v>
      </c>
    </row>
    <row r="3095" spans="8:10" x14ac:dyDescent="0.2">
      <c r="H3095" s="97"/>
      <c r="I3095" s="133">
        <v>10589</v>
      </c>
      <c r="J3095" s="31" t="s">
        <v>8</v>
      </c>
    </row>
    <row r="3096" spans="8:10" x14ac:dyDescent="0.2">
      <c r="H3096" s="97"/>
      <c r="I3096" s="133">
        <v>16404</v>
      </c>
      <c r="J3096" s="31" t="s">
        <v>3961</v>
      </c>
    </row>
    <row r="3097" spans="8:10" x14ac:dyDescent="0.2">
      <c r="H3097" s="97"/>
      <c r="I3097" s="133">
        <v>10655</v>
      </c>
      <c r="J3097" s="31" t="s">
        <v>9</v>
      </c>
    </row>
    <row r="3098" spans="8:10" x14ac:dyDescent="0.2">
      <c r="H3098" s="97">
        <v>749</v>
      </c>
      <c r="I3098" s="133">
        <v>15255</v>
      </c>
      <c r="J3098" s="31" t="s">
        <v>10</v>
      </c>
    </row>
    <row r="3099" spans="8:10" x14ac:dyDescent="0.2">
      <c r="H3099" s="97"/>
      <c r="I3099" s="133">
        <v>16409</v>
      </c>
      <c r="J3099" s="31" t="s">
        <v>3962</v>
      </c>
    </row>
    <row r="3100" spans="8:10" x14ac:dyDescent="0.2">
      <c r="H3100" s="97">
        <v>158</v>
      </c>
      <c r="I3100" s="133">
        <v>10363</v>
      </c>
      <c r="J3100" s="31" t="s">
        <v>11</v>
      </c>
    </row>
    <row r="3101" spans="8:10" x14ac:dyDescent="0.2">
      <c r="H3101" s="97"/>
      <c r="I3101" s="133">
        <v>16483</v>
      </c>
      <c r="J3101" s="31" t="s">
        <v>3963</v>
      </c>
    </row>
    <row r="3102" spans="8:10" x14ac:dyDescent="0.2">
      <c r="H3102" s="97">
        <v>2499</v>
      </c>
      <c r="I3102" s="133">
        <v>16597</v>
      </c>
      <c r="J3102" s="31" t="s">
        <v>12</v>
      </c>
    </row>
    <row r="3103" spans="8:10" x14ac:dyDescent="0.2">
      <c r="H3103" s="97">
        <v>2532</v>
      </c>
      <c r="I3103" s="133">
        <v>13741</v>
      </c>
      <c r="J3103" s="31" t="s">
        <v>13</v>
      </c>
    </row>
    <row r="3104" spans="8:10" x14ac:dyDescent="0.2">
      <c r="H3104" s="97">
        <v>5929</v>
      </c>
      <c r="I3104" s="133">
        <v>14896</v>
      </c>
      <c r="J3104" s="31" t="s">
        <v>14</v>
      </c>
    </row>
    <row r="3105" spans="8:10" x14ac:dyDescent="0.2">
      <c r="H3105" s="97">
        <v>3695</v>
      </c>
      <c r="I3105" s="133">
        <v>15987</v>
      </c>
      <c r="J3105" s="31" t="s">
        <v>15</v>
      </c>
    </row>
    <row r="3106" spans="8:10" x14ac:dyDescent="0.2">
      <c r="H3106" s="97"/>
      <c r="I3106" s="133">
        <v>10600</v>
      </c>
      <c r="J3106" s="31" t="s">
        <v>16</v>
      </c>
    </row>
    <row r="3107" spans="8:10" x14ac:dyDescent="0.2">
      <c r="H3107" s="97">
        <v>4012</v>
      </c>
      <c r="I3107" s="133">
        <v>10585</v>
      </c>
      <c r="J3107" s="31" t="s">
        <v>17</v>
      </c>
    </row>
    <row r="3108" spans="8:10" x14ac:dyDescent="0.2">
      <c r="H3108" s="97">
        <v>4506</v>
      </c>
      <c r="I3108" s="133">
        <v>15450</v>
      </c>
      <c r="J3108" s="31" t="s">
        <v>18</v>
      </c>
    </row>
    <row r="3109" spans="8:10" x14ac:dyDescent="0.2">
      <c r="H3109" s="97">
        <v>5501</v>
      </c>
      <c r="I3109" s="133">
        <v>14900</v>
      </c>
      <c r="J3109" s="31" t="s">
        <v>19</v>
      </c>
    </row>
    <row r="3110" spans="8:10" x14ac:dyDescent="0.2">
      <c r="H3110" s="97"/>
      <c r="I3110" s="133">
        <v>10543</v>
      </c>
      <c r="J3110" s="31" t="s">
        <v>20</v>
      </c>
    </row>
    <row r="3111" spans="8:10" x14ac:dyDescent="0.2">
      <c r="H3111" s="97"/>
      <c r="I3111" s="133">
        <v>10544</v>
      </c>
      <c r="J3111" s="31" t="s">
        <v>21</v>
      </c>
    </row>
    <row r="3112" spans="8:10" x14ac:dyDescent="0.2">
      <c r="H3112" s="97">
        <v>957</v>
      </c>
      <c r="I3112" s="133">
        <v>15352</v>
      </c>
      <c r="J3112" s="31" t="s">
        <v>22</v>
      </c>
    </row>
    <row r="3113" spans="8:10" x14ac:dyDescent="0.2">
      <c r="H3113" s="97">
        <v>3985</v>
      </c>
      <c r="I3113" s="133">
        <v>16041</v>
      </c>
      <c r="J3113" s="31" t="s">
        <v>23</v>
      </c>
    </row>
    <row r="3114" spans="8:10" x14ac:dyDescent="0.2">
      <c r="H3114" s="97"/>
      <c r="I3114" s="133">
        <v>10056</v>
      </c>
      <c r="J3114" s="31" t="s">
        <v>24</v>
      </c>
    </row>
    <row r="3115" spans="8:10" x14ac:dyDescent="0.2">
      <c r="H3115" s="97"/>
      <c r="I3115" s="133">
        <v>14363</v>
      </c>
      <c r="J3115" s="31" t="s">
        <v>25</v>
      </c>
    </row>
    <row r="3116" spans="8:10" x14ac:dyDescent="0.2">
      <c r="H3116" s="97"/>
      <c r="I3116" s="133">
        <v>10006</v>
      </c>
      <c r="J3116" s="31" t="s">
        <v>26</v>
      </c>
    </row>
    <row r="3117" spans="8:10" x14ac:dyDescent="0.2">
      <c r="H3117" s="97"/>
      <c r="I3117" s="133">
        <v>10029</v>
      </c>
      <c r="J3117" s="31" t="s">
        <v>27</v>
      </c>
    </row>
    <row r="3118" spans="8:10" x14ac:dyDescent="0.2">
      <c r="H3118" s="97"/>
      <c r="I3118" s="133">
        <v>10106</v>
      </c>
      <c r="J3118" s="31" t="s">
        <v>28</v>
      </c>
    </row>
    <row r="3119" spans="8:10" x14ac:dyDescent="0.2">
      <c r="H3119" s="97">
        <v>2044</v>
      </c>
      <c r="I3119" s="133">
        <v>16593</v>
      </c>
      <c r="J3119" s="31" t="s">
        <v>29</v>
      </c>
    </row>
    <row r="3120" spans="8:10" x14ac:dyDescent="0.2">
      <c r="H3120" s="97">
        <v>1103</v>
      </c>
      <c r="I3120" s="133">
        <v>15529</v>
      </c>
      <c r="J3120" s="31" t="s">
        <v>30</v>
      </c>
    </row>
    <row r="3121" spans="8:10" x14ac:dyDescent="0.2">
      <c r="H3121" s="97">
        <v>3543</v>
      </c>
      <c r="I3121" s="133">
        <v>16068</v>
      </c>
      <c r="J3121" s="31" t="s">
        <v>3512</v>
      </c>
    </row>
    <row r="3122" spans="8:10" x14ac:dyDescent="0.2">
      <c r="H3122" s="97"/>
      <c r="I3122" s="133">
        <v>10146</v>
      </c>
      <c r="J3122" s="31" t="s">
        <v>31</v>
      </c>
    </row>
    <row r="3123" spans="8:10" x14ac:dyDescent="0.2">
      <c r="H3123" s="97">
        <v>5930</v>
      </c>
      <c r="I3123" s="133">
        <v>14899</v>
      </c>
      <c r="J3123" s="31" t="s">
        <v>32</v>
      </c>
    </row>
    <row r="3124" spans="8:10" x14ac:dyDescent="0.2">
      <c r="H3124" s="97">
        <v>750</v>
      </c>
      <c r="I3124" s="133">
        <v>15256</v>
      </c>
      <c r="J3124" s="31" t="s">
        <v>33</v>
      </c>
    </row>
    <row r="3125" spans="8:10" x14ac:dyDescent="0.2">
      <c r="H3125" s="97">
        <v>5688</v>
      </c>
      <c r="I3125" s="133">
        <v>14898</v>
      </c>
      <c r="J3125" s="31" t="s">
        <v>34</v>
      </c>
    </row>
    <row r="3126" spans="8:10" x14ac:dyDescent="0.2">
      <c r="H3126" s="97">
        <v>2152</v>
      </c>
      <c r="I3126" s="133">
        <v>14138</v>
      </c>
      <c r="J3126" s="31" t="s">
        <v>35</v>
      </c>
    </row>
    <row r="3127" spans="8:10" x14ac:dyDescent="0.2">
      <c r="H3127" s="97"/>
      <c r="I3127" s="133">
        <v>13021</v>
      </c>
      <c r="J3127" s="31" t="s">
        <v>36</v>
      </c>
    </row>
    <row r="3128" spans="8:10" x14ac:dyDescent="0.2">
      <c r="H3128" s="97"/>
      <c r="I3128" s="133">
        <v>12954</v>
      </c>
      <c r="J3128" s="31" t="s">
        <v>37</v>
      </c>
    </row>
    <row r="3129" spans="8:10" x14ac:dyDescent="0.2">
      <c r="H3129" s="97">
        <v>2043</v>
      </c>
      <c r="I3129" s="133">
        <v>12991</v>
      </c>
      <c r="J3129" s="31" t="s">
        <v>38</v>
      </c>
    </row>
    <row r="3130" spans="8:10" x14ac:dyDescent="0.2">
      <c r="H3130" s="97"/>
      <c r="I3130" s="133">
        <v>13006</v>
      </c>
      <c r="J3130" s="31" t="s">
        <v>39</v>
      </c>
    </row>
    <row r="3131" spans="8:10" x14ac:dyDescent="0.2">
      <c r="H3131" s="97"/>
      <c r="I3131" s="133">
        <v>16482</v>
      </c>
      <c r="J3131" s="31" t="s">
        <v>3964</v>
      </c>
    </row>
    <row r="3132" spans="8:10" x14ac:dyDescent="0.2">
      <c r="H3132" s="97"/>
      <c r="I3132" s="133">
        <v>16394</v>
      </c>
      <c r="J3132" s="31" t="s">
        <v>3965</v>
      </c>
    </row>
    <row r="3133" spans="8:10" x14ac:dyDescent="0.2">
      <c r="H3133" s="97">
        <v>2306</v>
      </c>
      <c r="I3133" s="133">
        <v>16595</v>
      </c>
      <c r="J3133" s="31" t="s">
        <v>40</v>
      </c>
    </row>
    <row r="3134" spans="8:10" x14ac:dyDescent="0.2">
      <c r="H3134" s="97">
        <v>3733</v>
      </c>
      <c r="I3134" s="133">
        <v>15998</v>
      </c>
      <c r="J3134" s="31" t="s">
        <v>41</v>
      </c>
    </row>
    <row r="3135" spans="8:10" x14ac:dyDescent="0.2">
      <c r="H3135" s="97">
        <v>5729</v>
      </c>
      <c r="I3135" s="133">
        <v>14897</v>
      </c>
      <c r="J3135" s="31" t="s">
        <v>42</v>
      </c>
    </row>
    <row r="3136" spans="8:10" x14ac:dyDescent="0.2">
      <c r="H3136" s="97"/>
      <c r="I3136" s="133">
        <v>11182</v>
      </c>
      <c r="J3136" s="31" t="s">
        <v>43</v>
      </c>
    </row>
    <row r="3137" spans="8:10" x14ac:dyDescent="0.2">
      <c r="H3137" s="97"/>
      <c r="I3137" s="133">
        <v>16166</v>
      </c>
      <c r="J3137" s="31" t="s">
        <v>3966</v>
      </c>
    </row>
    <row r="3138" spans="8:10" x14ac:dyDescent="0.2">
      <c r="H3138" s="97"/>
      <c r="I3138" s="133">
        <v>10145</v>
      </c>
      <c r="J3138" s="31" t="s">
        <v>44</v>
      </c>
    </row>
    <row r="3139" spans="8:10" x14ac:dyDescent="0.2">
      <c r="H3139" s="97"/>
      <c r="I3139" s="133">
        <v>10238</v>
      </c>
      <c r="J3139" s="31" t="s">
        <v>45</v>
      </c>
    </row>
    <row r="3140" spans="8:10" x14ac:dyDescent="0.2">
      <c r="H3140" s="97">
        <v>5862</v>
      </c>
      <c r="I3140" s="133">
        <v>14894</v>
      </c>
      <c r="J3140" s="31" t="s">
        <v>46</v>
      </c>
    </row>
    <row r="3141" spans="8:10" x14ac:dyDescent="0.2">
      <c r="H3141" s="97">
        <v>713</v>
      </c>
      <c r="I3141" s="133">
        <v>15230</v>
      </c>
      <c r="J3141" s="31" t="s">
        <v>47</v>
      </c>
    </row>
    <row r="3142" spans="8:10" x14ac:dyDescent="0.2">
      <c r="H3142" s="97"/>
      <c r="I3142" s="133">
        <v>11351</v>
      </c>
      <c r="J3142" s="31" t="s">
        <v>48</v>
      </c>
    </row>
    <row r="3143" spans="8:10" x14ac:dyDescent="0.2">
      <c r="H3143" s="97">
        <v>2862</v>
      </c>
      <c r="I3143" s="133">
        <v>13801</v>
      </c>
      <c r="J3143" s="31" t="s">
        <v>49</v>
      </c>
    </row>
    <row r="3144" spans="8:10" x14ac:dyDescent="0.2">
      <c r="H3144" s="97">
        <v>4320</v>
      </c>
      <c r="I3144" s="133">
        <v>10541</v>
      </c>
      <c r="J3144" s="31" t="s">
        <v>50</v>
      </c>
    </row>
    <row r="3145" spans="8:10" x14ac:dyDescent="0.2">
      <c r="H3145" s="97"/>
      <c r="I3145" s="133">
        <v>10557</v>
      </c>
      <c r="J3145" s="31" t="s">
        <v>51</v>
      </c>
    </row>
    <row r="3146" spans="8:10" x14ac:dyDescent="0.2">
      <c r="H3146" s="97">
        <v>5131</v>
      </c>
      <c r="I3146" s="133">
        <v>10558</v>
      </c>
      <c r="J3146" s="31" t="s">
        <v>52</v>
      </c>
    </row>
    <row r="3147" spans="8:10" x14ac:dyDescent="0.2">
      <c r="H3147" s="97"/>
      <c r="I3147" s="133">
        <v>10185</v>
      </c>
      <c r="J3147" s="31" t="s">
        <v>53</v>
      </c>
    </row>
    <row r="3148" spans="8:10" x14ac:dyDescent="0.2">
      <c r="H3148" s="97">
        <v>2863</v>
      </c>
      <c r="I3148" s="133">
        <v>13802</v>
      </c>
      <c r="J3148" s="31" t="s">
        <v>54</v>
      </c>
    </row>
    <row r="3149" spans="8:10" x14ac:dyDescent="0.2">
      <c r="H3149" s="97"/>
      <c r="I3149" s="133">
        <v>16319</v>
      </c>
      <c r="J3149" s="31" t="s">
        <v>3967</v>
      </c>
    </row>
    <row r="3150" spans="8:10" x14ac:dyDescent="0.2">
      <c r="H3150" s="97">
        <v>2307</v>
      </c>
      <c r="I3150" s="133">
        <v>10559</v>
      </c>
      <c r="J3150" s="31" t="s">
        <v>55</v>
      </c>
    </row>
    <row r="3151" spans="8:10" x14ac:dyDescent="0.2">
      <c r="H3151" s="97">
        <v>6010</v>
      </c>
      <c r="I3151" s="133">
        <v>10560</v>
      </c>
      <c r="J3151" s="31" t="s">
        <v>56</v>
      </c>
    </row>
    <row r="3152" spans="8:10" x14ac:dyDescent="0.2">
      <c r="H3152" s="97">
        <v>5396</v>
      </c>
      <c r="I3152" s="133">
        <v>15627</v>
      </c>
      <c r="J3152" s="31" t="s">
        <v>3453</v>
      </c>
    </row>
    <row r="3153" spans="8:10" x14ac:dyDescent="0.2">
      <c r="H3153" s="97"/>
      <c r="I3153" s="133">
        <v>10209</v>
      </c>
      <c r="J3153" s="31" t="s">
        <v>57</v>
      </c>
    </row>
    <row r="3154" spans="8:10" x14ac:dyDescent="0.2">
      <c r="H3154" s="97"/>
      <c r="I3154" s="133">
        <v>11355</v>
      </c>
      <c r="J3154" s="31" t="s">
        <v>58</v>
      </c>
    </row>
    <row r="3155" spans="8:10" x14ac:dyDescent="0.2">
      <c r="H3155" s="97">
        <v>3024</v>
      </c>
      <c r="I3155" s="133">
        <v>10561</v>
      </c>
      <c r="J3155" s="31" t="s">
        <v>59</v>
      </c>
    </row>
    <row r="3156" spans="8:10" x14ac:dyDescent="0.2">
      <c r="H3156" s="97">
        <v>4145</v>
      </c>
      <c r="I3156" s="133">
        <v>10562</v>
      </c>
      <c r="J3156" s="31" t="s">
        <v>60</v>
      </c>
    </row>
    <row r="3157" spans="8:10" x14ac:dyDescent="0.2">
      <c r="H3157" s="97">
        <v>940</v>
      </c>
      <c r="I3157" s="133">
        <v>15337</v>
      </c>
      <c r="J3157" s="31" t="s">
        <v>61</v>
      </c>
    </row>
    <row r="3158" spans="8:10" x14ac:dyDescent="0.2">
      <c r="H3158" s="97">
        <v>3237</v>
      </c>
      <c r="I3158" s="133">
        <v>14397</v>
      </c>
      <c r="J3158" s="31" t="s">
        <v>62</v>
      </c>
    </row>
    <row r="3159" spans="8:10" x14ac:dyDescent="0.2">
      <c r="H3159" s="97">
        <v>4117</v>
      </c>
      <c r="I3159" s="133">
        <v>10760</v>
      </c>
      <c r="J3159" s="31" t="s">
        <v>63</v>
      </c>
    </row>
    <row r="3160" spans="8:10" x14ac:dyDescent="0.2">
      <c r="H3160" s="97">
        <v>39</v>
      </c>
      <c r="I3160" s="133">
        <v>10563</v>
      </c>
      <c r="J3160" s="31" t="s">
        <v>64</v>
      </c>
    </row>
    <row r="3161" spans="8:10" x14ac:dyDescent="0.2">
      <c r="H3161" s="97">
        <v>141</v>
      </c>
      <c r="I3161" s="133">
        <v>10691</v>
      </c>
      <c r="J3161" s="31" t="s">
        <v>65</v>
      </c>
    </row>
    <row r="3162" spans="8:10" x14ac:dyDescent="0.2">
      <c r="H3162" s="97">
        <v>2920</v>
      </c>
      <c r="I3162" s="133">
        <v>14948</v>
      </c>
      <c r="J3162" s="31" t="s">
        <v>66</v>
      </c>
    </row>
    <row r="3163" spans="8:10" x14ac:dyDescent="0.2">
      <c r="H3163" s="97">
        <v>2775</v>
      </c>
      <c r="I3163" s="133">
        <v>13838</v>
      </c>
      <c r="J3163" s="31" t="s">
        <v>67</v>
      </c>
    </row>
    <row r="3164" spans="8:10" x14ac:dyDescent="0.2">
      <c r="H3164" s="97"/>
      <c r="I3164" s="133">
        <v>16274</v>
      </c>
      <c r="J3164" s="31" t="s">
        <v>3968</v>
      </c>
    </row>
    <row r="3165" spans="8:10" x14ac:dyDescent="0.2">
      <c r="H3165" s="97"/>
      <c r="I3165" s="133">
        <v>10567</v>
      </c>
      <c r="J3165" s="31" t="s">
        <v>68</v>
      </c>
    </row>
    <row r="3166" spans="8:10" x14ac:dyDescent="0.2">
      <c r="H3166" s="97">
        <v>941</v>
      </c>
      <c r="I3166" s="133">
        <v>15338</v>
      </c>
      <c r="J3166" s="31" t="s">
        <v>69</v>
      </c>
    </row>
    <row r="3167" spans="8:10" x14ac:dyDescent="0.2">
      <c r="H3167" s="97"/>
      <c r="I3167" s="133">
        <v>10568</v>
      </c>
      <c r="J3167" s="31" t="s">
        <v>70</v>
      </c>
    </row>
    <row r="3168" spans="8:10" x14ac:dyDescent="0.2">
      <c r="H3168" s="97">
        <v>942</v>
      </c>
      <c r="I3168" s="133">
        <v>15339</v>
      </c>
      <c r="J3168" s="31" t="s">
        <v>71</v>
      </c>
    </row>
    <row r="3169" spans="8:10" x14ac:dyDescent="0.2">
      <c r="H3169" s="97">
        <v>4611</v>
      </c>
      <c r="I3169" s="133">
        <v>15429</v>
      </c>
      <c r="J3169" s="31" t="s">
        <v>72</v>
      </c>
    </row>
    <row r="3170" spans="8:10" x14ac:dyDescent="0.2">
      <c r="H3170" s="97"/>
      <c r="I3170" s="133">
        <v>16187</v>
      </c>
      <c r="J3170" s="31" t="s">
        <v>3969</v>
      </c>
    </row>
    <row r="3171" spans="8:10" x14ac:dyDescent="0.2">
      <c r="H3171" s="97">
        <v>342</v>
      </c>
      <c r="I3171" s="133">
        <v>15026</v>
      </c>
      <c r="J3171" s="31" t="s">
        <v>73</v>
      </c>
    </row>
    <row r="3172" spans="8:10" x14ac:dyDescent="0.2">
      <c r="H3172" s="97">
        <v>889</v>
      </c>
      <c r="I3172" s="133">
        <v>16128</v>
      </c>
      <c r="J3172" s="31" t="s">
        <v>3689</v>
      </c>
    </row>
    <row r="3173" spans="8:10" x14ac:dyDescent="0.2">
      <c r="H3173" s="97">
        <v>3668</v>
      </c>
      <c r="I3173" s="133">
        <v>16084</v>
      </c>
      <c r="J3173" s="31" t="s">
        <v>74</v>
      </c>
    </row>
    <row r="3174" spans="8:10" x14ac:dyDescent="0.2">
      <c r="H3174" s="97">
        <v>6640</v>
      </c>
      <c r="I3174" s="133">
        <v>10569</v>
      </c>
      <c r="J3174" s="31" t="s">
        <v>75</v>
      </c>
    </row>
    <row r="3175" spans="8:10" x14ac:dyDescent="0.2">
      <c r="H3175" s="97">
        <v>989</v>
      </c>
      <c r="I3175" s="133">
        <v>15372</v>
      </c>
      <c r="J3175" s="31" t="s">
        <v>76</v>
      </c>
    </row>
    <row r="3176" spans="8:10" x14ac:dyDescent="0.2">
      <c r="H3176" s="97">
        <v>2864</v>
      </c>
      <c r="I3176" s="133">
        <v>13803</v>
      </c>
      <c r="J3176" s="31" t="s">
        <v>77</v>
      </c>
    </row>
    <row r="3177" spans="8:10" x14ac:dyDescent="0.2">
      <c r="H3177" s="97"/>
      <c r="I3177" s="133">
        <v>10012</v>
      </c>
      <c r="J3177" s="31" t="s">
        <v>78</v>
      </c>
    </row>
    <row r="3178" spans="8:10" x14ac:dyDescent="0.2">
      <c r="H3178" s="97"/>
      <c r="I3178" s="133">
        <v>10874</v>
      </c>
      <c r="J3178" s="31" t="s">
        <v>79</v>
      </c>
    </row>
    <row r="3179" spans="8:10" x14ac:dyDescent="0.2">
      <c r="H3179" s="97"/>
      <c r="I3179" s="133">
        <v>14117</v>
      </c>
      <c r="J3179" s="31" t="s">
        <v>80</v>
      </c>
    </row>
    <row r="3180" spans="8:10" x14ac:dyDescent="0.2">
      <c r="H3180" s="97"/>
      <c r="I3180" s="133">
        <v>16524</v>
      </c>
      <c r="J3180" s="31" t="s">
        <v>3970</v>
      </c>
    </row>
    <row r="3181" spans="8:10" x14ac:dyDescent="0.2">
      <c r="H3181" s="97"/>
      <c r="I3181" s="133">
        <v>16481</v>
      </c>
      <c r="J3181" s="31" t="s">
        <v>3971</v>
      </c>
    </row>
    <row r="3182" spans="8:10" x14ac:dyDescent="0.2">
      <c r="H3182" s="97">
        <v>2894</v>
      </c>
      <c r="I3182" s="133">
        <v>13822</v>
      </c>
      <c r="J3182" s="31" t="s">
        <v>81</v>
      </c>
    </row>
    <row r="3183" spans="8:10" x14ac:dyDescent="0.2">
      <c r="H3183" s="97"/>
      <c r="I3183" s="133">
        <v>10875</v>
      </c>
      <c r="J3183" s="31" t="s">
        <v>82</v>
      </c>
    </row>
    <row r="3184" spans="8:10" x14ac:dyDescent="0.2">
      <c r="H3184" s="97">
        <v>4776</v>
      </c>
      <c r="I3184" s="133">
        <v>15471</v>
      </c>
      <c r="J3184" s="31" t="s">
        <v>83</v>
      </c>
    </row>
    <row r="3185" spans="8:10" x14ac:dyDescent="0.2">
      <c r="H3185" s="97">
        <v>884</v>
      </c>
      <c r="I3185" s="133">
        <v>15307</v>
      </c>
      <c r="J3185" s="31" t="s">
        <v>84</v>
      </c>
    </row>
    <row r="3186" spans="8:10" x14ac:dyDescent="0.2">
      <c r="H3186" s="97">
        <v>5649</v>
      </c>
      <c r="I3186" s="133">
        <v>14880</v>
      </c>
      <c r="J3186" s="31" t="s">
        <v>85</v>
      </c>
    </row>
    <row r="3187" spans="8:10" x14ac:dyDescent="0.2">
      <c r="H3187" s="97"/>
      <c r="I3187" s="133">
        <v>14953</v>
      </c>
      <c r="J3187" s="31" t="s">
        <v>86</v>
      </c>
    </row>
    <row r="3188" spans="8:10" x14ac:dyDescent="0.2">
      <c r="H3188" s="97"/>
      <c r="I3188" s="133">
        <v>11266</v>
      </c>
      <c r="J3188" s="31" t="s">
        <v>87</v>
      </c>
    </row>
    <row r="3189" spans="8:10" x14ac:dyDescent="0.2">
      <c r="H3189" s="97">
        <v>2115</v>
      </c>
      <c r="I3189" s="133">
        <v>14478</v>
      </c>
      <c r="J3189" s="31" t="s">
        <v>88</v>
      </c>
    </row>
    <row r="3190" spans="8:10" x14ac:dyDescent="0.2">
      <c r="H3190" s="97"/>
      <c r="I3190" s="133">
        <v>10878</v>
      </c>
      <c r="J3190" s="31" t="s">
        <v>89</v>
      </c>
    </row>
    <row r="3191" spans="8:10" x14ac:dyDescent="0.2">
      <c r="H3191" s="97"/>
      <c r="I3191" s="133">
        <v>10879</v>
      </c>
      <c r="J3191" s="31" t="s">
        <v>90</v>
      </c>
    </row>
    <row r="3192" spans="8:10" x14ac:dyDescent="0.2">
      <c r="H3192" s="97">
        <v>5227</v>
      </c>
      <c r="I3192" s="133">
        <v>10880</v>
      </c>
      <c r="J3192" s="31" t="s">
        <v>91</v>
      </c>
    </row>
    <row r="3193" spans="8:10" x14ac:dyDescent="0.2">
      <c r="H3193" s="97">
        <v>958</v>
      </c>
      <c r="I3193" s="133">
        <v>15353</v>
      </c>
      <c r="J3193" s="31" t="s">
        <v>92</v>
      </c>
    </row>
    <row r="3194" spans="8:10" x14ac:dyDescent="0.2">
      <c r="H3194" s="97">
        <v>446</v>
      </c>
      <c r="I3194" s="133">
        <v>15097</v>
      </c>
      <c r="J3194" s="31" t="s">
        <v>93</v>
      </c>
    </row>
    <row r="3195" spans="8:10" x14ac:dyDescent="0.2">
      <c r="H3195" s="97"/>
      <c r="I3195" s="133">
        <v>16543</v>
      </c>
      <c r="J3195" s="31" t="s">
        <v>3972</v>
      </c>
    </row>
    <row r="3196" spans="8:10" x14ac:dyDescent="0.2">
      <c r="H3196" s="97"/>
      <c r="I3196" s="133">
        <v>16542</v>
      </c>
      <c r="J3196" s="31" t="s">
        <v>3973</v>
      </c>
    </row>
    <row r="3197" spans="8:10" x14ac:dyDescent="0.2">
      <c r="H3197" s="97"/>
      <c r="I3197" s="133">
        <v>10188</v>
      </c>
      <c r="J3197" s="31" t="s">
        <v>94</v>
      </c>
    </row>
    <row r="3198" spans="8:10" x14ac:dyDescent="0.2">
      <c r="H3198" s="97">
        <v>2973</v>
      </c>
      <c r="I3198" s="133">
        <v>10882</v>
      </c>
      <c r="J3198" s="31" t="s">
        <v>95</v>
      </c>
    </row>
    <row r="3199" spans="8:10" x14ac:dyDescent="0.2">
      <c r="H3199" s="97"/>
      <c r="I3199" s="133">
        <v>10883</v>
      </c>
      <c r="J3199" s="31" t="s">
        <v>96</v>
      </c>
    </row>
    <row r="3200" spans="8:10" x14ac:dyDescent="0.2">
      <c r="H3200" s="97">
        <v>500</v>
      </c>
      <c r="I3200" s="133">
        <v>15109</v>
      </c>
      <c r="J3200" s="31" t="s">
        <v>97</v>
      </c>
    </row>
    <row r="3201" spans="8:10" x14ac:dyDescent="0.2">
      <c r="H3201" s="97"/>
      <c r="I3201" s="133">
        <v>10885</v>
      </c>
      <c r="J3201" s="31" t="s">
        <v>98</v>
      </c>
    </row>
    <row r="3202" spans="8:10" x14ac:dyDescent="0.2">
      <c r="H3202" s="97">
        <v>5239</v>
      </c>
      <c r="I3202" s="133">
        <v>16611</v>
      </c>
      <c r="J3202" s="31" t="s">
        <v>4035</v>
      </c>
    </row>
    <row r="3203" spans="8:10" x14ac:dyDescent="0.2">
      <c r="H3203" s="97">
        <v>5827</v>
      </c>
      <c r="I3203" s="133">
        <v>14877</v>
      </c>
      <c r="J3203" s="31" t="s">
        <v>99</v>
      </c>
    </row>
    <row r="3204" spans="8:10" x14ac:dyDescent="0.2">
      <c r="H3204" s="97">
        <v>5931</v>
      </c>
      <c r="I3204" s="133">
        <v>14878</v>
      </c>
      <c r="J3204" s="31" t="s">
        <v>100</v>
      </c>
    </row>
    <row r="3205" spans="8:10" x14ac:dyDescent="0.2">
      <c r="H3205" s="97">
        <v>5828</v>
      </c>
      <c r="I3205" s="133">
        <v>14881</v>
      </c>
      <c r="J3205" s="31" t="s">
        <v>101</v>
      </c>
    </row>
    <row r="3206" spans="8:10" x14ac:dyDescent="0.2">
      <c r="H3206" s="97">
        <v>2226</v>
      </c>
      <c r="I3206" s="133">
        <v>10889</v>
      </c>
      <c r="J3206" s="31" t="s">
        <v>102</v>
      </c>
    </row>
    <row r="3207" spans="8:10" x14ac:dyDescent="0.2">
      <c r="H3207" s="97"/>
      <c r="I3207" s="133">
        <v>11201</v>
      </c>
      <c r="J3207" s="31" t="s">
        <v>103</v>
      </c>
    </row>
    <row r="3208" spans="8:10" x14ac:dyDescent="0.2">
      <c r="H3208" s="97">
        <v>1104</v>
      </c>
      <c r="I3208" s="133">
        <v>15599</v>
      </c>
      <c r="J3208" s="31" t="s">
        <v>104</v>
      </c>
    </row>
    <row r="3209" spans="8:10" x14ac:dyDescent="0.2">
      <c r="H3209" s="97">
        <v>6142</v>
      </c>
      <c r="I3209" s="133">
        <v>10891</v>
      </c>
      <c r="J3209" s="31" t="s">
        <v>105</v>
      </c>
    </row>
    <row r="3210" spans="8:10" x14ac:dyDescent="0.2">
      <c r="H3210" s="97">
        <v>2500</v>
      </c>
      <c r="I3210" s="133">
        <v>10894</v>
      </c>
      <c r="J3210" s="31" t="s">
        <v>106</v>
      </c>
    </row>
    <row r="3211" spans="8:10" x14ac:dyDescent="0.2">
      <c r="H3211" s="97">
        <v>3945</v>
      </c>
      <c r="I3211" s="133">
        <v>16046</v>
      </c>
      <c r="J3211" s="31" t="s">
        <v>107</v>
      </c>
    </row>
    <row r="3212" spans="8:10" x14ac:dyDescent="0.2">
      <c r="H3212" s="97"/>
      <c r="I3212" s="133">
        <v>13755</v>
      </c>
      <c r="J3212" s="31" t="s">
        <v>108</v>
      </c>
    </row>
    <row r="3213" spans="8:10" x14ac:dyDescent="0.2">
      <c r="H3213" s="97">
        <v>3734</v>
      </c>
      <c r="I3213" s="133">
        <v>15999</v>
      </c>
      <c r="J3213" s="31" t="s">
        <v>109</v>
      </c>
    </row>
    <row r="3214" spans="8:10" x14ac:dyDescent="0.2">
      <c r="H3214" s="97"/>
      <c r="I3214" s="133">
        <v>16479</v>
      </c>
      <c r="J3214" s="31" t="s">
        <v>3974</v>
      </c>
    </row>
    <row r="3215" spans="8:10" x14ac:dyDescent="0.2">
      <c r="H3215" s="97">
        <v>3025</v>
      </c>
      <c r="I3215" s="133">
        <v>10895</v>
      </c>
      <c r="J3215" s="31" t="s">
        <v>110</v>
      </c>
    </row>
    <row r="3216" spans="8:10" x14ac:dyDescent="0.2">
      <c r="H3216" s="97">
        <v>6641</v>
      </c>
      <c r="I3216" s="133">
        <v>10896</v>
      </c>
      <c r="J3216" s="31" t="s">
        <v>111</v>
      </c>
    </row>
    <row r="3217" spans="8:10" x14ac:dyDescent="0.2">
      <c r="H3217" s="97">
        <v>6156</v>
      </c>
      <c r="I3217" s="133">
        <v>10897</v>
      </c>
      <c r="J3217" s="31" t="s">
        <v>112</v>
      </c>
    </row>
    <row r="3218" spans="8:10" x14ac:dyDescent="0.2">
      <c r="H3218" s="97">
        <v>908</v>
      </c>
      <c r="I3218" s="133">
        <v>15318</v>
      </c>
      <c r="J3218" s="31" t="s">
        <v>113</v>
      </c>
    </row>
    <row r="3219" spans="8:10" x14ac:dyDescent="0.2">
      <c r="H3219" s="97">
        <v>909</v>
      </c>
      <c r="I3219" s="133">
        <v>15319</v>
      </c>
      <c r="J3219" s="31" t="s">
        <v>114</v>
      </c>
    </row>
    <row r="3220" spans="8:10" x14ac:dyDescent="0.2">
      <c r="H3220" s="97">
        <v>3987</v>
      </c>
      <c r="I3220" s="133">
        <v>16056</v>
      </c>
      <c r="J3220" s="31" t="s">
        <v>115</v>
      </c>
    </row>
    <row r="3221" spans="8:10" x14ac:dyDescent="0.2">
      <c r="H3221" s="97"/>
      <c r="I3221" s="133">
        <v>16478</v>
      </c>
      <c r="J3221" s="31" t="s">
        <v>3975</v>
      </c>
    </row>
    <row r="3222" spans="8:10" x14ac:dyDescent="0.2">
      <c r="H3222" s="97">
        <v>41</v>
      </c>
      <c r="I3222" s="133">
        <v>10899</v>
      </c>
      <c r="J3222" s="31" t="s">
        <v>116</v>
      </c>
    </row>
    <row r="3223" spans="8:10" x14ac:dyDescent="0.2">
      <c r="H3223" s="97">
        <v>5730</v>
      </c>
      <c r="I3223" s="133">
        <v>14879</v>
      </c>
      <c r="J3223" s="31" t="s">
        <v>117</v>
      </c>
    </row>
    <row r="3224" spans="8:10" x14ac:dyDescent="0.2">
      <c r="H3224" s="97">
        <v>40</v>
      </c>
      <c r="I3224" s="133">
        <v>10898</v>
      </c>
      <c r="J3224" s="31" t="s">
        <v>118</v>
      </c>
    </row>
    <row r="3225" spans="8:10" x14ac:dyDescent="0.2">
      <c r="H3225" s="97">
        <v>3669</v>
      </c>
      <c r="I3225" s="133">
        <v>15982</v>
      </c>
      <c r="J3225" s="31" t="s">
        <v>119</v>
      </c>
    </row>
    <row r="3226" spans="8:10" x14ac:dyDescent="0.2">
      <c r="H3226" s="97"/>
      <c r="I3226" s="133">
        <v>10900</v>
      </c>
      <c r="J3226" s="31" t="s">
        <v>120</v>
      </c>
    </row>
    <row r="3227" spans="8:10" x14ac:dyDescent="0.2">
      <c r="H3227" s="97"/>
      <c r="I3227" s="133">
        <v>10810</v>
      </c>
      <c r="J3227" s="31" t="s">
        <v>121</v>
      </c>
    </row>
    <row r="3228" spans="8:10" x14ac:dyDescent="0.2">
      <c r="H3228" s="97">
        <v>3932</v>
      </c>
      <c r="I3228" s="133">
        <v>16050</v>
      </c>
      <c r="J3228" s="31" t="s">
        <v>122</v>
      </c>
    </row>
    <row r="3229" spans="8:10" x14ac:dyDescent="0.2">
      <c r="H3229" s="97"/>
      <c r="I3229" s="133">
        <v>11325</v>
      </c>
      <c r="J3229" s="31" t="s">
        <v>123</v>
      </c>
    </row>
    <row r="3230" spans="8:10" x14ac:dyDescent="0.2">
      <c r="H3230" s="97"/>
      <c r="I3230" s="133">
        <v>10141</v>
      </c>
      <c r="J3230" s="31" t="s">
        <v>124</v>
      </c>
    </row>
    <row r="3231" spans="8:10" x14ac:dyDescent="0.2">
      <c r="H3231" s="97">
        <v>501</v>
      </c>
      <c r="I3231" s="133">
        <v>15110</v>
      </c>
      <c r="J3231" s="31" t="s">
        <v>125</v>
      </c>
    </row>
    <row r="3232" spans="8:10" x14ac:dyDescent="0.2">
      <c r="H3232" s="97">
        <v>1347</v>
      </c>
      <c r="I3232" s="133">
        <v>10859</v>
      </c>
      <c r="J3232" s="31" t="s">
        <v>126</v>
      </c>
    </row>
    <row r="3233" spans="8:10" x14ac:dyDescent="0.2">
      <c r="H3233" s="97">
        <v>3986</v>
      </c>
      <c r="I3233" s="133">
        <v>16042</v>
      </c>
      <c r="J3233" s="31" t="s">
        <v>127</v>
      </c>
    </row>
    <row r="3234" spans="8:10" x14ac:dyDescent="0.2">
      <c r="H3234" s="97"/>
      <c r="I3234" s="133">
        <v>10187</v>
      </c>
      <c r="J3234" s="31" t="s">
        <v>128</v>
      </c>
    </row>
    <row r="3235" spans="8:10" x14ac:dyDescent="0.2">
      <c r="H3235" s="97">
        <v>228</v>
      </c>
      <c r="I3235" s="133">
        <v>10857</v>
      </c>
      <c r="J3235" s="31" t="s">
        <v>129</v>
      </c>
    </row>
    <row r="3236" spans="8:10" x14ac:dyDescent="0.2">
      <c r="H3236" s="97"/>
      <c r="I3236" s="133">
        <v>10886</v>
      </c>
      <c r="J3236" s="31" t="s">
        <v>130</v>
      </c>
    </row>
    <row r="3237" spans="8:10" x14ac:dyDescent="0.2">
      <c r="H3237" s="97"/>
      <c r="I3237" s="133">
        <v>10846</v>
      </c>
      <c r="J3237" s="31" t="s">
        <v>131</v>
      </c>
    </row>
    <row r="3238" spans="8:10" x14ac:dyDescent="0.2">
      <c r="H3238" s="97">
        <v>6119</v>
      </c>
      <c r="I3238" s="133">
        <v>15619</v>
      </c>
      <c r="J3238" s="31" t="s">
        <v>3454</v>
      </c>
    </row>
    <row r="3239" spans="8:10" x14ac:dyDescent="0.2">
      <c r="H3239" s="97"/>
      <c r="I3239" s="133">
        <v>11263</v>
      </c>
      <c r="J3239" s="31" t="s">
        <v>132</v>
      </c>
    </row>
    <row r="3240" spans="8:10" x14ac:dyDescent="0.2">
      <c r="H3240" s="97"/>
      <c r="I3240" s="133">
        <v>10643</v>
      </c>
      <c r="J3240" s="31" t="s">
        <v>133</v>
      </c>
    </row>
    <row r="3241" spans="8:10" x14ac:dyDescent="0.2">
      <c r="H3241" s="97">
        <v>756</v>
      </c>
      <c r="I3241" s="133">
        <v>14978</v>
      </c>
      <c r="J3241" s="31" t="s">
        <v>826</v>
      </c>
    </row>
    <row r="3242" spans="8:10" x14ac:dyDescent="0.2">
      <c r="H3242" s="97">
        <v>4077</v>
      </c>
      <c r="I3242" s="133">
        <v>10550</v>
      </c>
      <c r="J3242" s="31" t="s">
        <v>827</v>
      </c>
    </row>
    <row r="3243" spans="8:10" x14ac:dyDescent="0.2">
      <c r="H3243" s="97"/>
      <c r="I3243" s="133">
        <v>10551</v>
      </c>
      <c r="J3243" s="31" t="s">
        <v>828</v>
      </c>
    </row>
    <row r="3244" spans="8:10" x14ac:dyDescent="0.2">
      <c r="H3244" s="97"/>
      <c r="I3244" s="133">
        <v>10722</v>
      </c>
      <c r="J3244" s="31" t="s">
        <v>829</v>
      </c>
    </row>
    <row r="3245" spans="8:10" x14ac:dyDescent="0.2">
      <c r="H3245" s="97">
        <v>4696</v>
      </c>
      <c r="I3245" s="133">
        <v>15394</v>
      </c>
      <c r="J3245" s="31" t="s">
        <v>830</v>
      </c>
    </row>
    <row r="3246" spans="8:10" x14ac:dyDescent="0.2">
      <c r="H3246" s="97">
        <v>6295</v>
      </c>
      <c r="I3246" s="133">
        <v>10555</v>
      </c>
      <c r="J3246" s="31" t="s">
        <v>831</v>
      </c>
    </row>
    <row r="3247" spans="8:10" x14ac:dyDescent="0.2">
      <c r="H3247" s="97">
        <v>751</v>
      </c>
      <c r="I3247" s="133">
        <v>15257</v>
      </c>
      <c r="J3247" s="31" t="s">
        <v>832</v>
      </c>
    </row>
    <row r="3248" spans="8:10" x14ac:dyDescent="0.2">
      <c r="H3248" s="97">
        <v>5571</v>
      </c>
      <c r="I3248" s="133">
        <v>15492</v>
      </c>
      <c r="J3248" s="31" t="s">
        <v>3118</v>
      </c>
    </row>
    <row r="3249" spans="8:10" x14ac:dyDescent="0.2">
      <c r="H3249" s="97">
        <v>6296</v>
      </c>
      <c r="I3249" s="133">
        <v>10877</v>
      </c>
      <c r="J3249" s="31" t="s">
        <v>833</v>
      </c>
    </row>
    <row r="3250" spans="8:10" x14ac:dyDescent="0.2">
      <c r="H3250" s="97"/>
      <c r="I3250" s="133">
        <v>16414</v>
      </c>
      <c r="J3250" s="31" t="s">
        <v>3976</v>
      </c>
    </row>
    <row r="3251" spans="8:10" x14ac:dyDescent="0.2">
      <c r="H3251" s="97">
        <v>3218</v>
      </c>
      <c r="I3251" s="133">
        <v>14389</v>
      </c>
      <c r="J3251" s="31" t="s">
        <v>834</v>
      </c>
    </row>
    <row r="3252" spans="8:10" x14ac:dyDescent="0.2">
      <c r="H3252" s="97"/>
      <c r="I3252" s="133">
        <v>10644</v>
      </c>
      <c r="J3252" s="31" t="s">
        <v>835</v>
      </c>
    </row>
    <row r="3253" spans="8:10" x14ac:dyDescent="0.2">
      <c r="H3253" s="97">
        <v>1067</v>
      </c>
      <c r="I3253" s="133">
        <v>15530</v>
      </c>
      <c r="J3253" s="31" t="s">
        <v>836</v>
      </c>
    </row>
    <row r="3254" spans="8:10" x14ac:dyDescent="0.2">
      <c r="H3254" s="97">
        <v>2308</v>
      </c>
      <c r="I3254" s="133">
        <v>10848</v>
      </c>
      <c r="J3254" s="31" t="s">
        <v>837</v>
      </c>
    </row>
    <row r="3255" spans="8:10" x14ac:dyDescent="0.2">
      <c r="H3255" s="97">
        <v>943</v>
      </c>
      <c r="I3255" s="133">
        <v>15340</v>
      </c>
      <c r="J3255" s="31" t="s">
        <v>838</v>
      </c>
    </row>
    <row r="3256" spans="8:10" x14ac:dyDescent="0.2">
      <c r="H3256" s="97"/>
      <c r="I3256" s="133">
        <v>10849</v>
      </c>
      <c r="J3256" s="31" t="s">
        <v>839</v>
      </c>
    </row>
    <row r="3257" spans="8:10" x14ac:dyDescent="0.2">
      <c r="H3257" s="97">
        <v>4286</v>
      </c>
      <c r="I3257" s="133">
        <v>10850</v>
      </c>
      <c r="J3257" s="31" t="s">
        <v>840</v>
      </c>
    </row>
    <row r="3258" spans="8:10" x14ac:dyDescent="0.2">
      <c r="H3258" s="97"/>
      <c r="I3258" s="133">
        <v>10851</v>
      </c>
      <c r="J3258" s="31" t="s">
        <v>841</v>
      </c>
    </row>
    <row r="3259" spans="8:10" x14ac:dyDescent="0.2">
      <c r="H3259" s="97"/>
      <c r="I3259" s="133">
        <v>10852</v>
      </c>
      <c r="J3259" s="31" t="s">
        <v>842</v>
      </c>
    </row>
    <row r="3260" spans="8:10" x14ac:dyDescent="0.2">
      <c r="H3260" s="97">
        <v>4616</v>
      </c>
      <c r="I3260" s="133">
        <v>15431</v>
      </c>
      <c r="J3260" s="31" t="s">
        <v>843</v>
      </c>
    </row>
    <row r="3261" spans="8:10" x14ac:dyDescent="0.2">
      <c r="H3261" s="97">
        <v>944</v>
      </c>
      <c r="I3261" s="133">
        <v>15341</v>
      </c>
      <c r="J3261" s="31" t="s">
        <v>844</v>
      </c>
    </row>
    <row r="3262" spans="8:10" x14ac:dyDescent="0.2">
      <c r="H3262" s="97"/>
      <c r="I3262" s="133">
        <v>11342</v>
      </c>
      <c r="J3262" s="31" t="s">
        <v>845</v>
      </c>
    </row>
    <row r="3263" spans="8:10" x14ac:dyDescent="0.2">
      <c r="H3263" s="97">
        <v>159</v>
      </c>
      <c r="I3263" s="133">
        <v>13259</v>
      </c>
      <c r="J3263" s="31" t="s">
        <v>846</v>
      </c>
    </row>
    <row r="3264" spans="8:10" x14ac:dyDescent="0.2">
      <c r="H3264" s="97">
        <v>4078</v>
      </c>
      <c r="I3264" s="133">
        <v>10853</v>
      </c>
      <c r="J3264" s="31" t="s">
        <v>847</v>
      </c>
    </row>
    <row r="3265" spans="8:10" x14ac:dyDescent="0.2">
      <c r="H3265" s="97"/>
      <c r="I3265" s="133">
        <v>10854</v>
      </c>
      <c r="J3265" s="31" t="s">
        <v>848</v>
      </c>
    </row>
    <row r="3266" spans="8:10" x14ac:dyDescent="0.2">
      <c r="H3266" s="97">
        <v>1145</v>
      </c>
      <c r="I3266" s="133">
        <v>15531</v>
      </c>
      <c r="J3266" s="31" t="s">
        <v>849</v>
      </c>
    </row>
    <row r="3267" spans="8:10" x14ac:dyDescent="0.2">
      <c r="H3267" s="97">
        <v>248</v>
      </c>
      <c r="I3267" s="133">
        <v>13696</v>
      </c>
      <c r="J3267" s="31" t="s">
        <v>850</v>
      </c>
    </row>
    <row r="3268" spans="8:10" x14ac:dyDescent="0.2">
      <c r="H3268" s="97">
        <v>2278</v>
      </c>
      <c r="I3268" s="133">
        <v>10856</v>
      </c>
      <c r="J3268" s="31" t="s">
        <v>851</v>
      </c>
    </row>
    <row r="3269" spans="8:10" x14ac:dyDescent="0.2">
      <c r="H3269" s="97"/>
      <c r="I3269" s="133">
        <v>10872</v>
      </c>
      <c r="J3269" s="31" t="s">
        <v>852</v>
      </c>
    </row>
    <row r="3270" spans="8:10" x14ac:dyDescent="0.2">
      <c r="H3270" s="97"/>
      <c r="I3270" s="133">
        <v>10858</v>
      </c>
      <c r="J3270" s="31" t="s">
        <v>853</v>
      </c>
    </row>
    <row r="3271" spans="8:10" x14ac:dyDescent="0.2">
      <c r="H3271" s="97"/>
      <c r="I3271" s="133">
        <v>10962</v>
      </c>
      <c r="J3271" s="31" t="s">
        <v>854</v>
      </c>
    </row>
    <row r="3272" spans="8:10" x14ac:dyDescent="0.2">
      <c r="H3272" s="97">
        <v>6201</v>
      </c>
      <c r="I3272" s="133">
        <v>10860</v>
      </c>
      <c r="J3272" s="31" t="s">
        <v>855</v>
      </c>
    </row>
    <row r="3273" spans="8:10" x14ac:dyDescent="0.2">
      <c r="H3273" s="97"/>
      <c r="I3273" s="133">
        <v>10861</v>
      </c>
      <c r="J3273" s="31" t="s">
        <v>856</v>
      </c>
    </row>
    <row r="3274" spans="8:10" x14ac:dyDescent="0.2">
      <c r="H3274" s="97">
        <v>3219</v>
      </c>
      <c r="I3274" s="133">
        <v>14390</v>
      </c>
      <c r="J3274" s="31" t="s">
        <v>857</v>
      </c>
    </row>
    <row r="3275" spans="8:10" x14ac:dyDescent="0.2">
      <c r="H3275" s="97"/>
      <c r="I3275" s="133">
        <v>10862</v>
      </c>
      <c r="J3275" s="31" t="s">
        <v>858</v>
      </c>
    </row>
    <row r="3276" spans="8:10" x14ac:dyDescent="0.2">
      <c r="H3276" s="97"/>
      <c r="I3276" s="133">
        <v>16442</v>
      </c>
      <c r="J3276" s="31" t="s">
        <v>3977</v>
      </c>
    </row>
    <row r="3277" spans="8:10" x14ac:dyDescent="0.2">
      <c r="H3277" s="97"/>
      <c r="I3277" s="133">
        <v>10908</v>
      </c>
      <c r="J3277" s="31" t="s">
        <v>859</v>
      </c>
    </row>
    <row r="3278" spans="8:10" x14ac:dyDescent="0.2">
      <c r="H3278" s="97"/>
      <c r="I3278" s="133">
        <v>10863</v>
      </c>
      <c r="J3278" s="31" t="s">
        <v>860</v>
      </c>
    </row>
    <row r="3279" spans="8:10" x14ac:dyDescent="0.2">
      <c r="H3279" s="97">
        <v>249</v>
      </c>
      <c r="I3279" s="133">
        <v>13697</v>
      </c>
      <c r="J3279" s="31" t="s">
        <v>861</v>
      </c>
    </row>
    <row r="3280" spans="8:10" x14ac:dyDescent="0.2">
      <c r="H3280" s="97">
        <v>4013</v>
      </c>
      <c r="I3280" s="133">
        <v>10888</v>
      </c>
      <c r="J3280" s="31" t="s">
        <v>862</v>
      </c>
    </row>
    <row r="3281" spans="8:10" x14ac:dyDescent="0.2">
      <c r="H3281" s="97"/>
      <c r="I3281" s="133">
        <v>16462</v>
      </c>
      <c r="J3281" s="31" t="s">
        <v>3978</v>
      </c>
    </row>
    <row r="3282" spans="8:10" x14ac:dyDescent="0.2">
      <c r="H3282" s="97">
        <v>1375</v>
      </c>
      <c r="I3282" s="133">
        <v>10865</v>
      </c>
      <c r="J3282" s="31" t="s">
        <v>863</v>
      </c>
    </row>
    <row r="3283" spans="8:10" x14ac:dyDescent="0.2">
      <c r="H3283" s="97">
        <v>4146</v>
      </c>
      <c r="I3283" s="133">
        <v>10866</v>
      </c>
      <c r="J3283" s="31" t="s">
        <v>864</v>
      </c>
    </row>
    <row r="3284" spans="8:10" x14ac:dyDescent="0.2">
      <c r="H3284" s="97">
        <v>945</v>
      </c>
      <c r="I3284" s="133">
        <v>15342</v>
      </c>
      <c r="J3284" s="31" t="s">
        <v>865</v>
      </c>
    </row>
    <row r="3285" spans="8:10" x14ac:dyDescent="0.2">
      <c r="H3285" s="97"/>
      <c r="I3285" s="133">
        <v>16178</v>
      </c>
      <c r="J3285" s="31" t="s">
        <v>3979</v>
      </c>
    </row>
    <row r="3286" spans="8:10" x14ac:dyDescent="0.2">
      <c r="H3286" s="97">
        <v>4079</v>
      </c>
      <c r="I3286" s="133">
        <v>10867</v>
      </c>
      <c r="J3286" s="31" t="s">
        <v>866</v>
      </c>
    </row>
    <row r="3287" spans="8:10" x14ac:dyDescent="0.2">
      <c r="H3287" s="97">
        <v>2463</v>
      </c>
      <c r="I3287" s="133">
        <v>10868</v>
      </c>
      <c r="J3287" s="31" t="s">
        <v>867</v>
      </c>
    </row>
    <row r="3288" spans="8:10" x14ac:dyDescent="0.2">
      <c r="H3288" s="97"/>
      <c r="I3288" s="133">
        <v>10870</v>
      </c>
      <c r="J3288" s="31" t="s">
        <v>868</v>
      </c>
    </row>
    <row r="3289" spans="8:10" x14ac:dyDescent="0.2">
      <c r="H3289" s="97">
        <v>1219</v>
      </c>
      <c r="I3289" s="133">
        <v>10869</v>
      </c>
      <c r="J3289" s="31" t="s">
        <v>869</v>
      </c>
    </row>
    <row r="3290" spans="8:10" x14ac:dyDescent="0.2">
      <c r="H3290" s="97">
        <v>593</v>
      </c>
      <c r="I3290" s="133">
        <v>15165</v>
      </c>
      <c r="J3290" s="31" t="s">
        <v>870</v>
      </c>
    </row>
    <row r="3291" spans="8:10" x14ac:dyDescent="0.2">
      <c r="H3291" s="97">
        <v>4044</v>
      </c>
      <c r="I3291" s="133">
        <v>10871</v>
      </c>
      <c r="J3291" s="31" t="s">
        <v>871</v>
      </c>
    </row>
    <row r="3292" spans="8:10" x14ac:dyDescent="0.2">
      <c r="H3292" s="97"/>
      <c r="I3292" s="133">
        <v>10845</v>
      </c>
      <c r="J3292" s="31" t="s">
        <v>872</v>
      </c>
    </row>
    <row r="3293" spans="8:10" x14ac:dyDescent="0.2">
      <c r="H3293" s="97"/>
      <c r="I3293" s="133">
        <v>10948</v>
      </c>
      <c r="J3293" s="31" t="s">
        <v>873</v>
      </c>
    </row>
    <row r="3294" spans="8:10" x14ac:dyDescent="0.2">
      <c r="H3294" s="97"/>
      <c r="I3294" s="133">
        <v>16291</v>
      </c>
      <c r="J3294" s="31" t="s">
        <v>3980</v>
      </c>
    </row>
    <row r="3295" spans="8:10" x14ac:dyDescent="0.2">
      <c r="H3295" s="97">
        <v>3946</v>
      </c>
      <c r="I3295" s="133">
        <v>16030</v>
      </c>
      <c r="J3295" s="31" t="s">
        <v>874</v>
      </c>
    </row>
    <row r="3296" spans="8:10" x14ac:dyDescent="0.2">
      <c r="H3296" s="97">
        <v>1709</v>
      </c>
      <c r="I3296" s="133">
        <v>10844</v>
      </c>
      <c r="J3296" s="31" t="s">
        <v>875</v>
      </c>
    </row>
    <row r="3297" spans="8:10" x14ac:dyDescent="0.2">
      <c r="H3297" s="97"/>
      <c r="I3297" s="133">
        <v>11230</v>
      </c>
      <c r="J3297" s="31" t="s">
        <v>876</v>
      </c>
    </row>
    <row r="3298" spans="8:10" x14ac:dyDescent="0.2">
      <c r="H3298" s="97"/>
      <c r="I3298" s="133">
        <v>13195</v>
      </c>
      <c r="J3298" s="31" t="s">
        <v>877</v>
      </c>
    </row>
    <row r="3299" spans="8:10" x14ac:dyDescent="0.2">
      <c r="H3299" s="97">
        <v>250</v>
      </c>
      <c r="I3299" s="133">
        <v>13698</v>
      </c>
      <c r="J3299" s="31" t="s">
        <v>878</v>
      </c>
    </row>
    <row r="3300" spans="8:10" x14ac:dyDescent="0.2">
      <c r="H3300" s="97">
        <v>3670</v>
      </c>
      <c r="I3300" s="133">
        <v>15983</v>
      </c>
      <c r="J3300" s="31" t="s">
        <v>879</v>
      </c>
    </row>
    <row r="3301" spans="8:10" x14ac:dyDescent="0.2">
      <c r="H3301" s="97">
        <v>3006</v>
      </c>
      <c r="I3301" s="133">
        <v>10946</v>
      </c>
      <c r="J3301" s="31" t="s">
        <v>880</v>
      </c>
    </row>
    <row r="3302" spans="8:10" x14ac:dyDescent="0.2">
      <c r="H3302" s="97">
        <v>344</v>
      </c>
      <c r="I3302" s="133">
        <v>15027</v>
      </c>
      <c r="J3302" s="31" t="s">
        <v>881</v>
      </c>
    </row>
    <row r="3303" spans="8:10" x14ac:dyDescent="0.2">
      <c r="H3303" s="97">
        <v>5932</v>
      </c>
      <c r="I3303" s="133">
        <v>14870</v>
      </c>
      <c r="J3303" s="31" t="s">
        <v>882</v>
      </c>
    </row>
    <row r="3304" spans="8:10" x14ac:dyDescent="0.2">
      <c r="H3304" s="97">
        <v>2102</v>
      </c>
      <c r="I3304" s="133">
        <v>15500</v>
      </c>
      <c r="J3304" s="31" t="s">
        <v>883</v>
      </c>
    </row>
    <row r="3305" spans="8:10" x14ac:dyDescent="0.2">
      <c r="H3305" s="97"/>
      <c r="I3305" s="133">
        <v>10496</v>
      </c>
      <c r="J3305" s="31" t="s">
        <v>884</v>
      </c>
    </row>
    <row r="3306" spans="8:10" x14ac:dyDescent="0.2">
      <c r="H3306" s="97">
        <v>551</v>
      </c>
      <c r="I3306" s="133">
        <v>15130</v>
      </c>
      <c r="J3306" s="31" t="s">
        <v>885</v>
      </c>
    </row>
    <row r="3307" spans="8:10" x14ac:dyDescent="0.2">
      <c r="H3307" s="97">
        <v>198</v>
      </c>
      <c r="I3307" s="133">
        <v>10940</v>
      </c>
      <c r="J3307" s="31" t="s">
        <v>886</v>
      </c>
    </row>
    <row r="3308" spans="8:10" x14ac:dyDescent="0.2">
      <c r="H3308" s="97">
        <v>885</v>
      </c>
      <c r="I3308" s="133">
        <v>15639</v>
      </c>
      <c r="J3308" s="31" t="s">
        <v>887</v>
      </c>
    </row>
    <row r="3309" spans="8:10" x14ac:dyDescent="0.2">
      <c r="H3309" s="97">
        <v>4451</v>
      </c>
      <c r="I3309" s="133">
        <v>15397</v>
      </c>
      <c r="J3309" s="31" t="s">
        <v>888</v>
      </c>
    </row>
    <row r="3310" spans="8:10" x14ac:dyDescent="0.2">
      <c r="H3310" s="97">
        <v>552</v>
      </c>
      <c r="I3310" s="133">
        <v>15131</v>
      </c>
      <c r="J3310" s="31" t="s">
        <v>889</v>
      </c>
    </row>
    <row r="3311" spans="8:10" x14ac:dyDescent="0.2">
      <c r="H3311" s="97">
        <v>3339</v>
      </c>
      <c r="I3311" s="133">
        <v>14433</v>
      </c>
      <c r="J3311" s="31" t="s">
        <v>890</v>
      </c>
    </row>
    <row r="3312" spans="8:10" x14ac:dyDescent="0.2">
      <c r="H3312" s="97">
        <v>3408</v>
      </c>
      <c r="I3312" s="133">
        <v>14457</v>
      </c>
      <c r="J3312" s="31" t="s">
        <v>891</v>
      </c>
    </row>
    <row r="3313" spans="8:10" x14ac:dyDescent="0.2">
      <c r="H3313" s="97">
        <v>5268</v>
      </c>
      <c r="I3313" s="133">
        <v>10930</v>
      </c>
      <c r="J3313" s="31" t="s">
        <v>892</v>
      </c>
    </row>
    <row r="3314" spans="8:10" x14ac:dyDescent="0.2">
      <c r="H3314" s="97"/>
      <c r="I3314" s="133">
        <v>10932</v>
      </c>
      <c r="J3314" s="31" t="s">
        <v>893</v>
      </c>
    </row>
    <row r="3315" spans="8:10" x14ac:dyDescent="0.2">
      <c r="H3315" s="97"/>
      <c r="I3315" s="133">
        <v>16439</v>
      </c>
      <c r="J3315" s="31" t="s">
        <v>3981</v>
      </c>
    </row>
    <row r="3316" spans="8:10" x14ac:dyDescent="0.2">
      <c r="H3316" s="97">
        <v>5240</v>
      </c>
      <c r="I3316" s="133">
        <v>16619</v>
      </c>
      <c r="J3316" s="31" t="s">
        <v>4036</v>
      </c>
    </row>
    <row r="3317" spans="8:10" x14ac:dyDescent="0.2">
      <c r="H3317" s="97">
        <v>3847</v>
      </c>
      <c r="I3317" s="133">
        <v>16049</v>
      </c>
      <c r="J3317" s="31" t="s">
        <v>894</v>
      </c>
    </row>
    <row r="3318" spans="8:10" x14ac:dyDescent="0.2">
      <c r="H3318" s="97">
        <v>6730</v>
      </c>
      <c r="I3318" s="133">
        <v>16119</v>
      </c>
      <c r="J3318" s="31" t="s">
        <v>3455</v>
      </c>
    </row>
    <row r="3319" spans="8:10" x14ac:dyDescent="0.2">
      <c r="H3319" s="97">
        <v>6037</v>
      </c>
      <c r="I3319" s="133">
        <v>16601</v>
      </c>
      <c r="J3319" s="31" t="s">
        <v>3982</v>
      </c>
    </row>
    <row r="3320" spans="8:10" x14ac:dyDescent="0.2">
      <c r="H3320" s="97">
        <v>6157</v>
      </c>
      <c r="I3320" s="133">
        <v>10933</v>
      </c>
      <c r="J3320" s="31" t="s">
        <v>895</v>
      </c>
    </row>
    <row r="3321" spans="8:10" x14ac:dyDescent="0.2">
      <c r="H3321" s="97">
        <v>2163</v>
      </c>
      <c r="I3321" s="133">
        <v>15640</v>
      </c>
      <c r="J3321" s="31" t="s">
        <v>3470</v>
      </c>
    </row>
    <row r="3322" spans="8:10" x14ac:dyDescent="0.2">
      <c r="H3322" s="97">
        <v>6487</v>
      </c>
      <c r="I3322" s="133">
        <v>16115</v>
      </c>
      <c r="J3322" s="31" t="s">
        <v>3456</v>
      </c>
    </row>
    <row r="3323" spans="8:10" x14ac:dyDescent="0.2">
      <c r="H3323" s="97">
        <v>6512</v>
      </c>
      <c r="I3323" s="133">
        <v>16118</v>
      </c>
      <c r="J3323" s="31" t="s">
        <v>896</v>
      </c>
    </row>
    <row r="3324" spans="8:10" x14ac:dyDescent="0.2">
      <c r="H3324" s="97"/>
      <c r="I3324" s="133">
        <v>10934</v>
      </c>
      <c r="J3324" s="31" t="s">
        <v>897</v>
      </c>
    </row>
    <row r="3325" spans="8:10" x14ac:dyDescent="0.2">
      <c r="H3325" s="97">
        <v>717</v>
      </c>
      <c r="I3325" s="133">
        <v>15661</v>
      </c>
      <c r="J3325" s="31" t="s">
        <v>3507</v>
      </c>
    </row>
    <row r="3326" spans="8:10" x14ac:dyDescent="0.2">
      <c r="H3326" s="97">
        <v>5831</v>
      </c>
      <c r="I3326" s="133">
        <v>15496</v>
      </c>
      <c r="J3326" s="31" t="s">
        <v>3119</v>
      </c>
    </row>
    <row r="3327" spans="8:10" x14ac:dyDescent="0.2">
      <c r="H3327" s="97"/>
      <c r="I3327" s="133">
        <v>16247</v>
      </c>
      <c r="J3327" s="31" t="s">
        <v>3983</v>
      </c>
    </row>
    <row r="3328" spans="8:10" x14ac:dyDescent="0.2">
      <c r="H3328" s="97"/>
      <c r="I3328" s="133">
        <v>11326</v>
      </c>
      <c r="J3328" s="31" t="s">
        <v>898</v>
      </c>
    </row>
    <row r="3329" spans="8:10" x14ac:dyDescent="0.2">
      <c r="H3329" s="97"/>
      <c r="I3329" s="133">
        <v>10936</v>
      </c>
      <c r="J3329" s="31" t="s">
        <v>899</v>
      </c>
    </row>
    <row r="3330" spans="8:10" x14ac:dyDescent="0.2">
      <c r="H3330" s="97"/>
      <c r="I3330" s="133">
        <v>10040</v>
      </c>
      <c r="J3330" s="31" t="s">
        <v>900</v>
      </c>
    </row>
    <row r="3331" spans="8:10" x14ac:dyDescent="0.2">
      <c r="H3331" s="97">
        <v>5933</v>
      </c>
      <c r="I3331" s="133">
        <v>14869</v>
      </c>
      <c r="J3331" s="31" t="s">
        <v>901</v>
      </c>
    </row>
    <row r="3332" spans="8:10" x14ac:dyDescent="0.2">
      <c r="H3332" s="97">
        <v>5763</v>
      </c>
      <c r="I3332" s="133">
        <v>14868</v>
      </c>
      <c r="J3332" s="31" t="s">
        <v>902</v>
      </c>
    </row>
    <row r="3333" spans="8:10" x14ac:dyDescent="0.2">
      <c r="H3333" s="97">
        <v>5934</v>
      </c>
      <c r="I3333" s="133">
        <v>14871</v>
      </c>
      <c r="J3333" s="31" t="s">
        <v>903</v>
      </c>
    </row>
    <row r="3334" spans="8:10" x14ac:dyDescent="0.2">
      <c r="H3334" s="97"/>
      <c r="I3334" s="133">
        <v>10947</v>
      </c>
      <c r="J3334" s="31" t="s">
        <v>904</v>
      </c>
    </row>
    <row r="3335" spans="8:10" x14ac:dyDescent="0.2">
      <c r="H3335" s="97"/>
      <c r="I3335" s="133">
        <v>16182</v>
      </c>
      <c r="J3335" s="31" t="s">
        <v>3984</v>
      </c>
    </row>
    <row r="3336" spans="8:10" x14ac:dyDescent="0.2">
      <c r="H3336" s="97">
        <v>2045</v>
      </c>
      <c r="I3336" s="133">
        <v>10944</v>
      </c>
      <c r="J3336" s="31" t="s">
        <v>905</v>
      </c>
    </row>
    <row r="3337" spans="8:10" x14ac:dyDescent="0.2">
      <c r="H3337" s="97">
        <v>5764</v>
      </c>
      <c r="I3337" s="133">
        <v>14866</v>
      </c>
      <c r="J3337" s="31" t="s">
        <v>906</v>
      </c>
    </row>
    <row r="3338" spans="8:10" x14ac:dyDescent="0.2">
      <c r="H3338" s="97"/>
      <c r="I3338" s="133">
        <v>16248</v>
      </c>
      <c r="J3338" s="31" t="s">
        <v>3985</v>
      </c>
    </row>
    <row r="3339" spans="8:10" x14ac:dyDescent="0.2">
      <c r="H3339" s="97">
        <v>3603</v>
      </c>
      <c r="I3339" s="133">
        <v>16063</v>
      </c>
      <c r="J3339" s="31" t="s">
        <v>907</v>
      </c>
    </row>
    <row r="3340" spans="8:10" x14ac:dyDescent="0.2">
      <c r="H3340" s="97">
        <v>3764</v>
      </c>
      <c r="I3340" s="133">
        <v>16059</v>
      </c>
      <c r="J3340" s="31" t="s">
        <v>3457</v>
      </c>
    </row>
    <row r="3341" spans="8:10" x14ac:dyDescent="0.2">
      <c r="H3341" s="97"/>
      <c r="I3341" s="133">
        <v>10827</v>
      </c>
      <c r="J3341" s="31" t="s">
        <v>908</v>
      </c>
    </row>
    <row r="3342" spans="8:10" x14ac:dyDescent="0.2">
      <c r="H3342" s="97">
        <v>6642</v>
      </c>
      <c r="I3342" s="133">
        <v>10942</v>
      </c>
      <c r="J3342" s="31" t="s">
        <v>909</v>
      </c>
    </row>
    <row r="3343" spans="8:10" x14ac:dyDescent="0.2">
      <c r="H3343" s="97">
        <v>6116</v>
      </c>
      <c r="I3343" s="133">
        <v>10938</v>
      </c>
      <c r="J3343" s="31" t="s">
        <v>910</v>
      </c>
    </row>
    <row r="3344" spans="8:10" x14ac:dyDescent="0.2">
      <c r="H3344" s="97"/>
      <c r="I3344" s="133">
        <v>10913</v>
      </c>
      <c r="J3344" s="31" t="s">
        <v>911</v>
      </c>
    </row>
    <row r="3345" spans="8:10" x14ac:dyDescent="0.2">
      <c r="H3345" s="97"/>
      <c r="I3345" s="133">
        <v>10904</v>
      </c>
      <c r="J3345" s="31" t="s">
        <v>912</v>
      </c>
    </row>
    <row r="3346" spans="8:10" x14ac:dyDescent="0.2">
      <c r="H3346" s="97"/>
      <c r="I3346" s="133">
        <v>10905</v>
      </c>
      <c r="J3346" s="31" t="s">
        <v>913</v>
      </c>
    </row>
    <row r="3347" spans="8:10" x14ac:dyDescent="0.2">
      <c r="H3347" s="97">
        <v>5765</v>
      </c>
      <c r="I3347" s="133">
        <v>14873</v>
      </c>
      <c r="J3347" s="31" t="s">
        <v>914</v>
      </c>
    </row>
    <row r="3348" spans="8:10" x14ac:dyDescent="0.2">
      <c r="H3348" s="97">
        <v>2155</v>
      </c>
      <c r="I3348" s="133">
        <v>10906</v>
      </c>
      <c r="J3348" s="31" t="s">
        <v>915</v>
      </c>
    </row>
    <row r="3349" spans="8:10" x14ac:dyDescent="0.2">
      <c r="H3349" s="97"/>
      <c r="I3349" s="133">
        <v>13203</v>
      </c>
      <c r="J3349" s="31" t="s">
        <v>916</v>
      </c>
    </row>
    <row r="3350" spans="8:10" x14ac:dyDescent="0.2">
      <c r="H3350" s="97"/>
      <c r="I3350" s="133">
        <v>11273</v>
      </c>
      <c r="J3350" s="31" t="s">
        <v>917</v>
      </c>
    </row>
    <row r="3351" spans="8:10" x14ac:dyDescent="0.2">
      <c r="H3351" s="97">
        <v>5650</v>
      </c>
      <c r="I3351" s="133">
        <v>14874</v>
      </c>
      <c r="J3351" s="31" t="s">
        <v>918</v>
      </c>
    </row>
    <row r="3352" spans="8:10" x14ac:dyDescent="0.2">
      <c r="H3352" s="97">
        <v>3506</v>
      </c>
      <c r="I3352" s="133">
        <v>15962</v>
      </c>
      <c r="J3352" s="31" t="s">
        <v>919</v>
      </c>
    </row>
    <row r="3353" spans="8:10" x14ac:dyDescent="0.2">
      <c r="H3353" s="97">
        <v>359</v>
      </c>
      <c r="I3353" s="133">
        <v>15037</v>
      </c>
      <c r="J3353" s="31" t="s">
        <v>920</v>
      </c>
    </row>
    <row r="3354" spans="8:10" x14ac:dyDescent="0.2">
      <c r="H3354" s="97"/>
      <c r="I3354" s="133">
        <v>13686</v>
      </c>
      <c r="J3354" s="31" t="s">
        <v>921</v>
      </c>
    </row>
    <row r="3355" spans="8:10" x14ac:dyDescent="0.2">
      <c r="H3355" s="97"/>
      <c r="I3355" s="133">
        <v>10610</v>
      </c>
      <c r="J3355" s="31" t="s">
        <v>922</v>
      </c>
    </row>
    <row r="3356" spans="8:10" x14ac:dyDescent="0.2">
      <c r="H3356" s="97">
        <v>4120</v>
      </c>
      <c r="I3356" s="133">
        <v>10911</v>
      </c>
      <c r="J3356" s="31" t="s">
        <v>923</v>
      </c>
    </row>
    <row r="3357" spans="8:10" x14ac:dyDescent="0.2">
      <c r="H3357" s="97"/>
      <c r="I3357" s="133">
        <v>16415</v>
      </c>
      <c r="J3357" s="31" t="s">
        <v>3986</v>
      </c>
    </row>
    <row r="3358" spans="8:10" x14ac:dyDescent="0.2">
      <c r="H3358" s="97">
        <v>6806</v>
      </c>
      <c r="I3358" s="133">
        <v>13353</v>
      </c>
      <c r="J3358" s="31" t="s">
        <v>2547</v>
      </c>
    </row>
    <row r="3359" spans="8:10" x14ac:dyDescent="0.2">
      <c r="H3359" s="97"/>
      <c r="I3359" s="133">
        <v>10912</v>
      </c>
      <c r="J3359" s="31" t="s">
        <v>2548</v>
      </c>
    </row>
    <row r="3360" spans="8:10" x14ac:dyDescent="0.2">
      <c r="H3360" s="97"/>
      <c r="I3360" s="133">
        <v>10168</v>
      </c>
      <c r="J3360" s="31" t="s">
        <v>2549</v>
      </c>
    </row>
    <row r="3361" spans="8:10" x14ac:dyDescent="0.2">
      <c r="H3361" s="97"/>
      <c r="I3361" s="133">
        <v>10927</v>
      </c>
      <c r="J3361" s="31" t="s">
        <v>2550</v>
      </c>
    </row>
    <row r="3362" spans="8:10" x14ac:dyDescent="0.2">
      <c r="H3362" s="97"/>
      <c r="I3362" s="133">
        <v>10990</v>
      </c>
      <c r="J3362" s="31" t="s">
        <v>2551</v>
      </c>
    </row>
    <row r="3363" spans="8:10" x14ac:dyDescent="0.2">
      <c r="H3363" s="97"/>
      <c r="I3363" s="133">
        <v>10914</v>
      </c>
      <c r="J3363" s="31" t="s">
        <v>2231</v>
      </c>
    </row>
    <row r="3364" spans="8:10" x14ac:dyDescent="0.2">
      <c r="H3364" s="97">
        <v>5230</v>
      </c>
      <c r="I3364" s="133">
        <v>10916</v>
      </c>
      <c r="J3364" s="31" t="s">
        <v>2232</v>
      </c>
    </row>
    <row r="3365" spans="8:10" x14ac:dyDescent="0.2">
      <c r="H3365" s="97"/>
      <c r="I3365" s="133">
        <v>14525</v>
      </c>
      <c r="J3365" s="31" t="s">
        <v>2233</v>
      </c>
    </row>
    <row r="3366" spans="8:10" x14ac:dyDescent="0.2">
      <c r="H3366" s="97">
        <v>6219</v>
      </c>
      <c r="I3366" s="133">
        <v>10917</v>
      </c>
      <c r="J3366" s="31" t="s">
        <v>2234</v>
      </c>
    </row>
    <row r="3367" spans="8:10" x14ac:dyDescent="0.2">
      <c r="H3367" s="97">
        <v>6643</v>
      </c>
      <c r="I3367" s="133">
        <v>10918</v>
      </c>
      <c r="J3367" s="31" t="s">
        <v>2235</v>
      </c>
    </row>
    <row r="3368" spans="8:10" x14ac:dyDescent="0.2">
      <c r="H3368" s="97"/>
      <c r="I3368" s="133">
        <v>16230</v>
      </c>
      <c r="J3368" s="31" t="s">
        <v>3987</v>
      </c>
    </row>
    <row r="3369" spans="8:10" x14ac:dyDescent="0.2">
      <c r="H3369" s="97"/>
      <c r="I3369" s="133">
        <v>10039</v>
      </c>
      <c r="J3369" s="31" t="s">
        <v>2236</v>
      </c>
    </row>
    <row r="3370" spans="8:10" x14ac:dyDescent="0.2">
      <c r="H3370" s="97"/>
      <c r="I3370" s="133">
        <v>10920</v>
      </c>
      <c r="J3370" s="31" t="s">
        <v>2237</v>
      </c>
    </row>
    <row r="3371" spans="8:10" x14ac:dyDescent="0.2">
      <c r="H3371" s="97">
        <v>6644</v>
      </c>
      <c r="I3371" s="133">
        <v>10921</v>
      </c>
      <c r="J3371" s="31" t="s">
        <v>2238</v>
      </c>
    </row>
    <row r="3372" spans="8:10" x14ac:dyDescent="0.2">
      <c r="H3372" s="97">
        <v>5399</v>
      </c>
      <c r="I3372" s="133">
        <v>16589</v>
      </c>
      <c r="J3372" s="31" t="s">
        <v>3988</v>
      </c>
    </row>
    <row r="3373" spans="8:10" x14ac:dyDescent="0.2">
      <c r="H3373" s="97"/>
      <c r="I3373" s="133">
        <v>10922</v>
      </c>
      <c r="J3373" s="31" t="s">
        <v>2239</v>
      </c>
    </row>
    <row r="3374" spans="8:10" x14ac:dyDescent="0.2">
      <c r="H3374" s="97">
        <v>5890</v>
      </c>
      <c r="I3374" s="133">
        <v>14872</v>
      </c>
      <c r="J3374" s="31" t="s">
        <v>2240</v>
      </c>
    </row>
    <row r="3375" spans="8:10" x14ac:dyDescent="0.2">
      <c r="H3375" s="97">
        <v>6089</v>
      </c>
      <c r="I3375" s="133">
        <v>10925</v>
      </c>
      <c r="J3375" s="31" t="s">
        <v>2241</v>
      </c>
    </row>
    <row r="3376" spans="8:10" x14ac:dyDescent="0.2">
      <c r="H3376" s="97"/>
      <c r="I3376" s="133">
        <v>10926</v>
      </c>
      <c r="J3376" s="31" t="s">
        <v>2242</v>
      </c>
    </row>
    <row r="3377" spans="8:10" x14ac:dyDescent="0.2">
      <c r="H3377" s="97">
        <v>6645</v>
      </c>
      <c r="I3377" s="133">
        <v>10902</v>
      </c>
      <c r="J3377" s="31" t="s">
        <v>2243</v>
      </c>
    </row>
    <row r="3378" spans="8:10" x14ac:dyDescent="0.2">
      <c r="H3378" s="97">
        <v>6267</v>
      </c>
      <c r="I3378" s="133">
        <v>10907</v>
      </c>
      <c r="J3378" s="31" t="s">
        <v>2244</v>
      </c>
    </row>
    <row r="3379" spans="8:10" x14ac:dyDescent="0.2">
      <c r="H3379" s="97">
        <v>5891</v>
      </c>
      <c r="I3379" s="133">
        <v>14876</v>
      </c>
      <c r="J3379" s="31" t="s">
        <v>2245</v>
      </c>
    </row>
    <row r="3380" spans="8:10" x14ac:dyDescent="0.2">
      <c r="H3380" s="97">
        <v>5231</v>
      </c>
      <c r="I3380" s="133">
        <v>10943</v>
      </c>
      <c r="J3380" s="31" t="s">
        <v>2246</v>
      </c>
    </row>
    <row r="3381" spans="8:10" x14ac:dyDescent="0.2">
      <c r="H3381" s="97"/>
      <c r="I3381" s="133">
        <v>10864</v>
      </c>
      <c r="J3381" s="31" t="s">
        <v>2247</v>
      </c>
    </row>
    <row r="3382" spans="8:10" x14ac:dyDescent="0.2">
      <c r="H3382" s="97">
        <v>5732</v>
      </c>
      <c r="I3382" s="133">
        <v>14892</v>
      </c>
      <c r="J3382" s="31" t="s">
        <v>2248</v>
      </c>
    </row>
    <row r="3383" spans="8:10" x14ac:dyDescent="0.2">
      <c r="H3383" s="97">
        <v>5233</v>
      </c>
      <c r="I3383" s="133">
        <v>10755</v>
      </c>
      <c r="J3383" s="31" t="s">
        <v>2249</v>
      </c>
    </row>
    <row r="3384" spans="8:10" x14ac:dyDescent="0.2">
      <c r="H3384" s="97"/>
      <c r="I3384" s="133">
        <v>11174</v>
      </c>
      <c r="J3384" s="31" t="s">
        <v>2250</v>
      </c>
    </row>
    <row r="3385" spans="8:10" x14ac:dyDescent="0.2">
      <c r="H3385" s="97"/>
      <c r="I3385" s="133">
        <v>10952</v>
      </c>
      <c r="J3385" s="31" t="s">
        <v>2251</v>
      </c>
    </row>
    <row r="3386" spans="8:10" x14ac:dyDescent="0.2">
      <c r="H3386" s="97"/>
      <c r="I3386" s="133">
        <v>10756</v>
      </c>
      <c r="J3386" s="31" t="s">
        <v>2252</v>
      </c>
    </row>
    <row r="3387" spans="8:10" x14ac:dyDescent="0.2">
      <c r="H3387" s="97"/>
      <c r="I3387" s="133">
        <v>11293</v>
      </c>
      <c r="J3387" s="31" t="s">
        <v>2253</v>
      </c>
    </row>
    <row r="3388" spans="8:10" x14ac:dyDescent="0.2">
      <c r="H3388" s="97"/>
      <c r="I3388" s="133">
        <v>13674</v>
      </c>
      <c r="J3388" s="31" t="s">
        <v>2254</v>
      </c>
    </row>
    <row r="3389" spans="8:10" x14ac:dyDescent="0.2">
      <c r="H3389" s="97"/>
      <c r="I3389" s="133">
        <v>16236</v>
      </c>
      <c r="J3389" s="31" t="s">
        <v>3989</v>
      </c>
    </row>
    <row r="3390" spans="8:10" x14ac:dyDescent="0.2">
      <c r="H3390" s="97"/>
      <c r="I3390" s="133">
        <v>10757</v>
      </c>
      <c r="J3390" s="31" t="s">
        <v>2255</v>
      </c>
    </row>
    <row r="3391" spans="8:10" x14ac:dyDescent="0.2">
      <c r="H3391" s="97"/>
      <c r="I3391" s="133">
        <v>10829</v>
      </c>
      <c r="J3391" s="31" t="s">
        <v>2256</v>
      </c>
    </row>
    <row r="3392" spans="8:10" x14ac:dyDescent="0.2">
      <c r="H3392" s="97"/>
      <c r="I3392" s="133">
        <v>11259</v>
      </c>
      <c r="J3392" s="31" t="s">
        <v>2257</v>
      </c>
    </row>
    <row r="3393" spans="8:10" x14ac:dyDescent="0.2">
      <c r="H3393" s="97"/>
      <c r="I3393" s="133">
        <v>10759</v>
      </c>
      <c r="J3393" s="31" t="s">
        <v>2258</v>
      </c>
    </row>
    <row r="3394" spans="8:10" x14ac:dyDescent="0.2">
      <c r="H3394" s="97"/>
      <c r="I3394" s="133">
        <v>11334</v>
      </c>
      <c r="J3394" s="31" t="s">
        <v>2259</v>
      </c>
    </row>
    <row r="3395" spans="8:10" x14ac:dyDescent="0.2">
      <c r="H3395" s="97"/>
      <c r="I3395" s="133">
        <v>10761</v>
      </c>
      <c r="J3395" s="31" t="s">
        <v>2260</v>
      </c>
    </row>
    <row r="3396" spans="8:10" x14ac:dyDescent="0.2">
      <c r="H3396" s="97"/>
      <c r="I3396" s="133">
        <v>11298</v>
      </c>
      <c r="J3396" s="31" t="s">
        <v>2261</v>
      </c>
    </row>
    <row r="3397" spans="8:10" x14ac:dyDescent="0.2">
      <c r="H3397" s="97"/>
      <c r="I3397" s="133">
        <v>10762</v>
      </c>
      <c r="J3397" s="31" t="s">
        <v>2262</v>
      </c>
    </row>
    <row r="3398" spans="8:10" x14ac:dyDescent="0.2">
      <c r="H3398" s="97"/>
      <c r="I3398" s="133">
        <v>10763</v>
      </c>
      <c r="J3398" s="31" t="s">
        <v>2263</v>
      </c>
    </row>
    <row r="3399" spans="8:10" x14ac:dyDescent="0.2">
      <c r="H3399" s="97"/>
      <c r="I3399" s="133">
        <v>11215</v>
      </c>
      <c r="J3399" s="31" t="s">
        <v>2264</v>
      </c>
    </row>
    <row r="3400" spans="8:10" x14ac:dyDescent="0.2">
      <c r="H3400" s="97"/>
      <c r="I3400" s="133">
        <v>10764</v>
      </c>
      <c r="J3400" s="31" t="s">
        <v>2265</v>
      </c>
    </row>
    <row r="3401" spans="8:10" x14ac:dyDescent="0.2">
      <c r="H3401" s="97"/>
      <c r="I3401" s="133">
        <v>10765</v>
      </c>
      <c r="J3401" s="31" t="s">
        <v>2266</v>
      </c>
    </row>
    <row r="3402" spans="8:10" x14ac:dyDescent="0.2">
      <c r="H3402" s="97"/>
      <c r="I3402" s="133">
        <v>10766</v>
      </c>
      <c r="J3402" s="31" t="s">
        <v>2267</v>
      </c>
    </row>
    <row r="3403" spans="8:10" x14ac:dyDescent="0.2">
      <c r="H3403" s="205">
        <v>5935</v>
      </c>
      <c r="I3403" s="212">
        <v>14883</v>
      </c>
      <c r="J3403" s="213" t="s">
        <v>2268</v>
      </c>
    </row>
    <row r="3404" spans="8:10" x14ac:dyDescent="0.2">
      <c r="H3404" s="205"/>
      <c r="I3404" s="212">
        <v>10771</v>
      </c>
      <c r="J3404" s="213" t="s">
        <v>2269</v>
      </c>
    </row>
    <row r="3405" spans="8:10" x14ac:dyDescent="0.2">
      <c r="H3405" s="205"/>
      <c r="I3405" s="212">
        <v>10772</v>
      </c>
      <c r="J3405" s="213" t="s">
        <v>2270</v>
      </c>
    </row>
    <row r="3406" spans="8:10" x14ac:dyDescent="0.2">
      <c r="H3406" s="205">
        <v>5651</v>
      </c>
      <c r="I3406" s="212">
        <v>14885</v>
      </c>
      <c r="J3406" s="213" t="s">
        <v>2271</v>
      </c>
    </row>
    <row r="3407" spans="8:10" x14ac:dyDescent="0.2">
      <c r="H3407" s="205"/>
      <c r="I3407" s="212">
        <v>10163</v>
      </c>
      <c r="J3407" s="213" t="s">
        <v>2272</v>
      </c>
    </row>
    <row r="3408" spans="8:10" x14ac:dyDescent="0.2">
      <c r="H3408" s="205"/>
      <c r="I3408" s="212">
        <v>11195</v>
      </c>
      <c r="J3408" s="213" t="s">
        <v>2273</v>
      </c>
    </row>
    <row r="3409" spans="8:10" x14ac:dyDescent="0.2">
      <c r="H3409" s="205">
        <v>5690</v>
      </c>
      <c r="I3409" s="212">
        <v>14888</v>
      </c>
      <c r="J3409" s="213" t="s">
        <v>2274</v>
      </c>
    </row>
    <row r="3410" spans="8:10" x14ac:dyDescent="0.2">
      <c r="H3410" s="205"/>
      <c r="I3410" s="212">
        <v>10754</v>
      </c>
      <c r="J3410" s="213" t="s">
        <v>2275</v>
      </c>
    </row>
    <row r="3411" spans="8:10" x14ac:dyDescent="0.2">
      <c r="H3411" s="205">
        <v>5537</v>
      </c>
      <c r="I3411" s="212">
        <v>14887</v>
      </c>
      <c r="J3411" s="213" t="s">
        <v>2276</v>
      </c>
    </row>
    <row r="3412" spans="8:10" x14ac:dyDescent="0.2">
      <c r="H3412" s="205"/>
      <c r="I3412" s="212">
        <v>10774</v>
      </c>
      <c r="J3412" s="213" t="s">
        <v>2277</v>
      </c>
    </row>
    <row r="3413" spans="8:10" x14ac:dyDescent="0.2">
      <c r="H3413" s="205"/>
      <c r="I3413" s="212">
        <v>10775</v>
      </c>
      <c r="J3413" s="213" t="s">
        <v>2278</v>
      </c>
    </row>
    <row r="3414" spans="8:10" x14ac:dyDescent="0.2">
      <c r="H3414" s="205">
        <v>5652</v>
      </c>
      <c r="I3414" s="212">
        <v>14882</v>
      </c>
      <c r="J3414" s="213" t="s">
        <v>2279</v>
      </c>
    </row>
    <row r="3415" spans="8:10" x14ac:dyDescent="0.2">
      <c r="H3415" s="205">
        <v>2228</v>
      </c>
      <c r="I3415" s="212">
        <v>10162</v>
      </c>
      <c r="J3415" s="213" t="s">
        <v>2280</v>
      </c>
    </row>
    <row r="3416" spans="8:10" x14ac:dyDescent="0.2">
      <c r="H3416" s="205"/>
      <c r="I3416" s="212">
        <v>10180</v>
      </c>
      <c r="J3416" s="213" t="s">
        <v>2281</v>
      </c>
    </row>
    <row r="3417" spans="8:10" x14ac:dyDescent="0.2">
      <c r="H3417" s="205">
        <v>2230</v>
      </c>
      <c r="I3417" s="212">
        <v>10165</v>
      </c>
      <c r="J3417" s="213" t="s">
        <v>2282</v>
      </c>
    </row>
    <row r="3418" spans="8:10" x14ac:dyDescent="0.2">
      <c r="H3418" s="205"/>
      <c r="I3418" s="212">
        <v>10151</v>
      </c>
      <c r="J3418" s="213" t="s">
        <v>2283</v>
      </c>
    </row>
    <row r="3419" spans="8:10" x14ac:dyDescent="0.2">
      <c r="H3419" s="205"/>
      <c r="I3419" s="212">
        <v>10167</v>
      </c>
      <c r="J3419" s="213" t="s">
        <v>2284</v>
      </c>
    </row>
    <row r="3420" spans="8:10" x14ac:dyDescent="0.2">
      <c r="H3420" s="205">
        <v>5830</v>
      </c>
      <c r="I3420" s="212">
        <v>14542</v>
      </c>
      <c r="J3420" s="213" t="s">
        <v>2285</v>
      </c>
    </row>
    <row r="3421" spans="8:10" x14ac:dyDescent="0.2">
      <c r="H3421" s="205">
        <v>2117</v>
      </c>
      <c r="I3421" s="212">
        <v>16132</v>
      </c>
      <c r="J3421" s="213" t="s">
        <v>3690</v>
      </c>
    </row>
    <row r="3422" spans="8:10" x14ac:dyDescent="0.2">
      <c r="H3422" s="205"/>
      <c r="I3422" s="212">
        <v>11379</v>
      </c>
      <c r="J3422" s="213" t="s">
        <v>2286</v>
      </c>
    </row>
    <row r="3423" spans="8:10" x14ac:dyDescent="0.2">
      <c r="H3423" s="205"/>
      <c r="I3423" s="212">
        <v>10202</v>
      </c>
      <c r="J3423" s="213" t="s">
        <v>2287</v>
      </c>
    </row>
    <row r="3424" spans="8:10" x14ac:dyDescent="0.2">
      <c r="H3424" s="205">
        <v>5414</v>
      </c>
      <c r="I3424" s="212">
        <v>14914</v>
      </c>
      <c r="J3424" s="213" t="s">
        <v>2288</v>
      </c>
    </row>
    <row r="3425" spans="8:10" x14ac:dyDescent="0.2">
      <c r="H3425" s="205">
        <v>448</v>
      </c>
      <c r="I3425" s="212">
        <v>15099</v>
      </c>
      <c r="J3425" s="213" t="s">
        <v>2289</v>
      </c>
    </row>
    <row r="3426" spans="8:10" x14ac:dyDescent="0.2">
      <c r="H3426" s="205"/>
      <c r="I3426" s="212">
        <v>10035</v>
      </c>
      <c r="J3426" s="213" t="s">
        <v>2290</v>
      </c>
    </row>
    <row r="3427" spans="8:10" x14ac:dyDescent="0.2">
      <c r="H3427" s="205"/>
      <c r="I3427" s="212">
        <v>10037</v>
      </c>
      <c r="J3427" s="213" t="s">
        <v>2291</v>
      </c>
    </row>
    <row r="3428" spans="8:10" x14ac:dyDescent="0.2">
      <c r="H3428" s="205">
        <v>4121</v>
      </c>
      <c r="I3428" s="212">
        <v>14535</v>
      </c>
      <c r="J3428" s="213" t="s">
        <v>2292</v>
      </c>
    </row>
    <row r="3429" spans="8:10" x14ac:dyDescent="0.2">
      <c r="H3429" s="205">
        <v>4080</v>
      </c>
      <c r="I3429" s="212">
        <v>15386</v>
      </c>
      <c r="J3429" s="213" t="s">
        <v>2293</v>
      </c>
    </row>
    <row r="3430" spans="8:10" x14ac:dyDescent="0.2">
      <c r="H3430" s="205">
        <v>4122</v>
      </c>
      <c r="I3430" s="212">
        <v>10009</v>
      </c>
      <c r="J3430" s="213" t="s">
        <v>2294</v>
      </c>
    </row>
    <row r="3431" spans="8:10" x14ac:dyDescent="0.2">
      <c r="H3431" s="205">
        <v>2114</v>
      </c>
      <c r="I3431" s="212">
        <v>14137</v>
      </c>
      <c r="J3431" s="213" t="s">
        <v>2295</v>
      </c>
    </row>
    <row r="3432" spans="8:10" x14ac:dyDescent="0.2">
      <c r="H3432" s="205"/>
      <c r="I3432" s="212">
        <v>10105</v>
      </c>
      <c r="J3432" s="213" t="s">
        <v>2296</v>
      </c>
    </row>
    <row r="3433" spans="8:10" x14ac:dyDescent="0.2">
      <c r="H3433" s="205">
        <v>3297</v>
      </c>
      <c r="I3433" s="212">
        <v>14417</v>
      </c>
      <c r="J3433" s="213" t="s">
        <v>2297</v>
      </c>
    </row>
    <row r="3434" spans="8:10" x14ac:dyDescent="0.2">
      <c r="H3434" s="205">
        <v>502</v>
      </c>
      <c r="I3434" s="212">
        <v>15111</v>
      </c>
      <c r="J3434" s="213" t="s">
        <v>2298</v>
      </c>
    </row>
    <row r="3435" spans="8:10" x14ac:dyDescent="0.2">
      <c r="H3435" s="205"/>
      <c r="I3435" s="212">
        <v>16321</v>
      </c>
      <c r="J3435" s="213" t="s">
        <v>3990</v>
      </c>
    </row>
    <row r="3436" spans="8:10" x14ac:dyDescent="0.2">
      <c r="H3436" s="205">
        <v>5863</v>
      </c>
      <c r="I3436" s="212">
        <v>14916</v>
      </c>
      <c r="J3436" s="213" t="s">
        <v>2299</v>
      </c>
    </row>
    <row r="3437" spans="8:10" x14ac:dyDescent="0.2">
      <c r="H3437" s="205">
        <v>6158</v>
      </c>
      <c r="I3437" s="212">
        <v>10078</v>
      </c>
      <c r="J3437" s="213" t="s">
        <v>2300</v>
      </c>
    </row>
    <row r="3438" spans="8:10" x14ac:dyDescent="0.2">
      <c r="H3438" s="205"/>
      <c r="I3438" s="212">
        <v>10417</v>
      </c>
      <c r="J3438" s="213" t="s">
        <v>2301</v>
      </c>
    </row>
    <row r="3439" spans="8:10" x14ac:dyDescent="0.2">
      <c r="H3439" s="205">
        <v>6297</v>
      </c>
      <c r="I3439" s="212">
        <v>13226</v>
      </c>
      <c r="J3439" s="213" t="s">
        <v>2302</v>
      </c>
    </row>
    <row r="3440" spans="8:10" x14ac:dyDescent="0.2">
      <c r="H3440" s="205">
        <v>6298</v>
      </c>
      <c r="I3440" s="212">
        <v>10419</v>
      </c>
      <c r="J3440" s="213" t="s">
        <v>2303</v>
      </c>
    </row>
    <row r="3441" spans="8:10" x14ac:dyDescent="0.2">
      <c r="H3441" s="205"/>
      <c r="I3441" s="212">
        <v>10376</v>
      </c>
      <c r="J3441" s="213" t="s">
        <v>2304</v>
      </c>
    </row>
    <row r="3442" spans="8:10" x14ac:dyDescent="0.2">
      <c r="H3442" s="205">
        <v>1068</v>
      </c>
      <c r="I3442" s="212">
        <v>15526</v>
      </c>
      <c r="J3442" s="213" t="s">
        <v>2305</v>
      </c>
    </row>
    <row r="3443" spans="8:10" x14ac:dyDescent="0.2">
      <c r="H3443" s="205"/>
      <c r="I3443" s="212">
        <v>10404</v>
      </c>
      <c r="J3443" s="213" t="s">
        <v>2306</v>
      </c>
    </row>
    <row r="3444" spans="8:10" x14ac:dyDescent="0.2">
      <c r="H3444" s="205">
        <v>43</v>
      </c>
      <c r="I3444" s="212">
        <v>10365</v>
      </c>
      <c r="J3444" s="213" t="s">
        <v>2307</v>
      </c>
    </row>
    <row r="3445" spans="8:10" x14ac:dyDescent="0.2">
      <c r="H3445" s="205">
        <v>199</v>
      </c>
      <c r="I3445" s="212">
        <v>10368</v>
      </c>
      <c r="J3445" s="213" t="s">
        <v>2308</v>
      </c>
    </row>
    <row r="3446" spans="8:10" x14ac:dyDescent="0.2">
      <c r="H3446" s="205"/>
      <c r="I3446" s="212">
        <v>10369</v>
      </c>
      <c r="J3446" s="213" t="s">
        <v>2309</v>
      </c>
    </row>
    <row r="3447" spans="8:10" x14ac:dyDescent="0.2">
      <c r="H3447" s="205">
        <v>4287</v>
      </c>
      <c r="I3447" s="212">
        <v>10370</v>
      </c>
      <c r="J3447" s="213" t="s">
        <v>2310</v>
      </c>
    </row>
    <row r="3448" spans="8:10" x14ac:dyDescent="0.2">
      <c r="H3448" s="205">
        <v>1348</v>
      </c>
      <c r="I3448" s="212">
        <v>10371</v>
      </c>
      <c r="J3448" s="213" t="s">
        <v>2311</v>
      </c>
    </row>
    <row r="3449" spans="8:10" x14ac:dyDescent="0.2">
      <c r="H3449" s="205">
        <v>6159</v>
      </c>
      <c r="I3449" s="212">
        <v>10372</v>
      </c>
      <c r="J3449" s="213" t="s">
        <v>2312</v>
      </c>
    </row>
    <row r="3450" spans="8:10" x14ac:dyDescent="0.2">
      <c r="H3450" s="205"/>
      <c r="I3450" s="212">
        <v>16233</v>
      </c>
      <c r="J3450" s="213" t="s">
        <v>3991</v>
      </c>
    </row>
    <row r="3451" spans="8:10" x14ac:dyDescent="0.2">
      <c r="H3451" s="205"/>
      <c r="I3451" s="212">
        <v>10205</v>
      </c>
      <c r="J3451" s="213" t="s">
        <v>2313</v>
      </c>
    </row>
    <row r="3452" spans="8:10" x14ac:dyDescent="0.2">
      <c r="H3452" s="205">
        <v>2160</v>
      </c>
      <c r="I3452" s="212">
        <v>10373</v>
      </c>
      <c r="J3452" s="213" t="s">
        <v>2314</v>
      </c>
    </row>
    <row r="3453" spans="8:10" x14ac:dyDescent="0.2">
      <c r="H3453" s="205"/>
      <c r="I3453" s="212">
        <v>10390</v>
      </c>
      <c r="J3453" s="213" t="s">
        <v>2315</v>
      </c>
    </row>
    <row r="3454" spans="8:10" x14ac:dyDescent="0.2">
      <c r="H3454" s="205">
        <v>5539</v>
      </c>
      <c r="I3454" s="212">
        <v>14910</v>
      </c>
      <c r="J3454" s="213" t="s">
        <v>2316</v>
      </c>
    </row>
    <row r="3455" spans="8:10" x14ac:dyDescent="0.2">
      <c r="H3455" s="205">
        <v>5692</v>
      </c>
      <c r="I3455" s="212">
        <v>14909</v>
      </c>
      <c r="J3455" s="213" t="s">
        <v>2317</v>
      </c>
    </row>
    <row r="3456" spans="8:10" x14ac:dyDescent="0.2">
      <c r="H3456" s="205">
        <v>5503</v>
      </c>
      <c r="I3456" s="212">
        <v>14908</v>
      </c>
      <c r="J3456" s="213" t="s">
        <v>2318</v>
      </c>
    </row>
    <row r="3457" spans="8:10" x14ac:dyDescent="0.2">
      <c r="H3457" s="205">
        <v>5653</v>
      </c>
      <c r="I3457" s="212">
        <v>14907</v>
      </c>
      <c r="J3457" s="213" t="s">
        <v>2319</v>
      </c>
    </row>
    <row r="3458" spans="8:10" x14ac:dyDescent="0.2">
      <c r="H3458" s="205">
        <v>5937</v>
      </c>
      <c r="I3458" s="212">
        <v>14906</v>
      </c>
      <c r="J3458" s="213" t="s">
        <v>2320</v>
      </c>
    </row>
    <row r="3459" spans="8:10" x14ac:dyDescent="0.2">
      <c r="H3459" s="205"/>
      <c r="I3459" s="212">
        <v>10387</v>
      </c>
      <c r="J3459" s="213" t="s">
        <v>2321</v>
      </c>
    </row>
    <row r="3460" spans="8:10" x14ac:dyDescent="0.2">
      <c r="H3460" s="205"/>
      <c r="I3460" s="212">
        <v>10388</v>
      </c>
      <c r="J3460" s="213" t="s">
        <v>2322</v>
      </c>
    </row>
    <row r="3461" spans="8:10" x14ac:dyDescent="0.2">
      <c r="H3461" s="205"/>
      <c r="I3461" s="212">
        <v>10422</v>
      </c>
      <c r="J3461" s="213" t="s">
        <v>2323</v>
      </c>
    </row>
    <row r="3462" spans="8:10" x14ac:dyDescent="0.2">
      <c r="H3462" s="205">
        <v>2113</v>
      </c>
      <c r="I3462" s="212">
        <v>14480</v>
      </c>
      <c r="J3462" s="213" t="s">
        <v>2324</v>
      </c>
    </row>
    <row r="3463" spans="8:10" x14ac:dyDescent="0.2">
      <c r="H3463" s="205"/>
      <c r="I3463" s="212">
        <v>10406</v>
      </c>
      <c r="J3463" s="213" t="s">
        <v>2325</v>
      </c>
    </row>
    <row r="3464" spans="8:10" x14ac:dyDescent="0.2">
      <c r="H3464" s="205">
        <v>5766</v>
      </c>
      <c r="I3464" s="212">
        <v>14903</v>
      </c>
      <c r="J3464" s="213" t="s">
        <v>2326</v>
      </c>
    </row>
    <row r="3465" spans="8:10" x14ac:dyDescent="0.2">
      <c r="H3465" s="205">
        <v>5803</v>
      </c>
      <c r="I3465" s="212">
        <v>14902</v>
      </c>
      <c r="J3465" s="213" t="s">
        <v>2327</v>
      </c>
    </row>
    <row r="3466" spans="8:10" x14ac:dyDescent="0.2">
      <c r="H3466" s="205">
        <v>5654</v>
      </c>
      <c r="I3466" s="212">
        <v>14901</v>
      </c>
      <c r="J3466" s="213" t="s">
        <v>2328</v>
      </c>
    </row>
    <row r="3467" spans="8:10" x14ac:dyDescent="0.2">
      <c r="H3467" s="205"/>
      <c r="I3467" s="212">
        <v>11365</v>
      </c>
      <c r="J3467" s="213" t="s">
        <v>2329</v>
      </c>
    </row>
    <row r="3468" spans="8:10" x14ac:dyDescent="0.2">
      <c r="H3468" s="205"/>
      <c r="I3468" s="212">
        <v>11341</v>
      </c>
      <c r="J3468" s="213" t="s">
        <v>2330</v>
      </c>
    </row>
    <row r="3469" spans="8:10" x14ac:dyDescent="0.2">
      <c r="H3469" s="205">
        <v>5464</v>
      </c>
      <c r="I3469" s="212">
        <v>15488</v>
      </c>
      <c r="J3469" s="213" t="s">
        <v>3120</v>
      </c>
    </row>
    <row r="3470" spans="8:10" x14ac:dyDescent="0.2">
      <c r="H3470" s="205">
        <v>6220</v>
      </c>
      <c r="I3470" s="212">
        <v>10919</v>
      </c>
      <c r="J3470" s="213" t="s">
        <v>2331</v>
      </c>
    </row>
    <row r="3471" spans="8:10" x14ac:dyDescent="0.2">
      <c r="H3471" s="205">
        <v>6025</v>
      </c>
      <c r="I3471" s="212">
        <v>10923</v>
      </c>
      <c r="J3471" s="213" t="s">
        <v>2332</v>
      </c>
    </row>
    <row r="3472" spans="8:10" x14ac:dyDescent="0.2">
      <c r="H3472" s="205">
        <v>946</v>
      </c>
      <c r="I3472" s="212">
        <v>15343</v>
      </c>
      <c r="J3472" s="213" t="s">
        <v>2333</v>
      </c>
    </row>
    <row r="3473" spans="8:10" x14ac:dyDescent="0.2">
      <c r="H3473" s="205">
        <v>4871</v>
      </c>
      <c r="I3473" s="212">
        <v>15440</v>
      </c>
      <c r="J3473" s="213" t="s">
        <v>2334</v>
      </c>
    </row>
    <row r="3474" spans="8:10" x14ac:dyDescent="0.2">
      <c r="H3474" s="205">
        <v>2792</v>
      </c>
      <c r="I3474" s="212">
        <v>13850</v>
      </c>
      <c r="J3474" s="213" t="s">
        <v>2335</v>
      </c>
    </row>
    <row r="3475" spans="8:10" x14ac:dyDescent="0.2">
      <c r="H3475" s="205"/>
      <c r="I3475" s="212">
        <v>11106</v>
      </c>
      <c r="J3475" s="213" t="s">
        <v>2336</v>
      </c>
    </row>
    <row r="3476" spans="8:10" x14ac:dyDescent="0.2">
      <c r="H3476" s="205">
        <v>1710</v>
      </c>
      <c r="I3476" s="212">
        <v>10457</v>
      </c>
      <c r="J3476" s="213" t="s">
        <v>2337</v>
      </c>
    </row>
    <row r="3477" spans="8:10" x14ac:dyDescent="0.2">
      <c r="H3477" s="205">
        <v>3036</v>
      </c>
      <c r="I3477" s="212">
        <v>10458</v>
      </c>
      <c r="J3477" s="213" t="s">
        <v>2338</v>
      </c>
    </row>
    <row r="3478" spans="8:10" x14ac:dyDescent="0.2">
      <c r="H3478" s="205">
        <v>888</v>
      </c>
      <c r="I3478" s="212">
        <v>15310</v>
      </c>
      <c r="J3478" s="213" t="s">
        <v>2339</v>
      </c>
    </row>
    <row r="3479" spans="8:10" x14ac:dyDescent="0.2">
      <c r="H3479" s="205">
        <v>120</v>
      </c>
      <c r="I3479" s="212">
        <v>10459</v>
      </c>
      <c r="J3479" s="213" t="s">
        <v>2340</v>
      </c>
    </row>
    <row r="3480" spans="8:10" x14ac:dyDescent="0.2">
      <c r="H3480" s="205">
        <v>2895</v>
      </c>
      <c r="I3480" s="212">
        <v>13823</v>
      </c>
      <c r="J3480" s="213" t="s">
        <v>2341</v>
      </c>
    </row>
    <row r="3481" spans="8:10" x14ac:dyDescent="0.2">
      <c r="H3481" s="205"/>
      <c r="I3481" s="212">
        <v>16472</v>
      </c>
      <c r="J3481" s="213" t="s">
        <v>3992</v>
      </c>
    </row>
    <row r="3482" spans="8:10" x14ac:dyDescent="0.2">
      <c r="H3482" s="205">
        <v>3444</v>
      </c>
      <c r="I3482" s="212">
        <v>14467</v>
      </c>
      <c r="J3482" s="213" t="s">
        <v>2342</v>
      </c>
    </row>
    <row r="3483" spans="8:10" x14ac:dyDescent="0.2">
      <c r="H3483" s="205">
        <v>3007</v>
      </c>
      <c r="I3483" s="212">
        <v>10461</v>
      </c>
      <c r="J3483" s="213" t="s">
        <v>2343</v>
      </c>
    </row>
    <row r="3484" spans="8:10" x14ac:dyDescent="0.2">
      <c r="H3484" s="205">
        <v>3298</v>
      </c>
      <c r="I3484" s="212">
        <v>14418</v>
      </c>
      <c r="J3484" s="213" t="s">
        <v>2344</v>
      </c>
    </row>
    <row r="3485" spans="8:10" x14ac:dyDescent="0.2">
      <c r="H3485" s="205">
        <v>626</v>
      </c>
      <c r="I3485" s="212">
        <v>15188</v>
      </c>
      <c r="J3485" s="213" t="s">
        <v>2345</v>
      </c>
    </row>
    <row r="3486" spans="8:10" x14ac:dyDescent="0.2">
      <c r="H3486" s="205">
        <v>4261</v>
      </c>
      <c r="I3486" s="212">
        <v>10462</v>
      </c>
      <c r="J3486" s="213" t="s">
        <v>2346</v>
      </c>
    </row>
    <row r="3487" spans="8:10" x14ac:dyDescent="0.2">
      <c r="H3487" s="205"/>
      <c r="I3487" s="212">
        <v>10463</v>
      </c>
      <c r="J3487" s="213" t="s">
        <v>2347</v>
      </c>
    </row>
    <row r="3488" spans="8:10" x14ac:dyDescent="0.2">
      <c r="H3488" s="205"/>
      <c r="I3488" s="212">
        <v>10480</v>
      </c>
      <c r="J3488" s="213" t="s">
        <v>2348</v>
      </c>
    </row>
    <row r="3489" spans="8:10" x14ac:dyDescent="0.2">
      <c r="H3489" s="205"/>
      <c r="I3489" s="212">
        <v>16544</v>
      </c>
      <c r="J3489" s="213" t="s">
        <v>3993</v>
      </c>
    </row>
    <row r="3490" spans="8:10" x14ac:dyDescent="0.2">
      <c r="H3490" s="205"/>
      <c r="I3490" s="212">
        <v>10465</v>
      </c>
      <c r="J3490" s="213" t="s">
        <v>2349</v>
      </c>
    </row>
    <row r="3491" spans="8:10" x14ac:dyDescent="0.2">
      <c r="H3491" s="205">
        <v>69</v>
      </c>
      <c r="I3491" s="212">
        <v>10451</v>
      </c>
      <c r="J3491" s="213" t="s">
        <v>2350</v>
      </c>
    </row>
    <row r="3492" spans="8:10" x14ac:dyDescent="0.2">
      <c r="H3492" s="205">
        <v>990</v>
      </c>
      <c r="I3492" s="212">
        <v>15373</v>
      </c>
      <c r="J3492" s="213" t="s">
        <v>2351</v>
      </c>
    </row>
    <row r="3493" spans="8:10" x14ac:dyDescent="0.2">
      <c r="H3493" s="205">
        <v>991</v>
      </c>
      <c r="I3493" s="212">
        <v>15374</v>
      </c>
      <c r="J3493" s="213" t="s">
        <v>2352</v>
      </c>
    </row>
    <row r="3494" spans="8:10" x14ac:dyDescent="0.2">
      <c r="H3494" s="205">
        <v>754</v>
      </c>
      <c r="I3494" s="212">
        <v>15258</v>
      </c>
      <c r="J3494" s="213" t="s">
        <v>2353</v>
      </c>
    </row>
    <row r="3495" spans="8:10" x14ac:dyDescent="0.2">
      <c r="H3495" s="205"/>
      <c r="I3495" s="212">
        <v>10467</v>
      </c>
      <c r="J3495" s="213" t="s">
        <v>2354</v>
      </c>
    </row>
    <row r="3496" spans="8:10" x14ac:dyDescent="0.2">
      <c r="H3496" s="205"/>
      <c r="I3496" s="212">
        <v>16476</v>
      </c>
      <c r="J3496" s="213" t="s">
        <v>3994</v>
      </c>
    </row>
    <row r="3497" spans="8:10" x14ac:dyDescent="0.2">
      <c r="H3497" s="205"/>
      <c r="I3497" s="212">
        <v>10199</v>
      </c>
      <c r="J3497" s="213" t="s">
        <v>2355</v>
      </c>
    </row>
    <row r="3498" spans="8:10" x14ac:dyDescent="0.2">
      <c r="H3498" s="205">
        <v>4240</v>
      </c>
      <c r="I3498" s="212">
        <v>10468</v>
      </c>
      <c r="J3498" s="213" t="s">
        <v>2356</v>
      </c>
    </row>
    <row r="3499" spans="8:10" x14ac:dyDescent="0.2">
      <c r="H3499" s="205">
        <v>959</v>
      </c>
      <c r="I3499" s="212">
        <v>15354</v>
      </c>
      <c r="J3499" s="213" t="s">
        <v>2057</v>
      </c>
    </row>
    <row r="3500" spans="8:10" x14ac:dyDescent="0.2">
      <c r="H3500" s="205">
        <v>2585</v>
      </c>
      <c r="I3500" s="212">
        <v>10469</v>
      </c>
      <c r="J3500" s="213" t="s">
        <v>2058</v>
      </c>
    </row>
    <row r="3501" spans="8:10" x14ac:dyDescent="0.2">
      <c r="H3501" s="205">
        <v>3037</v>
      </c>
      <c r="I3501" s="212">
        <v>10470</v>
      </c>
      <c r="J3501" s="213" t="s">
        <v>2059</v>
      </c>
    </row>
    <row r="3502" spans="8:10" x14ac:dyDescent="0.2">
      <c r="H3502" s="205">
        <v>1349</v>
      </c>
      <c r="I3502" s="212">
        <v>10471</v>
      </c>
      <c r="J3502" s="213" t="s">
        <v>2060</v>
      </c>
    </row>
    <row r="3503" spans="8:10" x14ac:dyDescent="0.2">
      <c r="H3503" s="205"/>
      <c r="I3503" s="212">
        <v>11350</v>
      </c>
      <c r="J3503" s="213" t="s">
        <v>2061</v>
      </c>
    </row>
    <row r="3504" spans="8:10" x14ac:dyDescent="0.2">
      <c r="H3504" s="205">
        <v>992</v>
      </c>
      <c r="I3504" s="212">
        <v>16652</v>
      </c>
      <c r="J3504" s="213" t="s">
        <v>2062</v>
      </c>
    </row>
    <row r="3505" spans="8:10" x14ac:dyDescent="0.2">
      <c r="H3505" s="205">
        <v>2586</v>
      </c>
      <c r="I3505" s="212">
        <v>10472</v>
      </c>
      <c r="J3505" s="213" t="s">
        <v>2063</v>
      </c>
    </row>
    <row r="3506" spans="8:10" x14ac:dyDescent="0.2">
      <c r="H3506" s="205">
        <v>200</v>
      </c>
      <c r="I3506" s="212">
        <v>13250</v>
      </c>
      <c r="J3506" s="213" t="s">
        <v>2064</v>
      </c>
    </row>
    <row r="3507" spans="8:10" x14ac:dyDescent="0.2">
      <c r="H3507" s="205"/>
      <c r="I3507" s="212">
        <v>10976</v>
      </c>
      <c r="J3507" s="213" t="s">
        <v>2065</v>
      </c>
    </row>
    <row r="3508" spans="8:10" x14ac:dyDescent="0.2">
      <c r="H3508" s="205"/>
      <c r="I3508" s="212">
        <v>11088</v>
      </c>
      <c r="J3508" s="213" t="s">
        <v>2066</v>
      </c>
    </row>
    <row r="3509" spans="8:10" x14ac:dyDescent="0.2">
      <c r="H3509" s="205">
        <v>3276</v>
      </c>
      <c r="I3509" s="212">
        <v>14410</v>
      </c>
      <c r="J3509" s="213" t="s">
        <v>2067</v>
      </c>
    </row>
    <row r="3510" spans="8:10" x14ac:dyDescent="0.2">
      <c r="H3510" s="205"/>
      <c r="I3510" s="212">
        <v>10441</v>
      </c>
      <c r="J3510" s="213" t="s">
        <v>2068</v>
      </c>
    </row>
    <row r="3511" spans="8:10" x14ac:dyDescent="0.2">
      <c r="H3511" s="205">
        <v>4621</v>
      </c>
      <c r="I3511" s="212">
        <v>15430</v>
      </c>
      <c r="J3511" s="213" t="s">
        <v>2069</v>
      </c>
    </row>
    <row r="3512" spans="8:10" x14ac:dyDescent="0.2">
      <c r="H3512" s="205">
        <v>1220</v>
      </c>
      <c r="I3512" s="212">
        <v>10442</v>
      </c>
      <c r="J3512" s="213" t="s">
        <v>2070</v>
      </c>
    </row>
    <row r="3513" spans="8:10" x14ac:dyDescent="0.2">
      <c r="H3513" s="205">
        <v>70</v>
      </c>
      <c r="I3513" s="212">
        <v>10443</v>
      </c>
      <c r="J3513" s="213" t="s">
        <v>2071</v>
      </c>
    </row>
    <row r="3514" spans="8:10" x14ac:dyDescent="0.2">
      <c r="H3514" s="205">
        <v>886</v>
      </c>
      <c r="I3514" s="212">
        <v>15309</v>
      </c>
      <c r="J3514" s="213" t="s">
        <v>2072</v>
      </c>
    </row>
    <row r="3515" spans="8:10" x14ac:dyDescent="0.2">
      <c r="H3515" s="205">
        <v>3379</v>
      </c>
      <c r="I3515" s="212">
        <v>15608</v>
      </c>
      <c r="J3515" s="213" t="s">
        <v>2073</v>
      </c>
    </row>
    <row r="3516" spans="8:10" x14ac:dyDescent="0.2">
      <c r="H3516" s="205">
        <v>1146</v>
      </c>
      <c r="I3516" s="212">
        <v>15527</v>
      </c>
      <c r="J3516" s="213" t="s">
        <v>2074</v>
      </c>
    </row>
    <row r="3517" spans="8:10" x14ac:dyDescent="0.2">
      <c r="H3517" s="205"/>
      <c r="I3517" s="212">
        <v>16275</v>
      </c>
      <c r="J3517" s="213" t="s">
        <v>3995</v>
      </c>
    </row>
    <row r="3518" spans="8:10" x14ac:dyDescent="0.2">
      <c r="H3518" s="205"/>
      <c r="I3518" s="212">
        <v>10445</v>
      </c>
      <c r="J3518" s="213" t="s">
        <v>2075</v>
      </c>
    </row>
    <row r="3519" spans="8:10" x14ac:dyDescent="0.2">
      <c r="H3519" s="205">
        <v>3316</v>
      </c>
      <c r="I3519" s="212">
        <v>14424</v>
      </c>
      <c r="J3519" s="213" t="s">
        <v>2076</v>
      </c>
    </row>
    <row r="3520" spans="8:10" x14ac:dyDescent="0.2">
      <c r="H3520" s="205">
        <v>4262</v>
      </c>
      <c r="I3520" s="212">
        <v>10446</v>
      </c>
      <c r="J3520" s="213" t="s">
        <v>2077</v>
      </c>
    </row>
    <row r="3521" spans="8:10" x14ac:dyDescent="0.2">
      <c r="H3521" s="205">
        <v>1069</v>
      </c>
      <c r="I3521" s="212">
        <v>15528</v>
      </c>
      <c r="J3521" s="213" t="s">
        <v>2078</v>
      </c>
    </row>
    <row r="3522" spans="8:10" x14ac:dyDescent="0.2">
      <c r="H3522" s="205">
        <v>102</v>
      </c>
      <c r="I3522" s="212">
        <v>10448</v>
      </c>
      <c r="J3522" s="213" t="s">
        <v>2079</v>
      </c>
    </row>
    <row r="3523" spans="8:10" x14ac:dyDescent="0.2">
      <c r="H3523" s="205">
        <v>4946</v>
      </c>
      <c r="I3523" s="212">
        <v>15437</v>
      </c>
      <c r="J3523" s="213" t="s">
        <v>2080</v>
      </c>
    </row>
    <row r="3524" spans="8:10" x14ac:dyDescent="0.2">
      <c r="H3524" s="205"/>
      <c r="I3524" s="212">
        <v>10346</v>
      </c>
      <c r="J3524" s="213" t="s">
        <v>2081</v>
      </c>
    </row>
    <row r="3525" spans="8:10" x14ac:dyDescent="0.2">
      <c r="H3525" s="205"/>
      <c r="I3525" s="212">
        <v>10269</v>
      </c>
      <c r="J3525" s="213" t="s">
        <v>2082</v>
      </c>
    </row>
    <row r="3526" spans="8:10" x14ac:dyDescent="0.2">
      <c r="H3526" s="205">
        <v>251</v>
      </c>
      <c r="I3526" s="212">
        <v>13699</v>
      </c>
      <c r="J3526" s="213" t="s">
        <v>2083</v>
      </c>
    </row>
    <row r="3527" spans="8:10" x14ac:dyDescent="0.2">
      <c r="H3527" s="205">
        <v>180</v>
      </c>
      <c r="I3527" s="212">
        <v>10389</v>
      </c>
      <c r="J3527" s="213" t="s">
        <v>2084</v>
      </c>
    </row>
    <row r="3528" spans="8:10" x14ac:dyDescent="0.2">
      <c r="H3528" s="205"/>
      <c r="I3528" s="212">
        <v>11295</v>
      </c>
      <c r="J3528" s="213" t="s">
        <v>2085</v>
      </c>
    </row>
    <row r="3529" spans="8:10" x14ac:dyDescent="0.2">
      <c r="H3529" s="205"/>
      <c r="I3529" s="212">
        <v>11024</v>
      </c>
      <c r="J3529" s="213" t="s">
        <v>2086</v>
      </c>
    </row>
    <row r="3530" spans="8:10" x14ac:dyDescent="0.2">
      <c r="H3530" s="205">
        <v>2430</v>
      </c>
      <c r="I3530" s="212">
        <v>16596</v>
      </c>
      <c r="J3530" s="213" t="s">
        <v>3996</v>
      </c>
    </row>
    <row r="3531" spans="8:10" x14ac:dyDescent="0.2">
      <c r="H3531" s="205">
        <v>394</v>
      </c>
      <c r="I3531" s="212">
        <v>15057</v>
      </c>
      <c r="J3531" s="213" t="s">
        <v>2087</v>
      </c>
    </row>
    <row r="3532" spans="8:10" x14ac:dyDescent="0.2">
      <c r="H3532" s="205">
        <v>2865</v>
      </c>
      <c r="I3532" s="212">
        <v>13804</v>
      </c>
      <c r="J3532" s="213" t="s">
        <v>2088</v>
      </c>
    </row>
    <row r="3533" spans="8:10" x14ac:dyDescent="0.2">
      <c r="H3533" s="205"/>
      <c r="I3533" s="212">
        <v>16310</v>
      </c>
      <c r="J3533" s="213" t="s">
        <v>3997</v>
      </c>
    </row>
    <row r="3534" spans="8:10" x14ac:dyDescent="0.2">
      <c r="H3534" s="205"/>
      <c r="I3534" s="212">
        <v>16420</v>
      </c>
      <c r="J3534" s="213" t="s">
        <v>3998</v>
      </c>
    </row>
    <row r="3535" spans="8:10" x14ac:dyDescent="0.2">
      <c r="H3535" s="205">
        <v>1009</v>
      </c>
      <c r="I3535" s="212">
        <v>15522</v>
      </c>
      <c r="J3535" s="213" t="s">
        <v>2089</v>
      </c>
    </row>
    <row r="3536" spans="8:10" x14ac:dyDescent="0.2">
      <c r="H3536" s="205">
        <v>4045</v>
      </c>
      <c r="I3536" s="212">
        <v>10275</v>
      </c>
      <c r="J3536" s="213" t="s">
        <v>2090</v>
      </c>
    </row>
    <row r="3537" spans="8:10" x14ac:dyDescent="0.2">
      <c r="H3537" s="205"/>
      <c r="I3537" s="212">
        <v>11349</v>
      </c>
      <c r="J3537" s="213" t="s">
        <v>2091</v>
      </c>
    </row>
    <row r="3538" spans="8:10" x14ac:dyDescent="0.2">
      <c r="H3538" s="205">
        <v>14</v>
      </c>
      <c r="I3538" s="212">
        <v>13255</v>
      </c>
      <c r="J3538" s="213" t="s">
        <v>2092</v>
      </c>
    </row>
    <row r="3539" spans="8:10" x14ac:dyDescent="0.2">
      <c r="H3539" s="205"/>
      <c r="I3539" s="212">
        <v>10276</v>
      </c>
      <c r="J3539" s="213" t="s">
        <v>2093</v>
      </c>
    </row>
    <row r="3540" spans="8:10" x14ac:dyDescent="0.2">
      <c r="H3540" s="205">
        <v>121</v>
      </c>
      <c r="I3540" s="212">
        <v>10277</v>
      </c>
      <c r="J3540" s="213" t="s">
        <v>2094</v>
      </c>
    </row>
    <row r="3541" spans="8:10" x14ac:dyDescent="0.2">
      <c r="H3541" s="205">
        <v>632</v>
      </c>
      <c r="I3541" s="212">
        <v>15194</v>
      </c>
      <c r="J3541" s="213" t="s">
        <v>2095</v>
      </c>
    </row>
    <row r="3542" spans="8:10" x14ac:dyDescent="0.2">
      <c r="H3542" s="205">
        <v>4081</v>
      </c>
      <c r="I3542" s="212">
        <v>10278</v>
      </c>
      <c r="J3542" s="213" t="s">
        <v>2096</v>
      </c>
    </row>
    <row r="3543" spans="8:10" x14ac:dyDescent="0.2">
      <c r="H3543" s="205">
        <v>3238</v>
      </c>
      <c r="I3543" s="212">
        <v>14398</v>
      </c>
      <c r="J3543" s="213" t="s">
        <v>2097</v>
      </c>
    </row>
    <row r="3544" spans="8:10" x14ac:dyDescent="0.2">
      <c r="H3544" s="205"/>
      <c r="I3544" s="212">
        <v>16290</v>
      </c>
      <c r="J3544" s="213" t="s">
        <v>3999</v>
      </c>
    </row>
    <row r="3545" spans="8:10" x14ac:dyDescent="0.2">
      <c r="H3545" s="205">
        <v>995</v>
      </c>
      <c r="I3545" s="212">
        <v>15377</v>
      </c>
      <c r="J3545" s="213" t="s">
        <v>2098</v>
      </c>
    </row>
    <row r="3546" spans="8:10" x14ac:dyDescent="0.2">
      <c r="H3546" s="205"/>
      <c r="I3546" s="212">
        <v>10003</v>
      </c>
      <c r="J3546" s="213" t="s">
        <v>2099</v>
      </c>
    </row>
    <row r="3547" spans="8:10" x14ac:dyDescent="0.2">
      <c r="H3547" s="205">
        <v>298</v>
      </c>
      <c r="I3547" s="212">
        <v>15631</v>
      </c>
      <c r="J3547" s="213" t="s">
        <v>2100</v>
      </c>
    </row>
    <row r="3548" spans="8:10" x14ac:dyDescent="0.2">
      <c r="H3548" s="205"/>
      <c r="I3548" s="212">
        <v>10280</v>
      </c>
      <c r="J3548" s="213" t="s">
        <v>2101</v>
      </c>
    </row>
    <row r="3549" spans="8:10" x14ac:dyDescent="0.2">
      <c r="H3549" s="205">
        <v>553</v>
      </c>
      <c r="I3549" s="212">
        <v>15132</v>
      </c>
      <c r="J3549" s="213" t="s">
        <v>2102</v>
      </c>
    </row>
    <row r="3550" spans="8:10" x14ac:dyDescent="0.2">
      <c r="H3550" s="205">
        <v>4951</v>
      </c>
      <c r="I3550" s="212">
        <v>15439</v>
      </c>
      <c r="J3550" s="213" t="s">
        <v>2103</v>
      </c>
    </row>
    <row r="3551" spans="8:10" x14ac:dyDescent="0.2">
      <c r="H3551" s="205">
        <v>1147</v>
      </c>
      <c r="I3551" s="212">
        <v>15523</v>
      </c>
      <c r="J3551" s="213" t="s">
        <v>2104</v>
      </c>
    </row>
    <row r="3552" spans="8:10" x14ac:dyDescent="0.2">
      <c r="H3552" s="205"/>
      <c r="I3552" s="212">
        <v>10283</v>
      </c>
      <c r="J3552" s="213" t="s">
        <v>2105</v>
      </c>
    </row>
    <row r="3553" spans="8:10" x14ac:dyDescent="0.2">
      <c r="H3553" s="205"/>
      <c r="I3553" s="212">
        <v>16332</v>
      </c>
      <c r="J3553" s="213" t="s">
        <v>4000</v>
      </c>
    </row>
    <row r="3554" spans="8:10" x14ac:dyDescent="0.2">
      <c r="H3554" s="205">
        <v>3427</v>
      </c>
      <c r="I3554" s="212">
        <v>15610</v>
      </c>
      <c r="J3554" s="213" t="s">
        <v>2106</v>
      </c>
    </row>
    <row r="3555" spans="8:10" x14ac:dyDescent="0.2">
      <c r="H3555" s="205">
        <v>71</v>
      </c>
      <c r="I3555" s="212">
        <v>10268</v>
      </c>
      <c r="J3555" s="213" t="s">
        <v>2107</v>
      </c>
    </row>
    <row r="3556" spans="8:10" x14ac:dyDescent="0.2">
      <c r="H3556" s="205"/>
      <c r="I3556" s="212">
        <v>16273</v>
      </c>
      <c r="J3556" s="213" t="s">
        <v>4001</v>
      </c>
    </row>
    <row r="3557" spans="8:10" x14ac:dyDescent="0.2">
      <c r="H3557" s="205">
        <v>181</v>
      </c>
      <c r="I3557" s="212">
        <v>10242</v>
      </c>
      <c r="J3557" s="213" t="s">
        <v>2108</v>
      </c>
    </row>
    <row r="3558" spans="8:10" x14ac:dyDescent="0.2">
      <c r="H3558" s="205">
        <v>2974</v>
      </c>
      <c r="I3558" s="212">
        <v>14515</v>
      </c>
      <c r="J3558" s="213" t="s">
        <v>2109</v>
      </c>
    </row>
    <row r="3559" spans="8:10" x14ac:dyDescent="0.2">
      <c r="H3559" s="205">
        <v>182</v>
      </c>
      <c r="I3559" s="212">
        <v>10334</v>
      </c>
      <c r="J3559" s="213" t="s">
        <v>2110</v>
      </c>
    </row>
    <row r="3560" spans="8:10" x14ac:dyDescent="0.2">
      <c r="H3560" s="205">
        <v>594</v>
      </c>
      <c r="I3560" s="212">
        <v>15166</v>
      </c>
      <c r="J3560" s="213" t="s">
        <v>2111</v>
      </c>
    </row>
    <row r="3561" spans="8:10" x14ac:dyDescent="0.2">
      <c r="H3561" s="205"/>
      <c r="I3561" s="212">
        <v>10120</v>
      </c>
      <c r="J3561" s="213" t="s">
        <v>2112</v>
      </c>
    </row>
    <row r="3562" spans="8:10" x14ac:dyDescent="0.2">
      <c r="H3562" s="205">
        <v>3359</v>
      </c>
      <c r="I3562" s="212">
        <v>15381</v>
      </c>
      <c r="J3562" s="213" t="s">
        <v>3691</v>
      </c>
    </row>
    <row r="3563" spans="8:10" x14ac:dyDescent="0.2">
      <c r="H3563" s="205">
        <v>4786</v>
      </c>
      <c r="I3563" s="212">
        <v>15462</v>
      </c>
      <c r="J3563" s="213" t="s">
        <v>2113</v>
      </c>
    </row>
    <row r="3564" spans="8:10" x14ac:dyDescent="0.2">
      <c r="H3564" s="205"/>
      <c r="I3564" s="212">
        <v>10335</v>
      </c>
      <c r="J3564" s="213" t="s">
        <v>2114</v>
      </c>
    </row>
    <row r="3565" spans="8:10" x14ac:dyDescent="0.2">
      <c r="H3565" s="205"/>
      <c r="I3565" s="212">
        <v>10336</v>
      </c>
      <c r="J3565" s="213" t="s">
        <v>2115</v>
      </c>
    </row>
    <row r="3566" spans="8:10" x14ac:dyDescent="0.2">
      <c r="H3566" s="205">
        <v>6202</v>
      </c>
      <c r="I3566" s="212">
        <v>10337</v>
      </c>
      <c r="J3566" s="213" t="s">
        <v>2116</v>
      </c>
    </row>
    <row r="3567" spans="8:10" x14ac:dyDescent="0.2">
      <c r="H3567" s="205">
        <v>554</v>
      </c>
      <c r="I3567" s="212">
        <v>15133</v>
      </c>
      <c r="J3567" s="213" t="s">
        <v>2117</v>
      </c>
    </row>
    <row r="3568" spans="8:10" x14ac:dyDescent="0.2">
      <c r="H3568" s="205">
        <v>671</v>
      </c>
      <c r="I3568" s="212">
        <v>15205</v>
      </c>
      <c r="J3568" s="213" t="s">
        <v>2118</v>
      </c>
    </row>
    <row r="3569" spans="8:10" x14ac:dyDescent="0.2">
      <c r="H3569" s="205">
        <v>4288</v>
      </c>
      <c r="I3569" s="212">
        <v>10338</v>
      </c>
      <c r="J3569" s="213" t="s">
        <v>2119</v>
      </c>
    </row>
    <row r="3570" spans="8:10" x14ac:dyDescent="0.2">
      <c r="H3570" s="205"/>
      <c r="I3570" s="212">
        <v>10339</v>
      </c>
      <c r="J3570" s="213" t="s">
        <v>2120</v>
      </c>
    </row>
    <row r="3571" spans="8:10" x14ac:dyDescent="0.2">
      <c r="H3571" s="205">
        <v>423</v>
      </c>
      <c r="I3571" s="212">
        <v>15080</v>
      </c>
      <c r="J3571" s="213" t="s">
        <v>2121</v>
      </c>
    </row>
    <row r="3572" spans="8:10" x14ac:dyDescent="0.2">
      <c r="H3572" s="205">
        <v>1151</v>
      </c>
      <c r="I3572" s="212">
        <v>16591</v>
      </c>
      <c r="J3572" s="213" t="s">
        <v>2122</v>
      </c>
    </row>
    <row r="3573" spans="8:10" x14ac:dyDescent="0.2">
      <c r="H3573" s="205"/>
      <c r="I3573" s="212">
        <v>10341</v>
      </c>
      <c r="J3573" s="213" t="s">
        <v>2123</v>
      </c>
    </row>
    <row r="3574" spans="8:10" x14ac:dyDescent="0.2">
      <c r="H3574" s="205"/>
      <c r="I3574" s="212">
        <v>10342</v>
      </c>
      <c r="J3574" s="213" t="s">
        <v>2124</v>
      </c>
    </row>
    <row r="3575" spans="8:10" x14ac:dyDescent="0.2">
      <c r="H3575" s="205"/>
      <c r="I3575" s="212">
        <v>10343</v>
      </c>
      <c r="J3575" s="213" t="s">
        <v>2125</v>
      </c>
    </row>
    <row r="3576" spans="8:10" x14ac:dyDescent="0.2">
      <c r="H3576" s="205">
        <v>769</v>
      </c>
      <c r="I3576" s="212">
        <v>15268</v>
      </c>
      <c r="J3576" s="213" t="s">
        <v>2126</v>
      </c>
    </row>
    <row r="3577" spans="8:10" x14ac:dyDescent="0.2">
      <c r="H3577" s="205">
        <v>4123</v>
      </c>
      <c r="I3577" s="212">
        <v>10360</v>
      </c>
      <c r="J3577" s="213" t="s">
        <v>2127</v>
      </c>
    </row>
    <row r="3578" spans="8:10" x14ac:dyDescent="0.2">
      <c r="H3578" s="205"/>
      <c r="I3578" s="212">
        <v>16352</v>
      </c>
      <c r="J3578" s="213" t="s">
        <v>4002</v>
      </c>
    </row>
    <row r="3579" spans="8:10" x14ac:dyDescent="0.2">
      <c r="H3579" s="205"/>
      <c r="I3579" s="212">
        <v>10345</v>
      </c>
      <c r="J3579" s="213" t="s">
        <v>2128</v>
      </c>
    </row>
    <row r="3580" spans="8:10" x14ac:dyDescent="0.2">
      <c r="H3580" s="205"/>
      <c r="I3580" s="212">
        <v>11319</v>
      </c>
      <c r="J3580" s="213" t="s">
        <v>2129</v>
      </c>
    </row>
    <row r="3581" spans="8:10" x14ac:dyDescent="0.2">
      <c r="H3581" s="205">
        <v>72</v>
      </c>
      <c r="I3581" s="212">
        <v>10331</v>
      </c>
      <c r="J3581" s="213" t="s">
        <v>2130</v>
      </c>
    </row>
    <row r="3582" spans="8:10" x14ac:dyDescent="0.2">
      <c r="H3582" s="205">
        <v>2866</v>
      </c>
      <c r="I3582" s="212">
        <v>13805</v>
      </c>
      <c r="J3582" s="213" t="s">
        <v>2131</v>
      </c>
    </row>
    <row r="3583" spans="8:10" x14ac:dyDescent="0.2">
      <c r="H3583" s="205">
        <v>230</v>
      </c>
      <c r="I3583" s="212">
        <v>10347</v>
      </c>
      <c r="J3583" s="213" t="s">
        <v>2132</v>
      </c>
    </row>
    <row r="3584" spans="8:10" x14ac:dyDescent="0.2">
      <c r="H3584" s="205">
        <v>2501</v>
      </c>
      <c r="I3584" s="212">
        <v>10348</v>
      </c>
      <c r="J3584" s="213" t="s">
        <v>2133</v>
      </c>
    </row>
    <row r="3585" spans="8:10" x14ac:dyDescent="0.2">
      <c r="H3585" s="205"/>
      <c r="I3585" s="212">
        <v>16289</v>
      </c>
      <c r="J3585" s="213" t="s">
        <v>4003</v>
      </c>
    </row>
    <row r="3586" spans="8:10" x14ac:dyDescent="0.2">
      <c r="H3586" s="205">
        <v>2502</v>
      </c>
      <c r="I3586" s="212">
        <v>10349</v>
      </c>
      <c r="J3586" s="213" t="s">
        <v>2134</v>
      </c>
    </row>
    <row r="3587" spans="8:10" x14ac:dyDescent="0.2">
      <c r="H3587" s="205"/>
      <c r="I3587" s="212">
        <v>16305</v>
      </c>
      <c r="J3587" s="213" t="s">
        <v>2135</v>
      </c>
    </row>
    <row r="3588" spans="8:10" x14ac:dyDescent="0.2">
      <c r="H3588" s="205"/>
      <c r="I3588" s="212">
        <v>16461</v>
      </c>
      <c r="J3588" s="213" t="s">
        <v>4004</v>
      </c>
    </row>
    <row r="3589" spans="8:10" x14ac:dyDescent="0.2">
      <c r="H3589" s="205">
        <v>3204</v>
      </c>
      <c r="I3589" s="212">
        <v>14381</v>
      </c>
      <c r="J3589" s="213" t="s">
        <v>2136</v>
      </c>
    </row>
    <row r="3590" spans="8:10" x14ac:dyDescent="0.2">
      <c r="H3590" s="205"/>
      <c r="I3590" s="212">
        <v>10351</v>
      </c>
      <c r="J3590" s="213" t="s">
        <v>2137</v>
      </c>
    </row>
    <row r="3591" spans="8:10" x14ac:dyDescent="0.2">
      <c r="H3591" s="205">
        <v>2481</v>
      </c>
      <c r="I3591" s="212">
        <v>10352</v>
      </c>
      <c r="J3591" s="213" t="s">
        <v>2138</v>
      </c>
    </row>
    <row r="3592" spans="8:10" x14ac:dyDescent="0.2">
      <c r="H3592" s="205">
        <v>2867</v>
      </c>
      <c r="I3592" s="212">
        <v>13806</v>
      </c>
      <c r="J3592" s="213" t="s">
        <v>2139</v>
      </c>
    </row>
    <row r="3593" spans="8:10" x14ac:dyDescent="0.2">
      <c r="H3593" s="205">
        <v>4181</v>
      </c>
      <c r="I3593" s="212">
        <v>10353</v>
      </c>
      <c r="J3593" s="213" t="s">
        <v>2140</v>
      </c>
    </row>
    <row r="3594" spans="8:10" x14ac:dyDescent="0.2">
      <c r="H3594" s="205"/>
      <c r="I3594" s="212">
        <v>16325</v>
      </c>
      <c r="J3594" s="213" t="s">
        <v>4005</v>
      </c>
    </row>
    <row r="3595" spans="8:10" x14ac:dyDescent="0.2">
      <c r="H3595" s="205">
        <v>4082</v>
      </c>
      <c r="I3595" s="212">
        <v>10354</v>
      </c>
      <c r="J3595" s="213" t="s">
        <v>2141</v>
      </c>
    </row>
    <row r="3596" spans="8:10" x14ac:dyDescent="0.2">
      <c r="H3596" s="205">
        <v>360</v>
      </c>
      <c r="I3596" s="212">
        <v>15038</v>
      </c>
      <c r="J3596" s="213" t="s">
        <v>2142</v>
      </c>
    </row>
    <row r="3597" spans="8:10" x14ac:dyDescent="0.2">
      <c r="H3597" s="205">
        <v>4046</v>
      </c>
      <c r="I3597" s="212">
        <v>10356</v>
      </c>
      <c r="J3597" s="213" t="s">
        <v>2143</v>
      </c>
    </row>
    <row r="3598" spans="8:10" x14ac:dyDescent="0.2">
      <c r="H3598" s="205">
        <v>1511</v>
      </c>
      <c r="I3598" s="212">
        <v>10357</v>
      </c>
      <c r="J3598" s="213" t="s">
        <v>2144</v>
      </c>
    </row>
    <row r="3599" spans="8:10" x14ac:dyDescent="0.2">
      <c r="H3599" s="205">
        <v>3038</v>
      </c>
      <c r="I3599" s="212">
        <v>10358</v>
      </c>
      <c r="J3599" s="213" t="s">
        <v>2145</v>
      </c>
    </row>
    <row r="3600" spans="8:10" x14ac:dyDescent="0.2">
      <c r="H3600" s="205"/>
      <c r="I3600" s="212">
        <v>10981</v>
      </c>
      <c r="J3600" s="213" t="s">
        <v>2146</v>
      </c>
    </row>
    <row r="3601" spans="8:10" x14ac:dyDescent="0.2">
      <c r="H3601" s="205">
        <v>2408</v>
      </c>
      <c r="I3601" s="212">
        <v>13710</v>
      </c>
      <c r="J3601" s="213" t="s">
        <v>2147</v>
      </c>
    </row>
    <row r="3602" spans="8:10" x14ac:dyDescent="0.2">
      <c r="H3602" s="205">
        <v>1107</v>
      </c>
      <c r="I3602" s="212">
        <v>15525</v>
      </c>
      <c r="J3602" s="213" t="s">
        <v>2148</v>
      </c>
    </row>
    <row r="3603" spans="8:10" x14ac:dyDescent="0.2">
      <c r="H3603" s="205"/>
      <c r="I3603" s="212">
        <v>16154</v>
      </c>
      <c r="J3603" s="213" t="s">
        <v>4006</v>
      </c>
    </row>
    <row r="3604" spans="8:10" x14ac:dyDescent="0.2">
      <c r="H3604" s="205">
        <v>1323</v>
      </c>
      <c r="I3604" s="212">
        <v>10314</v>
      </c>
      <c r="J3604" s="213" t="s">
        <v>2149</v>
      </c>
    </row>
    <row r="3605" spans="8:10" x14ac:dyDescent="0.2">
      <c r="H3605" s="205"/>
      <c r="I3605" s="212">
        <v>16288</v>
      </c>
      <c r="J3605" s="213" t="s">
        <v>4007</v>
      </c>
    </row>
    <row r="3606" spans="8:10" x14ac:dyDescent="0.2">
      <c r="H3606" s="205">
        <v>627</v>
      </c>
      <c r="I3606" s="212">
        <v>15189</v>
      </c>
      <c r="J3606" s="213" t="s">
        <v>2150</v>
      </c>
    </row>
    <row r="3607" spans="8:10" x14ac:dyDescent="0.2">
      <c r="H3607" s="205">
        <v>755</v>
      </c>
      <c r="I3607" s="212">
        <v>15259</v>
      </c>
      <c r="J3607" s="213" t="s">
        <v>2151</v>
      </c>
    </row>
    <row r="3608" spans="8:10" x14ac:dyDescent="0.2">
      <c r="H3608" s="205">
        <v>4791</v>
      </c>
      <c r="I3608" s="212">
        <v>15418</v>
      </c>
      <c r="J3608" s="213" t="s">
        <v>2152</v>
      </c>
    </row>
    <row r="3609" spans="8:10" x14ac:dyDescent="0.2">
      <c r="H3609" s="205">
        <v>345</v>
      </c>
      <c r="I3609" s="212">
        <v>15028</v>
      </c>
      <c r="J3609" s="213" t="s">
        <v>2153</v>
      </c>
    </row>
    <row r="3610" spans="8:10" x14ac:dyDescent="0.2">
      <c r="H3610" s="205">
        <v>424</v>
      </c>
      <c r="I3610" s="212">
        <v>15081</v>
      </c>
      <c r="J3610" s="213" t="s">
        <v>2154</v>
      </c>
    </row>
    <row r="3611" spans="8:10" x14ac:dyDescent="0.2">
      <c r="H3611" s="205">
        <v>960</v>
      </c>
      <c r="I3611" s="212">
        <v>15355</v>
      </c>
      <c r="J3611" s="213" t="s">
        <v>2155</v>
      </c>
    </row>
    <row r="3612" spans="8:10" x14ac:dyDescent="0.2">
      <c r="H3612" s="205"/>
      <c r="I3612" s="212">
        <v>16357</v>
      </c>
      <c r="J3612" s="213" t="s">
        <v>4008</v>
      </c>
    </row>
    <row r="3613" spans="8:10" x14ac:dyDescent="0.2">
      <c r="H3613" s="205">
        <v>293</v>
      </c>
      <c r="I3613" s="212">
        <v>16123</v>
      </c>
      <c r="J3613" s="213" t="s">
        <v>2156</v>
      </c>
    </row>
    <row r="3614" spans="8:10" x14ac:dyDescent="0.2">
      <c r="H3614" s="205">
        <v>4701</v>
      </c>
      <c r="I3614" s="212">
        <v>15432</v>
      </c>
      <c r="J3614" s="213" t="s">
        <v>2157</v>
      </c>
    </row>
    <row r="3615" spans="8:10" x14ac:dyDescent="0.2">
      <c r="H3615" s="205">
        <v>4781</v>
      </c>
      <c r="I3615" s="212">
        <v>15441</v>
      </c>
      <c r="J3615" s="213" t="s">
        <v>2158</v>
      </c>
    </row>
    <row r="3616" spans="8:10" x14ac:dyDescent="0.2">
      <c r="H3616" s="205">
        <v>4182</v>
      </c>
      <c r="I3616" s="212">
        <v>10359</v>
      </c>
      <c r="J3616" s="213" t="s">
        <v>2159</v>
      </c>
    </row>
    <row r="3617" spans="8:10" x14ac:dyDescent="0.2">
      <c r="H3617" s="205"/>
      <c r="I3617" s="212">
        <v>16416</v>
      </c>
      <c r="J3617" s="213" t="s">
        <v>4009</v>
      </c>
    </row>
    <row r="3618" spans="8:10" x14ac:dyDescent="0.2">
      <c r="H3618" s="205"/>
      <c r="I3618" s="212">
        <v>11207</v>
      </c>
      <c r="J3618" s="213" t="s">
        <v>2160</v>
      </c>
    </row>
    <row r="3619" spans="8:10" x14ac:dyDescent="0.2">
      <c r="H3619" s="205">
        <v>2309</v>
      </c>
      <c r="I3619" s="212">
        <v>13232</v>
      </c>
      <c r="J3619" s="213" t="s">
        <v>2161</v>
      </c>
    </row>
    <row r="3620" spans="8:10" x14ac:dyDescent="0.2">
      <c r="H3620" s="205">
        <v>4047</v>
      </c>
      <c r="I3620" s="212">
        <v>10344</v>
      </c>
      <c r="J3620" s="213" t="s">
        <v>2162</v>
      </c>
    </row>
    <row r="3621" spans="8:10" x14ac:dyDescent="0.2">
      <c r="H3621" s="205">
        <v>4048</v>
      </c>
      <c r="I3621" s="212">
        <v>10303</v>
      </c>
      <c r="J3621" s="213" t="s">
        <v>2163</v>
      </c>
    </row>
    <row r="3622" spans="8:10" x14ac:dyDescent="0.2">
      <c r="H3622" s="205">
        <v>5655</v>
      </c>
      <c r="I3622" s="212">
        <v>14913</v>
      </c>
      <c r="J3622" s="213" t="s">
        <v>2164</v>
      </c>
    </row>
    <row r="3623" spans="8:10" x14ac:dyDescent="0.2">
      <c r="H3623" s="205"/>
      <c r="I3623" s="212">
        <v>11339</v>
      </c>
      <c r="J3623" s="213" t="s">
        <v>2165</v>
      </c>
    </row>
    <row r="3624" spans="8:10" x14ac:dyDescent="0.2">
      <c r="H3624" s="205">
        <v>5938</v>
      </c>
      <c r="I3624" s="212">
        <v>15497</v>
      </c>
      <c r="J3624" s="213" t="s">
        <v>2166</v>
      </c>
    </row>
    <row r="3625" spans="8:10" x14ac:dyDescent="0.2">
      <c r="H3625" s="205">
        <v>5939</v>
      </c>
      <c r="I3625" s="212">
        <v>14912</v>
      </c>
      <c r="J3625" s="213" t="s">
        <v>2167</v>
      </c>
    </row>
    <row r="3626" spans="8:10" x14ac:dyDescent="0.2">
      <c r="H3626" s="205">
        <v>5415</v>
      </c>
      <c r="I3626" s="212">
        <v>14911</v>
      </c>
      <c r="J3626" s="213" t="s">
        <v>2168</v>
      </c>
    </row>
    <row r="3627" spans="8:10" x14ac:dyDescent="0.2">
      <c r="H3627" s="205"/>
      <c r="I3627" s="212">
        <v>10536</v>
      </c>
      <c r="J3627" s="213" t="s">
        <v>2169</v>
      </c>
    </row>
    <row r="3628" spans="8:10" x14ac:dyDescent="0.2">
      <c r="H3628" s="205">
        <v>2868</v>
      </c>
      <c r="I3628" s="212">
        <v>13807</v>
      </c>
      <c r="J3628" s="213" t="s">
        <v>2170</v>
      </c>
    </row>
    <row r="3629" spans="8:10" x14ac:dyDescent="0.2">
      <c r="H3629" s="205">
        <v>4183</v>
      </c>
      <c r="I3629" s="212">
        <v>10309</v>
      </c>
      <c r="J3629" s="213" t="s">
        <v>2171</v>
      </c>
    </row>
    <row r="3630" spans="8:10" x14ac:dyDescent="0.2">
      <c r="H3630" s="205">
        <v>4263</v>
      </c>
      <c r="I3630" s="212">
        <v>10310</v>
      </c>
      <c r="J3630" s="213" t="s">
        <v>2172</v>
      </c>
    </row>
    <row r="3631" spans="8:10" x14ac:dyDescent="0.2">
      <c r="H3631" s="205">
        <v>1150</v>
      </c>
      <c r="I3631" s="212">
        <v>15524</v>
      </c>
      <c r="J3631" s="213" t="s">
        <v>2173</v>
      </c>
    </row>
    <row r="3632" spans="8:10" x14ac:dyDescent="0.2">
      <c r="H3632" s="205">
        <v>231</v>
      </c>
      <c r="I3632" s="212">
        <v>10312</v>
      </c>
      <c r="J3632" s="213" t="s">
        <v>2174</v>
      </c>
    </row>
    <row r="3633" spans="8:10" x14ac:dyDescent="0.2">
      <c r="H3633" s="205">
        <v>6299</v>
      </c>
      <c r="I3633" s="212">
        <v>10330</v>
      </c>
      <c r="J3633" s="213" t="s">
        <v>2175</v>
      </c>
    </row>
    <row r="3634" spans="8:10" x14ac:dyDescent="0.2">
      <c r="H3634" s="205">
        <v>6300</v>
      </c>
      <c r="I3634" s="212">
        <v>10315</v>
      </c>
      <c r="J3634" s="213" t="s">
        <v>2176</v>
      </c>
    </row>
    <row r="3635" spans="8:10" x14ac:dyDescent="0.2">
      <c r="H3635" s="205">
        <v>3746</v>
      </c>
      <c r="I3635" s="212">
        <v>16066</v>
      </c>
      <c r="J3635" s="213" t="s">
        <v>2177</v>
      </c>
    </row>
    <row r="3636" spans="8:10" x14ac:dyDescent="0.2">
      <c r="H3636" s="205">
        <v>4147</v>
      </c>
      <c r="I3636" s="212">
        <v>10301</v>
      </c>
      <c r="J3636" s="213" t="s">
        <v>2178</v>
      </c>
    </row>
    <row r="3637" spans="8:10" x14ac:dyDescent="0.2">
      <c r="H3637" s="205"/>
      <c r="I3637" s="212">
        <v>10317</v>
      </c>
      <c r="J3637" s="213" t="s">
        <v>2179</v>
      </c>
    </row>
    <row r="3638" spans="8:10" x14ac:dyDescent="0.2">
      <c r="H3638" s="205">
        <v>2834</v>
      </c>
      <c r="I3638" s="212">
        <v>13779</v>
      </c>
      <c r="J3638" s="213" t="s">
        <v>2180</v>
      </c>
    </row>
    <row r="3639" spans="8:10" x14ac:dyDescent="0.2">
      <c r="H3639" s="205">
        <v>556</v>
      </c>
      <c r="I3639" s="212">
        <v>15135</v>
      </c>
      <c r="J3639" s="213" t="s">
        <v>2181</v>
      </c>
    </row>
    <row r="3640" spans="8:10" x14ac:dyDescent="0.2">
      <c r="H3640" s="205"/>
      <c r="I3640" s="212">
        <v>10318</v>
      </c>
      <c r="J3640" s="213" t="s">
        <v>2182</v>
      </c>
    </row>
    <row r="3641" spans="8:10" x14ac:dyDescent="0.2">
      <c r="H3641" s="205">
        <v>4511</v>
      </c>
      <c r="I3641" s="212">
        <v>15452</v>
      </c>
      <c r="J3641" s="213" t="s">
        <v>2183</v>
      </c>
    </row>
    <row r="3642" spans="8:10" x14ac:dyDescent="0.2">
      <c r="H3642" s="205"/>
      <c r="I3642" s="212">
        <v>16225</v>
      </c>
      <c r="J3642" s="213" t="s">
        <v>4010</v>
      </c>
    </row>
    <row r="3643" spans="8:10" x14ac:dyDescent="0.2">
      <c r="H3643" s="205">
        <v>3712</v>
      </c>
      <c r="I3643" s="212">
        <v>15992</v>
      </c>
      <c r="J3643" s="213" t="s">
        <v>2184</v>
      </c>
    </row>
    <row r="3644" spans="8:10" x14ac:dyDescent="0.2">
      <c r="H3644" s="205"/>
      <c r="I3644" s="212">
        <v>11077</v>
      </c>
      <c r="J3644" s="213" t="s">
        <v>2185</v>
      </c>
    </row>
    <row r="3645" spans="8:10" x14ac:dyDescent="0.2">
      <c r="H3645" s="205">
        <v>3947</v>
      </c>
      <c r="I3645" s="212">
        <v>16031</v>
      </c>
      <c r="J3645" s="213" t="s">
        <v>2186</v>
      </c>
    </row>
    <row r="3646" spans="8:10" x14ac:dyDescent="0.2">
      <c r="H3646" s="205">
        <v>4289</v>
      </c>
      <c r="I3646" s="212">
        <v>14361</v>
      </c>
      <c r="J3646" s="213" t="s">
        <v>2187</v>
      </c>
    </row>
    <row r="3647" spans="8:10" x14ac:dyDescent="0.2">
      <c r="H3647" s="205">
        <v>361</v>
      </c>
      <c r="I3647" s="212">
        <v>15039</v>
      </c>
      <c r="J3647" s="213" t="s">
        <v>2188</v>
      </c>
    </row>
    <row r="3648" spans="8:10" x14ac:dyDescent="0.2">
      <c r="H3648" s="205">
        <v>161</v>
      </c>
      <c r="I3648" s="212">
        <v>13683</v>
      </c>
      <c r="J3648" s="213" t="s">
        <v>2189</v>
      </c>
    </row>
    <row r="3649" spans="8:10" x14ac:dyDescent="0.2">
      <c r="H3649" s="205"/>
      <c r="I3649" s="212">
        <v>10321</v>
      </c>
      <c r="J3649" s="213" t="s">
        <v>2190</v>
      </c>
    </row>
    <row r="3650" spans="8:10" x14ac:dyDescent="0.2">
      <c r="H3650" s="205">
        <v>2534</v>
      </c>
      <c r="I3650" s="212">
        <v>13743</v>
      </c>
      <c r="J3650" s="213" t="s">
        <v>2191</v>
      </c>
    </row>
    <row r="3651" spans="8:10" x14ac:dyDescent="0.2">
      <c r="H3651" s="205">
        <v>4083</v>
      </c>
      <c r="I3651" s="212">
        <v>10322</v>
      </c>
      <c r="J3651" s="213" t="s">
        <v>2192</v>
      </c>
    </row>
    <row r="3652" spans="8:10" x14ac:dyDescent="0.2">
      <c r="H3652" s="205">
        <v>1711</v>
      </c>
      <c r="I3652" s="212">
        <v>10323</v>
      </c>
      <c r="J3652" s="213" t="s">
        <v>2193</v>
      </c>
    </row>
    <row r="3653" spans="8:10" x14ac:dyDescent="0.2">
      <c r="H3653" s="205">
        <v>2622</v>
      </c>
      <c r="I3653" s="212">
        <v>10324</v>
      </c>
      <c r="J3653" s="213" t="s">
        <v>2194</v>
      </c>
    </row>
    <row r="3654" spans="8:10" x14ac:dyDescent="0.2">
      <c r="H3654" s="205"/>
      <c r="I3654" s="212">
        <v>10325</v>
      </c>
      <c r="J3654" s="213" t="s">
        <v>2195</v>
      </c>
    </row>
    <row r="3655" spans="8:10" x14ac:dyDescent="0.2">
      <c r="H3655" s="205">
        <v>160</v>
      </c>
      <c r="I3655" s="212">
        <v>10326</v>
      </c>
      <c r="J3655" s="213" t="s">
        <v>2196</v>
      </c>
    </row>
    <row r="3656" spans="8:10" x14ac:dyDescent="0.2">
      <c r="H3656" s="205">
        <v>2869</v>
      </c>
      <c r="I3656" s="212">
        <v>13808</v>
      </c>
      <c r="J3656" s="213" t="s">
        <v>2197</v>
      </c>
    </row>
    <row r="3657" spans="8:10" x14ac:dyDescent="0.2">
      <c r="H3657" s="205">
        <v>3791</v>
      </c>
      <c r="I3657" s="212">
        <v>16011</v>
      </c>
      <c r="J3657" s="213" t="s">
        <v>2198</v>
      </c>
    </row>
    <row r="3658" spans="8:10" x14ac:dyDescent="0.2">
      <c r="H3658" s="205">
        <v>4324</v>
      </c>
      <c r="I3658" s="212">
        <v>16616</v>
      </c>
      <c r="J3658" s="213" t="s">
        <v>2199</v>
      </c>
    </row>
    <row r="3659" spans="8:10" x14ac:dyDescent="0.2">
      <c r="H3659" s="205">
        <v>4264</v>
      </c>
      <c r="I3659" s="212">
        <v>10329</v>
      </c>
      <c r="J3659" s="213" t="s">
        <v>2200</v>
      </c>
    </row>
    <row r="3660" spans="8:10" x14ac:dyDescent="0.2">
      <c r="H3660" s="205">
        <v>557</v>
      </c>
      <c r="I3660" s="212">
        <v>15136</v>
      </c>
      <c r="J3660" s="213" t="s">
        <v>2201</v>
      </c>
    </row>
    <row r="3661" spans="8:10" x14ac:dyDescent="0.2">
      <c r="H3661" s="205">
        <v>3426</v>
      </c>
      <c r="I3661" s="212">
        <v>14463</v>
      </c>
      <c r="J3661" s="213" t="s">
        <v>2202</v>
      </c>
    </row>
    <row r="3662" spans="8:10" x14ac:dyDescent="0.2">
      <c r="H3662" s="205">
        <v>794</v>
      </c>
      <c r="I3662" s="212">
        <v>15278</v>
      </c>
      <c r="J3662" s="213" t="s">
        <v>2203</v>
      </c>
    </row>
    <row r="3663" spans="8:10" x14ac:dyDescent="0.2">
      <c r="H3663" s="205"/>
      <c r="I3663" s="212">
        <v>11169</v>
      </c>
      <c r="J3663" s="213" t="s">
        <v>2204</v>
      </c>
    </row>
    <row r="3664" spans="8:10" x14ac:dyDescent="0.2">
      <c r="H3664" s="205">
        <v>2793</v>
      </c>
      <c r="I3664" s="212">
        <v>13851</v>
      </c>
      <c r="J3664" s="213" t="s">
        <v>2205</v>
      </c>
    </row>
    <row r="3665" spans="8:10" x14ac:dyDescent="0.2">
      <c r="H3665" s="205">
        <v>6011</v>
      </c>
      <c r="I3665" s="212">
        <v>10159</v>
      </c>
      <c r="J3665" s="213" t="s">
        <v>2206</v>
      </c>
    </row>
    <row r="3666" spans="8:10" x14ac:dyDescent="0.2">
      <c r="H3666" s="205">
        <v>628</v>
      </c>
      <c r="I3666" s="212">
        <v>15190</v>
      </c>
      <c r="J3666" s="213" t="s">
        <v>2207</v>
      </c>
    </row>
    <row r="3667" spans="8:10" x14ac:dyDescent="0.2">
      <c r="H3667" s="205"/>
      <c r="I3667" s="212">
        <v>10313</v>
      </c>
      <c r="J3667" s="213" t="s">
        <v>2208</v>
      </c>
    </row>
    <row r="3668" spans="8:10" x14ac:dyDescent="0.2">
      <c r="H3668" s="205">
        <v>261</v>
      </c>
      <c r="I3668" s="212">
        <v>13688</v>
      </c>
      <c r="J3668" s="213" t="s">
        <v>2224</v>
      </c>
    </row>
    <row r="3669" spans="8:10" x14ac:dyDescent="0.2">
      <c r="H3669" s="205">
        <v>9950</v>
      </c>
      <c r="I3669" s="212"/>
      <c r="J3669" s="213" t="s">
        <v>3540</v>
      </c>
    </row>
    <row r="3670" spans="8:10" x14ac:dyDescent="0.2">
      <c r="H3670" s="205">
        <v>9990</v>
      </c>
      <c r="I3670" s="212"/>
      <c r="J3670" s="213" t="s">
        <v>2578</v>
      </c>
    </row>
    <row r="3671" spans="8:10" x14ac:dyDescent="0.2">
      <c r="H3671" s="205"/>
      <c r="I3671" s="212"/>
      <c r="J3671" s="213"/>
    </row>
    <row r="3672" spans="8:10" x14ac:dyDescent="0.2">
      <c r="H3672" s="205"/>
      <c r="I3672" s="212"/>
      <c r="J3672" s="213"/>
    </row>
    <row r="3673" spans="8:10" x14ac:dyDescent="0.2">
      <c r="H3673" s="205"/>
      <c r="I3673" s="212"/>
      <c r="J3673" s="213"/>
    </row>
    <row r="3674" spans="8:10" x14ac:dyDescent="0.2">
      <c r="H3674" s="205"/>
      <c r="I3674" s="212"/>
      <c r="J3674" s="213"/>
    </row>
    <row r="3675" spans="8:10" x14ac:dyDescent="0.2">
      <c r="H3675" s="205"/>
      <c r="I3675" s="212"/>
      <c r="J3675" s="213"/>
    </row>
    <row r="3676" spans="8:10" x14ac:dyDescent="0.2">
      <c r="H3676" s="205"/>
      <c r="I3676" s="212"/>
      <c r="J3676" s="213"/>
    </row>
    <row r="3677" spans="8:10" x14ac:dyDescent="0.2">
      <c r="H3677" s="205"/>
      <c r="I3677" s="212"/>
      <c r="J3677" s="213"/>
    </row>
    <row r="3678" spans="8:10" x14ac:dyDescent="0.2">
      <c r="H3678" s="205"/>
      <c r="I3678" s="212"/>
      <c r="J3678" s="213"/>
    </row>
    <row r="3679" spans="8:10" x14ac:dyDescent="0.2">
      <c r="H3679" s="205"/>
      <c r="I3679" s="212"/>
      <c r="J3679" s="213"/>
    </row>
    <row r="3680" spans="8:10" x14ac:dyDescent="0.2">
      <c r="H3680" s="205"/>
      <c r="I3680" s="212"/>
      <c r="J3680" s="213"/>
    </row>
    <row r="3681" spans="8:10" x14ac:dyDescent="0.2">
      <c r="H3681" s="205"/>
      <c r="I3681" s="212"/>
      <c r="J3681" s="213"/>
    </row>
    <row r="3682" spans="8:10" x14ac:dyDescent="0.2">
      <c r="H3682" s="205"/>
      <c r="I3682" s="212"/>
      <c r="J3682" s="213"/>
    </row>
    <row r="3683" spans="8:10" x14ac:dyDescent="0.2">
      <c r="H3683" s="205"/>
      <c r="I3683" s="212"/>
      <c r="J3683" s="213"/>
    </row>
    <row r="3684" spans="8:10" x14ac:dyDescent="0.2">
      <c r="H3684" s="205"/>
      <c r="I3684" s="212"/>
      <c r="J3684" s="213"/>
    </row>
    <row r="3685" spans="8:10" x14ac:dyDescent="0.2">
      <c r="H3685" s="205"/>
      <c r="I3685" s="212"/>
      <c r="J3685" s="213"/>
    </row>
    <row r="3686" spans="8:10" x14ac:dyDescent="0.2">
      <c r="H3686" s="205"/>
      <c r="I3686" s="212"/>
      <c r="J3686" s="213"/>
    </row>
    <row r="3687" spans="8:10" x14ac:dyDescent="0.2">
      <c r="H3687" s="205"/>
      <c r="I3687" s="212"/>
      <c r="J3687" s="213"/>
    </row>
    <row r="3688" spans="8:10" x14ac:dyDescent="0.2">
      <c r="H3688" s="205"/>
      <c r="I3688" s="212"/>
      <c r="J3688" s="213"/>
    </row>
    <row r="3689" spans="8:10" x14ac:dyDescent="0.2">
      <c r="H3689" s="205"/>
      <c r="I3689" s="212"/>
      <c r="J3689" s="213"/>
    </row>
    <row r="3690" spans="8:10" x14ac:dyDescent="0.2">
      <c r="H3690" s="205"/>
      <c r="I3690" s="212"/>
      <c r="J3690" s="213"/>
    </row>
    <row r="3691" spans="8:10" x14ac:dyDescent="0.2">
      <c r="H3691" s="205"/>
      <c r="I3691" s="212"/>
      <c r="J3691" s="213"/>
    </row>
    <row r="3692" spans="8:10" x14ac:dyDescent="0.2">
      <c r="H3692" s="205"/>
      <c r="I3692" s="212"/>
      <c r="J3692" s="213"/>
    </row>
    <row r="3693" spans="8:10" x14ac:dyDescent="0.2">
      <c r="H3693" s="205"/>
      <c r="I3693" s="212"/>
      <c r="J3693" s="213"/>
    </row>
    <row r="3694" spans="8:10" x14ac:dyDescent="0.2">
      <c r="H3694" s="205"/>
      <c r="I3694" s="212"/>
      <c r="J3694" s="213"/>
    </row>
    <row r="3695" spans="8:10" x14ac:dyDescent="0.2">
      <c r="H3695" s="205"/>
      <c r="I3695" s="212"/>
      <c r="J3695" s="213"/>
    </row>
    <row r="3696" spans="8:10" x14ac:dyDescent="0.2">
      <c r="H3696" s="205"/>
      <c r="I3696" s="212"/>
      <c r="J3696" s="213"/>
    </row>
    <row r="3697" spans="8:10" x14ac:dyDescent="0.2">
      <c r="H3697" s="205"/>
      <c r="I3697" s="212"/>
      <c r="J3697" s="213"/>
    </row>
    <row r="3698" spans="8:10" x14ac:dyDescent="0.2">
      <c r="H3698" s="205"/>
      <c r="I3698" s="212"/>
      <c r="J3698" s="213"/>
    </row>
    <row r="3699" spans="8:10" x14ac:dyDescent="0.2">
      <c r="H3699" s="205"/>
      <c r="I3699" s="212"/>
      <c r="J3699" s="213"/>
    </row>
    <row r="3700" spans="8:10" x14ac:dyDescent="0.2">
      <c r="H3700" s="205"/>
      <c r="I3700" s="212"/>
      <c r="J3700" s="213"/>
    </row>
    <row r="3701" spans="8:10" x14ac:dyDescent="0.2">
      <c r="H3701" s="205"/>
      <c r="I3701" s="212"/>
      <c r="J3701" s="213"/>
    </row>
    <row r="3702" spans="8:10" x14ac:dyDescent="0.2">
      <c r="H3702" s="205"/>
      <c r="I3702" s="212"/>
      <c r="J3702" s="213"/>
    </row>
    <row r="3703" spans="8:10" x14ac:dyDescent="0.2">
      <c r="H3703" s="205"/>
      <c r="I3703" s="212"/>
      <c r="J3703" s="213"/>
    </row>
    <row r="3704" spans="8:10" x14ac:dyDescent="0.2">
      <c r="H3704" s="205"/>
      <c r="I3704" s="212"/>
      <c r="J3704" s="213"/>
    </row>
    <row r="3705" spans="8:10" x14ac:dyDescent="0.2">
      <c r="H3705" s="205"/>
      <c r="I3705" s="212"/>
      <c r="J3705" s="213"/>
    </row>
    <row r="3706" spans="8:10" x14ac:dyDescent="0.2">
      <c r="H3706" s="205"/>
      <c r="I3706" s="212"/>
      <c r="J3706" s="213"/>
    </row>
    <row r="3707" spans="8:10" x14ac:dyDescent="0.2">
      <c r="H3707" s="205"/>
      <c r="I3707" s="212"/>
      <c r="J3707" s="213"/>
    </row>
    <row r="3708" spans="8:10" x14ac:dyDescent="0.2">
      <c r="H3708" s="205"/>
      <c r="I3708" s="212"/>
      <c r="J3708" s="213"/>
    </row>
    <row r="3709" spans="8:10" x14ac:dyDescent="0.2">
      <c r="H3709" s="205"/>
      <c r="I3709" s="212"/>
      <c r="J3709" s="213"/>
    </row>
    <row r="3710" spans="8:10" x14ac:dyDescent="0.2">
      <c r="H3710" s="205"/>
      <c r="I3710" s="212"/>
      <c r="J3710" s="213"/>
    </row>
    <row r="3711" spans="8:10" x14ac:dyDescent="0.2">
      <c r="H3711" s="205"/>
      <c r="I3711" s="212"/>
      <c r="J3711" s="213"/>
    </row>
    <row r="3712" spans="8:10" x14ac:dyDescent="0.2">
      <c r="H3712" s="205"/>
      <c r="I3712" s="212"/>
      <c r="J3712" s="213"/>
    </row>
    <row r="3713" spans="8:10" x14ac:dyDescent="0.2">
      <c r="H3713" s="205"/>
      <c r="I3713" s="212"/>
      <c r="J3713" s="213"/>
    </row>
    <row r="3714" spans="8:10" x14ac:dyDescent="0.2">
      <c r="H3714" s="205"/>
      <c r="I3714" s="212"/>
      <c r="J3714" s="213"/>
    </row>
    <row r="3715" spans="8:10" x14ac:dyDescent="0.2">
      <c r="H3715" s="205"/>
      <c r="I3715" s="212"/>
      <c r="J3715" s="213"/>
    </row>
    <row r="3716" spans="8:10" x14ac:dyDescent="0.2">
      <c r="H3716" s="205"/>
      <c r="I3716" s="212"/>
      <c r="J3716" s="213"/>
    </row>
    <row r="3717" spans="8:10" x14ac:dyDescent="0.2">
      <c r="H3717" s="205"/>
      <c r="I3717" s="212"/>
      <c r="J3717" s="213"/>
    </row>
    <row r="3718" spans="8:10" x14ac:dyDescent="0.2">
      <c r="H3718" s="205"/>
      <c r="I3718" s="212"/>
      <c r="J3718" s="213"/>
    </row>
    <row r="3719" spans="8:10" x14ac:dyDescent="0.2">
      <c r="H3719" s="205"/>
      <c r="I3719" s="212"/>
      <c r="J3719" s="213"/>
    </row>
    <row r="3720" spans="8:10" x14ac:dyDescent="0.2">
      <c r="H3720" s="205"/>
      <c r="I3720" s="212"/>
      <c r="J3720" s="213"/>
    </row>
    <row r="3721" spans="8:10" x14ac:dyDescent="0.2">
      <c r="H3721" s="205"/>
      <c r="I3721" s="212"/>
      <c r="J3721" s="213"/>
    </row>
    <row r="3722" spans="8:10" x14ac:dyDescent="0.2">
      <c r="H3722" s="205"/>
      <c r="I3722" s="212"/>
      <c r="J3722" s="213"/>
    </row>
    <row r="3723" spans="8:10" x14ac:dyDescent="0.2">
      <c r="H3723" s="205"/>
      <c r="I3723" s="212"/>
      <c r="J3723" s="213"/>
    </row>
    <row r="3724" spans="8:10" x14ac:dyDescent="0.2">
      <c r="H3724" s="205"/>
      <c r="I3724" s="212"/>
      <c r="J3724" s="213"/>
    </row>
    <row r="3725" spans="8:10" x14ac:dyDescent="0.2">
      <c r="H3725" s="205"/>
      <c r="I3725" s="212"/>
      <c r="J3725" s="213"/>
    </row>
    <row r="3726" spans="8:10" x14ac:dyDescent="0.2">
      <c r="H3726" s="205"/>
      <c r="I3726" s="212"/>
      <c r="J3726" s="213"/>
    </row>
    <row r="3727" spans="8:10" x14ac:dyDescent="0.2">
      <c r="H3727" s="205"/>
      <c r="I3727" s="212"/>
      <c r="J3727" s="213"/>
    </row>
    <row r="3728" spans="8:10" x14ac:dyDescent="0.2">
      <c r="H3728" s="205"/>
      <c r="I3728" s="212"/>
      <c r="J3728" s="213"/>
    </row>
    <row r="3729" spans="8:10" x14ac:dyDescent="0.2">
      <c r="H3729" s="205"/>
      <c r="I3729" s="212"/>
      <c r="J3729" s="213"/>
    </row>
    <row r="3730" spans="8:10" x14ac:dyDescent="0.2">
      <c r="H3730" s="205"/>
      <c r="I3730" s="212"/>
      <c r="J3730" s="213"/>
    </row>
    <row r="3731" spans="8:10" x14ac:dyDescent="0.2">
      <c r="H3731" s="205"/>
      <c r="I3731" s="212"/>
      <c r="J3731" s="213"/>
    </row>
    <row r="3732" spans="8:10" x14ac:dyDescent="0.2">
      <c r="H3732" s="205"/>
      <c r="I3732" s="212"/>
      <c r="J3732" s="213"/>
    </row>
    <row r="3733" spans="8:10" x14ac:dyDescent="0.2">
      <c r="H3733" s="205"/>
      <c r="I3733" s="212"/>
      <c r="J3733" s="213"/>
    </row>
    <row r="3734" spans="8:10" x14ac:dyDescent="0.2">
      <c r="H3734" s="205"/>
      <c r="I3734" s="212"/>
      <c r="J3734" s="213"/>
    </row>
    <row r="3735" spans="8:10" x14ac:dyDescent="0.2">
      <c r="H3735" s="205"/>
      <c r="I3735" s="212"/>
      <c r="J3735" s="213"/>
    </row>
    <row r="3736" spans="8:10" x14ac:dyDescent="0.2">
      <c r="H3736" s="205"/>
      <c r="I3736" s="212"/>
      <c r="J3736" s="213"/>
    </row>
    <row r="3737" spans="8:10" x14ac:dyDescent="0.2">
      <c r="H3737" s="205"/>
      <c r="I3737" s="212"/>
      <c r="J3737" s="213"/>
    </row>
    <row r="3738" spans="8:10" x14ac:dyDescent="0.2">
      <c r="H3738" s="205"/>
      <c r="I3738" s="212"/>
      <c r="J3738" s="213"/>
    </row>
    <row r="3739" spans="8:10" x14ac:dyDescent="0.2">
      <c r="H3739" s="205"/>
      <c r="I3739" s="212"/>
      <c r="J3739" s="213"/>
    </row>
    <row r="3740" spans="8:10" x14ac:dyDescent="0.2">
      <c r="H3740" s="205"/>
      <c r="I3740" s="212"/>
      <c r="J3740" s="213"/>
    </row>
    <row r="3741" spans="8:10" x14ac:dyDescent="0.2">
      <c r="H3741" s="205"/>
      <c r="I3741" s="212"/>
      <c r="J3741" s="213"/>
    </row>
    <row r="3742" spans="8:10" x14ac:dyDescent="0.2">
      <c r="H3742" s="205"/>
      <c r="I3742" s="212"/>
      <c r="J3742" s="213"/>
    </row>
    <row r="3743" spans="8:10" x14ac:dyDescent="0.2">
      <c r="H3743" s="205"/>
      <c r="I3743" s="212"/>
      <c r="J3743" s="213"/>
    </row>
    <row r="3744" spans="8:10" x14ac:dyDescent="0.2">
      <c r="H3744" s="205"/>
      <c r="I3744" s="212"/>
      <c r="J3744" s="213"/>
    </row>
    <row r="3745" spans="8:10" x14ac:dyDescent="0.2">
      <c r="H3745" s="205"/>
      <c r="I3745" s="212"/>
      <c r="J3745" s="213"/>
    </row>
    <row r="3746" spans="8:10" x14ac:dyDescent="0.2">
      <c r="H3746" s="205"/>
      <c r="I3746" s="212"/>
      <c r="J3746" s="213"/>
    </row>
    <row r="3747" spans="8:10" x14ac:dyDescent="0.2">
      <c r="H3747" s="205"/>
      <c r="I3747" s="212"/>
      <c r="J3747" s="213"/>
    </row>
    <row r="3748" spans="8:10" x14ac:dyDescent="0.2">
      <c r="H3748" s="205"/>
      <c r="I3748" s="212"/>
      <c r="J3748" s="213"/>
    </row>
    <row r="3749" spans="8:10" x14ac:dyDescent="0.2">
      <c r="H3749" s="205"/>
      <c r="I3749" s="212"/>
      <c r="J3749" s="213"/>
    </row>
    <row r="3750" spans="8:10" x14ac:dyDescent="0.2">
      <c r="H3750" s="205"/>
      <c r="I3750" s="212"/>
      <c r="J3750" s="213"/>
    </row>
    <row r="3751" spans="8:10" x14ac:dyDescent="0.2">
      <c r="H3751" s="205"/>
      <c r="I3751" s="212"/>
      <c r="J3751" s="213"/>
    </row>
    <row r="3752" spans="8:10" x14ac:dyDescent="0.2">
      <c r="H3752" s="205"/>
      <c r="I3752" s="212"/>
      <c r="J3752" s="213"/>
    </row>
    <row r="3753" spans="8:10" x14ac:dyDescent="0.2">
      <c r="H3753" s="205"/>
      <c r="I3753" s="212"/>
      <c r="J3753" s="213"/>
    </row>
    <row r="3754" spans="8:10" x14ac:dyDescent="0.2">
      <c r="H3754" s="205"/>
      <c r="I3754" s="212"/>
      <c r="J3754" s="213"/>
    </row>
    <row r="3755" spans="8:10" x14ac:dyDescent="0.2">
      <c r="H3755" s="205"/>
      <c r="I3755" s="212"/>
      <c r="J3755" s="213"/>
    </row>
    <row r="3756" spans="8:10" x14ac:dyDescent="0.2">
      <c r="H3756" s="205"/>
      <c r="I3756" s="212"/>
      <c r="J3756" s="213"/>
    </row>
    <row r="3757" spans="8:10" x14ac:dyDescent="0.2">
      <c r="H3757" s="205"/>
      <c r="I3757" s="212"/>
      <c r="J3757" s="213"/>
    </row>
    <row r="3758" spans="8:10" x14ac:dyDescent="0.2">
      <c r="H3758" s="205"/>
      <c r="I3758" s="212"/>
      <c r="J3758" s="213"/>
    </row>
    <row r="3759" spans="8:10" x14ac:dyDescent="0.2">
      <c r="H3759" s="205"/>
      <c r="I3759" s="212"/>
      <c r="J3759" s="213"/>
    </row>
    <row r="3760" spans="8:10" x14ac:dyDescent="0.2">
      <c r="H3760" s="205"/>
      <c r="I3760" s="212"/>
      <c r="J3760" s="213"/>
    </row>
    <row r="3761" spans="8:10" x14ac:dyDescent="0.2">
      <c r="H3761" s="205"/>
      <c r="I3761" s="212"/>
      <c r="J3761" s="213"/>
    </row>
    <row r="3762" spans="8:10" x14ac:dyDescent="0.2">
      <c r="H3762" s="205"/>
      <c r="I3762" s="212"/>
      <c r="J3762" s="213"/>
    </row>
    <row r="3763" spans="8:10" x14ac:dyDescent="0.2">
      <c r="H3763" s="205"/>
      <c r="I3763" s="212"/>
      <c r="J3763" s="213"/>
    </row>
    <row r="3764" spans="8:10" x14ac:dyDescent="0.2">
      <c r="H3764" s="205"/>
      <c r="I3764" s="212"/>
      <c r="J3764" s="213"/>
    </row>
    <row r="3765" spans="8:10" x14ac:dyDescent="0.2">
      <c r="H3765" s="205"/>
      <c r="I3765" s="212"/>
      <c r="J3765" s="213"/>
    </row>
    <row r="3766" spans="8:10" x14ac:dyDescent="0.2">
      <c r="H3766" s="205"/>
      <c r="I3766" s="212"/>
      <c r="J3766" s="213"/>
    </row>
    <row r="3767" spans="8:10" x14ac:dyDescent="0.2">
      <c r="H3767" s="205"/>
      <c r="I3767" s="212"/>
      <c r="J3767" s="213"/>
    </row>
    <row r="3768" spans="8:10" x14ac:dyDescent="0.2">
      <c r="H3768" s="205"/>
      <c r="I3768" s="212"/>
      <c r="J3768" s="213"/>
    </row>
    <row r="3769" spans="8:10" x14ac:dyDescent="0.2">
      <c r="H3769" s="205"/>
      <c r="I3769" s="212"/>
      <c r="J3769" s="213"/>
    </row>
    <row r="3770" spans="8:10" x14ac:dyDescent="0.2">
      <c r="H3770" s="205"/>
      <c r="I3770" s="212"/>
      <c r="J3770" s="213"/>
    </row>
    <row r="3771" spans="8:10" x14ac:dyDescent="0.2">
      <c r="H3771" s="205"/>
      <c r="I3771" s="212"/>
      <c r="J3771" s="213"/>
    </row>
    <row r="3772" spans="8:10" x14ac:dyDescent="0.2">
      <c r="H3772" s="205"/>
      <c r="I3772" s="212"/>
      <c r="J3772" s="213"/>
    </row>
    <row r="3773" spans="8:10" x14ac:dyDescent="0.2">
      <c r="H3773" s="205"/>
      <c r="I3773" s="212"/>
      <c r="J3773" s="213"/>
    </row>
    <row r="3774" spans="8:10" x14ac:dyDescent="0.2">
      <c r="H3774" s="205"/>
      <c r="I3774" s="212"/>
      <c r="J3774" s="213"/>
    </row>
    <row r="3775" spans="8:10" x14ac:dyDescent="0.2">
      <c r="H3775" s="205"/>
      <c r="I3775" s="212"/>
      <c r="J3775" s="213"/>
    </row>
    <row r="3776" spans="8:10" x14ac:dyDescent="0.2">
      <c r="H3776" s="205"/>
      <c r="I3776" s="212"/>
      <c r="J3776" s="213"/>
    </row>
    <row r="3777" spans="8:10" x14ac:dyDescent="0.2">
      <c r="H3777" s="205"/>
      <c r="I3777" s="212"/>
      <c r="J3777" s="213"/>
    </row>
    <row r="3778" spans="8:10" x14ac:dyDescent="0.2">
      <c r="H3778" s="205"/>
      <c r="I3778" s="212"/>
      <c r="J3778" s="213"/>
    </row>
    <row r="3779" spans="8:10" x14ac:dyDescent="0.2">
      <c r="H3779" s="205"/>
      <c r="I3779" s="212"/>
      <c r="J3779" s="213"/>
    </row>
    <row r="3780" spans="8:10" x14ac:dyDescent="0.2">
      <c r="H3780" s="205"/>
      <c r="I3780" s="212"/>
      <c r="J3780" s="213"/>
    </row>
    <row r="3781" spans="8:10" x14ac:dyDescent="0.2">
      <c r="H3781" s="205"/>
      <c r="I3781" s="212"/>
      <c r="J3781" s="213"/>
    </row>
    <row r="3782" spans="8:10" x14ac:dyDescent="0.2">
      <c r="H3782" s="205"/>
      <c r="I3782" s="212"/>
      <c r="J3782" s="213"/>
    </row>
    <row r="3783" spans="8:10" x14ac:dyDescent="0.2">
      <c r="H3783" s="205"/>
      <c r="I3783" s="212"/>
      <c r="J3783" s="213"/>
    </row>
    <row r="3784" spans="8:10" x14ac:dyDescent="0.2">
      <c r="H3784" s="205"/>
      <c r="I3784" s="212"/>
      <c r="J3784" s="213"/>
    </row>
    <row r="3785" spans="8:10" x14ac:dyDescent="0.2">
      <c r="H3785" s="205"/>
      <c r="I3785" s="212"/>
      <c r="J3785" s="213"/>
    </row>
    <row r="3786" spans="8:10" x14ac:dyDescent="0.2">
      <c r="H3786" s="205"/>
      <c r="I3786" s="212"/>
      <c r="J3786" s="213"/>
    </row>
    <row r="3787" spans="8:10" x14ac:dyDescent="0.2">
      <c r="H3787" s="205"/>
      <c r="I3787" s="212"/>
      <c r="J3787" s="213"/>
    </row>
    <row r="3788" spans="8:10" x14ac:dyDescent="0.2">
      <c r="H3788" s="205"/>
      <c r="I3788" s="212"/>
      <c r="J3788" s="213"/>
    </row>
    <row r="3789" spans="8:10" x14ac:dyDescent="0.2">
      <c r="H3789" s="205"/>
      <c r="I3789" s="212"/>
      <c r="J3789" s="213"/>
    </row>
    <row r="3790" spans="8:10" x14ac:dyDescent="0.2">
      <c r="H3790" s="205"/>
      <c r="I3790" s="212"/>
      <c r="J3790" s="213"/>
    </row>
    <row r="3791" spans="8:10" x14ac:dyDescent="0.2">
      <c r="H3791" s="205"/>
      <c r="I3791" s="212"/>
      <c r="J3791" s="213"/>
    </row>
    <row r="3792" spans="8:10" x14ac:dyDescent="0.2">
      <c r="H3792" s="205"/>
      <c r="I3792" s="212"/>
      <c r="J3792" s="213"/>
    </row>
    <row r="3793" spans="8:10" x14ac:dyDescent="0.2">
      <c r="H3793" s="205"/>
      <c r="I3793" s="212"/>
      <c r="J3793" s="213"/>
    </row>
    <row r="3794" spans="8:10" x14ac:dyDescent="0.2">
      <c r="H3794" s="205"/>
      <c r="I3794" s="212"/>
      <c r="J3794" s="213"/>
    </row>
    <row r="3795" spans="8:10" x14ac:dyDescent="0.2">
      <c r="H3795" s="205"/>
      <c r="I3795" s="212"/>
      <c r="J3795" s="213"/>
    </row>
    <row r="3796" spans="8:10" x14ac:dyDescent="0.2">
      <c r="H3796" s="205"/>
      <c r="I3796" s="212"/>
      <c r="J3796" s="213"/>
    </row>
    <row r="3797" spans="8:10" x14ac:dyDescent="0.2">
      <c r="H3797" s="205"/>
      <c r="I3797" s="212"/>
      <c r="J3797" s="213"/>
    </row>
    <row r="3798" spans="8:10" x14ac:dyDescent="0.2">
      <c r="H3798" s="205"/>
      <c r="I3798" s="212"/>
      <c r="J3798" s="213"/>
    </row>
    <row r="3799" spans="8:10" x14ac:dyDescent="0.2">
      <c r="H3799" s="205"/>
      <c r="I3799" s="212"/>
      <c r="J3799" s="213"/>
    </row>
    <row r="3800" spans="8:10" x14ac:dyDescent="0.2">
      <c r="H3800" s="205"/>
      <c r="I3800" s="212"/>
      <c r="J3800" s="213"/>
    </row>
    <row r="3801" spans="8:10" x14ac:dyDescent="0.2">
      <c r="H3801" s="205"/>
      <c r="I3801" s="212"/>
      <c r="J3801" s="213"/>
    </row>
    <row r="3802" spans="8:10" x14ac:dyDescent="0.2">
      <c r="H3802" s="205"/>
      <c r="I3802" s="212"/>
      <c r="J3802" s="213"/>
    </row>
    <row r="3803" spans="8:10" x14ac:dyDescent="0.2">
      <c r="H3803" s="205"/>
      <c r="I3803" s="212"/>
      <c r="J3803" s="213"/>
    </row>
  </sheetData>
  <phoneticPr fontId="2"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F25"/>
  <sheetViews>
    <sheetView showGridLines="0" showRowColHeaders="0" workbookViewId="0">
      <selection activeCell="B13" sqref="B13:D13"/>
    </sheetView>
  </sheetViews>
  <sheetFormatPr baseColWidth="10" defaultRowHeight="12.75" x14ac:dyDescent="0.2"/>
  <cols>
    <col min="1" max="1" width="69.28515625" style="51" customWidth="1"/>
    <col min="2" max="2" width="14.5703125" style="51" bestFit="1" customWidth="1"/>
    <col min="3" max="3" width="11.5703125" style="51" customWidth="1"/>
    <col min="4" max="4" width="15" style="51" customWidth="1"/>
    <col min="5" max="16384" width="11.42578125" style="51"/>
  </cols>
  <sheetData>
    <row r="8" spans="1:6" ht="21.75" customHeight="1" x14ac:dyDescent="0.2">
      <c r="A8" s="1" t="s">
        <v>4112</v>
      </c>
      <c r="B8" s="2"/>
      <c r="C8" s="2"/>
      <c r="D8" s="2"/>
      <c r="E8" s="2"/>
      <c r="F8" s="2"/>
    </row>
    <row r="9" spans="1:6" ht="21.75" customHeight="1" x14ac:dyDescent="0.2">
      <c r="A9" s="2"/>
      <c r="B9" s="2"/>
      <c r="C9" s="2"/>
      <c r="D9" s="2"/>
      <c r="E9" s="2"/>
      <c r="F9" s="2"/>
    </row>
    <row r="10" spans="1:6" ht="21.75" customHeight="1" x14ac:dyDescent="0.2">
      <c r="A10" s="2"/>
      <c r="B10" s="2"/>
      <c r="C10" s="2"/>
      <c r="D10" s="2"/>
      <c r="E10" s="3" t="s">
        <v>2218</v>
      </c>
      <c r="F10" s="2"/>
    </row>
    <row r="11" spans="1:6" ht="21.75" customHeight="1" x14ac:dyDescent="0.2">
      <c r="A11" s="2" t="s">
        <v>2011</v>
      </c>
      <c r="B11" s="215" t="s">
        <v>2193</v>
      </c>
      <c r="C11" s="216"/>
      <c r="D11" s="217"/>
      <c r="E11" s="4">
        <f>IF(ISBLANK(B11),"",INDEX(codekt,MATCH(B11,libkt,0)))</f>
        <v>9</v>
      </c>
      <c r="F11" s="201">
        <f>IF(B11&lt;&gt;"-",IF(INDEX(codekt,MATCH(B11,libkt,0))&lt;&gt;"",INDEX(codekt,MATCH(B11,libkt,0)),""),"")</f>
        <v>9</v>
      </c>
    </row>
    <row r="12" spans="1:6" ht="21.75" customHeight="1" x14ac:dyDescent="0.2">
      <c r="A12" s="2"/>
      <c r="B12" s="2"/>
      <c r="C12" s="2"/>
      <c r="D12" s="2"/>
      <c r="E12" s="2"/>
      <c r="F12" s="2"/>
    </row>
    <row r="13" spans="1:6" ht="21.75" customHeight="1" x14ac:dyDescent="0.2">
      <c r="A13" s="2" t="s">
        <v>814</v>
      </c>
      <c r="B13" s="218" t="s">
        <v>3441</v>
      </c>
      <c r="C13" s="219"/>
      <c r="D13" s="220"/>
      <c r="E13" s="2"/>
      <c r="F13" s="2"/>
    </row>
    <row r="14" spans="1:6" ht="21.75" customHeight="1" x14ac:dyDescent="0.2">
      <c r="A14" s="5"/>
      <c r="B14" s="6"/>
      <c r="C14" s="6"/>
      <c r="D14" s="6"/>
      <c r="E14" s="5"/>
      <c r="F14" s="5"/>
    </row>
    <row r="15" spans="1:6" ht="21.75" customHeight="1" x14ac:dyDescent="0.2">
      <c r="A15" s="2" t="s">
        <v>815</v>
      </c>
      <c r="B15" s="218">
        <v>2024</v>
      </c>
      <c r="C15" s="220"/>
      <c r="D15" s="2"/>
      <c r="E15" s="2"/>
      <c r="F15" s="2"/>
    </row>
    <row r="16" spans="1:6" ht="21.75" customHeight="1" x14ac:dyDescent="0.2">
      <c r="A16" s="2"/>
      <c r="B16" s="2"/>
      <c r="C16" s="2"/>
      <c r="D16" s="2"/>
      <c r="E16" s="2"/>
      <c r="F16" s="2"/>
    </row>
    <row r="17" spans="1:6" ht="21.75" customHeight="1" x14ac:dyDescent="0.2">
      <c r="A17" s="2"/>
      <c r="B17" s="221"/>
      <c r="C17" s="221"/>
      <c r="D17" s="2"/>
      <c r="E17" s="2"/>
      <c r="F17" s="2"/>
    </row>
    <row r="18" spans="1:6" ht="21.75" customHeight="1" x14ac:dyDescent="0.2">
      <c r="A18" s="2" t="s">
        <v>816</v>
      </c>
      <c r="B18" s="7">
        <f>COUNTIF(Person!A12:A1011,"Fehler")+COUNTIF(Person!A12:A1011,"Unvollständig")+COUNTIF(Person!A12:A1011,"Nicht verwendet")+COUNTIF(Qualifikation!A12:A1011,"Fehler")+COUNTIF(Qualifikation!A12:A1011,"Unvollständig")</f>
        <v>0</v>
      </c>
      <c r="C18" s="214" t="str">
        <f>IF(B18=0,"Datei bereit für den Export","Achtung Fehler !")</f>
        <v>Datei bereit für den Export</v>
      </c>
      <c r="D18" s="214"/>
      <c r="E18" s="214"/>
      <c r="F18" s="214"/>
    </row>
    <row r="22" spans="1:6" ht="15.75" x14ac:dyDescent="0.25">
      <c r="A22" s="108" t="s">
        <v>817</v>
      </c>
    </row>
    <row r="23" spans="1:6" ht="15" x14ac:dyDescent="0.2">
      <c r="A23" s="107" t="s">
        <v>818</v>
      </c>
      <c r="B23" s="107">
        <f>SUM(Person!R12:R1011)</f>
        <v>0</v>
      </c>
    </row>
    <row r="24" spans="1:6" ht="15" x14ac:dyDescent="0.2">
      <c r="A24" s="107" t="s">
        <v>819</v>
      </c>
      <c r="B24" s="107">
        <f>SUM(Qualifikation!AF12:AF1011)</f>
        <v>0</v>
      </c>
    </row>
    <row r="25" spans="1:6" ht="15" x14ac:dyDescent="0.2">
      <c r="A25" s="107"/>
      <c r="B25" s="109"/>
    </row>
  </sheetData>
  <sheetProtection sheet="1" objects="1" scenarios="1"/>
  <mergeCells count="5">
    <mergeCell ref="C18:F18"/>
    <mergeCell ref="B11:D11"/>
    <mergeCell ref="B13:D13"/>
    <mergeCell ref="B15:C15"/>
    <mergeCell ref="B17:C17"/>
  </mergeCells>
  <phoneticPr fontId="2" type="noConversion"/>
  <conditionalFormatting sqref="C18:F18">
    <cfRule type="expression" dxfId="1031" priority="1" stopIfTrue="1">
      <formula>(B18=0)</formula>
    </cfRule>
    <cfRule type="expression" dxfId="1030" priority="2" stopIfTrue="1">
      <formula>(B18&gt;0)</formula>
    </cfRule>
  </conditionalFormatting>
  <conditionalFormatting sqref="B18">
    <cfRule type="expression" dxfId="1029" priority="3" stopIfTrue="1">
      <formula>(B18=0)</formula>
    </cfRule>
    <cfRule type="expression" dxfId="1028" priority="4" stopIfTrue="1">
      <formula>(B18&gt;0)</formula>
    </cfRule>
  </conditionalFormatting>
  <dataValidations count="3">
    <dataValidation type="whole" allowBlank="1" showInputMessage="1" showErrorMessage="1" error="Valeur non valide" sqref="B15:C15" xr:uid="{00000000-0002-0000-0100-000000000000}">
      <formula1>1900</formula1>
      <formula2>2100</formula2>
    </dataValidation>
    <dataValidation type="textLength" allowBlank="1" showInputMessage="1" showErrorMessage="1" error="Le format de la valeur introduite n'est pas correct." sqref="B13:D13" xr:uid="{00000000-0002-0000-0100-000001000000}">
      <formula1>0</formula1>
      <formula2>20</formula2>
    </dataValidation>
    <dataValidation type="list" allowBlank="1" showInputMessage="1" showErrorMessage="1" sqref="B11:D11" xr:uid="{00000000-0002-0000-0100-000002000000}">
      <formula1>libkt</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8"/>
  </sheetPr>
  <dimension ref="A9:R1011"/>
  <sheetViews>
    <sheetView showGridLines="0" showRowColHeaders="0" workbookViewId="0">
      <pane xSplit="3" ySplit="11" topLeftCell="D12" activePane="bottomRight" state="frozen"/>
      <selection pane="topRight" activeCell="D1" sqref="D1"/>
      <selection pane="bottomLeft" activeCell="A12" sqref="A12"/>
      <selection pane="bottomRight" activeCell="B12" sqref="B12"/>
    </sheetView>
  </sheetViews>
  <sheetFormatPr baseColWidth="10" defaultRowHeight="12.75" x14ac:dyDescent="0.2"/>
  <cols>
    <col min="1" max="1" width="13.85546875" style="51" customWidth="1"/>
    <col min="2" max="2" width="15.5703125" style="52" customWidth="1"/>
    <col min="3" max="3" width="14.42578125" style="52" customWidth="1"/>
    <col min="4" max="4" width="13.28515625" style="52" customWidth="1"/>
    <col min="5" max="5" width="14.28515625" style="51" customWidth="1"/>
    <col min="6" max="6" width="7.140625" style="52" customWidth="1"/>
    <col min="7" max="7" width="15.42578125" style="51" customWidth="1"/>
    <col min="8" max="8" width="26.85546875" style="52" customWidth="1"/>
    <col min="9" max="9" width="28.7109375" style="51" hidden="1" customWidth="1"/>
    <col min="10" max="15" width="11.42578125" style="51" hidden="1" customWidth="1"/>
    <col min="16" max="16" width="11.28515625" style="51" hidden="1" customWidth="1"/>
    <col min="17" max="17" width="11.42578125" style="51" hidden="1" customWidth="1"/>
    <col min="18" max="18" width="11.42578125" style="65" hidden="1" customWidth="1"/>
    <col min="19" max="16384" width="11.42578125" style="51"/>
  </cols>
  <sheetData>
    <row r="9" spans="1:18" ht="15.75" x14ac:dyDescent="0.25">
      <c r="A9" s="53" t="s">
        <v>821</v>
      </c>
    </row>
    <row r="11" spans="1:18" ht="25.5" x14ac:dyDescent="0.2">
      <c r="A11" s="45" t="s">
        <v>820</v>
      </c>
      <c r="B11" s="35" t="s">
        <v>822</v>
      </c>
      <c r="C11" s="114" t="s">
        <v>823</v>
      </c>
      <c r="D11" s="50" t="s">
        <v>2219</v>
      </c>
      <c r="E11" s="44" t="s">
        <v>824</v>
      </c>
      <c r="F11" s="36" t="s">
        <v>2221</v>
      </c>
      <c r="G11" s="44" t="s">
        <v>2222</v>
      </c>
      <c r="H11" s="134" t="s">
        <v>825</v>
      </c>
      <c r="I11" s="40" t="s">
        <v>2220</v>
      </c>
      <c r="J11" s="43" t="s">
        <v>2228</v>
      </c>
      <c r="K11" s="47" t="s">
        <v>2229</v>
      </c>
      <c r="L11" s="43" t="s">
        <v>2230</v>
      </c>
      <c r="M11" s="43" t="s">
        <v>2584</v>
      </c>
      <c r="N11" s="43" t="s">
        <v>2579</v>
      </c>
      <c r="O11" s="48" t="s">
        <v>2210</v>
      </c>
      <c r="P11" s="110" t="s">
        <v>2582</v>
      </c>
      <c r="Q11" s="49" t="s">
        <v>2212</v>
      </c>
      <c r="R11" s="105" t="s">
        <v>2583</v>
      </c>
    </row>
    <row r="12" spans="1:18" x14ac:dyDescent="0.2">
      <c r="A12" s="46" t="str">
        <f>IF(ISBLANK(D12),"",IF(COUNTA(D12:H12)&lt;&gt;5,"Unvollständig",IF(OR(COUNTIF(J12:P12,FALSE)&gt;0,COUNTIF(J12:P12,#N/A)&gt;0),"Fehler",IF(NOT(P12),"Achtung",IF(NOT(Q12),"Nicht verwendet","OK")))))</f>
        <v/>
      </c>
      <c r="B12" s="58"/>
      <c r="C12" s="123"/>
      <c r="D12" s="111"/>
      <c r="E12" s="59"/>
      <c r="F12" s="111"/>
      <c r="G12" s="149"/>
      <c r="H12" s="210"/>
      <c r="I12" s="54" t="str">
        <f>IF(ISBLANK(E12),"-",CONCATENATE(E12," ",B12," ",C12))</f>
        <v>-</v>
      </c>
      <c r="J12" s="26" t="str">
        <f>IF(D12="CH.AHV",IF(LEN(E12)=13,IF((MID(E12,13,1)+1-1)=MOD(10-(MID(E12,1,1)+3*MID(E12,2,1)+MID(E12,3,1)+3*MID(E12,4,1)+MID(E12,5,1)+3*MID(E12,6,1)+MID(E12,7,1)+3*MID(E12,8,1)+MID(E12,9,1)+3*MID(E12,10,1)+MID(E12,11,1)+3*MID(E12,12,1)),10),TRUE,FALSE),FALSE),"")</f>
        <v/>
      </c>
      <c r="K12" s="26" t="str">
        <f>IF(OR(ISBLANK(E12)),"",NOT(COUNTIF($E$12:$E$1011,$E12)&gt;1))</f>
        <v/>
      </c>
      <c r="L12" s="26" t="str">
        <f>IF(ISBLANK(D12),"",IF(OR(ISNA(MATCH(D12,codecatidpers,0)),D12="-"),FALSE,TRUE))</f>
        <v/>
      </c>
      <c r="M12" s="26" t="str">
        <f>IF(ISBLANK(G12),"",IF(AND(G12 &gt; DATE(1925,1,1),G12 &lt; DATE(2100,1,1)),TRUE,FALSE))</f>
        <v/>
      </c>
      <c r="N12" s="26" t="str">
        <f>IF(ISBLANK(F12),"",IF(OR(ISNA(MATCH(F12,libsex,0)),F12="-"),FALSE,TRUE))</f>
        <v/>
      </c>
      <c r="O12" s="55" t="str">
        <f t="shared" ref="O12:O43" si="0">IF(ISBLANK(H12),"",IF(OR(ISNA(MATCH(H12,libgem,0)),H12="-"),FALSE,TRUE))</f>
        <v/>
      </c>
      <c r="P12" s="56" t="str">
        <f>IF(OR(ISBLANK(Lieferung!$B$15),ISBLANK(G12)),"",IF(M12=FALSE,FALSE,IF(AND((Lieferung!$B$15-YEAR(G12))&gt;=16,(Lieferung!$B$15-YEAR(G12))&lt;=65),TRUE,FALSE)))</f>
        <v/>
      </c>
      <c r="Q12" s="26" t="str">
        <f>IF(ISBLANK(E12),"",IF(COUNTIF(Qualifikation!$O$12:$O$1011,I12)&gt;0,TRUE,FALSE))</f>
        <v/>
      </c>
      <c r="R12" s="62" t="str">
        <f>IF(A12="","",IF(A12&lt;&gt;"Nicht verwendet",1,0))</f>
        <v/>
      </c>
    </row>
    <row r="13" spans="1:18" x14ac:dyDescent="0.2">
      <c r="A13" s="46" t="str">
        <f t="shared" ref="A13:A76" si="1">IF(ISBLANK(D13),"",IF(COUNTA(D13:H13)&lt;&gt;5,"Unvollständig",IF(OR(COUNTIF(J13:P13,FALSE)&gt;0,COUNTIF(J13:P13,#N/A)&gt;0),"Fehler",IF(NOT(P13),"Achtung",IF(NOT(Q13),"Nicht verwendet","OK")))))</f>
        <v/>
      </c>
      <c r="B13" s="60"/>
      <c r="C13" s="60"/>
      <c r="D13" s="61"/>
      <c r="E13" s="59"/>
      <c r="F13" s="61"/>
      <c r="G13" s="149"/>
      <c r="H13" s="61"/>
      <c r="I13" s="57" t="str">
        <f t="shared" ref="I13:I76" si="2">IF(ISBLANK(E13),"-",CONCATENATE(E13," ",B13," ",C13))</f>
        <v>-</v>
      </c>
      <c r="J13" s="26" t="str">
        <f>IF(D13="CH.AHV",IF(LEN(E13)=13,IF((MID(E13,13,1)+1-1)=MOD(10-(MID(E13,1,1)+3*MID(E13,2,1)+MID(E13,3,1)+3*MID(E13,4,1)+MID(E13,5,1)+3*MID(E13,6,1)+MID(E13,7,1)+3*MID(E13,8,1)+MID(E13,9,1)+3*MID(E13,10,1)+MID(E13,11,1)+3*MID(E13,12,1)),10),TRUE,FALSE),FALSE),"")</f>
        <v/>
      </c>
      <c r="K13" s="26" t="str">
        <f t="shared" ref="K13:K76" si="3">IF(OR(ISBLANK(E13)),"",NOT(COUNTIF($E$12:$E$1011,$E13)&gt;1))</f>
        <v/>
      </c>
      <c r="L13" s="26" t="str">
        <f>IF(ISBLANK(D13),"",IF(OR(ISNA(MATCH(D13,codecatidpers,0)),D13="-"),FALSE,TRUE))</f>
        <v/>
      </c>
      <c r="M13" s="26" t="str">
        <f>IF(ISBLANK(G13),"",IF(AND(G13 &gt; DATE(1925,1,1),G13 &lt; DATE(2100,1,1)),TRUE,FALSE))</f>
        <v/>
      </c>
      <c r="N13" s="26" t="str">
        <f>IF(ISBLANK(F13),"",IF(OR(ISNA(MATCH(F13,libsex,0)),F13="-"),FALSE,TRUE))</f>
        <v/>
      </c>
      <c r="O13" s="26" t="str">
        <f t="shared" si="0"/>
        <v/>
      </c>
      <c r="P13" s="56" t="str">
        <f>IF(OR(ISBLANK(Lieferung!$B$15),ISBLANK(G13)),"",IF(M13=FALSE,FALSE,IF(AND((Lieferung!$B$15-YEAR(G13))&gt;=16,(Lieferung!$B$15-YEAR(G13))&lt;=65),TRUE,FALSE)))</f>
        <v/>
      </c>
      <c r="Q13" s="26" t="str">
        <f>IF(ISBLANK(E13),"",IF(COUNTIF(Qualifikation!$O$12:$O$1011,I13)&gt;0,TRUE,FALSE))</f>
        <v/>
      </c>
      <c r="R13" s="62" t="str">
        <f t="shared" ref="R13:R76" si="4">IF(A13="","",IF(A13&lt;&gt;"Nicht verwendet",1,0))</f>
        <v/>
      </c>
    </row>
    <row r="14" spans="1:18" x14ac:dyDescent="0.2">
      <c r="A14" s="46" t="str">
        <f t="shared" si="1"/>
        <v/>
      </c>
      <c r="B14" s="60"/>
      <c r="C14" s="60"/>
      <c r="D14" s="61"/>
      <c r="E14" s="59"/>
      <c r="F14" s="61"/>
      <c r="G14" s="149"/>
      <c r="H14" s="61"/>
      <c r="I14" s="57" t="str">
        <f t="shared" si="2"/>
        <v>-</v>
      </c>
      <c r="J14" s="26" t="str">
        <f>IF(D14="CH.AHV",IF(LEN(E14)=13,IF((MID(E14,13,1)+1-1)=MOD(10-(MID(E14,1,1)+3*MID(E14,2,1)+MID(E14,3,1)+3*MID(E14,4,1)+MID(E14,5,1)+3*MID(E14,6,1)+MID(E14,7,1)+3*MID(E14,8,1)+MID(E14,9,1)+3*MID(E14,10,1)+MID(E14,11,1)+3*MID(E14,12,1)),10),TRUE,FALSE),FALSE),"")</f>
        <v/>
      </c>
      <c r="K14" s="26" t="str">
        <f t="shared" si="3"/>
        <v/>
      </c>
      <c r="L14" s="26" t="str">
        <f>IF(ISBLANK(D14),"",IF(OR(ISNA(MATCH(D14,codecatidpers,0)),D14="-"),FALSE,TRUE))</f>
        <v/>
      </c>
      <c r="M14" s="26" t="str">
        <f>IF(ISBLANK(G14),"",IF(AND(G14 &gt; DATE(1925,1,1),G14 &lt; DATE(2100,1,1)),TRUE,FALSE))</f>
        <v/>
      </c>
      <c r="N14" s="26" t="str">
        <f>IF(ISBLANK(F14),"",IF(OR(ISNA(MATCH(F14,libsex,0)),F14="-"),FALSE,TRUE))</f>
        <v/>
      </c>
      <c r="O14" s="26" t="str">
        <f t="shared" si="0"/>
        <v/>
      </c>
      <c r="P14" s="56" t="str">
        <f>IF(OR(ISBLANK(Lieferung!$B$15),ISBLANK(G14)),"",IF(M14=FALSE,FALSE,IF(AND((Lieferung!$B$15-YEAR(G14))&gt;=16,(Lieferung!$B$15-YEAR(G14))&lt;=65),TRUE,FALSE)))</f>
        <v/>
      </c>
      <c r="Q14" s="26" t="str">
        <f>IF(ISBLANK(E14),"",IF(COUNTIF(Qualifikation!$O$12:$O$1011,I14)&gt;0,TRUE,FALSE))</f>
        <v/>
      </c>
      <c r="R14" s="62" t="str">
        <f t="shared" si="4"/>
        <v/>
      </c>
    </row>
    <row r="15" spans="1:18" x14ac:dyDescent="0.2">
      <c r="A15" s="46" t="str">
        <f t="shared" si="1"/>
        <v/>
      </c>
      <c r="B15" s="60"/>
      <c r="C15" s="60"/>
      <c r="D15" s="61"/>
      <c r="E15" s="59"/>
      <c r="F15" s="61"/>
      <c r="G15" s="149"/>
      <c r="H15" s="61"/>
      <c r="I15" s="57" t="str">
        <f t="shared" si="2"/>
        <v>-</v>
      </c>
      <c r="J15" s="26" t="str">
        <f t="shared" ref="J15:J76" si="5">IF(D15="CH.AHV",IF(LEN(E15)=13,IF((MID(E15,13,1)+1-1)=MOD(10-(MID(E15,1,1)+3*MID(E15,2,1)+MID(E15,3,1)+3*MID(E15,4,1)+MID(E15,5,1)+3*MID(E15,6,1)+MID(E15,7,1)+3*MID(E15,8,1)+MID(E15,9,1)+3*MID(E15,10,1)+MID(E15,11,1)+3*MID(E15,12,1)),10),TRUE,FALSE),FALSE),"")</f>
        <v/>
      </c>
      <c r="K15" s="26" t="str">
        <f t="shared" si="3"/>
        <v/>
      </c>
      <c r="L15" s="26" t="str">
        <f t="shared" ref="L15:L78" si="6">IF(ISBLANK(D15),"",IF(OR(ISNA(MATCH(D15,codecatidpers,0)),D15="-"),FALSE,TRUE))</f>
        <v/>
      </c>
      <c r="M15" s="26" t="str">
        <f t="shared" ref="M15:M76" si="7">IF(ISBLANK(G15),"",IF(AND(G15 &gt; DATE(1925,1,1),G15 &lt; DATE(2100,1,1)),TRUE,FALSE))</f>
        <v/>
      </c>
      <c r="N15" s="26" t="str">
        <f t="shared" ref="N15:N78" si="8">IF(ISBLANK(F15),"",IF(OR(ISNA(MATCH(F15,libsex,0)),F15="-"),FALSE,TRUE))</f>
        <v/>
      </c>
      <c r="O15" s="26" t="str">
        <f t="shared" si="0"/>
        <v/>
      </c>
      <c r="P15" s="56" t="str">
        <f>IF(OR(ISBLANK(Lieferung!$B$15),ISBLANK(G15)),"",IF(M15=FALSE,FALSE,IF(AND((Lieferung!$B$15-YEAR(G15))&gt;=16,(Lieferung!$B$15-YEAR(G15))&lt;=65),TRUE,FALSE)))</f>
        <v/>
      </c>
      <c r="Q15" s="26" t="str">
        <f>IF(ISBLANK(E15),"",IF(COUNTIF(Qualifikation!$O$12:$O$1011,I15)&gt;0,TRUE,FALSE))</f>
        <v/>
      </c>
      <c r="R15" s="62" t="str">
        <f t="shared" si="4"/>
        <v/>
      </c>
    </row>
    <row r="16" spans="1:18" x14ac:dyDescent="0.2">
      <c r="A16" s="46" t="str">
        <f t="shared" si="1"/>
        <v/>
      </c>
      <c r="B16" s="60"/>
      <c r="C16" s="60"/>
      <c r="D16" s="61"/>
      <c r="E16" s="59"/>
      <c r="F16" s="61"/>
      <c r="G16" s="149"/>
      <c r="H16" s="61"/>
      <c r="I16" s="57" t="str">
        <f t="shared" si="2"/>
        <v>-</v>
      </c>
      <c r="J16" s="26" t="str">
        <f t="shared" si="5"/>
        <v/>
      </c>
      <c r="K16" s="26" t="str">
        <f t="shared" si="3"/>
        <v/>
      </c>
      <c r="L16" s="26" t="str">
        <f t="shared" si="6"/>
        <v/>
      </c>
      <c r="M16" s="26" t="str">
        <f t="shared" si="7"/>
        <v/>
      </c>
      <c r="N16" s="26" t="str">
        <f t="shared" si="8"/>
        <v/>
      </c>
      <c r="O16" s="26" t="str">
        <f t="shared" si="0"/>
        <v/>
      </c>
      <c r="P16" s="56" t="str">
        <f>IF(OR(ISBLANK(Lieferung!$B$15),ISBLANK(G16)),"",IF(M16=FALSE,FALSE,IF(AND((Lieferung!$B$15-YEAR(G16))&gt;=16,(Lieferung!$B$15-YEAR(G16))&lt;=65),TRUE,FALSE)))</f>
        <v/>
      </c>
      <c r="Q16" s="26" t="str">
        <f>IF(ISBLANK(E16),"",IF(COUNTIF(Qualifikation!$O$12:$O$1011,I16)&gt;0,TRUE,FALSE))</f>
        <v/>
      </c>
      <c r="R16" s="62" t="str">
        <f t="shared" si="4"/>
        <v/>
      </c>
    </row>
    <row r="17" spans="1:18" x14ac:dyDescent="0.2">
      <c r="A17" s="46" t="str">
        <f t="shared" si="1"/>
        <v/>
      </c>
      <c r="B17" s="60"/>
      <c r="C17" s="60"/>
      <c r="D17" s="61"/>
      <c r="E17" s="59"/>
      <c r="F17" s="61"/>
      <c r="G17" s="149"/>
      <c r="H17" s="61"/>
      <c r="I17" s="57" t="str">
        <f t="shared" si="2"/>
        <v>-</v>
      </c>
      <c r="J17" s="26" t="str">
        <f t="shared" si="5"/>
        <v/>
      </c>
      <c r="K17" s="26" t="str">
        <f t="shared" si="3"/>
        <v/>
      </c>
      <c r="L17" s="26" t="str">
        <f t="shared" si="6"/>
        <v/>
      </c>
      <c r="M17" s="26" t="str">
        <f t="shared" si="7"/>
        <v/>
      </c>
      <c r="N17" s="26" t="str">
        <f t="shared" si="8"/>
        <v/>
      </c>
      <c r="O17" s="26" t="str">
        <f t="shared" si="0"/>
        <v/>
      </c>
      <c r="P17" s="56" t="str">
        <f>IF(OR(ISBLANK(Lieferung!$B$15),ISBLANK(G17)),"",IF(M17=FALSE,FALSE,IF(AND((Lieferung!$B$15-YEAR(G17))&gt;=16,(Lieferung!$B$15-YEAR(G17))&lt;=65),TRUE,FALSE)))</f>
        <v/>
      </c>
      <c r="Q17" s="26" t="str">
        <f>IF(ISBLANK(E17),"",IF(COUNTIF(Qualifikation!$O$12:$O$1011,I17)&gt;0,TRUE,FALSE))</f>
        <v/>
      </c>
      <c r="R17" s="62" t="str">
        <f t="shared" si="4"/>
        <v/>
      </c>
    </row>
    <row r="18" spans="1:18" x14ac:dyDescent="0.2">
      <c r="A18" s="46" t="str">
        <f t="shared" si="1"/>
        <v/>
      </c>
      <c r="B18" s="60"/>
      <c r="C18" s="60"/>
      <c r="D18" s="61"/>
      <c r="E18" s="59"/>
      <c r="F18" s="61"/>
      <c r="G18" s="149"/>
      <c r="H18" s="61"/>
      <c r="I18" s="57" t="str">
        <f t="shared" si="2"/>
        <v>-</v>
      </c>
      <c r="J18" s="26" t="str">
        <f t="shared" si="5"/>
        <v/>
      </c>
      <c r="K18" s="26" t="str">
        <f t="shared" si="3"/>
        <v/>
      </c>
      <c r="L18" s="26" t="str">
        <f t="shared" si="6"/>
        <v/>
      </c>
      <c r="M18" s="26" t="str">
        <f t="shared" si="7"/>
        <v/>
      </c>
      <c r="N18" s="26" t="str">
        <f t="shared" si="8"/>
        <v/>
      </c>
      <c r="O18" s="26" t="str">
        <f t="shared" si="0"/>
        <v/>
      </c>
      <c r="P18" s="56" t="str">
        <f>IF(OR(ISBLANK(Lieferung!$B$15),ISBLANK(G18)),"",IF(M18=FALSE,FALSE,IF(AND((Lieferung!$B$15-YEAR(G18))&gt;=16,(Lieferung!$B$15-YEAR(G18))&lt;=65),TRUE,FALSE)))</f>
        <v/>
      </c>
      <c r="Q18" s="26" t="str">
        <f>IF(ISBLANK(E18),"",IF(COUNTIF(Qualifikation!$O$12:$O$1011,I18)&gt;0,TRUE,FALSE))</f>
        <v/>
      </c>
      <c r="R18" s="62" t="str">
        <f t="shared" si="4"/>
        <v/>
      </c>
    </row>
    <row r="19" spans="1:18" x14ac:dyDescent="0.2">
      <c r="A19" s="46" t="str">
        <f t="shared" si="1"/>
        <v/>
      </c>
      <c r="B19" s="60"/>
      <c r="C19" s="60"/>
      <c r="D19" s="61"/>
      <c r="E19" s="59"/>
      <c r="F19" s="61"/>
      <c r="G19" s="149"/>
      <c r="H19" s="61"/>
      <c r="I19" s="57" t="str">
        <f t="shared" si="2"/>
        <v>-</v>
      </c>
      <c r="J19" s="26" t="str">
        <f t="shared" si="5"/>
        <v/>
      </c>
      <c r="K19" s="26" t="str">
        <f t="shared" si="3"/>
        <v/>
      </c>
      <c r="L19" s="26" t="str">
        <f t="shared" si="6"/>
        <v/>
      </c>
      <c r="M19" s="26" t="str">
        <f t="shared" si="7"/>
        <v/>
      </c>
      <c r="N19" s="26" t="str">
        <f t="shared" si="8"/>
        <v/>
      </c>
      <c r="O19" s="26" t="str">
        <f t="shared" si="0"/>
        <v/>
      </c>
      <c r="P19" s="56" t="str">
        <f>IF(OR(ISBLANK(Lieferung!$B$15),ISBLANK(G19)),"",IF(M19=FALSE,FALSE,IF(AND((Lieferung!$B$15-YEAR(G19))&gt;=16,(Lieferung!$B$15-YEAR(G19))&lt;=65),TRUE,FALSE)))</f>
        <v/>
      </c>
      <c r="Q19" s="26" t="str">
        <f>IF(ISBLANK(E19),"",IF(COUNTIF(Qualifikation!$O$12:$O$1011,I19)&gt;0,TRUE,FALSE))</f>
        <v/>
      </c>
      <c r="R19" s="62" t="str">
        <f t="shared" si="4"/>
        <v/>
      </c>
    </row>
    <row r="20" spans="1:18" x14ac:dyDescent="0.2">
      <c r="A20" s="46" t="str">
        <f t="shared" si="1"/>
        <v/>
      </c>
      <c r="B20" s="60"/>
      <c r="C20" s="60"/>
      <c r="D20" s="61"/>
      <c r="E20" s="59"/>
      <c r="F20" s="61"/>
      <c r="G20" s="149"/>
      <c r="H20" s="61"/>
      <c r="I20" s="57" t="str">
        <f t="shared" si="2"/>
        <v>-</v>
      </c>
      <c r="J20" s="26" t="str">
        <f t="shared" si="5"/>
        <v/>
      </c>
      <c r="K20" s="26" t="str">
        <f t="shared" si="3"/>
        <v/>
      </c>
      <c r="L20" s="26" t="str">
        <f t="shared" si="6"/>
        <v/>
      </c>
      <c r="M20" s="26" t="str">
        <f t="shared" si="7"/>
        <v/>
      </c>
      <c r="N20" s="26" t="str">
        <f t="shared" si="8"/>
        <v/>
      </c>
      <c r="O20" s="26" t="str">
        <f t="shared" si="0"/>
        <v/>
      </c>
      <c r="P20" s="56" t="str">
        <f>IF(OR(ISBLANK(Lieferung!$B$15),ISBLANK(G20)),"",IF(M20=FALSE,FALSE,IF(AND((Lieferung!$B$15-YEAR(G20))&gt;=16,(Lieferung!$B$15-YEAR(G20))&lt;=65),TRUE,FALSE)))</f>
        <v/>
      </c>
      <c r="Q20" s="26" t="str">
        <f>IF(ISBLANK(E20),"",IF(COUNTIF(Qualifikation!$O$12:$O$1011,I20)&gt;0,TRUE,FALSE))</f>
        <v/>
      </c>
      <c r="R20" s="62" t="str">
        <f t="shared" si="4"/>
        <v/>
      </c>
    </row>
    <row r="21" spans="1:18" x14ac:dyDescent="0.2">
      <c r="A21" s="46" t="str">
        <f t="shared" si="1"/>
        <v/>
      </c>
      <c r="B21" s="60"/>
      <c r="C21" s="60"/>
      <c r="D21" s="61"/>
      <c r="E21" s="59"/>
      <c r="F21" s="61"/>
      <c r="G21" s="149"/>
      <c r="H21" s="61"/>
      <c r="I21" s="57" t="str">
        <f t="shared" si="2"/>
        <v>-</v>
      </c>
      <c r="J21" s="26" t="str">
        <f t="shared" si="5"/>
        <v/>
      </c>
      <c r="K21" s="26" t="str">
        <f t="shared" si="3"/>
        <v/>
      </c>
      <c r="L21" s="26" t="str">
        <f t="shared" si="6"/>
        <v/>
      </c>
      <c r="M21" s="26" t="str">
        <f t="shared" si="7"/>
        <v/>
      </c>
      <c r="N21" s="26" t="str">
        <f t="shared" si="8"/>
        <v/>
      </c>
      <c r="O21" s="26" t="str">
        <f t="shared" si="0"/>
        <v/>
      </c>
      <c r="P21" s="56" t="str">
        <f>IF(OR(ISBLANK(Lieferung!$B$15),ISBLANK(G21)),"",IF(M21=FALSE,FALSE,IF(AND((Lieferung!$B$15-YEAR(G21))&gt;=16,(Lieferung!$B$15-YEAR(G21))&lt;=65),TRUE,FALSE)))</f>
        <v/>
      </c>
      <c r="Q21" s="26" t="str">
        <f>IF(ISBLANK(E21),"",IF(COUNTIF(Qualifikation!$O$12:$O$1011,I21)&gt;0,TRUE,FALSE))</f>
        <v/>
      </c>
      <c r="R21" s="62" t="str">
        <f t="shared" si="4"/>
        <v/>
      </c>
    </row>
    <row r="22" spans="1:18" x14ac:dyDescent="0.2">
      <c r="A22" s="46" t="str">
        <f t="shared" si="1"/>
        <v/>
      </c>
      <c r="B22" s="60"/>
      <c r="C22" s="60"/>
      <c r="D22" s="61"/>
      <c r="E22" s="59"/>
      <c r="F22" s="61"/>
      <c r="G22" s="149"/>
      <c r="H22" s="61"/>
      <c r="I22" s="57" t="str">
        <f t="shared" si="2"/>
        <v>-</v>
      </c>
      <c r="J22" s="26" t="str">
        <f t="shared" si="5"/>
        <v/>
      </c>
      <c r="K22" s="26" t="str">
        <f t="shared" si="3"/>
        <v/>
      </c>
      <c r="L22" s="26" t="str">
        <f t="shared" si="6"/>
        <v/>
      </c>
      <c r="M22" s="26" t="str">
        <f t="shared" si="7"/>
        <v/>
      </c>
      <c r="N22" s="26" t="str">
        <f t="shared" si="8"/>
        <v/>
      </c>
      <c r="O22" s="26" t="str">
        <f t="shared" si="0"/>
        <v/>
      </c>
      <c r="P22" s="56" t="str">
        <f>IF(OR(ISBLANK(Lieferung!$B$15),ISBLANK(G22)),"",IF(M22=FALSE,FALSE,IF(AND((Lieferung!$B$15-YEAR(G22))&gt;=16,(Lieferung!$B$15-YEAR(G22))&lt;=65),TRUE,FALSE)))</f>
        <v/>
      </c>
      <c r="Q22" s="26" t="str">
        <f>IF(ISBLANK(E22),"",IF(COUNTIF(Qualifikation!$O$12:$O$1011,I22)&gt;0,TRUE,FALSE))</f>
        <v/>
      </c>
      <c r="R22" s="62" t="str">
        <f t="shared" si="4"/>
        <v/>
      </c>
    </row>
    <row r="23" spans="1:18" x14ac:dyDescent="0.2">
      <c r="A23" s="46" t="str">
        <f t="shared" si="1"/>
        <v/>
      </c>
      <c r="B23" s="60"/>
      <c r="C23" s="60"/>
      <c r="D23" s="61"/>
      <c r="E23" s="59"/>
      <c r="F23" s="61"/>
      <c r="G23" s="149"/>
      <c r="H23" s="61"/>
      <c r="I23" s="57" t="str">
        <f t="shared" si="2"/>
        <v>-</v>
      </c>
      <c r="J23" s="26" t="str">
        <f t="shared" si="5"/>
        <v/>
      </c>
      <c r="K23" s="26" t="str">
        <f t="shared" si="3"/>
        <v/>
      </c>
      <c r="L23" s="26" t="str">
        <f t="shared" si="6"/>
        <v/>
      </c>
      <c r="M23" s="26" t="str">
        <f t="shared" si="7"/>
        <v/>
      </c>
      <c r="N23" s="26" t="str">
        <f t="shared" si="8"/>
        <v/>
      </c>
      <c r="O23" s="26" t="str">
        <f t="shared" si="0"/>
        <v/>
      </c>
      <c r="P23" s="56" t="str">
        <f>IF(OR(ISBLANK(Lieferung!$B$15),ISBLANK(G23)),"",IF(M23=FALSE,FALSE,IF(AND((Lieferung!$B$15-YEAR(G23))&gt;=16,(Lieferung!$B$15-YEAR(G23))&lt;=65),TRUE,FALSE)))</f>
        <v/>
      </c>
      <c r="Q23" s="26" t="str">
        <f>IF(ISBLANK(E23),"",IF(COUNTIF(Qualifikation!$O$12:$O$1011,I23)&gt;0,TRUE,FALSE))</f>
        <v/>
      </c>
      <c r="R23" s="62" t="str">
        <f t="shared" si="4"/>
        <v/>
      </c>
    </row>
    <row r="24" spans="1:18" x14ac:dyDescent="0.2">
      <c r="A24" s="46" t="str">
        <f t="shared" si="1"/>
        <v/>
      </c>
      <c r="B24" s="60"/>
      <c r="C24" s="60"/>
      <c r="D24" s="61"/>
      <c r="E24" s="59"/>
      <c r="F24" s="61"/>
      <c r="G24" s="149"/>
      <c r="H24" s="61"/>
      <c r="I24" s="57" t="str">
        <f t="shared" si="2"/>
        <v>-</v>
      </c>
      <c r="J24" s="26" t="str">
        <f t="shared" si="5"/>
        <v/>
      </c>
      <c r="K24" s="26" t="str">
        <f t="shared" si="3"/>
        <v/>
      </c>
      <c r="L24" s="26" t="str">
        <f t="shared" si="6"/>
        <v/>
      </c>
      <c r="M24" s="26" t="str">
        <f t="shared" si="7"/>
        <v/>
      </c>
      <c r="N24" s="26" t="str">
        <f t="shared" si="8"/>
        <v/>
      </c>
      <c r="O24" s="26" t="str">
        <f t="shared" si="0"/>
        <v/>
      </c>
      <c r="P24" s="56" t="str">
        <f>IF(OR(ISBLANK(Lieferung!$B$15),ISBLANK(G24)),"",IF(M24=FALSE,FALSE,IF(AND((Lieferung!$B$15-YEAR(G24))&gt;=16,(Lieferung!$B$15-YEAR(G24))&lt;=65),TRUE,FALSE)))</f>
        <v/>
      </c>
      <c r="Q24" s="26" t="str">
        <f>IF(ISBLANK(E24),"",IF(COUNTIF(Qualifikation!$O$12:$O$1011,I24)&gt;0,TRUE,FALSE))</f>
        <v/>
      </c>
      <c r="R24" s="62" t="str">
        <f t="shared" si="4"/>
        <v/>
      </c>
    </row>
    <row r="25" spans="1:18" x14ac:dyDescent="0.2">
      <c r="A25" s="46" t="str">
        <f t="shared" si="1"/>
        <v/>
      </c>
      <c r="B25" s="60"/>
      <c r="C25" s="60"/>
      <c r="D25" s="61"/>
      <c r="E25" s="59"/>
      <c r="F25" s="61"/>
      <c r="G25" s="149"/>
      <c r="H25" s="61"/>
      <c r="I25" s="57" t="str">
        <f t="shared" si="2"/>
        <v>-</v>
      </c>
      <c r="J25" s="26" t="str">
        <f t="shared" si="5"/>
        <v/>
      </c>
      <c r="K25" s="26" t="str">
        <f t="shared" si="3"/>
        <v/>
      </c>
      <c r="L25" s="26" t="str">
        <f t="shared" si="6"/>
        <v/>
      </c>
      <c r="M25" s="26" t="str">
        <f t="shared" si="7"/>
        <v/>
      </c>
      <c r="N25" s="26" t="str">
        <f t="shared" si="8"/>
        <v/>
      </c>
      <c r="O25" s="26" t="str">
        <f t="shared" si="0"/>
        <v/>
      </c>
      <c r="P25" s="56" t="str">
        <f>IF(OR(ISBLANK(Lieferung!$B$15),ISBLANK(G25)),"",IF(M25=FALSE,FALSE,IF(AND((Lieferung!$B$15-YEAR(G25))&gt;=16,(Lieferung!$B$15-YEAR(G25))&lt;=65),TRUE,FALSE)))</f>
        <v/>
      </c>
      <c r="Q25" s="26" t="str">
        <f>IF(ISBLANK(E25),"",IF(COUNTIF(Qualifikation!$O$12:$O$1011,I25)&gt;0,TRUE,FALSE))</f>
        <v/>
      </c>
      <c r="R25" s="62" t="str">
        <f t="shared" si="4"/>
        <v/>
      </c>
    </row>
    <row r="26" spans="1:18" x14ac:dyDescent="0.2">
      <c r="A26" s="46" t="str">
        <f t="shared" si="1"/>
        <v/>
      </c>
      <c r="B26" s="60"/>
      <c r="C26" s="60"/>
      <c r="D26" s="61"/>
      <c r="E26" s="59"/>
      <c r="F26" s="61"/>
      <c r="G26" s="149"/>
      <c r="H26" s="61"/>
      <c r="I26" s="57" t="str">
        <f t="shared" si="2"/>
        <v>-</v>
      </c>
      <c r="J26" s="26" t="str">
        <f t="shared" si="5"/>
        <v/>
      </c>
      <c r="K26" s="26" t="str">
        <f t="shared" si="3"/>
        <v/>
      </c>
      <c r="L26" s="26" t="str">
        <f t="shared" si="6"/>
        <v/>
      </c>
      <c r="M26" s="26" t="str">
        <f t="shared" si="7"/>
        <v/>
      </c>
      <c r="N26" s="26" t="str">
        <f t="shared" si="8"/>
        <v/>
      </c>
      <c r="O26" s="26" t="str">
        <f t="shared" si="0"/>
        <v/>
      </c>
      <c r="P26" s="56" t="str">
        <f>IF(OR(ISBLANK(Lieferung!$B$15),ISBLANK(G26)),"",IF(M26=FALSE,FALSE,IF(AND((Lieferung!$B$15-YEAR(G26))&gt;=16,(Lieferung!$B$15-YEAR(G26))&lt;=65),TRUE,FALSE)))</f>
        <v/>
      </c>
      <c r="Q26" s="26" t="str">
        <f>IF(ISBLANK(E26),"",IF(COUNTIF(Qualifikation!$O$12:$O$1011,I26)&gt;0,TRUE,FALSE))</f>
        <v/>
      </c>
      <c r="R26" s="62" t="str">
        <f t="shared" si="4"/>
        <v/>
      </c>
    </row>
    <row r="27" spans="1:18" x14ac:dyDescent="0.2">
      <c r="A27" s="46" t="str">
        <f t="shared" si="1"/>
        <v/>
      </c>
      <c r="B27" s="60"/>
      <c r="C27" s="60"/>
      <c r="D27" s="61"/>
      <c r="E27" s="59"/>
      <c r="F27" s="61"/>
      <c r="G27" s="149"/>
      <c r="H27" s="61"/>
      <c r="I27" s="57" t="str">
        <f t="shared" si="2"/>
        <v>-</v>
      </c>
      <c r="J27" s="26" t="str">
        <f t="shared" si="5"/>
        <v/>
      </c>
      <c r="K27" s="26" t="str">
        <f t="shared" si="3"/>
        <v/>
      </c>
      <c r="L27" s="26" t="str">
        <f t="shared" si="6"/>
        <v/>
      </c>
      <c r="M27" s="26" t="str">
        <f t="shared" si="7"/>
        <v/>
      </c>
      <c r="N27" s="26" t="str">
        <f t="shared" si="8"/>
        <v/>
      </c>
      <c r="O27" s="26" t="str">
        <f t="shared" si="0"/>
        <v/>
      </c>
      <c r="P27" s="56" t="str">
        <f>IF(OR(ISBLANK(Lieferung!$B$15),ISBLANK(G27)),"",IF(M27=FALSE,FALSE,IF(AND((Lieferung!$B$15-YEAR(G27))&gt;=16,(Lieferung!$B$15-YEAR(G27))&lt;=65),TRUE,FALSE)))</f>
        <v/>
      </c>
      <c r="Q27" s="26" t="str">
        <f>IF(ISBLANK(E27),"",IF(COUNTIF(Qualifikation!$O$12:$O$1011,I27)&gt;0,TRUE,FALSE))</f>
        <v/>
      </c>
      <c r="R27" s="62" t="str">
        <f t="shared" si="4"/>
        <v/>
      </c>
    </row>
    <row r="28" spans="1:18" x14ac:dyDescent="0.2">
      <c r="A28" s="46" t="str">
        <f t="shared" si="1"/>
        <v/>
      </c>
      <c r="B28" s="60"/>
      <c r="C28" s="60"/>
      <c r="D28" s="61"/>
      <c r="E28" s="59"/>
      <c r="F28" s="61"/>
      <c r="G28" s="149"/>
      <c r="H28" s="61"/>
      <c r="I28" s="57" t="str">
        <f t="shared" si="2"/>
        <v>-</v>
      </c>
      <c r="J28" s="26" t="str">
        <f t="shared" si="5"/>
        <v/>
      </c>
      <c r="K28" s="26" t="str">
        <f t="shared" si="3"/>
        <v/>
      </c>
      <c r="L28" s="26" t="str">
        <f t="shared" si="6"/>
        <v/>
      </c>
      <c r="M28" s="26" t="str">
        <f t="shared" si="7"/>
        <v/>
      </c>
      <c r="N28" s="26" t="str">
        <f t="shared" si="8"/>
        <v/>
      </c>
      <c r="O28" s="26" t="str">
        <f t="shared" si="0"/>
        <v/>
      </c>
      <c r="P28" s="56" t="str">
        <f>IF(OR(ISBLANK(Lieferung!$B$15),ISBLANK(G28)),"",IF(M28=FALSE,FALSE,IF(AND((Lieferung!$B$15-YEAR(G28))&gt;=16,(Lieferung!$B$15-YEAR(G28))&lt;=65),TRUE,FALSE)))</f>
        <v/>
      </c>
      <c r="Q28" s="26" t="str">
        <f>IF(ISBLANK(E28),"",IF(COUNTIF(Qualifikation!$O$12:$O$1011,I28)&gt;0,TRUE,FALSE))</f>
        <v/>
      </c>
      <c r="R28" s="62" t="str">
        <f t="shared" si="4"/>
        <v/>
      </c>
    </row>
    <row r="29" spans="1:18" x14ac:dyDescent="0.2">
      <c r="A29" s="46" t="str">
        <f t="shared" si="1"/>
        <v/>
      </c>
      <c r="B29" s="60"/>
      <c r="C29" s="60"/>
      <c r="D29" s="61"/>
      <c r="E29" s="59"/>
      <c r="F29" s="61"/>
      <c r="G29" s="149"/>
      <c r="H29" s="61"/>
      <c r="I29" s="57" t="str">
        <f t="shared" si="2"/>
        <v>-</v>
      </c>
      <c r="J29" s="26" t="str">
        <f t="shared" si="5"/>
        <v/>
      </c>
      <c r="K29" s="26" t="str">
        <f t="shared" si="3"/>
        <v/>
      </c>
      <c r="L29" s="26" t="str">
        <f t="shared" si="6"/>
        <v/>
      </c>
      <c r="M29" s="26" t="str">
        <f t="shared" si="7"/>
        <v/>
      </c>
      <c r="N29" s="26" t="str">
        <f t="shared" si="8"/>
        <v/>
      </c>
      <c r="O29" s="26" t="str">
        <f t="shared" si="0"/>
        <v/>
      </c>
      <c r="P29" s="56" t="str">
        <f>IF(OR(ISBLANK(Lieferung!$B$15),ISBLANK(G29)),"",IF(M29=FALSE,FALSE,IF(AND((Lieferung!$B$15-YEAR(G29))&gt;=16,(Lieferung!$B$15-YEAR(G29))&lt;=65),TRUE,FALSE)))</f>
        <v/>
      </c>
      <c r="Q29" s="26" t="str">
        <f>IF(ISBLANK(E29),"",IF(COUNTIF(Qualifikation!$O$12:$O$1011,I29)&gt;0,TRUE,FALSE))</f>
        <v/>
      </c>
      <c r="R29" s="62" t="str">
        <f t="shared" si="4"/>
        <v/>
      </c>
    </row>
    <row r="30" spans="1:18" x14ac:dyDescent="0.2">
      <c r="A30" s="46" t="str">
        <f t="shared" si="1"/>
        <v/>
      </c>
      <c r="B30" s="60"/>
      <c r="C30" s="60"/>
      <c r="D30" s="61"/>
      <c r="E30" s="59"/>
      <c r="F30" s="61"/>
      <c r="G30" s="149"/>
      <c r="H30" s="61"/>
      <c r="I30" s="57" t="str">
        <f t="shared" si="2"/>
        <v>-</v>
      </c>
      <c r="J30" s="26" t="str">
        <f t="shared" si="5"/>
        <v/>
      </c>
      <c r="K30" s="26" t="str">
        <f t="shared" si="3"/>
        <v/>
      </c>
      <c r="L30" s="26" t="str">
        <f t="shared" si="6"/>
        <v/>
      </c>
      <c r="M30" s="26" t="str">
        <f t="shared" si="7"/>
        <v/>
      </c>
      <c r="N30" s="26" t="str">
        <f t="shared" si="8"/>
        <v/>
      </c>
      <c r="O30" s="26" t="str">
        <f t="shared" si="0"/>
        <v/>
      </c>
      <c r="P30" s="56" t="str">
        <f>IF(OR(ISBLANK(Lieferung!$B$15),ISBLANK(G30)),"",IF(M30=FALSE,FALSE,IF(AND((Lieferung!$B$15-YEAR(G30))&gt;=16,(Lieferung!$B$15-YEAR(G30))&lt;=65),TRUE,FALSE)))</f>
        <v/>
      </c>
      <c r="Q30" s="26" t="str">
        <f>IF(ISBLANK(E30),"",IF(COUNTIF(Qualifikation!$O$12:$O$1011,I30)&gt;0,TRUE,FALSE))</f>
        <v/>
      </c>
      <c r="R30" s="62" t="str">
        <f t="shared" si="4"/>
        <v/>
      </c>
    </row>
    <row r="31" spans="1:18" x14ac:dyDescent="0.2">
      <c r="A31" s="46" t="str">
        <f t="shared" si="1"/>
        <v/>
      </c>
      <c r="B31" s="60"/>
      <c r="C31" s="60"/>
      <c r="D31" s="61"/>
      <c r="E31" s="59"/>
      <c r="F31" s="61"/>
      <c r="G31" s="149"/>
      <c r="H31" s="61"/>
      <c r="I31" s="57" t="str">
        <f t="shared" si="2"/>
        <v>-</v>
      </c>
      <c r="J31" s="26" t="str">
        <f t="shared" si="5"/>
        <v/>
      </c>
      <c r="K31" s="26" t="str">
        <f t="shared" si="3"/>
        <v/>
      </c>
      <c r="L31" s="26" t="str">
        <f t="shared" si="6"/>
        <v/>
      </c>
      <c r="M31" s="26" t="str">
        <f t="shared" si="7"/>
        <v/>
      </c>
      <c r="N31" s="26" t="str">
        <f t="shared" si="8"/>
        <v/>
      </c>
      <c r="O31" s="26" t="str">
        <f t="shared" si="0"/>
        <v/>
      </c>
      <c r="P31" s="56" t="str">
        <f>IF(OR(ISBLANK(Lieferung!$B$15),ISBLANK(G31)),"",IF(M31=FALSE,FALSE,IF(AND((Lieferung!$B$15-YEAR(G31))&gt;=16,(Lieferung!$B$15-YEAR(G31))&lt;=65),TRUE,FALSE)))</f>
        <v/>
      </c>
      <c r="Q31" s="26" t="str">
        <f>IF(ISBLANK(E31),"",IF(COUNTIF(Qualifikation!$O$12:$O$1011,I31)&gt;0,TRUE,FALSE))</f>
        <v/>
      </c>
      <c r="R31" s="62" t="str">
        <f t="shared" si="4"/>
        <v/>
      </c>
    </row>
    <row r="32" spans="1:18" x14ac:dyDescent="0.2">
      <c r="A32" s="46" t="str">
        <f t="shared" si="1"/>
        <v/>
      </c>
      <c r="B32" s="60"/>
      <c r="C32" s="60"/>
      <c r="D32" s="61"/>
      <c r="E32" s="59"/>
      <c r="F32" s="61"/>
      <c r="G32" s="149"/>
      <c r="H32" s="61"/>
      <c r="I32" s="57" t="str">
        <f t="shared" si="2"/>
        <v>-</v>
      </c>
      <c r="J32" s="26" t="str">
        <f t="shared" si="5"/>
        <v/>
      </c>
      <c r="K32" s="26" t="str">
        <f t="shared" si="3"/>
        <v/>
      </c>
      <c r="L32" s="26" t="str">
        <f t="shared" si="6"/>
        <v/>
      </c>
      <c r="M32" s="26" t="str">
        <f t="shared" si="7"/>
        <v/>
      </c>
      <c r="N32" s="26" t="str">
        <f t="shared" si="8"/>
        <v/>
      </c>
      <c r="O32" s="26" t="str">
        <f t="shared" si="0"/>
        <v/>
      </c>
      <c r="P32" s="56" t="str">
        <f>IF(OR(ISBLANK(Lieferung!$B$15),ISBLANK(G32)),"",IF(M32=FALSE,FALSE,IF(AND((Lieferung!$B$15-YEAR(G32))&gt;=16,(Lieferung!$B$15-YEAR(G32))&lt;=65),TRUE,FALSE)))</f>
        <v/>
      </c>
      <c r="Q32" s="26" t="str">
        <f>IF(ISBLANK(E32),"",IF(COUNTIF(Qualifikation!$O$12:$O$1011,I32)&gt;0,TRUE,FALSE))</f>
        <v/>
      </c>
      <c r="R32" s="62" t="str">
        <f t="shared" si="4"/>
        <v/>
      </c>
    </row>
    <row r="33" spans="1:18" x14ac:dyDescent="0.2">
      <c r="A33" s="46" t="str">
        <f t="shared" si="1"/>
        <v/>
      </c>
      <c r="B33" s="60"/>
      <c r="C33" s="60"/>
      <c r="D33" s="61"/>
      <c r="E33" s="59"/>
      <c r="F33" s="61"/>
      <c r="G33" s="149"/>
      <c r="H33" s="61"/>
      <c r="I33" s="57" t="str">
        <f t="shared" si="2"/>
        <v>-</v>
      </c>
      <c r="J33" s="26" t="str">
        <f t="shared" si="5"/>
        <v/>
      </c>
      <c r="K33" s="26" t="str">
        <f t="shared" si="3"/>
        <v/>
      </c>
      <c r="L33" s="26" t="str">
        <f t="shared" si="6"/>
        <v/>
      </c>
      <c r="M33" s="26" t="str">
        <f t="shared" si="7"/>
        <v/>
      </c>
      <c r="N33" s="26" t="str">
        <f t="shared" si="8"/>
        <v/>
      </c>
      <c r="O33" s="26" t="str">
        <f t="shared" si="0"/>
        <v/>
      </c>
      <c r="P33" s="56" t="str">
        <f>IF(OR(ISBLANK(Lieferung!$B$15),ISBLANK(G33)),"",IF(M33=FALSE,FALSE,IF(AND((Lieferung!$B$15-YEAR(G33))&gt;=16,(Lieferung!$B$15-YEAR(G33))&lt;=65),TRUE,FALSE)))</f>
        <v/>
      </c>
      <c r="Q33" s="26" t="str">
        <f>IF(ISBLANK(E33),"",IF(COUNTIF(Qualifikation!$O$12:$O$1011,I33)&gt;0,TRUE,FALSE))</f>
        <v/>
      </c>
      <c r="R33" s="62" t="str">
        <f t="shared" si="4"/>
        <v/>
      </c>
    </row>
    <row r="34" spans="1:18" x14ac:dyDescent="0.2">
      <c r="A34" s="46" t="str">
        <f t="shared" si="1"/>
        <v/>
      </c>
      <c r="B34" s="60"/>
      <c r="C34" s="60"/>
      <c r="D34" s="61"/>
      <c r="E34" s="59"/>
      <c r="F34" s="61"/>
      <c r="G34" s="149"/>
      <c r="H34" s="61"/>
      <c r="I34" s="57" t="str">
        <f t="shared" si="2"/>
        <v>-</v>
      </c>
      <c r="J34" s="26" t="str">
        <f t="shared" si="5"/>
        <v/>
      </c>
      <c r="K34" s="26" t="str">
        <f t="shared" si="3"/>
        <v/>
      </c>
      <c r="L34" s="26" t="str">
        <f t="shared" si="6"/>
        <v/>
      </c>
      <c r="M34" s="26" t="str">
        <f t="shared" si="7"/>
        <v/>
      </c>
      <c r="N34" s="26" t="str">
        <f t="shared" si="8"/>
        <v/>
      </c>
      <c r="O34" s="26" t="str">
        <f t="shared" si="0"/>
        <v/>
      </c>
      <c r="P34" s="56" t="str">
        <f>IF(OR(ISBLANK(Lieferung!$B$15),ISBLANK(G34)),"",IF(M34=FALSE,FALSE,IF(AND((Lieferung!$B$15-YEAR(G34))&gt;=16,(Lieferung!$B$15-YEAR(G34))&lt;=65),TRUE,FALSE)))</f>
        <v/>
      </c>
      <c r="Q34" s="26" t="str">
        <f>IF(ISBLANK(E34),"",IF(COUNTIF(Qualifikation!$O$12:$O$1011,I34)&gt;0,TRUE,FALSE))</f>
        <v/>
      </c>
      <c r="R34" s="62" t="str">
        <f t="shared" si="4"/>
        <v/>
      </c>
    </row>
    <row r="35" spans="1:18" x14ac:dyDescent="0.2">
      <c r="A35" s="46" t="str">
        <f t="shared" si="1"/>
        <v/>
      </c>
      <c r="B35" s="60"/>
      <c r="C35" s="60"/>
      <c r="D35" s="61"/>
      <c r="E35" s="59"/>
      <c r="F35" s="61"/>
      <c r="G35" s="149"/>
      <c r="H35" s="61"/>
      <c r="I35" s="57" t="str">
        <f t="shared" si="2"/>
        <v>-</v>
      </c>
      <c r="J35" s="26" t="str">
        <f t="shared" si="5"/>
        <v/>
      </c>
      <c r="K35" s="26" t="str">
        <f t="shared" si="3"/>
        <v/>
      </c>
      <c r="L35" s="26" t="str">
        <f t="shared" si="6"/>
        <v/>
      </c>
      <c r="M35" s="26" t="str">
        <f t="shared" si="7"/>
        <v/>
      </c>
      <c r="N35" s="26" t="str">
        <f t="shared" si="8"/>
        <v/>
      </c>
      <c r="O35" s="26" t="str">
        <f t="shared" si="0"/>
        <v/>
      </c>
      <c r="P35" s="56" t="str">
        <f>IF(OR(ISBLANK(Lieferung!$B$15),ISBLANK(G35)),"",IF(M35=FALSE,FALSE,IF(AND((Lieferung!$B$15-YEAR(G35))&gt;=16,(Lieferung!$B$15-YEAR(G35))&lt;=65),TRUE,FALSE)))</f>
        <v/>
      </c>
      <c r="Q35" s="26" t="str">
        <f>IF(ISBLANK(E35),"",IF(COUNTIF(Qualifikation!$O$12:$O$1011,I35)&gt;0,TRUE,FALSE))</f>
        <v/>
      </c>
      <c r="R35" s="62" t="str">
        <f t="shared" si="4"/>
        <v/>
      </c>
    </row>
    <row r="36" spans="1:18" x14ac:dyDescent="0.2">
      <c r="A36" s="46" t="str">
        <f t="shared" si="1"/>
        <v/>
      </c>
      <c r="B36" s="60"/>
      <c r="C36" s="60"/>
      <c r="D36" s="61"/>
      <c r="E36" s="59"/>
      <c r="F36" s="61"/>
      <c r="G36" s="149"/>
      <c r="H36" s="61"/>
      <c r="I36" s="57" t="str">
        <f t="shared" si="2"/>
        <v>-</v>
      </c>
      <c r="J36" s="26" t="str">
        <f t="shared" si="5"/>
        <v/>
      </c>
      <c r="K36" s="26" t="str">
        <f t="shared" si="3"/>
        <v/>
      </c>
      <c r="L36" s="26" t="str">
        <f t="shared" si="6"/>
        <v/>
      </c>
      <c r="M36" s="26" t="str">
        <f t="shared" si="7"/>
        <v/>
      </c>
      <c r="N36" s="26" t="str">
        <f t="shared" si="8"/>
        <v/>
      </c>
      <c r="O36" s="26" t="str">
        <f t="shared" si="0"/>
        <v/>
      </c>
      <c r="P36" s="56" t="str">
        <f>IF(OR(ISBLANK(Lieferung!$B$15),ISBLANK(G36)),"",IF(M36=FALSE,FALSE,IF(AND((Lieferung!$B$15-YEAR(G36))&gt;=16,(Lieferung!$B$15-YEAR(G36))&lt;=65),TRUE,FALSE)))</f>
        <v/>
      </c>
      <c r="Q36" s="26" t="str">
        <f>IF(ISBLANK(E36),"",IF(COUNTIF(Qualifikation!$O$12:$O$1011,I36)&gt;0,TRUE,FALSE))</f>
        <v/>
      </c>
      <c r="R36" s="62" t="str">
        <f t="shared" si="4"/>
        <v/>
      </c>
    </row>
    <row r="37" spans="1:18" x14ac:dyDescent="0.2">
      <c r="A37" s="46" t="str">
        <f t="shared" si="1"/>
        <v/>
      </c>
      <c r="B37" s="60"/>
      <c r="C37" s="60"/>
      <c r="D37" s="61"/>
      <c r="E37" s="59"/>
      <c r="F37" s="61"/>
      <c r="G37" s="149"/>
      <c r="H37" s="61"/>
      <c r="I37" s="57" t="str">
        <f t="shared" si="2"/>
        <v>-</v>
      </c>
      <c r="J37" s="26" t="str">
        <f t="shared" si="5"/>
        <v/>
      </c>
      <c r="K37" s="26" t="str">
        <f t="shared" si="3"/>
        <v/>
      </c>
      <c r="L37" s="26" t="str">
        <f t="shared" si="6"/>
        <v/>
      </c>
      <c r="M37" s="26" t="str">
        <f t="shared" si="7"/>
        <v/>
      </c>
      <c r="N37" s="26" t="str">
        <f t="shared" si="8"/>
        <v/>
      </c>
      <c r="O37" s="26" t="str">
        <f t="shared" si="0"/>
        <v/>
      </c>
      <c r="P37" s="56" t="str">
        <f>IF(OR(ISBLANK(Lieferung!$B$15),ISBLANK(G37)),"",IF(M37=FALSE,FALSE,IF(AND((Lieferung!$B$15-YEAR(G37))&gt;=16,(Lieferung!$B$15-YEAR(G37))&lt;=65),TRUE,FALSE)))</f>
        <v/>
      </c>
      <c r="Q37" s="26" t="str">
        <f>IF(ISBLANK(E37),"",IF(COUNTIF(Qualifikation!$O$12:$O$1011,I37)&gt;0,TRUE,FALSE))</f>
        <v/>
      </c>
      <c r="R37" s="62" t="str">
        <f t="shared" si="4"/>
        <v/>
      </c>
    </row>
    <row r="38" spans="1:18" x14ac:dyDescent="0.2">
      <c r="A38" s="46" t="str">
        <f t="shared" si="1"/>
        <v/>
      </c>
      <c r="B38" s="60"/>
      <c r="C38" s="60"/>
      <c r="D38" s="61"/>
      <c r="E38" s="59"/>
      <c r="F38" s="61"/>
      <c r="G38" s="149"/>
      <c r="H38" s="61"/>
      <c r="I38" s="57" t="str">
        <f t="shared" si="2"/>
        <v>-</v>
      </c>
      <c r="J38" s="26" t="str">
        <f t="shared" si="5"/>
        <v/>
      </c>
      <c r="K38" s="26" t="str">
        <f t="shared" si="3"/>
        <v/>
      </c>
      <c r="L38" s="26" t="str">
        <f t="shared" si="6"/>
        <v/>
      </c>
      <c r="M38" s="26" t="str">
        <f t="shared" si="7"/>
        <v/>
      </c>
      <c r="N38" s="26" t="str">
        <f t="shared" si="8"/>
        <v/>
      </c>
      <c r="O38" s="26" t="str">
        <f t="shared" si="0"/>
        <v/>
      </c>
      <c r="P38" s="56" t="str">
        <f>IF(OR(ISBLANK(Lieferung!$B$15),ISBLANK(G38)),"",IF(M38=FALSE,FALSE,IF(AND((Lieferung!$B$15-YEAR(G38))&gt;=16,(Lieferung!$B$15-YEAR(G38))&lt;=65),TRUE,FALSE)))</f>
        <v/>
      </c>
      <c r="Q38" s="26" t="str">
        <f>IF(ISBLANK(E38),"",IF(COUNTIF(Qualifikation!$O$12:$O$1011,I38)&gt;0,TRUE,FALSE))</f>
        <v/>
      </c>
      <c r="R38" s="62" t="str">
        <f t="shared" si="4"/>
        <v/>
      </c>
    </row>
    <row r="39" spans="1:18" x14ac:dyDescent="0.2">
      <c r="A39" s="46" t="str">
        <f t="shared" si="1"/>
        <v/>
      </c>
      <c r="B39" s="60"/>
      <c r="C39" s="60"/>
      <c r="D39" s="61"/>
      <c r="E39" s="59"/>
      <c r="F39" s="61"/>
      <c r="G39" s="149"/>
      <c r="H39" s="61"/>
      <c r="I39" s="57" t="str">
        <f t="shared" si="2"/>
        <v>-</v>
      </c>
      <c r="J39" s="26" t="str">
        <f t="shared" si="5"/>
        <v/>
      </c>
      <c r="K39" s="26" t="str">
        <f t="shared" si="3"/>
        <v/>
      </c>
      <c r="L39" s="26" t="str">
        <f t="shared" si="6"/>
        <v/>
      </c>
      <c r="M39" s="26" t="str">
        <f t="shared" si="7"/>
        <v/>
      </c>
      <c r="N39" s="26" t="str">
        <f t="shared" si="8"/>
        <v/>
      </c>
      <c r="O39" s="26" t="str">
        <f t="shared" si="0"/>
        <v/>
      </c>
      <c r="P39" s="56" t="str">
        <f>IF(OR(ISBLANK(Lieferung!$B$15),ISBLANK(G39)),"",IF(M39=FALSE,FALSE,IF(AND((Lieferung!$B$15-YEAR(G39))&gt;=16,(Lieferung!$B$15-YEAR(G39))&lt;=65),TRUE,FALSE)))</f>
        <v/>
      </c>
      <c r="Q39" s="26" t="str">
        <f>IF(ISBLANK(E39),"",IF(COUNTIF(Qualifikation!$O$12:$O$1011,I39)&gt;0,TRUE,FALSE))</f>
        <v/>
      </c>
      <c r="R39" s="62" t="str">
        <f t="shared" si="4"/>
        <v/>
      </c>
    </row>
    <row r="40" spans="1:18" x14ac:dyDescent="0.2">
      <c r="A40" s="46" t="str">
        <f t="shared" si="1"/>
        <v/>
      </c>
      <c r="B40" s="60"/>
      <c r="C40" s="60"/>
      <c r="D40" s="61"/>
      <c r="E40" s="59"/>
      <c r="F40" s="61"/>
      <c r="G40" s="149"/>
      <c r="H40" s="61"/>
      <c r="I40" s="57" t="str">
        <f t="shared" si="2"/>
        <v>-</v>
      </c>
      <c r="J40" s="26" t="str">
        <f t="shared" si="5"/>
        <v/>
      </c>
      <c r="K40" s="26" t="str">
        <f t="shared" si="3"/>
        <v/>
      </c>
      <c r="L40" s="26" t="str">
        <f t="shared" si="6"/>
        <v/>
      </c>
      <c r="M40" s="26" t="str">
        <f t="shared" si="7"/>
        <v/>
      </c>
      <c r="N40" s="26" t="str">
        <f t="shared" si="8"/>
        <v/>
      </c>
      <c r="O40" s="26" t="str">
        <f t="shared" si="0"/>
        <v/>
      </c>
      <c r="P40" s="56" t="str">
        <f>IF(OR(ISBLANK(Lieferung!$B$15),ISBLANK(G40)),"",IF(M40=FALSE,FALSE,IF(AND((Lieferung!$B$15-YEAR(G40))&gt;=16,(Lieferung!$B$15-YEAR(G40))&lt;=65),TRUE,FALSE)))</f>
        <v/>
      </c>
      <c r="Q40" s="26" t="str">
        <f>IF(ISBLANK(E40),"",IF(COUNTIF(Qualifikation!$O$12:$O$1011,I40)&gt;0,TRUE,FALSE))</f>
        <v/>
      </c>
      <c r="R40" s="62" t="str">
        <f t="shared" si="4"/>
        <v/>
      </c>
    </row>
    <row r="41" spans="1:18" x14ac:dyDescent="0.2">
      <c r="A41" s="46" t="str">
        <f t="shared" si="1"/>
        <v/>
      </c>
      <c r="B41" s="60"/>
      <c r="C41" s="60"/>
      <c r="D41" s="61"/>
      <c r="E41" s="59"/>
      <c r="F41" s="61"/>
      <c r="G41" s="149"/>
      <c r="H41" s="61"/>
      <c r="I41" s="57" t="str">
        <f t="shared" si="2"/>
        <v>-</v>
      </c>
      <c r="J41" s="26" t="str">
        <f t="shared" si="5"/>
        <v/>
      </c>
      <c r="K41" s="26" t="str">
        <f t="shared" si="3"/>
        <v/>
      </c>
      <c r="L41" s="26" t="str">
        <f t="shared" si="6"/>
        <v/>
      </c>
      <c r="M41" s="26" t="str">
        <f t="shared" si="7"/>
        <v/>
      </c>
      <c r="N41" s="26" t="str">
        <f t="shared" si="8"/>
        <v/>
      </c>
      <c r="O41" s="26" t="str">
        <f t="shared" si="0"/>
        <v/>
      </c>
      <c r="P41" s="56" t="str">
        <f>IF(OR(ISBLANK(Lieferung!$B$15),ISBLANK(G41)),"",IF(M41=FALSE,FALSE,IF(AND((Lieferung!$B$15-YEAR(G41))&gt;=16,(Lieferung!$B$15-YEAR(G41))&lt;=65),TRUE,FALSE)))</f>
        <v/>
      </c>
      <c r="Q41" s="26" t="str">
        <f>IF(ISBLANK(E41),"",IF(COUNTIF(Qualifikation!$O$12:$O$1011,I41)&gt;0,TRUE,FALSE))</f>
        <v/>
      </c>
      <c r="R41" s="62" t="str">
        <f t="shared" si="4"/>
        <v/>
      </c>
    </row>
    <row r="42" spans="1:18" x14ac:dyDescent="0.2">
      <c r="A42" s="46" t="str">
        <f t="shared" si="1"/>
        <v/>
      </c>
      <c r="B42" s="60"/>
      <c r="C42" s="60"/>
      <c r="D42" s="61"/>
      <c r="E42" s="59"/>
      <c r="F42" s="61"/>
      <c r="G42" s="149"/>
      <c r="H42" s="61"/>
      <c r="I42" s="57" t="str">
        <f t="shared" si="2"/>
        <v>-</v>
      </c>
      <c r="J42" s="26" t="str">
        <f t="shared" si="5"/>
        <v/>
      </c>
      <c r="K42" s="26" t="str">
        <f t="shared" si="3"/>
        <v/>
      </c>
      <c r="L42" s="26" t="str">
        <f t="shared" si="6"/>
        <v/>
      </c>
      <c r="M42" s="26" t="str">
        <f t="shared" si="7"/>
        <v/>
      </c>
      <c r="N42" s="26" t="str">
        <f t="shared" si="8"/>
        <v/>
      </c>
      <c r="O42" s="26" t="str">
        <f t="shared" si="0"/>
        <v/>
      </c>
      <c r="P42" s="56" t="str">
        <f>IF(OR(ISBLANK(Lieferung!$B$15),ISBLANK(G42)),"",IF(M42=FALSE,FALSE,IF(AND((Lieferung!$B$15-YEAR(G42))&gt;=16,(Lieferung!$B$15-YEAR(G42))&lt;=65),TRUE,FALSE)))</f>
        <v/>
      </c>
      <c r="Q42" s="26" t="str">
        <f>IF(ISBLANK(E42),"",IF(COUNTIF(Qualifikation!$O$12:$O$1011,I42)&gt;0,TRUE,FALSE))</f>
        <v/>
      </c>
      <c r="R42" s="62" t="str">
        <f t="shared" si="4"/>
        <v/>
      </c>
    </row>
    <row r="43" spans="1:18" x14ac:dyDescent="0.2">
      <c r="A43" s="46" t="str">
        <f t="shared" si="1"/>
        <v/>
      </c>
      <c r="B43" s="60"/>
      <c r="C43" s="60"/>
      <c r="D43" s="61"/>
      <c r="E43" s="59"/>
      <c r="F43" s="61"/>
      <c r="G43" s="149"/>
      <c r="H43" s="61"/>
      <c r="I43" s="57" t="str">
        <f t="shared" si="2"/>
        <v>-</v>
      </c>
      <c r="J43" s="26" t="str">
        <f t="shared" si="5"/>
        <v/>
      </c>
      <c r="K43" s="26" t="str">
        <f t="shared" si="3"/>
        <v/>
      </c>
      <c r="L43" s="26" t="str">
        <f t="shared" si="6"/>
        <v/>
      </c>
      <c r="M43" s="26" t="str">
        <f t="shared" si="7"/>
        <v/>
      </c>
      <c r="N43" s="26" t="str">
        <f t="shared" si="8"/>
        <v/>
      </c>
      <c r="O43" s="26" t="str">
        <f t="shared" si="0"/>
        <v/>
      </c>
      <c r="P43" s="56" t="str">
        <f>IF(OR(ISBLANK(Lieferung!$B$15),ISBLANK(G43)),"",IF(M43=FALSE,FALSE,IF(AND((Lieferung!$B$15-YEAR(G43))&gt;=16,(Lieferung!$B$15-YEAR(G43))&lt;=65),TRUE,FALSE)))</f>
        <v/>
      </c>
      <c r="Q43" s="26" t="str">
        <f>IF(ISBLANK(E43),"",IF(COUNTIF(Qualifikation!$O$12:$O$1011,I43)&gt;0,TRUE,FALSE))</f>
        <v/>
      </c>
      <c r="R43" s="62" t="str">
        <f t="shared" si="4"/>
        <v/>
      </c>
    </row>
    <row r="44" spans="1:18" x14ac:dyDescent="0.2">
      <c r="A44" s="46" t="str">
        <f t="shared" si="1"/>
        <v/>
      </c>
      <c r="B44" s="60"/>
      <c r="C44" s="60"/>
      <c r="D44" s="61"/>
      <c r="E44" s="59"/>
      <c r="F44" s="61"/>
      <c r="G44" s="149"/>
      <c r="H44" s="61"/>
      <c r="I44" s="57" t="str">
        <f t="shared" si="2"/>
        <v>-</v>
      </c>
      <c r="J44" s="26" t="str">
        <f t="shared" si="5"/>
        <v/>
      </c>
      <c r="K44" s="26" t="str">
        <f t="shared" si="3"/>
        <v/>
      </c>
      <c r="L44" s="26" t="str">
        <f t="shared" si="6"/>
        <v/>
      </c>
      <c r="M44" s="26" t="str">
        <f t="shared" si="7"/>
        <v/>
      </c>
      <c r="N44" s="26" t="str">
        <f t="shared" si="8"/>
        <v/>
      </c>
      <c r="O44" s="26" t="str">
        <f t="shared" ref="O44:O75" si="9">IF(ISBLANK(H44),"",IF(OR(ISNA(MATCH(H44,libgem,0)),H44="-"),FALSE,TRUE))</f>
        <v/>
      </c>
      <c r="P44" s="56" t="str">
        <f>IF(OR(ISBLANK(Lieferung!$B$15),ISBLANK(G44)),"",IF(M44=FALSE,FALSE,IF(AND((Lieferung!$B$15-YEAR(G44))&gt;=16,(Lieferung!$B$15-YEAR(G44))&lt;=65),TRUE,FALSE)))</f>
        <v/>
      </c>
      <c r="Q44" s="26" t="str">
        <f>IF(ISBLANK(E44),"",IF(COUNTIF(Qualifikation!$O$12:$O$1011,I44)&gt;0,TRUE,FALSE))</f>
        <v/>
      </c>
      <c r="R44" s="62" t="str">
        <f t="shared" si="4"/>
        <v/>
      </c>
    </row>
    <row r="45" spans="1:18" x14ac:dyDescent="0.2">
      <c r="A45" s="46" t="str">
        <f t="shared" si="1"/>
        <v/>
      </c>
      <c r="B45" s="60"/>
      <c r="C45" s="60"/>
      <c r="D45" s="61"/>
      <c r="E45" s="59"/>
      <c r="F45" s="61"/>
      <c r="G45" s="149"/>
      <c r="H45" s="61"/>
      <c r="I45" s="57" t="str">
        <f t="shared" si="2"/>
        <v>-</v>
      </c>
      <c r="J45" s="26" t="str">
        <f t="shared" si="5"/>
        <v/>
      </c>
      <c r="K45" s="26" t="str">
        <f t="shared" si="3"/>
        <v/>
      </c>
      <c r="L45" s="26" t="str">
        <f t="shared" si="6"/>
        <v/>
      </c>
      <c r="M45" s="26" t="str">
        <f t="shared" si="7"/>
        <v/>
      </c>
      <c r="N45" s="26" t="str">
        <f t="shared" si="8"/>
        <v/>
      </c>
      <c r="O45" s="26" t="str">
        <f t="shared" si="9"/>
        <v/>
      </c>
      <c r="P45" s="56" t="str">
        <f>IF(OR(ISBLANK(Lieferung!$B$15),ISBLANK(G45)),"",IF(M45=FALSE,FALSE,IF(AND((Lieferung!$B$15-YEAR(G45))&gt;=16,(Lieferung!$B$15-YEAR(G45))&lt;=65),TRUE,FALSE)))</f>
        <v/>
      </c>
      <c r="Q45" s="26" t="str">
        <f>IF(ISBLANK(E45),"",IF(COUNTIF(Qualifikation!$O$12:$O$1011,I45)&gt;0,TRUE,FALSE))</f>
        <v/>
      </c>
      <c r="R45" s="62" t="str">
        <f t="shared" si="4"/>
        <v/>
      </c>
    </row>
    <row r="46" spans="1:18" x14ac:dyDescent="0.2">
      <c r="A46" s="46" t="str">
        <f t="shared" si="1"/>
        <v/>
      </c>
      <c r="B46" s="60"/>
      <c r="C46" s="60"/>
      <c r="D46" s="61"/>
      <c r="E46" s="59"/>
      <c r="F46" s="61"/>
      <c r="G46" s="149"/>
      <c r="H46" s="61"/>
      <c r="I46" s="57" t="str">
        <f t="shared" si="2"/>
        <v>-</v>
      </c>
      <c r="J46" s="26" t="str">
        <f t="shared" si="5"/>
        <v/>
      </c>
      <c r="K46" s="26" t="str">
        <f t="shared" si="3"/>
        <v/>
      </c>
      <c r="L46" s="26" t="str">
        <f t="shared" si="6"/>
        <v/>
      </c>
      <c r="M46" s="26" t="str">
        <f t="shared" si="7"/>
        <v/>
      </c>
      <c r="N46" s="26" t="str">
        <f t="shared" si="8"/>
        <v/>
      </c>
      <c r="O46" s="26" t="str">
        <f t="shared" si="9"/>
        <v/>
      </c>
      <c r="P46" s="56" t="str">
        <f>IF(OR(ISBLANK(Lieferung!$B$15),ISBLANK(G46)),"",IF(M46=FALSE,FALSE,IF(AND((Lieferung!$B$15-YEAR(G46))&gt;=16,(Lieferung!$B$15-YEAR(G46))&lt;=65),TRUE,FALSE)))</f>
        <v/>
      </c>
      <c r="Q46" s="26" t="str">
        <f>IF(ISBLANK(E46),"",IF(COUNTIF(Qualifikation!$O$12:$O$1011,I46)&gt;0,TRUE,FALSE))</f>
        <v/>
      </c>
      <c r="R46" s="62" t="str">
        <f t="shared" si="4"/>
        <v/>
      </c>
    </row>
    <row r="47" spans="1:18" x14ac:dyDescent="0.2">
      <c r="A47" s="46" t="str">
        <f t="shared" si="1"/>
        <v/>
      </c>
      <c r="B47" s="60"/>
      <c r="C47" s="60"/>
      <c r="D47" s="61"/>
      <c r="E47" s="59"/>
      <c r="F47" s="61"/>
      <c r="G47" s="149"/>
      <c r="H47" s="61"/>
      <c r="I47" s="57" t="str">
        <f t="shared" si="2"/>
        <v>-</v>
      </c>
      <c r="J47" s="26" t="str">
        <f t="shared" si="5"/>
        <v/>
      </c>
      <c r="K47" s="26" t="str">
        <f t="shared" si="3"/>
        <v/>
      </c>
      <c r="L47" s="26" t="str">
        <f t="shared" si="6"/>
        <v/>
      </c>
      <c r="M47" s="26" t="str">
        <f t="shared" si="7"/>
        <v/>
      </c>
      <c r="N47" s="26" t="str">
        <f t="shared" si="8"/>
        <v/>
      </c>
      <c r="O47" s="26" t="str">
        <f t="shared" si="9"/>
        <v/>
      </c>
      <c r="P47" s="56" t="str">
        <f>IF(OR(ISBLANK(Lieferung!$B$15),ISBLANK(G47)),"",IF(M47=FALSE,FALSE,IF(AND((Lieferung!$B$15-YEAR(G47))&gt;=16,(Lieferung!$B$15-YEAR(G47))&lt;=65),TRUE,FALSE)))</f>
        <v/>
      </c>
      <c r="Q47" s="26" t="str">
        <f>IF(ISBLANK(E47),"",IF(COUNTIF(Qualifikation!$O$12:$O$1011,I47)&gt;0,TRUE,FALSE))</f>
        <v/>
      </c>
      <c r="R47" s="62" t="str">
        <f t="shared" si="4"/>
        <v/>
      </c>
    </row>
    <row r="48" spans="1:18" x14ac:dyDescent="0.2">
      <c r="A48" s="46" t="str">
        <f t="shared" si="1"/>
        <v/>
      </c>
      <c r="B48" s="60"/>
      <c r="C48" s="60"/>
      <c r="D48" s="61"/>
      <c r="E48" s="59"/>
      <c r="F48" s="61"/>
      <c r="G48" s="149"/>
      <c r="H48" s="61"/>
      <c r="I48" s="57" t="str">
        <f t="shared" si="2"/>
        <v>-</v>
      </c>
      <c r="J48" s="26" t="str">
        <f t="shared" si="5"/>
        <v/>
      </c>
      <c r="K48" s="26" t="str">
        <f t="shared" si="3"/>
        <v/>
      </c>
      <c r="L48" s="26" t="str">
        <f t="shared" si="6"/>
        <v/>
      </c>
      <c r="M48" s="26" t="str">
        <f t="shared" si="7"/>
        <v/>
      </c>
      <c r="N48" s="26" t="str">
        <f t="shared" si="8"/>
        <v/>
      </c>
      <c r="O48" s="26" t="str">
        <f t="shared" si="9"/>
        <v/>
      </c>
      <c r="P48" s="56" t="str">
        <f>IF(OR(ISBLANK(Lieferung!$B$15),ISBLANK(G48)),"",IF(M48=FALSE,FALSE,IF(AND((Lieferung!$B$15-YEAR(G48))&gt;=16,(Lieferung!$B$15-YEAR(G48))&lt;=65),TRUE,FALSE)))</f>
        <v/>
      </c>
      <c r="Q48" s="26" t="str">
        <f>IF(ISBLANK(E48),"",IF(COUNTIF(Qualifikation!$O$12:$O$1011,I48)&gt;0,TRUE,FALSE))</f>
        <v/>
      </c>
      <c r="R48" s="62" t="str">
        <f t="shared" si="4"/>
        <v/>
      </c>
    </row>
    <row r="49" spans="1:18" x14ac:dyDescent="0.2">
      <c r="A49" s="46" t="str">
        <f t="shared" si="1"/>
        <v/>
      </c>
      <c r="B49" s="60"/>
      <c r="C49" s="60"/>
      <c r="D49" s="61"/>
      <c r="E49" s="59"/>
      <c r="F49" s="61"/>
      <c r="G49" s="149"/>
      <c r="H49" s="61"/>
      <c r="I49" s="57" t="str">
        <f t="shared" si="2"/>
        <v>-</v>
      </c>
      <c r="J49" s="26" t="str">
        <f t="shared" si="5"/>
        <v/>
      </c>
      <c r="K49" s="26" t="str">
        <f t="shared" si="3"/>
        <v/>
      </c>
      <c r="L49" s="26" t="str">
        <f t="shared" si="6"/>
        <v/>
      </c>
      <c r="M49" s="26" t="str">
        <f t="shared" si="7"/>
        <v/>
      </c>
      <c r="N49" s="26" t="str">
        <f t="shared" si="8"/>
        <v/>
      </c>
      <c r="O49" s="26" t="str">
        <f t="shared" si="9"/>
        <v/>
      </c>
      <c r="P49" s="56" t="str">
        <f>IF(OR(ISBLANK(Lieferung!$B$15),ISBLANK(G49)),"",IF(M49=FALSE,FALSE,IF(AND((Lieferung!$B$15-YEAR(G49))&gt;=16,(Lieferung!$B$15-YEAR(G49))&lt;=65),TRUE,FALSE)))</f>
        <v/>
      </c>
      <c r="Q49" s="26" t="str">
        <f>IF(ISBLANK(E49),"",IF(COUNTIF(Qualifikation!$O$12:$O$1011,I49)&gt;0,TRUE,FALSE))</f>
        <v/>
      </c>
      <c r="R49" s="62" t="str">
        <f t="shared" si="4"/>
        <v/>
      </c>
    </row>
    <row r="50" spans="1:18" x14ac:dyDescent="0.2">
      <c r="A50" s="46" t="str">
        <f t="shared" si="1"/>
        <v/>
      </c>
      <c r="B50" s="60"/>
      <c r="C50" s="60"/>
      <c r="D50" s="61"/>
      <c r="E50" s="59"/>
      <c r="F50" s="61"/>
      <c r="G50" s="149"/>
      <c r="H50" s="61"/>
      <c r="I50" s="57" t="str">
        <f t="shared" si="2"/>
        <v>-</v>
      </c>
      <c r="J50" s="26" t="str">
        <f t="shared" si="5"/>
        <v/>
      </c>
      <c r="K50" s="26" t="str">
        <f t="shared" si="3"/>
        <v/>
      </c>
      <c r="L50" s="26" t="str">
        <f t="shared" si="6"/>
        <v/>
      </c>
      <c r="M50" s="26" t="str">
        <f t="shared" si="7"/>
        <v/>
      </c>
      <c r="N50" s="26" t="str">
        <f t="shared" si="8"/>
        <v/>
      </c>
      <c r="O50" s="26" t="str">
        <f t="shared" si="9"/>
        <v/>
      </c>
      <c r="P50" s="56" t="str">
        <f>IF(OR(ISBLANK(Lieferung!$B$15),ISBLANK(G50)),"",IF(M50=FALSE,FALSE,IF(AND((Lieferung!$B$15-YEAR(G50))&gt;=16,(Lieferung!$B$15-YEAR(G50))&lt;=65),TRUE,FALSE)))</f>
        <v/>
      </c>
      <c r="Q50" s="26" t="str">
        <f>IF(ISBLANK(E50),"",IF(COUNTIF(Qualifikation!$O$12:$O$1011,I50)&gt;0,TRUE,FALSE))</f>
        <v/>
      </c>
      <c r="R50" s="62" t="str">
        <f t="shared" si="4"/>
        <v/>
      </c>
    </row>
    <row r="51" spans="1:18" x14ac:dyDescent="0.2">
      <c r="A51" s="46" t="str">
        <f t="shared" si="1"/>
        <v/>
      </c>
      <c r="B51" s="60"/>
      <c r="C51" s="60"/>
      <c r="D51" s="61"/>
      <c r="E51" s="59"/>
      <c r="F51" s="61"/>
      <c r="G51" s="149"/>
      <c r="H51" s="61"/>
      <c r="I51" s="57" t="str">
        <f t="shared" si="2"/>
        <v>-</v>
      </c>
      <c r="J51" s="26" t="str">
        <f t="shared" si="5"/>
        <v/>
      </c>
      <c r="K51" s="26" t="str">
        <f t="shared" si="3"/>
        <v/>
      </c>
      <c r="L51" s="26" t="str">
        <f t="shared" si="6"/>
        <v/>
      </c>
      <c r="M51" s="26" t="str">
        <f t="shared" si="7"/>
        <v/>
      </c>
      <c r="N51" s="26" t="str">
        <f t="shared" si="8"/>
        <v/>
      </c>
      <c r="O51" s="26" t="str">
        <f t="shared" si="9"/>
        <v/>
      </c>
      <c r="P51" s="56" t="str">
        <f>IF(OR(ISBLANK(Lieferung!$B$15),ISBLANK(G51)),"",IF(M51=FALSE,FALSE,IF(AND((Lieferung!$B$15-YEAR(G51))&gt;=16,(Lieferung!$B$15-YEAR(G51))&lt;=65),TRUE,FALSE)))</f>
        <v/>
      </c>
      <c r="Q51" s="26" t="str">
        <f>IF(ISBLANK(E51),"",IF(COUNTIF(Qualifikation!$O$12:$O$1011,I51)&gt;0,TRUE,FALSE))</f>
        <v/>
      </c>
      <c r="R51" s="62" t="str">
        <f t="shared" si="4"/>
        <v/>
      </c>
    </row>
    <row r="52" spans="1:18" x14ac:dyDescent="0.2">
      <c r="A52" s="46" t="str">
        <f t="shared" si="1"/>
        <v/>
      </c>
      <c r="B52" s="60"/>
      <c r="C52" s="60"/>
      <c r="D52" s="61"/>
      <c r="E52" s="59"/>
      <c r="F52" s="61"/>
      <c r="G52" s="149"/>
      <c r="H52" s="61"/>
      <c r="I52" s="57" t="str">
        <f t="shared" si="2"/>
        <v>-</v>
      </c>
      <c r="J52" s="26" t="str">
        <f t="shared" si="5"/>
        <v/>
      </c>
      <c r="K52" s="26" t="str">
        <f t="shared" si="3"/>
        <v/>
      </c>
      <c r="L52" s="26" t="str">
        <f t="shared" si="6"/>
        <v/>
      </c>
      <c r="M52" s="26" t="str">
        <f t="shared" si="7"/>
        <v/>
      </c>
      <c r="N52" s="26" t="str">
        <f t="shared" si="8"/>
        <v/>
      </c>
      <c r="O52" s="26" t="str">
        <f t="shared" si="9"/>
        <v/>
      </c>
      <c r="P52" s="56" t="str">
        <f>IF(OR(ISBLANK(Lieferung!$B$15),ISBLANK(G52)),"",IF(M52=FALSE,FALSE,IF(AND((Lieferung!$B$15-YEAR(G52))&gt;=16,(Lieferung!$B$15-YEAR(G52))&lt;=65),TRUE,FALSE)))</f>
        <v/>
      </c>
      <c r="Q52" s="26" t="str">
        <f>IF(ISBLANK(E52),"",IF(COUNTIF(Qualifikation!$O$12:$O$1011,I52)&gt;0,TRUE,FALSE))</f>
        <v/>
      </c>
      <c r="R52" s="62" t="str">
        <f t="shared" si="4"/>
        <v/>
      </c>
    </row>
    <row r="53" spans="1:18" x14ac:dyDescent="0.2">
      <c r="A53" s="46" t="str">
        <f t="shared" si="1"/>
        <v/>
      </c>
      <c r="B53" s="60"/>
      <c r="C53" s="60"/>
      <c r="D53" s="61"/>
      <c r="E53" s="59"/>
      <c r="F53" s="61"/>
      <c r="G53" s="149"/>
      <c r="H53" s="61"/>
      <c r="I53" s="57" t="str">
        <f t="shared" si="2"/>
        <v>-</v>
      </c>
      <c r="J53" s="26" t="str">
        <f t="shared" si="5"/>
        <v/>
      </c>
      <c r="K53" s="26" t="str">
        <f t="shared" si="3"/>
        <v/>
      </c>
      <c r="L53" s="26" t="str">
        <f t="shared" si="6"/>
        <v/>
      </c>
      <c r="M53" s="26" t="str">
        <f t="shared" si="7"/>
        <v/>
      </c>
      <c r="N53" s="26" t="str">
        <f t="shared" si="8"/>
        <v/>
      </c>
      <c r="O53" s="26" t="str">
        <f t="shared" si="9"/>
        <v/>
      </c>
      <c r="P53" s="56" t="str">
        <f>IF(OR(ISBLANK(Lieferung!$B$15),ISBLANK(G53)),"",IF(M53=FALSE,FALSE,IF(AND((Lieferung!$B$15-YEAR(G53))&gt;=16,(Lieferung!$B$15-YEAR(G53))&lt;=65),TRUE,FALSE)))</f>
        <v/>
      </c>
      <c r="Q53" s="26" t="str">
        <f>IF(ISBLANK(E53),"",IF(COUNTIF(Qualifikation!$O$12:$O$1011,I53)&gt;0,TRUE,FALSE))</f>
        <v/>
      </c>
      <c r="R53" s="62" t="str">
        <f t="shared" si="4"/>
        <v/>
      </c>
    </row>
    <row r="54" spans="1:18" x14ac:dyDescent="0.2">
      <c r="A54" s="46" t="str">
        <f t="shared" si="1"/>
        <v/>
      </c>
      <c r="B54" s="60"/>
      <c r="C54" s="60"/>
      <c r="D54" s="61"/>
      <c r="E54" s="59"/>
      <c r="F54" s="61"/>
      <c r="G54" s="149"/>
      <c r="H54" s="61"/>
      <c r="I54" s="57" t="str">
        <f t="shared" si="2"/>
        <v>-</v>
      </c>
      <c r="J54" s="26" t="str">
        <f t="shared" si="5"/>
        <v/>
      </c>
      <c r="K54" s="26" t="str">
        <f t="shared" si="3"/>
        <v/>
      </c>
      <c r="L54" s="26" t="str">
        <f t="shared" si="6"/>
        <v/>
      </c>
      <c r="M54" s="26" t="str">
        <f t="shared" si="7"/>
        <v/>
      </c>
      <c r="N54" s="26" t="str">
        <f t="shared" si="8"/>
        <v/>
      </c>
      <c r="O54" s="26" t="str">
        <f t="shared" si="9"/>
        <v/>
      </c>
      <c r="P54" s="56" t="str">
        <f>IF(OR(ISBLANK(Lieferung!$B$15),ISBLANK(G54)),"",IF(M54=FALSE,FALSE,IF(AND((Lieferung!$B$15-YEAR(G54))&gt;=16,(Lieferung!$B$15-YEAR(G54))&lt;=65),TRUE,FALSE)))</f>
        <v/>
      </c>
      <c r="Q54" s="26" t="str">
        <f>IF(ISBLANK(E54),"",IF(COUNTIF(Qualifikation!$O$12:$O$1011,I54)&gt;0,TRUE,FALSE))</f>
        <v/>
      </c>
      <c r="R54" s="62" t="str">
        <f t="shared" si="4"/>
        <v/>
      </c>
    </row>
    <row r="55" spans="1:18" x14ac:dyDescent="0.2">
      <c r="A55" s="46" t="str">
        <f t="shared" si="1"/>
        <v/>
      </c>
      <c r="B55" s="60"/>
      <c r="C55" s="60"/>
      <c r="D55" s="61"/>
      <c r="E55" s="59"/>
      <c r="F55" s="61"/>
      <c r="G55" s="149"/>
      <c r="H55" s="61"/>
      <c r="I55" s="57" t="str">
        <f t="shared" si="2"/>
        <v>-</v>
      </c>
      <c r="J55" s="26" t="str">
        <f t="shared" si="5"/>
        <v/>
      </c>
      <c r="K55" s="26" t="str">
        <f t="shared" si="3"/>
        <v/>
      </c>
      <c r="L55" s="26" t="str">
        <f t="shared" si="6"/>
        <v/>
      </c>
      <c r="M55" s="26" t="str">
        <f t="shared" si="7"/>
        <v/>
      </c>
      <c r="N55" s="26" t="str">
        <f t="shared" si="8"/>
        <v/>
      </c>
      <c r="O55" s="26" t="str">
        <f t="shared" si="9"/>
        <v/>
      </c>
      <c r="P55" s="56" t="str">
        <f>IF(OR(ISBLANK(Lieferung!$B$15),ISBLANK(G55)),"",IF(M55=FALSE,FALSE,IF(AND((Lieferung!$B$15-YEAR(G55))&gt;=16,(Lieferung!$B$15-YEAR(G55))&lt;=65),TRUE,FALSE)))</f>
        <v/>
      </c>
      <c r="Q55" s="26" t="str">
        <f>IF(ISBLANK(E55),"",IF(COUNTIF(Qualifikation!$O$12:$O$1011,I55)&gt;0,TRUE,FALSE))</f>
        <v/>
      </c>
      <c r="R55" s="62" t="str">
        <f t="shared" si="4"/>
        <v/>
      </c>
    </row>
    <row r="56" spans="1:18" x14ac:dyDescent="0.2">
      <c r="A56" s="46" t="str">
        <f t="shared" si="1"/>
        <v/>
      </c>
      <c r="B56" s="60"/>
      <c r="C56" s="60"/>
      <c r="D56" s="61"/>
      <c r="E56" s="59"/>
      <c r="F56" s="61"/>
      <c r="G56" s="149"/>
      <c r="H56" s="61"/>
      <c r="I56" s="57" t="str">
        <f t="shared" si="2"/>
        <v>-</v>
      </c>
      <c r="J56" s="26" t="str">
        <f t="shared" si="5"/>
        <v/>
      </c>
      <c r="K56" s="26" t="str">
        <f t="shared" si="3"/>
        <v/>
      </c>
      <c r="L56" s="26" t="str">
        <f t="shared" si="6"/>
        <v/>
      </c>
      <c r="M56" s="26" t="str">
        <f t="shared" si="7"/>
        <v/>
      </c>
      <c r="N56" s="26" t="str">
        <f t="shared" si="8"/>
        <v/>
      </c>
      <c r="O56" s="26" t="str">
        <f t="shared" si="9"/>
        <v/>
      </c>
      <c r="P56" s="56" t="str">
        <f>IF(OR(ISBLANK(Lieferung!$B$15),ISBLANK(G56)),"",IF(M56=FALSE,FALSE,IF(AND((Lieferung!$B$15-YEAR(G56))&gt;=16,(Lieferung!$B$15-YEAR(G56))&lt;=65),TRUE,FALSE)))</f>
        <v/>
      </c>
      <c r="Q56" s="26" t="str">
        <f>IF(ISBLANK(E56),"",IF(COUNTIF(Qualifikation!$O$12:$O$1011,I56)&gt;0,TRUE,FALSE))</f>
        <v/>
      </c>
      <c r="R56" s="62" t="str">
        <f t="shared" si="4"/>
        <v/>
      </c>
    </row>
    <row r="57" spans="1:18" x14ac:dyDescent="0.2">
      <c r="A57" s="46" t="str">
        <f t="shared" si="1"/>
        <v/>
      </c>
      <c r="B57" s="60"/>
      <c r="C57" s="60"/>
      <c r="D57" s="61"/>
      <c r="E57" s="59"/>
      <c r="F57" s="61"/>
      <c r="G57" s="149"/>
      <c r="H57" s="61"/>
      <c r="I57" s="57" t="str">
        <f t="shared" si="2"/>
        <v>-</v>
      </c>
      <c r="J57" s="26" t="str">
        <f t="shared" si="5"/>
        <v/>
      </c>
      <c r="K57" s="26" t="str">
        <f t="shared" si="3"/>
        <v/>
      </c>
      <c r="L57" s="26" t="str">
        <f t="shared" si="6"/>
        <v/>
      </c>
      <c r="M57" s="26" t="str">
        <f t="shared" si="7"/>
        <v/>
      </c>
      <c r="N57" s="26" t="str">
        <f t="shared" si="8"/>
        <v/>
      </c>
      <c r="O57" s="26" t="str">
        <f t="shared" si="9"/>
        <v/>
      </c>
      <c r="P57" s="56" t="str">
        <f>IF(OR(ISBLANK(Lieferung!$B$15),ISBLANK(G57)),"",IF(M57=FALSE,FALSE,IF(AND((Lieferung!$B$15-YEAR(G57))&gt;=16,(Lieferung!$B$15-YEAR(G57))&lt;=65),TRUE,FALSE)))</f>
        <v/>
      </c>
      <c r="Q57" s="26" t="str">
        <f>IF(ISBLANK(E57),"",IF(COUNTIF(Qualifikation!$O$12:$O$1011,I57)&gt;0,TRUE,FALSE))</f>
        <v/>
      </c>
      <c r="R57" s="62" t="str">
        <f t="shared" si="4"/>
        <v/>
      </c>
    </row>
    <row r="58" spans="1:18" x14ac:dyDescent="0.2">
      <c r="A58" s="46" t="str">
        <f t="shared" si="1"/>
        <v/>
      </c>
      <c r="B58" s="60"/>
      <c r="C58" s="60"/>
      <c r="D58" s="61"/>
      <c r="E58" s="59"/>
      <c r="F58" s="61"/>
      <c r="G58" s="149"/>
      <c r="H58" s="61"/>
      <c r="I58" s="57" t="str">
        <f t="shared" si="2"/>
        <v>-</v>
      </c>
      <c r="J58" s="26" t="str">
        <f t="shared" si="5"/>
        <v/>
      </c>
      <c r="K58" s="26" t="str">
        <f t="shared" si="3"/>
        <v/>
      </c>
      <c r="L58" s="26" t="str">
        <f t="shared" si="6"/>
        <v/>
      </c>
      <c r="M58" s="26" t="str">
        <f t="shared" si="7"/>
        <v/>
      </c>
      <c r="N58" s="26" t="str">
        <f t="shared" si="8"/>
        <v/>
      </c>
      <c r="O58" s="26" t="str">
        <f t="shared" si="9"/>
        <v/>
      </c>
      <c r="P58" s="56" t="str">
        <f>IF(OR(ISBLANK(Lieferung!$B$15),ISBLANK(G58)),"",IF(M58=FALSE,FALSE,IF(AND((Lieferung!$B$15-YEAR(G58))&gt;=16,(Lieferung!$B$15-YEAR(G58))&lt;=65),TRUE,FALSE)))</f>
        <v/>
      </c>
      <c r="Q58" s="26" t="str">
        <f>IF(ISBLANK(E58),"",IF(COUNTIF(Qualifikation!$O$12:$O$1011,I58)&gt;0,TRUE,FALSE))</f>
        <v/>
      </c>
      <c r="R58" s="62" t="str">
        <f t="shared" si="4"/>
        <v/>
      </c>
    </row>
    <row r="59" spans="1:18" x14ac:dyDescent="0.2">
      <c r="A59" s="46" t="str">
        <f t="shared" si="1"/>
        <v/>
      </c>
      <c r="B59" s="60"/>
      <c r="C59" s="60"/>
      <c r="D59" s="61"/>
      <c r="E59" s="59"/>
      <c r="F59" s="61"/>
      <c r="G59" s="149"/>
      <c r="H59" s="61"/>
      <c r="I59" s="57" t="str">
        <f t="shared" si="2"/>
        <v>-</v>
      </c>
      <c r="J59" s="26" t="str">
        <f t="shared" si="5"/>
        <v/>
      </c>
      <c r="K59" s="26" t="str">
        <f t="shared" si="3"/>
        <v/>
      </c>
      <c r="L59" s="26" t="str">
        <f t="shared" si="6"/>
        <v/>
      </c>
      <c r="M59" s="26" t="str">
        <f t="shared" si="7"/>
        <v/>
      </c>
      <c r="N59" s="26" t="str">
        <f t="shared" si="8"/>
        <v/>
      </c>
      <c r="O59" s="26" t="str">
        <f t="shared" si="9"/>
        <v/>
      </c>
      <c r="P59" s="56" t="str">
        <f>IF(OR(ISBLANK(Lieferung!$B$15),ISBLANK(G59)),"",IF(M59=FALSE,FALSE,IF(AND((Lieferung!$B$15-YEAR(G59))&gt;=16,(Lieferung!$B$15-YEAR(G59))&lt;=65),TRUE,FALSE)))</f>
        <v/>
      </c>
      <c r="Q59" s="26" t="str">
        <f>IF(ISBLANK(E59),"",IF(COUNTIF(Qualifikation!$O$12:$O$1011,I59)&gt;0,TRUE,FALSE))</f>
        <v/>
      </c>
      <c r="R59" s="62" t="str">
        <f t="shared" si="4"/>
        <v/>
      </c>
    </row>
    <row r="60" spans="1:18" x14ac:dyDescent="0.2">
      <c r="A60" s="46" t="str">
        <f t="shared" si="1"/>
        <v/>
      </c>
      <c r="B60" s="60"/>
      <c r="C60" s="60"/>
      <c r="D60" s="61"/>
      <c r="E60" s="59"/>
      <c r="F60" s="61"/>
      <c r="G60" s="149"/>
      <c r="H60" s="61"/>
      <c r="I60" s="57" t="str">
        <f t="shared" si="2"/>
        <v>-</v>
      </c>
      <c r="J60" s="26" t="str">
        <f t="shared" si="5"/>
        <v/>
      </c>
      <c r="K60" s="26" t="str">
        <f t="shared" si="3"/>
        <v/>
      </c>
      <c r="L60" s="26" t="str">
        <f t="shared" si="6"/>
        <v/>
      </c>
      <c r="M60" s="26" t="str">
        <f t="shared" si="7"/>
        <v/>
      </c>
      <c r="N60" s="26" t="str">
        <f t="shared" si="8"/>
        <v/>
      </c>
      <c r="O60" s="26" t="str">
        <f t="shared" si="9"/>
        <v/>
      </c>
      <c r="P60" s="56" t="str">
        <f>IF(OR(ISBLANK(Lieferung!$B$15),ISBLANK(G60)),"",IF(M60=FALSE,FALSE,IF(AND((Lieferung!$B$15-YEAR(G60))&gt;=16,(Lieferung!$B$15-YEAR(G60))&lt;=65),TRUE,FALSE)))</f>
        <v/>
      </c>
      <c r="Q60" s="26" t="str">
        <f>IF(ISBLANK(E60),"",IF(COUNTIF(Qualifikation!$O$12:$O$1011,I60)&gt;0,TRUE,FALSE))</f>
        <v/>
      </c>
      <c r="R60" s="62" t="str">
        <f t="shared" si="4"/>
        <v/>
      </c>
    </row>
    <row r="61" spans="1:18" x14ac:dyDescent="0.2">
      <c r="A61" s="46" t="str">
        <f t="shared" si="1"/>
        <v/>
      </c>
      <c r="B61" s="60"/>
      <c r="C61" s="60"/>
      <c r="D61" s="61"/>
      <c r="E61" s="59"/>
      <c r="F61" s="61"/>
      <c r="G61" s="149"/>
      <c r="H61" s="61"/>
      <c r="I61" s="57" t="str">
        <f t="shared" si="2"/>
        <v>-</v>
      </c>
      <c r="J61" s="26" t="str">
        <f t="shared" si="5"/>
        <v/>
      </c>
      <c r="K61" s="26" t="str">
        <f t="shared" si="3"/>
        <v/>
      </c>
      <c r="L61" s="26" t="str">
        <f t="shared" si="6"/>
        <v/>
      </c>
      <c r="M61" s="26" t="str">
        <f t="shared" si="7"/>
        <v/>
      </c>
      <c r="N61" s="26" t="str">
        <f t="shared" si="8"/>
        <v/>
      </c>
      <c r="O61" s="26" t="str">
        <f t="shared" si="9"/>
        <v/>
      </c>
      <c r="P61" s="56" t="str">
        <f>IF(OR(ISBLANK(Lieferung!$B$15),ISBLANK(G61)),"",IF(M61=FALSE,FALSE,IF(AND((Lieferung!$B$15-YEAR(G61))&gt;=16,(Lieferung!$B$15-YEAR(G61))&lt;=65),TRUE,FALSE)))</f>
        <v/>
      </c>
      <c r="Q61" s="26" t="str">
        <f>IF(ISBLANK(E61),"",IF(COUNTIF(Qualifikation!$O$12:$O$1011,I61)&gt;0,TRUE,FALSE))</f>
        <v/>
      </c>
      <c r="R61" s="62" t="str">
        <f t="shared" si="4"/>
        <v/>
      </c>
    </row>
    <row r="62" spans="1:18" x14ac:dyDescent="0.2">
      <c r="A62" s="46" t="str">
        <f t="shared" si="1"/>
        <v/>
      </c>
      <c r="B62" s="60"/>
      <c r="C62" s="60"/>
      <c r="D62" s="61"/>
      <c r="E62" s="59"/>
      <c r="F62" s="61"/>
      <c r="G62" s="149"/>
      <c r="H62" s="61"/>
      <c r="I62" s="57" t="str">
        <f t="shared" si="2"/>
        <v>-</v>
      </c>
      <c r="J62" s="26" t="str">
        <f t="shared" si="5"/>
        <v/>
      </c>
      <c r="K62" s="26" t="str">
        <f t="shared" si="3"/>
        <v/>
      </c>
      <c r="L62" s="26" t="str">
        <f t="shared" si="6"/>
        <v/>
      </c>
      <c r="M62" s="26" t="str">
        <f t="shared" si="7"/>
        <v/>
      </c>
      <c r="N62" s="26" t="str">
        <f t="shared" si="8"/>
        <v/>
      </c>
      <c r="O62" s="26" t="str">
        <f t="shared" si="9"/>
        <v/>
      </c>
      <c r="P62" s="56" t="str">
        <f>IF(OR(ISBLANK(Lieferung!$B$15),ISBLANK(G62)),"",IF(M62=FALSE,FALSE,IF(AND((Lieferung!$B$15-YEAR(G62))&gt;=16,(Lieferung!$B$15-YEAR(G62))&lt;=65),TRUE,FALSE)))</f>
        <v/>
      </c>
      <c r="Q62" s="26" t="str">
        <f>IF(ISBLANK(E62),"",IF(COUNTIF(Qualifikation!$O$12:$O$1011,I62)&gt;0,TRUE,FALSE))</f>
        <v/>
      </c>
      <c r="R62" s="62" t="str">
        <f t="shared" si="4"/>
        <v/>
      </c>
    </row>
    <row r="63" spans="1:18" x14ac:dyDescent="0.2">
      <c r="A63" s="46" t="str">
        <f t="shared" si="1"/>
        <v/>
      </c>
      <c r="B63" s="60"/>
      <c r="C63" s="60"/>
      <c r="D63" s="61"/>
      <c r="E63" s="59"/>
      <c r="F63" s="61"/>
      <c r="G63" s="149"/>
      <c r="H63" s="61"/>
      <c r="I63" s="57" t="str">
        <f t="shared" si="2"/>
        <v>-</v>
      </c>
      <c r="J63" s="26" t="str">
        <f t="shared" si="5"/>
        <v/>
      </c>
      <c r="K63" s="26" t="str">
        <f t="shared" si="3"/>
        <v/>
      </c>
      <c r="L63" s="26" t="str">
        <f t="shared" si="6"/>
        <v/>
      </c>
      <c r="M63" s="26" t="str">
        <f t="shared" si="7"/>
        <v/>
      </c>
      <c r="N63" s="26" t="str">
        <f t="shared" si="8"/>
        <v/>
      </c>
      <c r="O63" s="26" t="str">
        <f t="shared" si="9"/>
        <v/>
      </c>
      <c r="P63" s="56" t="str">
        <f>IF(OR(ISBLANK(Lieferung!$B$15),ISBLANK(G63)),"",IF(M63=FALSE,FALSE,IF(AND((Lieferung!$B$15-YEAR(G63))&gt;=16,(Lieferung!$B$15-YEAR(G63))&lt;=65),TRUE,FALSE)))</f>
        <v/>
      </c>
      <c r="Q63" s="26" t="str">
        <f>IF(ISBLANK(E63),"",IF(COUNTIF(Qualifikation!$O$12:$O$1011,I63)&gt;0,TRUE,FALSE))</f>
        <v/>
      </c>
      <c r="R63" s="62" t="str">
        <f t="shared" si="4"/>
        <v/>
      </c>
    </row>
    <row r="64" spans="1:18" x14ac:dyDescent="0.2">
      <c r="A64" s="46" t="str">
        <f t="shared" si="1"/>
        <v/>
      </c>
      <c r="B64" s="60"/>
      <c r="C64" s="60"/>
      <c r="D64" s="61"/>
      <c r="E64" s="59"/>
      <c r="F64" s="61"/>
      <c r="G64" s="149"/>
      <c r="H64" s="61"/>
      <c r="I64" s="57" t="str">
        <f t="shared" si="2"/>
        <v>-</v>
      </c>
      <c r="J64" s="26" t="str">
        <f t="shared" si="5"/>
        <v/>
      </c>
      <c r="K64" s="26" t="str">
        <f t="shared" si="3"/>
        <v/>
      </c>
      <c r="L64" s="26" t="str">
        <f t="shared" si="6"/>
        <v/>
      </c>
      <c r="M64" s="26" t="str">
        <f t="shared" si="7"/>
        <v/>
      </c>
      <c r="N64" s="26" t="str">
        <f t="shared" si="8"/>
        <v/>
      </c>
      <c r="O64" s="26" t="str">
        <f t="shared" si="9"/>
        <v/>
      </c>
      <c r="P64" s="56" t="str">
        <f>IF(OR(ISBLANK(Lieferung!$B$15),ISBLANK(G64)),"",IF(M64=FALSE,FALSE,IF(AND((Lieferung!$B$15-YEAR(G64))&gt;=16,(Lieferung!$B$15-YEAR(G64))&lt;=65),TRUE,FALSE)))</f>
        <v/>
      </c>
      <c r="Q64" s="26" t="str">
        <f>IF(ISBLANK(E64),"",IF(COUNTIF(Qualifikation!$O$12:$O$1011,I64)&gt;0,TRUE,FALSE))</f>
        <v/>
      </c>
      <c r="R64" s="62" t="str">
        <f t="shared" si="4"/>
        <v/>
      </c>
    </row>
    <row r="65" spans="1:18" x14ac:dyDescent="0.2">
      <c r="A65" s="46" t="str">
        <f t="shared" si="1"/>
        <v/>
      </c>
      <c r="B65" s="60"/>
      <c r="C65" s="60"/>
      <c r="D65" s="61"/>
      <c r="E65" s="59"/>
      <c r="F65" s="61"/>
      <c r="G65" s="149"/>
      <c r="H65" s="61"/>
      <c r="I65" s="57" t="str">
        <f t="shared" si="2"/>
        <v>-</v>
      </c>
      <c r="J65" s="26" t="str">
        <f t="shared" si="5"/>
        <v/>
      </c>
      <c r="K65" s="26" t="str">
        <f t="shared" si="3"/>
        <v/>
      </c>
      <c r="L65" s="26" t="str">
        <f t="shared" si="6"/>
        <v/>
      </c>
      <c r="M65" s="26" t="str">
        <f t="shared" si="7"/>
        <v/>
      </c>
      <c r="N65" s="26" t="str">
        <f t="shared" si="8"/>
        <v/>
      </c>
      <c r="O65" s="26" t="str">
        <f t="shared" si="9"/>
        <v/>
      </c>
      <c r="P65" s="56" t="str">
        <f>IF(OR(ISBLANK(Lieferung!$B$15),ISBLANK(G65)),"",IF(M65=FALSE,FALSE,IF(AND((Lieferung!$B$15-YEAR(G65))&gt;=16,(Lieferung!$B$15-YEAR(G65))&lt;=65),TRUE,FALSE)))</f>
        <v/>
      </c>
      <c r="Q65" s="26" t="str">
        <f>IF(ISBLANK(E65),"",IF(COUNTIF(Qualifikation!$O$12:$O$1011,I65)&gt;0,TRUE,FALSE))</f>
        <v/>
      </c>
      <c r="R65" s="62" t="str">
        <f t="shared" si="4"/>
        <v/>
      </c>
    </row>
    <row r="66" spans="1:18" x14ac:dyDescent="0.2">
      <c r="A66" s="46" t="str">
        <f t="shared" si="1"/>
        <v/>
      </c>
      <c r="B66" s="60"/>
      <c r="C66" s="60"/>
      <c r="D66" s="61"/>
      <c r="E66" s="59"/>
      <c r="F66" s="61"/>
      <c r="G66" s="149"/>
      <c r="H66" s="61"/>
      <c r="I66" s="57" t="str">
        <f t="shared" si="2"/>
        <v>-</v>
      </c>
      <c r="J66" s="26" t="str">
        <f t="shared" si="5"/>
        <v/>
      </c>
      <c r="K66" s="26" t="str">
        <f t="shared" si="3"/>
        <v/>
      </c>
      <c r="L66" s="26" t="str">
        <f t="shared" si="6"/>
        <v/>
      </c>
      <c r="M66" s="26" t="str">
        <f t="shared" si="7"/>
        <v/>
      </c>
      <c r="N66" s="26" t="str">
        <f t="shared" si="8"/>
        <v/>
      </c>
      <c r="O66" s="26" t="str">
        <f t="shared" si="9"/>
        <v/>
      </c>
      <c r="P66" s="56" t="str">
        <f>IF(OR(ISBLANK(Lieferung!$B$15),ISBLANK(G66)),"",IF(M66=FALSE,FALSE,IF(AND((Lieferung!$B$15-YEAR(G66))&gt;=16,(Lieferung!$B$15-YEAR(G66))&lt;=65),TRUE,FALSE)))</f>
        <v/>
      </c>
      <c r="Q66" s="26" t="str">
        <f>IF(ISBLANK(E66),"",IF(COUNTIF(Qualifikation!$O$12:$O$1011,I66)&gt;0,TRUE,FALSE))</f>
        <v/>
      </c>
      <c r="R66" s="62" t="str">
        <f t="shared" si="4"/>
        <v/>
      </c>
    </row>
    <row r="67" spans="1:18" x14ac:dyDescent="0.2">
      <c r="A67" s="46" t="str">
        <f t="shared" si="1"/>
        <v/>
      </c>
      <c r="B67" s="60"/>
      <c r="C67" s="60"/>
      <c r="D67" s="61"/>
      <c r="E67" s="59"/>
      <c r="F67" s="61"/>
      <c r="G67" s="149"/>
      <c r="H67" s="61"/>
      <c r="I67" s="57" t="str">
        <f t="shared" si="2"/>
        <v>-</v>
      </c>
      <c r="J67" s="26" t="str">
        <f t="shared" si="5"/>
        <v/>
      </c>
      <c r="K67" s="26" t="str">
        <f t="shared" si="3"/>
        <v/>
      </c>
      <c r="L67" s="26" t="str">
        <f t="shared" si="6"/>
        <v/>
      </c>
      <c r="M67" s="26" t="str">
        <f t="shared" si="7"/>
        <v/>
      </c>
      <c r="N67" s="26" t="str">
        <f t="shared" si="8"/>
        <v/>
      </c>
      <c r="O67" s="26" t="str">
        <f t="shared" si="9"/>
        <v/>
      </c>
      <c r="P67" s="56" t="str">
        <f>IF(OR(ISBLANK(Lieferung!$B$15),ISBLANK(G67)),"",IF(M67=FALSE,FALSE,IF(AND((Lieferung!$B$15-YEAR(G67))&gt;=16,(Lieferung!$B$15-YEAR(G67))&lt;=65),TRUE,FALSE)))</f>
        <v/>
      </c>
      <c r="Q67" s="26" t="str">
        <f>IF(ISBLANK(E67),"",IF(COUNTIF(Qualifikation!$O$12:$O$1011,I67)&gt;0,TRUE,FALSE))</f>
        <v/>
      </c>
      <c r="R67" s="62" t="str">
        <f t="shared" si="4"/>
        <v/>
      </c>
    </row>
    <row r="68" spans="1:18" x14ac:dyDescent="0.2">
      <c r="A68" s="46" t="str">
        <f t="shared" si="1"/>
        <v/>
      </c>
      <c r="B68" s="60"/>
      <c r="C68" s="60"/>
      <c r="D68" s="61"/>
      <c r="E68" s="59"/>
      <c r="F68" s="61"/>
      <c r="G68" s="149"/>
      <c r="H68" s="61"/>
      <c r="I68" s="57" t="str">
        <f t="shared" si="2"/>
        <v>-</v>
      </c>
      <c r="J68" s="26" t="str">
        <f t="shared" si="5"/>
        <v/>
      </c>
      <c r="K68" s="26" t="str">
        <f t="shared" si="3"/>
        <v/>
      </c>
      <c r="L68" s="26" t="str">
        <f t="shared" si="6"/>
        <v/>
      </c>
      <c r="M68" s="26" t="str">
        <f t="shared" si="7"/>
        <v/>
      </c>
      <c r="N68" s="26" t="str">
        <f t="shared" si="8"/>
        <v/>
      </c>
      <c r="O68" s="26" t="str">
        <f t="shared" si="9"/>
        <v/>
      </c>
      <c r="P68" s="56" t="str">
        <f>IF(OR(ISBLANK(Lieferung!$B$15),ISBLANK(G68)),"",IF(M68=FALSE,FALSE,IF(AND((Lieferung!$B$15-YEAR(G68))&gt;=16,(Lieferung!$B$15-YEAR(G68))&lt;=65),TRUE,FALSE)))</f>
        <v/>
      </c>
      <c r="Q68" s="26" t="str">
        <f>IF(ISBLANK(E68),"",IF(COUNTIF(Qualifikation!$O$12:$O$1011,I68)&gt;0,TRUE,FALSE))</f>
        <v/>
      </c>
      <c r="R68" s="62" t="str">
        <f t="shared" si="4"/>
        <v/>
      </c>
    </row>
    <row r="69" spans="1:18" x14ac:dyDescent="0.2">
      <c r="A69" s="46" t="str">
        <f t="shared" si="1"/>
        <v/>
      </c>
      <c r="B69" s="60"/>
      <c r="C69" s="60"/>
      <c r="D69" s="61"/>
      <c r="E69" s="59"/>
      <c r="F69" s="61"/>
      <c r="G69" s="149"/>
      <c r="H69" s="61"/>
      <c r="I69" s="57" t="str">
        <f t="shared" si="2"/>
        <v>-</v>
      </c>
      <c r="J69" s="26" t="str">
        <f t="shared" si="5"/>
        <v/>
      </c>
      <c r="K69" s="26" t="str">
        <f t="shared" si="3"/>
        <v/>
      </c>
      <c r="L69" s="26" t="str">
        <f t="shared" si="6"/>
        <v/>
      </c>
      <c r="M69" s="26" t="str">
        <f t="shared" si="7"/>
        <v/>
      </c>
      <c r="N69" s="26" t="str">
        <f t="shared" si="8"/>
        <v/>
      </c>
      <c r="O69" s="26" t="str">
        <f t="shared" si="9"/>
        <v/>
      </c>
      <c r="P69" s="56" t="str">
        <f>IF(OR(ISBLANK(Lieferung!$B$15),ISBLANK(G69)),"",IF(M69=FALSE,FALSE,IF(AND((Lieferung!$B$15-YEAR(G69))&gt;=16,(Lieferung!$B$15-YEAR(G69))&lt;=65),TRUE,FALSE)))</f>
        <v/>
      </c>
      <c r="Q69" s="26" t="str">
        <f>IF(ISBLANK(E69),"",IF(COUNTIF(Qualifikation!$O$12:$O$1011,I69)&gt;0,TRUE,FALSE))</f>
        <v/>
      </c>
      <c r="R69" s="62" t="str">
        <f t="shared" si="4"/>
        <v/>
      </c>
    </row>
    <row r="70" spans="1:18" x14ac:dyDescent="0.2">
      <c r="A70" s="46" t="str">
        <f t="shared" si="1"/>
        <v/>
      </c>
      <c r="B70" s="60"/>
      <c r="C70" s="60"/>
      <c r="D70" s="61"/>
      <c r="E70" s="59"/>
      <c r="F70" s="61"/>
      <c r="G70" s="149"/>
      <c r="H70" s="61"/>
      <c r="I70" s="57" t="str">
        <f t="shared" si="2"/>
        <v>-</v>
      </c>
      <c r="J70" s="26" t="str">
        <f t="shared" si="5"/>
        <v/>
      </c>
      <c r="K70" s="26" t="str">
        <f t="shared" si="3"/>
        <v/>
      </c>
      <c r="L70" s="26" t="str">
        <f t="shared" si="6"/>
        <v/>
      </c>
      <c r="M70" s="26" t="str">
        <f t="shared" si="7"/>
        <v/>
      </c>
      <c r="N70" s="26" t="str">
        <f t="shared" si="8"/>
        <v/>
      </c>
      <c r="O70" s="26" t="str">
        <f t="shared" si="9"/>
        <v/>
      </c>
      <c r="P70" s="56" t="str">
        <f>IF(OR(ISBLANK(Lieferung!$B$15),ISBLANK(G70)),"",IF(M70=FALSE,FALSE,IF(AND((Lieferung!$B$15-YEAR(G70))&gt;=16,(Lieferung!$B$15-YEAR(G70))&lt;=65),TRUE,FALSE)))</f>
        <v/>
      </c>
      <c r="Q70" s="26" t="str">
        <f>IF(ISBLANK(E70),"",IF(COUNTIF(Qualifikation!$O$12:$O$1011,I70)&gt;0,TRUE,FALSE))</f>
        <v/>
      </c>
      <c r="R70" s="62" t="str">
        <f t="shared" si="4"/>
        <v/>
      </c>
    </row>
    <row r="71" spans="1:18" x14ac:dyDescent="0.2">
      <c r="A71" s="46" t="str">
        <f t="shared" si="1"/>
        <v/>
      </c>
      <c r="B71" s="60"/>
      <c r="C71" s="60"/>
      <c r="D71" s="61"/>
      <c r="E71" s="59"/>
      <c r="F71" s="61"/>
      <c r="G71" s="149"/>
      <c r="H71" s="61"/>
      <c r="I71" s="57" t="str">
        <f t="shared" si="2"/>
        <v>-</v>
      </c>
      <c r="J71" s="26" t="str">
        <f t="shared" si="5"/>
        <v/>
      </c>
      <c r="K71" s="26" t="str">
        <f t="shared" si="3"/>
        <v/>
      </c>
      <c r="L71" s="26" t="str">
        <f t="shared" si="6"/>
        <v/>
      </c>
      <c r="M71" s="26" t="str">
        <f t="shared" si="7"/>
        <v/>
      </c>
      <c r="N71" s="26" t="str">
        <f t="shared" si="8"/>
        <v/>
      </c>
      <c r="O71" s="26" t="str">
        <f t="shared" si="9"/>
        <v/>
      </c>
      <c r="P71" s="56" t="str">
        <f>IF(OR(ISBLANK(Lieferung!$B$15),ISBLANK(G71)),"",IF(M71=FALSE,FALSE,IF(AND((Lieferung!$B$15-YEAR(G71))&gt;=16,(Lieferung!$B$15-YEAR(G71))&lt;=65),TRUE,FALSE)))</f>
        <v/>
      </c>
      <c r="Q71" s="26" t="str">
        <f>IF(ISBLANK(E71),"",IF(COUNTIF(Qualifikation!$O$12:$O$1011,I71)&gt;0,TRUE,FALSE))</f>
        <v/>
      </c>
      <c r="R71" s="62" t="str">
        <f t="shared" si="4"/>
        <v/>
      </c>
    </row>
    <row r="72" spans="1:18" x14ac:dyDescent="0.2">
      <c r="A72" s="46" t="str">
        <f t="shared" si="1"/>
        <v/>
      </c>
      <c r="B72" s="60"/>
      <c r="C72" s="60"/>
      <c r="D72" s="61"/>
      <c r="E72" s="59"/>
      <c r="F72" s="61"/>
      <c r="G72" s="149"/>
      <c r="H72" s="61"/>
      <c r="I72" s="57" t="str">
        <f t="shared" si="2"/>
        <v>-</v>
      </c>
      <c r="J72" s="26" t="str">
        <f t="shared" si="5"/>
        <v/>
      </c>
      <c r="K72" s="26" t="str">
        <f t="shared" si="3"/>
        <v/>
      </c>
      <c r="L72" s="26" t="str">
        <f t="shared" si="6"/>
        <v/>
      </c>
      <c r="M72" s="26" t="str">
        <f t="shared" si="7"/>
        <v/>
      </c>
      <c r="N72" s="26" t="str">
        <f t="shared" si="8"/>
        <v/>
      </c>
      <c r="O72" s="26" t="str">
        <f t="shared" si="9"/>
        <v/>
      </c>
      <c r="P72" s="56" t="str">
        <f>IF(OR(ISBLANK(Lieferung!$B$15),ISBLANK(G72)),"",IF(M72=FALSE,FALSE,IF(AND((Lieferung!$B$15-YEAR(G72))&gt;=16,(Lieferung!$B$15-YEAR(G72))&lt;=65),TRUE,FALSE)))</f>
        <v/>
      </c>
      <c r="Q72" s="26" t="str">
        <f>IF(ISBLANK(E72),"",IF(COUNTIF(Qualifikation!$O$12:$O$1011,I72)&gt;0,TRUE,FALSE))</f>
        <v/>
      </c>
      <c r="R72" s="62" t="str">
        <f t="shared" si="4"/>
        <v/>
      </c>
    </row>
    <row r="73" spans="1:18" x14ac:dyDescent="0.2">
      <c r="A73" s="46" t="str">
        <f t="shared" si="1"/>
        <v/>
      </c>
      <c r="B73" s="60"/>
      <c r="C73" s="60"/>
      <c r="D73" s="61"/>
      <c r="E73" s="59"/>
      <c r="F73" s="61"/>
      <c r="G73" s="149"/>
      <c r="H73" s="61"/>
      <c r="I73" s="57" t="str">
        <f t="shared" si="2"/>
        <v>-</v>
      </c>
      <c r="J73" s="26" t="str">
        <f t="shared" si="5"/>
        <v/>
      </c>
      <c r="K73" s="26" t="str">
        <f t="shared" si="3"/>
        <v/>
      </c>
      <c r="L73" s="26" t="str">
        <f t="shared" si="6"/>
        <v/>
      </c>
      <c r="M73" s="26" t="str">
        <f t="shared" si="7"/>
        <v/>
      </c>
      <c r="N73" s="26" t="str">
        <f t="shared" si="8"/>
        <v/>
      </c>
      <c r="O73" s="26" t="str">
        <f t="shared" si="9"/>
        <v/>
      </c>
      <c r="P73" s="56" t="str">
        <f>IF(OR(ISBLANK(Lieferung!$B$15),ISBLANK(G73)),"",IF(M73=FALSE,FALSE,IF(AND((Lieferung!$B$15-YEAR(G73))&gt;=16,(Lieferung!$B$15-YEAR(G73))&lt;=65),TRUE,FALSE)))</f>
        <v/>
      </c>
      <c r="Q73" s="26" t="str">
        <f>IF(ISBLANK(E73),"",IF(COUNTIF(Qualifikation!$O$12:$O$1011,I73)&gt;0,TRUE,FALSE))</f>
        <v/>
      </c>
      <c r="R73" s="62" t="str">
        <f t="shared" si="4"/>
        <v/>
      </c>
    </row>
    <row r="74" spans="1:18" x14ac:dyDescent="0.2">
      <c r="A74" s="46" t="str">
        <f t="shared" si="1"/>
        <v/>
      </c>
      <c r="B74" s="60"/>
      <c r="C74" s="60"/>
      <c r="D74" s="61"/>
      <c r="E74" s="59"/>
      <c r="F74" s="61"/>
      <c r="G74" s="149"/>
      <c r="H74" s="61"/>
      <c r="I74" s="57" t="str">
        <f t="shared" si="2"/>
        <v>-</v>
      </c>
      <c r="J74" s="26" t="str">
        <f t="shared" si="5"/>
        <v/>
      </c>
      <c r="K74" s="26" t="str">
        <f t="shared" si="3"/>
        <v/>
      </c>
      <c r="L74" s="26" t="str">
        <f t="shared" si="6"/>
        <v/>
      </c>
      <c r="M74" s="26" t="str">
        <f t="shared" si="7"/>
        <v/>
      </c>
      <c r="N74" s="26" t="str">
        <f t="shared" si="8"/>
        <v/>
      </c>
      <c r="O74" s="26" t="str">
        <f t="shared" si="9"/>
        <v/>
      </c>
      <c r="P74" s="56" t="str">
        <f>IF(OR(ISBLANK(Lieferung!$B$15),ISBLANK(G74)),"",IF(M74=FALSE,FALSE,IF(AND((Lieferung!$B$15-YEAR(G74))&gt;=16,(Lieferung!$B$15-YEAR(G74))&lt;=65),TRUE,FALSE)))</f>
        <v/>
      </c>
      <c r="Q74" s="26" t="str">
        <f>IF(ISBLANK(E74),"",IF(COUNTIF(Qualifikation!$O$12:$O$1011,I74)&gt;0,TRUE,FALSE))</f>
        <v/>
      </c>
      <c r="R74" s="62" t="str">
        <f t="shared" si="4"/>
        <v/>
      </c>
    </row>
    <row r="75" spans="1:18" x14ac:dyDescent="0.2">
      <c r="A75" s="46" t="str">
        <f t="shared" si="1"/>
        <v/>
      </c>
      <c r="B75" s="60"/>
      <c r="C75" s="60"/>
      <c r="D75" s="61"/>
      <c r="E75" s="59"/>
      <c r="F75" s="61"/>
      <c r="G75" s="149"/>
      <c r="H75" s="61"/>
      <c r="I75" s="57" t="str">
        <f t="shared" si="2"/>
        <v>-</v>
      </c>
      <c r="J75" s="26" t="str">
        <f t="shared" si="5"/>
        <v/>
      </c>
      <c r="K75" s="26" t="str">
        <f t="shared" si="3"/>
        <v/>
      </c>
      <c r="L75" s="26" t="str">
        <f t="shared" si="6"/>
        <v/>
      </c>
      <c r="M75" s="26" t="str">
        <f t="shared" si="7"/>
        <v/>
      </c>
      <c r="N75" s="26" t="str">
        <f t="shared" si="8"/>
        <v/>
      </c>
      <c r="O75" s="26" t="str">
        <f t="shared" si="9"/>
        <v/>
      </c>
      <c r="P75" s="56" t="str">
        <f>IF(OR(ISBLANK(Lieferung!$B$15),ISBLANK(G75)),"",IF(M75=FALSE,FALSE,IF(AND((Lieferung!$B$15-YEAR(G75))&gt;=16,(Lieferung!$B$15-YEAR(G75))&lt;=65),TRUE,FALSE)))</f>
        <v/>
      </c>
      <c r="Q75" s="26" t="str">
        <f>IF(ISBLANK(E75),"",IF(COUNTIF(Qualifikation!$O$12:$O$1011,I75)&gt;0,TRUE,FALSE))</f>
        <v/>
      </c>
      <c r="R75" s="62" t="str">
        <f t="shared" si="4"/>
        <v/>
      </c>
    </row>
    <row r="76" spans="1:18" x14ac:dyDescent="0.2">
      <c r="A76" s="46" t="str">
        <f t="shared" si="1"/>
        <v/>
      </c>
      <c r="B76" s="60"/>
      <c r="C76" s="60"/>
      <c r="D76" s="61"/>
      <c r="E76" s="59"/>
      <c r="F76" s="61"/>
      <c r="G76" s="149"/>
      <c r="H76" s="61"/>
      <c r="I76" s="57" t="str">
        <f t="shared" si="2"/>
        <v>-</v>
      </c>
      <c r="J76" s="26" t="str">
        <f t="shared" si="5"/>
        <v/>
      </c>
      <c r="K76" s="26" t="str">
        <f t="shared" si="3"/>
        <v/>
      </c>
      <c r="L76" s="26" t="str">
        <f t="shared" si="6"/>
        <v/>
      </c>
      <c r="M76" s="26" t="str">
        <f t="shared" si="7"/>
        <v/>
      </c>
      <c r="N76" s="26" t="str">
        <f t="shared" si="8"/>
        <v/>
      </c>
      <c r="O76" s="26" t="str">
        <f t="shared" ref="O76:O111" si="10">IF(ISBLANK(H76),"",IF(OR(ISNA(MATCH(H76,libgem,0)),H76="-"),FALSE,TRUE))</f>
        <v/>
      </c>
      <c r="P76" s="56" t="str">
        <f>IF(OR(ISBLANK(Lieferung!$B$15),ISBLANK(G76)),"",IF(M76=FALSE,FALSE,IF(AND((Lieferung!$B$15-YEAR(G76))&gt;=16,(Lieferung!$B$15-YEAR(G76))&lt;=65),TRUE,FALSE)))</f>
        <v/>
      </c>
      <c r="Q76" s="26" t="str">
        <f>IF(ISBLANK(E76),"",IF(COUNTIF(Qualifikation!$O$12:$O$1011,I76)&gt;0,TRUE,FALSE))</f>
        <v/>
      </c>
      <c r="R76" s="62" t="str">
        <f t="shared" si="4"/>
        <v/>
      </c>
    </row>
    <row r="77" spans="1:18" x14ac:dyDescent="0.2">
      <c r="A77" s="46" t="str">
        <f t="shared" ref="A77:A140" si="11">IF(ISBLANK(D77),"",IF(COUNTA(D77:H77)&lt;&gt;5,"Unvollständig",IF(OR(COUNTIF(J77:P77,FALSE)&gt;0,COUNTIF(J77:P77,#N/A)&gt;0),"Fehler",IF(NOT(P77),"Achtung",IF(NOT(Q77),"Nicht verwendet","OK")))))</f>
        <v/>
      </c>
      <c r="B77" s="60"/>
      <c r="C77" s="60"/>
      <c r="D77" s="61"/>
      <c r="E77" s="59"/>
      <c r="F77" s="61"/>
      <c r="G77" s="149"/>
      <c r="H77" s="61"/>
      <c r="I77" s="57" t="str">
        <f t="shared" ref="I77:I140" si="12">IF(ISBLANK(E77),"-",CONCATENATE(E77," ",B77," ",C77))</f>
        <v>-</v>
      </c>
      <c r="J77" s="26" t="str">
        <f t="shared" ref="J77:J111" si="13">IF(D77="CH.AHV",IF(LEN(E77)=13,IF((MID(E77,13,1)+1-1)=MOD(10-(MID(E77,1,1)+3*MID(E77,2,1)+MID(E77,3,1)+3*MID(E77,4,1)+MID(E77,5,1)+3*MID(E77,6,1)+MID(E77,7,1)+3*MID(E77,8,1)+MID(E77,9,1)+3*MID(E77,10,1)+MID(E77,11,1)+3*MID(E77,12,1)),10),TRUE,FALSE),FALSE),"")</f>
        <v/>
      </c>
      <c r="K77" s="26" t="str">
        <f t="shared" ref="K77:K140" si="14">IF(OR(ISBLANK(E77)),"",NOT(COUNTIF($E$12:$E$1011,$E77)&gt;1))</f>
        <v/>
      </c>
      <c r="L77" s="26" t="str">
        <f t="shared" si="6"/>
        <v/>
      </c>
      <c r="M77" s="26" t="str">
        <f t="shared" ref="M77:M111" si="15">IF(ISBLANK(G77),"",IF(AND(G77 &gt; DATE(1925,1,1),G77 &lt; DATE(2100,1,1)),TRUE,FALSE))</f>
        <v/>
      </c>
      <c r="N77" s="26" t="str">
        <f t="shared" si="8"/>
        <v/>
      </c>
      <c r="O77" s="26" t="str">
        <f t="shared" si="10"/>
        <v/>
      </c>
      <c r="P77" s="56" t="str">
        <f>IF(OR(ISBLANK(Lieferung!$B$15),ISBLANK(G77)),"",IF(M77=FALSE,FALSE,IF(AND((Lieferung!$B$15-YEAR(G77))&gt;=16,(Lieferung!$B$15-YEAR(G77))&lt;=65),TRUE,FALSE)))</f>
        <v/>
      </c>
      <c r="Q77" s="26" t="str">
        <f>IF(ISBLANK(E77),"",IF(COUNTIF(Qualifikation!$O$12:$O$1011,I77)&gt;0,TRUE,FALSE))</f>
        <v/>
      </c>
      <c r="R77" s="62" t="str">
        <f t="shared" ref="R77:R140" si="16">IF(A77="","",IF(A77&lt;&gt;"Nicht verwendet",1,0))</f>
        <v/>
      </c>
    </row>
    <row r="78" spans="1:18" x14ac:dyDescent="0.2">
      <c r="A78" s="46" t="str">
        <f t="shared" si="11"/>
        <v/>
      </c>
      <c r="B78" s="60"/>
      <c r="C78" s="60"/>
      <c r="D78" s="61"/>
      <c r="E78" s="59"/>
      <c r="F78" s="61"/>
      <c r="G78" s="149"/>
      <c r="H78" s="61"/>
      <c r="I78" s="57" t="str">
        <f t="shared" si="12"/>
        <v>-</v>
      </c>
      <c r="J78" s="26" t="str">
        <f t="shared" si="13"/>
        <v/>
      </c>
      <c r="K78" s="26" t="str">
        <f t="shared" si="14"/>
        <v/>
      </c>
      <c r="L78" s="26" t="str">
        <f t="shared" si="6"/>
        <v/>
      </c>
      <c r="M78" s="26" t="str">
        <f t="shared" si="15"/>
        <v/>
      </c>
      <c r="N78" s="26" t="str">
        <f t="shared" si="8"/>
        <v/>
      </c>
      <c r="O78" s="26" t="str">
        <f t="shared" si="10"/>
        <v/>
      </c>
      <c r="P78" s="56" t="str">
        <f>IF(OR(ISBLANK(Lieferung!$B$15),ISBLANK(G78)),"",IF(M78=FALSE,FALSE,IF(AND((Lieferung!$B$15-YEAR(G78))&gt;=16,(Lieferung!$B$15-YEAR(G78))&lt;=65),TRUE,FALSE)))</f>
        <v/>
      </c>
      <c r="Q78" s="26" t="str">
        <f>IF(ISBLANK(E78),"",IF(COUNTIF(Qualifikation!$O$12:$O$1011,I78)&gt;0,TRUE,FALSE))</f>
        <v/>
      </c>
      <c r="R78" s="62" t="str">
        <f t="shared" si="16"/>
        <v/>
      </c>
    </row>
    <row r="79" spans="1:18" x14ac:dyDescent="0.2">
      <c r="A79" s="46" t="str">
        <f t="shared" si="11"/>
        <v/>
      </c>
      <c r="B79" s="60"/>
      <c r="C79" s="60"/>
      <c r="D79" s="61"/>
      <c r="E79" s="59"/>
      <c r="F79" s="61"/>
      <c r="G79" s="149"/>
      <c r="H79" s="61"/>
      <c r="I79" s="57" t="str">
        <f t="shared" si="12"/>
        <v>-</v>
      </c>
      <c r="J79" s="26" t="str">
        <f t="shared" si="13"/>
        <v/>
      </c>
      <c r="K79" s="26" t="str">
        <f t="shared" si="14"/>
        <v/>
      </c>
      <c r="L79" s="26" t="str">
        <f t="shared" ref="L79:L111" si="17">IF(ISBLANK(D79),"",IF(OR(ISNA(MATCH(D79,codecatidpers,0)),D79="-"),FALSE,TRUE))</f>
        <v/>
      </c>
      <c r="M79" s="26" t="str">
        <f t="shared" si="15"/>
        <v/>
      </c>
      <c r="N79" s="26" t="str">
        <f t="shared" ref="N79:N111" si="18">IF(ISBLANK(F79),"",IF(OR(ISNA(MATCH(F79,libsex,0)),F79="-"),FALSE,TRUE))</f>
        <v/>
      </c>
      <c r="O79" s="26" t="str">
        <f t="shared" si="10"/>
        <v/>
      </c>
      <c r="P79" s="56" t="str">
        <f>IF(OR(ISBLANK(Lieferung!$B$15),ISBLANK(G79)),"",IF(M79=FALSE,FALSE,IF(AND((Lieferung!$B$15-YEAR(G79))&gt;=16,(Lieferung!$B$15-YEAR(G79))&lt;=65),TRUE,FALSE)))</f>
        <v/>
      </c>
      <c r="Q79" s="26" t="str">
        <f>IF(ISBLANK(E79),"",IF(COUNTIF(Qualifikation!$O$12:$O$1011,I79)&gt;0,TRUE,FALSE))</f>
        <v/>
      </c>
      <c r="R79" s="62" t="str">
        <f t="shared" si="16"/>
        <v/>
      </c>
    </row>
    <row r="80" spans="1:18" x14ac:dyDescent="0.2">
      <c r="A80" s="46" t="str">
        <f t="shared" si="11"/>
        <v/>
      </c>
      <c r="B80" s="60"/>
      <c r="C80" s="60"/>
      <c r="D80" s="61"/>
      <c r="E80" s="59"/>
      <c r="F80" s="61"/>
      <c r="G80" s="149"/>
      <c r="H80" s="61"/>
      <c r="I80" s="57" t="str">
        <f t="shared" si="12"/>
        <v>-</v>
      </c>
      <c r="J80" s="26" t="str">
        <f t="shared" si="13"/>
        <v/>
      </c>
      <c r="K80" s="26" t="str">
        <f t="shared" si="14"/>
        <v/>
      </c>
      <c r="L80" s="26" t="str">
        <f t="shared" si="17"/>
        <v/>
      </c>
      <c r="M80" s="26" t="str">
        <f t="shared" si="15"/>
        <v/>
      </c>
      <c r="N80" s="26" t="str">
        <f t="shared" si="18"/>
        <v/>
      </c>
      <c r="O80" s="26" t="str">
        <f t="shared" si="10"/>
        <v/>
      </c>
      <c r="P80" s="56" t="str">
        <f>IF(OR(ISBLANK(Lieferung!$B$15),ISBLANK(G80)),"",IF(M80=FALSE,FALSE,IF(AND((Lieferung!$B$15-YEAR(G80))&gt;=16,(Lieferung!$B$15-YEAR(G80))&lt;=65),TRUE,FALSE)))</f>
        <v/>
      </c>
      <c r="Q80" s="26" t="str">
        <f>IF(ISBLANK(E80),"",IF(COUNTIF(Qualifikation!$O$12:$O$1011,I80)&gt;0,TRUE,FALSE))</f>
        <v/>
      </c>
      <c r="R80" s="62" t="str">
        <f t="shared" si="16"/>
        <v/>
      </c>
    </row>
    <row r="81" spans="1:18" x14ac:dyDescent="0.2">
      <c r="A81" s="46" t="str">
        <f t="shared" si="11"/>
        <v/>
      </c>
      <c r="B81" s="60"/>
      <c r="C81" s="60"/>
      <c r="D81" s="61"/>
      <c r="E81" s="59"/>
      <c r="F81" s="61"/>
      <c r="G81" s="149"/>
      <c r="H81" s="61"/>
      <c r="I81" s="57" t="str">
        <f t="shared" si="12"/>
        <v>-</v>
      </c>
      <c r="J81" s="26" t="str">
        <f t="shared" si="13"/>
        <v/>
      </c>
      <c r="K81" s="26" t="str">
        <f t="shared" si="14"/>
        <v/>
      </c>
      <c r="L81" s="26" t="str">
        <f t="shared" si="17"/>
        <v/>
      </c>
      <c r="M81" s="26" t="str">
        <f t="shared" si="15"/>
        <v/>
      </c>
      <c r="N81" s="26" t="str">
        <f t="shared" si="18"/>
        <v/>
      </c>
      <c r="O81" s="26" t="str">
        <f t="shared" si="10"/>
        <v/>
      </c>
      <c r="P81" s="56" t="str">
        <f>IF(OR(ISBLANK(Lieferung!$B$15),ISBLANK(G81)),"",IF(M81=FALSE,FALSE,IF(AND((Lieferung!$B$15-YEAR(G81))&gt;=16,(Lieferung!$B$15-YEAR(G81))&lt;=65),TRUE,FALSE)))</f>
        <v/>
      </c>
      <c r="Q81" s="26" t="str">
        <f>IF(ISBLANK(E81),"",IF(COUNTIF(Qualifikation!$O$12:$O$1011,I81)&gt;0,TRUE,FALSE))</f>
        <v/>
      </c>
      <c r="R81" s="62" t="str">
        <f t="shared" si="16"/>
        <v/>
      </c>
    </row>
    <row r="82" spans="1:18" x14ac:dyDescent="0.2">
      <c r="A82" s="46" t="str">
        <f t="shared" si="11"/>
        <v/>
      </c>
      <c r="B82" s="60"/>
      <c r="C82" s="60"/>
      <c r="D82" s="61"/>
      <c r="E82" s="59"/>
      <c r="F82" s="61"/>
      <c r="G82" s="149"/>
      <c r="H82" s="61"/>
      <c r="I82" s="57" t="str">
        <f t="shared" si="12"/>
        <v>-</v>
      </c>
      <c r="J82" s="26" t="str">
        <f t="shared" si="13"/>
        <v/>
      </c>
      <c r="K82" s="26" t="str">
        <f t="shared" si="14"/>
        <v/>
      </c>
      <c r="L82" s="26" t="str">
        <f t="shared" si="17"/>
        <v/>
      </c>
      <c r="M82" s="26" t="str">
        <f t="shared" si="15"/>
        <v/>
      </c>
      <c r="N82" s="26" t="str">
        <f t="shared" si="18"/>
        <v/>
      </c>
      <c r="O82" s="26" t="str">
        <f t="shared" si="10"/>
        <v/>
      </c>
      <c r="P82" s="56" t="str">
        <f>IF(OR(ISBLANK(Lieferung!$B$15),ISBLANK(G82)),"",IF(M82=FALSE,FALSE,IF(AND((Lieferung!$B$15-YEAR(G82))&gt;=16,(Lieferung!$B$15-YEAR(G82))&lt;=65),TRUE,FALSE)))</f>
        <v/>
      </c>
      <c r="Q82" s="26" t="str">
        <f>IF(ISBLANK(E82),"",IF(COUNTIF(Qualifikation!$O$12:$O$1011,I82)&gt;0,TRUE,FALSE))</f>
        <v/>
      </c>
      <c r="R82" s="62" t="str">
        <f t="shared" si="16"/>
        <v/>
      </c>
    </row>
    <row r="83" spans="1:18" x14ac:dyDescent="0.2">
      <c r="A83" s="46" t="str">
        <f t="shared" si="11"/>
        <v/>
      </c>
      <c r="B83" s="60"/>
      <c r="C83" s="60"/>
      <c r="D83" s="61"/>
      <c r="E83" s="59"/>
      <c r="F83" s="61"/>
      <c r="G83" s="149"/>
      <c r="H83" s="61"/>
      <c r="I83" s="57" t="str">
        <f t="shared" si="12"/>
        <v>-</v>
      </c>
      <c r="J83" s="26" t="str">
        <f t="shared" si="13"/>
        <v/>
      </c>
      <c r="K83" s="26" t="str">
        <f t="shared" si="14"/>
        <v/>
      </c>
      <c r="L83" s="26" t="str">
        <f t="shared" si="17"/>
        <v/>
      </c>
      <c r="M83" s="26" t="str">
        <f t="shared" si="15"/>
        <v/>
      </c>
      <c r="N83" s="26" t="str">
        <f t="shared" si="18"/>
        <v/>
      </c>
      <c r="O83" s="26" t="str">
        <f t="shared" si="10"/>
        <v/>
      </c>
      <c r="P83" s="56" t="str">
        <f>IF(OR(ISBLANK(Lieferung!$B$15),ISBLANK(G83)),"",IF(M83=FALSE,FALSE,IF(AND((Lieferung!$B$15-YEAR(G83))&gt;=16,(Lieferung!$B$15-YEAR(G83))&lt;=65),TRUE,FALSE)))</f>
        <v/>
      </c>
      <c r="Q83" s="26" t="str">
        <f>IF(ISBLANK(E83),"",IF(COUNTIF(Qualifikation!$O$12:$O$1011,I83)&gt;0,TRUE,FALSE))</f>
        <v/>
      </c>
      <c r="R83" s="62" t="str">
        <f t="shared" si="16"/>
        <v/>
      </c>
    </row>
    <row r="84" spans="1:18" x14ac:dyDescent="0.2">
      <c r="A84" s="46" t="str">
        <f t="shared" si="11"/>
        <v/>
      </c>
      <c r="B84" s="60"/>
      <c r="C84" s="60"/>
      <c r="D84" s="61"/>
      <c r="E84" s="59"/>
      <c r="F84" s="61"/>
      <c r="G84" s="149"/>
      <c r="H84" s="61"/>
      <c r="I84" s="57" t="str">
        <f t="shared" si="12"/>
        <v>-</v>
      </c>
      <c r="J84" s="26" t="str">
        <f t="shared" si="13"/>
        <v/>
      </c>
      <c r="K84" s="26" t="str">
        <f t="shared" si="14"/>
        <v/>
      </c>
      <c r="L84" s="26" t="str">
        <f t="shared" si="17"/>
        <v/>
      </c>
      <c r="M84" s="26" t="str">
        <f t="shared" si="15"/>
        <v/>
      </c>
      <c r="N84" s="26" t="str">
        <f t="shared" si="18"/>
        <v/>
      </c>
      <c r="O84" s="26" t="str">
        <f t="shared" si="10"/>
        <v/>
      </c>
      <c r="P84" s="56" t="str">
        <f>IF(OR(ISBLANK(Lieferung!$B$15),ISBLANK(G84)),"",IF(M84=FALSE,FALSE,IF(AND((Lieferung!$B$15-YEAR(G84))&gt;=16,(Lieferung!$B$15-YEAR(G84))&lt;=65),TRUE,FALSE)))</f>
        <v/>
      </c>
      <c r="Q84" s="26" t="str">
        <f>IF(ISBLANK(E84),"",IF(COUNTIF(Qualifikation!$O$12:$O$1011,I84)&gt;0,TRUE,FALSE))</f>
        <v/>
      </c>
      <c r="R84" s="62" t="str">
        <f t="shared" si="16"/>
        <v/>
      </c>
    </row>
    <row r="85" spans="1:18" x14ac:dyDescent="0.2">
      <c r="A85" s="46" t="str">
        <f t="shared" si="11"/>
        <v/>
      </c>
      <c r="B85" s="60"/>
      <c r="C85" s="60"/>
      <c r="D85" s="61"/>
      <c r="E85" s="59"/>
      <c r="F85" s="61"/>
      <c r="G85" s="149"/>
      <c r="H85" s="61"/>
      <c r="I85" s="57" t="str">
        <f t="shared" si="12"/>
        <v>-</v>
      </c>
      <c r="J85" s="26" t="str">
        <f t="shared" si="13"/>
        <v/>
      </c>
      <c r="K85" s="26" t="str">
        <f t="shared" si="14"/>
        <v/>
      </c>
      <c r="L85" s="26" t="str">
        <f t="shared" si="17"/>
        <v/>
      </c>
      <c r="M85" s="26" t="str">
        <f t="shared" si="15"/>
        <v/>
      </c>
      <c r="N85" s="26" t="str">
        <f t="shared" si="18"/>
        <v/>
      </c>
      <c r="O85" s="26" t="str">
        <f t="shared" si="10"/>
        <v/>
      </c>
      <c r="P85" s="56" t="str">
        <f>IF(OR(ISBLANK(Lieferung!$B$15),ISBLANK(G85)),"",IF(M85=FALSE,FALSE,IF(AND((Lieferung!$B$15-YEAR(G85))&gt;=16,(Lieferung!$B$15-YEAR(G85))&lt;=65),TRUE,FALSE)))</f>
        <v/>
      </c>
      <c r="Q85" s="26" t="str">
        <f>IF(ISBLANK(E85),"",IF(COUNTIF(Qualifikation!$O$12:$O$1011,I85)&gt;0,TRUE,FALSE))</f>
        <v/>
      </c>
      <c r="R85" s="62" t="str">
        <f t="shared" si="16"/>
        <v/>
      </c>
    </row>
    <row r="86" spans="1:18" x14ac:dyDescent="0.2">
      <c r="A86" s="46" t="str">
        <f t="shared" si="11"/>
        <v/>
      </c>
      <c r="B86" s="60"/>
      <c r="C86" s="60"/>
      <c r="D86" s="61"/>
      <c r="E86" s="59"/>
      <c r="F86" s="61"/>
      <c r="G86" s="149"/>
      <c r="H86" s="61"/>
      <c r="I86" s="57" t="str">
        <f t="shared" si="12"/>
        <v>-</v>
      </c>
      <c r="J86" s="26" t="str">
        <f t="shared" si="13"/>
        <v/>
      </c>
      <c r="K86" s="26" t="str">
        <f t="shared" si="14"/>
        <v/>
      </c>
      <c r="L86" s="26" t="str">
        <f t="shared" si="17"/>
        <v/>
      </c>
      <c r="M86" s="26" t="str">
        <f t="shared" si="15"/>
        <v/>
      </c>
      <c r="N86" s="26" t="str">
        <f t="shared" si="18"/>
        <v/>
      </c>
      <c r="O86" s="26" t="str">
        <f t="shared" si="10"/>
        <v/>
      </c>
      <c r="P86" s="56" t="str">
        <f>IF(OR(ISBLANK(Lieferung!$B$15),ISBLANK(G86)),"",IF(M86=FALSE,FALSE,IF(AND((Lieferung!$B$15-YEAR(G86))&gt;=16,(Lieferung!$B$15-YEAR(G86))&lt;=65),TRUE,FALSE)))</f>
        <v/>
      </c>
      <c r="Q86" s="26" t="str">
        <f>IF(ISBLANK(E86),"",IF(COUNTIF(Qualifikation!$O$12:$O$1011,I86)&gt;0,TRUE,FALSE))</f>
        <v/>
      </c>
      <c r="R86" s="62" t="str">
        <f t="shared" si="16"/>
        <v/>
      </c>
    </row>
    <row r="87" spans="1:18" x14ac:dyDescent="0.2">
      <c r="A87" s="46" t="str">
        <f t="shared" si="11"/>
        <v/>
      </c>
      <c r="B87" s="60"/>
      <c r="C87" s="60"/>
      <c r="D87" s="61"/>
      <c r="E87" s="59"/>
      <c r="F87" s="61"/>
      <c r="G87" s="149"/>
      <c r="H87" s="61"/>
      <c r="I87" s="57" t="str">
        <f t="shared" si="12"/>
        <v>-</v>
      </c>
      <c r="J87" s="26" t="str">
        <f t="shared" si="13"/>
        <v/>
      </c>
      <c r="K87" s="26" t="str">
        <f t="shared" si="14"/>
        <v/>
      </c>
      <c r="L87" s="26" t="str">
        <f t="shared" si="17"/>
        <v/>
      </c>
      <c r="M87" s="26" t="str">
        <f t="shared" si="15"/>
        <v/>
      </c>
      <c r="N87" s="26" t="str">
        <f t="shared" si="18"/>
        <v/>
      </c>
      <c r="O87" s="26" t="str">
        <f t="shared" si="10"/>
        <v/>
      </c>
      <c r="P87" s="56" t="str">
        <f>IF(OR(ISBLANK(Lieferung!$B$15),ISBLANK(G87)),"",IF(M87=FALSE,FALSE,IF(AND((Lieferung!$B$15-YEAR(G87))&gt;=16,(Lieferung!$B$15-YEAR(G87))&lt;=65),TRUE,FALSE)))</f>
        <v/>
      </c>
      <c r="Q87" s="26" t="str">
        <f>IF(ISBLANK(E87),"",IF(COUNTIF(Qualifikation!$O$12:$O$1011,I87)&gt;0,TRUE,FALSE))</f>
        <v/>
      </c>
      <c r="R87" s="62" t="str">
        <f t="shared" si="16"/>
        <v/>
      </c>
    </row>
    <row r="88" spans="1:18" x14ac:dyDescent="0.2">
      <c r="A88" s="46" t="str">
        <f t="shared" si="11"/>
        <v/>
      </c>
      <c r="B88" s="60"/>
      <c r="C88" s="60"/>
      <c r="D88" s="61"/>
      <c r="E88" s="59"/>
      <c r="F88" s="61"/>
      <c r="G88" s="149"/>
      <c r="H88" s="61"/>
      <c r="I88" s="57" t="str">
        <f t="shared" si="12"/>
        <v>-</v>
      </c>
      <c r="J88" s="26" t="str">
        <f t="shared" si="13"/>
        <v/>
      </c>
      <c r="K88" s="26" t="str">
        <f t="shared" si="14"/>
        <v/>
      </c>
      <c r="L88" s="26" t="str">
        <f t="shared" si="17"/>
        <v/>
      </c>
      <c r="M88" s="26" t="str">
        <f t="shared" si="15"/>
        <v/>
      </c>
      <c r="N88" s="26" t="str">
        <f t="shared" si="18"/>
        <v/>
      </c>
      <c r="O88" s="26" t="str">
        <f t="shared" si="10"/>
        <v/>
      </c>
      <c r="P88" s="56" t="str">
        <f>IF(OR(ISBLANK(Lieferung!$B$15),ISBLANK(G88)),"",IF(M88=FALSE,FALSE,IF(AND((Lieferung!$B$15-YEAR(G88))&gt;=16,(Lieferung!$B$15-YEAR(G88))&lt;=65),TRUE,FALSE)))</f>
        <v/>
      </c>
      <c r="Q88" s="26" t="str">
        <f>IF(ISBLANK(E88),"",IF(COUNTIF(Qualifikation!$O$12:$O$1011,I88)&gt;0,TRUE,FALSE))</f>
        <v/>
      </c>
      <c r="R88" s="62" t="str">
        <f t="shared" si="16"/>
        <v/>
      </c>
    </row>
    <row r="89" spans="1:18" x14ac:dyDescent="0.2">
      <c r="A89" s="46" t="str">
        <f t="shared" si="11"/>
        <v/>
      </c>
      <c r="B89" s="60"/>
      <c r="C89" s="60"/>
      <c r="D89" s="61"/>
      <c r="E89" s="59"/>
      <c r="F89" s="61"/>
      <c r="G89" s="149"/>
      <c r="H89" s="61"/>
      <c r="I89" s="57" t="str">
        <f t="shared" si="12"/>
        <v>-</v>
      </c>
      <c r="J89" s="26" t="str">
        <f t="shared" si="13"/>
        <v/>
      </c>
      <c r="K89" s="26" t="str">
        <f t="shared" si="14"/>
        <v/>
      </c>
      <c r="L89" s="26" t="str">
        <f t="shared" si="17"/>
        <v/>
      </c>
      <c r="M89" s="26" t="str">
        <f t="shared" si="15"/>
        <v/>
      </c>
      <c r="N89" s="26" t="str">
        <f t="shared" si="18"/>
        <v/>
      </c>
      <c r="O89" s="26" t="str">
        <f t="shared" si="10"/>
        <v/>
      </c>
      <c r="P89" s="56" t="str">
        <f>IF(OR(ISBLANK(Lieferung!$B$15),ISBLANK(G89)),"",IF(M89=FALSE,FALSE,IF(AND((Lieferung!$B$15-YEAR(G89))&gt;=16,(Lieferung!$B$15-YEAR(G89))&lt;=65),TRUE,FALSE)))</f>
        <v/>
      </c>
      <c r="Q89" s="26" t="str">
        <f>IF(ISBLANK(E89),"",IF(COUNTIF(Qualifikation!$O$12:$O$1011,I89)&gt;0,TRUE,FALSE))</f>
        <v/>
      </c>
      <c r="R89" s="62" t="str">
        <f t="shared" si="16"/>
        <v/>
      </c>
    </row>
    <row r="90" spans="1:18" x14ac:dyDescent="0.2">
      <c r="A90" s="46" t="str">
        <f t="shared" si="11"/>
        <v/>
      </c>
      <c r="B90" s="60"/>
      <c r="C90" s="60"/>
      <c r="D90" s="61"/>
      <c r="E90" s="59"/>
      <c r="F90" s="61"/>
      <c r="G90" s="149"/>
      <c r="H90" s="61"/>
      <c r="I90" s="57" t="str">
        <f t="shared" si="12"/>
        <v>-</v>
      </c>
      <c r="J90" s="26" t="str">
        <f t="shared" si="13"/>
        <v/>
      </c>
      <c r="K90" s="26" t="str">
        <f t="shared" si="14"/>
        <v/>
      </c>
      <c r="L90" s="26" t="str">
        <f t="shared" si="17"/>
        <v/>
      </c>
      <c r="M90" s="26" t="str">
        <f t="shared" si="15"/>
        <v/>
      </c>
      <c r="N90" s="26" t="str">
        <f t="shared" si="18"/>
        <v/>
      </c>
      <c r="O90" s="26" t="str">
        <f t="shared" si="10"/>
        <v/>
      </c>
      <c r="P90" s="56" t="str">
        <f>IF(OR(ISBLANK(Lieferung!$B$15),ISBLANK(G90)),"",IF(M90=FALSE,FALSE,IF(AND((Lieferung!$B$15-YEAR(G90))&gt;=16,(Lieferung!$B$15-YEAR(G90))&lt;=65),TRUE,FALSE)))</f>
        <v/>
      </c>
      <c r="Q90" s="26" t="str">
        <f>IF(ISBLANK(E90),"",IF(COUNTIF(Qualifikation!$O$12:$O$1011,I90)&gt;0,TRUE,FALSE))</f>
        <v/>
      </c>
      <c r="R90" s="62" t="str">
        <f t="shared" si="16"/>
        <v/>
      </c>
    </row>
    <row r="91" spans="1:18" x14ac:dyDescent="0.2">
      <c r="A91" s="46" t="str">
        <f t="shared" si="11"/>
        <v/>
      </c>
      <c r="B91" s="60"/>
      <c r="C91" s="60"/>
      <c r="D91" s="61"/>
      <c r="E91" s="59"/>
      <c r="F91" s="61"/>
      <c r="G91" s="149"/>
      <c r="H91" s="61"/>
      <c r="I91" s="57" t="str">
        <f t="shared" si="12"/>
        <v>-</v>
      </c>
      <c r="J91" s="26" t="str">
        <f t="shared" si="13"/>
        <v/>
      </c>
      <c r="K91" s="26" t="str">
        <f t="shared" si="14"/>
        <v/>
      </c>
      <c r="L91" s="26" t="str">
        <f t="shared" si="17"/>
        <v/>
      </c>
      <c r="M91" s="26" t="str">
        <f t="shared" si="15"/>
        <v/>
      </c>
      <c r="N91" s="26" t="str">
        <f t="shared" si="18"/>
        <v/>
      </c>
      <c r="O91" s="26" t="str">
        <f t="shared" si="10"/>
        <v/>
      </c>
      <c r="P91" s="56" t="str">
        <f>IF(OR(ISBLANK(Lieferung!$B$15),ISBLANK(G91)),"",IF(M91=FALSE,FALSE,IF(AND((Lieferung!$B$15-YEAR(G91))&gt;=16,(Lieferung!$B$15-YEAR(G91))&lt;=65),TRUE,FALSE)))</f>
        <v/>
      </c>
      <c r="Q91" s="26" t="str">
        <f>IF(ISBLANK(E91),"",IF(COUNTIF(Qualifikation!$O$12:$O$1011,I91)&gt;0,TRUE,FALSE))</f>
        <v/>
      </c>
      <c r="R91" s="62" t="str">
        <f t="shared" si="16"/>
        <v/>
      </c>
    </row>
    <row r="92" spans="1:18" x14ac:dyDescent="0.2">
      <c r="A92" s="46" t="str">
        <f t="shared" si="11"/>
        <v/>
      </c>
      <c r="B92" s="60"/>
      <c r="C92" s="60"/>
      <c r="D92" s="61"/>
      <c r="E92" s="59"/>
      <c r="F92" s="61"/>
      <c r="G92" s="149"/>
      <c r="H92" s="61"/>
      <c r="I92" s="57" t="str">
        <f t="shared" si="12"/>
        <v>-</v>
      </c>
      <c r="J92" s="26" t="str">
        <f t="shared" si="13"/>
        <v/>
      </c>
      <c r="K92" s="26" t="str">
        <f t="shared" si="14"/>
        <v/>
      </c>
      <c r="L92" s="26" t="str">
        <f t="shared" si="17"/>
        <v/>
      </c>
      <c r="M92" s="26" t="str">
        <f t="shared" si="15"/>
        <v/>
      </c>
      <c r="N92" s="26" t="str">
        <f t="shared" si="18"/>
        <v/>
      </c>
      <c r="O92" s="26" t="str">
        <f t="shared" si="10"/>
        <v/>
      </c>
      <c r="P92" s="56" t="str">
        <f>IF(OR(ISBLANK(Lieferung!$B$15),ISBLANK(G92)),"",IF(M92=FALSE,FALSE,IF(AND((Lieferung!$B$15-YEAR(G92))&gt;=16,(Lieferung!$B$15-YEAR(G92))&lt;=65),TRUE,FALSE)))</f>
        <v/>
      </c>
      <c r="Q92" s="26" t="str">
        <f>IF(ISBLANK(E92),"",IF(COUNTIF(Qualifikation!$O$12:$O$1011,I92)&gt;0,TRUE,FALSE))</f>
        <v/>
      </c>
      <c r="R92" s="62" t="str">
        <f t="shared" si="16"/>
        <v/>
      </c>
    </row>
    <row r="93" spans="1:18" x14ac:dyDescent="0.2">
      <c r="A93" s="46" t="str">
        <f t="shared" si="11"/>
        <v/>
      </c>
      <c r="B93" s="60"/>
      <c r="C93" s="60"/>
      <c r="D93" s="61"/>
      <c r="E93" s="59"/>
      <c r="F93" s="61"/>
      <c r="G93" s="149"/>
      <c r="H93" s="61"/>
      <c r="I93" s="57" t="str">
        <f t="shared" si="12"/>
        <v>-</v>
      </c>
      <c r="J93" s="26" t="str">
        <f t="shared" si="13"/>
        <v/>
      </c>
      <c r="K93" s="26" t="str">
        <f t="shared" si="14"/>
        <v/>
      </c>
      <c r="L93" s="26" t="str">
        <f t="shared" si="17"/>
        <v/>
      </c>
      <c r="M93" s="26" t="str">
        <f t="shared" si="15"/>
        <v/>
      </c>
      <c r="N93" s="26" t="str">
        <f t="shared" si="18"/>
        <v/>
      </c>
      <c r="O93" s="26" t="str">
        <f t="shared" si="10"/>
        <v/>
      </c>
      <c r="P93" s="56" t="str">
        <f>IF(OR(ISBLANK(Lieferung!$B$15),ISBLANK(G93)),"",IF(M93=FALSE,FALSE,IF(AND((Lieferung!$B$15-YEAR(G93))&gt;=16,(Lieferung!$B$15-YEAR(G93))&lt;=65),TRUE,FALSE)))</f>
        <v/>
      </c>
      <c r="Q93" s="26" t="str">
        <f>IF(ISBLANK(E93),"",IF(COUNTIF(Qualifikation!$O$12:$O$1011,I93)&gt;0,TRUE,FALSE))</f>
        <v/>
      </c>
      <c r="R93" s="62" t="str">
        <f t="shared" si="16"/>
        <v/>
      </c>
    </row>
    <row r="94" spans="1:18" x14ac:dyDescent="0.2">
      <c r="A94" s="46" t="str">
        <f t="shared" si="11"/>
        <v/>
      </c>
      <c r="B94" s="60"/>
      <c r="C94" s="60"/>
      <c r="D94" s="61"/>
      <c r="E94" s="59"/>
      <c r="F94" s="61"/>
      <c r="G94" s="149"/>
      <c r="H94" s="61"/>
      <c r="I94" s="57" t="str">
        <f t="shared" si="12"/>
        <v>-</v>
      </c>
      <c r="J94" s="26" t="str">
        <f t="shared" si="13"/>
        <v/>
      </c>
      <c r="K94" s="26" t="str">
        <f t="shared" si="14"/>
        <v/>
      </c>
      <c r="L94" s="26" t="str">
        <f t="shared" si="17"/>
        <v/>
      </c>
      <c r="M94" s="26" t="str">
        <f t="shared" si="15"/>
        <v/>
      </c>
      <c r="N94" s="26" t="str">
        <f t="shared" si="18"/>
        <v/>
      </c>
      <c r="O94" s="26" t="str">
        <f t="shared" si="10"/>
        <v/>
      </c>
      <c r="P94" s="56" t="str">
        <f>IF(OR(ISBLANK(Lieferung!$B$15),ISBLANK(G94)),"",IF(M94=FALSE,FALSE,IF(AND((Lieferung!$B$15-YEAR(G94))&gt;=16,(Lieferung!$B$15-YEAR(G94))&lt;=65),TRUE,FALSE)))</f>
        <v/>
      </c>
      <c r="Q94" s="26" t="str">
        <f>IF(ISBLANK(E94),"",IF(COUNTIF(Qualifikation!$O$12:$O$1011,I94)&gt;0,TRUE,FALSE))</f>
        <v/>
      </c>
      <c r="R94" s="62" t="str">
        <f t="shared" si="16"/>
        <v/>
      </c>
    </row>
    <row r="95" spans="1:18" x14ac:dyDescent="0.2">
      <c r="A95" s="46" t="str">
        <f t="shared" si="11"/>
        <v/>
      </c>
      <c r="B95" s="60"/>
      <c r="C95" s="60"/>
      <c r="D95" s="61"/>
      <c r="E95" s="59"/>
      <c r="F95" s="61"/>
      <c r="G95" s="149"/>
      <c r="H95" s="61"/>
      <c r="I95" s="57" t="str">
        <f t="shared" si="12"/>
        <v>-</v>
      </c>
      <c r="J95" s="26" t="str">
        <f t="shared" si="13"/>
        <v/>
      </c>
      <c r="K95" s="26" t="str">
        <f t="shared" si="14"/>
        <v/>
      </c>
      <c r="L95" s="26" t="str">
        <f t="shared" si="17"/>
        <v/>
      </c>
      <c r="M95" s="26" t="str">
        <f t="shared" si="15"/>
        <v/>
      </c>
      <c r="N95" s="26" t="str">
        <f t="shared" si="18"/>
        <v/>
      </c>
      <c r="O95" s="26" t="str">
        <f t="shared" si="10"/>
        <v/>
      </c>
      <c r="P95" s="56" t="str">
        <f>IF(OR(ISBLANK(Lieferung!$B$15),ISBLANK(G95)),"",IF(M95=FALSE,FALSE,IF(AND((Lieferung!$B$15-YEAR(G95))&gt;=16,(Lieferung!$B$15-YEAR(G95))&lt;=65),TRUE,FALSE)))</f>
        <v/>
      </c>
      <c r="Q95" s="26" t="str">
        <f>IF(ISBLANK(E95),"",IF(COUNTIF(Qualifikation!$O$12:$O$1011,I95)&gt;0,TRUE,FALSE))</f>
        <v/>
      </c>
      <c r="R95" s="62" t="str">
        <f t="shared" si="16"/>
        <v/>
      </c>
    </row>
    <row r="96" spans="1:18" x14ac:dyDescent="0.2">
      <c r="A96" s="46" t="str">
        <f t="shared" si="11"/>
        <v/>
      </c>
      <c r="B96" s="60"/>
      <c r="C96" s="60"/>
      <c r="D96" s="61"/>
      <c r="E96" s="59"/>
      <c r="F96" s="61"/>
      <c r="G96" s="149"/>
      <c r="H96" s="61"/>
      <c r="I96" s="57" t="str">
        <f t="shared" si="12"/>
        <v>-</v>
      </c>
      <c r="J96" s="26" t="str">
        <f t="shared" si="13"/>
        <v/>
      </c>
      <c r="K96" s="26" t="str">
        <f t="shared" si="14"/>
        <v/>
      </c>
      <c r="L96" s="26" t="str">
        <f t="shared" si="17"/>
        <v/>
      </c>
      <c r="M96" s="26" t="str">
        <f t="shared" si="15"/>
        <v/>
      </c>
      <c r="N96" s="26" t="str">
        <f t="shared" si="18"/>
        <v/>
      </c>
      <c r="O96" s="26" t="str">
        <f t="shared" si="10"/>
        <v/>
      </c>
      <c r="P96" s="56" t="str">
        <f>IF(OR(ISBLANK(Lieferung!$B$15),ISBLANK(G96)),"",IF(M96=FALSE,FALSE,IF(AND((Lieferung!$B$15-YEAR(G96))&gt;=16,(Lieferung!$B$15-YEAR(G96))&lt;=65),TRUE,FALSE)))</f>
        <v/>
      </c>
      <c r="Q96" s="26" t="str">
        <f>IF(ISBLANK(E96),"",IF(COUNTIF(Qualifikation!$O$12:$O$1011,I96)&gt;0,TRUE,FALSE))</f>
        <v/>
      </c>
      <c r="R96" s="62" t="str">
        <f t="shared" si="16"/>
        <v/>
      </c>
    </row>
    <row r="97" spans="1:18" x14ac:dyDescent="0.2">
      <c r="A97" s="46" t="str">
        <f t="shared" si="11"/>
        <v/>
      </c>
      <c r="B97" s="60"/>
      <c r="C97" s="60"/>
      <c r="D97" s="61"/>
      <c r="E97" s="59"/>
      <c r="F97" s="61"/>
      <c r="G97" s="149"/>
      <c r="H97" s="61"/>
      <c r="I97" s="57" t="str">
        <f t="shared" si="12"/>
        <v>-</v>
      </c>
      <c r="J97" s="26" t="str">
        <f t="shared" si="13"/>
        <v/>
      </c>
      <c r="K97" s="26" t="str">
        <f t="shared" si="14"/>
        <v/>
      </c>
      <c r="L97" s="26" t="str">
        <f t="shared" si="17"/>
        <v/>
      </c>
      <c r="M97" s="26" t="str">
        <f t="shared" si="15"/>
        <v/>
      </c>
      <c r="N97" s="26" t="str">
        <f t="shared" si="18"/>
        <v/>
      </c>
      <c r="O97" s="26" t="str">
        <f t="shared" si="10"/>
        <v/>
      </c>
      <c r="P97" s="56" t="str">
        <f>IF(OR(ISBLANK(Lieferung!$B$15),ISBLANK(G97)),"",IF(M97=FALSE,FALSE,IF(AND((Lieferung!$B$15-YEAR(G97))&gt;=16,(Lieferung!$B$15-YEAR(G97))&lt;=65),TRUE,FALSE)))</f>
        <v/>
      </c>
      <c r="Q97" s="26" t="str">
        <f>IF(ISBLANK(E97),"",IF(COUNTIF(Qualifikation!$O$12:$O$1011,I97)&gt;0,TRUE,FALSE))</f>
        <v/>
      </c>
      <c r="R97" s="62" t="str">
        <f t="shared" si="16"/>
        <v/>
      </c>
    </row>
    <row r="98" spans="1:18" x14ac:dyDescent="0.2">
      <c r="A98" s="46" t="str">
        <f t="shared" si="11"/>
        <v/>
      </c>
      <c r="B98" s="60"/>
      <c r="C98" s="60"/>
      <c r="D98" s="61"/>
      <c r="E98" s="59"/>
      <c r="F98" s="61"/>
      <c r="G98" s="149"/>
      <c r="H98" s="61"/>
      <c r="I98" s="57" t="str">
        <f t="shared" si="12"/>
        <v>-</v>
      </c>
      <c r="J98" s="26" t="str">
        <f t="shared" si="13"/>
        <v/>
      </c>
      <c r="K98" s="26" t="str">
        <f t="shared" si="14"/>
        <v/>
      </c>
      <c r="L98" s="26" t="str">
        <f t="shared" si="17"/>
        <v/>
      </c>
      <c r="M98" s="26" t="str">
        <f t="shared" si="15"/>
        <v/>
      </c>
      <c r="N98" s="26" t="str">
        <f t="shared" si="18"/>
        <v/>
      </c>
      <c r="O98" s="26" t="str">
        <f t="shared" si="10"/>
        <v/>
      </c>
      <c r="P98" s="56" t="str">
        <f>IF(OR(ISBLANK(Lieferung!$B$15),ISBLANK(G98)),"",IF(M98=FALSE,FALSE,IF(AND((Lieferung!$B$15-YEAR(G98))&gt;=16,(Lieferung!$B$15-YEAR(G98))&lt;=65),TRUE,FALSE)))</f>
        <v/>
      </c>
      <c r="Q98" s="26" t="str">
        <f>IF(ISBLANK(E98),"",IF(COUNTIF(Qualifikation!$O$12:$O$1011,I98)&gt;0,TRUE,FALSE))</f>
        <v/>
      </c>
      <c r="R98" s="62" t="str">
        <f t="shared" si="16"/>
        <v/>
      </c>
    </row>
    <row r="99" spans="1:18" x14ac:dyDescent="0.2">
      <c r="A99" s="46" t="str">
        <f t="shared" si="11"/>
        <v/>
      </c>
      <c r="B99" s="60"/>
      <c r="C99" s="60"/>
      <c r="D99" s="61"/>
      <c r="E99" s="59"/>
      <c r="F99" s="61"/>
      <c r="G99" s="149"/>
      <c r="H99" s="61"/>
      <c r="I99" s="57" t="str">
        <f t="shared" si="12"/>
        <v>-</v>
      </c>
      <c r="J99" s="26" t="str">
        <f t="shared" si="13"/>
        <v/>
      </c>
      <c r="K99" s="26" t="str">
        <f t="shared" si="14"/>
        <v/>
      </c>
      <c r="L99" s="26" t="str">
        <f t="shared" si="17"/>
        <v/>
      </c>
      <c r="M99" s="26" t="str">
        <f t="shared" si="15"/>
        <v/>
      </c>
      <c r="N99" s="26" t="str">
        <f t="shared" si="18"/>
        <v/>
      </c>
      <c r="O99" s="26" t="str">
        <f t="shared" si="10"/>
        <v/>
      </c>
      <c r="P99" s="56" t="str">
        <f>IF(OR(ISBLANK(Lieferung!$B$15),ISBLANK(G99)),"",IF(M99=FALSE,FALSE,IF(AND((Lieferung!$B$15-YEAR(G99))&gt;=16,(Lieferung!$B$15-YEAR(G99))&lt;=65),TRUE,FALSE)))</f>
        <v/>
      </c>
      <c r="Q99" s="26" t="str">
        <f>IF(ISBLANK(E99),"",IF(COUNTIF(Qualifikation!$O$12:$O$1011,I99)&gt;0,TRUE,FALSE))</f>
        <v/>
      </c>
      <c r="R99" s="62" t="str">
        <f t="shared" si="16"/>
        <v/>
      </c>
    </row>
    <row r="100" spans="1:18" x14ac:dyDescent="0.2">
      <c r="A100" s="46" t="str">
        <f t="shared" si="11"/>
        <v/>
      </c>
      <c r="B100" s="60"/>
      <c r="C100" s="60"/>
      <c r="D100" s="61"/>
      <c r="E100" s="59"/>
      <c r="F100" s="61"/>
      <c r="G100" s="149"/>
      <c r="H100" s="61"/>
      <c r="I100" s="57" t="str">
        <f t="shared" si="12"/>
        <v>-</v>
      </c>
      <c r="J100" s="26" t="str">
        <f t="shared" si="13"/>
        <v/>
      </c>
      <c r="K100" s="26" t="str">
        <f t="shared" si="14"/>
        <v/>
      </c>
      <c r="L100" s="26" t="str">
        <f t="shared" si="17"/>
        <v/>
      </c>
      <c r="M100" s="26" t="str">
        <f t="shared" si="15"/>
        <v/>
      </c>
      <c r="N100" s="26" t="str">
        <f t="shared" si="18"/>
        <v/>
      </c>
      <c r="O100" s="26" t="str">
        <f t="shared" si="10"/>
        <v/>
      </c>
      <c r="P100" s="56" t="str">
        <f>IF(OR(ISBLANK(Lieferung!$B$15),ISBLANK(G100)),"",IF(M100=FALSE,FALSE,IF(AND((Lieferung!$B$15-YEAR(G100))&gt;=16,(Lieferung!$B$15-YEAR(G100))&lt;=65),TRUE,FALSE)))</f>
        <v/>
      </c>
      <c r="Q100" s="26" t="str">
        <f>IF(ISBLANK(E100),"",IF(COUNTIF(Qualifikation!$O$12:$O$1011,I100)&gt;0,TRUE,FALSE))</f>
        <v/>
      </c>
      <c r="R100" s="62" t="str">
        <f t="shared" si="16"/>
        <v/>
      </c>
    </row>
    <row r="101" spans="1:18" x14ac:dyDescent="0.2">
      <c r="A101" s="46" t="str">
        <f t="shared" si="11"/>
        <v/>
      </c>
      <c r="B101" s="60"/>
      <c r="C101" s="60"/>
      <c r="D101" s="61"/>
      <c r="E101" s="59"/>
      <c r="F101" s="61"/>
      <c r="G101" s="149"/>
      <c r="H101" s="61"/>
      <c r="I101" s="57" t="str">
        <f t="shared" si="12"/>
        <v>-</v>
      </c>
      <c r="J101" s="26" t="str">
        <f t="shared" si="13"/>
        <v/>
      </c>
      <c r="K101" s="26" t="str">
        <f t="shared" si="14"/>
        <v/>
      </c>
      <c r="L101" s="26" t="str">
        <f t="shared" si="17"/>
        <v/>
      </c>
      <c r="M101" s="26" t="str">
        <f t="shared" si="15"/>
        <v/>
      </c>
      <c r="N101" s="26" t="str">
        <f t="shared" si="18"/>
        <v/>
      </c>
      <c r="O101" s="26" t="str">
        <f t="shared" si="10"/>
        <v/>
      </c>
      <c r="P101" s="56" t="str">
        <f>IF(OR(ISBLANK(Lieferung!$B$15),ISBLANK(G101)),"",IF(M101=FALSE,FALSE,IF(AND((Lieferung!$B$15-YEAR(G101))&gt;=16,(Lieferung!$B$15-YEAR(G101))&lt;=65),TRUE,FALSE)))</f>
        <v/>
      </c>
      <c r="Q101" s="26" t="str">
        <f>IF(ISBLANK(E101),"",IF(COUNTIF(Qualifikation!$O$12:$O$1011,I101)&gt;0,TRUE,FALSE))</f>
        <v/>
      </c>
      <c r="R101" s="62" t="str">
        <f t="shared" si="16"/>
        <v/>
      </c>
    </row>
    <row r="102" spans="1:18" x14ac:dyDescent="0.2">
      <c r="A102" s="46" t="str">
        <f t="shared" si="11"/>
        <v/>
      </c>
      <c r="B102" s="60"/>
      <c r="C102" s="60"/>
      <c r="D102" s="61"/>
      <c r="E102" s="59"/>
      <c r="F102" s="61"/>
      <c r="G102" s="149"/>
      <c r="H102" s="61"/>
      <c r="I102" s="57" t="str">
        <f t="shared" si="12"/>
        <v>-</v>
      </c>
      <c r="J102" s="26" t="str">
        <f t="shared" si="13"/>
        <v/>
      </c>
      <c r="K102" s="26" t="str">
        <f t="shared" si="14"/>
        <v/>
      </c>
      <c r="L102" s="26" t="str">
        <f t="shared" si="17"/>
        <v/>
      </c>
      <c r="M102" s="26" t="str">
        <f t="shared" si="15"/>
        <v/>
      </c>
      <c r="N102" s="26" t="str">
        <f t="shared" si="18"/>
        <v/>
      </c>
      <c r="O102" s="26" t="str">
        <f t="shared" si="10"/>
        <v/>
      </c>
      <c r="P102" s="56" t="str">
        <f>IF(OR(ISBLANK(Lieferung!$B$15),ISBLANK(G102)),"",IF(M102=FALSE,FALSE,IF(AND((Lieferung!$B$15-YEAR(G102))&gt;=16,(Lieferung!$B$15-YEAR(G102))&lt;=65),TRUE,FALSE)))</f>
        <v/>
      </c>
      <c r="Q102" s="26" t="str">
        <f>IF(ISBLANK(E102),"",IF(COUNTIF(Qualifikation!$O$12:$O$1011,I102)&gt;0,TRUE,FALSE))</f>
        <v/>
      </c>
      <c r="R102" s="62" t="str">
        <f t="shared" si="16"/>
        <v/>
      </c>
    </row>
    <row r="103" spans="1:18" x14ac:dyDescent="0.2">
      <c r="A103" s="46" t="str">
        <f t="shared" si="11"/>
        <v/>
      </c>
      <c r="B103" s="60"/>
      <c r="C103" s="60"/>
      <c r="D103" s="61"/>
      <c r="E103" s="59"/>
      <c r="F103" s="61"/>
      <c r="G103" s="149"/>
      <c r="H103" s="61"/>
      <c r="I103" s="57" t="str">
        <f t="shared" si="12"/>
        <v>-</v>
      </c>
      <c r="J103" s="26" t="str">
        <f t="shared" si="13"/>
        <v/>
      </c>
      <c r="K103" s="26" t="str">
        <f t="shared" si="14"/>
        <v/>
      </c>
      <c r="L103" s="26" t="str">
        <f t="shared" si="17"/>
        <v/>
      </c>
      <c r="M103" s="26" t="str">
        <f t="shared" si="15"/>
        <v/>
      </c>
      <c r="N103" s="26" t="str">
        <f t="shared" si="18"/>
        <v/>
      </c>
      <c r="O103" s="26" t="str">
        <f t="shared" si="10"/>
        <v/>
      </c>
      <c r="P103" s="56" t="str">
        <f>IF(OR(ISBLANK(Lieferung!$B$15),ISBLANK(G103)),"",IF(M103=FALSE,FALSE,IF(AND((Lieferung!$B$15-YEAR(G103))&gt;=16,(Lieferung!$B$15-YEAR(G103))&lt;=65),TRUE,FALSE)))</f>
        <v/>
      </c>
      <c r="Q103" s="26" t="str">
        <f>IF(ISBLANK(E103),"",IF(COUNTIF(Qualifikation!$O$12:$O$1011,I103)&gt;0,TRUE,FALSE))</f>
        <v/>
      </c>
      <c r="R103" s="62" t="str">
        <f t="shared" si="16"/>
        <v/>
      </c>
    </row>
    <row r="104" spans="1:18" x14ac:dyDescent="0.2">
      <c r="A104" s="46" t="str">
        <f t="shared" si="11"/>
        <v/>
      </c>
      <c r="B104" s="60"/>
      <c r="C104" s="60"/>
      <c r="D104" s="61"/>
      <c r="E104" s="59"/>
      <c r="F104" s="61"/>
      <c r="G104" s="149"/>
      <c r="H104" s="61"/>
      <c r="I104" s="57" t="str">
        <f t="shared" si="12"/>
        <v>-</v>
      </c>
      <c r="J104" s="26" t="str">
        <f t="shared" si="13"/>
        <v/>
      </c>
      <c r="K104" s="26" t="str">
        <f t="shared" si="14"/>
        <v/>
      </c>
      <c r="L104" s="26" t="str">
        <f t="shared" si="17"/>
        <v/>
      </c>
      <c r="M104" s="26" t="str">
        <f t="shared" si="15"/>
        <v/>
      </c>
      <c r="N104" s="26" t="str">
        <f t="shared" si="18"/>
        <v/>
      </c>
      <c r="O104" s="26" t="str">
        <f t="shared" si="10"/>
        <v/>
      </c>
      <c r="P104" s="56" t="str">
        <f>IF(OR(ISBLANK(Lieferung!$B$15),ISBLANK(G104)),"",IF(M104=FALSE,FALSE,IF(AND((Lieferung!$B$15-YEAR(G104))&gt;=16,(Lieferung!$B$15-YEAR(G104))&lt;=65),TRUE,FALSE)))</f>
        <v/>
      </c>
      <c r="Q104" s="26" t="str">
        <f>IF(ISBLANK(E104),"",IF(COUNTIF(Qualifikation!$O$12:$O$1011,I104)&gt;0,TRUE,FALSE))</f>
        <v/>
      </c>
      <c r="R104" s="62" t="str">
        <f t="shared" si="16"/>
        <v/>
      </c>
    </row>
    <row r="105" spans="1:18" x14ac:dyDescent="0.2">
      <c r="A105" s="46" t="str">
        <f t="shared" si="11"/>
        <v/>
      </c>
      <c r="B105" s="60"/>
      <c r="C105" s="60"/>
      <c r="D105" s="61"/>
      <c r="E105" s="59"/>
      <c r="F105" s="61"/>
      <c r="G105" s="149"/>
      <c r="H105" s="61"/>
      <c r="I105" s="57" t="str">
        <f t="shared" si="12"/>
        <v>-</v>
      </c>
      <c r="J105" s="26" t="str">
        <f t="shared" si="13"/>
        <v/>
      </c>
      <c r="K105" s="26" t="str">
        <f t="shared" si="14"/>
        <v/>
      </c>
      <c r="L105" s="26" t="str">
        <f t="shared" si="17"/>
        <v/>
      </c>
      <c r="M105" s="26" t="str">
        <f t="shared" si="15"/>
        <v/>
      </c>
      <c r="N105" s="26" t="str">
        <f t="shared" si="18"/>
        <v/>
      </c>
      <c r="O105" s="26" t="str">
        <f t="shared" si="10"/>
        <v/>
      </c>
      <c r="P105" s="56" t="str">
        <f>IF(OR(ISBLANK(Lieferung!$B$15),ISBLANK(G105)),"",IF(M105=FALSE,FALSE,IF(AND((Lieferung!$B$15-YEAR(G105))&gt;=16,(Lieferung!$B$15-YEAR(G105))&lt;=65),TRUE,FALSE)))</f>
        <v/>
      </c>
      <c r="Q105" s="26" t="str">
        <f>IF(ISBLANK(E105),"",IF(COUNTIF(Qualifikation!$O$12:$O$1011,I105)&gt;0,TRUE,FALSE))</f>
        <v/>
      </c>
      <c r="R105" s="62" t="str">
        <f t="shared" si="16"/>
        <v/>
      </c>
    </row>
    <row r="106" spans="1:18" x14ac:dyDescent="0.2">
      <c r="A106" s="46" t="str">
        <f t="shared" si="11"/>
        <v/>
      </c>
      <c r="B106" s="60"/>
      <c r="C106" s="60"/>
      <c r="D106" s="61"/>
      <c r="E106" s="59"/>
      <c r="F106" s="61"/>
      <c r="G106" s="149"/>
      <c r="H106" s="61"/>
      <c r="I106" s="57" t="str">
        <f t="shared" si="12"/>
        <v>-</v>
      </c>
      <c r="J106" s="26" t="str">
        <f t="shared" si="13"/>
        <v/>
      </c>
      <c r="K106" s="26" t="str">
        <f t="shared" si="14"/>
        <v/>
      </c>
      <c r="L106" s="26" t="str">
        <f t="shared" si="17"/>
        <v/>
      </c>
      <c r="M106" s="26" t="str">
        <f t="shared" si="15"/>
        <v/>
      </c>
      <c r="N106" s="26" t="str">
        <f t="shared" si="18"/>
        <v/>
      </c>
      <c r="O106" s="26" t="str">
        <f t="shared" si="10"/>
        <v/>
      </c>
      <c r="P106" s="56" t="str">
        <f>IF(OR(ISBLANK(Lieferung!$B$15),ISBLANK(G106)),"",IF(M106=FALSE,FALSE,IF(AND((Lieferung!$B$15-YEAR(G106))&gt;=16,(Lieferung!$B$15-YEAR(G106))&lt;=65),TRUE,FALSE)))</f>
        <v/>
      </c>
      <c r="Q106" s="26" t="str">
        <f>IF(ISBLANK(E106),"",IF(COUNTIF(Qualifikation!$O$12:$O$1011,I106)&gt;0,TRUE,FALSE))</f>
        <v/>
      </c>
      <c r="R106" s="62" t="str">
        <f t="shared" si="16"/>
        <v/>
      </c>
    </row>
    <row r="107" spans="1:18" x14ac:dyDescent="0.2">
      <c r="A107" s="46" t="str">
        <f t="shared" si="11"/>
        <v/>
      </c>
      <c r="B107" s="60"/>
      <c r="C107" s="60"/>
      <c r="D107" s="61"/>
      <c r="E107" s="59"/>
      <c r="F107" s="61"/>
      <c r="G107" s="149"/>
      <c r="H107" s="61"/>
      <c r="I107" s="57" t="str">
        <f t="shared" si="12"/>
        <v>-</v>
      </c>
      <c r="J107" s="26" t="str">
        <f t="shared" si="13"/>
        <v/>
      </c>
      <c r="K107" s="26" t="str">
        <f t="shared" si="14"/>
        <v/>
      </c>
      <c r="L107" s="26" t="str">
        <f t="shared" si="17"/>
        <v/>
      </c>
      <c r="M107" s="26" t="str">
        <f t="shared" si="15"/>
        <v/>
      </c>
      <c r="N107" s="26" t="str">
        <f t="shared" si="18"/>
        <v/>
      </c>
      <c r="O107" s="26" t="str">
        <f t="shared" si="10"/>
        <v/>
      </c>
      <c r="P107" s="56" t="str">
        <f>IF(OR(ISBLANK(Lieferung!$B$15),ISBLANK(G107)),"",IF(M107=FALSE,FALSE,IF(AND((Lieferung!$B$15-YEAR(G107))&gt;=16,(Lieferung!$B$15-YEAR(G107))&lt;=65),TRUE,FALSE)))</f>
        <v/>
      </c>
      <c r="Q107" s="26" t="str">
        <f>IF(ISBLANK(E107),"",IF(COUNTIF(Qualifikation!$O$12:$O$1011,I107)&gt;0,TRUE,FALSE))</f>
        <v/>
      </c>
      <c r="R107" s="62" t="str">
        <f t="shared" si="16"/>
        <v/>
      </c>
    </row>
    <row r="108" spans="1:18" x14ac:dyDescent="0.2">
      <c r="A108" s="46" t="str">
        <f t="shared" si="11"/>
        <v/>
      </c>
      <c r="B108" s="60"/>
      <c r="C108" s="60"/>
      <c r="D108" s="61"/>
      <c r="E108" s="59"/>
      <c r="F108" s="61"/>
      <c r="G108" s="149"/>
      <c r="H108" s="61"/>
      <c r="I108" s="57" t="str">
        <f t="shared" si="12"/>
        <v>-</v>
      </c>
      <c r="J108" s="26" t="str">
        <f t="shared" si="13"/>
        <v/>
      </c>
      <c r="K108" s="26" t="str">
        <f t="shared" si="14"/>
        <v/>
      </c>
      <c r="L108" s="26" t="str">
        <f t="shared" si="17"/>
        <v/>
      </c>
      <c r="M108" s="26" t="str">
        <f t="shared" si="15"/>
        <v/>
      </c>
      <c r="N108" s="26" t="str">
        <f t="shared" si="18"/>
        <v/>
      </c>
      <c r="O108" s="26" t="str">
        <f t="shared" si="10"/>
        <v/>
      </c>
      <c r="P108" s="56" t="str">
        <f>IF(OR(ISBLANK(Lieferung!$B$15),ISBLANK(G108)),"",IF(M108=FALSE,FALSE,IF(AND((Lieferung!$B$15-YEAR(G108))&gt;=16,(Lieferung!$B$15-YEAR(G108))&lt;=65),TRUE,FALSE)))</f>
        <v/>
      </c>
      <c r="Q108" s="26" t="str">
        <f>IF(ISBLANK(E108),"",IF(COUNTIF(Qualifikation!$O$12:$O$1011,I108)&gt;0,TRUE,FALSE))</f>
        <v/>
      </c>
      <c r="R108" s="62" t="str">
        <f t="shared" si="16"/>
        <v/>
      </c>
    </row>
    <row r="109" spans="1:18" x14ac:dyDescent="0.2">
      <c r="A109" s="46" t="str">
        <f t="shared" si="11"/>
        <v/>
      </c>
      <c r="B109" s="60"/>
      <c r="C109" s="60"/>
      <c r="D109" s="61"/>
      <c r="E109" s="59"/>
      <c r="F109" s="61"/>
      <c r="G109" s="149"/>
      <c r="H109" s="61"/>
      <c r="I109" s="57" t="str">
        <f t="shared" si="12"/>
        <v>-</v>
      </c>
      <c r="J109" s="26" t="str">
        <f t="shared" si="13"/>
        <v/>
      </c>
      <c r="K109" s="26" t="str">
        <f t="shared" si="14"/>
        <v/>
      </c>
      <c r="L109" s="26" t="str">
        <f t="shared" si="17"/>
        <v/>
      </c>
      <c r="M109" s="26" t="str">
        <f t="shared" si="15"/>
        <v/>
      </c>
      <c r="N109" s="26" t="str">
        <f t="shared" si="18"/>
        <v/>
      </c>
      <c r="O109" s="26" t="str">
        <f t="shared" si="10"/>
        <v/>
      </c>
      <c r="P109" s="56" t="str">
        <f>IF(OR(ISBLANK(Lieferung!$B$15),ISBLANK(G109)),"",IF(M109=FALSE,FALSE,IF(AND((Lieferung!$B$15-YEAR(G109))&gt;=16,(Lieferung!$B$15-YEAR(G109))&lt;=65),TRUE,FALSE)))</f>
        <v/>
      </c>
      <c r="Q109" s="26" t="str">
        <f>IF(ISBLANK(E109),"",IF(COUNTIF(Qualifikation!$O$12:$O$1011,I109)&gt;0,TRUE,FALSE))</f>
        <v/>
      </c>
      <c r="R109" s="62" t="str">
        <f t="shared" si="16"/>
        <v/>
      </c>
    </row>
    <row r="110" spans="1:18" x14ac:dyDescent="0.2">
      <c r="A110" s="46" t="str">
        <f t="shared" si="11"/>
        <v/>
      </c>
      <c r="B110" s="60"/>
      <c r="C110" s="60"/>
      <c r="D110" s="61"/>
      <c r="E110" s="59"/>
      <c r="F110" s="61"/>
      <c r="G110" s="149"/>
      <c r="H110" s="61"/>
      <c r="I110" s="57" t="str">
        <f t="shared" si="12"/>
        <v>-</v>
      </c>
      <c r="J110" s="26" t="str">
        <f t="shared" si="13"/>
        <v/>
      </c>
      <c r="K110" s="26" t="str">
        <f t="shared" si="14"/>
        <v/>
      </c>
      <c r="L110" s="26" t="str">
        <f t="shared" si="17"/>
        <v/>
      </c>
      <c r="M110" s="26" t="str">
        <f t="shared" si="15"/>
        <v/>
      </c>
      <c r="N110" s="26" t="str">
        <f t="shared" si="18"/>
        <v/>
      </c>
      <c r="O110" s="26" t="str">
        <f t="shared" si="10"/>
        <v/>
      </c>
      <c r="P110" s="56" t="str">
        <f>IF(OR(ISBLANK(Lieferung!$B$15),ISBLANK(G110)),"",IF(M110=FALSE,FALSE,IF(AND((Lieferung!$B$15-YEAR(G110))&gt;=16,(Lieferung!$B$15-YEAR(G110))&lt;=65),TRUE,FALSE)))</f>
        <v/>
      </c>
      <c r="Q110" s="26" t="str">
        <f>IF(ISBLANK(E110),"",IF(COUNTIF(Qualifikation!$O$12:$O$1011,I110)&gt;0,TRUE,FALSE))</f>
        <v/>
      </c>
      <c r="R110" s="62" t="str">
        <f t="shared" si="16"/>
        <v/>
      </c>
    </row>
    <row r="111" spans="1:18" x14ac:dyDescent="0.2">
      <c r="A111" s="46" t="str">
        <f t="shared" si="11"/>
        <v/>
      </c>
      <c r="B111" s="60"/>
      <c r="C111" s="60"/>
      <c r="D111" s="61"/>
      <c r="E111" s="59"/>
      <c r="F111" s="61"/>
      <c r="G111" s="149"/>
      <c r="H111" s="61"/>
      <c r="I111" s="57" t="str">
        <f t="shared" si="12"/>
        <v>-</v>
      </c>
      <c r="J111" s="26" t="str">
        <f t="shared" si="13"/>
        <v/>
      </c>
      <c r="K111" s="26" t="str">
        <f t="shared" si="14"/>
        <v/>
      </c>
      <c r="L111" s="26" t="str">
        <f t="shared" si="17"/>
        <v/>
      </c>
      <c r="M111" s="26" t="str">
        <f t="shared" si="15"/>
        <v/>
      </c>
      <c r="N111" s="26" t="str">
        <f t="shared" si="18"/>
        <v/>
      </c>
      <c r="O111" s="26" t="str">
        <f t="shared" si="10"/>
        <v/>
      </c>
      <c r="P111" s="56" t="str">
        <f>IF(OR(ISBLANK(Lieferung!$B$15),ISBLANK(G111)),"",IF(M111=FALSE,FALSE,IF(AND((Lieferung!$B$15-YEAR(G111))&gt;=16,(Lieferung!$B$15-YEAR(G111))&lt;=65),TRUE,FALSE)))</f>
        <v/>
      </c>
      <c r="Q111" s="26" t="str">
        <f>IF(ISBLANK(E111),"",IF(COUNTIF(Qualifikation!$O$12:$O$1011,I111)&gt;0,TRUE,FALSE))</f>
        <v/>
      </c>
      <c r="R111" s="62" t="str">
        <f t="shared" si="16"/>
        <v/>
      </c>
    </row>
    <row r="112" spans="1:18" x14ac:dyDescent="0.2">
      <c r="A112" s="46" t="str">
        <f t="shared" si="11"/>
        <v/>
      </c>
      <c r="B112" s="60"/>
      <c r="C112" s="60"/>
      <c r="D112" s="61"/>
      <c r="E112" s="59"/>
      <c r="F112" s="61"/>
      <c r="G112" s="149"/>
      <c r="H112" s="61"/>
      <c r="I112" s="57" t="str">
        <f t="shared" si="12"/>
        <v>-</v>
      </c>
      <c r="J112" s="26" t="str">
        <f t="shared" ref="J112:J175" si="19">IF(D112="CH.AHV",IF(LEN(E112)=13,IF((MID(E112,13,1)+1-1)=MOD(10-(MID(E112,1,1)+3*MID(E112,2,1)+MID(E112,3,1)+3*MID(E112,4,1)+MID(E112,5,1)+3*MID(E112,6,1)+MID(E112,7,1)+3*MID(E112,8,1)+MID(E112,9,1)+3*MID(E112,10,1)+MID(E112,11,1)+3*MID(E112,12,1)),10),TRUE,FALSE),FALSE),"")</f>
        <v/>
      </c>
      <c r="K112" s="26" t="str">
        <f t="shared" si="14"/>
        <v/>
      </c>
      <c r="L112" s="26" t="str">
        <f t="shared" ref="L112:L175" si="20">IF(ISBLANK(D112),"",IF(OR(ISNA(MATCH(D112,codecatidpers,0)),D112="-"),FALSE,TRUE))</f>
        <v/>
      </c>
      <c r="M112" s="26" t="str">
        <f t="shared" ref="M112:M175" si="21">IF(ISBLANK(G112),"",IF(AND(G112 &gt; DATE(1925,1,1),G112 &lt; DATE(2100,1,1)),TRUE,FALSE))</f>
        <v/>
      </c>
      <c r="N112" s="26" t="str">
        <f t="shared" ref="N112:N175" si="22">IF(ISBLANK(F112),"",IF(OR(ISNA(MATCH(F112,libsex,0)),F112="-"),FALSE,TRUE))</f>
        <v/>
      </c>
      <c r="O112" s="26" t="str">
        <f t="shared" ref="O112:O175" si="23">IF(ISBLANK(H112),"",IF(OR(ISNA(MATCH(H112,libgem,0)),H112="-"),FALSE,TRUE))</f>
        <v/>
      </c>
      <c r="P112" s="56" t="str">
        <f>IF(OR(ISBLANK(Lieferung!$B$15),ISBLANK(G112)),"",IF(M112=FALSE,FALSE,IF(AND((Lieferung!$B$15-YEAR(G112))&gt;=16,(Lieferung!$B$15-YEAR(G112))&lt;=65),TRUE,FALSE)))</f>
        <v/>
      </c>
      <c r="Q112" s="26" t="str">
        <f>IF(ISBLANK(E112),"",IF(COUNTIF(Qualifikation!$O$12:$O$1011,I112)&gt;0,TRUE,FALSE))</f>
        <v/>
      </c>
      <c r="R112" s="62" t="str">
        <f t="shared" si="16"/>
        <v/>
      </c>
    </row>
    <row r="113" spans="1:18" x14ac:dyDescent="0.2">
      <c r="A113" s="46" t="str">
        <f t="shared" si="11"/>
        <v/>
      </c>
      <c r="B113" s="60"/>
      <c r="C113" s="60"/>
      <c r="D113" s="61"/>
      <c r="E113" s="59"/>
      <c r="F113" s="61"/>
      <c r="G113" s="149"/>
      <c r="H113" s="61"/>
      <c r="I113" s="57" t="str">
        <f t="shared" si="12"/>
        <v>-</v>
      </c>
      <c r="J113" s="26" t="str">
        <f t="shared" si="19"/>
        <v/>
      </c>
      <c r="K113" s="26" t="str">
        <f t="shared" si="14"/>
        <v/>
      </c>
      <c r="L113" s="26" t="str">
        <f t="shared" si="20"/>
        <v/>
      </c>
      <c r="M113" s="26" t="str">
        <f t="shared" si="21"/>
        <v/>
      </c>
      <c r="N113" s="26" t="str">
        <f t="shared" si="22"/>
        <v/>
      </c>
      <c r="O113" s="26" t="str">
        <f t="shared" si="23"/>
        <v/>
      </c>
      <c r="P113" s="56" t="str">
        <f>IF(OR(ISBLANK(Lieferung!$B$15),ISBLANK(G113)),"",IF(M113=FALSE,FALSE,IF(AND((Lieferung!$B$15-YEAR(G113))&gt;=16,(Lieferung!$B$15-YEAR(G113))&lt;=65),TRUE,FALSE)))</f>
        <v/>
      </c>
      <c r="Q113" s="26" t="str">
        <f>IF(ISBLANK(E113),"",IF(COUNTIF(Qualifikation!$O$12:$O$1011,I113)&gt;0,TRUE,FALSE))</f>
        <v/>
      </c>
      <c r="R113" s="62" t="str">
        <f t="shared" si="16"/>
        <v/>
      </c>
    </row>
    <row r="114" spans="1:18" x14ac:dyDescent="0.2">
      <c r="A114" s="46" t="str">
        <f t="shared" si="11"/>
        <v/>
      </c>
      <c r="B114" s="60"/>
      <c r="C114" s="60"/>
      <c r="D114" s="61"/>
      <c r="E114" s="59"/>
      <c r="F114" s="61"/>
      <c r="G114" s="149"/>
      <c r="H114" s="61"/>
      <c r="I114" s="57" t="str">
        <f t="shared" si="12"/>
        <v>-</v>
      </c>
      <c r="J114" s="26" t="str">
        <f t="shared" si="19"/>
        <v/>
      </c>
      <c r="K114" s="26" t="str">
        <f t="shared" si="14"/>
        <v/>
      </c>
      <c r="L114" s="26" t="str">
        <f t="shared" si="20"/>
        <v/>
      </c>
      <c r="M114" s="26" t="str">
        <f t="shared" si="21"/>
        <v/>
      </c>
      <c r="N114" s="26" t="str">
        <f t="shared" si="22"/>
        <v/>
      </c>
      <c r="O114" s="26" t="str">
        <f t="shared" si="23"/>
        <v/>
      </c>
      <c r="P114" s="56" t="str">
        <f>IF(OR(ISBLANK(Lieferung!$B$15),ISBLANK(G114)),"",IF(M114=FALSE,FALSE,IF(AND((Lieferung!$B$15-YEAR(G114))&gt;=16,(Lieferung!$B$15-YEAR(G114))&lt;=65),TRUE,FALSE)))</f>
        <v/>
      </c>
      <c r="Q114" s="26" t="str">
        <f>IF(ISBLANK(E114),"",IF(COUNTIF(Qualifikation!$O$12:$O$1011,I114)&gt;0,TRUE,FALSE))</f>
        <v/>
      </c>
      <c r="R114" s="62" t="str">
        <f t="shared" si="16"/>
        <v/>
      </c>
    </row>
    <row r="115" spans="1:18" x14ac:dyDescent="0.2">
      <c r="A115" s="46" t="str">
        <f t="shared" si="11"/>
        <v/>
      </c>
      <c r="B115" s="60"/>
      <c r="C115" s="60"/>
      <c r="D115" s="61"/>
      <c r="E115" s="59"/>
      <c r="F115" s="61"/>
      <c r="G115" s="149"/>
      <c r="H115" s="61"/>
      <c r="I115" s="57" t="str">
        <f t="shared" si="12"/>
        <v>-</v>
      </c>
      <c r="J115" s="26" t="str">
        <f t="shared" si="19"/>
        <v/>
      </c>
      <c r="K115" s="26" t="str">
        <f t="shared" si="14"/>
        <v/>
      </c>
      <c r="L115" s="26" t="str">
        <f t="shared" si="20"/>
        <v/>
      </c>
      <c r="M115" s="26" t="str">
        <f t="shared" si="21"/>
        <v/>
      </c>
      <c r="N115" s="26" t="str">
        <f t="shared" si="22"/>
        <v/>
      </c>
      <c r="O115" s="26" t="str">
        <f t="shared" si="23"/>
        <v/>
      </c>
      <c r="P115" s="56" t="str">
        <f>IF(OR(ISBLANK(Lieferung!$B$15),ISBLANK(G115)),"",IF(M115=FALSE,FALSE,IF(AND((Lieferung!$B$15-YEAR(G115))&gt;=16,(Lieferung!$B$15-YEAR(G115))&lt;=65),TRUE,FALSE)))</f>
        <v/>
      </c>
      <c r="Q115" s="26" t="str">
        <f>IF(ISBLANK(E115),"",IF(COUNTIF(Qualifikation!$O$12:$O$1011,I115)&gt;0,TRUE,FALSE))</f>
        <v/>
      </c>
      <c r="R115" s="62" t="str">
        <f t="shared" si="16"/>
        <v/>
      </c>
    </row>
    <row r="116" spans="1:18" x14ac:dyDescent="0.2">
      <c r="A116" s="46" t="str">
        <f t="shared" si="11"/>
        <v/>
      </c>
      <c r="B116" s="60"/>
      <c r="C116" s="60"/>
      <c r="D116" s="61"/>
      <c r="E116" s="59"/>
      <c r="F116" s="61"/>
      <c r="G116" s="149"/>
      <c r="H116" s="61"/>
      <c r="I116" s="57" t="str">
        <f t="shared" si="12"/>
        <v>-</v>
      </c>
      <c r="J116" s="26" t="str">
        <f t="shared" si="19"/>
        <v/>
      </c>
      <c r="K116" s="26" t="str">
        <f t="shared" si="14"/>
        <v/>
      </c>
      <c r="L116" s="26" t="str">
        <f t="shared" si="20"/>
        <v/>
      </c>
      <c r="M116" s="26" t="str">
        <f t="shared" si="21"/>
        <v/>
      </c>
      <c r="N116" s="26" t="str">
        <f t="shared" si="22"/>
        <v/>
      </c>
      <c r="O116" s="26" t="str">
        <f t="shared" si="23"/>
        <v/>
      </c>
      <c r="P116" s="56" t="str">
        <f>IF(OR(ISBLANK(Lieferung!$B$15),ISBLANK(G116)),"",IF(M116=FALSE,FALSE,IF(AND((Lieferung!$B$15-YEAR(G116))&gt;=16,(Lieferung!$B$15-YEAR(G116))&lt;=65),TRUE,FALSE)))</f>
        <v/>
      </c>
      <c r="Q116" s="26" t="str">
        <f>IF(ISBLANK(E116),"",IF(COUNTIF(Qualifikation!$O$12:$O$1011,I116)&gt;0,TRUE,FALSE))</f>
        <v/>
      </c>
      <c r="R116" s="62" t="str">
        <f t="shared" si="16"/>
        <v/>
      </c>
    </row>
    <row r="117" spans="1:18" x14ac:dyDescent="0.2">
      <c r="A117" s="46" t="str">
        <f t="shared" si="11"/>
        <v/>
      </c>
      <c r="B117" s="60"/>
      <c r="C117" s="60"/>
      <c r="D117" s="61"/>
      <c r="E117" s="59"/>
      <c r="F117" s="61"/>
      <c r="G117" s="149"/>
      <c r="H117" s="61"/>
      <c r="I117" s="57" t="str">
        <f t="shared" si="12"/>
        <v>-</v>
      </c>
      <c r="J117" s="26" t="str">
        <f t="shared" si="19"/>
        <v/>
      </c>
      <c r="K117" s="26" t="str">
        <f t="shared" si="14"/>
        <v/>
      </c>
      <c r="L117" s="26" t="str">
        <f t="shared" si="20"/>
        <v/>
      </c>
      <c r="M117" s="26" t="str">
        <f t="shared" si="21"/>
        <v/>
      </c>
      <c r="N117" s="26" t="str">
        <f t="shared" si="22"/>
        <v/>
      </c>
      <c r="O117" s="26" t="str">
        <f t="shared" si="23"/>
        <v/>
      </c>
      <c r="P117" s="56" t="str">
        <f>IF(OR(ISBLANK(Lieferung!$B$15),ISBLANK(G117)),"",IF(M117=FALSE,FALSE,IF(AND((Lieferung!$B$15-YEAR(G117))&gt;=16,(Lieferung!$B$15-YEAR(G117))&lt;=65),TRUE,FALSE)))</f>
        <v/>
      </c>
      <c r="Q117" s="26" t="str">
        <f>IF(ISBLANK(E117),"",IF(COUNTIF(Qualifikation!$O$12:$O$1011,I117)&gt;0,TRUE,FALSE))</f>
        <v/>
      </c>
      <c r="R117" s="62" t="str">
        <f t="shared" si="16"/>
        <v/>
      </c>
    </row>
    <row r="118" spans="1:18" x14ac:dyDescent="0.2">
      <c r="A118" s="46" t="str">
        <f t="shared" si="11"/>
        <v/>
      </c>
      <c r="B118" s="60"/>
      <c r="C118" s="60"/>
      <c r="D118" s="61"/>
      <c r="E118" s="59"/>
      <c r="F118" s="61"/>
      <c r="G118" s="149"/>
      <c r="H118" s="61"/>
      <c r="I118" s="57" t="str">
        <f t="shared" si="12"/>
        <v>-</v>
      </c>
      <c r="J118" s="26" t="str">
        <f t="shared" si="19"/>
        <v/>
      </c>
      <c r="K118" s="26" t="str">
        <f t="shared" si="14"/>
        <v/>
      </c>
      <c r="L118" s="26" t="str">
        <f t="shared" si="20"/>
        <v/>
      </c>
      <c r="M118" s="26" t="str">
        <f t="shared" si="21"/>
        <v/>
      </c>
      <c r="N118" s="26" t="str">
        <f t="shared" si="22"/>
        <v/>
      </c>
      <c r="O118" s="26" t="str">
        <f t="shared" si="23"/>
        <v/>
      </c>
      <c r="P118" s="56" t="str">
        <f>IF(OR(ISBLANK(Lieferung!$B$15),ISBLANK(G118)),"",IF(M118=FALSE,FALSE,IF(AND((Lieferung!$B$15-YEAR(G118))&gt;=16,(Lieferung!$B$15-YEAR(G118))&lt;=65),TRUE,FALSE)))</f>
        <v/>
      </c>
      <c r="Q118" s="26" t="str">
        <f>IF(ISBLANK(E118),"",IF(COUNTIF(Qualifikation!$O$12:$O$1011,I118)&gt;0,TRUE,FALSE))</f>
        <v/>
      </c>
      <c r="R118" s="62" t="str">
        <f t="shared" si="16"/>
        <v/>
      </c>
    </row>
    <row r="119" spans="1:18" x14ac:dyDescent="0.2">
      <c r="A119" s="46" t="str">
        <f t="shared" si="11"/>
        <v/>
      </c>
      <c r="B119" s="60"/>
      <c r="C119" s="60"/>
      <c r="D119" s="61"/>
      <c r="E119" s="59"/>
      <c r="F119" s="61"/>
      <c r="G119" s="149"/>
      <c r="H119" s="61"/>
      <c r="I119" s="57" t="str">
        <f t="shared" si="12"/>
        <v>-</v>
      </c>
      <c r="J119" s="26" t="str">
        <f t="shared" si="19"/>
        <v/>
      </c>
      <c r="K119" s="26" t="str">
        <f t="shared" si="14"/>
        <v/>
      </c>
      <c r="L119" s="26" t="str">
        <f t="shared" si="20"/>
        <v/>
      </c>
      <c r="M119" s="26" t="str">
        <f t="shared" si="21"/>
        <v/>
      </c>
      <c r="N119" s="26" t="str">
        <f t="shared" si="22"/>
        <v/>
      </c>
      <c r="O119" s="26" t="str">
        <f t="shared" si="23"/>
        <v/>
      </c>
      <c r="P119" s="56" t="str">
        <f>IF(OR(ISBLANK(Lieferung!$B$15),ISBLANK(G119)),"",IF(M119=FALSE,FALSE,IF(AND((Lieferung!$B$15-YEAR(G119))&gt;=16,(Lieferung!$B$15-YEAR(G119))&lt;=65),TRUE,FALSE)))</f>
        <v/>
      </c>
      <c r="Q119" s="26" t="str">
        <f>IF(ISBLANK(E119),"",IF(COUNTIF(Qualifikation!$O$12:$O$1011,I119)&gt;0,TRUE,FALSE))</f>
        <v/>
      </c>
      <c r="R119" s="62" t="str">
        <f t="shared" si="16"/>
        <v/>
      </c>
    </row>
    <row r="120" spans="1:18" x14ac:dyDescent="0.2">
      <c r="A120" s="46" t="str">
        <f t="shared" si="11"/>
        <v/>
      </c>
      <c r="B120" s="60"/>
      <c r="C120" s="60"/>
      <c r="D120" s="61"/>
      <c r="E120" s="59"/>
      <c r="F120" s="61"/>
      <c r="G120" s="149"/>
      <c r="H120" s="61"/>
      <c r="I120" s="57" t="str">
        <f t="shared" si="12"/>
        <v>-</v>
      </c>
      <c r="J120" s="26" t="str">
        <f t="shared" si="19"/>
        <v/>
      </c>
      <c r="K120" s="26" t="str">
        <f t="shared" si="14"/>
        <v/>
      </c>
      <c r="L120" s="26" t="str">
        <f t="shared" si="20"/>
        <v/>
      </c>
      <c r="M120" s="26" t="str">
        <f t="shared" si="21"/>
        <v/>
      </c>
      <c r="N120" s="26" t="str">
        <f t="shared" si="22"/>
        <v/>
      </c>
      <c r="O120" s="26" t="str">
        <f t="shared" si="23"/>
        <v/>
      </c>
      <c r="P120" s="56" t="str">
        <f>IF(OR(ISBLANK(Lieferung!$B$15),ISBLANK(G120)),"",IF(M120=FALSE,FALSE,IF(AND((Lieferung!$B$15-YEAR(G120))&gt;=16,(Lieferung!$B$15-YEAR(G120))&lt;=65),TRUE,FALSE)))</f>
        <v/>
      </c>
      <c r="Q120" s="26" t="str">
        <f>IF(ISBLANK(E120),"",IF(COUNTIF(Qualifikation!$O$12:$O$1011,I120)&gt;0,TRUE,FALSE))</f>
        <v/>
      </c>
      <c r="R120" s="62" t="str">
        <f t="shared" si="16"/>
        <v/>
      </c>
    </row>
    <row r="121" spans="1:18" x14ac:dyDescent="0.2">
      <c r="A121" s="46" t="str">
        <f t="shared" si="11"/>
        <v/>
      </c>
      <c r="B121" s="60"/>
      <c r="C121" s="60"/>
      <c r="D121" s="61"/>
      <c r="E121" s="59"/>
      <c r="F121" s="61"/>
      <c r="G121" s="149"/>
      <c r="H121" s="61"/>
      <c r="I121" s="57" t="str">
        <f t="shared" si="12"/>
        <v>-</v>
      </c>
      <c r="J121" s="26" t="str">
        <f t="shared" si="19"/>
        <v/>
      </c>
      <c r="K121" s="26" t="str">
        <f t="shared" si="14"/>
        <v/>
      </c>
      <c r="L121" s="26" t="str">
        <f t="shared" si="20"/>
        <v/>
      </c>
      <c r="M121" s="26" t="str">
        <f t="shared" si="21"/>
        <v/>
      </c>
      <c r="N121" s="26" t="str">
        <f t="shared" si="22"/>
        <v/>
      </c>
      <c r="O121" s="26" t="str">
        <f t="shared" si="23"/>
        <v/>
      </c>
      <c r="P121" s="56" t="str">
        <f>IF(OR(ISBLANK(Lieferung!$B$15),ISBLANK(G121)),"",IF(M121=FALSE,FALSE,IF(AND((Lieferung!$B$15-YEAR(G121))&gt;=16,(Lieferung!$B$15-YEAR(G121))&lt;=65),TRUE,FALSE)))</f>
        <v/>
      </c>
      <c r="Q121" s="26" t="str">
        <f>IF(ISBLANK(E121),"",IF(COUNTIF(Qualifikation!$O$12:$O$1011,I121)&gt;0,TRUE,FALSE))</f>
        <v/>
      </c>
      <c r="R121" s="62" t="str">
        <f t="shared" si="16"/>
        <v/>
      </c>
    </row>
    <row r="122" spans="1:18" x14ac:dyDescent="0.2">
      <c r="A122" s="46" t="str">
        <f t="shared" si="11"/>
        <v/>
      </c>
      <c r="B122" s="60"/>
      <c r="C122" s="60"/>
      <c r="D122" s="61"/>
      <c r="E122" s="59"/>
      <c r="F122" s="61"/>
      <c r="G122" s="149"/>
      <c r="H122" s="61"/>
      <c r="I122" s="57" t="str">
        <f t="shared" si="12"/>
        <v>-</v>
      </c>
      <c r="J122" s="26" t="str">
        <f t="shared" si="19"/>
        <v/>
      </c>
      <c r="K122" s="26" t="str">
        <f t="shared" si="14"/>
        <v/>
      </c>
      <c r="L122" s="26" t="str">
        <f t="shared" si="20"/>
        <v/>
      </c>
      <c r="M122" s="26" t="str">
        <f t="shared" si="21"/>
        <v/>
      </c>
      <c r="N122" s="26" t="str">
        <f t="shared" si="22"/>
        <v/>
      </c>
      <c r="O122" s="26" t="str">
        <f t="shared" si="23"/>
        <v/>
      </c>
      <c r="P122" s="56" t="str">
        <f>IF(OR(ISBLANK(Lieferung!$B$15),ISBLANK(G122)),"",IF(M122=FALSE,FALSE,IF(AND((Lieferung!$B$15-YEAR(G122))&gt;=16,(Lieferung!$B$15-YEAR(G122))&lt;=65),TRUE,FALSE)))</f>
        <v/>
      </c>
      <c r="Q122" s="26" t="str">
        <f>IF(ISBLANK(E122),"",IF(COUNTIF(Qualifikation!$O$12:$O$1011,I122)&gt;0,TRUE,FALSE))</f>
        <v/>
      </c>
      <c r="R122" s="62" t="str">
        <f t="shared" si="16"/>
        <v/>
      </c>
    </row>
    <row r="123" spans="1:18" x14ac:dyDescent="0.2">
      <c r="A123" s="46" t="str">
        <f t="shared" si="11"/>
        <v/>
      </c>
      <c r="B123" s="60"/>
      <c r="C123" s="60"/>
      <c r="D123" s="61"/>
      <c r="E123" s="59"/>
      <c r="F123" s="61"/>
      <c r="G123" s="149"/>
      <c r="H123" s="61"/>
      <c r="I123" s="57" t="str">
        <f t="shared" si="12"/>
        <v>-</v>
      </c>
      <c r="J123" s="26" t="str">
        <f t="shared" si="19"/>
        <v/>
      </c>
      <c r="K123" s="26" t="str">
        <f t="shared" si="14"/>
        <v/>
      </c>
      <c r="L123" s="26" t="str">
        <f t="shared" si="20"/>
        <v/>
      </c>
      <c r="M123" s="26" t="str">
        <f t="shared" si="21"/>
        <v/>
      </c>
      <c r="N123" s="26" t="str">
        <f t="shared" si="22"/>
        <v/>
      </c>
      <c r="O123" s="26" t="str">
        <f t="shared" si="23"/>
        <v/>
      </c>
      <c r="P123" s="56" t="str">
        <f>IF(OR(ISBLANK(Lieferung!$B$15),ISBLANK(G123)),"",IF(M123=FALSE,FALSE,IF(AND((Lieferung!$B$15-YEAR(G123))&gt;=16,(Lieferung!$B$15-YEAR(G123))&lt;=65),TRUE,FALSE)))</f>
        <v/>
      </c>
      <c r="Q123" s="26" t="str">
        <f>IF(ISBLANK(E123),"",IF(COUNTIF(Qualifikation!$O$12:$O$1011,I123)&gt;0,TRUE,FALSE))</f>
        <v/>
      </c>
      <c r="R123" s="62" t="str">
        <f t="shared" si="16"/>
        <v/>
      </c>
    </row>
    <row r="124" spans="1:18" x14ac:dyDescent="0.2">
      <c r="A124" s="46" t="str">
        <f t="shared" si="11"/>
        <v/>
      </c>
      <c r="B124" s="60"/>
      <c r="C124" s="60"/>
      <c r="D124" s="61"/>
      <c r="E124" s="59"/>
      <c r="F124" s="61"/>
      <c r="G124" s="149"/>
      <c r="H124" s="61"/>
      <c r="I124" s="57" t="str">
        <f t="shared" si="12"/>
        <v>-</v>
      </c>
      <c r="J124" s="26" t="str">
        <f t="shared" si="19"/>
        <v/>
      </c>
      <c r="K124" s="26" t="str">
        <f t="shared" si="14"/>
        <v/>
      </c>
      <c r="L124" s="26" t="str">
        <f t="shared" si="20"/>
        <v/>
      </c>
      <c r="M124" s="26" t="str">
        <f t="shared" si="21"/>
        <v/>
      </c>
      <c r="N124" s="26" t="str">
        <f t="shared" si="22"/>
        <v/>
      </c>
      <c r="O124" s="26" t="str">
        <f t="shared" si="23"/>
        <v/>
      </c>
      <c r="P124" s="56" t="str">
        <f>IF(OR(ISBLANK(Lieferung!$B$15),ISBLANK(G124)),"",IF(M124=FALSE,FALSE,IF(AND((Lieferung!$B$15-YEAR(G124))&gt;=16,(Lieferung!$B$15-YEAR(G124))&lt;=65),TRUE,FALSE)))</f>
        <v/>
      </c>
      <c r="Q124" s="26" t="str">
        <f>IF(ISBLANK(E124),"",IF(COUNTIF(Qualifikation!$O$12:$O$1011,I124)&gt;0,TRUE,FALSE))</f>
        <v/>
      </c>
      <c r="R124" s="62" t="str">
        <f t="shared" si="16"/>
        <v/>
      </c>
    </row>
    <row r="125" spans="1:18" x14ac:dyDescent="0.2">
      <c r="A125" s="46" t="str">
        <f t="shared" si="11"/>
        <v/>
      </c>
      <c r="B125" s="60"/>
      <c r="C125" s="60"/>
      <c r="D125" s="61"/>
      <c r="E125" s="59"/>
      <c r="F125" s="61"/>
      <c r="G125" s="149"/>
      <c r="H125" s="61"/>
      <c r="I125" s="57" t="str">
        <f t="shared" si="12"/>
        <v>-</v>
      </c>
      <c r="J125" s="26" t="str">
        <f t="shared" si="19"/>
        <v/>
      </c>
      <c r="K125" s="26" t="str">
        <f t="shared" si="14"/>
        <v/>
      </c>
      <c r="L125" s="26" t="str">
        <f t="shared" si="20"/>
        <v/>
      </c>
      <c r="M125" s="26" t="str">
        <f t="shared" si="21"/>
        <v/>
      </c>
      <c r="N125" s="26" t="str">
        <f t="shared" si="22"/>
        <v/>
      </c>
      <c r="O125" s="26" t="str">
        <f t="shared" si="23"/>
        <v/>
      </c>
      <c r="P125" s="56" t="str">
        <f>IF(OR(ISBLANK(Lieferung!$B$15),ISBLANK(G125)),"",IF(M125=FALSE,FALSE,IF(AND((Lieferung!$B$15-YEAR(G125))&gt;=16,(Lieferung!$B$15-YEAR(G125))&lt;=65),TRUE,FALSE)))</f>
        <v/>
      </c>
      <c r="Q125" s="26" t="str">
        <f>IF(ISBLANK(E125),"",IF(COUNTIF(Qualifikation!$O$12:$O$1011,I125)&gt;0,TRUE,FALSE))</f>
        <v/>
      </c>
      <c r="R125" s="62" t="str">
        <f t="shared" si="16"/>
        <v/>
      </c>
    </row>
    <row r="126" spans="1:18" x14ac:dyDescent="0.2">
      <c r="A126" s="46" t="str">
        <f t="shared" si="11"/>
        <v/>
      </c>
      <c r="B126" s="60"/>
      <c r="C126" s="60"/>
      <c r="D126" s="61"/>
      <c r="E126" s="59"/>
      <c r="F126" s="61"/>
      <c r="G126" s="149"/>
      <c r="H126" s="61"/>
      <c r="I126" s="57" t="str">
        <f t="shared" si="12"/>
        <v>-</v>
      </c>
      <c r="J126" s="26" t="str">
        <f t="shared" si="19"/>
        <v/>
      </c>
      <c r="K126" s="26" t="str">
        <f t="shared" si="14"/>
        <v/>
      </c>
      <c r="L126" s="26" t="str">
        <f t="shared" si="20"/>
        <v/>
      </c>
      <c r="M126" s="26" t="str">
        <f t="shared" si="21"/>
        <v/>
      </c>
      <c r="N126" s="26" t="str">
        <f t="shared" si="22"/>
        <v/>
      </c>
      <c r="O126" s="26" t="str">
        <f t="shared" si="23"/>
        <v/>
      </c>
      <c r="P126" s="56" t="str">
        <f>IF(OR(ISBLANK(Lieferung!$B$15),ISBLANK(G126)),"",IF(M126=FALSE,FALSE,IF(AND((Lieferung!$B$15-YEAR(G126))&gt;=16,(Lieferung!$B$15-YEAR(G126))&lt;=65),TRUE,FALSE)))</f>
        <v/>
      </c>
      <c r="Q126" s="26" t="str">
        <f>IF(ISBLANK(E126),"",IF(COUNTIF(Qualifikation!$O$12:$O$1011,I126)&gt;0,TRUE,FALSE))</f>
        <v/>
      </c>
      <c r="R126" s="62" t="str">
        <f t="shared" si="16"/>
        <v/>
      </c>
    </row>
    <row r="127" spans="1:18" x14ac:dyDescent="0.2">
      <c r="A127" s="46" t="str">
        <f t="shared" si="11"/>
        <v/>
      </c>
      <c r="B127" s="60"/>
      <c r="C127" s="60"/>
      <c r="D127" s="61"/>
      <c r="E127" s="59"/>
      <c r="F127" s="61"/>
      <c r="G127" s="149"/>
      <c r="H127" s="61"/>
      <c r="I127" s="57" t="str">
        <f t="shared" si="12"/>
        <v>-</v>
      </c>
      <c r="J127" s="26" t="str">
        <f t="shared" si="19"/>
        <v/>
      </c>
      <c r="K127" s="26" t="str">
        <f t="shared" si="14"/>
        <v/>
      </c>
      <c r="L127" s="26" t="str">
        <f t="shared" si="20"/>
        <v/>
      </c>
      <c r="M127" s="26" t="str">
        <f t="shared" si="21"/>
        <v/>
      </c>
      <c r="N127" s="26" t="str">
        <f t="shared" si="22"/>
        <v/>
      </c>
      <c r="O127" s="26" t="str">
        <f t="shared" si="23"/>
        <v/>
      </c>
      <c r="P127" s="56" t="str">
        <f>IF(OR(ISBLANK(Lieferung!$B$15),ISBLANK(G127)),"",IF(M127=FALSE,FALSE,IF(AND((Lieferung!$B$15-YEAR(G127))&gt;=16,(Lieferung!$B$15-YEAR(G127))&lt;=65),TRUE,FALSE)))</f>
        <v/>
      </c>
      <c r="Q127" s="26" t="str">
        <f>IF(ISBLANK(E127),"",IF(COUNTIF(Qualifikation!$O$12:$O$1011,I127)&gt;0,TRUE,FALSE))</f>
        <v/>
      </c>
      <c r="R127" s="62" t="str">
        <f t="shared" si="16"/>
        <v/>
      </c>
    </row>
    <row r="128" spans="1:18" x14ac:dyDescent="0.2">
      <c r="A128" s="46" t="str">
        <f t="shared" si="11"/>
        <v/>
      </c>
      <c r="B128" s="60"/>
      <c r="C128" s="60"/>
      <c r="D128" s="61"/>
      <c r="E128" s="59"/>
      <c r="F128" s="61"/>
      <c r="G128" s="149"/>
      <c r="H128" s="61"/>
      <c r="I128" s="57" t="str">
        <f t="shared" si="12"/>
        <v>-</v>
      </c>
      <c r="J128" s="26" t="str">
        <f t="shared" si="19"/>
        <v/>
      </c>
      <c r="K128" s="26" t="str">
        <f t="shared" si="14"/>
        <v/>
      </c>
      <c r="L128" s="26" t="str">
        <f t="shared" si="20"/>
        <v/>
      </c>
      <c r="M128" s="26" t="str">
        <f t="shared" si="21"/>
        <v/>
      </c>
      <c r="N128" s="26" t="str">
        <f t="shared" si="22"/>
        <v/>
      </c>
      <c r="O128" s="26" t="str">
        <f t="shared" si="23"/>
        <v/>
      </c>
      <c r="P128" s="56" t="str">
        <f>IF(OR(ISBLANK(Lieferung!$B$15),ISBLANK(G128)),"",IF(M128=FALSE,FALSE,IF(AND((Lieferung!$B$15-YEAR(G128))&gt;=16,(Lieferung!$B$15-YEAR(G128))&lt;=65),TRUE,FALSE)))</f>
        <v/>
      </c>
      <c r="Q128" s="26" t="str">
        <f>IF(ISBLANK(E128),"",IF(COUNTIF(Qualifikation!$O$12:$O$1011,I128)&gt;0,TRUE,FALSE))</f>
        <v/>
      </c>
      <c r="R128" s="62" t="str">
        <f t="shared" si="16"/>
        <v/>
      </c>
    </row>
    <row r="129" spans="1:18" x14ac:dyDescent="0.2">
      <c r="A129" s="46" t="str">
        <f t="shared" si="11"/>
        <v/>
      </c>
      <c r="B129" s="60"/>
      <c r="C129" s="60"/>
      <c r="D129" s="61"/>
      <c r="E129" s="59"/>
      <c r="F129" s="61"/>
      <c r="G129" s="149"/>
      <c r="H129" s="61"/>
      <c r="I129" s="57" t="str">
        <f t="shared" si="12"/>
        <v>-</v>
      </c>
      <c r="J129" s="26" t="str">
        <f t="shared" si="19"/>
        <v/>
      </c>
      <c r="K129" s="26" t="str">
        <f t="shared" si="14"/>
        <v/>
      </c>
      <c r="L129" s="26" t="str">
        <f t="shared" si="20"/>
        <v/>
      </c>
      <c r="M129" s="26" t="str">
        <f t="shared" si="21"/>
        <v/>
      </c>
      <c r="N129" s="26" t="str">
        <f t="shared" si="22"/>
        <v/>
      </c>
      <c r="O129" s="26" t="str">
        <f t="shared" si="23"/>
        <v/>
      </c>
      <c r="P129" s="56" t="str">
        <f>IF(OR(ISBLANK(Lieferung!$B$15),ISBLANK(G129)),"",IF(M129=FALSE,FALSE,IF(AND((Lieferung!$B$15-YEAR(G129))&gt;=16,(Lieferung!$B$15-YEAR(G129))&lt;=65),TRUE,FALSE)))</f>
        <v/>
      </c>
      <c r="Q129" s="26" t="str">
        <f>IF(ISBLANK(E129),"",IF(COUNTIF(Qualifikation!$O$12:$O$1011,I129)&gt;0,TRUE,FALSE))</f>
        <v/>
      </c>
      <c r="R129" s="62" t="str">
        <f t="shared" si="16"/>
        <v/>
      </c>
    </row>
    <row r="130" spans="1:18" x14ac:dyDescent="0.2">
      <c r="A130" s="46" t="str">
        <f t="shared" si="11"/>
        <v/>
      </c>
      <c r="B130" s="60"/>
      <c r="C130" s="60"/>
      <c r="D130" s="61"/>
      <c r="E130" s="59"/>
      <c r="F130" s="61"/>
      <c r="G130" s="149"/>
      <c r="H130" s="61"/>
      <c r="I130" s="57" t="str">
        <f t="shared" si="12"/>
        <v>-</v>
      </c>
      <c r="J130" s="26" t="str">
        <f t="shared" si="19"/>
        <v/>
      </c>
      <c r="K130" s="26" t="str">
        <f t="shared" si="14"/>
        <v/>
      </c>
      <c r="L130" s="26" t="str">
        <f t="shared" si="20"/>
        <v/>
      </c>
      <c r="M130" s="26" t="str">
        <f t="shared" si="21"/>
        <v/>
      </c>
      <c r="N130" s="26" t="str">
        <f t="shared" si="22"/>
        <v/>
      </c>
      <c r="O130" s="26" t="str">
        <f t="shared" si="23"/>
        <v/>
      </c>
      <c r="P130" s="56" t="str">
        <f>IF(OR(ISBLANK(Lieferung!$B$15),ISBLANK(G130)),"",IF(M130=FALSE,FALSE,IF(AND((Lieferung!$B$15-YEAR(G130))&gt;=16,(Lieferung!$B$15-YEAR(G130))&lt;=65),TRUE,FALSE)))</f>
        <v/>
      </c>
      <c r="Q130" s="26" t="str">
        <f>IF(ISBLANK(E130),"",IF(COUNTIF(Qualifikation!$O$12:$O$1011,I130)&gt;0,TRUE,FALSE))</f>
        <v/>
      </c>
      <c r="R130" s="62" t="str">
        <f t="shared" si="16"/>
        <v/>
      </c>
    </row>
    <row r="131" spans="1:18" x14ac:dyDescent="0.2">
      <c r="A131" s="46" t="str">
        <f t="shared" si="11"/>
        <v/>
      </c>
      <c r="B131" s="60"/>
      <c r="C131" s="60"/>
      <c r="D131" s="61"/>
      <c r="E131" s="59"/>
      <c r="F131" s="61"/>
      <c r="G131" s="149"/>
      <c r="H131" s="61"/>
      <c r="I131" s="57" t="str">
        <f t="shared" si="12"/>
        <v>-</v>
      </c>
      <c r="J131" s="26" t="str">
        <f t="shared" si="19"/>
        <v/>
      </c>
      <c r="K131" s="26" t="str">
        <f t="shared" si="14"/>
        <v/>
      </c>
      <c r="L131" s="26" t="str">
        <f t="shared" si="20"/>
        <v/>
      </c>
      <c r="M131" s="26" t="str">
        <f t="shared" si="21"/>
        <v/>
      </c>
      <c r="N131" s="26" t="str">
        <f t="shared" si="22"/>
        <v/>
      </c>
      <c r="O131" s="26" t="str">
        <f t="shared" si="23"/>
        <v/>
      </c>
      <c r="P131" s="56" t="str">
        <f>IF(OR(ISBLANK(Lieferung!$B$15),ISBLANK(G131)),"",IF(M131=FALSE,FALSE,IF(AND((Lieferung!$B$15-YEAR(G131))&gt;=16,(Lieferung!$B$15-YEAR(G131))&lt;=65),TRUE,FALSE)))</f>
        <v/>
      </c>
      <c r="Q131" s="26" t="str">
        <f>IF(ISBLANK(E131),"",IF(COUNTIF(Qualifikation!$O$12:$O$1011,I131)&gt;0,TRUE,FALSE))</f>
        <v/>
      </c>
      <c r="R131" s="62" t="str">
        <f t="shared" si="16"/>
        <v/>
      </c>
    </row>
    <row r="132" spans="1:18" x14ac:dyDescent="0.2">
      <c r="A132" s="46" t="str">
        <f t="shared" si="11"/>
        <v/>
      </c>
      <c r="B132" s="60"/>
      <c r="C132" s="60"/>
      <c r="D132" s="61"/>
      <c r="E132" s="59"/>
      <c r="F132" s="61"/>
      <c r="G132" s="149"/>
      <c r="H132" s="61"/>
      <c r="I132" s="57" t="str">
        <f t="shared" si="12"/>
        <v>-</v>
      </c>
      <c r="J132" s="26" t="str">
        <f t="shared" si="19"/>
        <v/>
      </c>
      <c r="K132" s="26" t="str">
        <f t="shared" si="14"/>
        <v/>
      </c>
      <c r="L132" s="26" t="str">
        <f t="shared" si="20"/>
        <v/>
      </c>
      <c r="M132" s="26" t="str">
        <f t="shared" si="21"/>
        <v/>
      </c>
      <c r="N132" s="26" t="str">
        <f t="shared" si="22"/>
        <v/>
      </c>
      <c r="O132" s="26" t="str">
        <f t="shared" si="23"/>
        <v/>
      </c>
      <c r="P132" s="56" t="str">
        <f>IF(OR(ISBLANK(Lieferung!$B$15),ISBLANK(G132)),"",IF(M132=FALSE,FALSE,IF(AND((Lieferung!$B$15-YEAR(G132))&gt;=16,(Lieferung!$B$15-YEAR(G132))&lt;=65),TRUE,FALSE)))</f>
        <v/>
      </c>
      <c r="Q132" s="26" t="str">
        <f>IF(ISBLANK(E132),"",IF(COUNTIF(Qualifikation!$O$12:$O$1011,I132)&gt;0,TRUE,FALSE))</f>
        <v/>
      </c>
      <c r="R132" s="62" t="str">
        <f t="shared" si="16"/>
        <v/>
      </c>
    </row>
    <row r="133" spans="1:18" x14ac:dyDescent="0.2">
      <c r="A133" s="46" t="str">
        <f t="shared" si="11"/>
        <v/>
      </c>
      <c r="B133" s="60"/>
      <c r="C133" s="60"/>
      <c r="D133" s="61"/>
      <c r="E133" s="59"/>
      <c r="F133" s="61"/>
      <c r="G133" s="149"/>
      <c r="H133" s="61"/>
      <c r="I133" s="57" t="str">
        <f t="shared" si="12"/>
        <v>-</v>
      </c>
      <c r="J133" s="26" t="str">
        <f t="shared" si="19"/>
        <v/>
      </c>
      <c r="K133" s="26" t="str">
        <f t="shared" si="14"/>
        <v/>
      </c>
      <c r="L133" s="26" t="str">
        <f t="shared" si="20"/>
        <v/>
      </c>
      <c r="M133" s="26" t="str">
        <f t="shared" si="21"/>
        <v/>
      </c>
      <c r="N133" s="26" t="str">
        <f t="shared" si="22"/>
        <v/>
      </c>
      <c r="O133" s="26" t="str">
        <f t="shared" si="23"/>
        <v/>
      </c>
      <c r="P133" s="56" t="str">
        <f>IF(OR(ISBLANK(Lieferung!$B$15),ISBLANK(G133)),"",IF(M133=FALSE,FALSE,IF(AND((Lieferung!$B$15-YEAR(G133))&gt;=16,(Lieferung!$B$15-YEAR(G133))&lt;=65),TRUE,FALSE)))</f>
        <v/>
      </c>
      <c r="Q133" s="26" t="str">
        <f>IF(ISBLANK(E133),"",IF(COUNTIF(Qualifikation!$O$12:$O$1011,I133)&gt;0,TRUE,FALSE))</f>
        <v/>
      </c>
      <c r="R133" s="62" t="str">
        <f t="shared" si="16"/>
        <v/>
      </c>
    </row>
    <row r="134" spans="1:18" x14ac:dyDescent="0.2">
      <c r="A134" s="46" t="str">
        <f t="shared" si="11"/>
        <v/>
      </c>
      <c r="B134" s="60"/>
      <c r="C134" s="60"/>
      <c r="D134" s="61"/>
      <c r="E134" s="59"/>
      <c r="F134" s="61"/>
      <c r="G134" s="149"/>
      <c r="H134" s="61"/>
      <c r="I134" s="57" t="str">
        <f t="shared" si="12"/>
        <v>-</v>
      </c>
      <c r="J134" s="26" t="str">
        <f t="shared" si="19"/>
        <v/>
      </c>
      <c r="K134" s="26" t="str">
        <f t="shared" si="14"/>
        <v/>
      </c>
      <c r="L134" s="26" t="str">
        <f t="shared" si="20"/>
        <v/>
      </c>
      <c r="M134" s="26" t="str">
        <f t="shared" si="21"/>
        <v/>
      </c>
      <c r="N134" s="26" t="str">
        <f t="shared" si="22"/>
        <v/>
      </c>
      <c r="O134" s="26" t="str">
        <f t="shared" si="23"/>
        <v/>
      </c>
      <c r="P134" s="56" t="str">
        <f>IF(OR(ISBLANK(Lieferung!$B$15),ISBLANK(G134)),"",IF(M134=FALSE,FALSE,IF(AND((Lieferung!$B$15-YEAR(G134))&gt;=16,(Lieferung!$B$15-YEAR(G134))&lt;=65),TRUE,FALSE)))</f>
        <v/>
      </c>
      <c r="Q134" s="26" t="str">
        <f>IF(ISBLANK(E134),"",IF(COUNTIF(Qualifikation!$O$12:$O$1011,I134)&gt;0,TRUE,FALSE))</f>
        <v/>
      </c>
      <c r="R134" s="62" t="str">
        <f t="shared" si="16"/>
        <v/>
      </c>
    </row>
    <row r="135" spans="1:18" x14ac:dyDescent="0.2">
      <c r="A135" s="46" t="str">
        <f t="shared" si="11"/>
        <v/>
      </c>
      <c r="B135" s="60"/>
      <c r="C135" s="60"/>
      <c r="D135" s="61"/>
      <c r="E135" s="59"/>
      <c r="F135" s="61"/>
      <c r="G135" s="149"/>
      <c r="H135" s="61"/>
      <c r="I135" s="57" t="str">
        <f t="shared" si="12"/>
        <v>-</v>
      </c>
      <c r="J135" s="26" t="str">
        <f t="shared" si="19"/>
        <v/>
      </c>
      <c r="K135" s="26" t="str">
        <f t="shared" si="14"/>
        <v/>
      </c>
      <c r="L135" s="26" t="str">
        <f t="shared" si="20"/>
        <v/>
      </c>
      <c r="M135" s="26" t="str">
        <f t="shared" si="21"/>
        <v/>
      </c>
      <c r="N135" s="26" t="str">
        <f t="shared" si="22"/>
        <v/>
      </c>
      <c r="O135" s="26" t="str">
        <f t="shared" si="23"/>
        <v/>
      </c>
      <c r="P135" s="56" t="str">
        <f>IF(OR(ISBLANK(Lieferung!$B$15),ISBLANK(G135)),"",IF(M135=FALSE,FALSE,IF(AND((Lieferung!$B$15-YEAR(G135))&gt;=16,(Lieferung!$B$15-YEAR(G135))&lt;=65),TRUE,FALSE)))</f>
        <v/>
      </c>
      <c r="Q135" s="26" t="str">
        <f>IF(ISBLANK(E135),"",IF(COUNTIF(Qualifikation!$O$12:$O$1011,I135)&gt;0,TRUE,FALSE))</f>
        <v/>
      </c>
      <c r="R135" s="62" t="str">
        <f t="shared" si="16"/>
        <v/>
      </c>
    </row>
    <row r="136" spans="1:18" x14ac:dyDescent="0.2">
      <c r="A136" s="46" t="str">
        <f t="shared" si="11"/>
        <v/>
      </c>
      <c r="B136" s="60"/>
      <c r="C136" s="60"/>
      <c r="D136" s="61"/>
      <c r="E136" s="59"/>
      <c r="F136" s="61"/>
      <c r="G136" s="149"/>
      <c r="H136" s="61"/>
      <c r="I136" s="57" t="str">
        <f t="shared" si="12"/>
        <v>-</v>
      </c>
      <c r="J136" s="26" t="str">
        <f t="shared" si="19"/>
        <v/>
      </c>
      <c r="K136" s="26" t="str">
        <f t="shared" si="14"/>
        <v/>
      </c>
      <c r="L136" s="26" t="str">
        <f t="shared" si="20"/>
        <v/>
      </c>
      <c r="M136" s="26" t="str">
        <f t="shared" si="21"/>
        <v/>
      </c>
      <c r="N136" s="26" t="str">
        <f t="shared" si="22"/>
        <v/>
      </c>
      <c r="O136" s="26" t="str">
        <f t="shared" si="23"/>
        <v/>
      </c>
      <c r="P136" s="56" t="str">
        <f>IF(OR(ISBLANK(Lieferung!$B$15),ISBLANK(G136)),"",IF(M136=FALSE,FALSE,IF(AND((Lieferung!$B$15-YEAR(G136))&gt;=16,(Lieferung!$B$15-YEAR(G136))&lt;=65),TRUE,FALSE)))</f>
        <v/>
      </c>
      <c r="Q136" s="26" t="str">
        <f>IF(ISBLANK(E136),"",IF(COUNTIF(Qualifikation!$O$12:$O$1011,I136)&gt;0,TRUE,FALSE))</f>
        <v/>
      </c>
      <c r="R136" s="62" t="str">
        <f t="shared" si="16"/>
        <v/>
      </c>
    </row>
    <row r="137" spans="1:18" x14ac:dyDescent="0.2">
      <c r="A137" s="46" t="str">
        <f t="shared" si="11"/>
        <v/>
      </c>
      <c r="B137" s="60"/>
      <c r="C137" s="60"/>
      <c r="D137" s="61"/>
      <c r="E137" s="59"/>
      <c r="F137" s="61"/>
      <c r="G137" s="149"/>
      <c r="H137" s="61"/>
      <c r="I137" s="57" t="str">
        <f t="shared" si="12"/>
        <v>-</v>
      </c>
      <c r="J137" s="26" t="str">
        <f t="shared" si="19"/>
        <v/>
      </c>
      <c r="K137" s="26" t="str">
        <f t="shared" si="14"/>
        <v/>
      </c>
      <c r="L137" s="26" t="str">
        <f t="shared" si="20"/>
        <v/>
      </c>
      <c r="M137" s="26" t="str">
        <f t="shared" si="21"/>
        <v/>
      </c>
      <c r="N137" s="26" t="str">
        <f t="shared" si="22"/>
        <v/>
      </c>
      <c r="O137" s="26" t="str">
        <f t="shared" si="23"/>
        <v/>
      </c>
      <c r="P137" s="56" t="str">
        <f>IF(OR(ISBLANK(Lieferung!$B$15),ISBLANK(G137)),"",IF(M137=FALSE,FALSE,IF(AND((Lieferung!$B$15-YEAR(G137))&gt;=16,(Lieferung!$B$15-YEAR(G137))&lt;=65),TRUE,FALSE)))</f>
        <v/>
      </c>
      <c r="Q137" s="26" t="str">
        <f>IF(ISBLANK(E137),"",IF(COUNTIF(Qualifikation!$O$12:$O$1011,I137)&gt;0,TRUE,FALSE))</f>
        <v/>
      </c>
      <c r="R137" s="62" t="str">
        <f t="shared" si="16"/>
        <v/>
      </c>
    </row>
    <row r="138" spans="1:18" x14ac:dyDescent="0.2">
      <c r="A138" s="46" t="str">
        <f t="shared" si="11"/>
        <v/>
      </c>
      <c r="B138" s="60"/>
      <c r="C138" s="60"/>
      <c r="D138" s="61"/>
      <c r="E138" s="59"/>
      <c r="F138" s="61"/>
      <c r="G138" s="149"/>
      <c r="H138" s="61"/>
      <c r="I138" s="57" t="str">
        <f t="shared" si="12"/>
        <v>-</v>
      </c>
      <c r="J138" s="26" t="str">
        <f t="shared" si="19"/>
        <v/>
      </c>
      <c r="K138" s="26" t="str">
        <f t="shared" si="14"/>
        <v/>
      </c>
      <c r="L138" s="26" t="str">
        <f t="shared" si="20"/>
        <v/>
      </c>
      <c r="M138" s="26" t="str">
        <f t="shared" si="21"/>
        <v/>
      </c>
      <c r="N138" s="26" t="str">
        <f t="shared" si="22"/>
        <v/>
      </c>
      <c r="O138" s="26" t="str">
        <f t="shared" si="23"/>
        <v/>
      </c>
      <c r="P138" s="56" t="str">
        <f>IF(OR(ISBLANK(Lieferung!$B$15),ISBLANK(G138)),"",IF(M138=FALSE,FALSE,IF(AND((Lieferung!$B$15-YEAR(G138))&gt;=16,(Lieferung!$B$15-YEAR(G138))&lt;=65),TRUE,FALSE)))</f>
        <v/>
      </c>
      <c r="Q138" s="26" t="str">
        <f>IF(ISBLANK(E138),"",IF(COUNTIF(Qualifikation!$O$12:$O$1011,I138)&gt;0,TRUE,FALSE))</f>
        <v/>
      </c>
      <c r="R138" s="62" t="str">
        <f t="shared" si="16"/>
        <v/>
      </c>
    </row>
    <row r="139" spans="1:18" x14ac:dyDescent="0.2">
      <c r="A139" s="46" t="str">
        <f t="shared" si="11"/>
        <v/>
      </c>
      <c r="B139" s="60"/>
      <c r="C139" s="60"/>
      <c r="D139" s="61"/>
      <c r="E139" s="59"/>
      <c r="F139" s="61"/>
      <c r="G139" s="149"/>
      <c r="H139" s="61"/>
      <c r="I139" s="57" t="str">
        <f t="shared" si="12"/>
        <v>-</v>
      </c>
      <c r="J139" s="26" t="str">
        <f t="shared" si="19"/>
        <v/>
      </c>
      <c r="K139" s="26" t="str">
        <f t="shared" si="14"/>
        <v/>
      </c>
      <c r="L139" s="26" t="str">
        <f t="shared" si="20"/>
        <v/>
      </c>
      <c r="M139" s="26" t="str">
        <f t="shared" si="21"/>
        <v/>
      </c>
      <c r="N139" s="26" t="str">
        <f t="shared" si="22"/>
        <v/>
      </c>
      <c r="O139" s="26" t="str">
        <f t="shared" si="23"/>
        <v/>
      </c>
      <c r="P139" s="56" t="str">
        <f>IF(OR(ISBLANK(Lieferung!$B$15),ISBLANK(G139)),"",IF(M139=FALSE,FALSE,IF(AND((Lieferung!$B$15-YEAR(G139))&gt;=16,(Lieferung!$B$15-YEAR(G139))&lt;=65),TRUE,FALSE)))</f>
        <v/>
      </c>
      <c r="Q139" s="26" t="str">
        <f>IF(ISBLANK(E139),"",IF(COUNTIF(Qualifikation!$O$12:$O$1011,I139)&gt;0,TRUE,FALSE))</f>
        <v/>
      </c>
      <c r="R139" s="62" t="str">
        <f t="shared" si="16"/>
        <v/>
      </c>
    </row>
    <row r="140" spans="1:18" x14ac:dyDescent="0.2">
      <c r="A140" s="46" t="str">
        <f t="shared" si="11"/>
        <v/>
      </c>
      <c r="B140" s="60"/>
      <c r="C140" s="60"/>
      <c r="D140" s="61"/>
      <c r="E140" s="59"/>
      <c r="F140" s="61"/>
      <c r="G140" s="149"/>
      <c r="H140" s="61"/>
      <c r="I140" s="57" t="str">
        <f t="shared" si="12"/>
        <v>-</v>
      </c>
      <c r="J140" s="26" t="str">
        <f t="shared" si="19"/>
        <v/>
      </c>
      <c r="K140" s="26" t="str">
        <f t="shared" si="14"/>
        <v/>
      </c>
      <c r="L140" s="26" t="str">
        <f t="shared" si="20"/>
        <v/>
      </c>
      <c r="M140" s="26" t="str">
        <f t="shared" si="21"/>
        <v/>
      </c>
      <c r="N140" s="26" t="str">
        <f t="shared" si="22"/>
        <v/>
      </c>
      <c r="O140" s="26" t="str">
        <f t="shared" si="23"/>
        <v/>
      </c>
      <c r="P140" s="56" t="str">
        <f>IF(OR(ISBLANK(Lieferung!$B$15),ISBLANK(G140)),"",IF(M140=FALSE,FALSE,IF(AND((Lieferung!$B$15-YEAR(G140))&gt;=16,(Lieferung!$B$15-YEAR(G140))&lt;=65),TRUE,FALSE)))</f>
        <v/>
      </c>
      <c r="Q140" s="26" t="str">
        <f>IF(ISBLANK(E140),"",IF(COUNTIF(Qualifikation!$O$12:$O$1011,I140)&gt;0,TRUE,FALSE))</f>
        <v/>
      </c>
      <c r="R140" s="62" t="str">
        <f t="shared" si="16"/>
        <v/>
      </c>
    </row>
    <row r="141" spans="1:18" x14ac:dyDescent="0.2">
      <c r="A141" s="46" t="str">
        <f t="shared" ref="A141:A204" si="24">IF(ISBLANK(D141),"",IF(COUNTA(D141:H141)&lt;&gt;5,"Unvollständig",IF(OR(COUNTIF(J141:P141,FALSE)&gt;0,COUNTIF(J141:P141,#N/A)&gt;0),"Fehler",IF(NOT(P141),"Achtung",IF(NOT(Q141),"Nicht verwendet","OK")))))</f>
        <v/>
      </c>
      <c r="B141" s="60"/>
      <c r="C141" s="60"/>
      <c r="D141" s="61"/>
      <c r="E141" s="59"/>
      <c r="F141" s="61"/>
      <c r="G141" s="149"/>
      <c r="H141" s="61"/>
      <c r="I141" s="57" t="str">
        <f t="shared" ref="I141:I204" si="25">IF(ISBLANK(E141),"-",CONCATENATE(E141," ",B141," ",C141))</f>
        <v>-</v>
      </c>
      <c r="J141" s="26" t="str">
        <f t="shared" si="19"/>
        <v/>
      </c>
      <c r="K141" s="26" t="str">
        <f t="shared" ref="K141:K204" si="26">IF(OR(ISBLANK(E141)),"",NOT(COUNTIF($E$12:$E$1011,$E141)&gt;1))</f>
        <v/>
      </c>
      <c r="L141" s="26" t="str">
        <f t="shared" si="20"/>
        <v/>
      </c>
      <c r="M141" s="26" t="str">
        <f t="shared" si="21"/>
        <v/>
      </c>
      <c r="N141" s="26" t="str">
        <f t="shared" si="22"/>
        <v/>
      </c>
      <c r="O141" s="26" t="str">
        <f t="shared" si="23"/>
        <v/>
      </c>
      <c r="P141" s="56" t="str">
        <f>IF(OR(ISBLANK(Lieferung!$B$15),ISBLANK(G141)),"",IF(M141=FALSE,FALSE,IF(AND((Lieferung!$B$15-YEAR(G141))&gt;=16,(Lieferung!$B$15-YEAR(G141))&lt;=65),TRUE,FALSE)))</f>
        <v/>
      </c>
      <c r="Q141" s="26" t="str">
        <f>IF(ISBLANK(E141),"",IF(COUNTIF(Qualifikation!$O$12:$O$1011,I141)&gt;0,TRUE,FALSE))</f>
        <v/>
      </c>
      <c r="R141" s="62" t="str">
        <f t="shared" ref="R141:R204" si="27">IF(A141="","",IF(A141&lt;&gt;"Nicht verwendet",1,0))</f>
        <v/>
      </c>
    </row>
    <row r="142" spans="1:18" x14ac:dyDescent="0.2">
      <c r="A142" s="46" t="str">
        <f t="shared" si="24"/>
        <v/>
      </c>
      <c r="B142" s="60"/>
      <c r="C142" s="60"/>
      <c r="D142" s="61"/>
      <c r="E142" s="59"/>
      <c r="F142" s="61"/>
      <c r="G142" s="149"/>
      <c r="H142" s="61"/>
      <c r="I142" s="57" t="str">
        <f t="shared" si="25"/>
        <v>-</v>
      </c>
      <c r="J142" s="26" t="str">
        <f t="shared" si="19"/>
        <v/>
      </c>
      <c r="K142" s="26" t="str">
        <f t="shared" si="26"/>
        <v/>
      </c>
      <c r="L142" s="26" t="str">
        <f t="shared" si="20"/>
        <v/>
      </c>
      <c r="M142" s="26" t="str">
        <f t="shared" si="21"/>
        <v/>
      </c>
      <c r="N142" s="26" t="str">
        <f t="shared" si="22"/>
        <v/>
      </c>
      <c r="O142" s="26" t="str">
        <f t="shared" si="23"/>
        <v/>
      </c>
      <c r="P142" s="56" t="str">
        <f>IF(OR(ISBLANK(Lieferung!$B$15),ISBLANK(G142)),"",IF(M142=FALSE,FALSE,IF(AND((Lieferung!$B$15-YEAR(G142))&gt;=16,(Lieferung!$B$15-YEAR(G142))&lt;=65),TRUE,FALSE)))</f>
        <v/>
      </c>
      <c r="Q142" s="26" t="str">
        <f>IF(ISBLANK(E142),"",IF(COUNTIF(Qualifikation!$O$12:$O$1011,I142)&gt;0,TRUE,FALSE))</f>
        <v/>
      </c>
      <c r="R142" s="62" t="str">
        <f t="shared" si="27"/>
        <v/>
      </c>
    </row>
    <row r="143" spans="1:18" x14ac:dyDescent="0.2">
      <c r="A143" s="46" t="str">
        <f t="shared" si="24"/>
        <v/>
      </c>
      <c r="B143" s="60"/>
      <c r="C143" s="60"/>
      <c r="D143" s="61"/>
      <c r="E143" s="59"/>
      <c r="F143" s="61"/>
      <c r="G143" s="149"/>
      <c r="H143" s="61"/>
      <c r="I143" s="57" t="str">
        <f t="shared" si="25"/>
        <v>-</v>
      </c>
      <c r="J143" s="26" t="str">
        <f t="shared" si="19"/>
        <v/>
      </c>
      <c r="K143" s="26" t="str">
        <f t="shared" si="26"/>
        <v/>
      </c>
      <c r="L143" s="26" t="str">
        <f t="shared" si="20"/>
        <v/>
      </c>
      <c r="M143" s="26" t="str">
        <f t="shared" si="21"/>
        <v/>
      </c>
      <c r="N143" s="26" t="str">
        <f t="shared" si="22"/>
        <v/>
      </c>
      <c r="O143" s="26" t="str">
        <f t="shared" si="23"/>
        <v/>
      </c>
      <c r="P143" s="56" t="str">
        <f>IF(OR(ISBLANK(Lieferung!$B$15),ISBLANK(G143)),"",IF(M143=FALSE,FALSE,IF(AND((Lieferung!$B$15-YEAR(G143))&gt;=16,(Lieferung!$B$15-YEAR(G143))&lt;=65),TRUE,FALSE)))</f>
        <v/>
      </c>
      <c r="Q143" s="26" t="str">
        <f>IF(ISBLANK(E143),"",IF(COUNTIF(Qualifikation!$O$12:$O$1011,I143)&gt;0,TRUE,FALSE))</f>
        <v/>
      </c>
      <c r="R143" s="62" t="str">
        <f t="shared" si="27"/>
        <v/>
      </c>
    </row>
    <row r="144" spans="1:18" x14ac:dyDescent="0.2">
      <c r="A144" s="46" t="str">
        <f t="shared" si="24"/>
        <v/>
      </c>
      <c r="B144" s="60"/>
      <c r="C144" s="60"/>
      <c r="D144" s="61"/>
      <c r="E144" s="59"/>
      <c r="F144" s="61"/>
      <c r="G144" s="149"/>
      <c r="H144" s="61"/>
      <c r="I144" s="57" t="str">
        <f t="shared" si="25"/>
        <v>-</v>
      </c>
      <c r="J144" s="26" t="str">
        <f t="shared" si="19"/>
        <v/>
      </c>
      <c r="K144" s="26" t="str">
        <f t="shared" si="26"/>
        <v/>
      </c>
      <c r="L144" s="26" t="str">
        <f t="shared" si="20"/>
        <v/>
      </c>
      <c r="M144" s="26" t="str">
        <f t="shared" si="21"/>
        <v/>
      </c>
      <c r="N144" s="26" t="str">
        <f t="shared" si="22"/>
        <v/>
      </c>
      <c r="O144" s="26" t="str">
        <f t="shared" si="23"/>
        <v/>
      </c>
      <c r="P144" s="56" t="str">
        <f>IF(OR(ISBLANK(Lieferung!$B$15),ISBLANK(G144)),"",IF(M144=FALSE,FALSE,IF(AND((Lieferung!$B$15-YEAR(G144))&gt;=16,(Lieferung!$B$15-YEAR(G144))&lt;=65),TRUE,FALSE)))</f>
        <v/>
      </c>
      <c r="Q144" s="26" t="str">
        <f>IF(ISBLANK(E144),"",IF(COUNTIF(Qualifikation!$O$12:$O$1011,I144)&gt;0,TRUE,FALSE))</f>
        <v/>
      </c>
      <c r="R144" s="62" t="str">
        <f t="shared" si="27"/>
        <v/>
      </c>
    </row>
    <row r="145" spans="1:18" x14ac:dyDescent="0.2">
      <c r="A145" s="46" t="str">
        <f t="shared" si="24"/>
        <v/>
      </c>
      <c r="B145" s="60"/>
      <c r="C145" s="60"/>
      <c r="D145" s="61"/>
      <c r="E145" s="59"/>
      <c r="F145" s="61"/>
      <c r="G145" s="149"/>
      <c r="H145" s="61"/>
      <c r="I145" s="57" t="str">
        <f t="shared" si="25"/>
        <v>-</v>
      </c>
      <c r="J145" s="26" t="str">
        <f t="shared" si="19"/>
        <v/>
      </c>
      <c r="K145" s="26" t="str">
        <f t="shared" si="26"/>
        <v/>
      </c>
      <c r="L145" s="26" t="str">
        <f t="shared" si="20"/>
        <v/>
      </c>
      <c r="M145" s="26" t="str">
        <f t="shared" si="21"/>
        <v/>
      </c>
      <c r="N145" s="26" t="str">
        <f t="shared" si="22"/>
        <v/>
      </c>
      <c r="O145" s="26" t="str">
        <f t="shared" si="23"/>
        <v/>
      </c>
      <c r="P145" s="56" t="str">
        <f>IF(OR(ISBLANK(Lieferung!$B$15),ISBLANK(G145)),"",IF(M145=FALSE,FALSE,IF(AND((Lieferung!$B$15-YEAR(G145))&gt;=16,(Lieferung!$B$15-YEAR(G145))&lt;=65),TRUE,FALSE)))</f>
        <v/>
      </c>
      <c r="Q145" s="26" t="str">
        <f>IF(ISBLANK(E145),"",IF(COUNTIF(Qualifikation!$O$12:$O$1011,I145)&gt;0,TRUE,FALSE))</f>
        <v/>
      </c>
      <c r="R145" s="62" t="str">
        <f t="shared" si="27"/>
        <v/>
      </c>
    </row>
    <row r="146" spans="1:18" x14ac:dyDescent="0.2">
      <c r="A146" s="46" t="str">
        <f t="shared" si="24"/>
        <v/>
      </c>
      <c r="B146" s="60"/>
      <c r="C146" s="60"/>
      <c r="D146" s="61"/>
      <c r="E146" s="59"/>
      <c r="F146" s="61"/>
      <c r="G146" s="149"/>
      <c r="H146" s="61"/>
      <c r="I146" s="57" t="str">
        <f t="shared" si="25"/>
        <v>-</v>
      </c>
      <c r="J146" s="26" t="str">
        <f t="shared" si="19"/>
        <v/>
      </c>
      <c r="K146" s="26" t="str">
        <f t="shared" si="26"/>
        <v/>
      </c>
      <c r="L146" s="26" t="str">
        <f t="shared" si="20"/>
        <v/>
      </c>
      <c r="M146" s="26" t="str">
        <f t="shared" si="21"/>
        <v/>
      </c>
      <c r="N146" s="26" t="str">
        <f t="shared" si="22"/>
        <v/>
      </c>
      <c r="O146" s="26" t="str">
        <f t="shared" si="23"/>
        <v/>
      </c>
      <c r="P146" s="56" t="str">
        <f>IF(OR(ISBLANK(Lieferung!$B$15),ISBLANK(G146)),"",IF(M146=FALSE,FALSE,IF(AND((Lieferung!$B$15-YEAR(G146))&gt;=16,(Lieferung!$B$15-YEAR(G146))&lt;=65),TRUE,FALSE)))</f>
        <v/>
      </c>
      <c r="Q146" s="26" t="str">
        <f>IF(ISBLANK(E146),"",IF(COUNTIF(Qualifikation!$O$12:$O$1011,I146)&gt;0,TRUE,FALSE))</f>
        <v/>
      </c>
      <c r="R146" s="62" t="str">
        <f t="shared" si="27"/>
        <v/>
      </c>
    </row>
    <row r="147" spans="1:18" x14ac:dyDescent="0.2">
      <c r="A147" s="46" t="str">
        <f t="shared" si="24"/>
        <v/>
      </c>
      <c r="B147" s="60"/>
      <c r="C147" s="60"/>
      <c r="D147" s="61"/>
      <c r="E147" s="59"/>
      <c r="F147" s="61"/>
      <c r="G147" s="149"/>
      <c r="H147" s="61"/>
      <c r="I147" s="57" t="str">
        <f t="shared" si="25"/>
        <v>-</v>
      </c>
      <c r="J147" s="26" t="str">
        <f t="shared" si="19"/>
        <v/>
      </c>
      <c r="K147" s="26" t="str">
        <f t="shared" si="26"/>
        <v/>
      </c>
      <c r="L147" s="26" t="str">
        <f t="shared" si="20"/>
        <v/>
      </c>
      <c r="M147" s="26" t="str">
        <f t="shared" si="21"/>
        <v/>
      </c>
      <c r="N147" s="26" t="str">
        <f t="shared" si="22"/>
        <v/>
      </c>
      <c r="O147" s="26" t="str">
        <f t="shared" si="23"/>
        <v/>
      </c>
      <c r="P147" s="56" t="str">
        <f>IF(OR(ISBLANK(Lieferung!$B$15),ISBLANK(G147)),"",IF(M147=FALSE,FALSE,IF(AND((Lieferung!$B$15-YEAR(G147))&gt;=16,(Lieferung!$B$15-YEAR(G147))&lt;=65),TRUE,FALSE)))</f>
        <v/>
      </c>
      <c r="Q147" s="26" t="str">
        <f>IF(ISBLANK(E147),"",IF(COUNTIF(Qualifikation!$O$12:$O$1011,I147)&gt;0,TRUE,FALSE))</f>
        <v/>
      </c>
      <c r="R147" s="62" t="str">
        <f t="shared" si="27"/>
        <v/>
      </c>
    </row>
    <row r="148" spans="1:18" x14ac:dyDescent="0.2">
      <c r="A148" s="46" t="str">
        <f t="shared" si="24"/>
        <v/>
      </c>
      <c r="B148" s="60"/>
      <c r="C148" s="60"/>
      <c r="D148" s="61"/>
      <c r="E148" s="59"/>
      <c r="F148" s="61"/>
      <c r="G148" s="149"/>
      <c r="H148" s="61"/>
      <c r="I148" s="57" t="str">
        <f t="shared" si="25"/>
        <v>-</v>
      </c>
      <c r="J148" s="26" t="str">
        <f t="shared" si="19"/>
        <v/>
      </c>
      <c r="K148" s="26" t="str">
        <f t="shared" si="26"/>
        <v/>
      </c>
      <c r="L148" s="26" t="str">
        <f t="shared" si="20"/>
        <v/>
      </c>
      <c r="M148" s="26" t="str">
        <f t="shared" si="21"/>
        <v/>
      </c>
      <c r="N148" s="26" t="str">
        <f t="shared" si="22"/>
        <v/>
      </c>
      <c r="O148" s="26" t="str">
        <f t="shared" si="23"/>
        <v/>
      </c>
      <c r="P148" s="56" t="str">
        <f>IF(OR(ISBLANK(Lieferung!$B$15),ISBLANK(G148)),"",IF(M148=FALSE,FALSE,IF(AND((Lieferung!$B$15-YEAR(G148))&gt;=16,(Lieferung!$B$15-YEAR(G148))&lt;=65),TRUE,FALSE)))</f>
        <v/>
      </c>
      <c r="Q148" s="26" t="str">
        <f>IF(ISBLANK(E148),"",IF(COUNTIF(Qualifikation!$O$12:$O$1011,I148)&gt;0,TRUE,FALSE))</f>
        <v/>
      </c>
      <c r="R148" s="62" t="str">
        <f t="shared" si="27"/>
        <v/>
      </c>
    </row>
    <row r="149" spans="1:18" x14ac:dyDescent="0.2">
      <c r="A149" s="46" t="str">
        <f t="shared" si="24"/>
        <v/>
      </c>
      <c r="B149" s="60"/>
      <c r="C149" s="60"/>
      <c r="D149" s="61"/>
      <c r="E149" s="59"/>
      <c r="F149" s="61"/>
      <c r="G149" s="149"/>
      <c r="H149" s="61"/>
      <c r="I149" s="57" t="str">
        <f t="shared" si="25"/>
        <v>-</v>
      </c>
      <c r="J149" s="26" t="str">
        <f t="shared" si="19"/>
        <v/>
      </c>
      <c r="K149" s="26" t="str">
        <f t="shared" si="26"/>
        <v/>
      </c>
      <c r="L149" s="26" t="str">
        <f t="shared" si="20"/>
        <v/>
      </c>
      <c r="M149" s="26" t="str">
        <f t="shared" si="21"/>
        <v/>
      </c>
      <c r="N149" s="26" t="str">
        <f t="shared" si="22"/>
        <v/>
      </c>
      <c r="O149" s="26" t="str">
        <f t="shared" si="23"/>
        <v/>
      </c>
      <c r="P149" s="56" t="str">
        <f>IF(OR(ISBLANK(Lieferung!$B$15),ISBLANK(G149)),"",IF(M149=FALSE,FALSE,IF(AND((Lieferung!$B$15-YEAR(G149))&gt;=16,(Lieferung!$B$15-YEAR(G149))&lt;=65),TRUE,FALSE)))</f>
        <v/>
      </c>
      <c r="Q149" s="26" t="str">
        <f>IF(ISBLANK(E149),"",IF(COUNTIF(Qualifikation!$O$12:$O$1011,I149)&gt;0,TRUE,FALSE))</f>
        <v/>
      </c>
      <c r="R149" s="62" t="str">
        <f t="shared" si="27"/>
        <v/>
      </c>
    </row>
    <row r="150" spans="1:18" x14ac:dyDescent="0.2">
      <c r="A150" s="46" t="str">
        <f t="shared" si="24"/>
        <v/>
      </c>
      <c r="B150" s="60"/>
      <c r="C150" s="60"/>
      <c r="D150" s="61"/>
      <c r="E150" s="59"/>
      <c r="F150" s="61"/>
      <c r="G150" s="149"/>
      <c r="H150" s="61"/>
      <c r="I150" s="57" t="str">
        <f t="shared" si="25"/>
        <v>-</v>
      </c>
      <c r="J150" s="26" t="str">
        <f t="shared" si="19"/>
        <v/>
      </c>
      <c r="K150" s="26" t="str">
        <f t="shared" si="26"/>
        <v/>
      </c>
      <c r="L150" s="26" t="str">
        <f t="shared" si="20"/>
        <v/>
      </c>
      <c r="M150" s="26" t="str">
        <f t="shared" si="21"/>
        <v/>
      </c>
      <c r="N150" s="26" t="str">
        <f t="shared" si="22"/>
        <v/>
      </c>
      <c r="O150" s="26" t="str">
        <f t="shared" si="23"/>
        <v/>
      </c>
      <c r="P150" s="56" t="str">
        <f>IF(OR(ISBLANK(Lieferung!$B$15),ISBLANK(G150)),"",IF(M150=FALSE,FALSE,IF(AND((Lieferung!$B$15-YEAR(G150))&gt;=16,(Lieferung!$B$15-YEAR(G150))&lt;=65),TRUE,FALSE)))</f>
        <v/>
      </c>
      <c r="Q150" s="26" t="str">
        <f>IF(ISBLANK(E150),"",IF(COUNTIF(Qualifikation!$O$12:$O$1011,I150)&gt;0,TRUE,FALSE))</f>
        <v/>
      </c>
      <c r="R150" s="62" t="str">
        <f t="shared" si="27"/>
        <v/>
      </c>
    </row>
    <row r="151" spans="1:18" x14ac:dyDescent="0.2">
      <c r="A151" s="46" t="str">
        <f t="shared" si="24"/>
        <v/>
      </c>
      <c r="B151" s="60"/>
      <c r="C151" s="60"/>
      <c r="D151" s="61"/>
      <c r="E151" s="59"/>
      <c r="F151" s="61"/>
      <c r="G151" s="149"/>
      <c r="H151" s="61"/>
      <c r="I151" s="57" t="str">
        <f t="shared" si="25"/>
        <v>-</v>
      </c>
      <c r="J151" s="26" t="str">
        <f t="shared" si="19"/>
        <v/>
      </c>
      <c r="K151" s="26" t="str">
        <f t="shared" si="26"/>
        <v/>
      </c>
      <c r="L151" s="26" t="str">
        <f t="shared" si="20"/>
        <v/>
      </c>
      <c r="M151" s="26" t="str">
        <f t="shared" si="21"/>
        <v/>
      </c>
      <c r="N151" s="26" t="str">
        <f t="shared" si="22"/>
        <v/>
      </c>
      <c r="O151" s="26" t="str">
        <f t="shared" si="23"/>
        <v/>
      </c>
      <c r="P151" s="56" t="str">
        <f>IF(OR(ISBLANK(Lieferung!$B$15),ISBLANK(G151)),"",IF(M151=FALSE,FALSE,IF(AND((Lieferung!$B$15-YEAR(G151))&gt;=16,(Lieferung!$B$15-YEAR(G151))&lt;=65),TRUE,FALSE)))</f>
        <v/>
      </c>
      <c r="Q151" s="26" t="str">
        <f>IF(ISBLANK(E151),"",IF(COUNTIF(Qualifikation!$O$12:$O$1011,I151)&gt;0,TRUE,FALSE))</f>
        <v/>
      </c>
      <c r="R151" s="62" t="str">
        <f t="shared" si="27"/>
        <v/>
      </c>
    </row>
    <row r="152" spans="1:18" x14ac:dyDescent="0.2">
      <c r="A152" s="46" t="str">
        <f t="shared" si="24"/>
        <v/>
      </c>
      <c r="B152" s="60"/>
      <c r="C152" s="60"/>
      <c r="D152" s="61"/>
      <c r="E152" s="59"/>
      <c r="F152" s="61"/>
      <c r="G152" s="149"/>
      <c r="H152" s="61"/>
      <c r="I152" s="57" t="str">
        <f t="shared" si="25"/>
        <v>-</v>
      </c>
      <c r="J152" s="26" t="str">
        <f t="shared" si="19"/>
        <v/>
      </c>
      <c r="K152" s="26" t="str">
        <f t="shared" si="26"/>
        <v/>
      </c>
      <c r="L152" s="26" t="str">
        <f t="shared" si="20"/>
        <v/>
      </c>
      <c r="M152" s="26" t="str">
        <f t="shared" si="21"/>
        <v/>
      </c>
      <c r="N152" s="26" t="str">
        <f t="shared" si="22"/>
        <v/>
      </c>
      <c r="O152" s="26" t="str">
        <f t="shared" si="23"/>
        <v/>
      </c>
      <c r="P152" s="56" t="str">
        <f>IF(OR(ISBLANK(Lieferung!$B$15),ISBLANK(G152)),"",IF(M152=FALSE,FALSE,IF(AND((Lieferung!$B$15-YEAR(G152))&gt;=16,(Lieferung!$B$15-YEAR(G152))&lt;=65),TRUE,FALSE)))</f>
        <v/>
      </c>
      <c r="Q152" s="26" t="str">
        <f>IF(ISBLANK(E152),"",IF(COUNTIF(Qualifikation!$O$12:$O$1011,I152)&gt;0,TRUE,FALSE))</f>
        <v/>
      </c>
      <c r="R152" s="62" t="str">
        <f t="shared" si="27"/>
        <v/>
      </c>
    </row>
    <row r="153" spans="1:18" x14ac:dyDescent="0.2">
      <c r="A153" s="46" t="str">
        <f t="shared" si="24"/>
        <v/>
      </c>
      <c r="B153" s="60"/>
      <c r="C153" s="60"/>
      <c r="D153" s="61"/>
      <c r="E153" s="59"/>
      <c r="F153" s="61"/>
      <c r="G153" s="149"/>
      <c r="H153" s="61"/>
      <c r="I153" s="57" t="str">
        <f t="shared" si="25"/>
        <v>-</v>
      </c>
      <c r="J153" s="26" t="str">
        <f t="shared" si="19"/>
        <v/>
      </c>
      <c r="K153" s="26" t="str">
        <f t="shared" si="26"/>
        <v/>
      </c>
      <c r="L153" s="26" t="str">
        <f t="shared" si="20"/>
        <v/>
      </c>
      <c r="M153" s="26" t="str">
        <f t="shared" si="21"/>
        <v/>
      </c>
      <c r="N153" s="26" t="str">
        <f t="shared" si="22"/>
        <v/>
      </c>
      <c r="O153" s="26" t="str">
        <f t="shared" si="23"/>
        <v/>
      </c>
      <c r="P153" s="56" t="str">
        <f>IF(OR(ISBLANK(Lieferung!$B$15),ISBLANK(G153)),"",IF(M153=FALSE,FALSE,IF(AND((Lieferung!$B$15-YEAR(G153))&gt;=16,(Lieferung!$B$15-YEAR(G153))&lt;=65),TRUE,FALSE)))</f>
        <v/>
      </c>
      <c r="Q153" s="26" t="str">
        <f>IF(ISBLANK(E153),"",IF(COUNTIF(Qualifikation!$O$12:$O$1011,I153)&gt;0,TRUE,FALSE))</f>
        <v/>
      </c>
      <c r="R153" s="62" t="str">
        <f t="shared" si="27"/>
        <v/>
      </c>
    </row>
    <row r="154" spans="1:18" x14ac:dyDescent="0.2">
      <c r="A154" s="46" t="str">
        <f t="shared" si="24"/>
        <v/>
      </c>
      <c r="B154" s="60"/>
      <c r="C154" s="60"/>
      <c r="D154" s="61"/>
      <c r="E154" s="59"/>
      <c r="F154" s="61"/>
      <c r="G154" s="149"/>
      <c r="H154" s="61"/>
      <c r="I154" s="57" t="str">
        <f t="shared" si="25"/>
        <v>-</v>
      </c>
      <c r="J154" s="26" t="str">
        <f t="shared" si="19"/>
        <v/>
      </c>
      <c r="K154" s="26" t="str">
        <f t="shared" si="26"/>
        <v/>
      </c>
      <c r="L154" s="26" t="str">
        <f t="shared" si="20"/>
        <v/>
      </c>
      <c r="M154" s="26" t="str">
        <f t="shared" si="21"/>
        <v/>
      </c>
      <c r="N154" s="26" t="str">
        <f t="shared" si="22"/>
        <v/>
      </c>
      <c r="O154" s="26" t="str">
        <f t="shared" si="23"/>
        <v/>
      </c>
      <c r="P154" s="56" t="str">
        <f>IF(OR(ISBLANK(Lieferung!$B$15),ISBLANK(G154)),"",IF(M154=FALSE,FALSE,IF(AND((Lieferung!$B$15-YEAR(G154))&gt;=16,(Lieferung!$B$15-YEAR(G154))&lt;=65),TRUE,FALSE)))</f>
        <v/>
      </c>
      <c r="Q154" s="26" t="str">
        <f>IF(ISBLANK(E154),"",IF(COUNTIF(Qualifikation!$O$12:$O$1011,I154)&gt;0,TRUE,FALSE))</f>
        <v/>
      </c>
      <c r="R154" s="62" t="str">
        <f t="shared" si="27"/>
        <v/>
      </c>
    </row>
    <row r="155" spans="1:18" x14ac:dyDescent="0.2">
      <c r="A155" s="46" t="str">
        <f t="shared" si="24"/>
        <v/>
      </c>
      <c r="B155" s="60"/>
      <c r="C155" s="60"/>
      <c r="D155" s="61"/>
      <c r="E155" s="59"/>
      <c r="F155" s="61"/>
      <c r="G155" s="149"/>
      <c r="H155" s="61"/>
      <c r="I155" s="57" t="str">
        <f t="shared" si="25"/>
        <v>-</v>
      </c>
      <c r="J155" s="26" t="str">
        <f t="shared" si="19"/>
        <v/>
      </c>
      <c r="K155" s="26" t="str">
        <f t="shared" si="26"/>
        <v/>
      </c>
      <c r="L155" s="26" t="str">
        <f t="shared" si="20"/>
        <v/>
      </c>
      <c r="M155" s="26" t="str">
        <f t="shared" si="21"/>
        <v/>
      </c>
      <c r="N155" s="26" t="str">
        <f t="shared" si="22"/>
        <v/>
      </c>
      <c r="O155" s="26" t="str">
        <f t="shared" si="23"/>
        <v/>
      </c>
      <c r="P155" s="56" t="str">
        <f>IF(OR(ISBLANK(Lieferung!$B$15),ISBLANK(G155)),"",IF(M155=FALSE,FALSE,IF(AND((Lieferung!$B$15-YEAR(G155))&gt;=16,(Lieferung!$B$15-YEAR(G155))&lt;=65),TRUE,FALSE)))</f>
        <v/>
      </c>
      <c r="Q155" s="26" t="str">
        <f>IF(ISBLANK(E155),"",IF(COUNTIF(Qualifikation!$O$12:$O$1011,I155)&gt;0,TRUE,FALSE))</f>
        <v/>
      </c>
      <c r="R155" s="62" t="str">
        <f t="shared" si="27"/>
        <v/>
      </c>
    </row>
    <row r="156" spans="1:18" x14ac:dyDescent="0.2">
      <c r="A156" s="46" t="str">
        <f t="shared" si="24"/>
        <v/>
      </c>
      <c r="B156" s="60"/>
      <c r="C156" s="60"/>
      <c r="D156" s="61"/>
      <c r="E156" s="59"/>
      <c r="F156" s="61"/>
      <c r="G156" s="149"/>
      <c r="H156" s="61"/>
      <c r="I156" s="57" t="str">
        <f t="shared" si="25"/>
        <v>-</v>
      </c>
      <c r="J156" s="26" t="str">
        <f t="shared" si="19"/>
        <v/>
      </c>
      <c r="K156" s="26" t="str">
        <f t="shared" si="26"/>
        <v/>
      </c>
      <c r="L156" s="26" t="str">
        <f t="shared" si="20"/>
        <v/>
      </c>
      <c r="M156" s="26" t="str">
        <f t="shared" si="21"/>
        <v/>
      </c>
      <c r="N156" s="26" t="str">
        <f t="shared" si="22"/>
        <v/>
      </c>
      <c r="O156" s="26" t="str">
        <f t="shared" si="23"/>
        <v/>
      </c>
      <c r="P156" s="56" t="str">
        <f>IF(OR(ISBLANK(Lieferung!$B$15),ISBLANK(G156)),"",IF(M156=FALSE,FALSE,IF(AND((Lieferung!$B$15-YEAR(G156))&gt;=16,(Lieferung!$B$15-YEAR(G156))&lt;=65),TRUE,FALSE)))</f>
        <v/>
      </c>
      <c r="Q156" s="26" t="str">
        <f>IF(ISBLANK(E156),"",IF(COUNTIF(Qualifikation!$O$12:$O$1011,I156)&gt;0,TRUE,FALSE))</f>
        <v/>
      </c>
      <c r="R156" s="62" t="str">
        <f t="shared" si="27"/>
        <v/>
      </c>
    </row>
    <row r="157" spans="1:18" x14ac:dyDescent="0.2">
      <c r="A157" s="46" t="str">
        <f t="shared" si="24"/>
        <v/>
      </c>
      <c r="B157" s="60"/>
      <c r="C157" s="60"/>
      <c r="D157" s="61"/>
      <c r="E157" s="59"/>
      <c r="F157" s="61"/>
      <c r="G157" s="149"/>
      <c r="H157" s="61"/>
      <c r="I157" s="57" t="str">
        <f t="shared" si="25"/>
        <v>-</v>
      </c>
      <c r="J157" s="26" t="str">
        <f t="shared" si="19"/>
        <v/>
      </c>
      <c r="K157" s="26" t="str">
        <f t="shared" si="26"/>
        <v/>
      </c>
      <c r="L157" s="26" t="str">
        <f t="shared" si="20"/>
        <v/>
      </c>
      <c r="M157" s="26" t="str">
        <f t="shared" si="21"/>
        <v/>
      </c>
      <c r="N157" s="26" t="str">
        <f t="shared" si="22"/>
        <v/>
      </c>
      <c r="O157" s="26" t="str">
        <f t="shared" si="23"/>
        <v/>
      </c>
      <c r="P157" s="56" t="str">
        <f>IF(OR(ISBLANK(Lieferung!$B$15),ISBLANK(G157)),"",IF(M157=FALSE,FALSE,IF(AND((Lieferung!$B$15-YEAR(G157))&gt;=16,(Lieferung!$B$15-YEAR(G157))&lt;=65),TRUE,FALSE)))</f>
        <v/>
      </c>
      <c r="Q157" s="26" t="str">
        <f>IF(ISBLANK(E157),"",IF(COUNTIF(Qualifikation!$O$12:$O$1011,I157)&gt;0,TRUE,FALSE))</f>
        <v/>
      </c>
      <c r="R157" s="62" t="str">
        <f t="shared" si="27"/>
        <v/>
      </c>
    </row>
    <row r="158" spans="1:18" x14ac:dyDescent="0.2">
      <c r="A158" s="46" t="str">
        <f t="shared" si="24"/>
        <v/>
      </c>
      <c r="B158" s="60"/>
      <c r="C158" s="60"/>
      <c r="D158" s="61"/>
      <c r="E158" s="59"/>
      <c r="F158" s="61"/>
      <c r="G158" s="149"/>
      <c r="H158" s="61"/>
      <c r="I158" s="57" t="str">
        <f t="shared" si="25"/>
        <v>-</v>
      </c>
      <c r="J158" s="26" t="str">
        <f t="shared" si="19"/>
        <v/>
      </c>
      <c r="K158" s="26" t="str">
        <f t="shared" si="26"/>
        <v/>
      </c>
      <c r="L158" s="26" t="str">
        <f t="shared" si="20"/>
        <v/>
      </c>
      <c r="M158" s="26" t="str">
        <f t="shared" si="21"/>
        <v/>
      </c>
      <c r="N158" s="26" t="str">
        <f t="shared" si="22"/>
        <v/>
      </c>
      <c r="O158" s="26" t="str">
        <f t="shared" si="23"/>
        <v/>
      </c>
      <c r="P158" s="56" t="str">
        <f>IF(OR(ISBLANK(Lieferung!$B$15),ISBLANK(G158)),"",IF(M158=FALSE,FALSE,IF(AND((Lieferung!$B$15-YEAR(G158))&gt;=16,(Lieferung!$B$15-YEAR(G158))&lt;=65),TRUE,FALSE)))</f>
        <v/>
      </c>
      <c r="Q158" s="26" t="str">
        <f>IF(ISBLANK(E158),"",IF(COUNTIF(Qualifikation!$O$12:$O$1011,I158)&gt;0,TRUE,FALSE))</f>
        <v/>
      </c>
      <c r="R158" s="62" t="str">
        <f t="shared" si="27"/>
        <v/>
      </c>
    </row>
    <row r="159" spans="1:18" x14ac:dyDescent="0.2">
      <c r="A159" s="46" t="str">
        <f t="shared" si="24"/>
        <v/>
      </c>
      <c r="B159" s="60"/>
      <c r="C159" s="60"/>
      <c r="D159" s="61"/>
      <c r="E159" s="59"/>
      <c r="F159" s="61"/>
      <c r="G159" s="149"/>
      <c r="H159" s="61"/>
      <c r="I159" s="57" t="str">
        <f t="shared" si="25"/>
        <v>-</v>
      </c>
      <c r="J159" s="26" t="str">
        <f t="shared" si="19"/>
        <v/>
      </c>
      <c r="K159" s="26" t="str">
        <f t="shared" si="26"/>
        <v/>
      </c>
      <c r="L159" s="26" t="str">
        <f t="shared" si="20"/>
        <v/>
      </c>
      <c r="M159" s="26" t="str">
        <f t="shared" si="21"/>
        <v/>
      </c>
      <c r="N159" s="26" t="str">
        <f t="shared" si="22"/>
        <v/>
      </c>
      <c r="O159" s="26" t="str">
        <f t="shared" si="23"/>
        <v/>
      </c>
      <c r="P159" s="56" t="str">
        <f>IF(OR(ISBLANK(Lieferung!$B$15),ISBLANK(G159)),"",IF(M159=FALSE,FALSE,IF(AND((Lieferung!$B$15-YEAR(G159))&gt;=16,(Lieferung!$B$15-YEAR(G159))&lt;=65),TRUE,FALSE)))</f>
        <v/>
      </c>
      <c r="Q159" s="26" t="str">
        <f>IF(ISBLANK(E159),"",IF(COUNTIF(Qualifikation!$O$12:$O$1011,I159)&gt;0,TRUE,FALSE))</f>
        <v/>
      </c>
      <c r="R159" s="62" t="str">
        <f t="shared" si="27"/>
        <v/>
      </c>
    </row>
    <row r="160" spans="1:18" x14ac:dyDescent="0.2">
      <c r="A160" s="46" t="str">
        <f t="shared" si="24"/>
        <v/>
      </c>
      <c r="B160" s="60"/>
      <c r="C160" s="60"/>
      <c r="D160" s="61"/>
      <c r="E160" s="59"/>
      <c r="F160" s="61"/>
      <c r="G160" s="149"/>
      <c r="H160" s="61"/>
      <c r="I160" s="57" t="str">
        <f t="shared" si="25"/>
        <v>-</v>
      </c>
      <c r="J160" s="26" t="str">
        <f t="shared" si="19"/>
        <v/>
      </c>
      <c r="K160" s="26" t="str">
        <f t="shared" si="26"/>
        <v/>
      </c>
      <c r="L160" s="26" t="str">
        <f t="shared" si="20"/>
        <v/>
      </c>
      <c r="M160" s="26" t="str">
        <f t="shared" si="21"/>
        <v/>
      </c>
      <c r="N160" s="26" t="str">
        <f t="shared" si="22"/>
        <v/>
      </c>
      <c r="O160" s="26" t="str">
        <f t="shared" si="23"/>
        <v/>
      </c>
      <c r="P160" s="56" t="str">
        <f>IF(OR(ISBLANK(Lieferung!$B$15),ISBLANK(G160)),"",IF(M160=FALSE,FALSE,IF(AND((Lieferung!$B$15-YEAR(G160))&gt;=16,(Lieferung!$B$15-YEAR(G160))&lt;=65),TRUE,FALSE)))</f>
        <v/>
      </c>
      <c r="Q160" s="26" t="str">
        <f>IF(ISBLANK(E160),"",IF(COUNTIF(Qualifikation!$O$12:$O$1011,I160)&gt;0,TRUE,FALSE))</f>
        <v/>
      </c>
      <c r="R160" s="62" t="str">
        <f t="shared" si="27"/>
        <v/>
      </c>
    </row>
    <row r="161" spans="1:18" x14ac:dyDescent="0.2">
      <c r="A161" s="46" t="str">
        <f t="shared" si="24"/>
        <v/>
      </c>
      <c r="B161" s="60"/>
      <c r="C161" s="60"/>
      <c r="D161" s="61"/>
      <c r="E161" s="59"/>
      <c r="F161" s="61"/>
      <c r="G161" s="149"/>
      <c r="H161" s="61"/>
      <c r="I161" s="57" t="str">
        <f t="shared" si="25"/>
        <v>-</v>
      </c>
      <c r="J161" s="26" t="str">
        <f t="shared" si="19"/>
        <v/>
      </c>
      <c r="K161" s="26" t="str">
        <f t="shared" si="26"/>
        <v/>
      </c>
      <c r="L161" s="26" t="str">
        <f t="shared" si="20"/>
        <v/>
      </c>
      <c r="M161" s="26" t="str">
        <f t="shared" si="21"/>
        <v/>
      </c>
      <c r="N161" s="26" t="str">
        <f t="shared" si="22"/>
        <v/>
      </c>
      <c r="O161" s="26" t="str">
        <f t="shared" si="23"/>
        <v/>
      </c>
      <c r="P161" s="56" t="str">
        <f>IF(OR(ISBLANK(Lieferung!$B$15),ISBLANK(G161)),"",IF(M161=FALSE,FALSE,IF(AND((Lieferung!$B$15-YEAR(G161))&gt;=16,(Lieferung!$B$15-YEAR(G161))&lt;=65),TRUE,FALSE)))</f>
        <v/>
      </c>
      <c r="Q161" s="26" t="str">
        <f>IF(ISBLANK(E161),"",IF(COUNTIF(Qualifikation!$O$12:$O$1011,I161)&gt;0,TRUE,FALSE))</f>
        <v/>
      </c>
      <c r="R161" s="62" t="str">
        <f t="shared" si="27"/>
        <v/>
      </c>
    </row>
    <row r="162" spans="1:18" x14ac:dyDescent="0.2">
      <c r="A162" s="46" t="str">
        <f t="shared" si="24"/>
        <v/>
      </c>
      <c r="B162" s="60"/>
      <c r="C162" s="60"/>
      <c r="D162" s="61"/>
      <c r="E162" s="59"/>
      <c r="F162" s="61"/>
      <c r="G162" s="149"/>
      <c r="H162" s="61"/>
      <c r="I162" s="57" t="str">
        <f t="shared" si="25"/>
        <v>-</v>
      </c>
      <c r="J162" s="26" t="str">
        <f t="shared" si="19"/>
        <v/>
      </c>
      <c r="K162" s="26" t="str">
        <f t="shared" si="26"/>
        <v/>
      </c>
      <c r="L162" s="26" t="str">
        <f t="shared" si="20"/>
        <v/>
      </c>
      <c r="M162" s="26" t="str">
        <f t="shared" si="21"/>
        <v/>
      </c>
      <c r="N162" s="26" t="str">
        <f t="shared" si="22"/>
        <v/>
      </c>
      <c r="O162" s="26" t="str">
        <f t="shared" si="23"/>
        <v/>
      </c>
      <c r="P162" s="56" t="str">
        <f>IF(OR(ISBLANK(Lieferung!$B$15),ISBLANK(G162)),"",IF(M162=FALSE,FALSE,IF(AND((Lieferung!$B$15-YEAR(G162))&gt;=16,(Lieferung!$B$15-YEAR(G162))&lt;=65),TRUE,FALSE)))</f>
        <v/>
      </c>
      <c r="Q162" s="26" t="str">
        <f>IF(ISBLANK(E162),"",IF(COUNTIF(Qualifikation!$O$12:$O$1011,I162)&gt;0,TRUE,FALSE))</f>
        <v/>
      </c>
      <c r="R162" s="62" t="str">
        <f t="shared" si="27"/>
        <v/>
      </c>
    </row>
    <row r="163" spans="1:18" x14ac:dyDescent="0.2">
      <c r="A163" s="46" t="str">
        <f t="shared" si="24"/>
        <v/>
      </c>
      <c r="B163" s="60"/>
      <c r="C163" s="60"/>
      <c r="D163" s="61"/>
      <c r="E163" s="59"/>
      <c r="F163" s="61"/>
      <c r="G163" s="149"/>
      <c r="H163" s="61"/>
      <c r="I163" s="57" t="str">
        <f t="shared" si="25"/>
        <v>-</v>
      </c>
      <c r="J163" s="26" t="str">
        <f t="shared" si="19"/>
        <v/>
      </c>
      <c r="K163" s="26" t="str">
        <f t="shared" si="26"/>
        <v/>
      </c>
      <c r="L163" s="26" t="str">
        <f t="shared" si="20"/>
        <v/>
      </c>
      <c r="M163" s="26" t="str">
        <f t="shared" si="21"/>
        <v/>
      </c>
      <c r="N163" s="26" t="str">
        <f t="shared" si="22"/>
        <v/>
      </c>
      <c r="O163" s="26" t="str">
        <f t="shared" si="23"/>
        <v/>
      </c>
      <c r="P163" s="56" t="str">
        <f>IF(OR(ISBLANK(Lieferung!$B$15),ISBLANK(G163)),"",IF(M163=FALSE,FALSE,IF(AND((Lieferung!$B$15-YEAR(G163))&gt;=16,(Lieferung!$B$15-YEAR(G163))&lt;=65),TRUE,FALSE)))</f>
        <v/>
      </c>
      <c r="Q163" s="26" t="str">
        <f>IF(ISBLANK(E163),"",IF(COUNTIF(Qualifikation!$O$12:$O$1011,I163)&gt;0,TRUE,FALSE))</f>
        <v/>
      </c>
      <c r="R163" s="62" t="str">
        <f t="shared" si="27"/>
        <v/>
      </c>
    </row>
    <row r="164" spans="1:18" x14ac:dyDescent="0.2">
      <c r="A164" s="46" t="str">
        <f t="shared" si="24"/>
        <v/>
      </c>
      <c r="B164" s="60"/>
      <c r="C164" s="60"/>
      <c r="D164" s="61"/>
      <c r="E164" s="59"/>
      <c r="F164" s="61"/>
      <c r="G164" s="149"/>
      <c r="H164" s="61"/>
      <c r="I164" s="57" t="str">
        <f t="shared" si="25"/>
        <v>-</v>
      </c>
      <c r="J164" s="26" t="str">
        <f t="shared" si="19"/>
        <v/>
      </c>
      <c r="K164" s="26" t="str">
        <f t="shared" si="26"/>
        <v/>
      </c>
      <c r="L164" s="26" t="str">
        <f t="shared" si="20"/>
        <v/>
      </c>
      <c r="M164" s="26" t="str">
        <f t="shared" si="21"/>
        <v/>
      </c>
      <c r="N164" s="26" t="str">
        <f t="shared" si="22"/>
        <v/>
      </c>
      <c r="O164" s="26" t="str">
        <f t="shared" si="23"/>
        <v/>
      </c>
      <c r="P164" s="56" t="str">
        <f>IF(OR(ISBLANK(Lieferung!$B$15),ISBLANK(G164)),"",IF(M164=FALSE,FALSE,IF(AND((Lieferung!$B$15-YEAR(G164))&gt;=16,(Lieferung!$B$15-YEAR(G164))&lt;=65),TRUE,FALSE)))</f>
        <v/>
      </c>
      <c r="Q164" s="26" t="str">
        <f>IF(ISBLANK(E164),"",IF(COUNTIF(Qualifikation!$O$12:$O$1011,I164)&gt;0,TRUE,FALSE))</f>
        <v/>
      </c>
      <c r="R164" s="62" t="str">
        <f t="shared" si="27"/>
        <v/>
      </c>
    </row>
    <row r="165" spans="1:18" x14ac:dyDescent="0.2">
      <c r="A165" s="46" t="str">
        <f t="shared" si="24"/>
        <v/>
      </c>
      <c r="B165" s="60"/>
      <c r="C165" s="60"/>
      <c r="D165" s="61"/>
      <c r="E165" s="59"/>
      <c r="F165" s="61"/>
      <c r="G165" s="149"/>
      <c r="H165" s="61"/>
      <c r="I165" s="57" t="str">
        <f t="shared" si="25"/>
        <v>-</v>
      </c>
      <c r="J165" s="26" t="str">
        <f t="shared" si="19"/>
        <v/>
      </c>
      <c r="K165" s="26" t="str">
        <f t="shared" si="26"/>
        <v/>
      </c>
      <c r="L165" s="26" t="str">
        <f t="shared" si="20"/>
        <v/>
      </c>
      <c r="M165" s="26" t="str">
        <f t="shared" si="21"/>
        <v/>
      </c>
      <c r="N165" s="26" t="str">
        <f t="shared" si="22"/>
        <v/>
      </c>
      <c r="O165" s="26" t="str">
        <f t="shared" si="23"/>
        <v/>
      </c>
      <c r="P165" s="56" t="str">
        <f>IF(OR(ISBLANK(Lieferung!$B$15),ISBLANK(G165)),"",IF(M165=FALSE,FALSE,IF(AND((Lieferung!$B$15-YEAR(G165))&gt;=16,(Lieferung!$B$15-YEAR(G165))&lt;=65),TRUE,FALSE)))</f>
        <v/>
      </c>
      <c r="Q165" s="26" t="str">
        <f>IF(ISBLANK(E165),"",IF(COUNTIF(Qualifikation!$O$12:$O$1011,I165)&gt;0,TRUE,FALSE))</f>
        <v/>
      </c>
      <c r="R165" s="62" t="str">
        <f t="shared" si="27"/>
        <v/>
      </c>
    </row>
    <row r="166" spans="1:18" x14ac:dyDescent="0.2">
      <c r="A166" s="46" t="str">
        <f t="shared" si="24"/>
        <v/>
      </c>
      <c r="B166" s="60"/>
      <c r="C166" s="60"/>
      <c r="D166" s="61"/>
      <c r="E166" s="59"/>
      <c r="F166" s="61"/>
      <c r="G166" s="149"/>
      <c r="H166" s="61"/>
      <c r="I166" s="57" t="str">
        <f t="shared" si="25"/>
        <v>-</v>
      </c>
      <c r="J166" s="26" t="str">
        <f t="shared" si="19"/>
        <v/>
      </c>
      <c r="K166" s="26" t="str">
        <f t="shared" si="26"/>
        <v/>
      </c>
      <c r="L166" s="26" t="str">
        <f t="shared" si="20"/>
        <v/>
      </c>
      <c r="M166" s="26" t="str">
        <f t="shared" si="21"/>
        <v/>
      </c>
      <c r="N166" s="26" t="str">
        <f t="shared" si="22"/>
        <v/>
      </c>
      <c r="O166" s="26" t="str">
        <f t="shared" si="23"/>
        <v/>
      </c>
      <c r="P166" s="56" t="str">
        <f>IF(OR(ISBLANK(Lieferung!$B$15),ISBLANK(G166)),"",IF(M166=FALSE,FALSE,IF(AND((Lieferung!$B$15-YEAR(G166))&gt;=16,(Lieferung!$B$15-YEAR(G166))&lt;=65),TRUE,FALSE)))</f>
        <v/>
      </c>
      <c r="Q166" s="26" t="str">
        <f>IF(ISBLANK(E166),"",IF(COUNTIF(Qualifikation!$O$12:$O$1011,I166)&gt;0,TRUE,FALSE))</f>
        <v/>
      </c>
      <c r="R166" s="62" t="str">
        <f t="shared" si="27"/>
        <v/>
      </c>
    </row>
    <row r="167" spans="1:18" x14ac:dyDescent="0.2">
      <c r="A167" s="46" t="str">
        <f t="shared" si="24"/>
        <v/>
      </c>
      <c r="B167" s="60"/>
      <c r="C167" s="60"/>
      <c r="D167" s="61"/>
      <c r="E167" s="59"/>
      <c r="F167" s="61"/>
      <c r="G167" s="149"/>
      <c r="H167" s="61"/>
      <c r="I167" s="57" t="str">
        <f t="shared" si="25"/>
        <v>-</v>
      </c>
      <c r="J167" s="26" t="str">
        <f t="shared" si="19"/>
        <v/>
      </c>
      <c r="K167" s="26" t="str">
        <f t="shared" si="26"/>
        <v/>
      </c>
      <c r="L167" s="26" t="str">
        <f t="shared" si="20"/>
        <v/>
      </c>
      <c r="M167" s="26" t="str">
        <f t="shared" si="21"/>
        <v/>
      </c>
      <c r="N167" s="26" t="str">
        <f t="shared" si="22"/>
        <v/>
      </c>
      <c r="O167" s="26" t="str">
        <f t="shared" si="23"/>
        <v/>
      </c>
      <c r="P167" s="56" t="str">
        <f>IF(OR(ISBLANK(Lieferung!$B$15),ISBLANK(G167)),"",IF(M167=FALSE,FALSE,IF(AND((Lieferung!$B$15-YEAR(G167))&gt;=16,(Lieferung!$B$15-YEAR(G167))&lt;=65),TRUE,FALSE)))</f>
        <v/>
      </c>
      <c r="Q167" s="26" t="str">
        <f>IF(ISBLANK(E167),"",IF(COUNTIF(Qualifikation!$O$12:$O$1011,I167)&gt;0,TRUE,FALSE))</f>
        <v/>
      </c>
      <c r="R167" s="62" t="str">
        <f t="shared" si="27"/>
        <v/>
      </c>
    </row>
    <row r="168" spans="1:18" x14ac:dyDescent="0.2">
      <c r="A168" s="46" t="str">
        <f t="shared" si="24"/>
        <v/>
      </c>
      <c r="B168" s="60"/>
      <c r="C168" s="60"/>
      <c r="D168" s="61"/>
      <c r="E168" s="59"/>
      <c r="F168" s="61"/>
      <c r="G168" s="149"/>
      <c r="H168" s="61"/>
      <c r="I168" s="57" t="str">
        <f t="shared" si="25"/>
        <v>-</v>
      </c>
      <c r="J168" s="26" t="str">
        <f t="shared" si="19"/>
        <v/>
      </c>
      <c r="K168" s="26" t="str">
        <f t="shared" si="26"/>
        <v/>
      </c>
      <c r="L168" s="26" t="str">
        <f t="shared" si="20"/>
        <v/>
      </c>
      <c r="M168" s="26" t="str">
        <f t="shared" si="21"/>
        <v/>
      </c>
      <c r="N168" s="26" t="str">
        <f t="shared" si="22"/>
        <v/>
      </c>
      <c r="O168" s="26" t="str">
        <f t="shared" si="23"/>
        <v/>
      </c>
      <c r="P168" s="56" t="str">
        <f>IF(OR(ISBLANK(Lieferung!$B$15),ISBLANK(G168)),"",IF(M168=FALSE,FALSE,IF(AND((Lieferung!$B$15-YEAR(G168))&gt;=16,(Lieferung!$B$15-YEAR(G168))&lt;=65),TRUE,FALSE)))</f>
        <v/>
      </c>
      <c r="Q168" s="26" t="str">
        <f>IF(ISBLANK(E168),"",IF(COUNTIF(Qualifikation!$O$12:$O$1011,I168)&gt;0,TRUE,FALSE))</f>
        <v/>
      </c>
      <c r="R168" s="62" t="str">
        <f t="shared" si="27"/>
        <v/>
      </c>
    </row>
    <row r="169" spans="1:18" x14ac:dyDescent="0.2">
      <c r="A169" s="46" t="str">
        <f t="shared" si="24"/>
        <v/>
      </c>
      <c r="B169" s="60"/>
      <c r="C169" s="60"/>
      <c r="D169" s="61"/>
      <c r="E169" s="59"/>
      <c r="F169" s="61"/>
      <c r="G169" s="149"/>
      <c r="H169" s="61"/>
      <c r="I169" s="57" t="str">
        <f t="shared" si="25"/>
        <v>-</v>
      </c>
      <c r="J169" s="26" t="str">
        <f t="shared" si="19"/>
        <v/>
      </c>
      <c r="K169" s="26" t="str">
        <f t="shared" si="26"/>
        <v/>
      </c>
      <c r="L169" s="26" t="str">
        <f t="shared" si="20"/>
        <v/>
      </c>
      <c r="M169" s="26" t="str">
        <f t="shared" si="21"/>
        <v/>
      </c>
      <c r="N169" s="26" t="str">
        <f t="shared" si="22"/>
        <v/>
      </c>
      <c r="O169" s="26" t="str">
        <f t="shared" si="23"/>
        <v/>
      </c>
      <c r="P169" s="56" t="str">
        <f>IF(OR(ISBLANK(Lieferung!$B$15),ISBLANK(G169)),"",IF(M169=FALSE,FALSE,IF(AND((Lieferung!$B$15-YEAR(G169))&gt;=16,(Lieferung!$B$15-YEAR(G169))&lt;=65),TRUE,FALSE)))</f>
        <v/>
      </c>
      <c r="Q169" s="26" t="str">
        <f>IF(ISBLANK(E169),"",IF(COUNTIF(Qualifikation!$O$12:$O$1011,I169)&gt;0,TRUE,FALSE))</f>
        <v/>
      </c>
      <c r="R169" s="62" t="str">
        <f t="shared" si="27"/>
        <v/>
      </c>
    </row>
    <row r="170" spans="1:18" x14ac:dyDescent="0.2">
      <c r="A170" s="46" t="str">
        <f t="shared" si="24"/>
        <v/>
      </c>
      <c r="B170" s="60"/>
      <c r="C170" s="60"/>
      <c r="D170" s="61"/>
      <c r="E170" s="59"/>
      <c r="F170" s="61"/>
      <c r="G170" s="149"/>
      <c r="H170" s="61"/>
      <c r="I170" s="57" t="str">
        <f t="shared" si="25"/>
        <v>-</v>
      </c>
      <c r="J170" s="26" t="str">
        <f t="shared" si="19"/>
        <v/>
      </c>
      <c r="K170" s="26" t="str">
        <f t="shared" si="26"/>
        <v/>
      </c>
      <c r="L170" s="26" t="str">
        <f t="shared" si="20"/>
        <v/>
      </c>
      <c r="M170" s="26" t="str">
        <f t="shared" si="21"/>
        <v/>
      </c>
      <c r="N170" s="26" t="str">
        <f t="shared" si="22"/>
        <v/>
      </c>
      <c r="O170" s="26" t="str">
        <f t="shared" si="23"/>
        <v/>
      </c>
      <c r="P170" s="56" t="str">
        <f>IF(OR(ISBLANK(Lieferung!$B$15),ISBLANK(G170)),"",IF(M170=FALSE,FALSE,IF(AND((Lieferung!$B$15-YEAR(G170))&gt;=16,(Lieferung!$B$15-YEAR(G170))&lt;=65),TRUE,FALSE)))</f>
        <v/>
      </c>
      <c r="Q170" s="26" t="str">
        <f>IF(ISBLANK(E170),"",IF(COUNTIF(Qualifikation!$O$12:$O$1011,I170)&gt;0,TRUE,FALSE))</f>
        <v/>
      </c>
      <c r="R170" s="62" t="str">
        <f t="shared" si="27"/>
        <v/>
      </c>
    </row>
    <row r="171" spans="1:18" x14ac:dyDescent="0.2">
      <c r="A171" s="46" t="str">
        <f t="shared" si="24"/>
        <v/>
      </c>
      <c r="B171" s="60"/>
      <c r="C171" s="60"/>
      <c r="D171" s="61"/>
      <c r="E171" s="59"/>
      <c r="F171" s="61"/>
      <c r="G171" s="149"/>
      <c r="H171" s="61"/>
      <c r="I171" s="57" t="str">
        <f t="shared" si="25"/>
        <v>-</v>
      </c>
      <c r="J171" s="26" t="str">
        <f t="shared" si="19"/>
        <v/>
      </c>
      <c r="K171" s="26" t="str">
        <f t="shared" si="26"/>
        <v/>
      </c>
      <c r="L171" s="26" t="str">
        <f t="shared" si="20"/>
        <v/>
      </c>
      <c r="M171" s="26" t="str">
        <f t="shared" si="21"/>
        <v/>
      </c>
      <c r="N171" s="26" t="str">
        <f t="shared" si="22"/>
        <v/>
      </c>
      <c r="O171" s="26" t="str">
        <f t="shared" si="23"/>
        <v/>
      </c>
      <c r="P171" s="56" t="str">
        <f>IF(OR(ISBLANK(Lieferung!$B$15),ISBLANK(G171)),"",IF(M171=FALSE,FALSE,IF(AND((Lieferung!$B$15-YEAR(G171))&gt;=16,(Lieferung!$B$15-YEAR(G171))&lt;=65),TRUE,FALSE)))</f>
        <v/>
      </c>
      <c r="Q171" s="26" t="str">
        <f>IF(ISBLANK(E171),"",IF(COUNTIF(Qualifikation!$O$12:$O$1011,I171)&gt;0,TRUE,FALSE))</f>
        <v/>
      </c>
      <c r="R171" s="62" t="str">
        <f t="shared" si="27"/>
        <v/>
      </c>
    </row>
    <row r="172" spans="1:18" x14ac:dyDescent="0.2">
      <c r="A172" s="46" t="str">
        <f t="shared" si="24"/>
        <v/>
      </c>
      <c r="B172" s="60"/>
      <c r="C172" s="60"/>
      <c r="D172" s="61"/>
      <c r="E172" s="59"/>
      <c r="F172" s="61"/>
      <c r="G172" s="149"/>
      <c r="H172" s="61"/>
      <c r="I172" s="57" t="str">
        <f t="shared" si="25"/>
        <v>-</v>
      </c>
      <c r="J172" s="26" t="str">
        <f t="shared" si="19"/>
        <v/>
      </c>
      <c r="K172" s="26" t="str">
        <f t="shared" si="26"/>
        <v/>
      </c>
      <c r="L172" s="26" t="str">
        <f t="shared" si="20"/>
        <v/>
      </c>
      <c r="M172" s="26" t="str">
        <f t="shared" si="21"/>
        <v/>
      </c>
      <c r="N172" s="26" t="str">
        <f t="shared" si="22"/>
        <v/>
      </c>
      <c r="O172" s="26" t="str">
        <f t="shared" si="23"/>
        <v/>
      </c>
      <c r="P172" s="56" t="str">
        <f>IF(OR(ISBLANK(Lieferung!$B$15),ISBLANK(G172)),"",IF(M172=FALSE,FALSE,IF(AND((Lieferung!$B$15-YEAR(G172))&gt;=16,(Lieferung!$B$15-YEAR(G172))&lt;=65),TRUE,FALSE)))</f>
        <v/>
      </c>
      <c r="Q172" s="26" t="str">
        <f>IF(ISBLANK(E172),"",IF(COUNTIF(Qualifikation!$O$12:$O$1011,I172)&gt;0,TRUE,FALSE))</f>
        <v/>
      </c>
      <c r="R172" s="62" t="str">
        <f t="shared" si="27"/>
        <v/>
      </c>
    </row>
    <row r="173" spans="1:18" x14ac:dyDescent="0.2">
      <c r="A173" s="46" t="str">
        <f t="shared" si="24"/>
        <v/>
      </c>
      <c r="B173" s="60"/>
      <c r="C173" s="60"/>
      <c r="D173" s="61"/>
      <c r="E173" s="59"/>
      <c r="F173" s="61"/>
      <c r="G173" s="149"/>
      <c r="H173" s="61"/>
      <c r="I173" s="57" t="str">
        <f t="shared" si="25"/>
        <v>-</v>
      </c>
      <c r="J173" s="26" t="str">
        <f t="shared" si="19"/>
        <v/>
      </c>
      <c r="K173" s="26" t="str">
        <f t="shared" si="26"/>
        <v/>
      </c>
      <c r="L173" s="26" t="str">
        <f t="shared" si="20"/>
        <v/>
      </c>
      <c r="M173" s="26" t="str">
        <f t="shared" si="21"/>
        <v/>
      </c>
      <c r="N173" s="26" t="str">
        <f t="shared" si="22"/>
        <v/>
      </c>
      <c r="O173" s="26" t="str">
        <f t="shared" si="23"/>
        <v/>
      </c>
      <c r="P173" s="56" t="str">
        <f>IF(OR(ISBLANK(Lieferung!$B$15),ISBLANK(G173)),"",IF(M173=FALSE,FALSE,IF(AND((Lieferung!$B$15-YEAR(G173))&gt;=16,(Lieferung!$B$15-YEAR(G173))&lt;=65),TRUE,FALSE)))</f>
        <v/>
      </c>
      <c r="Q173" s="26" t="str">
        <f>IF(ISBLANK(E173),"",IF(COUNTIF(Qualifikation!$O$12:$O$1011,I173)&gt;0,TRUE,FALSE))</f>
        <v/>
      </c>
      <c r="R173" s="62" t="str">
        <f t="shared" si="27"/>
        <v/>
      </c>
    </row>
    <row r="174" spans="1:18" x14ac:dyDescent="0.2">
      <c r="A174" s="46" t="str">
        <f t="shared" si="24"/>
        <v/>
      </c>
      <c r="B174" s="60"/>
      <c r="C174" s="60"/>
      <c r="D174" s="61"/>
      <c r="E174" s="59"/>
      <c r="F174" s="61"/>
      <c r="G174" s="149"/>
      <c r="H174" s="61"/>
      <c r="I174" s="57" t="str">
        <f t="shared" si="25"/>
        <v>-</v>
      </c>
      <c r="J174" s="26" t="str">
        <f t="shared" si="19"/>
        <v/>
      </c>
      <c r="K174" s="26" t="str">
        <f t="shared" si="26"/>
        <v/>
      </c>
      <c r="L174" s="26" t="str">
        <f t="shared" si="20"/>
        <v/>
      </c>
      <c r="M174" s="26" t="str">
        <f t="shared" si="21"/>
        <v/>
      </c>
      <c r="N174" s="26" t="str">
        <f t="shared" si="22"/>
        <v/>
      </c>
      <c r="O174" s="26" t="str">
        <f t="shared" si="23"/>
        <v/>
      </c>
      <c r="P174" s="56" t="str">
        <f>IF(OR(ISBLANK(Lieferung!$B$15),ISBLANK(G174)),"",IF(M174=FALSE,FALSE,IF(AND((Lieferung!$B$15-YEAR(G174))&gt;=16,(Lieferung!$B$15-YEAR(G174))&lt;=65),TRUE,FALSE)))</f>
        <v/>
      </c>
      <c r="Q174" s="26" t="str">
        <f>IF(ISBLANK(E174),"",IF(COUNTIF(Qualifikation!$O$12:$O$1011,I174)&gt;0,TRUE,FALSE))</f>
        <v/>
      </c>
      <c r="R174" s="62" t="str">
        <f t="shared" si="27"/>
        <v/>
      </c>
    </row>
    <row r="175" spans="1:18" x14ac:dyDescent="0.2">
      <c r="A175" s="46" t="str">
        <f t="shared" si="24"/>
        <v/>
      </c>
      <c r="B175" s="60"/>
      <c r="C175" s="60"/>
      <c r="D175" s="61"/>
      <c r="E175" s="59"/>
      <c r="F175" s="61"/>
      <c r="G175" s="149"/>
      <c r="H175" s="61"/>
      <c r="I175" s="57" t="str">
        <f t="shared" si="25"/>
        <v>-</v>
      </c>
      <c r="J175" s="26" t="str">
        <f t="shared" si="19"/>
        <v/>
      </c>
      <c r="K175" s="26" t="str">
        <f t="shared" si="26"/>
        <v/>
      </c>
      <c r="L175" s="26" t="str">
        <f t="shared" si="20"/>
        <v/>
      </c>
      <c r="M175" s="26" t="str">
        <f t="shared" si="21"/>
        <v/>
      </c>
      <c r="N175" s="26" t="str">
        <f t="shared" si="22"/>
        <v/>
      </c>
      <c r="O175" s="26" t="str">
        <f t="shared" si="23"/>
        <v/>
      </c>
      <c r="P175" s="56" t="str">
        <f>IF(OR(ISBLANK(Lieferung!$B$15),ISBLANK(G175)),"",IF(M175=FALSE,FALSE,IF(AND((Lieferung!$B$15-YEAR(G175))&gt;=16,(Lieferung!$B$15-YEAR(G175))&lt;=65),TRUE,FALSE)))</f>
        <v/>
      </c>
      <c r="Q175" s="26" t="str">
        <f>IF(ISBLANK(E175),"",IF(COUNTIF(Qualifikation!$O$12:$O$1011,I175)&gt;0,TRUE,FALSE))</f>
        <v/>
      </c>
      <c r="R175" s="62" t="str">
        <f t="shared" si="27"/>
        <v/>
      </c>
    </row>
    <row r="176" spans="1:18" x14ac:dyDescent="0.2">
      <c r="A176" s="46" t="str">
        <f t="shared" si="24"/>
        <v/>
      </c>
      <c r="B176" s="60"/>
      <c r="C176" s="60"/>
      <c r="D176" s="61"/>
      <c r="E176" s="59"/>
      <c r="F176" s="61"/>
      <c r="G176" s="149"/>
      <c r="H176" s="61"/>
      <c r="I176" s="57" t="str">
        <f t="shared" si="25"/>
        <v>-</v>
      </c>
      <c r="J176" s="26" t="str">
        <f t="shared" ref="J176:J239" si="28">IF(D176="CH.AHV",IF(LEN(E176)=13,IF((MID(E176,13,1)+1-1)=MOD(10-(MID(E176,1,1)+3*MID(E176,2,1)+MID(E176,3,1)+3*MID(E176,4,1)+MID(E176,5,1)+3*MID(E176,6,1)+MID(E176,7,1)+3*MID(E176,8,1)+MID(E176,9,1)+3*MID(E176,10,1)+MID(E176,11,1)+3*MID(E176,12,1)),10),TRUE,FALSE),FALSE),"")</f>
        <v/>
      </c>
      <c r="K176" s="26" t="str">
        <f t="shared" si="26"/>
        <v/>
      </c>
      <c r="L176" s="26" t="str">
        <f t="shared" ref="L176:L239" si="29">IF(ISBLANK(D176),"",IF(OR(ISNA(MATCH(D176,codecatidpers,0)),D176="-"),FALSE,TRUE))</f>
        <v/>
      </c>
      <c r="M176" s="26" t="str">
        <f t="shared" ref="M176:M239" si="30">IF(ISBLANK(G176),"",IF(AND(G176 &gt; DATE(1925,1,1),G176 &lt; DATE(2100,1,1)),TRUE,FALSE))</f>
        <v/>
      </c>
      <c r="N176" s="26" t="str">
        <f t="shared" ref="N176:N239" si="31">IF(ISBLANK(F176),"",IF(OR(ISNA(MATCH(F176,libsex,0)),F176="-"),FALSE,TRUE))</f>
        <v/>
      </c>
      <c r="O176" s="26" t="str">
        <f t="shared" ref="O176:O239" si="32">IF(ISBLANK(H176),"",IF(OR(ISNA(MATCH(H176,libgem,0)),H176="-"),FALSE,TRUE))</f>
        <v/>
      </c>
      <c r="P176" s="56" t="str">
        <f>IF(OR(ISBLANK(Lieferung!$B$15),ISBLANK(G176)),"",IF(M176=FALSE,FALSE,IF(AND((Lieferung!$B$15-YEAR(G176))&gt;=16,(Lieferung!$B$15-YEAR(G176))&lt;=65),TRUE,FALSE)))</f>
        <v/>
      </c>
      <c r="Q176" s="26" t="str">
        <f>IF(ISBLANK(E176),"",IF(COUNTIF(Qualifikation!$O$12:$O$1011,I176)&gt;0,TRUE,FALSE))</f>
        <v/>
      </c>
      <c r="R176" s="62" t="str">
        <f t="shared" si="27"/>
        <v/>
      </c>
    </row>
    <row r="177" spans="1:18" x14ac:dyDescent="0.2">
      <c r="A177" s="46" t="str">
        <f t="shared" si="24"/>
        <v/>
      </c>
      <c r="B177" s="60"/>
      <c r="C177" s="60"/>
      <c r="D177" s="61"/>
      <c r="E177" s="59"/>
      <c r="F177" s="61"/>
      <c r="G177" s="149"/>
      <c r="H177" s="61"/>
      <c r="I177" s="57" t="str">
        <f t="shared" si="25"/>
        <v>-</v>
      </c>
      <c r="J177" s="26" t="str">
        <f t="shared" si="28"/>
        <v/>
      </c>
      <c r="K177" s="26" t="str">
        <f t="shared" si="26"/>
        <v/>
      </c>
      <c r="L177" s="26" t="str">
        <f t="shared" si="29"/>
        <v/>
      </c>
      <c r="M177" s="26" t="str">
        <f t="shared" si="30"/>
        <v/>
      </c>
      <c r="N177" s="26" t="str">
        <f t="shared" si="31"/>
        <v/>
      </c>
      <c r="O177" s="26" t="str">
        <f t="shared" si="32"/>
        <v/>
      </c>
      <c r="P177" s="56" t="str">
        <f>IF(OR(ISBLANK(Lieferung!$B$15),ISBLANK(G177)),"",IF(M177=FALSE,FALSE,IF(AND((Lieferung!$B$15-YEAR(G177))&gt;=16,(Lieferung!$B$15-YEAR(G177))&lt;=65),TRUE,FALSE)))</f>
        <v/>
      </c>
      <c r="Q177" s="26" t="str">
        <f>IF(ISBLANK(E177),"",IF(COUNTIF(Qualifikation!$O$12:$O$1011,I177)&gt;0,TRUE,FALSE))</f>
        <v/>
      </c>
      <c r="R177" s="62" t="str">
        <f t="shared" si="27"/>
        <v/>
      </c>
    </row>
    <row r="178" spans="1:18" x14ac:dyDescent="0.2">
      <c r="A178" s="46" t="str">
        <f t="shared" si="24"/>
        <v/>
      </c>
      <c r="B178" s="60"/>
      <c r="C178" s="60"/>
      <c r="D178" s="61"/>
      <c r="E178" s="59"/>
      <c r="F178" s="61"/>
      <c r="G178" s="149"/>
      <c r="H178" s="61"/>
      <c r="I178" s="57" t="str">
        <f t="shared" si="25"/>
        <v>-</v>
      </c>
      <c r="J178" s="26" t="str">
        <f t="shared" si="28"/>
        <v/>
      </c>
      <c r="K178" s="26" t="str">
        <f t="shared" si="26"/>
        <v/>
      </c>
      <c r="L178" s="26" t="str">
        <f t="shared" si="29"/>
        <v/>
      </c>
      <c r="M178" s="26" t="str">
        <f t="shared" si="30"/>
        <v/>
      </c>
      <c r="N178" s="26" t="str">
        <f t="shared" si="31"/>
        <v/>
      </c>
      <c r="O178" s="26" t="str">
        <f t="shared" si="32"/>
        <v/>
      </c>
      <c r="P178" s="56" t="str">
        <f>IF(OR(ISBLANK(Lieferung!$B$15),ISBLANK(G178)),"",IF(M178=FALSE,FALSE,IF(AND((Lieferung!$B$15-YEAR(G178))&gt;=16,(Lieferung!$B$15-YEAR(G178))&lt;=65),TRUE,FALSE)))</f>
        <v/>
      </c>
      <c r="Q178" s="26" t="str">
        <f>IF(ISBLANK(E178),"",IF(COUNTIF(Qualifikation!$O$12:$O$1011,I178)&gt;0,TRUE,FALSE))</f>
        <v/>
      </c>
      <c r="R178" s="62" t="str">
        <f t="shared" si="27"/>
        <v/>
      </c>
    </row>
    <row r="179" spans="1:18" x14ac:dyDescent="0.2">
      <c r="A179" s="46" t="str">
        <f t="shared" si="24"/>
        <v/>
      </c>
      <c r="B179" s="60"/>
      <c r="C179" s="60"/>
      <c r="D179" s="61"/>
      <c r="E179" s="59"/>
      <c r="F179" s="61"/>
      <c r="G179" s="149"/>
      <c r="H179" s="61"/>
      <c r="I179" s="57" t="str">
        <f t="shared" si="25"/>
        <v>-</v>
      </c>
      <c r="J179" s="26" t="str">
        <f t="shared" si="28"/>
        <v/>
      </c>
      <c r="K179" s="26" t="str">
        <f t="shared" si="26"/>
        <v/>
      </c>
      <c r="L179" s="26" t="str">
        <f t="shared" si="29"/>
        <v/>
      </c>
      <c r="M179" s="26" t="str">
        <f t="shared" si="30"/>
        <v/>
      </c>
      <c r="N179" s="26" t="str">
        <f t="shared" si="31"/>
        <v/>
      </c>
      <c r="O179" s="26" t="str">
        <f t="shared" si="32"/>
        <v/>
      </c>
      <c r="P179" s="56" t="str">
        <f>IF(OR(ISBLANK(Lieferung!$B$15),ISBLANK(G179)),"",IF(M179=FALSE,FALSE,IF(AND((Lieferung!$B$15-YEAR(G179))&gt;=16,(Lieferung!$B$15-YEAR(G179))&lt;=65),TRUE,FALSE)))</f>
        <v/>
      </c>
      <c r="Q179" s="26" t="str">
        <f>IF(ISBLANK(E179),"",IF(COUNTIF(Qualifikation!$O$12:$O$1011,I179)&gt;0,TRUE,FALSE))</f>
        <v/>
      </c>
      <c r="R179" s="62" t="str">
        <f t="shared" si="27"/>
        <v/>
      </c>
    </row>
    <row r="180" spans="1:18" x14ac:dyDescent="0.2">
      <c r="A180" s="46" t="str">
        <f t="shared" si="24"/>
        <v/>
      </c>
      <c r="B180" s="60"/>
      <c r="C180" s="60"/>
      <c r="D180" s="61"/>
      <c r="E180" s="59"/>
      <c r="F180" s="61"/>
      <c r="G180" s="149"/>
      <c r="H180" s="61"/>
      <c r="I180" s="57" t="str">
        <f t="shared" si="25"/>
        <v>-</v>
      </c>
      <c r="J180" s="26" t="str">
        <f t="shared" si="28"/>
        <v/>
      </c>
      <c r="K180" s="26" t="str">
        <f t="shared" si="26"/>
        <v/>
      </c>
      <c r="L180" s="26" t="str">
        <f t="shared" si="29"/>
        <v/>
      </c>
      <c r="M180" s="26" t="str">
        <f t="shared" si="30"/>
        <v/>
      </c>
      <c r="N180" s="26" t="str">
        <f t="shared" si="31"/>
        <v/>
      </c>
      <c r="O180" s="26" t="str">
        <f t="shared" si="32"/>
        <v/>
      </c>
      <c r="P180" s="56" t="str">
        <f>IF(OR(ISBLANK(Lieferung!$B$15),ISBLANK(G180)),"",IF(M180=FALSE,FALSE,IF(AND((Lieferung!$B$15-YEAR(G180))&gt;=16,(Lieferung!$B$15-YEAR(G180))&lt;=65),TRUE,FALSE)))</f>
        <v/>
      </c>
      <c r="Q180" s="26" t="str">
        <f>IF(ISBLANK(E180),"",IF(COUNTIF(Qualifikation!$O$12:$O$1011,I180)&gt;0,TRUE,FALSE))</f>
        <v/>
      </c>
      <c r="R180" s="62" t="str">
        <f t="shared" si="27"/>
        <v/>
      </c>
    </row>
    <row r="181" spans="1:18" x14ac:dyDescent="0.2">
      <c r="A181" s="46" t="str">
        <f t="shared" si="24"/>
        <v/>
      </c>
      <c r="B181" s="60"/>
      <c r="C181" s="60"/>
      <c r="D181" s="61"/>
      <c r="E181" s="59"/>
      <c r="F181" s="61"/>
      <c r="G181" s="149"/>
      <c r="H181" s="61"/>
      <c r="I181" s="57" t="str">
        <f t="shared" si="25"/>
        <v>-</v>
      </c>
      <c r="J181" s="26" t="str">
        <f t="shared" si="28"/>
        <v/>
      </c>
      <c r="K181" s="26" t="str">
        <f t="shared" si="26"/>
        <v/>
      </c>
      <c r="L181" s="26" t="str">
        <f t="shared" si="29"/>
        <v/>
      </c>
      <c r="M181" s="26" t="str">
        <f t="shared" si="30"/>
        <v/>
      </c>
      <c r="N181" s="26" t="str">
        <f t="shared" si="31"/>
        <v/>
      </c>
      <c r="O181" s="26" t="str">
        <f t="shared" si="32"/>
        <v/>
      </c>
      <c r="P181" s="56" t="str">
        <f>IF(OR(ISBLANK(Lieferung!$B$15),ISBLANK(G181)),"",IF(M181=FALSE,FALSE,IF(AND((Lieferung!$B$15-YEAR(G181))&gt;=16,(Lieferung!$B$15-YEAR(G181))&lt;=65),TRUE,FALSE)))</f>
        <v/>
      </c>
      <c r="Q181" s="26" t="str">
        <f>IF(ISBLANK(E181),"",IF(COUNTIF(Qualifikation!$O$12:$O$1011,I181)&gt;0,TRUE,FALSE))</f>
        <v/>
      </c>
      <c r="R181" s="62" t="str">
        <f t="shared" si="27"/>
        <v/>
      </c>
    </row>
    <row r="182" spans="1:18" x14ac:dyDescent="0.2">
      <c r="A182" s="46" t="str">
        <f t="shared" si="24"/>
        <v/>
      </c>
      <c r="B182" s="60"/>
      <c r="C182" s="60"/>
      <c r="D182" s="61"/>
      <c r="E182" s="59"/>
      <c r="F182" s="61"/>
      <c r="G182" s="149"/>
      <c r="H182" s="61"/>
      <c r="I182" s="57" t="str">
        <f t="shared" si="25"/>
        <v>-</v>
      </c>
      <c r="J182" s="26" t="str">
        <f t="shared" si="28"/>
        <v/>
      </c>
      <c r="K182" s="26" t="str">
        <f t="shared" si="26"/>
        <v/>
      </c>
      <c r="L182" s="26" t="str">
        <f t="shared" si="29"/>
        <v/>
      </c>
      <c r="M182" s="26" t="str">
        <f t="shared" si="30"/>
        <v/>
      </c>
      <c r="N182" s="26" t="str">
        <f t="shared" si="31"/>
        <v/>
      </c>
      <c r="O182" s="26" t="str">
        <f t="shared" si="32"/>
        <v/>
      </c>
      <c r="P182" s="56" t="str">
        <f>IF(OR(ISBLANK(Lieferung!$B$15),ISBLANK(G182)),"",IF(M182=FALSE,FALSE,IF(AND((Lieferung!$B$15-YEAR(G182))&gt;=16,(Lieferung!$B$15-YEAR(G182))&lt;=65),TRUE,FALSE)))</f>
        <v/>
      </c>
      <c r="Q182" s="26" t="str">
        <f>IF(ISBLANK(E182),"",IF(COUNTIF(Qualifikation!$O$12:$O$1011,I182)&gt;0,TRUE,FALSE))</f>
        <v/>
      </c>
      <c r="R182" s="62" t="str">
        <f t="shared" si="27"/>
        <v/>
      </c>
    </row>
    <row r="183" spans="1:18" x14ac:dyDescent="0.2">
      <c r="A183" s="46" t="str">
        <f t="shared" si="24"/>
        <v/>
      </c>
      <c r="B183" s="60"/>
      <c r="C183" s="60"/>
      <c r="D183" s="61"/>
      <c r="E183" s="59"/>
      <c r="F183" s="61"/>
      <c r="G183" s="149"/>
      <c r="H183" s="61"/>
      <c r="I183" s="57" t="str">
        <f t="shared" si="25"/>
        <v>-</v>
      </c>
      <c r="J183" s="26" t="str">
        <f t="shared" si="28"/>
        <v/>
      </c>
      <c r="K183" s="26" t="str">
        <f t="shared" si="26"/>
        <v/>
      </c>
      <c r="L183" s="26" t="str">
        <f t="shared" si="29"/>
        <v/>
      </c>
      <c r="M183" s="26" t="str">
        <f t="shared" si="30"/>
        <v/>
      </c>
      <c r="N183" s="26" t="str">
        <f t="shared" si="31"/>
        <v/>
      </c>
      <c r="O183" s="26" t="str">
        <f t="shared" si="32"/>
        <v/>
      </c>
      <c r="P183" s="56" t="str">
        <f>IF(OR(ISBLANK(Lieferung!$B$15),ISBLANK(G183)),"",IF(M183=FALSE,FALSE,IF(AND((Lieferung!$B$15-YEAR(G183))&gt;=16,(Lieferung!$B$15-YEAR(G183))&lt;=65),TRUE,FALSE)))</f>
        <v/>
      </c>
      <c r="Q183" s="26" t="str">
        <f>IF(ISBLANK(E183),"",IF(COUNTIF(Qualifikation!$O$12:$O$1011,I183)&gt;0,TRUE,FALSE))</f>
        <v/>
      </c>
      <c r="R183" s="62" t="str">
        <f t="shared" si="27"/>
        <v/>
      </c>
    </row>
    <row r="184" spans="1:18" x14ac:dyDescent="0.2">
      <c r="A184" s="46" t="str">
        <f t="shared" si="24"/>
        <v/>
      </c>
      <c r="B184" s="60"/>
      <c r="C184" s="60"/>
      <c r="D184" s="61"/>
      <c r="E184" s="59"/>
      <c r="F184" s="61"/>
      <c r="G184" s="149"/>
      <c r="H184" s="61"/>
      <c r="I184" s="57" t="str">
        <f t="shared" si="25"/>
        <v>-</v>
      </c>
      <c r="J184" s="26" t="str">
        <f t="shared" si="28"/>
        <v/>
      </c>
      <c r="K184" s="26" t="str">
        <f t="shared" si="26"/>
        <v/>
      </c>
      <c r="L184" s="26" t="str">
        <f t="shared" si="29"/>
        <v/>
      </c>
      <c r="M184" s="26" t="str">
        <f t="shared" si="30"/>
        <v/>
      </c>
      <c r="N184" s="26" t="str">
        <f t="shared" si="31"/>
        <v/>
      </c>
      <c r="O184" s="26" t="str">
        <f t="shared" si="32"/>
        <v/>
      </c>
      <c r="P184" s="56" t="str">
        <f>IF(OR(ISBLANK(Lieferung!$B$15),ISBLANK(G184)),"",IF(M184=FALSE,FALSE,IF(AND((Lieferung!$B$15-YEAR(G184))&gt;=16,(Lieferung!$B$15-YEAR(G184))&lt;=65),TRUE,FALSE)))</f>
        <v/>
      </c>
      <c r="Q184" s="26" t="str">
        <f>IF(ISBLANK(E184),"",IF(COUNTIF(Qualifikation!$O$12:$O$1011,I184)&gt;0,TRUE,FALSE))</f>
        <v/>
      </c>
      <c r="R184" s="62" t="str">
        <f t="shared" si="27"/>
        <v/>
      </c>
    </row>
    <row r="185" spans="1:18" x14ac:dyDescent="0.2">
      <c r="A185" s="46" t="str">
        <f t="shared" si="24"/>
        <v/>
      </c>
      <c r="B185" s="60"/>
      <c r="C185" s="60"/>
      <c r="D185" s="61"/>
      <c r="E185" s="59"/>
      <c r="F185" s="61"/>
      <c r="G185" s="149"/>
      <c r="H185" s="61"/>
      <c r="I185" s="57" t="str">
        <f t="shared" si="25"/>
        <v>-</v>
      </c>
      <c r="J185" s="26" t="str">
        <f t="shared" si="28"/>
        <v/>
      </c>
      <c r="K185" s="26" t="str">
        <f t="shared" si="26"/>
        <v/>
      </c>
      <c r="L185" s="26" t="str">
        <f t="shared" si="29"/>
        <v/>
      </c>
      <c r="M185" s="26" t="str">
        <f t="shared" si="30"/>
        <v/>
      </c>
      <c r="N185" s="26" t="str">
        <f t="shared" si="31"/>
        <v/>
      </c>
      <c r="O185" s="26" t="str">
        <f t="shared" si="32"/>
        <v/>
      </c>
      <c r="P185" s="56" t="str">
        <f>IF(OR(ISBLANK(Lieferung!$B$15),ISBLANK(G185)),"",IF(M185=FALSE,FALSE,IF(AND((Lieferung!$B$15-YEAR(G185))&gt;=16,(Lieferung!$B$15-YEAR(G185))&lt;=65),TRUE,FALSE)))</f>
        <v/>
      </c>
      <c r="Q185" s="26" t="str">
        <f>IF(ISBLANK(E185),"",IF(COUNTIF(Qualifikation!$O$12:$O$1011,I185)&gt;0,TRUE,FALSE))</f>
        <v/>
      </c>
      <c r="R185" s="62" t="str">
        <f t="shared" si="27"/>
        <v/>
      </c>
    </row>
    <row r="186" spans="1:18" x14ac:dyDescent="0.2">
      <c r="A186" s="46" t="str">
        <f t="shared" si="24"/>
        <v/>
      </c>
      <c r="B186" s="60"/>
      <c r="C186" s="60"/>
      <c r="D186" s="61"/>
      <c r="E186" s="59"/>
      <c r="F186" s="61"/>
      <c r="G186" s="149"/>
      <c r="H186" s="61"/>
      <c r="I186" s="57" t="str">
        <f t="shared" si="25"/>
        <v>-</v>
      </c>
      <c r="J186" s="26" t="str">
        <f t="shared" si="28"/>
        <v/>
      </c>
      <c r="K186" s="26" t="str">
        <f t="shared" si="26"/>
        <v/>
      </c>
      <c r="L186" s="26" t="str">
        <f t="shared" si="29"/>
        <v/>
      </c>
      <c r="M186" s="26" t="str">
        <f t="shared" si="30"/>
        <v/>
      </c>
      <c r="N186" s="26" t="str">
        <f t="shared" si="31"/>
        <v/>
      </c>
      <c r="O186" s="26" t="str">
        <f t="shared" si="32"/>
        <v/>
      </c>
      <c r="P186" s="56" t="str">
        <f>IF(OR(ISBLANK(Lieferung!$B$15),ISBLANK(G186)),"",IF(M186=FALSE,FALSE,IF(AND((Lieferung!$B$15-YEAR(G186))&gt;=16,(Lieferung!$B$15-YEAR(G186))&lt;=65),TRUE,FALSE)))</f>
        <v/>
      </c>
      <c r="Q186" s="26" t="str">
        <f>IF(ISBLANK(E186),"",IF(COUNTIF(Qualifikation!$O$12:$O$1011,I186)&gt;0,TRUE,FALSE))</f>
        <v/>
      </c>
      <c r="R186" s="62" t="str">
        <f t="shared" si="27"/>
        <v/>
      </c>
    </row>
    <row r="187" spans="1:18" x14ac:dyDescent="0.2">
      <c r="A187" s="46" t="str">
        <f t="shared" si="24"/>
        <v/>
      </c>
      <c r="B187" s="60"/>
      <c r="C187" s="60"/>
      <c r="D187" s="61"/>
      <c r="E187" s="59"/>
      <c r="F187" s="61"/>
      <c r="G187" s="149"/>
      <c r="H187" s="61"/>
      <c r="I187" s="57" t="str">
        <f t="shared" si="25"/>
        <v>-</v>
      </c>
      <c r="J187" s="26" t="str">
        <f t="shared" si="28"/>
        <v/>
      </c>
      <c r="K187" s="26" t="str">
        <f t="shared" si="26"/>
        <v/>
      </c>
      <c r="L187" s="26" t="str">
        <f t="shared" si="29"/>
        <v/>
      </c>
      <c r="M187" s="26" t="str">
        <f t="shared" si="30"/>
        <v/>
      </c>
      <c r="N187" s="26" t="str">
        <f t="shared" si="31"/>
        <v/>
      </c>
      <c r="O187" s="26" t="str">
        <f t="shared" si="32"/>
        <v/>
      </c>
      <c r="P187" s="56" t="str">
        <f>IF(OR(ISBLANK(Lieferung!$B$15),ISBLANK(G187)),"",IF(M187=FALSE,FALSE,IF(AND((Lieferung!$B$15-YEAR(G187))&gt;=16,(Lieferung!$B$15-YEAR(G187))&lt;=65),TRUE,FALSE)))</f>
        <v/>
      </c>
      <c r="Q187" s="26" t="str">
        <f>IF(ISBLANK(E187),"",IF(COUNTIF(Qualifikation!$O$12:$O$1011,I187)&gt;0,TRUE,FALSE))</f>
        <v/>
      </c>
      <c r="R187" s="62" t="str">
        <f t="shared" si="27"/>
        <v/>
      </c>
    </row>
    <row r="188" spans="1:18" x14ac:dyDescent="0.2">
      <c r="A188" s="46" t="str">
        <f t="shared" si="24"/>
        <v/>
      </c>
      <c r="B188" s="60"/>
      <c r="C188" s="60"/>
      <c r="D188" s="61"/>
      <c r="E188" s="59"/>
      <c r="F188" s="61"/>
      <c r="G188" s="149"/>
      <c r="H188" s="61"/>
      <c r="I188" s="57" t="str">
        <f t="shared" si="25"/>
        <v>-</v>
      </c>
      <c r="J188" s="26" t="str">
        <f t="shared" si="28"/>
        <v/>
      </c>
      <c r="K188" s="26" t="str">
        <f t="shared" si="26"/>
        <v/>
      </c>
      <c r="L188" s="26" t="str">
        <f t="shared" si="29"/>
        <v/>
      </c>
      <c r="M188" s="26" t="str">
        <f t="shared" si="30"/>
        <v/>
      </c>
      <c r="N188" s="26" t="str">
        <f t="shared" si="31"/>
        <v/>
      </c>
      <c r="O188" s="26" t="str">
        <f t="shared" si="32"/>
        <v/>
      </c>
      <c r="P188" s="56" t="str">
        <f>IF(OR(ISBLANK(Lieferung!$B$15),ISBLANK(G188)),"",IF(M188=FALSE,FALSE,IF(AND((Lieferung!$B$15-YEAR(G188))&gt;=16,(Lieferung!$B$15-YEAR(G188))&lt;=65),TRUE,FALSE)))</f>
        <v/>
      </c>
      <c r="Q188" s="26" t="str">
        <f>IF(ISBLANK(E188),"",IF(COUNTIF(Qualifikation!$O$12:$O$1011,I188)&gt;0,TRUE,FALSE))</f>
        <v/>
      </c>
      <c r="R188" s="62" t="str">
        <f t="shared" si="27"/>
        <v/>
      </c>
    </row>
    <row r="189" spans="1:18" x14ac:dyDescent="0.2">
      <c r="A189" s="46" t="str">
        <f t="shared" si="24"/>
        <v/>
      </c>
      <c r="B189" s="60"/>
      <c r="C189" s="60"/>
      <c r="D189" s="61"/>
      <c r="E189" s="59"/>
      <c r="F189" s="61"/>
      <c r="G189" s="149"/>
      <c r="H189" s="61"/>
      <c r="I189" s="57" t="str">
        <f t="shared" si="25"/>
        <v>-</v>
      </c>
      <c r="J189" s="26" t="str">
        <f t="shared" si="28"/>
        <v/>
      </c>
      <c r="K189" s="26" t="str">
        <f t="shared" si="26"/>
        <v/>
      </c>
      <c r="L189" s="26" t="str">
        <f t="shared" si="29"/>
        <v/>
      </c>
      <c r="M189" s="26" t="str">
        <f t="shared" si="30"/>
        <v/>
      </c>
      <c r="N189" s="26" t="str">
        <f t="shared" si="31"/>
        <v/>
      </c>
      <c r="O189" s="26" t="str">
        <f t="shared" si="32"/>
        <v/>
      </c>
      <c r="P189" s="56" t="str">
        <f>IF(OR(ISBLANK(Lieferung!$B$15),ISBLANK(G189)),"",IF(M189=FALSE,FALSE,IF(AND((Lieferung!$B$15-YEAR(G189))&gt;=16,(Lieferung!$B$15-YEAR(G189))&lt;=65),TRUE,FALSE)))</f>
        <v/>
      </c>
      <c r="Q189" s="26" t="str">
        <f>IF(ISBLANK(E189),"",IF(COUNTIF(Qualifikation!$O$12:$O$1011,I189)&gt;0,TRUE,FALSE))</f>
        <v/>
      </c>
      <c r="R189" s="62" t="str">
        <f t="shared" si="27"/>
        <v/>
      </c>
    </row>
    <row r="190" spans="1:18" x14ac:dyDescent="0.2">
      <c r="A190" s="46" t="str">
        <f t="shared" si="24"/>
        <v/>
      </c>
      <c r="B190" s="60"/>
      <c r="C190" s="60"/>
      <c r="D190" s="61"/>
      <c r="E190" s="59"/>
      <c r="F190" s="61"/>
      <c r="G190" s="149"/>
      <c r="H190" s="61"/>
      <c r="I190" s="57" t="str">
        <f t="shared" si="25"/>
        <v>-</v>
      </c>
      <c r="J190" s="26" t="str">
        <f t="shared" si="28"/>
        <v/>
      </c>
      <c r="K190" s="26" t="str">
        <f t="shared" si="26"/>
        <v/>
      </c>
      <c r="L190" s="26" t="str">
        <f t="shared" si="29"/>
        <v/>
      </c>
      <c r="M190" s="26" t="str">
        <f t="shared" si="30"/>
        <v/>
      </c>
      <c r="N190" s="26" t="str">
        <f t="shared" si="31"/>
        <v/>
      </c>
      <c r="O190" s="26" t="str">
        <f t="shared" si="32"/>
        <v/>
      </c>
      <c r="P190" s="56" t="str">
        <f>IF(OR(ISBLANK(Lieferung!$B$15),ISBLANK(G190)),"",IF(M190=FALSE,FALSE,IF(AND((Lieferung!$B$15-YEAR(G190))&gt;=16,(Lieferung!$B$15-YEAR(G190))&lt;=65),TRUE,FALSE)))</f>
        <v/>
      </c>
      <c r="Q190" s="26" t="str">
        <f>IF(ISBLANK(E190),"",IF(COUNTIF(Qualifikation!$O$12:$O$1011,I190)&gt;0,TRUE,FALSE))</f>
        <v/>
      </c>
      <c r="R190" s="62" t="str">
        <f t="shared" si="27"/>
        <v/>
      </c>
    </row>
    <row r="191" spans="1:18" x14ac:dyDescent="0.2">
      <c r="A191" s="46" t="str">
        <f t="shared" si="24"/>
        <v/>
      </c>
      <c r="B191" s="60"/>
      <c r="C191" s="60"/>
      <c r="D191" s="61"/>
      <c r="E191" s="59"/>
      <c r="F191" s="61"/>
      <c r="G191" s="149"/>
      <c r="H191" s="61"/>
      <c r="I191" s="57" t="str">
        <f t="shared" si="25"/>
        <v>-</v>
      </c>
      <c r="J191" s="26" t="str">
        <f t="shared" si="28"/>
        <v/>
      </c>
      <c r="K191" s="26" t="str">
        <f t="shared" si="26"/>
        <v/>
      </c>
      <c r="L191" s="26" t="str">
        <f t="shared" si="29"/>
        <v/>
      </c>
      <c r="M191" s="26" t="str">
        <f t="shared" si="30"/>
        <v/>
      </c>
      <c r="N191" s="26" t="str">
        <f t="shared" si="31"/>
        <v/>
      </c>
      <c r="O191" s="26" t="str">
        <f t="shared" si="32"/>
        <v/>
      </c>
      <c r="P191" s="56" t="str">
        <f>IF(OR(ISBLANK(Lieferung!$B$15),ISBLANK(G191)),"",IF(M191=FALSE,FALSE,IF(AND((Lieferung!$B$15-YEAR(G191))&gt;=16,(Lieferung!$B$15-YEAR(G191))&lt;=65),TRUE,FALSE)))</f>
        <v/>
      </c>
      <c r="Q191" s="26" t="str">
        <f>IF(ISBLANK(E191),"",IF(COUNTIF(Qualifikation!$O$12:$O$1011,I191)&gt;0,TRUE,FALSE))</f>
        <v/>
      </c>
      <c r="R191" s="62" t="str">
        <f t="shared" si="27"/>
        <v/>
      </c>
    </row>
    <row r="192" spans="1:18" x14ac:dyDescent="0.2">
      <c r="A192" s="46" t="str">
        <f t="shared" si="24"/>
        <v/>
      </c>
      <c r="B192" s="60"/>
      <c r="C192" s="60"/>
      <c r="D192" s="61"/>
      <c r="E192" s="59"/>
      <c r="F192" s="61"/>
      <c r="G192" s="149"/>
      <c r="H192" s="61"/>
      <c r="I192" s="57" t="str">
        <f t="shared" si="25"/>
        <v>-</v>
      </c>
      <c r="J192" s="26" t="str">
        <f t="shared" si="28"/>
        <v/>
      </c>
      <c r="K192" s="26" t="str">
        <f t="shared" si="26"/>
        <v/>
      </c>
      <c r="L192" s="26" t="str">
        <f t="shared" si="29"/>
        <v/>
      </c>
      <c r="M192" s="26" t="str">
        <f t="shared" si="30"/>
        <v/>
      </c>
      <c r="N192" s="26" t="str">
        <f t="shared" si="31"/>
        <v/>
      </c>
      <c r="O192" s="26" t="str">
        <f t="shared" si="32"/>
        <v/>
      </c>
      <c r="P192" s="56" t="str">
        <f>IF(OR(ISBLANK(Lieferung!$B$15),ISBLANK(G192)),"",IF(M192=FALSE,FALSE,IF(AND((Lieferung!$B$15-YEAR(G192))&gt;=16,(Lieferung!$B$15-YEAR(G192))&lt;=65),TRUE,FALSE)))</f>
        <v/>
      </c>
      <c r="Q192" s="26" t="str">
        <f>IF(ISBLANK(E192),"",IF(COUNTIF(Qualifikation!$O$12:$O$1011,I192)&gt;0,TRUE,FALSE))</f>
        <v/>
      </c>
      <c r="R192" s="62" t="str">
        <f t="shared" si="27"/>
        <v/>
      </c>
    </row>
    <row r="193" spans="1:18" x14ac:dyDescent="0.2">
      <c r="A193" s="46" t="str">
        <f t="shared" si="24"/>
        <v/>
      </c>
      <c r="B193" s="60"/>
      <c r="C193" s="60"/>
      <c r="D193" s="61"/>
      <c r="E193" s="59"/>
      <c r="F193" s="61"/>
      <c r="G193" s="149"/>
      <c r="H193" s="61"/>
      <c r="I193" s="57" t="str">
        <f t="shared" si="25"/>
        <v>-</v>
      </c>
      <c r="J193" s="26" t="str">
        <f t="shared" si="28"/>
        <v/>
      </c>
      <c r="K193" s="26" t="str">
        <f t="shared" si="26"/>
        <v/>
      </c>
      <c r="L193" s="26" t="str">
        <f t="shared" si="29"/>
        <v/>
      </c>
      <c r="M193" s="26" t="str">
        <f t="shared" si="30"/>
        <v/>
      </c>
      <c r="N193" s="26" t="str">
        <f t="shared" si="31"/>
        <v/>
      </c>
      <c r="O193" s="26" t="str">
        <f t="shared" si="32"/>
        <v/>
      </c>
      <c r="P193" s="56" t="str">
        <f>IF(OR(ISBLANK(Lieferung!$B$15),ISBLANK(G193)),"",IF(M193=FALSE,FALSE,IF(AND((Lieferung!$B$15-YEAR(G193))&gt;=16,(Lieferung!$B$15-YEAR(G193))&lt;=65),TRUE,FALSE)))</f>
        <v/>
      </c>
      <c r="Q193" s="26" t="str">
        <f>IF(ISBLANK(E193),"",IF(COUNTIF(Qualifikation!$O$12:$O$1011,I193)&gt;0,TRUE,FALSE))</f>
        <v/>
      </c>
      <c r="R193" s="62" t="str">
        <f t="shared" si="27"/>
        <v/>
      </c>
    </row>
    <row r="194" spans="1:18" x14ac:dyDescent="0.2">
      <c r="A194" s="46" t="str">
        <f t="shared" si="24"/>
        <v/>
      </c>
      <c r="B194" s="60"/>
      <c r="C194" s="60"/>
      <c r="D194" s="61"/>
      <c r="E194" s="59"/>
      <c r="F194" s="61"/>
      <c r="G194" s="149"/>
      <c r="H194" s="61"/>
      <c r="I194" s="57" t="str">
        <f t="shared" si="25"/>
        <v>-</v>
      </c>
      <c r="J194" s="26" t="str">
        <f t="shared" si="28"/>
        <v/>
      </c>
      <c r="K194" s="26" t="str">
        <f t="shared" si="26"/>
        <v/>
      </c>
      <c r="L194" s="26" t="str">
        <f t="shared" si="29"/>
        <v/>
      </c>
      <c r="M194" s="26" t="str">
        <f t="shared" si="30"/>
        <v/>
      </c>
      <c r="N194" s="26" t="str">
        <f t="shared" si="31"/>
        <v/>
      </c>
      <c r="O194" s="26" t="str">
        <f t="shared" si="32"/>
        <v/>
      </c>
      <c r="P194" s="56" t="str">
        <f>IF(OR(ISBLANK(Lieferung!$B$15),ISBLANK(G194)),"",IF(M194=FALSE,FALSE,IF(AND((Lieferung!$B$15-YEAR(G194))&gt;=16,(Lieferung!$B$15-YEAR(G194))&lt;=65),TRUE,FALSE)))</f>
        <v/>
      </c>
      <c r="Q194" s="26" t="str">
        <f>IF(ISBLANK(E194),"",IF(COUNTIF(Qualifikation!$O$12:$O$1011,I194)&gt;0,TRUE,FALSE))</f>
        <v/>
      </c>
      <c r="R194" s="62" t="str">
        <f t="shared" si="27"/>
        <v/>
      </c>
    </row>
    <row r="195" spans="1:18" x14ac:dyDescent="0.2">
      <c r="A195" s="46" t="str">
        <f t="shared" si="24"/>
        <v/>
      </c>
      <c r="B195" s="60"/>
      <c r="C195" s="60"/>
      <c r="D195" s="61"/>
      <c r="E195" s="59"/>
      <c r="F195" s="61"/>
      <c r="G195" s="149"/>
      <c r="H195" s="61"/>
      <c r="I195" s="57" t="str">
        <f t="shared" si="25"/>
        <v>-</v>
      </c>
      <c r="J195" s="26" t="str">
        <f t="shared" si="28"/>
        <v/>
      </c>
      <c r="K195" s="26" t="str">
        <f t="shared" si="26"/>
        <v/>
      </c>
      <c r="L195" s="26" t="str">
        <f t="shared" si="29"/>
        <v/>
      </c>
      <c r="M195" s="26" t="str">
        <f t="shared" si="30"/>
        <v/>
      </c>
      <c r="N195" s="26" t="str">
        <f t="shared" si="31"/>
        <v/>
      </c>
      <c r="O195" s="26" t="str">
        <f t="shared" si="32"/>
        <v/>
      </c>
      <c r="P195" s="56" t="str">
        <f>IF(OR(ISBLANK(Lieferung!$B$15),ISBLANK(G195)),"",IF(M195=FALSE,FALSE,IF(AND((Lieferung!$B$15-YEAR(G195))&gt;=16,(Lieferung!$B$15-YEAR(G195))&lt;=65),TRUE,FALSE)))</f>
        <v/>
      </c>
      <c r="Q195" s="26" t="str">
        <f>IF(ISBLANK(E195),"",IF(COUNTIF(Qualifikation!$O$12:$O$1011,I195)&gt;0,TRUE,FALSE))</f>
        <v/>
      </c>
      <c r="R195" s="62" t="str">
        <f t="shared" si="27"/>
        <v/>
      </c>
    </row>
    <row r="196" spans="1:18" x14ac:dyDescent="0.2">
      <c r="A196" s="46" t="str">
        <f t="shared" si="24"/>
        <v/>
      </c>
      <c r="B196" s="60"/>
      <c r="C196" s="60"/>
      <c r="D196" s="61"/>
      <c r="E196" s="59"/>
      <c r="F196" s="61"/>
      <c r="G196" s="149"/>
      <c r="H196" s="61"/>
      <c r="I196" s="57" t="str">
        <f t="shared" si="25"/>
        <v>-</v>
      </c>
      <c r="J196" s="26" t="str">
        <f t="shared" si="28"/>
        <v/>
      </c>
      <c r="K196" s="26" t="str">
        <f t="shared" si="26"/>
        <v/>
      </c>
      <c r="L196" s="26" t="str">
        <f t="shared" si="29"/>
        <v/>
      </c>
      <c r="M196" s="26" t="str">
        <f t="shared" si="30"/>
        <v/>
      </c>
      <c r="N196" s="26" t="str">
        <f t="shared" si="31"/>
        <v/>
      </c>
      <c r="O196" s="26" t="str">
        <f t="shared" si="32"/>
        <v/>
      </c>
      <c r="P196" s="56" t="str">
        <f>IF(OR(ISBLANK(Lieferung!$B$15),ISBLANK(G196)),"",IF(M196=FALSE,FALSE,IF(AND((Lieferung!$B$15-YEAR(G196))&gt;=16,(Lieferung!$B$15-YEAR(G196))&lt;=65),TRUE,FALSE)))</f>
        <v/>
      </c>
      <c r="Q196" s="26" t="str">
        <f>IF(ISBLANK(E196),"",IF(COUNTIF(Qualifikation!$O$12:$O$1011,I196)&gt;0,TRUE,FALSE))</f>
        <v/>
      </c>
      <c r="R196" s="62" t="str">
        <f t="shared" si="27"/>
        <v/>
      </c>
    </row>
    <row r="197" spans="1:18" x14ac:dyDescent="0.2">
      <c r="A197" s="46" t="str">
        <f t="shared" si="24"/>
        <v/>
      </c>
      <c r="B197" s="60"/>
      <c r="C197" s="60"/>
      <c r="D197" s="61"/>
      <c r="E197" s="59"/>
      <c r="F197" s="61"/>
      <c r="G197" s="149"/>
      <c r="H197" s="61"/>
      <c r="I197" s="57" t="str">
        <f t="shared" si="25"/>
        <v>-</v>
      </c>
      <c r="J197" s="26" t="str">
        <f t="shared" si="28"/>
        <v/>
      </c>
      <c r="K197" s="26" t="str">
        <f t="shared" si="26"/>
        <v/>
      </c>
      <c r="L197" s="26" t="str">
        <f t="shared" si="29"/>
        <v/>
      </c>
      <c r="M197" s="26" t="str">
        <f t="shared" si="30"/>
        <v/>
      </c>
      <c r="N197" s="26" t="str">
        <f t="shared" si="31"/>
        <v/>
      </c>
      <c r="O197" s="26" t="str">
        <f t="shared" si="32"/>
        <v/>
      </c>
      <c r="P197" s="56" t="str">
        <f>IF(OR(ISBLANK(Lieferung!$B$15),ISBLANK(G197)),"",IF(M197=FALSE,FALSE,IF(AND((Lieferung!$B$15-YEAR(G197))&gt;=16,(Lieferung!$B$15-YEAR(G197))&lt;=65),TRUE,FALSE)))</f>
        <v/>
      </c>
      <c r="Q197" s="26" t="str">
        <f>IF(ISBLANK(E197),"",IF(COUNTIF(Qualifikation!$O$12:$O$1011,I197)&gt;0,TRUE,FALSE))</f>
        <v/>
      </c>
      <c r="R197" s="62" t="str">
        <f t="shared" si="27"/>
        <v/>
      </c>
    </row>
    <row r="198" spans="1:18" x14ac:dyDescent="0.2">
      <c r="A198" s="46" t="str">
        <f t="shared" si="24"/>
        <v/>
      </c>
      <c r="B198" s="60"/>
      <c r="C198" s="60"/>
      <c r="D198" s="61"/>
      <c r="E198" s="59"/>
      <c r="F198" s="61"/>
      <c r="G198" s="149"/>
      <c r="H198" s="61"/>
      <c r="I198" s="57" t="str">
        <f t="shared" si="25"/>
        <v>-</v>
      </c>
      <c r="J198" s="26" t="str">
        <f t="shared" si="28"/>
        <v/>
      </c>
      <c r="K198" s="26" t="str">
        <f t="shared" si="26"/>
        <v/>
      </c>
      <c r="L198" s="26" t="str">
        <f t="shared" si="29"/>
        <v/>
      </c>
      <c r="M198" s="26" t="str">
        <f t="shared" si="30"/>
        <v/>
      </c>
      <c r="N198" s="26" t="str">
        <f t="shared" si="31"/>
        <v/>
      </c>
      <c r="O198" s="26" t="str">
        <f t="shared" si="32"/>
        <v/>
      </c>
      <c r="P198" s="56" t="str">
        <f>IF(OR(ISBLANK(Lieferung!$B$15),ISBLANK(G198)),"",IF(M198=FALSE,FALSE,IF(AND((Lieferung!$B$15-YEAR(G198))&gt;=16,(Lieferung!$B$15-YEAR(G198))&lt;=65),TRUE,FALSE)))</f>
        <v/>
      </c>
      <c r="Q198" s="26" t="str">
        <f>IF(ISBLANK(E198),"",IF(COUNTIF(Qualifikation!$O$12:$O$1011,I198)&gt;0,TRUE,FALSE))</f>
        <v/>
      </c>
      <c r="R198" s="62" t="str">
        <f t="shared" si="27"/>
        <v/>
      </c>
    </row>
    <row r="199" spans="1:18" x14ac:dyDescent="0.2">
      <c r="A199" s="46" t="str">
        <f t="shared" si="24"/>
        <v/>
      </c>
      <c r="B199" s="60"/>
      <c r="C199" s="60"/>
      <c r="D199" s="61"/>
      <c r="E199" s="59"/>
      <c r="F199" s="61"/>
      <c r="G199" s="149"/>
      <c r="H199" s="61"/>
      <c r="I199" s="57" t="str">
        <f t="shared" si="25"/>
        <v>-</v>
      </c>
      <c r="J199" s="26" t="str">
        <f t="shared" si="28"/>
        <v/>
      </c>
      <c r="K199" s="26" t="str">
        <f t="shared" si="26"/>
        <v/>
      </c>
      <c r="L199" s="26" t="str">
        <f t="shared" si="29"/>
        <v/>
      </c>
      <c r="M199" s="26" t="str">
        <f t="shared" si="30"/>
        <v/>
      </c>
      <c r="N199" s="26" t="str">
        <f t="shared" si="31"/>
        <v/>
      </c>
      <c r="O199" s="26" t="str">
        <f t="shared" si="32"/>
        <v/>
      </c>
      <c r="P199" s="56" t="str">
        <f>IF(OR(ISBLANK(Lieferung!$B$15),ISBLANK(G199)),"",IF(M199=FALSE,FALSE,IF(AND((Lieferung!$B$15-YEAR(G199))&gt;=16,(Lieferung!$B$15-YEAR(G199))&lt;=65),TRUE,FALSE)))</f>
        <v/>
      </c>
      <c r="Q199" s="26" t="str">
        <f>IF(ISBLANK(E199),"",IF(COUNTIF(Qualifikation!$O$12:$O$1011,I199)&gt;0,TRUE,FALSE))</f>
        <v/>
      </c>
      <c r="R199" s="62" t="str">
        <f t="shared" si="27"/>
        <v/>
      </c>
    </row>
    <row r="200" spans="1:18" x14ac:dyDescent="0.2">
      <c r="A200" s="46" t="str">
        <f t="shared" si="24"/>
        <v/>
      </c>
      <c r="B200" s="60"/>
      <c r="C200" s="60"/>
      <c r="D200" s="61"/>
      <c r="E200" s="59"/>
      <c r="F200" s="61"/>
      <c r="G200" s="149"/>
      <c r="H200" s="61"/>
      <c r="I200" s="57" t="str">
        <f t="shared" si="25"/>
        <v>-</v>
      </c>
      <c r="J200" s="26" t="str">
        <f t="shared" si="28"/>
        <v/>
      </c>
      <c r="K200" s="26" t="str">
        <f t="shared" si="26"/>
        <v/>
      </c>
      <c r="L200" s="26" t="str">
        <f t="shared" si="29"/>
        <v/>
      </c>
      <c r="M200" s="26" t="str">
        <f t="shared" si="30"/>
        <v/>
      </c>
      <c r="N200" s="26" t="str">
        <f t="shared" si="31"/>
        <v/>
      </c>
      <c r="O200" s="26" t="str">
        <f t="shared" si="32"/>
        <v/>
      </c>
      <c r="P200" s="56" t="str">
        <f>IF(OR(ISBLANK(Lieferung!$B$15),ISBLANK(G200)),"",IF(M200=FALSE,FALSE,IF(AND((Lieferung!$B$15-YEAR(G200))&gt;=16,(Lieferung!$B$15-YEAR(G200))&lt;=65),TRUE,FALSE)))</f>
        <v/>
      </c>
      <c r="Q200" s="26" t="str">
        <f>IF(ISBLANK(E200),"",IF(COUNTIF(Qualifikation!$O$12:$O$1011,I200)&gt;0,TRUE,FALSE))</f>
        <v/>
      </c>
      <c r="R200" s="62" t="str">
        <f t="shared" si="27"/>
        <v/>
      </c>
    </row>
    <row r="201" spans="1:18" x14ac:dyDescent="0.2">
      <c r="A201" s="46" t="str">
        <f t="shared" si="24"/>
        <v/>
      </c>
      <c r="B201" s="60"/>
      <c r="C201" s="60"/>
      <c r="D201" s="61"/>
      <c r="E201" s="59"/>
      <c r="F201" s="61"/>
      <c r="G201" s="149"/>
      <c r="H201" s="61"/>
      <c r="I201" s="57" t="str">
        <f t="shared" si="25"/>
        <v>-</v>
      </c>
      <c r="J201" s="26" t="str">
        <f t="shared" si="28"/>
        <v/>
      </c>
      <c r="K201" s="26" t="str">
        <f t="shared" si="26"/>
        <v/>
      </c>
      <c r="L201" s="26" t="str">
        <f t="shared" si="29"/>
        <v/>
      </c>
      <c r="M201" s="26" t="str">
        <f t="shared" si="30"/>
        <v/>
      </c>
      <c r="N201" s="26" t="str">
        <f t="shared" si="31"/>
        <v/>
      </c>
      <c r="O201" s="26" t="str">
        <f t="shared" si="32"/>
        <v/>
      </c>
      <c r="P201" s="56" t="str">
        <f>IF(OR(ISBLANK(Lieferung!$B$15),ISBLANK(G201)),"",IF(M201=FALSE,FALSE,IF(AND((Lieferung!$B$15-YEAR(G201))&gt;=16,(Lieferung!$B$15-YEAR(G201))&lt;=65),TRUE,FALSE)))</f>
        <v/>
      </c>
      <c r="Q201" s="26" t="str">
        <f>IF(ISBLANK(E201),"",IF(COUNTIF(Qualifikation!$O$12:$O$1011,I201)&gt;0,TRUE,FALSE))</f>
        <v/>
      </c>
      <c r="R201" s="62" t="str">
        <f t="shared" si="27"/>
        <v/>
      </c>
    </row>
    <row r="202" spans="1:18" x14ac:dyDescent="0.2">
      <c r="A202" s="46" t="str">
        <f t="shared" si="24"/>
        <v/>
      </c>
      <c r="B202" s="60"/>
      <c r="C202" s="60"/>
      <c r="D202" s="61"/>
      <c r="E202" s="59"/>
      <c r="F202" s="61"/>
      <c r="G202" s="149"/>
      <c r="H202" s="61"/>
      <c r="I202" s="57" t="str">
        <f t="shared" si="25"/>
        <v>-</v>
      </c>
      <c r="J202" s="26" t="str">
        <f t="shared" si="28"/>
        <v/>
      </c>
      <c r="K202" s="26" t="str">
        <f t="shared" si="26"/>
        <v/>
      </c>
      <c r="L202" s="26" t="str">
        <f t="shared" si="29"/>
        <v/>
      </c>
      <c r="M202" s="26" t="str">
        <f t="shared" si="30"/>
        <v/>
      </c>
      <c r="N202" s="26" t="str">
        <f t="shared" si="31"/>
        <v/>
      </c>
      <c r="O202" s="26" t="str">
        <f t="shared" si="32"/>
        <v/>
      </c>
      <c r="P202" s="56" t="str">
        <f>IF(OR(ISBLANK(Lieferung!$B$15),ISBLANK(G202)),"",IF(M202=FALSE,FALSE,IF(AND((Lieferung!$B$15-YEAR(G202))&gt;=16,(Lieferung!$B$15-YEAR(G202))&lt;=65),TRUE,FALSE)))</f>
        <v/>
      </c>
      <c r="Q202" s="26" t="str">
        <f>IF(ISBLANK(E202),"",IF(COUNTIF(Qualifikation!$O$12:$O$1011,I202)&gt;0,TRUE,FALSE))</f>
        <v/>
      </c>
      <c r="R202" s="62" t="str">
        <f t="shared" si="27"/>
        <v/>
      </c>
    </row>
    <row r="203" spans="1:18" x14ac:dyDescent="0.2">
      <c r="A203" s="46" t="str">
        <f t="shared" si="24"/>
        <v/>
      </c>
      <c r="B203" s="60"/>
      <c r="C203" s="60"/>
      <c r="D203" s="61"/>
      <c r="E203" s="59"/>
      <c r="F203" s="61"/>
      <c r="G203" s="149"/>
      <c r="H203" s="61"/>
      <c r="I203" s="57" t="str">
        <f t="shared" si="25"/>
        <v>-</v>
      </c>
      <c r="J203" s="26" t="str">
        <f t="shared" si="28"/>
        <v/>
      </c>
      <c r="K203" s="26" t="str">
        <f t="shared" si="26"/>
        <v/>
      </c>
      <c r="L203" s="26" t="str">
        <f t="shared" si="29"/>
        <v/>
      </c>
      <c r="M203" s="26" t="str">
        <f t="shared" si="30"/>
        <v/>
      </c>
      <c r="N203" s="26" t="str">
        <f t="shared" si="31"/>
        <v/>
      </c>
      <c r="O203" s="26" t="str">
        <f t="shared" si="32"/>
        <v/>
      </c>
      <c r="P203" s="56" t="str">
        <f>IF(OR(ISBLANK(Lieferung!$B$15),ISBLANK(G203)),"",IF(M203=FALSE,FALSE,IF(AND((Lieferung!$B$15-YEAR(G203))&gt;=16,(Lieferung!$B$15-YEAR(G203))&lt;=65),TRUE,FALSE)))</f>
        <v/>
      </c>
      <c r="Q203" s="26" t="str">
        <f>IF(ISBLANK(E203),"",IF(COUNTIF(Qualifikation!$O$12:$O$1011,I203)&gt;0,TRUE,FALSE))</f>
        <v/>
      </c>
      <c r="R203" s="62" t="str">
        <f t="shared" si="27"/>
        <v/>
      </c>
    </row>
    <row r="204" spans="1:18" x14ac:dyDescent="0.2">
      <c r="A204" s="46" t="str">
        <f t="shared" si="24"/>
        <v/>
      </c>
      <c r="B204" s="60"/>
      <c r="C204" s="60"/>
      <c r="D204" s="61"/>
      <c r="E204" s="59"/>
      <c r="F204" s="61"/>
      <c r="G204" s="149"/>
      <c r="H204" s="61"/>
      <c r="I204" s="57" t="str">
        <f t="shared" si="25"/>
        <v>-</v>
      </c>
      <c r="J204" s="26" t="str">
        <f t="shared" si="28"/>
        <v/>
      </c>
      <c r="K204" s="26" t="str">
        <f t="shared" si="26"/>
        <v/>
      </c>
      <c r="L204" s="26" t="str">
        <f t="shared" si="29"/>
        <v/>
      </c>
      <c r="M204" s="26" t="str">
        <f t="shared" si="30"/>
        <v/>
      </c>
      <c r="N204" s="26" t="str">
        <f t="shared" si="31"/>
        <v/>
      </c>
      <c r="O204" s="26" t="str">
        <f t="shared" si="32"/>
        <v/>
      </c>
      <c r="P204" s="56" t="str">
        <f>IF(OR(ISBLANK(Lieferung!$B$15),ISBLANK(G204)),"",IF(M204=FALSE,FALSE,IF(AND((Lieferung!$B$15-YEAR(G204))&gt;=16,(Lieferung!$B$15-YEAR(G204))&lt;=65),TRUE,FALSE)))</f>
        <v/>
      </c>
      <c r="Q204" s="26" t="str">
        <f>IF(ISBLANK(E204),"",IF(COUNTIF(Qualifikation!$O$12:$O$1011,I204)&gt;0,TRUE,FALSE))</f>
        <v/>
      </c>
      <c r="R204" s="62" t="str">
        <f t="shared" si="27"/>
        <v/>
      </c>
    </row>
    <row r="205" spans="1:18" x14ac:dyDescent="0.2">
      <c r="A205" s="46" t="str">
        <f t="shared" ref="A205:A268" si="33">IF(ISBLANK(D205),"",IF(COUNTA(D205:H205)&lt;&gt;5,"Unvollständig",IF(OR(COUNTIF(J205:P205,FALSE)&gt;0,COUNTIF(J205:P205,#N/A)&gt;0),"Fehler",IF(NOT(P205),"Achtung",IF(NOT(Q205),"Nicht verwendet","OK")))))</f>
        <v/>
      </c>
      <c r="B205" s="60"/>
      <c r="C205" s="60"/>
      <c r="D205" s="61"/>
      <c r="E205" s="59"/>
      <c r="F205" s="61"/>
      <c r="G205" s="149"/>
      <c r="H205" s="61"/>
      <c r="I205" s="57" t="str">
        <f t="shared" ref="I205:I268" si="34">IF(ISBLANK(E205),"-",CONCATENATE(E205," ",B205," ",C205))</f>
        <v>-</v>
      </c>
      <c r="J205" s="26" t="str">
        <f t="shared" si="28"/>
        <v/>
      </c>
      <c r="K205" s="26" t="str">
        <f t="shared" ref="K205:K268" si="35">IF(OR(ISBLANK(E205)),"",NOT(COUNTIF($E$12:$E$1011,$E205)&gt;1))</f>
        <v/>
      </c>
      <c r="L205" s="26" t="str">
        <f t="shared" si="29"/>
        <v/>
      </c>
      <c r="M205" s="26" t="str">
        <f t="shared" si="30"/>
        <v/>
      </c>
      <c r="N205" s="26" t="str">
        <f t="shared" si="31"/>
        <v/>
      </c>
      <c r="O205" s="26" t="str">
        <f t="shared" si="32"/>
        <v/>
      </c>
      <c r="P205" s="56" t="str">
        <f>IF(OR(ISBLANK(Lieferung!$B$15),ISBLANK(G205)),"",IF(M205=FALSE,FALSE,IF(AND((Lieferung!$B$15-YEAR(G205))&gt;=16,(Lieferung!$B$15-YEAR(G205))&lt;=65),TRUE,FALSE)))</f>
        <v/>
      </c>
      <c r="Q205" s="26" t="str">
        <f>IF(ISBLANK(E205),"",IF(COUNTIF(Qualifikation!$O$12:$O$1011,I205)&gt;0,TRUE,FALSE))</f>
        <v/>
      </c>
      <c r="R205" s="62" t="str">
        <f t="shared" ref="R205:R268" si="36">IF(A205="","",IF(A205&lt;&gt;"Nicht verwendet",1,0))</f>
        <v/>
      </c>
    </row>
    <row r="206" spans="1:18" x14ac:dyDescent="0.2">
      <c r="A206" s="46" t="str">
        <f t="shared" si="33"/>
        <v/>
      </c>
      <c r="B206" s="60"/>
      <c r="C206" s="60"/>
      <c r="D206" s="61"/>
      <c r="E206" s="59"/>
      <c r="F206" s="61"/>
      <c r="G206" s="149"/>
      <c r="H206" s="61"/>
      <c r="I206" s="57" t="str">
        <f t="shared" si="34"/>
        <v>-</v>
      </c>
      <c r="J206" s="26" t="str">
        <f t="shared" si="28"/>
        <v/>
      </c>
      <c r="K206" s="26" t="str">
        <f t="shared" si="35"/>
        <v/>
      </c>
      <c r="L206" s="26" t="str">
        <f t="shared" si="29"/>
        <v/>
      </c>
      <c r="M206" s="26" t="str">
        <f t="shared" si="30"/>
        <v/>
      </c>
      <c r="N206" s="26" t="str">
        <f t="shared" si="31"/>
        <v/>
      </c>
      <c r="O206" s="26" t="str">
        <f t="shared" si="32"/>
        <v/>
      </c>
      <c r="P206" s="56" t="str">
        <f>IF(OR(ISBLANK(Lieferung!$B$15),ISBLANK(G206)),"",IF(M206=FALSE,FALSE,IF(AND((Lieferung!$B$15-YEAR(G206))&gt;=16,(Lieferung!$B$15-YEAR(G206))&lt;=65),TRUE,FALSE)))</f>
        <v/>
      </c>
      <c r="Q206" s="26" t="str">
        <f>IF(ISBLANK(E206),"",IF(COUNTIF(Qualifikation!$O$12:$O$1011,I206)&gt;0,TRUE,FALSE))</f>
        <v/>
      </c>
      <c r="R206" s="62" t="str">
        <f t="shared" si="36"/>
        <v/>
      </c>
    </row>
    <row r="207" spans="1:18" x14ac:dyDescent="0.2">
      <c r="A207" s="46" t="str">
        <f t="shared" si="33"/>
        <v/>
      </c>
      <c r="B207" s="60"/>
      <c r="C207" s="60"/>
      <c r="D207" s="61"/>
      <c r="E207" s="59"/>
      <c r="F207" s="61"/>
      <c r="G207" s="149"/>
      <c r="H207" s="61"/>
      <c r="I207" s="57" t="str">
        <f t="shared" si="34"/>
        <v>-</v>
      </c>
      <c r="J207" s="26" t="str">
        <f t="shared" si="28"/>
        <v/>
      </c>
      <c r="K207" s="26" t="str">
        <f t="shared" si="35"/>
        <v/>
      </c>
      <c r="L207" s="26" t="str">
        <f t="shared" si="29"/>
        <v/>
      </c>
      <c r="M207" s="26" t="str">
        <f t="shared" si="30"/>
        <v/>
      </c>
      <c r="N207" s="26" t="str">
        <f t="shared" si="31"/>
        <v/>
      </c>
      <c r="O207" s="26" t="str">
        <f t="shared" si="32"/>
        <v/>
      </c>
      <c r="P207" s="56" t="str">
        <f>IF(OR(ISBLANK(Lieferung!$B$15),ISBLANK(G207)),"",IF(M207=FALSE,FALSE,IF(AND((Lieferung!$B$15-YEAR(G207))&gt;=16,(Lieferung!$B$15-YEAR(G207))&lt;=65),TRUE,FALSE)))</f>
        <v/>
      </c>
      <c r="Q207" s="26" t="str">
        <f>IF(ISBLANK(E207),"",IF(COUNTIF(Qualifikation!$O$12:$O$1011,I207)&gt;0,TRUE,FALSE))</f>
        <v/>
      </c>
      <c r="R207" s="62" t="str">
        <f t="shared" si="36"/>
        <v/>
      </c>
    </row>
    <row r="208" spans="1:18" x14ac:dyDescent="0.2">
      <c r="A208" s="46" t="str">
        <f t="shared" si="33"/>
        <v/>
      </c>
      <c r="B208" s="60"/>
      <c r="C208" s="60"/>
      <c r="D208" s="61"/>
      <c r="E208" s="59"/>
      <c r="F208" s="61"/>
      <c r="G208" s="149"/>
      <c r="H208" s="61"/>
      <c r="I208" s="57" t="str">
        <f t="shared" si="34"/>
        <v>-</v>
      </c>
      <c r="J208" s="26" t="str">
        <f t="shared" si="28"/>
        <v/>
      </c>
      <c r="K208" s="26" t="str">
        <f t="shared" si="35"/>
        <v/>
      </c>
      <c r="L208" s="26" t="str">
        <f t="shared" si="29"/>
        <v/>
      </c>
      <c r="M208" s="26" t="str">
        <f t="shared" si="30"/>
        <v/>
      </c>
      <c r="N208" s="26" t="str">
        <f t="shared" si="31"/>
        <v/>
      </c>
      <c r="O208" s="26" t="str">
        <f t="shared" si="32"/>
        <v/>
      </c>
      <c r="P208" s="56" t="str">
        <f>IF(OR(ISBLANK(Lieferung!$B$15),ISBLANK(G208)),"",IF(M208=FALSE,FALSE,IF(AND((Lieferung!$B$15-YEAR(G208))&gt;=16,(Lieferung!$B$15-YEAR(G208))&lt;=65),TRUE,FALSE)))</f>
        <v/>
      </c>
      <c r="Q208" s="26" t="str">
        <f>IF(ISBLANK(E208),"",IF(COUNTIF(Qualifikation!$O$12:$O$1011,I208)&gt;0,TRUE,FALSE))</f>
        <v/>
      </c>
      <c r="R208" s="62" t="str">
        <f t="shared" si="36"/>
        <v/>
      </c>
    </row>
    <row r="209" spans="1:18" x14ac:dyDescent="0.2">
      <c r="A209" s="46" t="str">
        <f t="shared" si="33"/>
        <v/>
      </c>
      <c r="B209" s="60"/>
      <c r="C209" s="60"/>
      <c r="D209" s="61"/>
      <c r="E209" s="59"/>
      <c r="F209" s="61"/>
      <c r="G209" s="149"/>
      <c r="H209" s="61"/>
      <c r="I209" s="57" t="str">
        <f t="shared" si="34"/>
        <v>-</v>
      </c>
      <c r="J209" s="26" t="str">
        <f t="shared" si="28"/>
        <v/>
      </c>
      <c r="K209" s="26" t="str">
        <f t="shared" si="35"/>
        <v/>
      </c>
      <c r="L209" s="26" t="str">
        <f t="shared" si="29"/>
        <v/>
      </c>
      <c r="M209" s="26" t="str">
        <f t="shared" si="30"/>
        <v/>
      </c>
      <c r="N209" s="26" t="str">
        <f t="shared" si="31"/>
        <v/>
      </c>
      <c r="O209" s="26" t="str">
        <f t="shared" si="32"/>
        <v/>
      </c>
      <c r="P209" s="56" t="str">
        <f>IF(OR(ISBLANK(Lieferung!$B$15),ISBLANK(G209)),"",IF(M209=FALSE,FALSE,IF(AND((Lieferung!$B$15-YEAR(G209))&gt;=16,(Lieferung!$B$15-YEAR(G209))&lt;=65),TRUE,FALSE)))</f>
        <v/>
      </c>
      <c r="Q209" s="26" t="str">
        <f>IF(ISBLANK(E209),"",IF(COUNTIF(Qualifikation!$O$12:$O$1011,I209)&gt;0,TRUE,FALSE))</f>
        <v/>
      </c>
      <c r="R209" s="62" t="str">
        <f t="shared" si="36"/>
        <v/>
      </c>
    </row>
    <row r="210" spans="1:18" x14ac:dyDescent="0.2">
      <c r="A210" s="46" t="str">
        <f t="shared" si="33"/>
        <v/>
      </c>
      <c r="B210" s="60"/>
      <c r="C210" s="60"/>
      <c r="D210" s="61"/>
      <c r="E210" s="59"/>
      <c r="F210" s="61"/>
      <c r="G210" s="149"/>
      <c r="H210" s="61"/>
      <c r="I210" s="57" t="str">
        <f t="shared" si="34"/>
        <v>-</v>
      </c>
      <c r="J210" s="26" t="str">
        <f t="shared" si="28"/>
        <v/>
      </c>
      <c r="K210" s="26" t="str">
        <f t="shared" si="35"/>
        <v/>
      </c>
      <c r="L210" s="26" t="str">
        <f t="shared" si="29"/>
        <v/>
      </c>
      <c r="M210" s="26" t="str">
        <f t="shared" si="30"/>
        <v/>
      </c>
      <c r="N210" s="26" t="str">
        <f t="shared" si="31"/>
        <v/>
      </c>
      <c r="O210" s="26" t="str">
        <f t="shared" si="32"/>
        <v/>
      </c>
      <c r="P210" s="56" t="str">
        <f>IF(OR(ISBLANK(Lieferung!$B$15),ISBLANK(G210)),"",IF(M210=FALSE,FALSE,IF(AND((Lieferung!$B$15-YEAR(G210))&gt;=16,(Lieferung!$B$15-YEAR(G210))&lt;=65),TRUE,FALSE)))</f>
        <v/>
      </c>
      <c r="Q210" s="26" t="str">
        <f>IF(ISBLANK(E210),"",IF(COUNTIF(Qualifikation!$O$12:$O$1011,I210)&gt;0,TRUE,FALSE))</f>
        <v/>
      </c>
      <c r="R210" s="62" t="str">
        <f t="shared" si="36"/>
        <v/>
      </c>
    </row>
    <row r="211" spans="1:18" x14ac:dyDescent="0.2">
      <c r="A211" s="46" t="str">
        <f t="shared" si="33"/>
        <v/>
      </c>
      <c r="B211" s="60"/>
      <c r="C211" s="60"/>
      <c r="D211" s="61"/>
      <c r="E211" s="59"/>
      <c r="F211" s="61"/>
      <c r="G211" s="149"/>
      <c r="H211" s="61"/>
      <c r="I211" s="57" t="str">
        <f t="shared" si="34"/>
        <v>-</v>
      </c>
      <c r="J211" s="26" t="str">
        <f t="shared" si="28"/>
        <v/>
      </c>
      <c r="K211" s="26" t="str">
        <f t="shared" si="35"/>
        <v/>
      </c>
      <c r="L211" s="26" t="str">
        <f t="shared" si="29"/>
        <v/>
      </c>
      <c r="M211" s="26" t="str">
        <f t="shared" si="30"/>
        <v/>
      </c>
      <c r="N211" s="26" t="str">
        <f t="shared" si="31"/>
        <v/>
      </c>
      <c r="O211" s="26" t="str">
        <f t="shared" si="32"/>
        <v/>
      </c>
      <c r="P211" s="56" t="str">
        <f>IF(OR(ISBLANK(Lieferung!$B$15),ISBLANK(G211)),"",IF(M211=FALSE,FALSE,IF(AND((Lieferung!$B$15-YEAR(G211))&gt;=16,(Lieferung!$B$15-YEAR(G211))&lt;=65),TRUE,FALSE)))</f>
        <v/>
      </c>
      <c r="Q211" s="26" t="str">
        <f>IF(ISBLANK(E211),"",IF(COUNTIF(Qualifikation!$O$12:$O$1011,I211)&gt;0,TRUE,FALSE))</f>
        <v/>
      </c>
      <c r="R211" s="62" t="str">
        <f t="shared" si="36"/>
        <v/>
      </c>
    </row>
    <row r="212" spans="1:18" x14ac:dyDescent="0.2">
      <c r="A212" s="46" t="str">
        <f t="shared" si="33"/>
        <v/>
      </c>
      <c r="B212" s="60"/>
      <c r="C212" s="60"/>
      <c r="D212" s="61"/>
      <c r="E212" s="59"/>
      <c r="F212" s="61"/>
      <c r="G212" s="149"/>
      <c r="H212" s="61"/>
      <c r="I212" s="57" t="str">
        <f t="shared" si="34"/>
        <v>-</v>
      </c>
      <c r="J212" s="26" t="str">
        <f t="shared" si="28"/>
        <v/>
      </c>
      <c r="K212" s="26" t="str">
        <f t="shared" si="35"/>
        <v/>
      </c>
      <c r="L212" s="26" t="str">
        <f t="shared" si="29"/>
        <v/>
      </c>
      <c r="M212" s="26" t="str">
        <f t="shared" si="30"/>
        <v/>
      </c>
      <c r="N212" s="26" t="str">
        <f t="shared" si="31"/>
        <v/>
      </c>
      <c r="O212" s="26" t="str">
        <f t="shared" si="32"/>
        <v/>
      </c>
      <c r="P212" s="56" t="str">
        <f>IF(OR(ISBLANK(Lieferung!$B$15),ISBLANK(G212)),"",IF(M212=FALSE,FALSE,IF(AND((Lieferung!$B$15-YEAR(G212))&gt;=16,(Lieferung!$B$15-YEAR(G212))&lt;=65),TRUE,FALSE)))</f>
        <v/>
      </c>
      <c r="Q212" s="26" t="str">
        <f>IF(ISBLANK(E212),"",IF(COUNTIF(Qualifikation!$O$12:$O$1011,I212)&gt;0,TRUE,FALSE))</f>
        <v/>
      </c>
      <c r="R212" s="62" t="str">
        <f t="shared" si="36"/>
        <v/>
      </c>
    </row>
    <row r="213" spans="1:18" x14ac:dyDescent="0.2">
      <c r="A213" s="46" t="str">
        <f t="shared" si="33"/>
        <v/>
      </c>
      <c r="B213" s="60"/>
      <c r="C213" s="60"/>
      <c r="D213" s="61"/>
      <c r="E213" s="59"/>
      <c r="F213" s="61"/>
      <c r="G213" s="149"/>
      <c r="H213" s="61"/>
      <c r="I213" s="57" t="str">
        <f t="shared" si="34"/>
        <v>-</v>
      </c>
      <c r="J213" s="26" t="str">
        <f t="shared" si="28"/>
        <v/>
      </c>
      <c r="K213" s="26" t="str">
        <f t="shared" si="35"/>
        <v/>
      </c>
      <c r="L213" s="26" t="str">
        <f t="shared" si="29"/>
        <v/>
      </c>
      <c r="M213" s="26" t="str">
        <f t="shared" si="30"/>
        <v/>
      </c>
      <c r="N213" s="26" t="str">
        <f t="shared" si="31"/>
        <v/>
      </c>
      <c r="O213" s="26" t="str">
        <f t="shared" si="32"/>
        <v/>
      </c>
      <c r="P213" s="56" t="str">
        <f>IF(OR(ISBLANK(Lieferung!$B$15),ISBLANK(G213)),"",IF(M213=FALSE,FALSE,IF(AND((Lieferung!$B$15-YEAR(G213))&gt;=16,(Lieferung!$B$15-YEAR(G213))&lt;=65),TRUE,FALSE)))</f>
        <v/>
      </c>
      <c r="Q213" s="26" t="str">
        <f>IF(ISBLANK(E213),"",IF(COUNTIF(Qualifikation!$O$12:$O$1011,I213)&gt;0,TRUE,FALSE))</f>
        <v/>
      </c>
      <c r="R213" s="62" t="str">
        <f t="shared" si="36"/>
        <v/>
      </c>
    </row>
    <row r="214" spans="1:18" x14ac:dyDescent="0.2">
      <c r="A214" s="46" t="str">
        <f t="shared" si="33"/>
        <v/>
      </c>
      <c r="B214" s="60"/>
      <c r="C214" s="60"/>
      <c r="D214" s="61"/>
      <c r="E214" s="59"/>
      <c r="F214" s="61"/>
      <c r="G214" s="149"/>
      <c r="H214" s="61"/>
      <c r="I214" s="57" t="str">
        <f t="shared" si="34"/>
        <v>-</v>
      </c>
      <c r="J214" s="26" t="str">
        <f t="shared" si="28"/>
        <v/>
      </c>
      <c r="K214" s="26" t="str">
        <f t="shared" si="35"/>
        <v/>
      </c>
      <c r="L214" s="26" t="str">
        <f t="shared" si="29"/>
        <v/>
      </c>
      <c r="M214" s="26" t="str">
        <f t="shared" si="30"/>
        <v/>
      </c>
      <c r="N214" s="26" t="str">
        <f t="shared" si="31"/>
        <v/>
      </c>
      <c r="O214" s="26" t="str">
        <f t="shared" si="32"/>
        <v/>
      </c>
      <c r="P214" s="56" t="str">
        <f>IF(OR(ISBLANK(Lieferung!$B$15),ISBLANK(G214)),"",IF(M214=FALSE,FALSE,IF(AND((Lieferung!$B$15-YEAR(G214))&gt;=16,(Lieferung!$B$15-YEAR(G214))&lt;=65),TRUE,FALSE)))</f>
        <v/>
      </c>
      <c r="Q214" s="26" t="str">
        <f>IF(ISBLANK(E214),"",IF(COUNTIF(Qualifikation!$O$12:$O$1011,I214)&gt;0,TRUE,FALSE))</f>
        <v/>
      </c>
      <c r="R214" s="62" t="str">
        <f t="shared" si="36"/>
        <v/>
      </c>
    </row>
    <row r="215" spans="1:18" x14ac:dyDescent="0.2">
      <c r="A215" s="46" t="str">
        <f t="shared" si="33"/>
        <v/>
      </c>
      <c r="B215" s="60"/>
      <c r="C215" s="60"/>
      <c r="D215" s="61"/>
      <c r="E215" s="59"/>
      <c r="F215" s="61"/>
      <c r="G215" s="149"/>
      <c r="H215" s="61"/>
      <c r="I215" s="57" t="str">
        <f t="shared" si="34"/>
        <v>-</v>
      </c>
      <c r="J215" s="26" t="str">
        <f t="shared" si="28"/>
        <v/>
      </c>
      <c r="K215" s="26" t="str">
        <f t="shared" si="35"/>
        <v/>
      </c>
      <c r="L215" s="26" t="str">
        <f t="shared" si="29"/>
        <v/>
      </c>
      <c r="M215" s="26" t="str">
        <f t="shared" si="30"/>
        <v/>
      </c>
      <c r="N215" s="26" t="str">
        <f t="shared" si="31"/>
        <v/>
      </c>
      <c r="O215" s="26" t="str">
        <f t="shared" si="32"/>
        <v/>
      </c>
      <c r="P215" s="56" t="str">
        <f>IF(OR(ISBLANK(Lieferung!$B$15),ISBLANK(G215)),"",IF(M215=FALSE,FALSE,IF(AND((Lieferung!$B$15-YEAR(G215))&gt;=16,(Lieferung!$B$15-YEAR(G215))&lt;=65),TRUE,FALSE)))</f>
        <v/>
      </c>
      <c r="Q215" s="26" t="str">
        <f>IF(ISBLANK(E215),"",IF(COUNTIF(Qualifikation!$O$12:$O$1011,I215)&gt;0,TRUE,FALSE))</f>
        <v/>
      </c>
      <c r="R215" s="62" t="str">
        <f t="shared" si="36"/>
        <v/>
      </c>
    </row>
    <row r="216" spans="1:18" x14ac:dyDescent="0.2">
      <c r="A216" s="46" t="str">
        <f t="shared" si="33"/>
        <v/>
      </c>
      <c r="B216" s="60"/>
      <c r="C216" s="60"/>
      <c r="D216" s="61"/>
      <c r="E216" s="59"/>
      <c r="F216" s="61"/>
      <c r="G216" s="149"/>
      <c r="H216" s="61"/>
      <c r="I216" s="57" t="str">
        <f t="shared" si="34"/>
        <v>-</v>
      </c>
      <c r="J216" s="26" t="str">
        <f t="shared" si="28"/>
        <v/>
      </c>
      <c r="K216" s="26" t="str">
        <f t="shared" si="35"/>
        <v/>
      </c>
      <c r="L216" s="26" t="str">
        <f t="shared" si="29"/>
        <v/>
      </c>
      <c r="M216" s="26" t="str">
        <f t="shared" si="30"/>
        <v/>
      </c>
      <c r="N216" s="26" t="str">
        <f t="shared" si="31"/>
        <v/>
      </c>
      <c r="O216" s="26" t="str">
        <f t="shared" si="32"/>
        <v/>
      </c>
      <c r="P216" s="56" t="str">
        <f>IF(OR(ISBLANK(Lieferung!$B$15),ISBLANK(G216)),"",IF(M216=FALSE,FALSE,IF(AND((Lieferung!$B$15-YEAR(G216))&gt;=16,(Lieferung!$B$15-YEAR(G216))&lt;=65),TRUE,FALSE)))</f>
        <v/>
      </c>
      <c r="Q216" s="26" t="str">
        <f>IF(ISBLANK(E216),"",IF(COUNTIF(Qualifikation!$O$12:$O$1011,I216)&gt;0,TRUE,FALSE))</f>
        <v/>
      </c>
      <c r="R216" s="62" t="str">
        <f t="shared" si="36"/>
        <v/>
      </c>
    </row>
    <row r="217" spans="1:18" x14ac:dyDescent="0.2">
      <c r="A217" s="46" t="str">
        <f t="shared" si="33"/>
        <v/>
      </c>
      <c r="B217" s="60"/>
      <c r="C217" s="60"/>
      <c r="D217" s="61"/>
      <c r="E217" s="59"/>
      <c r="F217" s="61"/>
      <c r="G217" s="149"/>
      <c r="H217" s="61"/>
      <c r="I217" s="57" t="str">
        <f t="shared" si="34"/>
        <v>-</v>
      </c>
      <c r="J217" s="26" t="str">
        <f t="shared" si="28"/>
        <v/>
      </c>
      <c r="K217" s="26" t="str">
        <f t="shared" si="35"/>
        <v/>
      </c>
      <c r="L217" s="26" t="str">
        <f t="shared" si="29"/>
        <v/>
      </c>
      <c r="M217" s="26" t="str">
        <f t="shared" si="30"/>
        <v/>
      </c>
      <c r="N217" s="26" t="str">
        <f t="shared" si="31"/>
        <v/>
      </c>
      <c r="O217" s="26" t="str">
        <f t="shared" si="32"/>
        <v/>
      </c>
      <c r="P217" s="56" t="str">
        <f>IF(OR(ISBLANK(Lieferung!$B$15),ISBLANK(G217)),"",IF(M217=FALSE,FALSE,IF(AND((Lieferung!$B$15-YEAR(G217))&gt;=16,(Lieferung!$B$15-YEAR(G217))&lt;=65),TRUE,FALSE)))</f>
        <v/>
      </c>
      <c r="Q217" s="26" t="str">
        <f>IF(ISBLANK(E217),"",IF(COUNTIF(Qualifikation!$O$12:$O$1011,I217)&gt;0,TRUE,FALSE))</f>
        <v/>
      </c>
      <c r="R217" s="62" t="str">
        <f t="shared" si="36"/>
        <v/>
      </c>
    </row>
    <row r="218" spans="1:18" x14ac:dyDescent="0.2">
      <c r="A218" s="46" t="str">
        <f t="shared" si="33"/>
        <v/>
      </c>
      <c r="B218" s="60"/>
      <c r="C218" s="60"/>
      <c r="D218" s="61"/>
      <c r="E218" s="59"/>
      <c r="F218" s="61"/>
      <c r="G218" s="149"/>
      <c r="H218" s="61"/>
      <c r="I218" s="57" t="str">
        <f t="shared" si="34"/>
        <v>-</v>
      </c>
      <c r="J218" s="26" t="str">
        <f t="shared" si="28"/>
        <v/>
      </c>
      <c r="K218" s="26" t="str">
        <f t="shared" si="35"/>
        <v/>
      </c>
      <c r="L218" s="26" t="str">
        <f t="shared" si="29"/>
        <v/>
      </c>
      <c r="M218" s="26" t="str">
        <f t="shared" si="30"/>
        <v/>
      </c>
      <c r="N218" s="26" t="str">
        <f t="shared" si="31"/>
        <v/>
      </c>
      <c r="O218" s="26" t="str">
        <f t="shared" si="32"/>
        <v/>
      </c>
      <c r="P218" s="56" t="str">
        <f>IF(OR(ISBLANK(Lieferung!$B$15),ISBLANK(G218)),"",IF(M218=FALSE,FALSE,IF(AND((Lieferung!$B$15-YEAR(G218))&gt;=16,(Lieferung!$B$15-YEAR(G218))&lt;=65),TRUE,FALSE)))</f>
        <v/>
      </c>
      <c r="Q218" s="26" t="str">
        <f>IF(ISBLANK(E218),"",IF(COUNTIF(Qualifikation!$O$12:$O$1011,I218)&gt;0,TRUE,FALSE))</f>
        <v/>
      </c>
      <c r="R218" s="62" t="str">
        <f t="shared" si="36"/>
        <v/>
      </c>
    </row>
    <row r="219" spans="1:18" x14ac:dyDescent="0.2">
      <c r="A219" s="46" t="str">
        <f t="shared" si="33"/>
        <v/>
      </c>
      <c r="B219" s="60"/>
      <c r="C219" s="60"/>
      <c r="D219" s="61"/>
      <c r="E219" s="59"/>
      <c r="F219" s="61"/>
      <c r="G219" s="149"/>
      <c r="H219" s="61"/>
      <c r="I219" s="57" t="str">
        <f t="shared" si="34"/>
        <v>-</v>
      </c>
      <c r="J219" s="26" t="str">
        <f t="shared" si="28"/>
        <v/>
      </c>
      <c r="K219" s="26" t="str">
        <f t="shared" si="35"/>
        <v/>
      </c>
      <c r="L219" s="26" t="str">
        <f t="shared" si="29"/>
        <v/>
      </c>
      <c r="M219" s="26" t="str">
        <f t="shared" si="30"/>
        <v/>
      </c>
      <c r="N219" s="26" t="str">
        <f t="shared" si="31"/>
        <v/>
      </c>
      <c r="O219" s="26" t="str">
        <f t="shared" si="32"/>
        <v/>
      </c>
      <c r="P219" s="56" t="str">
        <f>IF(OR(ISBLANK(Lieferung!$B$15),ISBLANK(G219)),"",IF(M219=FALSE,FALSE,IF(AND((Lieferung!$B$15-YEAR(G219))&gt;=16,(Lieferung!$B$15-YEAR(G219))&lt;=65),TRUE,FALSE)))</f>
        <v/>
      </c>
      <c r="Q219" s="26" t="str">
        <f>IF(ISBLANK(E219),"",IF(COUNTIF(Qualifikation!$O$12:$O$1011,I219)&gt;0,TRUE,FALSE))</f>
        <v/>
      </c>
      <c r="R219" s="62" t="str">
        <f t="shared" si="36"/>
        <v/>
      </c>
    </row>
    <row r="220" spans="1:18" x14ac:dyDescent="0.2">
      <c r="A220" s="46" t="str">
        <f t="shared" si="33"/>
        <v/>
      </c>
      <c r="B220" s="60"/>
      <c r="C220" s="60"/>
      <c r="D220" s="61"/>
      <c r="E220" s="59"/>
      <c r="F220" s="61"/>
      <c r="G220" s="149"/>
      <c r="H220" s="61"/>
      <c r="I220" s="57" t="str">
        <f t="shared" si="34"/>
        <v>-</v>
      </c>
      <c r="J220" s="26" t="str">
        <f t="shared" si="28"/>
        <v/>
      </c>
      <c r="K220" s="26" t="str">
        <f t="shared" si="35"/>
        <v/>
      </c>
      <c r="L220" s="26" t="str">
        <f t="shared" si="29"/>
        <v/>
      </c>
      <c r="M220" s="26" t="str">
        <f t="shared" si="30"/>
        <v/>
      </c>
      <c r="N220" s="26" t="str">
        <f t="shared" si="31"/>
        <v/>
      </c>
      <c r="O220" s="26" t="str">
        <f t="shared" si="32"/>
        <v/>
      </c>
      <c r="P220" s="56" t="str">
        <f>IF(OR(ISBLANK(Lieferung!$B$15),ISBLANK(G220)),"",IF(M220=FALSE,FALSE,IF(AND((Lieferung!$B$15-YEAR(G220))&gt;=16,(Lieferung!$B$15-YEAR(G220))&lt;=65),TRUE,FALSE)))</f>
        <v/>
      </c>
      <c r="Q220" s="26" t="str">
        <f>IF(ISBLANK(E220),"",IF(COUNTIF(Qualifikation!$O$12:$O$1011,I220)&gt;0,TRUE,FALSE))</f>
        <v/>
      </c>
      <c r="R220" s="62" t="str">
        <f t="shared" si="36"/>
        <v/>
      </c>
    </row>
    <row r="221" spans="1:18" x14ac:dyDescent="0.2">
      <c r="A221" s="46" t="str">
        <f t="shared" si="33"/>
        <v/>
      </c>
      <c r="B221" s="60"/>
      <c r="C221" s="60"/>
      <c r="D221" s="61"/>
      <c r="E221" s="59"/>
      <c r="F221" s="61"/>
      <c r="G221" s="149"/>
      <c r="H221" s="61"/>
      <c r="I221" s="57" t="str">
        <f t="shared" si="34"/>
        <v>-</v>
      </c>
      <c r="J221" s="26" t="str">
        <f t="shared" si="28"/>
        <v/>
      </c>
      <c r="K221" s="26" t="str">
        <f t="shared" si="35"/>
        <v/>
      </c>
      <c r="L221" s="26" t="str">
        <f t="shared" si="29"/>
        <v/>
      </c>
      <c r="M221" s="26" t="str">
        <f t="shared" si="30"/>
        <v/>
      </c>
      <c r="N221" s="26" t="str">
        <f t="shared" si="31"/>
        <v/>
      </c>
      <c r="O221" s="26" t="str">
        <f t="shared" si="32"/>
        <v/>
      </c>
      <c r="P221" s="56" t="str">
        <f>IF(OR(ISBLANK(Lieferung!$B$15),ISBLANK(G221)),"",IF(M221=FALSE,FALSE,IF(AND((Lieferung!$B$15-YEAR(G221))&gt;=16,(Lieferung!$B$15-YEAR(G221))&lt;=65),TRUE,FALSE)))</f>
        <v/>
      </c>
      <c r="Q221" s="26" t="str">
        <f>IF(ISBLANK(E221),"",IF(COUNTIF(Qualifikation!$O$12:$O$1011,I221)&gt;0,TRUE,FALSE))</f>
        <v/>
      </c>
      <c r="R221" s="62" t="str">
        <f t="shared" si="36"/>
        <v/>
      </c>
    </row>
    <row r="222" spans="1:18" x14ac:dyDescent="0.2">
      <c r="A222" s="46" t="str">
        <f t="shared" si="33"/>
        <v/>
      </c>
      <c r="B222" s="60"/>
      <c r="C222" s="60"/>
      <c r="D222" s="61"/>
      <c r="E222" s="59"/>
      <c r="F222" s="61"/>
      <c r="G222" s="149"/>
      <c r="H222" s="61"/>
      <c r="I222" s="57" t="str">
        <f t="shared" si="34"/>
        <v>-</v>
      </c>
      <c r="J222" s="26" t="str">
        <f t="shared" si="28"/>
        <v/>
      </c>
      <c r="K222" s="26" t="str">
        <f t="shared" si="35"/>
        <v/>
      </c>
      <c r="L222" s="26" t="str">
        <f t="shared" si="29"/>
        <v/>
      </c>
      <c r="M222" s="26" t="str">
        <f t="shared" si="30"/>
        <v/>
      </c>
      <c r="N222" s="26" t="str">
        <f t="shared" si="31"/>
        <v/>
      </c>
      <c r="O222" s="26" t="str">
        <f t="shared" si="32"/>
        <v/>
      </c>
      <c r="P222" s="56" t="str">
        <f>IF(OR(ISBLANK(Lieferung!$B$15),ISBLANK(G222)),"",IF(M222=FALSE,FALSE,IF(AND((Lieferung!$B$15-YEAR(G222))&gt;=16,(Lieferung!$B$15-YEAR(G222))&lt;=65),TRUE,FALSE)))</f>
        <v/>
      </c>
      <c r="Q222" s="26" t="str">
        <f>IF(ISBLANK(E222),"",IF(COUNTIF(Qualifikation!$O$12:$O$1011,I222)&gt;0,TRUE,FALSE))</f>
        <v/>
      </c>
      <c r="R222" s="62" t="str">
        <f t="shared" si="36"/>
        <v/>
      </c>
    </row>
    <row r="223" spans="1:18" x14ac:dyDescent="0.2">
      <c r="A223" s="46" t="str">
        <f t="shared" si="33"/>
        <v/>
      </c>
      <c r="B223" s="60"/>
      <c r="C223" s="60"/>
      <c r="D223" s="61"/>
      <c r="E223" s="59"/>
      <c r="F223" s="61"/>
      <c r="G223" s="149"/>
      <c r="H223" s="61"/>
      <c r="I223" s="57" t="str">
        <f t="shared" si="34"/>
        <v>-</v>
      </c>
      <c r="J223" s="26" t="str">
        <f t="shared" si="28"/>
        <v/>
      </c>
      <c r="K223" s="26" t="str">
        <f t="shared" si="35"/>
        <v/>
      </c>
      <c r="L223" s="26" t="str">
        <f t="shared" si="29"/>
        <v/>
      </c>
      <c r="M223" s="26" t="str">
        <f t="shared" si="30"/>
        <v/>
      </c>
      <c r="N223" s="26" t="str">
        <f t="shared" si="31"/>
        <v/>
      </c>
      <c r="O223" s="26" t="str">
        <f t="shared" si="32"/>
        <v/>
      </c>
      <c r="P223" s="56" t="str">
        <f>IF(OR(ISBLANK(Lieferung!$B$15),ISBLANK(G223)),"",IF(M223=FALSE,FALSE,IF(AND((Lieferung!$B$15-YEAR(G223))&gt;=16,(Lieferung!$B$15-YEAR(G223))&lt;=65),TRUE,FALSE)))</f>
        <v/>
      </c>
      <c r="Q223" s="26" t="str">
        <f>IF(ISBLANK(E223),"",IF(COUNTIF(Qualifikation!$O$12:$O$1011,I223)&gt;0,TRUE,FALSE))</f>
        <v/>
      </c>
      <c r="R223" s="62" t="str">
        <f t="shared" si="36"/>
        <v/>
      </c>
    </row>
    <row r="224" spans="1:18" x14ac:dyDescent="0.2">
      <c r="A224" s="46" t="str">
        <f t="shared" si="33"/>
        <v/>
      </c>
      <c r="B224" s="60"/>
      <c r="C224" s="60"/>
      <c r="D224" s="61"/>
      <c r="E224" s="59"/>
      <c r="F224" s="61"/>
      <c r="G224" s="149"/>
      <c r="H224" s="61"/>
      <c r="I224" s="57" t="str">
        <f t="shared" si="34"/>
        <v>-</v>
      </c>
      <c r="J224" s="26" t="str">
        <f t="shared" si="28"/>
        <v/>
      </c>
      <c r="K224" s="26" t="str">
        <f t="shared" si="35"/>
        <v/>
      </c>
      <c r="L224" s="26" t="str">
        <f t="shared" si="29"/>
        <v/>
      </c>
      <c r="M224" s="26" t="str">
        <f t="shared" si="30"/>
        <v/>
      </c>
      <c r="N224" s="26" t="str">
        <f t="shared" si="31"/>
        <v/>
      </c>
      <c r="O224" s="26" t="str">
        <f t="shared" si="32"/>
        <v/>
      </c>
      <c r="P224" s="56" t="str">
        <f>IF(OR(ISBLANK(Lieferung!$B$15),ISBLANK(G224)),"",IF(M224=FALSE,FALSE,IF(AND((Lieferung!$B$15-YEAR(G224))&gt;=16,(Lieferung!$B$15-YEAR(G224))&lt;=65),TRUE,FALSE)))</f>
        <v/>
      </c>
      <c r="Q224" s="26" t="str">
        <f>IF(ISBLANK(E224),"",IF(COUNTIF(Qualifikation!$O$12:$O$1011,I224)&gt;0,TRUE,FALSE))</f>
        <v/>
      </c>
      <c r="R224" s="62" t="str">
        <f t="shared" si="36"/>
        <v/>
      </c>
    </row>
    <row r="225" spans="1:18" x14ac:dyDescent="0.2">
      <c r="A225" s="46" t="str">
        <f t="shared" si="33"/>
        <v/>
      </c>
      <c r="B225" s="60"/>
      <c r="C225" s="60"/>
      <c r="D225" s="61"/>
      <c r="E225" s="59"/>
      <c r="F225" s="61"/>
      <c r="G225" s="149"/>
      <c r="H225" s="61"/>
      <c r="I225" s="57" t="str">
        <f t="shared" si="34"/>
        <v>-</v>
      </c>
      <c r="J225" s="26" t="str">
        <f t="shared" si="28"/>
        <v/>
      </c>
      <c r="K225" s="26" t="str">
        <f t="shared" si="35"/>
        <v/>
      </c>
      <c r="L225" s="26" t="str">
        <f t="shared" si="29"/>
        <v/>
      </c>
      <c r="M225" s="26" t="str">
        <f t="shared" si="30"/>
        <v/>
      </c>
      <c r="N225" s="26" t="str">
        <f t="shared" si="31"/>
        <v/>
      </c>
      <c r="O225" s="26" t="str">
        <f t="shared" si="32"/>
        <v/>
      </c>
      <c r="P225" s="56" t="str">
        <f>IF(OR(ISBLANK(Lieferung!$B$15),ISBLANK(G225)),"",IF(M225=FALSE,FALSE,IF(AND((Lieferung!$B$15-YEAR(G225))&gt;=16,(Lieferung!$B$15-YEAR(G225))&lt;=65),TRUE,FALSE)))</f>
        <v/>
      </c>
      <c r="Q225" s="26" t="str">
        <f>IF(ISBLANK(E225),"",IF(COUNTIF(Qualifikation!$O$12:$O$1011,I225)&gt;0,TRUE,FALSE))</f>
        <v/>
      </c>
      <c r="R225" s="62" t="str">
        <f t="shared" si="36"/>
        <v/>
      </c>
    </row>
    <row r="226" spans="1:18" x14ac:dyDescent="0.2">
      <c r="A226" s="46" t="str">
        <f t="shared" si="33"/>
        <v/>
      </c>
      <c r="B226" s="60"/>
      <c r="C226" s="60"/>
      <c r="D226" s="61"/>
      <c r="E226" s="59"/>
      <c r="F226" s="61"/>
      <c r="G226" s="149"/>
      <c r="H226" s="61"/>
      <c r="I226" s="57" t="str">
        <f t="shared" si="34"/>
        <v>-</v>
      </c>
      <c r="J226" s="26" t="str">
        <f t="shared" si="28"/>
        <v/>
      </c>
      <c r="K226" s="26" t="str">
        <f t="shared" si="35"/>
        <v/>
      </c>
      <c r="L226" s="26" t="str">
        <f t="shared" si="29"/>
        <v/>
      </c>
      <c r="M226" s="26" t="str">
        <f t="shared" si="30"/>
        <v/>
      </c>
      <c r="N226" s="26" t="str">
        <f t="shared" si="31"/>
        <v/>
      </c>
      <c r="O226" s="26" t="str">
        <f t="shared" si="32"/>
        <v/>
      </c>
      <c r="P226" s="56" t="str">
        <f>IF(OR(ISBLANK(Lieferung!$B$15),ISBLANK(G226)),"",IF(M226=FALSE,FALSE,IF(AND((Lieferung!$B$15-YEAR(G226))&gt;=16,(Lieferung!$B$15-YEAR(G226))&lt;=65),TRUE,FALSE)))</f>
        <v/>
      </c>
      <c r="Q226" s="26" t="str">
        <f>IF(ISBLANK(E226),"",IF(COUNTIF(Qualifikation!$O$12:$O$1011,I226)&gt;0,TRUE,FALSE))</f>
        <v/>
      </c>
      <c r="R226" s="62" t="str">
        <f t="shared" si="36"/>
        <v/>
      </c>
    </row>
    <row r="227" spans="1:18" x14ac:dyDescent="0.2">
      <c r="A227" s="46" t="str">
        <f t="shared" si="33"/>
        <v/>
      </c>
      <c r="B227" s="60"/>
      <c r="C227" s="60"/>
      <c r="D227" s="61"/>
      <c r="E227" s="59"/>
      <c r="F227" s="61"/>
      <c r="G227" s="149"/>
      <c r="H227" s="61"/>
      <c r="I227" s="57" t="str">
        <f t="shared" si="34"/>
        <v>-</v>
      </c>
      <c r="J227" s="26" t="str">
        <f t="shared" si="28"/>
        <v/>
      </c>
      <c r="K227" s="26" t="str">
        <f t="shared" si="35"/>
        <v/>
      </c>
      <c r="L227" s="26" t="str">
        <f t="shared" si="29"/>
        <v/>
      </c>
      <c r="M227" s="26" t="str">
        <f t="shared" si="30"/>
        <v/>
      </c>
      <c r="N227" s="26" t="str">
        <f t="shared" si="31"/>
        <v/>
      </c>
      <c r="O227" s="26" t="str">
        <f t="shared" si="32"/>
        <v/>
      </c>
      <c r="P227" s="56" t="str">
        <f>IF(OR(ISBLANK(Lieferung!$B$15),ISBLANK(G227)),"",IF(M227=FALSE,FALSE,IF(AND((Lieferung!$B$15-YEAR(G227))&gt;=16,(Lieferung!$B$15-YEAR(G227))&lt;=65),TRUE,FALSE)))</f>
        <v/>
      </c>
      <c r="Q227" s="26" t="str">
        <f>IF(ISBLANK(E227),"",IF(COUNTIF(Qualifikation!$O$12:$O$1011,I227)&gt;0,TRUE,FALSE))</f>
        <v/>
      </c>
      <c r="R227" s="62" t="str">
        <f t="shared" si="36"/>
        <v/>
      </c>
    </row>
    <row r="228" spans="1:18" x14ac:dyDescent="0.2">
      <c r="A228" s="46" t="str">
        <f t="shared" si="33"/>
        <v/>
      </c>
      <c r="B228" s="60"/>
      <c r="C228" s="60"/>
      <c r="D228" s="61"/>
      <c r="E228" s="59"/>
      <c r="F228" s="61"/>
      <c r="G228" s="149"/>
      <c r="H228" s="61"/>
      <c r="I228" s="57" t="str">
        <f t="shared" si="34"/>
        <v>-</v>
      </c>
      <c r="J228" s="26" t="str">
        <f t="shared" si="28"/>
        <v/>
      </c>
      <c r="K228" s="26" t="str">
        <f t="shared" si="35"/>
        <v/>
      </c>
      <c r="L228" s="26" t="str">
        <f t="shared" si="29"/>
        <v/>
      </c>
      <c r="M228" s="26" t="str">
        <f t="shared" si="30"/>
        <v/>
      </c>
      <c r="N228" s="26" t="str">
        <f t="shared" si="31"/>
        <v/>
      </c>
      <c r="O228" s="26" t="str">
        <f t="shared" si="32"/>
        <v/>
      </c>
      <c r="P228" s="56" t="str">
        <f>IF(OR(ISBLANK(Lieferung!$B$15),ISBLANK(G228)),"",IF(M228=FALSE,FALSE,IF(AND((Lieferung!$B$15-YEAR(G228))&gt;=16,(Lieferung!$B$15-YEAR(G228))&lt;=65),TRUE,FALSE)))</f>
        <v/>
      </c>
      <c r="Q228" s="26" t="str">
        <f>IF(ISBLANK(E228),"",IF(COUNTIF(Qualifikation!$O$12:$O$1011,I228)&gt;0,TRUE,FALSE))</f>
        <v/>
      </c>
      <c r="R228" s="62" t="str">
        <f t="shared" si="36"/>
        <v/>
      </c>
    </row>
    <row r="229" spans="1:18" x14ac:dyDescent="0.2">
      <c r="A229" s="46" t="str">
        <f t="shared" si="33"/>
        <v/>
      </c>
      <c r="B229" s="60"/>
      <c r="C229" s="60"/>
      <c r="D229" s="61"/>
      <c r="E229" s="59"/>
      <c r="F229" s="61"/>
      <c r="G229" s="149"/>
      <c r="H229" s="61"/>
      <c r="I229" s="57" t="str">
        <f t="shared" si="34"/>
        <v>-</v>
      </c>
      <c r="J229" s="26" t="str">
        <f t="shared" si="28"/>
        <v/>
      </c>
      <c r="K229" s="26" t="str">
        <f t="shared" si="35"/>
        <v/>
      </c>
      <c r="L229" s="26" t="str">
        <f t="shared" si="29"/>
        <v/>
      </c>
      <c r="M229" s="26" t="str">
        <f t="shared" si="30"/>
        <v/>
      </c>
      <c r="N229" s="26" t="str">
        <f t="shared" si="31"/>
        <v/>
      </c>
      <c r="O229" s="26" t="str">
        <f t="shared" si="32"/>
        <v/>
      </c>
      <c r="P229" s="56" t="str">
        <f>IF(OR(ISBLANK(Lieferung!$B$15),ISBLANK(G229)),"",IF(M229=FALSE,FALSE,IF(AND((Lieferung!$B$15-YEAR(G229))&gt;=16,(Lieferung!$B$15-YEAR(G229))&lt;=65),TRUE,FALSE)))</f>
        <v/>
      </c>
      <c r="Q229" s="26" t="str">
        <f>IF(ISBLANK(E229),"",IF(COUNTIF(Qualifikation!$O$12:$O$1011,I229)&gt;0,TRUE,FALSE))</f>
        <v/>
      </c>
      <c r="R229" s="62" t="str">
        <f t="shared" si="36"/>
        <v/>
      </c>
    </row>
    <row r="230" spans="1:18" x14ac:dyDescent="0.2">
      <c r="A230" s="46" t="str">
        <f t="shared" si="33"/>
        <v/>
      </c>
      <c r="B230" s="60"/>
      <c r="C230" s="60"/>
      <c r="D230" s="61"/>
      <c r="E230" s="59"/>
      <c r="F230" s="61"/>
      <c r="G230" s="149"/>
      <c r="H230" s="61"/>
      <c r="I230" s="57" t="str">
        <f t="shared" si="34"/>
        <v>-</v>
      </c>
      <c r="J230" s="26" t="str">
        <f t="shared" si="28"/>
        <v/>
      </c>
      <c r="K230" s="26" t="str">
        <f t="shared" si="35"/>
        <v/>
      </c>
      <c r="L230" s="26" t="str">
        <f t="shared" si="29"/>
        <v/>
      </c>
      <c r="M230" s="26" t="str">
        <f t="shared" si="30"/>
        <v/>
      </c>
      <c r="N230" s="26" t="str">
        <f t="shared" si="31"/>
        <v/>
      </c>
      <c r="O230" s="26" t="str">
        <f t="shared" si="32"/>
        <v/>
      </c>
      <c r="P230" s="56" t="str">
        <f>IF(OR(ISBLANK(Lieferung!$B$15),ISBLANK(G230)),"",IF(M230=FALSE,FALSE,IF(AND((Lieferung!$B$15-YEAR(G230))&gt;=16,(Lieferung!$B$15-YEAR(G230))&lt;=65),TRUE,FALSE)))</f>
        <v/>
      </c>
      <c r="Q230" s="26" t="str">
        <f>IF(ISBLANK(E230),"",IF(COUNTIF(Qualifikation!$O$12:$O$1011,I230)&gt;0,TRUE,FALSE))</f>
        <v/>
      </c>
      <c r="R230" s="62" t="str">
        <f t="shared" si="36"/>
        <v/>
      </c>
    </row>
    <row r="231" spans="1:18" x14ac:dyDescent="0.2">
      <c r="A231" s="46" t="str">
        <f t="shared" si="33"/>
        <v/>
      </c>
      <c r="B231" s="60"/>
      <c r="C231" s="60"/>
      <c r="D231" s="61"/>
      <c r="E231" s="59"/>
      <c r="F231" s="61"/>
      <c r="G231" s="149"/>
      <c r="H231" s="61"/>
      <c r="I231" s="57" t="str">
        <f t="shared" si="34"/>
        <v>-</v>
      </c>
      <c r="J231" s="26" t="str">
        <f t="shared" si="28"/>
        <v/>
      </c>
      <c r="K231" s="26" t="str">
        <f t="shared" si="35"/>
        <v/>
      </c>
      <c r="L231" s="26" t="str">
        <f t="shared" si="29"/>
        <v/>
      </c>
      <c r="M231" s="26" t="str">
        <f t="shared" si="30"/>
        <v/>
      </c>
      <c r="N231" s="26" t="str">
        <f t="shared" si="31"/>
        <v/>
      </c>
      <c r="O231" s="26" t="str">
        <f t="shared" si="32"/>
        <v/>
      </c>
      <c r="P231" s="56" t="str">
        <f>IF(OR(ISBLANK(Lieferung!$B$15),ISBLANK(G231)),"",IF(M231=FALSE,FALSE,IF(AND((Lieferung!$B$15-YEAR(G231))&gt;=16,(Lieferung!$B$15-YEAR(G231))&lt;=65),TRUE,FALSE)))</f>
        <v/>
      </c>
      <c r="Q231" s="26" t="str">
        <f>IF(ISBLANK(E231),"",IF(COUNTIF(Qualifikation!$O$12:$O$1011,I231)&gt;0,TRUE,FALSE))</f>
        <v/>
      </c>
      <c r="R231" s="62" t="str">
        <f t="shared" si="36"/>
        <v/>
      </c>
    </row>
    <row r="232" spans="1:18" x14ac:dyDescent="0.2">
      <c r="A232" s="46" t="str">
        <f t="shared" si="33"/>
        <v/>
      </c>
      <c r="B232" s="60"/>
      <c r="C232" s="60"/>
      <c r="D232" s="61"/>
      <c r="E232" s="59"/>
      <c r="F232" s="61"/>
      <c r="G232" s="149"/>
      <c r="H232" s="61"/>
      <c r="I232" s="57" t="str">
        <f t="shared" si="34"/>
        <v>-</v>
      </c>
      <c r="J232" s="26" t="str">
        <f t="shared" si="28"/>
        <v/>
      </c>
      <c r="K232" s="26" t="str">
        <f t="shared" si="35"/>
        <v/>
      </c>
      <c r="L232" s="26" t="str">
        <f t="shared" si="29"/>
        <v/>
      </c>
      <c r="M232" s="26" t="str">
        <f t="shared" si="30"/>
        <v/>
      </c>
      <c r="N232" s="26" t="str">
        <f t="shared" si="31"/>
        <v/>
      </c>
      <c r="O232" s="26" t="str">
        <f t="shared" si="32"/>
        <v/>
      </c>
      <c r="P232" s="56" t="str">
        <f>IF(OR(ISBLANK(Lieferung!$B$15),ISBLANK(G232)),"",IF(M232=FALSE,FALSE,IF(AND((Lieferung!$B$15-YEAR(G232))&gt;=16,(Lieferung!$B$15-YEAR(G232))&lt;=65),TRUE,FALSE)))</f>
        <v/>
      </c>
      <c r="Q232" s="26" t="str">
        <f>IF(ISBLANK(E232),"",IF(COUNTIF(Qualifikation!$O$12:$O$1011,I232)&gt;0,TRUE,FALSE))</f>
        <v/>
      </c>
      <c r="R232" s="62" t="str">
        <f t="shared" si="36"/>
        <v/>
      </c>
    </row>
    <row r="233" spans="1:18" x14ac:dyDescent="0.2">
      <c r="A233" s="46" t="str">
        <f t="shared" si="33"/>
        <v/>
      </c>
      <c r="B233" s="60"/>
      <c r="C233" s="60"/>
      <c r="D233" s="61"/>
      <c r="E233" s="59"/>
      <c r="F233" s="61"/>
      <c r="G233" s="149"/>
      <c r="H233" s="61"/>
      <c r="I233" s="57" t="str">
        <f t="shared" si="34"/>
        <v>-</v>
      </c>
      <c r="J233" s="26" t="str">
        <f t="shared" si="28"/>
        <v/>
      </c>
      <c r="K233" s="26" t="str">
        <f t="shared" si="35"/>
        <v/>
      </c>
      <c r="L233" s="26" t="str">
        <f t="shared" si="29"/>
        <v/>
      </c>
      <c r="M233" s="26" t="str">
        <f t="shared" si="30"/>
        <v/>
      </c>
      <c r="N233" s="26" t="str">
        <f t="shared" si="31"/>
        <v/>
      </c>
      <c r="O233" s="26" t="str">
        <f t="shared" si="32"/>
        <v/>
      </c>
      <c r="P233" s="56" t="str">
        <f>IF(OR(ISBLANK(Lieferung!$B$15),ISBLANK(G233)),"",IF(M233=FALSE,FALSE,IF(AND((Lieferung!$B$15-YEAR(G233))&gt;=16,(Lieferung!$B$15-YEAR(G233))&lt;=65),TRUE,FALSE)))</f>
        <v/>
      </c>
      <c r="Q233" s="26" t="str">
        <f>IF(ISBLANK(E233),"",IF(COUNTIF(Qualifikation!$O$12:$O$1011,I233)&gt;0,TRUE,FALSE))</f>
        <v/>
      </c>
      <c r="R233" s="62" t="str">
        <f t="shared" si="36"/>
        <v/>
      </c>
    </row>
    <row r="234" spans="1:18" x14ac:dyDescent="0.2">
      <c r="A234" s="46" t="str">
        <f t="shared" si="33"/>
        <v/>
      </c>
      <c r="B234" s="60"/>
      <c r="C234" s="60"/>
      <c r="D234" s="61"/>
      <c r="E234" s="59"/>
      <c r="F234" s="61"/>
      <c r="G234" s="149"/>
      <c r="H234" s="61"/>
      <c r="I234" s="57" t="str">
        <f t="shared" si="34"/>
        <v>-</v>
      </c>
      <c r="J234" s="26" t="str">
        <f t="shared" si="28"/>
        <v/>
      </c>
      <c r="K234" s="26" t="str">
        <f t="shared" si="35"/>
        <v/>
      </c>
      <c r="L234" s="26" t="str">
        <f t="shared" si="29"/>
        <v/>
      </c>
      <c r="M234" s="26" t="str">
        <f t="shared" si="30"/>
        <v/>
      </c>
      <c r="N234" s="26" t="str">
        <f t="shared" si="31"/>
        <v/>
      </c>
      <c r="O234" s="26" t="str">
        <f t="shared" si="32"/>
        <v/>
      </c>
      <c r="P234" s="56" t="str">
        <f>IF(OR(ISBLANK(Lieferung!$B$15),ISBLANK(G234)),"",IF(M234=FALSE,FALSE,IF(AND((Lieferung!$B$15-YEAR(G234))&gt;=16,(Lieferung!$B$15-YEAR(G234))&lt;=65),TRUE,FALSE)))</f>
        <v/>
      </c>
      <c r="Q234" s="26" t="str">
        <f>IF(ISBLANK(E234),"",IF(COUNTIF(Qualifikation!$O$12:$O$1011,I234)&gt;0,TRUE,FALSE))</f>
        <v/>
      </c>
      <c r="R234" s="62" t="str">
        <f t="shared" si="36"/>
        <v/>
      </c>
    </row>
    <row r="235" spans="1:18" x14ac:dyDescent="0.2">
      <c r="A235" s="46" t="str">
        <f t="shared" si="33"/>
        <v/>
      </c>
      <c r="B235" s="60"/>
      <c r="C235" s="60"/>
      <c r="D235" s="61"/>
      <c r="E235" s="59"/>
      <c r="F235" s="61"/>
      <c r="G235" s="149"/>
      <c r="H235" s="61"/>
      <c r="I235" s="57" t="str">
        <f t="shared" si="34"/>
        <v>-</v>
      </c>
      <c r="J235" s="26" t="str">
        <f t="shared" si="28"/>
        <v/>
      </c>
      <c r="K235" s="26" t="str">
        <f t="shared" si="35"/>
        <v/>
      </c>
      <c r="L235" s="26" t="str">
        <f t="shared" si="29"/>
        <v/>
      </c>
      <c r="M235" s="26" t="str">
        <f t="shared" si="30"/>
        <v/>
      </c>
      <c r="N235" s="26" t="str">
        <f t="shared" si="31"/>
        <v/>
      </c>
      <c r="O235" s="26" t="str">
        <f t="shared" si="32"/>
        <v/>
      </c>
      <c r="P235" s="56" t="str">
        <f>IF(OR(ISBLANK(Lieferung!$B$15),ISBLANK(G235)),"",IF(M235=FALSE,FALSE,IF(AND((Lieferung!$B$15-YEAR(G235))&gt;=16,(Lieferung!$B$15-YEAR(G235))&lt;=65),TRUE,FALSE)))</f>
        <v/>
      </c>
      <c r="Q235" s="26" t="str">
        <f>IF(ISBLANK(E235),"",IF(COUNTIF(Qualifikation!$O$12:$O$1011,I235)&gt;0,TRUE,FALSE))</f>
        <v/>
      </c>
      <c r="R235" s="62" t="str">
        <f t="shared" si="36"/>
        <v/>
      </c>
    </row>
    <row r="236" spans="1:18" x14ac:dyDescent="0.2">
      <c r="A236" s="46" t="str">
        <f t="shared" si="33"/>
        <v/>
      </c>
      <c r="B236" s="60"/>
      <c r="C236" s="60"/>
      <c r="D236" s="61"/>
      <c r="E236" s="59"/>
      <c r="F236" s="61"/>
      <c r="G236" s="149"/>
      <c r="H236" s="61"/>
      <c r="I236" s="57" t="str">
        <f t="shared" si="34"/>
        <v>-</v>
      </c>
      <c r="J236" s="26" t="str">
        <f t="shared" si="28"/>
        <v/>
      </c>
      <c r="K236" s="26" t="str">
        <f t="shared" si="35"/>
        <v/>
      </c>
      <c r="L236" s="26" t="str">
        <f t="shared" si="29"/>
        <v/>
      </c>
      <c r="M236" s="26" t="str">
        <f t="shared" si="30"/>
        <v/>
      </c>
      <c r="N236" s="26" t="str">
        <f t="shared" si="31"/>
        <v/>
      </c>
      <c r="O236" s="26" t="str">
        <f t="shared" si="32"/>
        <v/>
      </c>
      <c r="P236" s="56" t="str">
        <f>IF(OR(ISBLANK(Lieferung!$B$15),ISBLANK(G236)),"",IF(M236=FALSE,FALSE,IF(AND((Lieferung!$B$15-YEAR(G236))&gt;=16,(Lieferung!$B$15-YEAR(G236))&lt;=65),TRUE,FALSE)))</f>
        <v/>
      </c>
      <c r="Q236" s="26" t="str">
        <f>IF(ISBLANK(E236),"",IF(COUNTIF(Qualifikation!$O$12:$O$1011,I236)&gt;0,TRUE,FALSE))</f>
        <v/>
      </c>
      <c r="R236" s="62" t="str">
        <f t="shared" si="36"/>
        <v/>
      </c>
    </row>
    <row r="237" spans="1:18" x14ac:dyDescent="0.2">
      <c r="A237" s="46" t="str">
        <f t="shared" si="33"/>
        <v/>
      </c>
      <c r="B237" s="60"/>
      <c r="C237" s="60"/>
      <c r="D237" s="61"/>
      <c r="E237" s="59"/>
      <c r="F237" s="61"/>
      <c r="G237" s="149"/>
      <c r="H237" s="61"/>
      <c r="I237" s="57" t="str">
        <f t="shared" si="34"/>
        <v>-</v>
      </c>
      <c r="J237" s="26" t="str">
        <f t="shared" si="28"/>
        <v/>
      </c>
      <c r="K237" s="26" t="str">
        <f t="shared" si="35"/>
        <v/>
      </c>
      <c r="L237" s="26" t="str">
        <f t="shared" si="29"/>
        <v/>
      </c>
      <c r="M237" s="26" t="str">
        <f t="shared" si="30"/>
        <v/>
      </c>
      <c r="N237" s="26" t="str">
        <f t="shared" si="31"/>
        <v/>
      </c>
      <c r="O237" s="26" t="str">
        <f t="shared" si="32"/>
        <v/>
      </c>
      <c r="P237" s="56" t="str">
        <f>IF(OR(ISBLANK(Lieferung!$B$15),ISBLANK(G237)),"",IF(M237=FALSE,FALSE,IF(AND((Lieferung!$B$15-YEAR(G237))&gt;=16,(Lieferung!$B$15-YEAR(G237))&lt;=65),TRUE,FALSE)))</f>
        <v/>
      </c>
      <c r="Q237" s="26" t="str">
        <f>IF(ISBLANK(E237),"",IF(COUNTIF(Qualifikation!$O$12:$O$1011,I237)&gt;0,TRUE,FALSE))</f>
        <v/>
      </c>
      <c r="R237" s="62" t="str">
        <f t="shared" si="36"/>
        <v/>
      </c>
    </row>
    <row r="238" spans="1:18" x14ac:dyDescent="0.2">
      <c r="A238" s="46" t="str">
        <f t="shared" si="33"/>
        <v/>
      </c>
      <c r="B238" s="60"/>
      <c r="C238" s="60"/>
      <c r="D238" s="61"/>
      <c r="E238" s="59"/>
      <c r="F238" s="61"/>
      <c r="G238" s="149"/>
      <c r="H238" s="61"/>
      <c r="I238" s="57" t="str">
        <f t="shared" si="34"/>
        <v>-</v>
      </c>
      <c r="J238" s="26" t="str">
        <f t="shared" si="28"/>
        <v/>
      </c>
      <c r="K238" s="26" t="str">
        <f t="shared" si="35"/>
        <v/>
      </c>
      <c r="L238" s="26" t="str">
        <f t="shared" si="29"/>
        <v/>
      </c>
      <c r="M238" s="26" t="str">
        <f t="shared" si="30"/>
        <v/>
      </c>
      <c r="N238" s="26" t="str">
        <f t="shared" si="31"/>
        <v/>
      </c>
      <c r="O238" s="26" t="str">
        <f t="shared" si="32"/>
        <v/>
      </c>
      <c r="P238" s="56" t="str">
        <f>IF(OR(ISBLANK(Lieferung!$B$15),ISBLANK(G238)),"",IF(M238=FALSE,FALSE,IF(AND((Lieferung!$B$15-YEAR(G238))&gt;=16,(Lieferung!$B$15-YEAR(G238))&lt;=65),TRUE,FALSE)))</f>
        <v/>
      </c>
      <c r="Q238" s="26" t="str">
        <f>IF(ISBLANK(E238),"",IF(COUNTIF(Qualifikation!$O$12:$O$1011,I238)&gt;0,TRUE,FALSE))</f>
        <v/>
      </c>
      <c r="R238" s="62" t="str">
        <f t="shared" si="36"/>
        <v/>
      </c>
    </row>
    <row r="239" spans="1:18" x14ac:dyDescent="0.2">
      <c r="A239" s="46" t="str">
        <f t="shared" si="33"/>
        <v/>
      </c>
      <c r="B239" s="60"/>
      <c r="C239" s="60"/>
      <c r="D239" s="61"/>
      <c r="E239" s="59"/>
      <c r="F239" s="61"/>
      <c r="G239" s="149"/>
      <c r="H239" s="61"/>
      <c r="I239" s="57" t="str">
        <f t="shared" si="34"/>
        <v>-</v>
      </c>
      <c r="J239" s="26" t="str">
        <f t="shared" si="28"/>
        <v/>
      </c>
      <c r="K239" s="26" t="str">
        <f t="shared" si="35"/>
        <v/>
      </c>
      <c r="L239" s="26" t="str">
        <f t="shared" si="29"/>
        <v/>
      </c>
      <c r="M239" s="26" t="str">
        <f t="shared" si="30"/>
        <v/>
      </c>
      <c r="N239" s="26" t="str">
        <f t="shared" si="31"/>
        <v/>
      </c>
      <c r="O239" s="26" t="str">
        <f t="shared" si="32"/>
        <v/>
      </c>
      <c r="P239" s="56" t="str">
        <f>IF(OR(ISBLANK(Lieferung!$B$15),ISBLANK(G239)),"",IF(M239=FALSE,FALSE,IF(AND((Lieferung!$B$15-YEAR(G239))&gt;=16,(Lieferung!$B$15-YEAR(G239))&lt;=65),TRUE,FALSE)))</f>
        <v/>
      </c>
      <c r="Q239" s="26" t="str">
        <f>IF(ISBLANK(E239),"",IF(COUNTIF(Qualifikation!$O$12:$O$1011,I239)&gt;0,TRUE,FALSE))</f>
        <v/>
      </c>
      <c r="R239" s="62" t="str">
        <f t="shared" si="36"/>
        <v/>
      </c>
    </row>
    <row r="240" spans="1:18" x14ac:dyDescent="0.2">
      <c r="A240" s="46" t="str">
        <f t="shared" si="33"/>
        <v/>
      </c>
      <c r="B240" s="60"/>
      <c r="C240" s="60"/>
      <c r="D240" s="61"/>
      <c r="E240" s="59"/>
      <c r="F240" s="61"/>
      <c r="G240" s="149"/>
      <c r="H240" s="61"/>
      <c r="I240" s="57" t="str">
        <f t="shared" si="34"/>
        <v>-</v>
      </c>
      <c r="J240" s="26" t="str">
        <f t="shared" ref="J240:J303" si="37">IF(D240="CH.AHV",IF(LEN(E240)=13,IF((MID(E240,13,1)+1-1)=MOD(10-(MID(E240,1,1)+3*MID(E240,2,1)+MID(E240,3,1)+3*MID(E240,4,1)+MID(E240,5,1)+3*MID(E240,6,1)+MID(E240,7,1)+3*MID(E240,8,1)+MID(E240,9,1)+3*MID(E240,10,1)+MID(E240,11,1)+3*MID(E240,12,1)),10),TRUE,FALSE),FALSE),"")</f>
        <v/>
      </c>
      <c r="K240" s="26" t="str">
        <f t="shared" si="35"/>
        <v/>
      </c>
      <c r="L240" s="26" t="str">
        <f t="shared" ref="L240:L303" si="38">IF(ISBLANK(D240),"",IF(OR(ISNA(MATCH(D240,codecatidpers,0)),D240="-"),FALSE,TRUE))</f>
        <v/>
      </c>
      <c r="M240" s="26" t="str">
        <f t="shared" ref="M240:M303" si="39">IF(ISBLANK(G240),"",IF(AND(G240 &gt; DATE(1925,1,1),G240 &lt; DATE(2100,1,1)),TRUE,FALSE))</f>
        <v/>
      </c>
      <c r="N240" s="26" t="str">
        <f t="shared" ref="N240:N303" si="40">IF(ISBLANK(F240),"",IF(OR(ISNA(MATCH(F240,libsex,0)),F240="-"),FALSE,TRUE))</f>
        <v/>
      </c>
      <c r="O240" s="26" t="str">
        <f t="shared" ref="O240:O303" si="41">IF(ISBLANK(H240),"",IF(OR(ISNA(MATCH(H240,libgem,0)),H240="-"),FALSE,TRUE))</f>
        <v/>
      </c>
      <c r="P240" s="56" t="str">
        <f>IF(OR(ISBLANK(Lieferung!$B$15),ISBLANK(G240)),"",IF(M240=FALSE,FALSE,IF(AND((Lieferung!$B$15-YEAR(G240))&gt;=16,(Lieferung!$B$15-YEAR(G240))&lt;=65),TRUE,FALSE)))</f>
        <v/>
      </c>
      <c r="Q240" s="26" t="str">
        <f>IF(ISBLANK(E240),"",IF(COUNTIF(Qualifikation!$O$12:$O$1011,I240)&gt;0,TRUE,FALSE))</f>
        <v/>
      </c>
      <c r="R240" s="62" t="str">
        <f t="shared" si="36"/>
        <v/>
      </c>
    </row>
    <row r="241" spans="1:18" x14ac:dyDescent="0.2">
      <c r="A241" s="46" t="str">
        <f t="shared" si="33"/>
        <v/>
      </c>
      <c r="B241" s="60"/>
      <c r="C241" s="60"/>
      <c r="D241" s="61"/>
      <c r="E241" s="59"/>
      <c r="F241" s="61"/>
      <c r="G241" s="149"/>
      <c r="H241" s="61"/>
      <c r="I241" s="57" t="str">
        <f t="shared" si="34"/>
        <v>-</v>
      </c>
      <c r="J241" s="26" t="str">
        <f t="shared" si="37"/>
        <v/>
      </c>
      <c r="K241" s="26" t="str">
        <f t="shared" si="35"/>
        <v/>
      </c>
      <c r="L241" s="26" t="str">
        <f t="shared" si="38"/>
        <v/>
      </c>
      <c r="M241" s="26" t="str">
        <f t="shared" si="39"/>
        <v/>
      </c>
      <c r="N241" s="26" t="str">
        <f t="shared" si="40"/>
        <v/>
      </c>
      <c r="O241" s="26" t="str">
        <f t="shared" si="41"/>
        <v/>
      </c>
      <c r="P241" s="56" t="str">
        <f>IF(OR(ISBLANK(Lieferung!$B$15),ISBLANK(G241)),"",IF(M241=FALSE,FALSE,IF(AND((Lieferung!$B$15-YEAR(G241))&gt;=16,(Lieferung!$B$15-YEAR(G241))&lt;=65),TRUE,FALSE)))</f>
        <v/>
      </c>
      <c r="Q241" s="26" t="str">
        <f>IF(ISBLANK(E241),"",IF(COUNTIF(Qualifikation!$O$12:$O$1011,I241)&gt;0,TRUE,FALSE))</f>
        <v/>
      </c>
      <c r="R241" s="62" t="str">
        <f t="shared" si="36"/>
        <v/>
      </c>
    </row>
    <row r="242" spans="1:18" x14ac:dyDescent="0.2">
      <c r="A242" s="46" t="str">
        <f t="shared" si="33"/>
        <v/>
      </c>
      <c r="B242" s="60"/>
      <c r="C242" s="60"/>
      <c r="D242" s="61"/>
      <c r="E242" s="59"/>
      <c r="F242" s="61"/>
      <c r="G242" s="149"/>
      <c r="H242" s="61"/>
      <c r="I242" s="57" t="str">
        <f t="shared" si="34"/>
        <v>-</v>
      </c>
      <c r="J242" s="26" t="str">
        <f t="shared" si="37"/>
        <v/>
      </c>
      <c r="K242" s="26" t="str">
        <f t="shared" si="35"/>
        <v/>
      </c>
      <c r="L242" s="26" t="str">
        <f t="shared" si="38"/>
        <v/>
      </c>
      <c r="M242" s="26" t="str">
        <f t="shared" si="39"/>
        <v/>
      </c>
      <c r="N242" s="26" t="str">
        <f t="shared" si="40"/>
        <v/>
      </c>
      <c r="O242" s="26" t="str">
        <f t="shared" si="41"/>
        <v/>
      </c>
      <c r="P242" s="56" t="str">
        <f>IF(OR(ISBLANK(Lieferung!$B$15),ISBLANK(G242)),"",IF(M242=FALSE,FALSE,IF(AND((Lieferung!$B$15-YEAR(G242))&gt;=16,(Lieferung!$B$15-YEAR(G242))&lt;=65),TRUE,FALSE)))</f>
        <v/>
      </c>
      <c r="Q242" s="26" t="str">
        <f>IF(ISBLANK(E242),"",IF(COUNTIF(Qualifikation!$O$12:$O$1011,I242)&gt;0,TRUE,FALSE))</f>
        <v/>
      </c>
      <c r="R242" s="62" t="str">
        <f t="shared" si="36"/>
        <v/>
      </c>
    </row>
    <row r="243" spans="1:18" x14ac:dyDescent="0.2">
      <c r="A243" s="46" t="str">
        <f t="shared" si="33"/>
        <v/>
      </c>
      <c r="B243" s="60"/>
      <c r="C243" s="60"/>
      <c r="D243" s="61"/>
      <c r="E243" s="59"/>
      <c r="F243" s="61"/>
      <c r="G243" s="149"/>
      <c r="H243" s="61"/>
      <c r="I243" s="57" t="str">
        <f t="shared" si="34"/>
        <v>-</v>
      </c>
      <c r="J243" s="26" t="str">
        <f t="shared" si="37"/>
        <v/>
      </c>
      <c r="K243" s="26" t="str">
        <f t="shared" si="35"/>
        <v/>
      </c>
      <c r="L243" s="26" t="str">
        <f t="shared" si="38"/>
        <v/>
      </c>
      <c r="M243" s="26" t="str">
        <f t="shared" si="39"/>
        <v/>
      </c>
      <c r="N243" s="26" t="str">
        <f t="shared" si="40"/>
        <v/>
      </c>
      <c r="O243" s="26" t="str">
        <f t="shared" si="41"/>
        <v/>
      </c>
      <c r="P243" s="56" t="str">
        <f>IF(OR(ISBLANK(Lieferung!$B$15),ISBLANK(G243)),"",IF(M243=FALSE,FALSE,IF(AND((Lieferung!$B$15-YEAR(G243))&gt;=16,(Lieferung!$B$15-YEAR(G243))&lt;=65),TRUE,FALSE)))</f>
        <v/>
      </c>
      <c r="Q243" s="26" t="str">
        <f>IF(ISBLANK(E243),"",IF(COUNTIF(Qualifikation!$O$12:$O$1011,I243)&gt;0,TRUE,FALSE))</f>
        <v/>
      </c>
      <c r="R243" s="62" t="str">
        <f t="shared" si="36"/>
        <v/>
      </c>
    </row>
    <row r="244" spans="1:18" x14ac:dyDescent="0.2">
      <c r="A244" s="46" t="str">
        <f t="shared" si="33"/>
        <v/>
      </c>
      <c r="B244" s="60"/>
      <c r="C244" s="60"/>
      <c r="D244" s="61"/>
      <c r="E244" s="59"/>
      <c r="F244" s="61"/>
      <c r="G244" s="149"/>
      <c r="H244" s="61"/>
      <c r="I244" s="57" t="str">
        <f t="shared" si="34"/>
        <v>-</v>
      </c>
      <c r="J244" s="26" t="str">
        <f t="shared" si="37"/>
        <v/>
      </c>
      <c r="K244" s="26" t="str">
        <f t="shared" si="35"/>
        <v/>
      </c>
      <c r="L244" s="26" t="str">
        <f t="shared" si="38"/>
        <v/>
      </c>
      <c r="M244" s="26" t="str">
        <f t="shared" si="39"/>
        <v/>
      </c>
      <c r="N244" s="26" t="str">
        <f t="shared" si="40"/>
        <v/>
      </c>
      <c r="O244" s="26" t="str">
        <f t="shared" si="41"/>
        <v/>
      </c>
      <c r="P244" s="56" t="str">
        <f>IF(OR(ISBLANK(Lieferung!$B$15),ISBLANK(G244)),"",IF(M244=FALSE,FALSE,IF(AND((Lieferung!$B$15-YEAR(G244))&gt;=16,(Lieferung!$B$15-YEAR(G244))&lt;=65),TRUE,FALSE)))</f>
        <v/>
      </c>
      <c r="Q244" s="26" t="str">
        <f>IF(ISBLANK(E244),"",IF(COUNTIF(Qualifikation!$O$12:$O$1011,I244)&gt;0,TRUE,FALSE))</f>
        <v/>
      </c>
      <c r="R244" s="62" t="str">
        <f t="shared" si="36"/>
        <v/>
      </c>
    </row>
    <row r="245" spans="1:18" x14ac:dyDescent="0.2">
      <c r="A245" s="46" t="str">
        <f t="shared" si="33"/>
        <v/>
      </c>
      <c r="B245" s="60"/>
      <c r="C245" s="60"/>
      <c r="D245" s="61"/>
      <c r="E245" s="59"/>
      <c r="F245" s="61"/>
      <c r="G245" s="149"/>
      <c r="H245" s="61"/>
      <c r="I245" s="57" t="str">
        <f t="shared" si="34"/>
        <v>-</v>
      </c>
      <c r="J245" s="26" t="str">
        <f t="shared" si="37"/>
        <v/>
      </c>
      <c r="K245" s="26" t="str">
        <f t="shared" si="35"/>
        <v/>
      </c>
      <c r="L245" s="26" t="str">
        <f t="shared" si="38"/>
        <v/>
      </c>
      <c r="M245" s="26" t="str">
        <f t="shared" si="39"/>
        <v/>
      </c>
      <c r="N245" s="26" t="str">
        <f t="shared" si="40"/>
        <v/>
      </c>
      <c r="O245" s="26" t="str">
        <f t="shared" si="41"/>
        <v/>
      </c>
      <c r="P245" s="56" t="str">
        <f>IF(OR(ISBLANK(Lieferung!$B$15),ISBLANK(G245)),"",IF(M245=FALSE,FALSE,IF(AND((Lieferung!$B$15-YEAR(G245))&gt;=16,(Lieferung!$B$15-YEAR(G245))&lt;=65),TRUE,FALSE)))</f>
        <v/>
      </c>
      <c r="Q245" s="26" t="str">
        <f>IF(ISBLANK(E245),"",IF(COUNTIF(Qualifikation!$O$12:$O$1011,I245)&gt;0,TRUE,FALSE))</f>
        <v/>
      </c>
      <c r="R245" s="62" t="str">
        <f t="shared" si="36"/>
        <v/>
      </c>
    </row>
    <row r="246" spans="1:18" x14ac:dyDescent="0.2">
      <c r="A246" s="46" t="str">
        <f t="shared" si="33"/>
        <v/>
      </c>
      <c r="B246" s="60"/>
      <c r="C246" s="60"/>
      <c r="D246" s="61"/>
      <c r="E246" s="59"/>
      <c r="F246" s="61"/>
      <c r="G246" s="149"/>
      <c r="H246" s="61"/>
      <c r="I246" s="57" t="str">
        <f t="shared" si="34"/>
        <v>-</v>
      </c>
      <c r="J246" s="26" t="str">
        <f t="shared" si="37"/>
        <v/>
      </c>
      <c r="K246" s="26" t="str">
        <f t="shared" si="35"/>
        <v/>
      </c>
      <c r="L246" s="26" t="str">
        <f t="shared" si="38"/>
        <v/>
      </c>
      <c r="M246" s="26" t="str">
        <f t="shared" si="39"/>
        <v/>
      </c>
      <c r="N246" s="26" t="str">
        <f t="shared" si="40"/>
        <v/>
      </c>
      <c r="O246" s="26" t="str">
        <f t="shared" si="41"/>
        <v/>
      </c>
      <c r="P246" s="56" t="str">
        <f>IF(OR(ISBLANK(Lieferung!$B$15),ISBLANK(G246)),"",IF(M246=FALSE,FALSE,IF(AND((Lieferung!$B$15-YEAR(G246))&gt;=16,(Lieferung!$B$15-YEAR(G246))&lt;=65),TRUE,FALSE)))</f>
        <v/>
      </c>
      <c r="Q246" s="26" t="str">
        <f>IF(ISBLANK(E246),"",IF(COUNTIF(Qualifikation!$O$12:$O$1011,I246)&gt;0,TRUE,FALSE))</f>
        <v/>
      </c>
      <c r="R246" s="62" t="str">
        <f t="shared" si="36"/>
        <v/>
      </c>
    </row>
    <row r="247" spans="1:18" x14ac:dyDescent="0.2">
      <c r="A247" s="46" t="str">
        <f t="shared" si="33"/>
        <v/>
      </c>
      <c r="B247" s="60"/>
      <c r="C247" s="60"/>
      <c r="D247" s="61"/>
      <c r="E247" s="59"/>
      <c r="F247" s="61"/>
      <c r="G247" s="149"/>
      <c r="H247" s="61"/>
      <c r="I247" s="57" t="str">
        <f t="shared" si="34"/>
        <v>-</v>
      </c>
      <c r="J247" s="26" t="str">
        <f t="shared" si="37"/>
        <v/>
      </c>
      <c r="K247" s="26" t="str">
        <f t="shared" si="35"/>
        <v/>
      </c>
      <c r="L247" s="26" t="str">
        <f t="shared" si="38"/>
        <v/>
      </c>
      <c r="M247" s="26" t="str">
        <f t="shared" si="39"/>
        <v/>
      </c>
      <c r="N247" s="26" t="str">
        <f t="shared" si="40"/>
        <v/>
      </c>
      <c r="O247" s="26" t="str">
        <f t="shared" si="41"/>
        <v/>
      </c>
      <c r="P247" s="56" t="str">
        <f>IF(OR(ISBLANK(Lieferung!$B$15),ISBLANK(G247)),"",IF(M247=FALSE,FALSE,IF(AND((Lieferung!$B$15-YEAR(G247))&gt;=16,(Lieferung!$B$15-YEAR(G247))&lt;=65),TRUE,FALSE)))</f>
        <v/>
      </c>
      <c r="Q247" s="26" t="str">
        <f>IF(ISBLANK(E247),"",IF(COUNTIF(Qualifikation!$O$12:$O$1011,I247)&gt;0,TRUE,FALSE))</f>
        <v/>
      </c>
      <c r="R247" s="62" t="str">
        <f t="shared" si="36"/>
        <v/>
      </c>
    </row>
    <row r="248" spans="1:18" x14ac:dyDescent="0.2">
      <c r="A248" s="46" t="str">
        <f t="shared" si="33"/>
        <v/>
      </c>
      <c r="B248" s="60"/>
      <c r="C248" s="60"/>
      <c r="D248" s="61"/>
      <c r="E248" s="59"/>
      <c r="F248" s="61"/>
      <c r="G248" s="149"/>
      <c r="H248" s="61"/>
      <c r="I248" s="57" t="str">
        <f t="shared" si="34"/>
        <v>-</v>
      </c>
      <c r="J248" s="26" t="str">
        <f t="shared" si="37"/>
        <v/>
      </c>
      <c r="K248" s="26" t="str">
        <f t="shared" si="35"/>
        <v/>
      </c>
      <c r="L248" s="26" t="str">
        <f t="shared" si="38"/>
        <v/>
      </c>
      <c r="M248" s="26" t="str">
        <f t="shared" si="39"/>
        <v/>
      </c>
      <c r="N248" s="26" t="str">
        <f t="shared" si="40"/>
        <v/>
      </c>
      <c r="O248" s="26" t="str">
        <f t="shared" si="41"/>
        <v/>
      </c>
      <c r="P248" s="56" t="str">
        <f>IF(OR(ISBLANK(Lieferung!$B$15),ISBLANK(G248)),"",IF(M248=FALSE,FALSE,IF(AND((Lieferung!$B$15-YEAR(G248))&gt;=16,(Lieferung!$B$15-YEAR(G248))&lt;=65),TRUE,FALSE)))</f>
        <v/>
      </c>
      <c r="Q248" s="26" t="str">
        <f>IF(ISBLANK(E248),"",IF(COUNTIF(Qualifikation!$O$12:$O$1011,I248)&gt;0,TRUE,FALSE))</f>
        <v/>
      </c>
      <c r="R248" s="62" t="str">
        <f t="shared" si="36"/>
        <v/>
      </c>
    </row>
    <row r="249" spans="1:18" x14ac:dyDescent="0.2">
      <c r="A249" s="46" t="str">
        <f t="shared" si="33"/>
        <v/>
      </c>
      <c r="B249" s="60"/>
      <c r="C249" s="60"/>
      <c r="D249" s="61"/>
      <c r="E249" s="59"/>
      <c r="F249" s="61"/>
      <c r="G249" s="149"/>
      <c r="H249" s="61"/>
      <c r="I249" s="57" t="str">
        <f t="shared" si="34"/>
        <v>-</v>
      </c>
      <c r="J249" s="26" t="str">
        <f t="shared" si="37"/>
        <v/>
      </c>
      <c r="K249" s="26" t="str">
        <f t="shared" si="35"/>
        <v/>
      </c>
      <c r="L249" s="26" t="str">
        <f t="shared" si="38"/>
        <v/>
      </c>
      <c r="M249" s="26" t="str">
        <f t="shared" si="39"/>
        <v/>
      </c>
      <c r="N249" s="26" t="str">
        <f t="shared" si="40"/>
        <v/>
      </c>
      <c r="O249" s="26" t="str">
        <f t="shared" si="41"/>
        <v/>
      </c>
      <c r="P249" s="56" t="str">
        <f>IF(OR(ISBLANK(Lieferung!$B$15),ISBLANK(G249)),"",IF(M249=FALSE,FALSE,IF(AND((Lieferung!$B$15-YEAR(G249))&gt;=16,(Lieferung!$B$15-YEAR(G249))&lt;=65),TRUE,FALSE)))</f>
        <v/>
      </c>
      <c r="Q249" s="26" t="str">
        <f>IF(ISBLANK(E249),"",IF(COUNTIF(Qualifikation!$O$12:$O$1011,I249)&gt;0,TRUE,FALSE))</f>
        <v/>
      </c>
      <c r="R249" s="62" t="str">
        <f t="shared" si="36"/>
        <v/>
      </c>
    </row>
    <row r="250" spans="1:18" x14ac:dyDescent="0.2">
      <c r="A250" s="46" t="str">
        <f t="shared" si="33"/>
        <v/>
      </c>
      <c r="B250" s="60"/>
      <c r="C250" s="60"/>
      <c r="D250" s="61"/>
      <c r="E250" s="59"/>
      <c r="F250" s="61"/>
      <c r="G250" s="149"/>
      <c r="H250" s="61"/>
      <c r="I250" s="57" t="str">
        <f t="shared" si="34"/>
        <v>-</v>
      </c>
      <c r="J250" s="26" t="str">
        <f t="shared" si="37"/>
        <v/>
      </c>
      <c r="K250" s="26" t="str">
        <f t="shared" si="35"/>
        <v/>
      </c>
      <c r="L250" s="26" t="str">
        <f t="shared" si="38"/>
        <v/>
      </c>
      <c r="M250" s="26" t="str">
        <f t="shared" si="39"/>
        <v/>
      </c>
      <c r="N250" s="26" t="str">
        <f t="shared" si="40"/>
        <v/>
      </c>
      <c r="O250" s="26" t="str">
        <f t="shared" si="41"/>
        <v/>
      </c>
      <c r="P250" s="56" t="str">
        <f>IF(OR(ISBLANK(Lieferung!$B$15),ISBLANK(G250)),"",IF(M250=FALSE,FALSE,IF(AND((Lieferung!$B$15-YEAR(G250))&gt;=16,(Lieferung!$B$15-YEAR(G250))&lt;=65),TRUE,FALSE)))</f>
        <v/>
      </c>
      <c r="Q250" s="26" t="str">
        <f>IF(ISBLANK(E250),"",IF(COUNTIF(Qualifikation!$O$12:$O$1011,I250)&gt;0,TRUE,FALSE))</f>
        <v/>
      </c>
      <c r="R250" s="62" t="str">
        <f t="shared" si="36"/>
        <v/>
      </c>
    </row>
    <row r="251" spans="1:18" x14ac:dyDescent="0.2">
      <c r="A251" s="46" t="str">
        <f t="shared" si="33"/>
        <v/>
      </c>
      <c r="B251" s="60"/>
      <c r="C251" s="60"/>
      <c r="D251" s="61"/>
      <c r="E251" s="59"/>
      <c r="F251" s="61"/>
      <c r="G251" s="149"/>
      <c r="H251" s="61"/>
      <c r="I251" s="57" t="str">
        <f t="shared" si="34"/>
        <v>-</v>
      </c>
      <c r="J251" s="26" t="str">
        <f t="shared" si="37"/>
        <v/>
      </c>
      <c r="K251" s="26" t="str">
        <f t="shared" si="35"/>
        <v/>
      </c>
      <c r="L251" s="26" t="str">
        <f t="shared" si="38"/>
        <v/>
      </c>
      <c r="M251" s="26" t="str">
        <f t="shared" si="39"/>
        <v/>
      </c>
      <c r="N251" s="26" t="str">
        <f t="shared" si="40"/>
        <v/>
      </c>
      <c r="O251" s="26" t="str">
        <f t="shared" si="41"/>
        <v/>
      </c>
      <c r="P251" s="56" t="str">
        <f>IF(OR(ISBLANK(Lieferung!$B$15),ISBLANK(G251)),"",IF(M251=FALSE,FALSE,IF(AND((Lieferung!$B$15-YEAR(G251))&gt;=16,(Lieferung!$B$15-YEAR(G251))&lt;=65),TRUE,FALSE)))</f>
        <v/>
      </c>
      <c r="Q251" s="26" t="str">
        <f>IF(ISBLANK(E251),"",IF(COUNTIF(Qualifikation!$O$12:$O$1011,I251)&gt;0,TRUE,FALSE))</f>
        <v/>
      </c>
      <c r="R251" s="62" t="str">
        <f t="shared" si="36"/>
        <v/>
      </c>
    </row>
    <row r="252" spans="1:18" x14ac:dyDescent="0.2">
      <c r="A252" s="46" t="str">
        <f t="shared" si="33"/>
        <v/>
      </c>
      <c r="B252" s="60"/>
      <c r="C252" s="60"/>
      <c r="D252" s="61"/>
      <c r="E252" s="59"/>
      <c r="F252" s="61"/>
      <c r="G252" s="149"/>
      <c r="H252" s="61"/>
      <c r="I252" s="57" t="str">
        <f t="shared" si="34"/>
        <v>-</v>
      </c>
      <c r="J252" s="26" t="str">
        <f t="shared" si="37"/>
        <v/>
      </c>
      <c r="K252" s="26" t="str">
        <f t="shared" si="35"/>
        <v/>
      </c>
      <c r="L252" s="26" t="str">
        <f t="shared" si="38"/>
        <v/>
      </c>
      <c r="M252" s="26" t="str">
        <f t="shared" si="39"/>
        <v/>
      </c>
      <c r="N252" s="26" t="str">
        <f t="shared" si="40"/>
        <v/>
      </c>
      <c r="O252" s="26" t="str">
        <f t="shared" si="41"/>
        <v/>
      </c>
      <c r="P252" s="56" t="str">
        <f>IF(OR(ISBLANK(Lieferung!$B$15),ISBLANK(G252)),"",IF(M252=FALSE,FALSE,IF(AND((Lieferung!$B$15-YEAR(G252))&gt;=16,(Lieferung!$B$15-YEAR(G252))&lt;=65),TRUE,FALSE)))</f>
        <v/>
      </c>
      <c r="Q252" s="26" t="str">
        <f>IF(ISBLANK(E252),"",IF(COUNTIF(Qualifikation!$O$12:$O$1011,I252)&gt;0,TRUE,FALSE))</f>
        <v/>
      </c>
      <c r="R252" s="62" t="str">
        <f t="shared" si="36"/>
        <v/>
      </c>
    </row>
    <row r="253" spans="1:18" x14ac:dyDescent="0.2">
      <c r="A253" s="46" t="str">
        <f t="shared" si="33"/>
        <v/>
      </c>
      <c r="B253" s="60"/>
      <c r="C253" s="60"/>
      <c r="D253" s="61"/>
      <c r="E253" s="59"/>
      <c r="F253" s="61"/>
      <c r="G253" s="149"/>
      <c r="H253" s="61"/>
      <c r="I253" s="57" t="str">
        <f t="shared" si="34"/>
        <v>-</v>
      </c>
      <c r="J253" s="26" t="str">
        <f t="shared" si="37"/>
        <v/>
      </c>
      <c r="K253" s="26" t="str">
        <f t="shared" si="35"/>
        <v/>
      </c>
      <c r="L253" s="26" t="str">
        <f t="shared" si="38"/>
        <v/>
      </c>
      <c r="M253" s="26" t="str">
        <f t="shared" si="39"/>
        <v/>
      </c>
      <c r="N253" s="26" t="str">
        <f t="shared" si="40"/>
        <v/>
      </c>
      <c r="O253" s="26" t="str">
        <f t="shared" si="41"/>
        <v/>
      </c>
      <c r="P253" s="56" t="str">
        <f>IF(OR(ISBLANK(Lieferung!$B$15),ISBLANK(G253)),"",IF(M253=FALSE,FALSE,IF(AND((Lieferung!$B$15-YEAR(G253))&gt;=16,(Lieferung!$B$15-YEAR(G253))&lt;=65),TRUE,FALSE)))</f>
        <v/>
      </c>
      <c r="Q253" s="26" t="str">
        <f>IF(ISBLANK(E253),"",IF(COUNTIF(Qualifikation!$O$12:$O$1011,I253)&gt;0,TRUE,FALSE))</f>
        <v/>
      </c>
      <c r="R253" s="62" t="str">
        <f t="shared" si="36"/>
        <v/>
      </c>
    </row>
    <row r="254" spans="1:18" x14ac:dyDescent="0.2">
      <c r="A254" s="46" t="str">
        <f t="shared" si="33"/>
        <v/>
      </c>
      <c r="B254" s="60"/>
      <c r="C254" s="60"/>
      <c r="D254" s="61"/>
      <c r="E254" s="59"/>
      <c r="F254" s="61"/>
      <c r="G254" s="149"/>
      <c r="H254" s="61"/>
      <c r="I254" s="57" t="str">
        <f t="shared" si="34"/>
        <v>-</v>
      </c>
      <c r="J254" s="26" t="str">
        <f t="shared" si="37"/>
        <v/>
      </c>
      <c r="K254" s="26" t="str">
        <f t="shared" si="35"/>
        <v/>
      </c>
      <c r="L254" s="26" t="str">
        <f t="shared" si="38"/>
        <v/>
      </c>
      <c r="M254" s="26" t="str">
        <f t="shared" si="39"/>
        <v/>
      </c>
      <c r="N254" s="26" t="str">
        <f t="shared" si="40"/>
        <v/>
      </c>
      <c r="O254" s="26" t="str">
        <f t="shared" si="41"/>
        <v/>
      </c>
      <c r="P254" s="56" t="str">
        <f>IF(OR(ISBLANK(Lieferung!$B$15),ISBLANK(G254)),"",IF(M254=FALSE,FALSE,IF(AND((Lieferung!$B$15-YEAR(G254))&gt;=16,(Lieferung!$B$15-YEAR(G254))&lt;=65),TRUE,FALSE)))</f>
        <v/>
      </c>
      <c r="Q254" s="26" t="str">
        <f>IF(ISBLANK(E254),"",IF(COUNTIF(Qualifikation!$O$12:$O$1011,I254)&gt;0,TRUE,FALSE))</f>
        <v/>
      </c>
      <c r="R254" s="62" t="str">
        <f t="shared" si="36"/>
        <v/>
      </c>
    </row>
    <row r="255" spans="1:18" x14ac:dyDescent="0.2">
      <c r="A255" s="46" t="str">
        <f t="shared" si="33"/>
        <v/>
      </c>
      <c r="B255" s="60"/>
      <c r="C255" s="60"/>
      <c r="D255" s="61"/>
      <c r="E255" s="59"/>
      <c r="F255" s="61"/>
      <c r="G255" s="149"/>
      <c r="H255" s="61"/>
      <c r="I255" s="57" t="str">
        <f t="shared" si="34"/>
        <v>-</v>
      </c>
      <c r="J255" s="26" t="str">
        <f t="shared" si="37"/>
        <v/>
      </c>
      <c r="K255" s="26" t="str">
        <f t="shared" si="35"/>
        <v/>
      </c>
      <c r="L255" s="26" t="str">
        <f t="shared" si="38"/>
        <v/>
      </c>
      <c r="M255" s="26" t="str">
        <f t="shared" si="39"/>
        <v/>
      </c>
      <c r="N255" s="26" t="str">
        <f t="shared" si="40"/>
        <v/>
      </c>
      <c r="O255" s="26" t="str">
        <f t="shared" si="41"/>
        <v/>
      </c>
      <c r="P255" s="56" t="str">
        <f>IF(OR(ISBLANK(Lieferung!$B$15),ISBLANK(G255)),"",IF(M255=FALSE,FALSE,IF(AND((Lieferung!$B$15-YEAR(G255))&gt;=16,(Lieferung!$B$15-YEAR(G255))&lt;=65),TRUE,FALSE)))</f>
        <v/>
      </c>
      <c r="Q255" s="26" t="str">
        <f>IF(ISBLANK(E255),"",IF(COUNTIF(Qualifikation!$O$12:$O$1011,I255)&gt;0,TRUE,FALSE))</f>
        <v/>
      </c>
      <c r="R255" s="62" t="str">
        <f t="shared" si="36"/>
        <v/>
      </c>
    </row>
    <row r="256" spans="1:18" x14ac:dyDescent="0.2">
      <c r="A256" s="46" t="str">
        <f t="shared" si="33"/>
        <v/>
      </c>
      <c r="B256" s="60"/>
      <c r="C256" s="60"/>
      <c r="D256" s="61"/>
      <c r="E256" s="59"/>
      <c r="F256" s="61"/>
      <c r="G256" s="149"/>
      <c r="H256" s="61"/>
      <c r="I256" s="57" t="str">
        <f t="shared" si="34"/>
        <v>-</v>
      </c>
      <c r="J256" s="26" t="str">
        <f t="shared" si="37"/>
        <v/>
      </c>
      <c r="K256" s="26" t="str">
        <f t="shared" si="35"/>
        <v/>
      </c>
      <c r="L256" s="26" t="str">
        <f t="shared" si="38"/>
        <v/>
      </c>
      <c r="M256" s="26" t="str">
        <f t="shared" si="39"/>
        <v/>
      </c>
      <c r="N256" s="26" t="str">
        <f t="shared" si="40"/>
        <v/>
      </c>
      <c r="O256" s="26" t="str">
        <f t="shared" si="41"/>
        <v/>
      </c>
      <c r="P256" s="56" t="str">
        <f>IF(OR(ISBLANK(Lieferung!$B$15),ISBLANK(G256)),"",IF(M256=FALSE,FALSE,IF(AND((Lieferung!$B$15-YEAR(G256))&gt;=16,(Lieferung!$B$15-YEAR(G256))&lt;=65),TRUE,FALSE)))</f>
        <v/>
      </c>
      <c r="Q256" s="26" t="str">
        <f>IF(ISBLANK(E256),"",IF(COUNTIF(Qualifikation!$O$12:$O$1011,I256)&gt;0,TRUE,FALSE))</f>
        <v/>
      </c>
      <c r="R256" s="62" t="str">
        <f t="shared" si="36"/>
        <v/>
      </c>
    </row>
    <row r="257" spans="1:18" x14ac:dyDescent="0.2">
      <c r="A257" s="46" t="str">
        <f t="shared" si="33"/>
        <v/>
      </c>
      <c r="B257" s="60"/>
      <c r="C257" s="60"/>
      <c r="D257" s="61"/>
      <c r="E257" s="59"/>
      <c r="F257" s="61"/>
      <c r="G257" s="149"/>
      <c r="H257" s="61"/>
      <c r="I257" s="57" t="str">
        <f t="shared" si="34"/>
        <v>-</v>
      </c>
      <c r="J257" s="26" t="str">
        <f t="shared" si="37"/>
        <v/>
      </c>
      <c r="K257" s="26" t="str">
        <f t="shared" si="35"/>
        <v/>
      </c>
      <c r="L257" s="26" t="str">
        <f t="shared" si="38"/>
        <v/>
      </c>
      <c r="M257" s="26" t="str">
        <f t="shared" si="39"/>
        <v/>
      </c>
      <c r="N257" s="26" t="str">
        <f t="shared" si="40"/>
        <v/>
      </c>
      <c r="O257" s="26" t="str">
        <f t="shared" si="41"/>
        <v/>
      </c>
      <c r="P257" s="56" t="str">
        <f>IF(OR(ISBLANK(Lieferung!$B$15),ISBLANK(G257)),"",IF(M257=FALSE,FALSE,IF(AND((Lieferung!$B$15-YEAR(G257))&gt;=16,(Lieferung!$B$15-YEAR(G257))&lt;=65),TRUE,FALSE)))</f>
        <v/>
      </c>
      <c r="Q257" s="26" t="str">
        <f>IF(ISBLANK(E257),"",IF(COUNTIF(Qualifikation!$O$12:$O$1011,I257)&gt;0,TRUE,FALSE))</f>
        <v/>
      </c>
      <c r="R257" s="62" t="str">
        <f t="shared" si="36"/>
        <v/>
      </c>
    </row>
    <row r="258" spans="1:18" x14ac:dyDescent="0.2">
      <c r="A258" s="46" t="str">
        <f t="shared" si="33"/>
        <v/>
      </c>
      <c r="B258" s="60"/>
      <c r="C258" s="60"/>
      <c r="D258" s="61"/>
      <c r="E258" s="59"/>
      <c r="F258" s="61"/>
      <c r="G258" s="149"/>
      <c r="H258" s="61"/>
      <c r="I258" s="57" t="str">
        <f t="shared" si="34"/>
        <v>-</v>
      </c>
      <c r="J258" s="26" t="str">
        <f t="shared" si="37"/>
        <v/>
      </c>
      <c r="K258" s="26" t="str">
        <f t="shared" si="35"/>
        <v/>
      </c>
      <c r="L258" s="26" t="str">
        <f t="shared" si="38"/>
        <v/>
      </c>
      <c r="M258" s="26" t="str">
        <f t="shared" si="39"/>
        <v/>
      </c>
      <c r="N258" s="26" t="str">
        <f t="shared" si="40"/>
        <v/>
      </c>
      <c r="O258" s="26" t="str">
        <f t="shared" si="41"/>
        <v/>
      </c>
      <c r="P258" s="56" t="str">
        <f>IF(OR(ISBLANK(Lieferung!$B$15),ISBLANK(G258)),"",IF(M258=FALSE,FALSE,IF(AND((Lieferung!$B$15-YEAR(G258))&gt;=16,(Lieferung!$B$15-YEAR(G258))&lt;=65),TRUE,FALSE)))</f>
        <v/>
      </c>
      <c r="Q258" s="26" t="str">
        <f>IF(ISBLANK(E258),"",IF(COUNTIF(Qualifikation!$O$12:$O$1011,I258)&gt;0,TRUE,FALSE))</f>
        <v/>
      </c>
      <c r="R258" s="62" t="str">
        <f t="shared" si="36"/>
        <v/>
      </c>
    </row>
    <row r="259" spans="1:18" x14ac:dyDescent="0.2">
      <c r="A259" s="46" t="str">
        <f t="shared" si="33"/>
        <v/>
      </c>
      <c r="B259" s="60"/>
      <c r="C259" s="60"/>
      <c r="D259" s="61"/>
      <c r="E259" s="59"/>
      <c r="F259" s="61"/>
      <c r="G259" s="149"/>
      <c r="H259" s="61"/>
      <c r="I259" s="57" t="str">
        <f t="shared" si="34"/>
        <v>-</v>
      </c>
      <c r="J259" s="26" t="str">
        <f t="shared" si="37"/>
        <v/>
      </c>
      <c r="K259" s="26" t="str">
        <f t="shared" si="35"/>
        <v/>
      </c>
      <c r="L259" s="26" t="str">
        <f t="shared" si="38"/>
        <v/>
      </c>
      <c r="M259" s="26" t="str">
        <f t="shared" si="39"/>
        <v/>
      </c>
      <c r="N259" s="26" t="str">
        <f t="shared" si="40"/>
        <v/>
      </c>
      <c r="O259" s="26" t="str">
        <f t="shared" si="41"/>
        <v/>
      </c>
      <c r="P259" s="56" t="str">
        <f>IF(OR(ISBLANK(Lieferung!$B$15),ISBLANK(G259)),"",IF(M259=FALSE,FALSE,IF(AND((Lieferung!$B$15-YEAR(G259))&gt;=16,(Lieferung!$B$15-YEAR(G259))&lt;=65),TRUE,FALSE)))</f>
        <v/>
      </c>
      <c r="Q259" s="26" t="str">
        <f>IF(ISBLANK(E259),"",IF(COUNTIF(Qualifikation!$O$12:$O$1011,I259)&gt;0,TRUE,FALSE))</f>
        <v/>
      </c>
      <c r="R259" s="62" t="str">
        <f t="shared" si="36"/>
        <v/>
      </c>
    </row>
    <row r="260" spans="1:18" x14ac:dyDescent="0.2">
      <c r="A260" s="46" t="str">
        <f t="shared" si="33"/>
        <v/>
      </c>
      <c r="B260" s="60"/>
      <c r="C260" s="60"/>
      <c r="D260" s="61"/>
      <c r="E260" s="59"/>
      <c r="F260" s="61"/>
      <c r="G260" s="149"/>
      <c r="H260" s="61"/>
      <c r="I260" s="57" t="str">
        <f t="shared" si="34"/>
        <v>-</v>
      </c>
      <c r="J260" s="26" t="str">
        <f t="shared" si="37"/>
        <v/>
      </c>
      <c r="K260" s="26" t="str">
        <f t="shared" si="35"/>
        <v/>
      </c>
      <c r="L260" s="26" t="str">
        <f t="shared" si="38"/>
        <v/>
      </c>
      <c r="M260" s="26" t="str">
        <f t="shared" si="39"/>
        <v/>
      </c>
      <c r="N260" s="26" t="str">
        <f t="shared" si="40"/>
        <v/>
      </c>
      <c r="O260" s="26" t="str">
        <f t="shared" si="41"/>
        <v/>
      </c>
      <c r="P260" s="56" t="str">
        <f>IF(OR(ISBLANK(Lieferung!$B$15),ISBLANK(G260)),"",IF(M260=FALSE,FALSE,IF(AND((Lieferung!$B$15-YEAR(G260))&gt;=16,(Lieferung!$B$15-YEAR(G260))&lt;=65),TRUE,FALSE)))</f>
        <v/>
      </c>
      <c r="Q260" s="26" t="str">
        <f>IF(ISBLANK(E260),"",IF(COUNTIF(Qualifikation!$O$12:$O$1011,I260)&gt;0,TRUE,FALSE))</f>
        <v/>
      </c>
      <c r="R260" s="62" t="str">
        <f t="shared" si="36"/>
        <v/>
      </c>
    </row>
    <row r="261" spans="1:18" x14ac:dyDescent="0.2">
      <c r="A261" s="46" t="str">
        <f t="shared" si="33"/>
        <v/>
      </c>
      <c r="B261" s="60"/>
      <c r="C261" s="60"/>
      <c r="D261" s="61"/>
      <c r="E261" s="59"/>
      <c r="F261" s="61"/>
      <c r="G261" s="149"/>
      <c r="H261" s="61"/>
      <c r="I261" s="57" t="str">
        <f t="shared" si="34"/>
        <v>-</v>
      </c>
      <c r="J261" s="26" t="str">
        <f t="shared" si="37"/>
        <v/>
      </c>
      <c r="K261" s="26" t="str">
        <f t="shared" si="35"/>
        <v/>
      </c>
      <c r="L261" s="26" t="str">
        <f t="shared" si="38"/>
        <v/>
      </c>
      <c r="M261" s="26" t="str">
        <f t="shared" si="39"/>
        <v/>
      </c>
      <c r="N261" s="26" t="str">
        <f t="shared" si="40"/>
        <v/>
      </c>
      <c r="O261" s="26" t="str">
        <f t="shared" si="41"/>
        <v/>
      </c>
      <c r="P261" s="56" t="str">
        <f>IF(OR(ISBLANK(Lieferung!$B$15),ISBLANK(G261)),"",IF(M261=FALSE,FALSE,IF(AND((Lieferung!$B$15-YEAR(G261))&gt;=16,(Lieferung!$B$15-YEAR(G261))&lt;=65),TRUE,FALSE)))</f>
        <v/>
      </c>
      <c r="Q261" s="26" t="str">
        <f>IF(ISBLANK(E261),"",IF(COUNTIF(Qualifikation!$O$12:$O$1011,I261)&gt;0,TRUE,FALSE))</f>
        <v/>
      </c>
      <c r="R261" s="62" t="str">
        <f t="shared" si="36"/>
        <v/>
      </c>
    </row>
    <row r="262" spans="1:18" x14ac:dyDescent="0.2">
      <c r="A262" s="46" t="str">
        <f t="shared" si="33"/>
        <v/>
      </c>
      <c r="B262" s="60"/>
      <c r="C262" s="60"/>
      <c r="D262" s="61"/>
      <c r="E262" s="59"/>
      <c r="F262" s="61"/>
      <c r="G262" s="149"/>
      <c r="H262" s="61"/>
      <c r="I262" s="57" t="str">
        <f t="shared" si="34"/>
        <v>-</v>
      </c>
      <c r="J262" s="26" t="str">
        <f t="shared" si="37"/>
        <v/>
      </c>
      <c r="K262" s="26" t="str">
        <f t="shared" si="35"/>
        <v/>
      </c>
      <c r="L262" s="26" t="str">
        <f t="shared" si="38"/>
        <v/>
      </c>
      <c r="M262" s="26" t="str">
        <f t="shared" si="39"/>
        <v/>
      </c>
      <c r="N262" s="26" t="str">
        <f t="shared" si="40"/>
        <v/>
      </c>
      <c r="O262" s="26" t="str">
        <f t="shared" si="41"/>
        <v/>
      </c>
      <c r="P262" s="56" t="str">
        <f>IF(OR(ISBLANK(Lieferung!$B$15),ISBLANK(G262)),"",IF(M262=FALSE,FALSE,IF(AND((Lieferung!$B$15-YEAR(G262))&gt;=16,(Lieferung!$B$15-YEAR(G262))&lt;=65),TRUE,FALSE)))</f>
        <v/>
      </c>
      <c r="Q262" s="26" t="str">
        <f>IF(ISBLANK(E262),"",IF(COUNTIF(Qualifikation!$O$12:$O$1011,I262)&gt;0,TRUE,FALSE))</f>
        <v/>
      </c>
      <c r="R262" s="62" t="str">
        <f t="shared" si="36"/>
        <v/>
      </c>
    </row>
    <row r="263" spans="1:18" x14ac:dyDescent="0.2">
      <c r="A263" s="46" t="str">
        <f t="shared" si="33"/>
        <v/>
      </c>
      <c r="B263" s="60"/>
      <c r="C263" s="60"/>
      <c r="D263" s="61"/>
      <c r="E263" s="59"/>
      <c r="F263" s="61"/>
      <c r="G263" s="149"/>
      <c r="H263" s="61"/>
      <c r="I263" s="57" t="str">
        <f t="shared" si="34"/>
        <v>-</v>
      </c>
      <c r="J263" s="26" t="str">
        <f t="shared" si="37"/>
        <v/>
      </c>
      <c r="K263" s="26" t="str">
        <f t="shared" si="35"/>
        <v/>
      </c>
      <c r="L263" s="26" t="str">
        <f t="shared" si="38"/>
        <v/>
      </c>
      <c r="M263" s="26" t="str">
        <f t="shared" si="39"/>
        <v/>
      </c>
      <c r="N263" s="26" t="str">
        <f t="shared" si="40"/>
        <v/>
      </c>
      <c r="O263" s="26" t="str">
        <f t="shared" si="41"/>
        <v/>
      </c>
      <c r="P263" s="56" t="str">
        <f>IF(OR(ISBLANK(Lieferung!$B$15),ISBLANK(G263)),"",IF(M263=FALSE,FALSE,IF(AND((Lieferung!$B$15-YEAR(G263))&gt;=16,(Lieferung!$B$15-YEAR(G263))&lt;=65),TRUE,FALSE)))</f>
        <v/>
      </c>
      <c r="Q263" s="26" t="str">
        <f>IF(ISBLANK(E263),"",IF(COUNTIF(Qualifikation!$O$12:$O$1011,I263)&gt;0,TRUE,FALSE))</f>
        <v/>
      </c>
      <c r="R263" s="62" t="str">
        <f t="shared" si="36"/>
        <v/>
      </c>
    </row>
    <row r="264" spans="1:18" x14ac:dyDescent="0.2">
      <c r="A264" s="46" t="str">
        <f t="shared" si="33"/>
        <v/>
      </c>
      <c r="B264" s="60"/>
      <c r="C264" s="60"/>
      <c r="D264" s="61"/>
      <c r="E264" s="59"/>
      <c r="F264" s="61"/>
      <c r="G264" s="149"/>
      <c r="H264" s="61"/>
      <c r="I264" s="57" t="str">
        <f t="shared" si="34"/>
        <v>-</v>
      </c>
      <c r="J264" s="26" t="str">
        <f t="shared" si="37"/>
        <v/>
      </c>
      <c r="K264" s="26" t="str">
        <f t="shared" si="35"/>
        <v/>
      </c>
      <c r="L264" s="26" t="str">
        <f t="shared" si="38"/>
        <v/>
      </c>
      <c r="M264" s="26" t="str">
        <f t="shared" si="39"/>
        <v/>
      </c>
      <c r="N264" s="26" t="str">
        <f t="shared" si="40"/>
        <v/>
      </c>
      <c r="O264" s="26" t="str">
        <f t="shared" si="41"/>
        <v/>
      </c>
      <c r="P264" s="56" t="str">
        <f>IF(OR(ISBLANK(Lieferung!$B$15),ISBLANK(G264)),"",IF(M264=FALSE,FALSE,IF(AND((Lieferung!$B$15-YEAR(G264))&gt;=16,(Lieferung!$B$15-YEAR(G264))&lt;=65),TRUE,FALSE)))</f>
        <v/>
      </c>
      <c r="Q264" s="26" t="str">
        <f>IF(ISBLANK(E264),"",IF(COUNTIF(Qualifikation!$O$12:$O$1011,I264)&gt;0,TRUE,FALSE))</f>
        <v/>
      </c>
      <c r="R264" s="62" t="str">
        <f t="shared" si="36"/>
        <v/>
      </c>
    </row>
    <row r="265" spans="1:18" x14ac:dyDescent="0.2">
      <c r="A265" s="46" t="str">
        <f t="shared" si="33"/>
        <v/>
      </c>
      <c r="B265" s="60"/>
      <c r="C265" s="60"/>
      <c r="D265" s="61"/>
      <c r="E265" s="59"/>
      <c r="F265" s="61"/>
      <c r="G265" s="149"/>
      <c r="H265" s="61"/>
      <c r="I265" s="57" t="str">
        <f t="shared" si="34"/>
        <v>-</v>
      </c>
      <c r="J265" s="26" t="str">
        <f t="shared" si="37"/>
        <v/>
      </c>
      <c r="K265" s="26" t="str">
        <f t="shared" si="35"/>
        <v/>
      </c>
      <c r="L265" s="26" t="str">
        <f t="shared" si="38"/>
        <v/>
      </c>
      <c r="M265" s="26" t="str">
        <f t="shared" si="39"/>
        <v/>
      </c>
      <c r="N265" s="26" t="str">
        <f t="shared" si="40"/>
        <v/>
      </c>
      <c r="O265" s="26" t="str">
        <f t="shared" si="41"/>
        <v/>
      </c>
      <c r="P265" s="56" t="str">
        <f>IF(OR(ISBLANK(Lieferung!$B$15),ISBLANK(G265)),"",IF(M265=FALSE,FALSE,IF(AND((Lieferung!$B$15-YEAR(G265))&gt;=16,(Lieferung!$B$15-YEAR(G265))&lt;=65),TRUE,FALSE)))</f>
        <v/>
      </c>
      <c r="Q265" s="26" t="str">
        <f>IF(ISBLANK(E265),"",IF(COUNTIF(Qualifikation!$O$12:$O$1011,I265)&gt;0,TRUE,FALSE))</f>
        <v/>
      </c>
      <c r="R265" s="62" t="str">
        <f t="shared" si="36"/>
        <v/>
      </c>
    </row>
    <row r="266" spans="1:18" x14ac:dyDescent="0.2">
      <c r="A266" s="46" t="str">
        <f t="shared" si="33"/>
        <v/>
      </c>
      <c r="B266" s="60"/>
      <c r="C266" s="60"/>
      <c r="D266" s="61"/>
      <c r="E266" s="59"/>
      <c r="F266" s="61"/>
      <c r="G266" s="149"/>
      <c r="H266" s="61"/>
      <c r="I266" s="57" t="str">
        <f t="shared" si="34"/>
        <v>-</v>
      </c>
      <c r="J266" s="26" t="str">
        <f t="shared" si="37"/>
        <v/>
      </c>
      <c r="K266" s="26" t="str">
        <f t="shared" si="35"/>
        <v/>
      </c>
      <c r="L266" s="26" t="str">
        <f t="shared" si="38"/>
        <v/>
      </c>
      <c r="M266" s="26" t="str">
        <f t="shared" si="39"/>
        <v/>
      </c>
      <c r="N266" s="26" t="str">
        <f t="shared" si="40"/>
        <v/>
      </c>
      <c r="O266" s="26" t="str">
        <f t="shared" si="41"/>
        <v/>
      </c>
      <c r="P266" s="56" t="str">
        <f>IF(OR(ISBLANK(Lieferung!$B$15),ISBLANK(G266)),"",IF(M266=FALSE,FALSE,IF(AND((Lieferung!$B$15-YEAR(G266))&gt;=16,(Lieferung!$B$15-YEAR(G266))&lt;=65),TRUE,FALSE)))</f>
        <v/>
      </c>
      <c r="Q266" s="26" t="str">
        <f>IF(ISBLANK(E266),"",IF(COUNTIF(Qualifikation!$O$12:$O$1011,I266)&gt;0,TRUE,FALSE))</f>
        <v/>
      </c>
      <c r="R266" s="62" t="str">
        <f t="shared" si="36"/>
        <v/>
      </c>
    </row>
    <row r="267" spans="1:18" x14ac:dyDescent="0.2">
      <c r="A267" s="46" t="str">
        <f t="shared" si="33"/>
        <v/>
      </c>
      <c r="B267" s="60"/>
      <c r="C267" s="60"/>
      <c r="D267" s="61"/>
      <c r="E267" s="59"/>
      <c r="F267" s="61"/>
      <c r="G267" s="149"/>
      <c r="H267" s="61"/>
      <c r="I267" s="57" t="str">
        <f t="shared" si="34"/>
        <v>-</v>
      </c>
      <c r="J267" s="26" t="str">
        <f t="shared" si="37"/>
        <v/>
      </c>
      <c r="K267" s="26" t="str">
        <f t="shared" si="35"/>
        <v/>
      </c>
      <c r="L267" s="26" t="str">
        <f t="shared" si="38"/>
        <v/>
      </c>
      <c r="M267" s="26" t="str">
        <f t="shared" si="39"/>
        <v/>
      </c>
      <c r="N267" s="26" t="str">
        <f t="shared" si="40"/>
        <v/>
      </c>
      <c r="O267" s="26" t="str">
        <f t="shared" si="41"/>
        <v/>
      </c>
      <c r="P267" s="56" t="str">
        <f>IF(OR(ISBLANK(Lieferung!$B$15),ISBLANK(G267)),"",IF(M267=FALSE,FALSE,IF(AND((Lieferung!$B$15-YEAR(G267))&gt;=16,(Lieferung!$B$15-YEAR(G267))&lt;=65),TRUE,FALSE)))</f>
        <v/>
      </c>
      <c r="Q267" s="26" t="str">
        <f>IF(ISBLANK(E267),"",IF(COUNTIF(Qualifikation!$O$12:$O$1011,I267)&gt;0,TRUE,FALSE))</f>
        <v/>
      </c>
      <c r="R267" s="62" t="str">
        <f t="shared" si="36"/>
        <v/>
      </c>
    </row>
    <row r="268" spans="1:18" x14ac:dyDescent="0.2">
      <c r="A268" s="46" t="str">
        <f t="shared" si="33"/>
        <v/>
      </c>
      <c r="B268" s="60"/>
      <c r="C268" s="60"/>
      <c r="D268" s="61"/>
      <c r="E268" s="59"/>
      <c r="F268" s="61"/>
      <c r="G268" s="149"/>
      <c r="H268" s="61"/>
      <c r="I268" s="57" t="str">
        <f t="shared" si="34"/>
        <v>-</v>
      </c>
      <c r="J268" s="26" t="str">
        <f t="shared" si="37"/>
        <v/>
      </c>
      <c r="K268" s="26" t="str">
        <f t="shared" si="35"/>
        <v/>
      </c>
      <c r="L268" s="26" t="str">
        <f t="shared" si="38"/>
        <v/>
      </c>
      <c r="M268" s="26" t="str">
        <f t="shared" si="39"/>
        <v/>
      </c>
      <c r="N268" s="26" t="str">
        <f t="shared" si="40"/>
        <v/>
      </c>
      <c r="O268" s="26" t="str">
        <f t="shared" si="41"/>
        <v/>
      </c>
      <c r="P268" s="56" t="str">
        <f>IF(OR(ISBLANK(Lieferung!$B$15),ISBLANK(G268)),"",IF(M268=FALSE,FALSE,IF(AND((Lieferung!$B$15-YEAR(G268))&gt;=16,(Lieferung!$B$15-YEAR(G268))&lt;=65),TRUE,FALSE)))</f>
        <v/>
      </c>
      <c r="Q268" s="26" t="str">
        <f>IF(ISBLANK(E268),"",IF(COUNTIF(Qualifikation!$O$12:$O$1011,I268)&gt;0,TRUE,FALSE))</f>
        <v/>
      </c>
      <c r="R268" s="62" t="str">
        <f t="shared" si="36"/>
        <v/>
      </c>
    </row>
    <row r="269" spans="1:18" x14ac:dyDescent="0.2">
      <c r="A269" s="46" t="str">
        <f t="shared" ref="A269:A332" si="42">IF(ISBLANK(D269),"",IF(COUNTA(D269:H269)&lt;&gt;5,"Unvollständig",IF(OR(COUNTIF(J269:P269,FALSE)&gt;0,COUNTIF(J269:P269,#N/A)&gt;0),"Fehler",IF(NOT(P269),"Achtung",IF(NOT(Q269),"Nicht verwendet","OK")))))</f>
        <v/>
      </c>
      <c r="B269" s="60"/>
      <c r="C269" s="60"/>
      <c r="D269" s="61"/>
      <c r="E269" s="59"/>
      <c r="F269" s="61"/>
      <c r="G269" s="149"/>
      <c r="H269" s="61"/>
      <c r="I269" s="57" t="str">
        <f t="shared" ref="I269:I332" si="43">IF(ISBLANK(E269),"-",CONCATENATE(E269," ",B269," ",C269))</f>
        <v>-</v>
      </c>
      <c r="J269" s="26" t="str">
        <f t="shared" si="37"/>
        <v/>
      </c>
      <c r="K269" s="26" t="str">
        <f t="shared" ref="K269:K332" si="44">IF(OR(ISBLANK(E269)),"",NOT(COUNTIF($E$12:$E$1011,$E269)&gt;1))</f>
        <v/>
      </c>
      <c r="L269" s="26" t="str">
        <f t="shared" si="38"/>
        <v/>
      </c>
      <c r="M269" s="26" t="str">
        <f t="shared" si="39"/>
        <v/>
      </c>
      <c r="N269" s="26" t="str">
        <f t="shared" si="40"/>
        <v/>
      </c>
      <c r="O269" s="26" t="str">
        <f t="shared" si="41"/>
        <v/>
      </c>
      <c r="P269" s="56" t="str">
        <f>IF(OR(ISBLANK(Lieferung!$B$15),ISBLANK(G269)),"",IF(M269=FALSE,FALSE,IF(AND((Lieferung!$B$15-YEAR(G269))&gt;=16,(Lieferung!$B$15-YEAR(G269))&lt;=65),TRUE,FALSE)))</f>
        <v/>
      </c>
      <c r="Q269" s="26" t="str">
        <f>IF(ISBLANK(E269),"",IF(COUNTIF(Qualifikation!$O$12:$O$1011,I269)&gt;0,TRUE,FALSE))</f>
        <v/>
      </c>
      <c r="R269" s="62" t="str">
        <f t="shared" ref="R269:R332" si="45">IF(A269="","",IF(A269&lt;&gt;"Nicht verwendet",1,0))</f>
        <v/>
      </c>
    </row>
    <row r="270" spans="1:18" x14ac:dyDescent="0.2">
      <c r="A270" s="46" t="str">
        <f t="shared" si="42"/>
        <v/>
      </c>
      <c r="B270" s="60"/>
      <c r="C270" s="60"/>
      <c r="D270" s="61"/>
      <c r="E270" s="59"/>
      <c r="F270" s="61"/>
      <c r="G270" s="149"/>
      <c r="H270" s="61"/>
      <c r="I270" s="57" t="str">
        <f t="shared" si="43"/>
        <v>-</v>
      </c>
      <c r="J270" s="26" t="str">
        <f t="shared" si="37"/>
        <v/>
      </c>
      <c r="K270" s="26" t="str">
        <f t="shared" si="44"/>
        <v/>
      </c>
      <c r="L270" s="26" t="str">
        <f t="shared" si="38"/>
        <v/>
      </c>
      <c r="M270" s="26" t="str">
        <f t="shared" si="39"/>
        <v/>
      </c>
      <c r="N270" s="26" t="str">
        <f t="shared" si="40"/>
        <v/>
      </c>
      <c r="O270" s="26" t="str">
        <f t="shared" si="41"/>
        <v/>
      </c>
      <c r="P270" s="56" t="str">
        <f>IF(OR(ISBLANK(Lieferung!$B$15),ISBLANK(G270)),"",IF(M270=FALSE,FALSE,IF(AND((Lieferung!$B$15-YEAR(G270))&gt;=16,(Lieferung!$B$15-YEAR(G270))&lt;=65),TRUE,FALSE)))</f>
        <v/>
      </c>
      <c r="Q270" s="26" t="str">
        <f>IF(ISBLANK(E270),"",IF(COUNTIF(Qualifikation!$O$12:$O$1011,I270)&gt;0,TRUE,FALSE))</f>
        <v/>
      </c>
      <c r="R270" s="62" t="str">
        <f t="shared" si="45"/>
        <v/>
      </c>
    </row>
    <row r="271" spans="1:18" x14ac:dyDescent="0.2">
      <c r="A271" s="46" t="str">
        <f t="shared" si="42"/>
        <v/>
      </c>
      <c r="B271" s="60"/>
      <c r="C271" s="60"/>
      <c r="D271" s="61"/>
      <c r="E271" s="59"/>
      <c r="F271" s="61"/>
      <c r="G271" s="149"/>
      <c r="H271" s="61"/>
      <c r="I271" s="57" t="str">
        <f t="shared" si="43"/>
        <v>-</v>
      </c>
      <c r="J271" s="26" t="str">
        <f t="shared" si="37"/>
        <v/>
      </c>
      <c r="K271" s="26" t="str">
        <f t="shared" si="44"/>
        <v/>
      </c>
      <c r="L271" s="26" t="str">
        <f t="shared" si="38"/>
        <v/>
      </c>
      <c r="M271" s="26" t="str">
        <f t="shared" si="39"/>
        <v/>
      </c>
      <c r="N271" s="26" t="str">
        <f t="shared" si="40"/>
        <v/>
      </c>
      <c r="O271" s="26" t="str">
        <f t="shared" si="41"/>
        <v/>
      </c>
      <c r="P271" s="56" t="str">
        <f>IF(OR(ISBLANK(Lieferung!$B$15),ISBLANK(G271)),"",IF(M271=FALSE,FALSE,IF(AND((Lieferung!$B$15-YEAR(G271))&gt;=16,(Lieferung!$B$15-YEAR(G271))&lt;=65),TRUE,FALSE)))</f>
        <v/>
      </c>
      <c r="Q271" s="26" t="str">
        <f>IF(ISBLANK(E271),"",IF(COUNTIF(Qualifikation!$O$12:$O$1011,I271)&gt;0,TRUE,FALSE))</f>
        <v/>
      </c>
      <c r="R271" s="62" t="str">
        <f t="shared" si="45"/>
        <v/>
      </c>
    </row>
    <row r="272" spans="1:18" x14ac:dyDescent="0.2">
      <c r="A272" s="46" t="str">
        <f t="shared" si="42"/>
        <v/>
      </c>
      <c r="B272" s="60"/>
      <c r="C272" s="60"/>
      <c r="D272" s="61"/>
      <c r="E272" s="59"/>
      <c r="F272" s="61"/>
      <c r="G272" s="149"/>
      <c r="H272" s="61"/>
      <c r="I272" s="57" t="str">
        <f t="shared" si="43"/>
        <v>-</v>
      </c>
      <c r="J272" s="26" t="str">
        <f t="shared" si="37"/>
        <v/>
      </c>
      <c r="K272" s="26" t="str">
        <f t="shared" si="44"/>
        <v/>
      </c>
      <c r="L272" s="26" t="str">
        <f t="shared" si="38"/>
        <v/>
      </c>
      <c r="M272" s="26" t="str">
        <f t="shared" si="39"/>
        <v/>
      </c>
      <c r="N272" s="26" t="str">
        <f t="shared" si="40"/>
        <v/>
      </c>
      <c r="O272" s="26" t="str">
        <f t="shared" si="41"/>
        <v/>
      </c>
      <c r="P272" s="56" t="str">
        <f>IF(OR(ISBLANK(Lieferung!$B$15),ISBLANK(G272)),"",IF(M272=FALSE,FALSE,IF(AND((Lieferung!$B$15-YEAR(G272))&gt;=16,(Lieferung!$B$15-YEAR(G272))&lt;=65),TRUE,FALSE)))</f>
        <v/>
      </c>
      <c r="Q272" s="26" t="str">
        <f>IF(ISBLANK(E272),"",IF(COUNTIF(Qualifikation!$O$12:$O$1011,I272)&gt;0,TRUE,FALSE))</f>
        <v/>
      </c>
      <c r="R272" s="62" t="str">
        <f t="shared" si="45"/>
        <v/>
      </c>
    </row>
    <row r="273" spans="1:18" x14ac:dyDescent="0.2">
      <c r="A273" s="46" t="str">
        <f t="shared" si="42"/>
        <v/>
      </c>
      <c r="B273" s="60"/>
      <c r="C273" s="60"/>
      <c r="D273" s="61"/>
      <c r="E273" s="59"/>
      <c r="F273" s="61"/>
      <c r="G273" s="149"/>
      <c r="H273" s="61"/>
      <c r="I273" s="57" t="str">
        <f t="shared" si="43"/>
        <v>-</v>
      </c>
      <c r="J273" s="26" t="str">
        <f t="shared" si="37"/>
        <v/>
      </c>
      <c r="K273" s="26" t="str">
        <f t="shared" si="44"/>
        <v/>
      </c>
      <c r="L273" s="26" t="str">
        <f t="shared" si="38"/>
        <v/>
      </c>
      <c r="M273" s="26" t="str">
        <f t="shared" si="39"/>
        <v/>
      </c>
      <c r="N273" s="26" t="str">
        <f t="shared" si="40"/>
        <v/>
      </c>
      <c r="O273" s="26" t="str">
        <f t="shared" si="41"/>
        <v/>
      </c>
      <c r="P273" s="56" t="str">
        <f>IF(OR(ISBLANK(Lieferung!$B$15),ISBLANK(G273)),"",IF(M273=FALSE,FALSE,IF(AND((Lieferung!$B$15-YEAR(G273))&gt;=16,(Lieferung!$B$15-YEAR(G273))&lt;=65),TRUE,FALSE)))</f>
        <v/>
      </c>
      <c r="Q273" s="26" t="str">
        <f>IF(ISBLANK(E273),"",IF(COUNTIF(Qualifikation!$O$12:$O$1011,I273)&gt;0,TRUE,FALSE))</f>
        <v/>
      </c>
      <c r="R273" s="62" t="str">
        <f t="shared" si="45"/>
        <v/>
      </c>
    </row>
    <row r="274" spans="1:18" x14ac:dyDescent="0.2">
      <c r="A274" s="46" t="str">
        <f t="shared" si="42"/>
        <v/>
      </c>
      <c r="B274" s="60"/>
      <c r="C274" s="60"/>
      <c r="D274" s="61"/>
      <c r="E274" s="59"/>
      <c r="F274" s="61"/>
      <c r="G274" s="149"/>
      <c r="H274" s="61"/>
      <c r="I274" s="57" t="str">
        <f t="shared" si="43"/>
        <v>-</v>
      </c>
      <c r="J274" s="26" t="str">
        <f t="shared" si="37"/>
        <v/>
      </c>
      <c r="K274" s="26" t="str">
        <f t="shared" si="44"/>
        <v/>
      </c>
      <c r="L274" s="26" t="str">
        <f t="shared" si="38"/>
        <v/>
      </c>
      <c r="M274" s="26" t="str">
        <f t="shared" si="39"/>
        <v/>
      </c>
      <c r="N274" s="26" t="str">
        <f t="shared" si="40"/>
        <v/>
      </c>
      <c r="O274" s="26" t="str">
        <f t="shared" si="41"/>
        <v/>
      </c>
      <c r="P274" s="56" t="str">
        <f>IF(OR(ISBLANK(Lieferung!$B$15),ISBLANK(G274)),"",IF(M274=FALSE,FALSE,IF(AND((Lieferung!$B$15-YEAR(G274))&gt;=16,(Lieferung!$B$15-YEAR(G274))&lt;=65),TRUE,FALSE)))</f>
        <v/>
      </c>
      <c r="Q274" s="26" t="str">
        <f>IF(ISBLANK(E274),"",IF(COUNTIF(Qualifikation!$O$12:$O$1011,I274)&gt;0,TRUE,FALSE))</f>
        <v/>
      </c>
      <c r="R274" s="62" t="str">
        <f t="shared" si="45"/>
        <v/>
      </c>
    </row>
    <row r="275" spans="1:18" x14ac:dyDescent="0.2">
      <c r="A275" s="46" t="str">
        <f t="shared" si="42"/>
        <v/>
      </c>
      <c r="B275" s="60"/>
      <c r="C275" s="60"/>
      <c r="D275" s="61"/>
      <c r="E275" s="59"/>
      <c r="F275" s="61"/>
      <c r="G275" s="149"/>
      <c r="H275" s="61"/>
      <c r="I275" s="57" t="str">
        <f t="shared" si="43"/>
        <v>-</v>
      </c>
      <c r="J275" s="26" t="str">
        <f t="shared" si="37"/>
        <v/>
      </c>
      <c r="K275" s="26" t="str">
        <f t="shared" si="44"/>
        <v/>
      </c>
      <c r="L275" s="26" t="str">
        <f t="shared" si="38"/>
        <v/>
      </c>
      <c r="M275" s="26" t="str">
        <f t="shared" si="39"/>
        <v/>
      </c>
      <c r="N275" s="26" t="str">
        <f t="shared" si="40"/>
        <v/>
      </c>
      <c r="O275" s="26" t="str">
        <f t="shared" si="41"/>
        <v/>
      </c>
      <c r="P275" s="56" t="str">
        <f>IF(OR(ISBLANK(Lieferung!$B$15),ISBLANK(G275)),"",IF(M275=FALSE,FALSE,IF(AND((Lieferung!$B$15-YEAR(G275))&gt;=16,(Lieferung!$B$15-YEAR(G275))&lt;=65),TRUE,FALSE)))</f>
        <v/>
      </c>
      <c r="Q275" s="26" t="str">
        <f>IF(ISBLANK(E275),"",IF(COUNTIF(Qualifikation!$O$12:$O$1011,I275)&gt;0,TRUE,FALSE))</f>
        <v/>
      </c>
      <c r="R275" s="62" t="str">
        <f t="shared" si="45"/>
        <v/>
      </c>
    </row>
    <row r="276" spans="1:18" x14ac:dyDescent="0.2">
      <c r="A276" s="46" t="str">
        <f t="shared" si="42"/>
        <v/>
      </c>
      <c r="B276" s="60"/>
      <c r="C276" s="60"/>
      <c r="D276" s="61"/>
      <c r="E276" s="59"/>
      <c r="F276" s="61"/>
      <c r="G276" s="149"/>
      <c r="H276" s="61"/>
      <c r="I276" s="57" t="str">
        <f t="shared" si="43"/>
        <v>-</v>
      </c>
      <c r="J276" s="26" t="str">
        <f t="shared" si="37"/>
        <v/>
      </c>
      <c r="K276" s="26" t="str">
        <f t="shared" si="44"/>
        <v/>
      </c>
      <c r="L276" s="26" t="str">
        <f t="shared" si="38"/>
        <v/>
      </c>
      <c r="M276" s="26" t="str">
        <f t="shared" si="39"/>
        <v/>
      </c>
      <c r="N276" s="26" t="str">
        <f t="shared" si="40"/>
        <v/>
      </c>
      <c r="O276" s="26" t="str">
        <f t="shared" si="41"/>
        <v/>
      </c>
      <c r="P276" s="56" t="str">
        <f>IF(OR(ISBLANK(Lieferung!$B$15),ISBLANK(G276)),"",IF(M276=FALSE,FALSE,IF(AND((Lieferung!$B$15-YEAR(G276))&gt;=16,(Lieferung!$B$15-YEAR(G276))&lt;=65),TRUE,FALSE)))</f>
        <v/>
      </c>
      <c r="Q276" s="26" t="str">
        <f>IF(ISBLANK(E276),"",IF(COUNTIF(Qualifikation!$O$12:$O$1011,I276)&gt;0,TRUE,FALSE))</f>
        <v/>
      </c>
      <c r="R276" s="62" t="str">
        <f t="shared" si="45"/>
        <v/>
      </c>
    </row>
    <row r="277" spans="1:18" x14ac:dyDescent="0.2">
      <c r="A277" s="46" t="str">
        <f t="shared" si="42"/>
        <v/>
      </c>
      <c r="B277" s="60"/>
      <c r="C277" s="60"/>
      <c r="D277" s="61"/>
      <c r="E277" s="59"/>
      <c r="F277" s="61"/>
      <c r="G277" s="149"/>
      <c r="H277" s="61"/>
      <c r="I277" s="57" t="str">
        <f t="shared" si="43"/>
        <v>-</v>
      </c>
      <c r="J277" s="26" t="str">
        <f t="shared" si="37"/>
        <v/>
      </c>
      <c r="K277" s="26" t="str">
        <f t="shared" si="44"/>
        <v/>
      </c>
      <c r="L277" s="26" t="str">
        <f t="shared" si="38"/>
        <v/>
      </c>
      <c r="M277" s="26" t="str">
        <f t="shared" si="39"/>
        <v/>
      </c>
      <c r="N277" s="26" t="str">
        <f t="shared" si="40"/>
        <v/>
      </c>
      <c r="O277" s="26" t="str">
        <f t="shared" si="41"/>
        <v/>
      </c>
      <c r="P277" s="56" t="str">
        <f>IF(OR(ISBLANK(Lieferung!$B$15),ISBLANK(G277)),"",IF(M277=FALSE,FALSE,IF(AND((Lieferung!$B$15-YEAR(G277))&gt;=16,(Lieferung!$B$15-YEAR(G277))&lt;=65),TRUE,FALSE)))</f>
        <v/>
      </c>
      <c r="Q277" s="26" t="str">
        <f>IF(ISBLANK(E277),"",IF(COUNTIF(Qualifikation!$O$12:$O$1011,I277)&gt;0,TRUE,FALSE))</f>
        <v/>
      </c>
      <c r="R277" s="62" t="str">
        <f t="shared" si="45"/>
        <v/>
      </c>
    </row>
    <row r="278" spans="1:18" x14ac:dyDescent="0.2">
      <c r="A278" s="46" t="str">
        <f t="shared" si="42"/>
        <v/>
      </c>
      <c r="B278" s="60"/>
      <c r="C278" s="60"/>
      <c r="D278" s="61"/>
      <c r="E278" s="59"/>
      <c r="F278" s="61"/>
      <c r="G278" s="149"/>
      <c r="H278" s="61"/>
      <c r="I278" s="57" t="str">
        <f t="shared" si="43"/>
        <v>-</v>
      </c>
      <c r="J278" s="26" t="str">
        <f t="shared" si="37"/>
        <v/>
      </c>
      <c r="K278" s="26" t="str">
        <f t="shared" si="44"/>
        <v/>
      </c>
      <c r="L278" s="26" t="str">
        <f t="shared" si="38"/>
        <v/>
      </c>
      <c r="M278" s="26" t="str">
        <f t="shared" si="39"/>
        <v/>
      </c>
      <c r="N278" s="26" t="str">
        <f t="shared" si="40"/>
        <v/>
      </c>
      <c r="O278" s="26" t="str">
        <f t="shared" si="41"/>
        <v/>
      </c>
      <c r="P278" s="56" t="str">
        <f>IF(OR(ISBLANK(Lieferung!$B$15),ISBLANK(G278)),"",IF(M278=FALSE,FALSE,IF(AND((Lieferung!$B$15-YEAR(G278))&gt;=16,(Lieferung!$B$15-YEAR(G278))&lt;=65),TRUE,FALSE)))</f>
        <v/>
      </c>
      <c r="Q278" s="26" t="str">
        <f>IF(ISBLANK(E278),"",IF(COUNTIF(Qualifikation!$O$12:$O$1011,I278)&gt;0,TRUE,FALSE))</f>
        <v/>
      </c>
      <c r="R278" s="62" t="str">
        <f t="shared" si="45"/>
        <v/>
      </c>
    </row>
    <row r="279" spans="1:18" x14ac:dyDescent="0.2">
      <c r="A279" s="46" t="str">
        <f t="shared" si="42"/>
        <v/>
      </c>
      <c r="B279" s="60"/>
      <c r="C279" s="60"/>
      <c r="D279" s="61"/>
      <c r="E279" s="59"/>
      <c r="F279" s="61"/>
      <c r="G279" s="149"/>
      <c r="H279" s="61"/>
      <c r="I279" s="57" t="str">
        <f t="shared" si="43"/>
        <v>-</v>
      </c>
      <c r="J279" s="26" t="str">
        <f t="shared" si="37"/>
        <v/>
      </c>
      <c r="K279" s="26" t="str">
        <f t="shared" si="44"/>
        <v/>
      </c>
      <c r="L279" s="26" t="str">
        <f t="shared" si="38"/>
        <v/>
      </c>
      <c r="M279" s="26" t="str">
        <f t="shared" si="39"/>
        <v/>
      </c>
      <c r="N279" s="26" t="str">
        <f t="shared" si="40"/>
        <v/>
      </c>
      <c r="O279" s="26" t="str">
        <f t="shared" si="41"/>
        <v/>
      </c>
      <c r="P279" s="56" t="str">
        <f>IF(OR(ISBLANK(Lieferung!$B$15),ISBLANK(G279)),"",IF(M279=FALSE,FALSE,IF(AND((Lieferung!$B$15-YEAR(G279))&gt;=16,(Lieferung!$B$15-YEAR(G279))&lt;=65),TRUE,FALSE)))</f>
        <v/>
      </c>
      <c r="Q279" s="26" t="str">
        <f>IF(ISBLANK(E279),"",IF(COUNTIF(Qualifikation!$O$12:$O$1011,I279)&gt;0,TRUE,FALSE))</f>
        <v/>
      </c>
      <c r="R279" s="62" t="str">
        <f t="shared" si="45"/>
        <v/>
      </c>
    </row>
    <row r="280" spans="1:18" x14ac:dyDescent="0.2">
      <c r="A280" s="46" t="str">
        <f t="shared" si="42"/>
        <v/>
      </c>
      <c r="B280" s="60"/>
      <c r="C280" s="60"/>
      <c r="D280" s="61"/>
      <c r="E280" s="59"/>
      <c r="F280" s="61"/>
      <c r="G280" s="149"/>
      <c r="H280" s="61"/>
      <c r="I280" s="57" t="str">
        <f t="shared" si="43"/>
        <v>-</v>
      </c>
      <c r="J280" s="26" t="str">
        <f t="shared" si="37"/>
        <v/>
      </c>
      <c r="K280" s="26" t="str">
        <f t="shared" si="44"/>
        <v/>
      </c>
      <c r="L280" s="26" t="str">
        <f t="shared" si="38"/>
        <v/>
      </c>
      <c r="M280" s="26" t="str">
        <f t="shared" si="39"/>
        <v/>
      </c>
      <c r="N280" s="26" t="str">
        <f t="shared" si="40"/>
        <v/>
      </c>
      <c r="O280" s="26" t="str">
        <f t="shared" si="41"/>
        <v/>
      </c>
      <c r="P280" s="56" t="str">
        <f>IF(OR(ISBLANK(Lieferung!$B$15),ISBLANK(G280)),"",IF(M280=FALSE,FALSE,IF(AND((Lieferung!$B$15-YEAR(G280))&gt;=16,(Lieferung!$B$15-YEAR(G280))&lt;=65),TRUE,FALSE)))</f>
        <v/>
      </c>
      <c r="Q280" s="26" t="str">
        <f>IF(ISBLANK(E280),"",IF(COUNTIF(Qualifikation!$O$12:$O$1011,I280)&gt;0,TRUE,FALSE))</f>
        <v/>
      </c>
      <c r="R280" s="62" t="str">
        <f t="shared" si="45"/>
        <v/>
      </c>
    </row>
    <row r="281" spans="1:18" x14ac:dyDescent="0.2">
      <c r="A281" s="46" t="str">
        <f t="shared" si="42"/>
        <v/>
      </c>
      <c r="B281" s="60"/>
      <c r="C281" s="60"/>
      <c r="D281" s="61"/>
      <c r="E281" s="59"/>
      <c r="F281" s="61"/>
      <c r="G281" s="149"/>
      <c r="H281" s="61"/>
      <c r="I281" s="57" t="str">
        <f t="shared" si="43"/>
        <v>-</v>
      </c>
      <c r="J281" s="26" t="str">
        <f t="shared" si="37"/>
        <v/>
      </c>
      <c r="K281" s="26" t="str">
        <f t="shared" si="44"/>
        <v/>
      </c>
      <c r="L281" s="26" t="str">
        <f t="shared" si="38"/>
        <v/>
      </c>
      <c r="M281" s="26" t="str">
        <f t="shared" si="39"/>
        <v/>
      </c>
      <c r="N281" s="26" t="str">
        <f t="shared" si="40"/>
        <v/>
      </c>
      <c r="O281" s="26" t="str">
        <f t="shared" si="41"/>
        <v/>
      </c>
      <c r="P281" s="56" t="str">
        <f>IF(OR(ISBLANK(Lieferung!$B$15),ISBLANK(G281)),"",IF(M281=FALSE,FALSE,IF(AND((Lieferung!$B$15-YEAR(G281))&gt;=16,(Lieferung!$B$15-YEAR(G281))&lt;=65),TRUE,FALSE)))</f>
        <v/>
      </c>
      <c r="Q281" s="26" t="str">
        <f>IF(ISBLANK(E281),"",IF(COUNTIF(Qualifikation!$O$12:$O$1011,I281)&gt;0,TRUE,FALSE))</f>
        <v/>
      </c>
      <c r="R281" s="62" t="str">
        <f t="shared" si="45"/>
        <v/>
      </c>
    </row>
    <row r="282" spans="1:18" x14ac:dyDescent="0.2">
      <c r="A282" s="46" t="str">
        <f t="shared" si="42"/>
        <v/>
      </c>
      <c r="B282" s="60"/>
      <c r="C282" s="60"/>
      <c r="D282" s="61"/>
      <c r="E282" s="59"/>
      <c r="F282" s="61"/>
      <c r="G282" s="149"/>
      <c r="H282" s="61"/>
      <c r="I282" s="57" t="str">
        <f t="shared" si="43"/>
        <v>-</v>
      </c>
      <c r="J282" s="26" t="str">
        <f t="shared" si="37"/>
        <v/>
      </c>
      <c r="K282" s="26" t="str">
        <f t="shared" si="44"/>
        <v/>
      </c>
      <c r="L282" s="26" t="str">
        <f t="shared" si="38"/>
        <v/>
      </c>
      <c r="M282" s="26" t="str">
        <f t="shared" si="39"/>
        <v/>
      </c>
      <c r="N282" s="26" t="str">
        <f t="shared" si="40"/>
        <v/>
      </c>
      <c r="O282" s="26" t="str">
        <f t="shared" si="41"/>
        <v/>
      </c>
      <c r="P282" s="56" t="str">
        <f>IF(OR(ISBLANK(Lieferung!$B$15),ISBLANK(G282)),"",IF(M282=FALSE,FALSE,IF(AND((Lieferung!$B$15-YEAR(G282))&gt;=16,(Lieferung!$B$15-YEAR(G282))&lt;=65),TRUE,FALSE)))</f>
        <v/>
      </c>
      <c r="Q282" s="26" t="str">
        <f>IF(ISBLANK(E282),"",IF(COUNTIF(Qualifikation!$O$12:$O$1011,I282)&gt;0,TRUE,FALSE))</f>
        <v/>
      </c>
      <c r="R282" s="62" t="str">
        <f t="shared" si="45"/>
        <v/>
      </c>
    </row>
    <row r="283" spans="1:18" x14ac:dyDescent="0.2">
      <c r="A283" s="46" t="str">
        <f t="shared" si="42"/>
        <v/>
      </c>
      <c r="B283" s="60"/>
      <c r="C283" s="60"/>
      <c r="D283" s="61"/>
      <c r="E283" s="59"/>
      <c r="F283" s="61"/>
      <c r="G283" s="149"/>
      <c r="H283" s="61"/>
      <c r="I283" s="57" t="str">
        <f t="shared" si="43"/>
        <v>-</v>
      </c>
      <c r="J283" s="26" t="str">
        <f t="shared" si="37"/>
        <v/>
      </c>
      <c r="K283" s="26" t="str">
        <f t="shared" si="44"/>
        <v/>
      </c>
      <c r="L283" s="26" t="str">
        <f t="shared" si="38"/>
        <v/>
      </c>
      <c r="M283" s="26" t="str">
        <f t="shared" si="39"/>
        <v/>
      </c>
      <c r="N283" s="26" t="str">
        <f t="shared" si="40"/>
        <v/>
      </c>
      <c r="O283" s="26" t="str">
        <f t="shared" si="41"/>
        <v/>
      </c>
      <c r="P283" s="56" t="str">
        <f>IF(OR(ISBLANK(Lieferung!$B$15),ISBLANK(G283)),"",IF(M283=FALSE,FALSE,IF(AND((Lieferung!$B$15-YEAR(G283))&gt;=16,(Lieferung!$B$15-YEAR(G283))&lt;=65),TRUE,FALSE)))</f>
        <v/>
      </c>
      <c r="Q283" s="26" t="str">
        <f>IF(ISBLANK(E283),"",IF(COUNTIF(Qualifikation!$O$12:$O$1011,I283)&gt;0,TRUE,FALSE))</f>
        <v/>
      </c>
      <c r="R283" s="62" t="str">
        <f t="shared" si="45"/>
        <v/>
      </c>
    </row>
    <row r="284" spans="1:18" x14ac:dyDescent="0.2">
      <c r="A284" s="46" t="str">
        <f t="shared" si="42"/>
        <v/>
      </c>
      <c r="B284" s="60"/>
      <c r="C284" s="60"/>
      <c r="D284" s="61"/>
      <c r="E284" s="59"/>
      <c r="F284" s="61"/>
      <c r="G284" s="149"/>
      <c r="H284" s="61"/>
      <c r="I284" s="57" t="str">
        <f t="shared" si="43"/>
        <v>-</v>
      </c>
      <c r="J284" s="26" t="str">
        <f t="shared" si="37"/>
        <v/>
      </c>
      <c r="K284" s="26" t="str">
        <f t="shared" si="44"/>
        <v/>
      </c>
      <c r="L284" s="26" t="str">
        <f t="shared" si="38"/>
        <v/>
      </c>
      <c r="M284" s="26" t="str">
        <f t="shared" si="39"/>
        <v/>
      </c>
      <c r="N284" s="26" t="str">
        <f t="shared" si="40"/>
        <v/>
      </c>
      <c r="O284" s="26" t="str">
        <f t="shared" si="41"/>
        <v/>
      </c>
      <c r="P284" s="56" t="str">
        <f>IF(OR(ISBLANK(Lieferung!$B$15),ISBLANK(G284)),"",IF(M284=FALSE,FALSE,IF(AND((Lieferung!$B$15-YEAR(G284))&gt;=16,(Lieferung!$B$15-YEAR(G284))&lt;=65),TRUE,FALSE)))</f>
        <v/>
      </c>
      <c r="Q284" s="26" t="str">
        <f>IF(ISBLANK(E284),"",IF(COUNTIF(Qualifikation!$O$12:$O$1011,I284)&gt;0,TRUE,FALSE))</f>
        <v/>
      </c>
      <c r="R284" s="62" t="str">
        <f t="shared" si="45"/>
        <v/>
      </c>
    </row>
    <row r="285" spans="1:18" x14ac:dyDescent="0.2">
      <c r="A285" s="46" t="str">
        <f t="shared" si="42"/>
        <v/>
      </c>
      <c r="B285" s="60"/>
      <c r="C285" s="60"/>
      <c r="D285" s="61"/>
      <c r="E285" s="59"/>
      <c r="F285" s="61"/>
      <c r="G285" s="149"/>
      <c r="H285" s="61"/>
      <c r="I285" s="57" t="str">
        <f t="shared" si="43"/>
        <v>-</v>
      </c>
      <c r="J285" s="26" t="str">
        <f t="shared" si="37"/>
        <v/>
      </c>
      <c r="K285" s="26" t="str">
        <f t="shared" si="44"/>
        <v/>
      </c>
      <c r="L285" s="26" t="str">
        <f t="shared" si="38"/>
        <v/>
      </c>
      <c r="M285" s="26" t="str">
        <f t="shared" si="39"/>
        <v/>
      </c>
      <c r="N285" s="26" t="str">
        <f t="shared" si="40"/>
        <v/>
      </c>
      <c r="O285" s="26" t="str">
        <f t="shared" si="41"/>
        <v/>
      </c>
      <c r="P285" s="56" t="str">
        <f>IF(OR(ISBLANK(Lieferung!$B$15),ISBLANK(G285)),"",IF(M285=FALSE,FALSE,IF(AND((Lieferung!$B$15-YEAR(G285))&gt;=16,(Lieferung!$B$15-YEAR(G285))&lt;=65),TRUE,FALSE)))</f>
        <v/>
      </c>
      <c r="Q285" s="26" t="str">
        <f>IF(ISBLANK(E285),"",IF(COUNTIF(Qualifikation!$O$12:$O$1011,I285)&gt;0,TRUE,FALSE))</f>
        <v/>
      </c>
      <c r="R285" s="62" t="str">
        <f t="shared" si="45"/>
        <v/>
      </c>
    </row>
    <row r="286" spans="1:18" x14ac:dyDescent="0.2">
      <c r="A286" s="46" t="str">
        <f t="shared" si="42"/>
        <v/>
      </c>
      <c r="B286" s="60"/>
      <c r="C286" s="60"/>
      <c r="D286" s="61"/>
      <c r="E286" s="59"/>
      <c r="F286" s="61"/>
      <c r="G286" s="149"/>
      <c r="H286" s="61"/>
      <c r="I286" s="57" t="str">
        <f t="shared" si="43"/>
        <v>-</v>
      </c>
      <c r="J286" s="26" t="str">
        <f t="shared" si="37"/>
        <v/>
      </c>
      <c r="K286" s="26" t="str">
        <f t="shared" si="44"/>
        <v/>
      </c>
      <c r="L286" s="26" t="str">
        <f t="shared" si="38"/>
        <v/>
      </c>
      <c r="M286" s="26" t="str">
        <f t="shared" si="39"/>
        <v/>
      </c>
      <c r="N286" s="26" t="str">
        <f t="shared" si="40"/>
        <v/>
      </c>
      <c r="O286" s="26" t="str">
        <f t="shared" si="41"/>
        <v/>
      </c>
      <c r="P286" s="56" t="str">
        <f>IF(OR(ISBLANK(Lieferung!$B$15),ISBLANK(G286)),"",IF(M286=FALSE,FALSE,IF(AND((Lieferung!$B$15-YEAR(G286))&gt;=16,(Lieferung!$B$15-YEAR(G286))&lt;=65),TRUE,FALSE)))</f>
        <v/>
      </c>
      <c r="Q286" s="26" t="str">
        <f>IF(ISBLANK(E286),"",IF(COUNTIF(Qualifikation!$O$12:$O$1011,I286)&gt;0,TRUE,FALSE))</f>
        <v/>
      </c>
      <c r="R286" s="62" t="str">
        <f t="shared" si="45"/>
        <v/>
      </c>
    </row>
    <row r="287" spans="1:18" x14ac:dyDescent="0.2">
      <c r="A287" s="46" t="str">
        <f t="shared" si="42"/>
        <v/>
      </c>
      <c r="B287" s="60"/>
      <c r="C287" s="60"/>
      <c r="D287" s="61"/>
      <c r="E287" s="59"/>
      <c r="F287" s="61"/>
      <c r="G287" s="149"/>
      <c r="H287" s="61"/>
      <c r="I287" s="57" t="str">
        <f t="shared" si="43"/>
        <v>-</v>
      </c>
      <c r="J287" s="26" t="str">
        <f t="shared" si="37"/>
        <v/>
      </c>
      <c r="K287" s="26" t="str">
        <f t="shared" si="44"/>
        <v/>
      </c>
      <c r="L287" s="26" t="str">
        <f t="shared" si="38"/>
        <v/>
      </c>
      <c r="M287" s="26" t="str">
        <f t="shared" si="39"/>
        <v/>
      </c>
      <c r="N287" s="26" t="str">
        <f t="shared" si="40"/>
        <v/>
      </c>
      <c r="O287" s="26" t="str">
        <f t="shared" si="41"/>
        <v/>
      </c>
      <c r="P287" s="56" t="str">
        <f>IF(OR(ISBLANK(Lieferung!$B$15),ISBLANK(G287)),"",IF(M287=FALSE,FALSE,IF(AND((Lieferung!$B$15-YEAR(G287))&gt;=16,(Lieferung!$B$15-YEAR(G287))&lt;=65),TRUE,FALSE)))</f>
        <v/>
      </c>
      <c r="Q287" s="26" t="str">
        <f>IF(ISBLANK(E287),"",IF(COUNTIF(Qualifikation!$O$12:$O$1011,I287)&gt;0,TRUE,FALSE))</f>
        <v/>
      </c>
      <c r="R287" s="62" t="str">
        <f t="shared" si="45"/>
        <v/>
      </c>
    </row>
    <row r="288" spans="1:18" x14ac:dyDescent="0.2">
      <c r="A288" s="46" t="str">
        <f t="shared" si="42"/>
        <v/>
      </c>
      <c r="B288" s="60"/>
      <c r="C288" s="60"/>
      <c r="D288" s="61"/>
      <c r="E288" s="59"/>
      <c r="F288" s="61"/>
      <c r="G288" s="149"/>
      <c r="H288" s="61"/>
      <c r="I288" s="57" t="str">
        <f t="shared" si="43"/>
        <v>-</v>
      </c>
      <c r="J288" s="26" t="str">
        <f t="shared" si="37"/>
        <v/>
      </c>
      <c r="K288" s="26" t="str">
        <f t="shared" si="44"/>
        <v/>
      </c>
      <c r="L288" s="26" t="str">
        <f t="shared" si="38"/>
        <v/>
      </c>
      <c r="M288" s="26" t="str">
        <f t="shared" si="39"/>
        <v/>
      </c>
      <c r="N288" s="26" t="str">
        <f t="shared" si="40"/>
        <v/>
      </c>
      <c r="O288" s="26" t="str">
        <f t="shared" si="41"/>
        <v/>
      </c>
      <c r="P288" s="56" t="str">
        <f>IF(OR(ISBLANK(Lieferung!$B$15),ISBLANK(G288)),"",IF(M288=FALSE,FALSE,IF(AND((Lieferung!$B$15-YEAR(G288))&gt;=16,(Lieferung!$B$15-YEAR(G288))&lt;=65),TRUE,FALSE)))</f>
        <v/>
      </c>
      <c r="Q288" s="26" t="str">
        <f>IF(ISBLANK(E288),"",IF(COUNTIF(Qualifikation!$O$12:$O$1011,I288)&gt;0,TRUE,FALSE))</f>
        <v/>
      </c>
      <c r="R288" s="62" t="str">
        <f t="shared" si="45"/>
        <v/>
      </c>
    </row>
    <row r="289" spans="1:18" x14ac:dyDescent="0.2">
      <c r="A289" s="46" t="str">
        <f t="shared" si="42"/>
        <v/>
      </c>
      <c r="B289" s="60"/>
      <c r="C289" s="60"/>
      <c r="D289" s="61"/>
      <c r="E289" s="59"/>
      <c r="F289" s="61"/>
      <c r="G289" s="149"/>
      <c r="H289" s="61"/>
      <c r="I289" s="57" t="str">
        <f t="shared" si="43"/>
        <v>-</v>
      </c>
      <c r="J289" s="26" t="str">
        <f t="shared" si="37"/>
        <v/>
      </c>
      <c r="K289" s="26" t="str">
        <f t="shared" si="44"/>
        <v/>
      </c>
      <c r="L289" s="26" t="str">
        <f t="shared" si="38"/>
        <v/>
      </c>
      <c r="M289" s="26" t="str">
        <f t="shared" si="39"/>
        <v/>
      </c>
      <c r="N289" s="26" t="str">
        <f t="shared" si="40"/>
        <v/>
      </c>
      <c r="O289" s="26" t="str">
        <f t="shared" si="41"/>
        <v/>
      </c>
      <c r="P289" s="56" t="str">
        <f>IF(OR(ISBLANK(Lieferung!$B$15),ISBLANK(G289)),"",IF(M289=FALSE,FALSE,IF(AND((Lieferung!$B$15-YEAR(G289))&gt;=16,(Lieferung!$B$15-YEAR(G289))&lt;=65),TRUE,FALSE)))</f>
        <v/>
      </c>
      <c r="Q289" s="26" t="str">
        <f>IF(ISBLANK(E289),"",IF(COUNTIF(Qualifikation!$O$12:$O$1011,I289)&gt;0,TRUE,FALSE))</f>
        <v/>
      </c>
      <c r="R289" s="62" t="str">
        <f t="shared" si="45"/>
        <v/>
      </c>
    </row>
    <row r="290" spans="1:18" x14ac:dyDescent="0.2">
      <c r="A290" s="46" t="str">
        <f t="shared" si="42"/>
        <v/>
      </c>
      <c r="B290" s="60"/>
      <c r="C290" s="60"/>
      <c r="D290" s="61"/>
      <c r="E290" s="59"/>
      <c r="F290" s="61"/>
      <c r="G290" s="149"/>
      <c r="H290" s="61"/>
      <c r="I290" s="57" t="str">
        <f t="shared" si="43"/>
        <v>-</v>
      </c>
      <c r="J290" s="26" t="str">
        <f t="shared" si="37"/>
        <v/>
      </c>
      <c r="K290" s="26" t="str">
        <f t="shared" si="44"/>
        <v/>
      </c>
      <c r="L290" s="26" t="str">
        <f t="shared" si="38"/>
        <v/>
      </c>
      <c r="M290" s="26" t="str">
        <f t="shared" si="39"/>
        <v/>
      </c>
      <c r="N290" s="26" t="str">
        <f t="shared" si="40"/>
        <v/>
      </c>
      <c r="O290" s="26" t="str">
        <f t="shared" si="41"/>
        <v/>
      </c>
      <c r="P290" s="56" t="str">
        <f>IF(OR(ISBLANK(Lieferung!$B$15),ISBLANK(G290)),"",IF(M290=FALSE,FALSE,IF(AND((Lieferung!$B$15-YEAR(G290))&gt;=16,(Lieferung!$B$15-YEAR(G290))&lt;=65),TRUE,FALSE)))</f>
        <v/>
      </c>
      <c r="Q290" s="26" t="str">
        <f>IF(ISBLANK(E290),"",IF(COUNTIF(Qualifikation!$O$12:$O$1011,I290)&gt;0,TRUE,FALSE))</f>
        <v/>
      </c>
      <c r="R290" s="62" t="str">
        <f t="shared" si="45"/>
        <v/>
      </c>
    </row>
    <row r="291" spans="1:18" x14ac:dyDescent="0.2">
      <c r="A291" s="46" t="str">
        <f t="shared" si="42"/>
        <v/>
      </c>
      <c r="B291" s="60"/>
      <c r="C291" s="60"/>
      <c r="D291" s="61"/>
      <c r="E291" s="59"/>
      <c r="F291" s="61"/>
      <c r="G291" s="149"/>
      <c r="H291" s="61"/>
      <c r="I291" s="57" t="str">
        <f t="shared" si="43"/>
        <v>-</v>
      </c>
      <c r="J291" s="26" t="str">
        <f t="shared" si="37"/>
        <v/>
      </c>
      <c r="K291" s="26" t="str">
        <f t="shared" si="44"/>
        <v/>
      </c>
      <c r="L291" s="26" t="str">
        <f t="shared" si="38"/>
        <v/>
      </c>
      <c r="M291" s="26" t="str">
        <f t="shared" si="39"/>
        <v/>
      </c>
      <c r="N291" s="26" t="str">
        <f t="shared" si="40"/>
        <v/>
      </c>
      <c r="O291" s="26" t="str">
        <f t="shared" si="41"/>
        <v/>
      </c>
      <c r="P291" s="56" t="str">
        <f>IF(OR(ISBLANK(Lieferung!$B$15),ISBLANK(G291)),"",IF(M291=FALSE,FALSE,IF(AND((Lieferung!$B$15-YEAR(G291))&gt;=16,(Lieferung!$B$15-YEAR(G291))&lt;=65),TRUE,FALSE)))</f>
        <v/>
      </c>
      <c r="Q291" s="26" t="str">
        <f>IF(ISBLANK(E291),"",IF(COUNTIF(Qualifikation!$O$12:$O$1011,I291)&gt;0,TRUE,FALSE))</f>
        <v/>
      </c>
      <c r="R291" s="62" t="str">
        <f t="shared" si="45"/>
        <v/>
      </c>
    </row>
    <row r="292" spans="1:18" x14ac:dyDescent="0.2">
      <c r="A292" s="46" t="str">
        <f t="shared" si="42"/>
        <v/>
      </c>
      <c r="B292" s="60"/>
      <c r="C292" s="60"/>
      <c r="D292" s="61"/>
      <c r="E292" s="59"/>
      <c r="F292" s="61"/>
      <c r="G292" s="149"/>
      <c r="H292" s="61"/>
      <c r="I292" s="57" t="str">
        <f t="shared" si="43"/>
        <v>-</v>
      </c>
      <c r="J292" s="26" t="str">
        <f t="shared" si="37"/>
        <v/>
      </c>
      <c r="K292" s="26" t="str">
        <f t="shared" si="44"/>
        <v/>
      </c>
      <c r="L292" s="26" t="str">
        <f t="shared" si="38"/>
        <v/>
      </c>
      <c r="M292" s="26" t="str">
        <f t="shared" si="39"/>
        <v/>
      </c>
      <c r="N292" s="26" t="str">
        <f t="shared" si="40"/>
        <v/>
      </c>
      <c r="O292" s="26" t="str">
        <f t="shared" si="41"/>
        <v/>
      </c>
      <c r="P292" s="56" t="str">
        <f>IF(OR(ISBLANK(Lieferung!$B$15),ISBLANK(G292)),"",IF(M292=FALSE,FALSE,IF(AND((Lieferung!$B$15-YEAR(G292))&gt;=16,(Lieferung!$B$15-YEAR(G292))&lt;=65),TRUE,FALSE)))</f>
        <v/>
      </c>
      <c r="Q292" s="26" t="str">
        <f>IF(ISBLANK(E292),"",IF(COUNTIF(Qualifikation!$O$12:$O$1011,I292)&gt;0,TRUE,FALSE))</f>
        <v/>
      </c>
      <c r="R292" s="62" t="str">
        <f t="shared" si="45"/>
        <v/>
      </c>
    </row>
    <row r="293" spans="1:18" x14ac:dyDescent="0.2">
      <c r="A293" s="46" t="str">
        <f t="shared" si="42"/>
        <v/>
      </c>
      <c r="B293" s="60"/>
      <c r="C293" s="60"/>
      <c r="D293" s="61"/>
      <c r="E293" s="59"/>
      <c r="F293" s="61"/>
      <c r="G293" s="149"/>
      <c r="H293" s="61"/>
      <c r="I293" s="57" t="str">
        <f t="shared" si="43"/>
        <v>-</v>
      </c>
      <c r="J293" s="26" t="str">
        <f t="shared" si="37"/>
        <v/>
      </c>
      <c r="K293" s="26" t="str">
        <f t="shared" si="44"/>
        <v/>
      </c>
      <c r="L293" s="26" t="str">
        <f t="shared" si="38"/>
        <v/>
      </c>
      <c r="M293" s="26" t="str">
        <f t="shared" si="39"/>
        <v/>
      </c>
      <c r="N293" s="26" t="str">
        <f t="shared" si="40"/>
        <v/>
      </c>
      <c r="O293" s="26" t="str">
        <f t="shared" si="41"/>
        <v/>
      </c>
      <c r="P293" s="56" t="str">
        <f>IF(OR(ISBLANK(Lieferung!$B$15),ISBLANK(G293)),"",IF(M293=FALSE,FALSE,IF(AND((Lieferung!$B$15-YEAR(G293))&gt;=16,(Lieferung!$B$15-YEAR(G293))&lt;=65),TRUE,FALSE)))</f>
        <v/>
      </c>
      <c r="Q293" s="26" t="str">
        <f>IF(ISBLANK(E293),"",IF(COUNTIF(Qualifikation!$O$12:$O$1011,I293)&gt;0,TRUE,FALSE))</f>
        <v/>
      </c>
      <c r="R293" s="62" t="str">
        <f t="shared" si="45"/>
        <v/>
      </c>
    </row>
    <row r="294" spans="1:18" x14ac:dyDescent="0.2">
      <c r="A294" s="46" t="str">
        <f t="shared" si="42"/>
        <v/>
      </c>
      <c r="B294" s="60"/>
      <c r="C294" s="60"/>
      <c r="D294" s="61"/>
      <c r="E294" s="59"/>
      <c r="F294" s="61"/>
      <c r="G294" s="149"/>
      <c r="H294" s="61"/>
      <c r="I294" s="57" t="str">
        <f t="shared" si="43"/>
        <v>-</v>
      </c>
      <c r="J294" s="26" t="str">
        <f t="shared" si="37"/>
        <v/>
      </c>
      <c r="K294" s="26" t="str">
        <f t="shared" si="44"/>
        <v/>
      </c>
      <c r="L294" s="26" t="str">
        <f t="shared" si="38"/>
        <v/>
      </c>
      <c r="M294" s="26" t="str">
        <f t="shared" si="39"/>
        <v/>
      </c>
      <c r="N294" s="26" t="str">
        <f t="shared" si="40"/>
        <v/>
      </c>
      <c r="O294" s="26" t="str">
        <f t="shared" si="41"/>
        <v/>
      </c>
      <c r="P294" s="56" t="str">
        <f>IF(OR(ISBLANK(Lieferung!$B$15),ISBLANK(G294)),"",IF(M294=FALSE,FALSE,IF(AND((Lieferung!$B$15-YEAR(G294))&gt;=16,(Lieferung!$B$15-YEAR(G294))&lt;=65),TRUE,FALSE)))</f>
        <v/>
      </c>
      <c r="Q294" s="26" t="str">
        <f>IF(ISBLANK(E294),"",IF(COUNTIF(Qualifikation!$O$12:$O$1011,I294)&gt;0,TRUE,FALSE))</f>
        <v/>
      </c>
      <c r="R294" s="62" t="str">
        <f t="shared" si="45"/>
        <v/>
      </c>
    </row>
    <row r="295" spans="1:18" x14ac:dyDescent="0.2">
      <c r="A295" s="46" t="str">
        <f t="shared" si="42"/>
        <v/>
      </c>
      <c r="B295" s="60"/>
      <c r="C295" s="60"/>
      <c r="D295" s="61"/>
      <c r="E295" s="59"/>
      <c r="F295" s="61"/>
      <c r="G295" s="149"/>
      <c r="H295" s="61"/>
      <c r="I295" s="57" t="str">
        <f t="shared" si="43"/>
        <v>-</v>
      </c>
      <c r="J295" s="26" t="str">
        <f t="shared" si="37"/>
        <v/>
      </c>
      <c r="K295" s="26" t="str">
        <f t="shared" si="44"/>
        <v/>
      </c>
      <c r="L295" s="26" t="str">
        <f t="shared" si="38"/>
        <v/>
      </c>
      <c r="M295" s="26" t="str">
        <f t="shared" si="39"/>
        <v/>
      </c>
      <c r="N295" s="26" t="str">
        <f t="shared" si="40"/>
        <v/>
      </c>
      <c r="O295" s="26" t="str">
        <f t="shared" si="41"/>
        <v/>
      </c>
      <c r="P295" s="56" t="str">
        <f>IF(OR(ISBLANK(Lieferung!$B$15),ISBLANK(G295)),"",IF(M295=FALSE,FALSE,IF(AND((Lieferung!$B$15-YEAR(G295))&gt;=16,(Lieferung!$B$15-YEAR(G295))&lt;=65),TRUE,FALSE)))</f>
        <v/>
      </c>
      <c r="Q295" s="26" t="str">
        <f>IF(ISBLANK(E295),"",IF(COUNTIF(Qualifikation!$O$12:$O$1011,I295)&gt;0,TRUE,FALSE))</f>
        <v/>
      </c>
      <c r="R295" s="62" t="str">
        <f t="shared" si="45"/>
        <v/>
      </c>
    </row>
    <row r="296" spans="1:18" x14ac:dyDescent="0.2">
      <c r="A296" s="46" t="str">
        <f t="shared" si="42"/>
        <v/>
      </c>
      <c r="B296" s="60"/>
      <c r="C296" s="60"/>
      <c r="D296" s="61"/>
      <c r="E296" s="59"/>
      <c r="F296" s="61"/>
      <c r="G296" s="149"/>
      <c r="H296" s="61"/>
      <c r="I296" s="57" t="str">
        <f t="shared" si="43"/>
        <v>-</v>
      </c>
      <c r="J296" s="26" t="str">
        <f t="shared" si="37"/>
        <v/>
      </c>
      <c r="K296" s="26" t="str">
        <f t="shared" si="44"/>
        <v/>
      </c>
      <c r="L296" s="26" t="str">
        <f t="shared" si="38"/>
        <v/>
      </c>
      <c r="M296" s="26" t="str">
        <f t="shared" si="39"/>
        <v/>
      </c>
      <c r="N296" s="26" t="str">
        <f t="shared" si="40"/>
        <v/>
      </c>
      <c r="O296" s="26" t="str">
        <f t="shared" si="41"/>
        <v/>
      </c>
      <c r="P296" s="56" t="str">
        <f>IF(OR(ISBLANK(Lieferung!$B$15),ISBLANK(G296)),"",IF(M296=FALSE,FALSE,IF(AND((Lieferung!$B$15-YEAR(G296))&gt;=16,(Lieferung!$B$15-YEAR(G296))&lt;=65),TRUE,FALSE)))</f>
        <v/>
      </c>
      <c r="Q296" s="26" t="str">
        <f>IF(ISBLANK(E296),"",IF(COUNTIF(Qualifikation!$O$12:$O$1011,I296)&gt;0,TRUE,FALSE))</f>
        <v/>
      </c>
      <c r="R296" s="62" t="str">
        <f t="shared" si="45"/>
        <v/>
      </c>
    </row>
    <row r="297" spans="1:18" x14ac:dyDescent="0.2">
      <c r="A297" s="46" t="str">
        <f t="shared" si="42"/>
        <v/>
      </c>
      <c r="B297" s="60"/>
      <c r="C297" s="60"/>
      <c r="D297" s="61"/>
      <c r="E297" s="59"/>
      <c r="F297" s="61"/>
      <c r="G297" s="149"/>
      <c r="H297" s="61"/>
      <c r="I297" s="57" t="str">
        <f t="shared" si="43"/>
        <v>-</v>
      </c>
      <c r="J297" s="26" t="str">
        <f t="shared" si="37"/>
        <v/>
      </c>
      <c r="K297" s="26" t="str">
        <f t="shared" si="44"/>
        <v/>
      </c>
      <c r="L297" s="26" t="str">
        <f t="shared" si="38"/>
        <v/>
      </c>
      <c r="M297" s="26" t="str">
        <f t="shared" si="39"/>
        <v/>
      </c>
      <c r="N297" s="26" t="str">
        <f t="shared" si="40"/>
        <v/>
      </c>
      <c r="O297" s="26" t="str">
        <f t="shared" si="41"/>
        <v/>
      </c>
      <c r="P297" s="56" t="str">
        <f>IF(OR(ISBLANK(Lieferung!$B$15),ISBLANK(G297)),"",IF(M297=FALSE,FALSE,IF(AND((Lieferung!$B$15-YEAR(G297))&gt;=16,(Lieferung!$B$15-YEAR(G297))&lt;=65),TRUE,FALSE)))</f>
        <v/>
      </c>
      <c r="Q297" s="26" t="str">
        <f>IF(ISBLANK(E297),"",IF(COUNTIF(Qualifikation!$O$12:$O$1011,I297)&gt;0,TRUE,FALSE))</f>
        <v/>
      </c>
      <c r="R297" s="62" t="str">
        <f t="shared" si="45"/>
        <v/>
      </c>
    </row>
    <row r="298" spans="1:18" x14ac:dyDescent="0.2">
      <c r="A298" s="46" t="str">
        <f t="shared" si="42"/>
        <v/>
      </c>
      <c r="B298" s="60"/>
      <c r="C298" s="60"/>
      <c r="D298" s="61"/>
      <c r="E298" s="59"/>
      <c r="F298" s="61"/>
      <c r="G298" s="149"/>
      <c r="H298" s="61"/>
      <c r="I298" s="57" t="str">
        <f t="shared" si="43"/>
        <v>-</v>
      </c>
      <c r="J298" s="26" t="str">
        <f t="shared" si="37"/>
        <v/>
      </c>
      <c r="K298" s="26" t="str">
        <f t="shared" si="44"/>
        <v/>
      </c>
      <c r="L298" s="26" t="str">
        <f t="shared" si="38"/>
        <v/>
      </c>
      <c r="M298" s="26" t="str">
        <f t="shared" si="39"/>
        <v/>
      </c>
      <c r="N298" s="26" t="str">
        <f t="shared" si="40"/>
        <v/>
      </c>
      <c r="O298" s="26" t="str">
        <f t="shared" si="41"/>
        <v/>
      </c>
      <c r="P298" s="56" t="str">
        <f>IF(OR(ISBLANK(Lieferung!$B$15),ISBLANK(G298)),"",IF(M298=FALSE,FALSE,IF(AND((Lieferung!$B$15-YEAR(G298))&gt;=16,(Lieferung!$B$15-YEAR(G298))&lt;=65),TRUE,FALSE)))</f>
        <v/>
      </c>
      <c r="Q298" s="26" t="str">
        <f>IF(ISBLANK(E298),"",IF(COUNTIF(Qualifikation!$O$12:$O$1011,I298)&gt;0,TRUE,FALSE))</f>
        <v/>
      </c>
      <c r="R298" s="62" t="str">
        <f t="shared" si="45"/>
        <v/>
      </c>
    </row>
    <row r="299" spans="1:18" x14ac:dyDescent="0.2">
      <c r="A299" s="46" t="str">
        <f t="shared" si="42"/>
        <v/>
      </c>
      <c r="B299" s="60"/>
      <c r="C299" s="60"/>
      <c r="D299" s="61"/>
      <c r="E299" s="59"/>
      <c r="F299" s="61"/>
      <c r="G299" s="149"/>
      <c r="H299" s="61"/>
      <c r="I299" s="57" t="str">
        <f t="shared" si="43"/>
        <v>-</v>
      </c>
      <c r="J299" s="26" t="str">
        <f t="shared" si="37"/>
        <v/>
      </c>
      <c r="K299" s="26" t="str">
        <f t="shared" si="44"/>
        <v/>
      </c>
      <c r="L299" s="26" t="str">
        <f t="shared" si="38"/>
        <v/>
      </c>
      <c r="M299" s="26" t="str">
        <f t="shared" si="39"/>
        <v/>
      </c>
      <c r="N299" s="26" t="str">
        <f t="shared" si="40"/>
        <v/>
      </c>
      <c r="O299" s="26" t="str">
        <f t="shared" si="41"/>
        <v/>
      </c>
      <c r="P299" s="56" t="str">
        <f>IF(OR(ISBLANK(Lieferung!$B$15),ISBLANK(G299)),"",IF(M299=FALSE,FALSE,IF(AND((Lieferung!$B$15-YEAR(G299))&gt;=16,(Lieferung!$B$15-YEAR(G299))&lt;=65),TRUE,FALSE)))</f>
        <v/>
      </c>
      <c r="Q299" s="26" t="str">
        <f>IF(ISBLANK(E299),"",IF(COUNTIF(Qualifikation!$O$12:$O$1011,I299)&gt;0,TRUE,FALSE))</f>
        <v/>
      </c>
      <c r="R299" s="62" t="str">
        <f t="shared" si="45"/>
        <v/>
      </c>
    </row>
    <row r="300" spans="1:18" x14ac:dyDescent="0.2">
      <c r="A300" s="46" t="str">
        <f t="shared" si="42"/>
        <v/>
      </c>
      <c r="B300" s="60"/>
      <c r="C300" s="60"/>
      <c r="D300" s="61"/>
      <c r="E300" s="59"/>
      <c r="F300" s="61"/>
      <c r="G300" s="149"/>
      <c r="H300" s="61"/>
      <c r="I300" s="57" t="str">
        <f t="shared" si="43"/>
        <v>-</v>
      </c>
      <c r="J300" s="26" t="str">
        <f t="shared" si="37"/>
        <v/>
      </c>
      <c r="K300" s="26" t="str">
        <f t="shared" si="44"/>
        <v/>
      </c>
      <c r="L300" s="26" t="str">
        <f t="shared" si="38"/>
        <v/>
      </c>
      <c r="M300" s="26" t="str">
        <f t="shared" si="39"/>
        <v/>
      </c>
      <c r="N300" s="26" t="str">
        <f t="shared" si="40"/>
        <v/>
      </c>
      <c r="O300" s="26" t="str">
        <f t="shared" si="41"/>
        <v/>
      </c>
      <c r="P300" s="56" t="str">
        <f>IF(OR(ISBLANK(Lieferung!$B$15),ISBLANK(G300)),"",IF(M300=FALSE,FALSE,IF(AND((Lieferung!$B$15-YEAR(G300))&gt;=16,(Lieferung!$B$15-YEAR(G300))&lt;=65),TRUE,FALSE)))</f>
        <v/>
      </c>
      <c r="Q300" s="26" t="str">
        <f>IF(ISBLANK(E300),"",IF(COUNTIF(Qualifikation!$O$12:$O$1011,I300)&gt;0,TRUE,FALSE))</f>
        <v/>
      </c>
      <c r="R300" s="62" t="str">
        <f t="shared" si="45"/>
        <v/>
      </c>
    </row>
    <row r="301" spans="1:18" x14ac:dyDescent="0.2">
      <c r="A301" s="46" t="str">
        <f t="shared" si="42"/>
        <v/>
      </c>
      <c r="B301" s="60"/>
      <c r="C301" s="60"/>
      <c r="D301" s="61"/>
      <c r="E301" s="59"/>
      <c r="F301" s="61"/>
      <c r="G301" s="149"/>
      <c r="H301" s="61"/>
      <c r="I301" s="57" t="str">
        <f t="shared" si="43"/>
        <v>-</v>
      </c>
      <c r="J301" s="26" t="str">
        <f t="shared" si="37"/>
        <v/>
      </c>
      <c r="K301" s="26" t="str">
        <f t="shared" si="44"/>
        <v/>
      </c>
      <c r="L301" s="26" t="str">
        <f t="shared" si="38"/>
        <v/>
      </c>
      <c r="M301" s="26" t="str">
        <f t="shared" si="39"/>
        <v/>
      </c>
      <c r="N301" s="26" t="str">
        <f t="shared" si="40"/>
        <v/>
      </c>
      <c r="O301" s="26" t="str">
        <f t="shared" si="41"/>
        <v/>
      </c>
      <c r="P301" s="56" t="str">
        <f>IF(OR(ISBLANK(Lieferung!$B$15),ISBLANK(G301)),"",IF(M301=FALSE,FALSE,IF(AND((Lieferung!$B$15-YEAR(G301))&gt;=16,(Lieferung!$B$15-YEAR(G301))&lt;=65),TRUE,FALSE)))</f>
        <v/>
      </c>
      <c r="Q301" s="26" t="str">
        <f>IF(ISBLANK(E301),"",IF(COUNTIF(Qualifikation!$O$12:$O$1011,I301)&gt;0,TRUE,FALSE))</f>
        <v/>
      </c>
      <c r="R301" s="62" t="str">
        <f t="shared" si="45"/>
        <v/>
      </c>
    </row>
    <row r="302" spans="1:18" x14ac:dyDescent="0.2">
      <c r="A302" s="46" t="str">
        <f t="shared" si="42"/>
        <v/>
      </c>
      <c r="B302" s="60"/>
      <c r="C302" s="60"/>
      <c r="D302" s="61"/>
      <c r="E302" s="59"/>
      <c r="F302" s="61"/>
      <c r="G302" s="149"/>
      <c r="H302" s="61"/>
      <c r="I302" s="57" t="str">
        <f t="shared" si="43"/>
        <v>-</v>
      </c>
      <c r="J302" s="26" t="str">
        <f t="shared" si="37"/>
        <v/>
      </c>
      <c r="K302" s="26" t="str">
        <f t="shared" si="44"/>
        <v/>
      </c>
      <c r="L302" s="26" t="str">
        <f t="shared" si="38"/>
        <v/>
      </c>
      <c r="M302" s="26" t="str">
        <f t="shared" si="39"/>
        <v/>
      </c>
      <c r="N302" s="26" t="str">
        <f t="shared" si="40"/>
        <v/>
      </c>
      <c r="O302" s="26" t="str">
        <f t="shared" si="41"/>
        <v/>
      </c>
      <c r="P302" s="56" t="str">
        <f>IF(OR(ISBLANK(Lieferung!$B$15),ISBLANK(G302)),"",IF(M302=FALSE,FALSE,IF(AND((Lieferung!$B$15-YEAR(G302))&gt;=16,(Lieferung!$B$15-YEAR(G302))&lt;=65),TRUE,FALSE)))</f>
        <v/>
      </c>
      <c r="Q302" s="26" t="str">
        <f>IF(ISBLANK(E302),"",IF(COUNTIF(Qualifikation!$O$12:$O$1011,I302)&gt;0,TRUE,FALSE))</f>
        <v/>
      </c>
      <c r="R302" s="62" t="str">
        <f t="shared" si="45"/>
        <v/>
      </c>
    </row>
    <row r="303" spans="1:18" x14ac:dyDescent="0.2">
      <c r="A303" s="46" t="str">
        <f t="shared" si="42"/>
        <v/>
      </c>
      <c r="B303" s="60"/>
      <c r="C303" s="60"/>
      <c r="D303" s="61"/>
      <c r="E303" s="59"/>
      <c r="F303" s="61"/>
      <c r="G303" s="149"/>
      <c r="H303" s="61"/>
      <c r="I303" s="57" t="str">
        <f t="shared" si="43"/>
        <v>-</v>
      </c>
      <c r="J303" s="26" t="str">
        <f t="shared" si="37"/>
        <v/>
      </c>
      <c r="K303" s="26" t="str">
        <f t="shared" si="44"/>
        <v/>
      </c>
      <c r="L303" s="26" t="str">
        <f t="shared" si="38"/>
        <v/>
      </c>
      <c r="M303" s="26" t="str">
        <f t="shared" si="39"/>
        <v/>
      </c>
      <c r="N303" s="26" t="str">
        <f t="shared" si="40"/>
        <v/>
      </c>
      <c r="O303" s="26" t="str">
        <f t="shared" si="41"/>
        <v/>
      </c>
      <c r="P303" s="56" t="str">
        <f>IF(OR(ISBLANK(Lieferung!$B$15),ISBLANK(G303)),"",IF(M303=FALSE,FALSE,IF(AND((Lieferung!$B$15-YEAR(G303))&gt;=16,(Lieferung!$B$15-YEAR(G303))&lt;=65),TRUE,FALSE)))</f>
        <v/>
      </c>
      <c r="Q303" s="26" t="str">
        <f>IF(ISBLANK(E303),"",IF(COUNTIF(Qualifikation!$O$12:$O$1011,I303)&gt;0,TRUE,FALSE))</f>
        <v/>
      </c>
      <c r="R303" s="62" t="str">
        <f t="shared" si="45"/>
        <v/>
      </c>
    </row>
    <row r="304" spans="1:18" x14ac:dyDescent="0.2">
      <c r="A304" s="46" t="str">
        <f t="shared" si="42"/>
        <v/>
      </c>
      <c r="B304" s="60"/>
      <c r="C304" s="60"/>
      <c r="D304" s="61"/>
      <c r="E304" s="59"/>
      <c r="F304" s="61"/>
      <c r="G304" s="149"/>
      <c r="H304" s="61"/>
      <c r="I304" s="57" t="str">
        <f t="shared" si="43"/>
        <v>-</v>
      </c>
      <c r="J304" s="26" t="str">
        <f t="shared" ref="J304:J367" si="46">IF(D304="CH.AHV",IF(LEN(E304)=13,IF((MID(E304,13,1)+1-1)=MOD(10-(MID(E304,1,1)+3*MID(E304,2,1)+MID(E304,3,1)+3*MID(E304,4,1)+MID(E304,5,1)+3*MID(E304,6,1)+MID(E304,7,1)+3*MID(E304,8,1)+MID(E304,9,1)+3*MID(E304,10,1)+MID(E304,11,1)+3*MID(E304,12,1)),10),TRUE,FALSE),FALSE),"")</f>
        <v/>
      </c>
      <c r="K304" s="26" t="str">
        <f t="shared" si="44"/>
        <v/>
      </c>
      <c r="L304" s="26" t="str">
        <f t="shared" ref="L304:L367" si="47">IF(ISBLANK(D304),"",IF(OR(ISNA(MATCH(D304,codecatidpers,0)),D304="-"),FALSE,TRUE))</f>
        <v/>
      </c>
      <c r="M304" s="26" t="str">
        <f t="shared" ref="M304:M367" si="48">IF(ISBLANK(G304),"",IF(AND(G304 &gt; DATE(1925,1,1),G304 &lt; DATE(2100,1,1)),TRUE,FALSE))</f>
        <v/>
      </c>
      <c r="N304" s="26" t="str">
        <f t="shared" ref="N304:N367" si="49">IF(ISBLANK(F304),"",IF(OR(ISNA(MATCH(F304,libsex,0)),F304="-"),FALSE,TRUE))</f>
        <v/>
      </c>
      <c r="O304" s="26" t="str">
        <f t="shared" ref="O304:O367" si="50">IF(ISBLANK(H304),"",IF(OR(ISNA(MATCH(H304,libgem,0)),H304="-"),FALSE,TRUE))</f>
        <v/>
      </c>
      <c r="P304" s="56" t="str">
        <f>IF(OR(ISBLANK(Lieferung!$B$15),ISBLANK(G304)),"",IF(M304=FALSE,FALSE,IF(AND((Lieferung!$B$15-YEAR(G304))&gt;=16,(Lieferung!$B$15-YEAR(G304))&lt;=65),TRUE,FALSE)))</f>
        <v/>
      </c>
      <c r="Q304" s="26" t="str">
        <f>IF(ISBLANK(E304),"",IF(COUNTIF(Qualifikation!$O$12:$O$1011,I304)&gt;0,TRUE,FALSE))</f>
        <v/>
      </c>
      <c r="R304" s="62" t="str">
        <f t="shared" si="45"/>
        <v/>
      </c>
    </row>
    <row r="305" spans="1:18" x14ac:dyDescent="0.2">
      <c r="A305" s="46" t="str">
        <f t="shared" si="42"/>
        <v/>
      </c>
      <c r="B305" s="60"/>
      <c r="C305" s="60"/>
      <c r="D305" s="61"/>
      <c r="E305" s="59"/>
      <c r="F305" s="61"/>
      <c r="G305" s="149"/>
      <c r="H305" s="61"/>
      <c r="I305" s="57" t="str">
        <f t="shared" si="43"/>
        <v>-</v>
      </c>
      <c r="J305" s="26" t="str">
        <f t="shared" si="46"/>
        <v/>
      </c>
      <c r="K305" s="26" t="str">
        <f t="shared" si="44"/>
        <v/>
      </c>
      <c r="L305" s="26" t="str">
        <f t="shared" si="47"/>
        <v/>
      </c>
      <c r="M305" s="26" t="str">
        <f t="shared" si="48"/>
        <v/>
      </c>
      <c r="N305" s="26" t="str">
        <f t="shared" si="49"/>
        <v/>
      </c>
      <c r="O305" s="26" t="str">
        <f t="shared" si="50"/>
        <v/>
      </c>
      <c r="P305" s="56" t="str">
        <f>IF(OR(ISBLANK(Lieferung!$B$15),ISBLANK(G305)),"",IF(M305=FALSE,FALSE,IF(AND((Lieferung!$B$15-YEAR(G305))&gt;=16,(Lieferung!$B$15-YEAR(G305))&lt;=65),TRUE,FALSE)))</f>
        <v/>
      </c>
      <c r="Q305" s="26" t="str">
        <f>IF(ISBLANK(E305),"",IF(COUNTIF(Qualifikation!$O$12:$O$1011,I305)&gt;0,TRUE,FALSE))</f>
        <v/>
      </c>
      <c r="R305" s="62" t="str">
        <f t="shared" si="45"/>
        <v/>
      </c>
    </row>
    <row r="306" spans="1:18" x14ac:dyDescent="0.2">
      <c r="A306" s="46" t="str">
        <f t="shared" si="42"/>
        <v/>
      </c>
      <c r="B306" s="60"/>
      <c r="C306" s="60"/>
      <c r="D306" s="61"/>
      <c r="E306" s="59"/>
      <c r="F306" s="61"/>
      <c r="G306" s="149"/>
      <c r="H306" s="61"/>
      <c r="I306" s="57" t="str">
        <f t="shared" si="43"/>
        <v>-</v>
      </c>
      <c r="J306" s="26" t="str">
        <f t="shared" si="46"/>
        <v/>
      </c>
      <c r="K306" s="26" t="str">
        <f t="shared" si="44"/>
        <v/>
      </c>
      <c r="L306" s="26" t="str">
        <f t="shared" si="47"/>
        <v/>
      </c>
      <c r="M306" s="26" t="str">
        <f t="shared" si="48"/>
        <v/>
      </c>
      <c r="N306" s="26" t="str">
        <f t="shared" si="49"/>
        <v/>
      </c>
      <c r="O306" s="26" t="str">
        <f t="shared" si="50"/>
        <v/>
      </c>
      <c r="P306" s="56" t="str">
        <f>IF(OR(ISBLANK(Lieferung!$B$15),ISBLANK(G306)),"",IF(M306=FALSE,FALSE,IF(AND((Lieferung!$B$15-YEAR(G306))&gt;=16,(Lieferung!$B$15-YEAR(G306))&lt;=65),TRUE,FALSE)))</f>
        <v/>
      </c>
      <c r="Q306" s="26" t="str">
        <f>IF(ISBLANK(E306),"",IF(COUNTIF(Qualifikation!$O$12:$O$1011,I306)&gt;0,TRUE,FALSE))</f>
        <v/>
      </c>
      <c r="R306" s="62" t="str">
        <f t="shared" si="45"/>
        <v/>
      </c>
    </row>
    <row r="307" spans="1:18" x14ac:dyDescent="0.2">
      <c r="A307" s="46" t="str">
        <f t="shared" si="42"/>
        <v/>
      </c>
      <c r="B307" s="60"/>
      <c r="C307" s="60"/>
      <c r="D307" s="61"/>
      <c r="E307" s="59"/>
      <c r="F307" s="61"/>
      <c r="G307" s="149"/>
      <c r="H307" s="61"/>
      <c r="I307" s="57" t="str">
        <f t="shared" si="43"/>
        <v>-</v>
      </c>
      <c r="J307" s="26" t="str">
        <f t="shared" si="46"/>
        <v/>
      </c>
      <c r="K307" s="26" t="str">
        <f t="shared" si="44"/>
        <v/>
      </c>
      <c r="L307" s="26" t="str">
        <f t="shared" si="47"/>
        <v/>
      </c>
      <c r="M307" s="26" t="str">
        <f t="shared" si="48"/>
        <v/>
      </c>
      <c r="N307" s="26" t="str">
        <f t="shared" si="49"/>
        <v/>
      </c>
      <c r="O307" s="26" t="str">
        <f t="shared" si="50"/>
        <v/>
      </c>
      <c r="P307" s="56" t="str">
        <f>IF(OR(ISBLANK(Lieferung!$B$15),ISBLANK(G307)),"",IF(M307=FALSE,FALSE,IF(AND((Lieferung!$B$15-YEAR(G307))&gt;=16,(Lieferung!$B$15-YEAR(G307))&lt;=65),TRUE,FALSE)))</f>
        <v/>
      </c>
      <c r="Q307" s="26" t="str">
        <f>IF(ISBLANK(E307),"",IF(COUNTIF(Qualifikation!$O$12:$O$1011,I307)&gt;0,TRUE,FALSE))</f>
        <v/>
      </c>
      <c r="R307" s="62" t="str">
        <f t="shared" si="45"/>
        <v/>
      </c>
    </row>
    <row r="308" spans="1:18" x14ac:dyDescent="0.2">
      <c r="A308" s="46" t="str">
        <f t="shared" si="42"/>
        <v/>
      </c>
      <c r="B308" s="60"/>
      <c r="C308" s="60"/>
      <c r="D308" s="61"/>
      <c r="E308" s="59"/>
      <c r="F308" s="61"/>
      <c r="G308" s="149"/>
      <c r="H308" s="61"/>
      <c r="I308" s="57" t="str">
        <f t="shared" si="43"/>
        <v>-</v>
      </c>
      <c r="J308" s="26" t="str">
        <f t="shared" si="46"/>
        <v/>
      </c>
      <c r="K308" s="26" t="str">
        <f t="shared" si="44"/>
        <v/>
      </c>
      <c r="L308" s="26" t="str">
        <f t="shared" si="47"/>
        <v/>
      </c>
      <c r="M308" s="26" t="str">
        <f t="shared" si="48"/>
        <v/>
      </c>
      <c r="N308" s="26" t="str">
        <f t="shared" si="49"/>
        <v/>
      </c>
      <c r="O308" s="26" t="str">
        <f t="shared" si="50"/>
        <v/>
      </c>
      <c r="P308" s="56" t="str">
        <f>IF(OR(ISBLANK(Lieferung!$B$15),ISBLANK(G308)),"",IF(M308=FALSE,FALSE,IF(AND((Lieferung!$B$15-YEAR(G308))&gt;=16,(Lieferung!$B$15-YEAR(G308))&lt;=65),TRUE,FALSE)))</f>
        <v/>
      </c>
      <c r="Q308" s="26" t="str">
        <f>IF(ISBLANK(E308),"",IF(COUNTIF(Qualifikation!$O$12:$O$1011,I308)&gt;0,TRUE,FALSE))</f>
        <v/>
      </c>
      <c r="R308" s="62" t="str">
        <f t="shared" si="45"/>
        <v/>
      </c>
    </row>
    <row r="309" spans="1:18" x14ac:dyDescent="0.2">
      <c r="A309" s="46" t="str">
        <f t="shared" si="42"/>
        <v/>
      </c>
      <c r="B309" s="60"/>
      <c r="C309" s="60"/>
      <c r="D309" s="61"/>
      <c r="E309" s="59"/>
      <c r="F309" s="61"/>
      <c r="G309" s="149"/>
      <c r="H309" s="61"/>
      <c r="I309" s="57" t="str">
        <f t="shared" si="43"/>
        <v>-</v>
      </c>
      <c r="J309" s="26" t="str">
        <f t="shared" si="46"/>
        <v/>
      </c>
      <c r="K309" s="26" t="str">
        <f t="shared" si="44"/>
        <v/>
      </c>
      <c r="L309" s="26" t="str">
        <f t="shared" si="47"/>
        <v/>
      </c>
      <c r="M309" s="26" t="str">
        <f t="shared" si="48"/>
        <v/>
      </c>
      <c r="N309" s="26" t="str">
        <f t="shared" si="49"/>
        <v/>
      </c>
      <c r="O309" s="26" t="str">
        <f t="shared" si="50"/>
        <v/>
      </c>
      <c r="P309" s="56" t="str">
        <f>IF(OR(ISBLANK(Lieferung!$B$15),ISBLANK(G309)),"",IF(M309=FALSE,FALSE,IF(AND((Lieferung!$B$15-YEAR(G309))&gt;=16,(Lieferung!$B$15-YEAR(G309))&lt;=65),TRUE,FALSE)))</f>
        <v/>
      </c>
      <c r="Q309" s="26" t="str">
        <f>IF(ISBLANK(E309),"",IF(COUNTIF(Qualifikation!$O$12:$O$1011,I309)&gt;0,TRUE,FALSE))</f>
        <v/>
      </c>
      <c r="R309" s="62" t="str">
        <f t="shared" si="45"/>
        <v/>
      </c>
    </row>
    <row r="310" spans="1:18" x14ac:dyDescent="0.2">
      <c r="A310" s="46" t="str">
        <f t="shared" si="42"/>
        <v/>
      </c>
      <c r="B310" s="60"/>
      <c r="C310" s="60"/>
      <c r="D310" s="61"/>
      <c r="E310" s="59"/>
      <c r="F310" s="61"/>
      <c r="G310" s="149"/>
      <c r="H310" s="61"/>
      <c r="I310" s="57" t="str">
        <f t="shared" si="43"/>
        <v>-</v>
      </c>
      <c r="J310" s="26" t="str">
        <f t="shared" si="46"/>
        <v/>
      </c>
      <c r="K310" s="26" t="str">
        <f t="shared" si="44"/>
        <v/>
      </c>
      <c r="L310" s="26" t="str">
        <f t="shared" si="47"/>
        <v/>
      </c>
      <c r="M310" s="26" t="str">
        <f t="shared" si="48"/>
        <v/>
      </c>
      <c r="N310" s="26" t="str">
        <f t="shared" si="49"/>
        <v/>
      </c>
      <c r="O310" s="26" t="str">
        <f t="shared" si="50"/>
        <v/>
      </c>
      <c r="P310" s="56" t="str">
        <f>IF(OR(ISBLANK(Lieferung!$B$15),ISBLANK(G310)),"",IF(M310=FALSE,FALSE,IF(AND((Lieferung!$B$15-YEAR(G310))&gt;=16,(Lieferung!$B$15-YEAR(G310))&lt;=65),TRUE,FALSE)))</f>
        <v/>
      </c>
      <c r="Q310" s="26" t="str">
        <f>IF(ISBLANK(E310),"",IF(COUNTIF(Qualifikation!$O$12:$O$1011,I310)&gt;0,TRUE,FALSE))</f>
        <v/>
      </c>
      <c r="R310" s="62" t="str">
        <f t="shared" si="45"/>
        <v/>
      </c>
    </row>
    <row r="311" spans="1:18" x14ac:dyDescent="0.2">
      <c r="A311" s="46" t="str">
        <f t="shared" si="42"/>
        <v/>
      </c>
      <c r="B311" s="60"/>
      <c r="C311" s="60"/>
      <c r="D311" s="61"/>
      <c r="E311" s="59"/>
      <c r="F311" s="61"/>
      <c r="G311" s="149"/>
      <c r="H311" s="61"/>
      <c r="I311" s="57" t="str">
        <f t="shared" si="43"/>
        <v>-</v>
      </c>
      <c r="J311" s="26" t="str">
        <f t="shared" si="46"/>
        <v/>
      </c>
      <c r="K311" s="26" t="str">
        <f t="shared" si="44"/>
        <v/>
      </c>
      <c r="L311" s="26" t="str">
        <f t="shared" si="47"/>
        <v/>
      </c>
      <c r="M311" s="26" t="str">
        <f t="shared" si="48"/>
        <v/>
      </c>
      <c r="N311" s="26" t="str">
        <f t="shared" si="49"/>
        <v/>
      </c>
      <c r="O311" s="26" t="str">
        <f t="shared" si="50"/>
        <v/>
      </c>
      <c r="P311" s="56" t="str">
        <f>IF(OR(ISBLANK(Lieferung!$B$15),ISBLANK(G311)),"",IF(M311=FALSE,FALSE,IF(AND((Lieferung!$B$15-YEAR(G311))&gt;=16,(Lieferung!$B$15-YEAR(G311))&lt;=65),TRUE,FALSE)))</f>
        <v/>
      </c>
      <c r="Q311" s="26" t="str">
        <f>IF(ISBLANK(E311),"",IF(COUNTIF(Qualifikation!$O$12:$O$1011,I311)&gt;0,TRUE,FALSE))</f>
        <v/>
      </c>
      <c r="R311" s="62" t="str">
        <f t="shared" si="45"/>
        <v/>
      </c>
    </row>
    <row r="312" spans="1:18" x14ac:dyDescent="0.2">
      <c r="A312" s="46" t="str">
        <f t="shared" si="42"/>
        <v/>
      </c>
      <c r="B312" s="60"/>
      <c r="C312" s="60"/>
      <c r="D312" s="61"/>
      <c r="E312" s="59"/>
      <c r="F312" s="61"/>
      <c r="G312" s="149"/>
      <c r="H312" s="61"/>
      <c r="I312" s="57" t="str">
        <f t="shared" si="43"/>
        <v>-</v>
      </c>
      <c r="J312" s="26" t="str">
        <f t="shared" si="46"/>
        <v/>
      </c>
      <c r="K312" s="26" t="str">
        <f t="shared" si="44"/>
        <v/>
      </c>
      <c r="L312" s="26" t="str">
        <f t="shared" si="47"/>
        <v/>
      </c>
      <c r="M312" s="26" t="str">
        <f t="shared" si="48"/>
        <v/>
      </c>
      <c r="N312" s="26" t="str">
        <f t="shared" si="49"/>
        <v/>
      </c>
      <c r="O312" s="26" t="str">
        <f t="shared" si="50"/>
        <v/>
      </c>
      <c r="P312" s="56" t="str">
        <f>IF(OR(ISBLANK(Lieferung!$B$15),ISBLANK(G312)),"",IF(M312=FALSE,FALSE,IF(AND((Lieferung!$B$15-YEAR(G312))&gt;=16,(Lieferung!$B$15-YEAR(G312))&lt;=65),TRUE,FALSE)))</f>
        <v/>
      </c>
      <c r="Q312" s="26" t="str">
        <f>IF(ISBLANK(E312),"",IF(COUNTIF(Qualifikation!$O$12:$O$1011,I312)&gt;0,TRUE,FALSE))</f>
        <v/>
      </c>
      <c r="R312" s="62" t="str">
        <f t="shared" si="45"/>
        <v/>
      </c>
    </row>
    <row r="313" spans="1:18" x14ac:dyDescent="0.2">
      <c r="A313" s="46" t="str">
        <f t="shared" si="42"/>
        <v/>
      </c>
      <c r="B313" s="60"/>
      <c r="C313" s="60"/>
      <c r="D313" s="61"/>
      <c r="E313" s="59"/>
      <c r="F313" s="61"/>
      <c r="G313" s="149"/>
      <c r="H313" s="61"/>
      <c r="I313" s="57" t="str">
        <f t="shared" si="43"/>
        <v>-</v>
      </c>
      <c r="J313" s="26" t="str">
        <f t="shared" si="46"/>
        <v/>
      </c>
      <c r="K313" s="26" t="str">
        <f t="shared" si="44"/>
        <v/>
      </c>
      <c r="L313" s="26" t="str">
        <f t="shared" si="47"/>
        <v/>
      </c>
      <c r="M313" s="26" t="str">
        <f t="shared" si="48"/>
        <v/>
      </c>
      <c r="N313" s="26" t="str">
        <f t="shared" si="49"/>
        <v/>
      </c>
      <c r="O313" s="26" t="str">
        <f t="shared" si="50"/>
        <v/>
      </c>
      <c r="P313" s="56" t="str">
        <f>IF(OR(ISBLANK(Lieferung!$B$15),ISBLANK(G313)),"",IF(M313=FALSE,FALSE,IF(AND((Lieferung!$B$15-YEAR(G313))&gt;=16,(Lieferung!$B$15-YEAR(G313))&lt;=65),TRUE,FALSE)))</f>
        <v/>
      </c>
      <c r="Q313" s="26" t="str">
        <f>IF(ISBLANK(E313),"",IF(COUNTIF(Qualifikation!$O$12:$O$1011,I313)&gt;0,TRUE,FALSE))</f>
        <v/>
      </c>
      <c r="R313" s="62" t="str">
        <f t="shared" si="45"/>
        <v/>
      </c>
    </row>
    <row r="314" spans="1:18" x14ac:dyDescent="0.2">
      <c r="A314" s="46" t="str">
        <f t="shared" si="42"/>
        <v/>
      </c>
      <c r="B314" s="60"/>
      <c r="C314" s="60"/>
      <c r="D314" s="61"/>
      <c r="E314" s="59"/>
      <c r="F314" s="61"/>
      <c r="G314" s="149"/>
      <c r="H314" s="61"/>
      <c r="I314" s="57" t="str">
        <f t="shared" si="43"/>
        <v>-</v>
      </c>
      <c r="J314" s="26" t="str">
        <f t="shared" si="46"/>
        <v/>
      </c>
      <c r="K314" s="26" t="str">
        <f t="shared" si="44"/>
        <v/>
      </c>
      <c r="L314" s="26" t="str">
        <f t="shared" si="47"/>
        <v/>
      </c>
      <c r="M314" s="26" t="str">
        <f t="shared" si="48"/>
        <v/>
      </c>
      <c r="N314" s="26" t="str">
        <f t="shared" si="49"/>
        <v/>
      </c>
      <c r="O314" s="26" t="str">
        <f t="shared" si="50"/>
        <v/>
      </c>
      <c r="P314" s="56" t="str">
        <f>IF(OR(ISBLANK(Lieferung!$B$15),ISBLANK(G314)),"",IF(M314=FALSE,FALSE,IF(AND((Lieferung!$B$15-YEAR(G314))&gt;=16,(Lieferung!$B$15-YEAR(G314))&lt;=65),TRUE,FALSE)))</f>
        <v/>
      </c>
      <c r="Q314" s="26" t="str">
        <f>IF(ISBLANK(E314),"",IF(COUNTIF(Qualifikation!$O$12:$O$1011,I314)&gt;0,TRUE,FALSE))</f>
        <v/>
      </c>
      <c r="R314" s="62" t="str">
        <f t="shared" si="45"/>
        <v/>
      </c>
    </row>
    <row r="315" spans="1:18" x14ac:dyDescent="0.2">
      <c r="A315" s="46" t="str">
        <f t="shared" si="42"/>
        <v/>
      </c>
      <c r="B315" s="60"/>
      <c r="C315" s="60"/>
      <c r="D315" s="61"/>
      <c r="E315" s="59"/>
      <c r="F315" s="61"/>
      <c r="G315" s="149"/>
      <c r="H315" s="61"/>
      <c r="I315" s="57" t="str">
        <f t="shared" si="43"/>
        <v>-</v>
      </c>
      <c r="J315" s="26" t="str">
        <f t="shared" si="46"/>
        <v/>
      </c>
      <c r="K315" s="26" t="str">
        <f t="shared" si="44"/>
        <v/>
      </c>
      <c r="L315" s="26" t="str">
        <f t="shared" si="47"/>
        <v/>
      </c>
      <c r="M315" s="26" t="str">
        <f t="shared" si="48"/>
        <v/>
      </c>
      <c r="N315" s="26" t="str">
        <f t="shared" si="49"/>
        <v/>
      </c>
      <c r="O315" s="26" t="str">
        <f t="shared" si="50"/>
        <v/>
      </c>
      <c r="P315" s="56" t="str">
        <f>IF(OR(ISBLANK(Lieferung!$B$15),ISBLANK(G315)),"",IF(M315=FALSE,FALSE,IF(AND((Lieferung!$B$15-YEAR(G315))&gt;=16,(Lieferung!$B$15-YEAR(G315))&lt;=65),TRUE,FALSE)))</f>
        <v/>
      </c>
      <c r="Q315" s="26" t="str">
        <f>IF(ISBLANK(E315),"",IF(COUNTIF(Qualifikation!$O$12:$O$1011,I315)&gt;0,TRUE,FALSE))</f>
        <v/>
      </c>
      <c r="R315" s="62" t="str">
        <f t="shared" si="45"/>
        <v/>
      </c>
    </row>
    <row r="316" spans="1:18" x14ac:dyDescent="0.2">
      <c r="A316" s="46" t="str">
        <f t="shared" si="42"/>
        <v/>
      </c>
      <c r="B316" s="60"/>
      <c r="C316" s="60"/>
      <c r="D316" s="61"/>
      <c r="E316" s="59"/>
      <c r="F316" s="61"/>
      <c r="G316" s="149"/>
      <c r="H316" s="61"/>
      <c r="I316" s="57" t="str">
        <f t="shared" si="43"/>
        <v>-</v>
      </c>
      <c r="J316" s="26" t="str">
        <f t="shared" si="46"/>
        <v/>
      </c>
      <c r="K316" s="26" t="str">
        <f t="shared" si="44"/>
        <v/>
      </c>
      <c r="L316" s="26" t="str">
        <f t="shared" si="47"/>
        <v/>
      </c>
      <c r="M316" s="26" t="str">
        <f t="shared" si="48"/>
        <v/>
      </c>
      <c r="N316" s="26" t="str">
        <f t="shared" si="49"/>
        <v/>
      </c>
      <c r="O316" s="26" t="str">
        <f t="shared" si="50"/>
        <v/>
      </c>
      <c r="P316" s="56" t="str">
        <f>IF(OR(ISBLANK(Lieferung!$B$15),ISBLANK(G316)),"",IF(M316=FALSE,FALSE,IF(AND((Lieferung!$B$15-YEAR(G316))&gt;=16,(Lieferung!$B$15-YEAR(G316))&lt;=65),TRUE,FALSE)))</f>
        <v/>
      </c>
      <c r="Q316" s="26" t="str">
        <f>IF(ISBLANK(E316),"",IF(COUNTIF(Qualifikation!$O$12:$O$1011,I316)&gt;0,TRUE,FALSE))</f>
        <v/>
      </c>
      <c r="R316" s="62" t="str">
        <f t="shared" si="45"/>
        <v/>
      </c>
    </row>
    <row r="317" spans="1:18" x14ac:dyDescent="0.2">
      <c r="A317" s="46" t="str">
        <f t="shared" si="42"/>
        <v/>
      </c>
      <c r="B317" s="60"/>
      <c r="C317" s="60"/>
      <c r="D317" s="61"/>
      <c r="E317" s="59"/>
      <c r="F317" s="61"/>
      <c r="G317" s="149"/>
      <c r="H317" s="61"/>
      <c r="I317" s="57" t="str">
        <f t="shared" si="43"/>
        <v>-</v>
      </c>
      <c r="J317" s="26" t="str">
        <f t="shared" si="46"/>
        <v/>
      </c>
      <c r="K317" s="26" t="str">
        <f t="shared" si="44"/>
        <v/>
      </c>
      <c r="L317" s="26" t="str">
        <f t="shared" si="47"/>
        <v/>
      </c>
      <c r="M317" s="26" t="str">
        <f t="shared" si="48"/>
        <v/>
      </c>
      <c r="N317" s="26" t="str">
        <f t="shared" si="49"/>
        <v/>
      </c>
      <c r="O317" s="26" t="str">
        <f t="shared" si="50"/>
        <v/>
      </c>
      <c r="P317" s="56" t="str">
        <f>IF(OR(ISBLANK(Lieferung!$B$15),ISBLANK(G317)),"",IF(M317=FALSE,FALSE,IF(AND((Lieferung!$B$15-YEAR(G317))&gt;=16,(Lieferung!$B$15-YEAR(G317))&lt;=65),TRUE,FALSE)))</f>
        <v/>
      </c>
      <c r="Q317" s="26" t="str">
        <f>IF(ISBLANK(E317),"",IF(COUNTIF(Qualifikation!$O$12:$O$1011,I317)&gt;0,TRUE,FALSE))</f>
        <v/>
      </c>
      <c r="R317" s="62" t="str">
        <f t="shared" si="45"/>
        <v/>
      </c>
    </row>
    <row r="318" spans="1:18" x14ac:dyDescent="0.2">
      <c r="A318" s="46" t="str">
        <f t="shared" si="42"/>
        <v/>
      </c>
      <c r="B318" s="60"/>
      <c r="C318" s="60"/>
      <c r="D318" s="61"/>
      <c r="E318" s="59"/>
      <c r="F318" s="61"/>
      <c r="G318" s="149"/>
      <c r="H318" s="61"/>
      <c r="I318" s="57" t="str">
        <f t="shared" si="43"/>
        <v>-</v>
      </c>
      <c r="J318" s="26" t="str">
        <f t="shared" si="46"/>
        <v/>
      </c>
      <c r="K318" s="26" t="str">
        <f t="shared" si="44"/>
        <v/>
      </c>
      <c r="L318" s="26" t="str">
        <f t="shared" si="47"/>
        <v/>
      </c>
      <c r="M318" s="26" t="str">
        <f t="shared" si="48"/>
        <v/>
      </c>
      <c r="N318" s="26" t="str">
        <f t="shared" si="49"/>
        <v/>
      </c>
      <c r="O318" s="26" t="str">
        <f t="shared" si="50"/>
        <v/>
      </c>
      <c r="P318" s="56" t="str">
        <f>IF(OR(ISBLANK(Lieferung!$B$15),ISBLANK(G318)),"",IF(M318=FALSE,FALSE,IF(AND((Lieferung!$B$15-YEAR(G318))&gt;=16,(Lieferung!$B$15-YEAR(G318))&lt;=65),TRUE,FALSE)))</f>
        <v/>
      </c>
      <c r="Q318" s="26" t="str">
        <f>IF(ISBLANK(E318),"",IF(COUNTIF(Qualifikation!$O$12:$O$1011,I318)&gt;0,TRUE,FALSE))</f>
        <v/>
      </c>
      <c r="R318" s="62" t="str">
        <f t="shared" si="45"/>
        <v/>
      </c>
    </row>
    <row r="319" spans="1:18" x14ac:dyDescent="0.2">
      <c r="A319" s="46" t="str">
        <f t="shared" si="42"/>
        <v/>
      </c>
      <c r="B319" s="60"/>
      <c r="C319" s="60"/>
      <c r="D319" s="61"/>
      <c r="E319" s="59"/>
      <c r="F319" s="61"/>
      <c r="G319" s="149"/>
      <c r="H319" s="61"/>
      <c r="I319" s="57" t="str">
        <f t="shared" si="43"/>
        <v>-</v>
      </c>
      <c r="J319" s="26" t="str">
        <f t="shared" si="46"/>
        <v/>
      </c>
      <c r="K319" s="26" t="str">
        <f t="shared" si="44"/>
        <v/>
      </c>
      <c r="L319" s="26" t="str">
        <f t="shared" si="47"/>
        <v/>
      </c>
      <c r="M319" s="26" t="str">
        <f t="shared" si="48"/>
        <v/>
      </c>
      <c r="N319" s="26" t="str">
        <f t="shared" si="49"/>
        <v/>
      </c>
      <c r="O319" s="26" t="str">
        <f t="shared" si="50"/>
        <v/>
      </c>
      <c r="P319" s="56" t="str">
        <f>IF(OR(ISBLANK(Lieferung!$B$15),ISBLANK(G319)),"",IF(M319=FALSE,FALSE,IF(AND((Lieferung!$B$15-YEAR(G319))&gt;=16,(Lieferung!$B$15-YEAR(G319))&lt;=65),TRUE,FALSE)))</f>
        <v/>
      </c>
      <c r="Q319" s="26" t="str">
        <f>IF(ISBLANK(E319),"",IF(COUNTIF(Qualifikation!$O$12:$O$1011,I319)&gt;0,TRUE,FALSE))</f>
        <v/>
      </c>
      <c r="R319" s="62" t="str">
        <f t="shared" si="45"/>
        <v/>
      </c>
    </row>
    <row r="320" spans="1:18" x14ac:dyDescent="0.2">
      <c r="A320" s="46" t="str">
        <f t="shared" si="42"/>
        <v/>
      </c>
      <c r="B320" s="60"/>
      <c r="C320" s="60"/>
      <c r="D320" s="61"/>
      <c r="E320" s="59"/>
      <c r="F320" s="61"/>
      <c r="G320" s="149"/>
      <c r="H320" s="61"/>
      <c r="I320" s="57" t="str">
        <f t="shared" si="43"/>
        <v>-</v>
      </c>
      <c r="J320" s="26" t="str">
        <f t="shared" si="46"/>
        <v/>
      </c>
      <c r="K320" s="26" t="str">
        <f t="shared" si="44"/>
        <v/>
      </c>
      <c r="L320" s="26" t="str">
        <f t="shared" si="47"/>
        <v/>
      </c>
      <c r="M320" s="26" t="str">
        <f t="shared" si="48"/>
        <v/>
      </c>
      <c r="N320" s="26" t="str">
        <f t="shared" si="49"/>
        <v/>
      </c>
      <c r="O320" s="26" t="str">
        <f t="shared" si="50"/>
        <v/>
      </c>
      <c r="P320" s="56" t="str">
        <f>IF(OR(ISBLANK(Lieferung!$B$15),ISBLANK(G320)),"",IF(M320=FALSE,FALSE,IF(AND((Lieferung!$B$15-YEAR(G320))&gt;=16,(Lieferung!$B$15-YEAR(G320))&lt;=65),TRUE,FALSE)))</f>
        <v/>
      </c>
      <c r="Q320" s="26" t="str">
        <f>IF(ISBLANK(E320),"",IF(COUNTIF(Qualifikation!$O$12:$O$1011,I320)&gt;0,TRUE,FALSE))</f>
        <v/>
      </c>
      <c r="R320" s="62" t="str">
        <f t="shared" si="45"/>
        <v/>
      </c>
    </row>
    <row r="321" spans="1:18" x14ac:dyDescent="0.2">
      <c r="A321" s="46" t="str">
        <f t="shared" si="42"/>
        <v/>
      </c>
      <c r="B321" s="60"/>
      <c r="C321" s="60"/>
      <c r="D321" s="61"/>
      <c r="E321" s="59"/>
      <c r="F321" s="61"/>
      <c r="G321" s="149"/>
      <c r="H321" s="61"/>
      <c r="I321" s="57" t="str">
        <f t="shared" si="43"/>
        <v>-</v>
      </c>
      <c r="J321" s="26" t="str">
        <f t="shared" si="46"/>
        <v/>
      </c>
      <c r="K321" s="26" t="str">
        <f t="shared" si="44"/>
        <v/>
      </c>
      <c r="L321" s="26" t="str">
        <f t="shared" si="47"/>
        <v/>
      </c>
      <c r="M321" s="26" t="str">
        <f t="shared" si="48"/>
        <v/>
      </c>
      <c r="N321" s="26" t="str">
        <f t="shared" si="49"/>
        <v/>
      </c>
      <c r="O321" s="26" t="str">
        <f t="shared" si="50"/>
        <v/>
      </c>
      <c r="P321" s="56" t="str">
        <f>IF(OR(ISBLANK(Lieferung!$B$15),ISBLANK(G321)),"",IF(M321=FALSE,FALSE,IF(AND((Lieferung!$B$15-YEAR(G321))&gt;=16,(Lieferung!$B$15-YEAR(G321))&lt;=65),TRUE,FALSE)))</f>
        <v/>
      </c>
      <c r="Q321" s="26" t="str">
        <f>IF(ISBLANK(E321),"",IF(COUNTIF(Qualifikation!$O$12:$O$1011,I321)&gt;0,TRUE,FALSE))</f>
        <v/>
      </c>
      <c r="R321" s="62" t="str">
        <f t="shared" si="45"/>
        <v/>
      </c>
    </row>
    <row r="322" spans="1:18" x14ac:dyDescent="0.2">
      <c r="A322" s="46" t="str">
        <f t="shared" si="42"/>
        <v/>
      </c>
      <c r="B322" s="60"/>
      <c r="C322" s="60"/>
      <c r="D322" s="61"/>
      <c r="E322" s="59"/>
      <c r="F322" s="61"/>
      <c r="G322" s="149"/>
      <c r="H322" s="61"/>
      <c r="I322" s="57" t="str">
        <f t="shared" si="43"/>
        <v>-</v>
      </c>
      <c r="J322" s="26" t="str">
        <f t="shared" si="46"/>
        <v/>
      </c>
      <c r="K322" s="26" t="str">
        <f t="shared" si="44"/>
        <v/>
      </c>
      <c r="L322" s="26" t="str">
        <f t="shared" si="47"/>
        <v/>
      </c>
      <c r="M322" s="26" t="str">
        <f t="shared" si="48"/>
        <v/>
      </c>
      <c r="N322" s="26" t="str">
        <f t="shared" si="49"/>
        <v/>
      </c>
      <c r="O322" s="26" t="str">
        <f t="shared" si="50"/>
        <v/>
      </c>
      <c r="P322" s="56" t="str">
        <f>IF(OR(ISBLANK(Lieferung!$B$15),ISBLANK(G322)),"",IF(M322=FALSE,FALSE,IF(AND((Lieferung!$B$15-YEAR(G322))&gt;=16,(Lieferung!$B$15-YEAR(G322))&lt;=65),TRUE,FALSE)))</f>
        <v/>
      </c>
      <c r="Q322" s="26" t="str">
        <f>IF(ISBLANK(E322),"",IF(COUNTIF(Qualifikation!$O$12:$O$1011,I322)&gt;0,TRUE,FALSE))</f>
        <v/>
      </c>
      <c r="R322" s="62" t="str">
        <f t="shared" si="45"/>
        <v/>
      </c>
    </row>
    <row r="323" spans="1:18" x14ac:dyDescent="0.2">
      <c r="A323" s="46" t="str">
        <f t="shared" si="42"/>
        <v/>
      </c>
      <c r="B323" s="60"/>
      <c r="C323" s="60"/>
      <c r="D323" s="61"/>
      <c r="E323" s="59"/>
      <c r="F323" s="61"/>
      <c r="G323" s="149"/>
      <c r="H323" s="61"/>
      <c r="I323" s="57" t="str">
        <f t="shared" si="43"/>
        <v>-</v>
      </c>
      <c r="J323" s="26" t="str">
        <f t="shared" si="46"/>
        <v/>
      </c>
      <c r="K323" s="26" t="str">
        <f t="shared" si="44"/>
        <v/>
      </c>
      <c r="L323" s="26" t="str">
        <f t="shared" si="47"/>
        <v/>
      </c>
      <c r="M323" s="26" t="str">
        <f t="shared" si="48"/>
        <v/>
      </c>
      <c r="N323" s="26" t="str">
        <f t="shared" si="49"/>
        <v/>
      </c>
      <c r="O323" s="26" t="str">
        <f t="shared" si="50"/>
        <v/>
      </c>
      <c r="P323" s="56" t="str">
        <f>IF(OR(ISBLANK(Lieferung!$B$15),ISBLANK(G323)),"",IF(M323=FALSE,FALSE,IF(AND((Lieferung!$B$15-YEAR(G323))&gt;=16,(Lieferung!$B$15-YEAR(G323))&lt;=65),TRUE,FALSE)))</f>
        <v/>
      </c>
      <c r="Q323" s="26" t="str">
        <f>IF(ISBLANK(E323),"",IF(COUNTIF(Qualifikation!$O$12:$O$1011,I323)&gt;0,TRUE,FALSE))</f>
        <v/>
      </c>
      <c r="R323" s="62" t="str">
        <f t="shared" si="45"/>
        <v/>
      </c>
    </row>
    <row r="324" spans="1:18" x14ac:dyDescent="0.2">
      <c r="A324" s="46" t="str">
        <f t="shared" si="42"/>
        <v/>
      </c>
      <c r="B324" s="60"/>
      <c r="C324" s="60"/>
      <c r="D324" s="61"/>
      <c r="E324" s="59"/>
      <c r="F324" s="61"/>
      <c r="G324" s="149"/>
      <c r="H324" s="61"/>
      <c r="I324" s="57" t="str">
        <f t="shared" si="43"/>
        <v>-</v>
      </c>
      <c r="J324" s="26" t="str">
        <f t="shared" si="46"/>
        <v/>
      </c>
      <c r="K324" s="26" t="str">
        <f t="shared" si="44"/>
        <v/>
      </c>
      <c r="L324" s="26" t="str">
        <f t="shared" si="47"/>
        <v/>
      </c>
      <c r="M324" s="26" t="str">
        <f t="shared" si="48"/>
        <v/>
      </c>
      <c r="N324" s="26" t="str">
        <f t="shared" si="49"/>
        <v/>
      </c>
      <c r="O324" s="26" t="str">
        <f t="shared" si="50"/>
        <v/>
      </c>
      <c r="P324" s="56" t="str">
        <f>IF(OR(ISBLANK(Lieferung!$B$15),ISBLANK(G324)),"",IF(M324=FALSE,FALSE,IF(AND((Lieferung!$B$15-YEAR(G324))&gt;=16,(Lieferung!$B$15-YEAR(G324))&lt;=65),TRUE,FALSE)))</f>
        <v/>
      </c>
      <c r="Q324" s="26" t="str">
        <f>IF(ISBLANK(E324),"",IF(COUNTIF(Qualifikation!$O$12:$O$1011,I324)&gt;0,TRUE,FALSE))</f>
        <v/>
      </c>
      <c r="R324" s="62" t="str">
        <f t="shared" si="45"/>
        <v/>
      </c>
    </row>
    <row r="325" spans="1:18" x14ac:dyDescent="0.2">
      <c r="A325" s="46" t="str">
        <f t="shared" si="42"/>
        <v/>
      </c>
      <c r="B325" s="60"/>
      <c r="C325" s="60"/>
      <c r="D325" s="61"/>
      <c r="E325" s="59"/>
      <c r="F325" s="61"/>
      <c r="G325" s="149"/>
      <c r="H325" s="61"/>
      <c r="I325" s="57" t="str">
        <f t="shared" si="43"/>
        <v>-</v>
      </c>
      <c r="J325" s="26" t="str">
        <f t="shared" si="46"/>
        <v/>
      </c>
      <c r="K325" s="26" t="str">
        <f t="shared" si="44"/>
        <v/>
      </c>
      <c r="L325" s="26" t="str">
        <f t="shared" si="47"/>
        <v/>
      </c>
      <c r="M325" s="26" t="str">
        <f t="shared" si="48"/>
        <v/>
      </c>
      <c r="N325" s="26" t="str">
        <f t="shared" si="49"/>
        <v/>
      </c>
      <c r="O325" s="26" t="str">
        <f t="shared" si="50"/>
        <v/>
      </c>
      <c r="P325" s="56" t="str">
        <f>IF(OR(ISBLANK(Lieferung!$B$15),ISBLANK(G325)),"",IF(M325=FALSE,FALSE,IF(AND((Lieferung!$B$15-YEAR(G325))&gt;=16,(Lieferung!$B$15-YEAR(G325))&lt;=65),TRUE,FALSE)))</f>
        <v/>
      </c>
      <c r="Q325" s="26" t="str">
        <f>IF(ISBLANK(E325),"",IF(COUNTIF(Qualifikation!$O$12:$O$1011,I325)&gt;0,TRUE,FALSE))</f>
        <v/>
      </c>
      <c r="R325" s="62" t="str">
        <f t="shared" si="45"/>
        <v/>
      </c>
    </row>
    <row r="326" spans="1:18" x14ac:dyDescent="0.2">
      <c r="A326" s="46" t="str">
        <f t="shared" si="42"/>
        <v/>
      </c>
      <c r="B326" s="60"/>
      <c r="C326" s="60"/>
      <c r="D326" s="61"/>
      <c r="E326" s="59"/>
      <c r="F326" s="61"/>
      <c r="G326" s="149"/>
      <c r="H326" s="61"/>
      <c r="I326" s="57" t="str">
        <f t="shared" si="43"/>
        <v>-</v>
      </c>
      <c r="J326" s="26" t="str">
        <f t="shared" si="46"/>
        <v/>
      </c>
      <c r="K326" s="26" t="str">
        <f t="shared" si="44"/>
        <v/>
      </c>
      <c r="L326" s="26" t="str">
        <f t="shared" si="47"/>
        <v/>
      </c>
      <c r="M326" s="26" t="str">
        <f t="shared" si="48"/>
        <v/>
      </c>
      <c r="N326" s="26" t="str">
        <f t="shared" si="49"/>
        <v/>
      </c>
      <c r="O326" s="26" t="str">
        <f t="shared" si="50"/>
        <v/>
      </c>
      <c r="P326" s="56" t="str">
        <f>IF(OR(ISBLANK(Lieferung!$B$15),ISBLANK(G326)),"",IF(M326=FALSE,FALSE,IF(AND((Lieferung!$B$15-YEAR(G326))&gt;=16,(Lieferung!$B$15-YEAR(G326))&lt;=65),TRUE,FALSE)))</f>
        <v/>
      </c>
      <c r="Q326" s="26" t="str">
        <f>IF(ISBLANK(E326),"",IF(COUNTIF(Qualifikation!$O$12:$O$1011,I326)&gt;0,TRUE,FALSE))</f>
        <v/>
      </c>
      <c r="R326" s="62" t="str">
        <f t="shared" si="45"/>
        <v/>
      </c>
    </row>
    <row r="327" spans="1:18" x14ac:dyDescent="0.2">
      <c r="A327" s="46" t="str">
        <f t="shared" si="42"/>
        <v/>
      </c>
      <c r="B327" s="60"/>
      <c r="C327" s="60"/>
      <c r="D327" s="61"/>
      <c r="E327" s="59"/>
      <c r="F327" s="61"/>
      <c r="G327" s="149"/>
      <c r="H327" s="61"/>
      <c r="I327" s="57" t="str">
        <f t="shared" si="43"/>
        <v>-</v>
      </c>
      <c r="J327" s="26" t="str">
        <f t="shared" si="46"/>
        <v/>
      </c>
      <c r="K327" s="26" t="str">
        <f t="shared" si="44"/>
        <v/>
      </c>
      <c r="L327" s="26" t="str">
        <f t="shared" si="47"/>
        <v/>
      </c>
      <c r="M327" s="26" t="str">
        <f t="shared" si="48"/>
        <v/>
      </c>
      <c r="N327" s="26" t="str">
        <f t="shared" si="49"/>
        <v/>
      </c>
      <c r="O327" s="26" t="str">
        <f t="shared" si="50"/>
        <v/>
      </c>
      <c r="P327" s="56" t="str">
        <f>IF(OR(ISBLANK(Lieferung!$B$15),ISBLANK(G327)),"",IF(M327=FALSE,FALSE,IF(AND((Lieferung!$B$15-YEAR(G327))&gt;=16,(Lieferung!$B$15-YEAR(G327))&lt;=65),TRUE,FALSE)))</f>
        <v/>
      </c>
      <c r="Q327" s="26" t="str">
        <f>IF(ISBLANK(E327),"",IF(COUNTIF(Qualifikation!$O$12:$O$1011,I327)&gt;0,TRUE,FALSE))</f>
        <v/>
      </c>
      <c r="R327" s="62" t="str">
        <f t="shared" si="45"/>
        <v/>
      </c>
    </row>
    <row r="328" spans="1:18" x14ac:dyDescent="0.2">
      <c r="A328" s="46" t="str">
        <f t="shared" si="42"/>
        <v/>
      </c>
      <c r="B328" s="60"/>
      <c r="C328" s="60"/>
      <c r="D328" s="61"/>
      <c r="E328" s="59"/>
      <c r="F328" s="61"/>
      <c r="G328" s="149"/>
      <c r="H328" s="61"/>
      <c r="I328" s="57" t="str">
        <f t="shared" si="43"/>
        <v>-</v>
      </c>
      <c r="J328" s="26" t="str">
        <f t="shared" si="46"/>
        <v/>
      </c>
      <c r="K328" s="26" t="str">
        <f t="shared" si="44"/>
        <v/>
      </c>
      <c r="L328" s="26" t="str">
        <f t="shared" si="47"/>
        <v/>
      </c>
      <c r="M328" s="26" t="str">
        <f t="shared" si="48"/>
        <v/>
      </c>
      <c r="N328" s="26" t="str">
        <f t="shared" si="49"/>
        <v/>
      </c>
      <c r="O328" s="26" t="str">
        <f t="shared" si="50"/>
        <v/>
      </c>
      <c r="P328" s="56" t="str">
        <f>IF(OR(ISBLANK(Lieferung!$B$15),ISBLANK(G328)),"",IF(M328=FALSE,FALSE,IF(AND((Lieferung!$B$15-YEAR(G328))&gt;=16,(Lieferung!$B$15-YEAR(G328))&lt;=65),TRUE,FALSE)))</f>
        <v/>
      </c>
      <c r="Q328" s="26" t="str">
        <f>IF(ISBLANK(E328),"",IF(COUNTIF(Qualifikation!$O$12:$O$1011,I328)&gt;0,TRUE,FALSE))</f>
        <v/>
      </c>
      <c r="R328" s="62" t="str">
        <f t="shared" si="45"/>
        <v/>
      </c>
    </row>
    <row r="329" spans="1:18" x14ac:dyDescent="0.2">
      <c r="A329" s="46" t="str">
        <f t="shared" si="42"/>
        <v/>
      </c>
      <c r="B329" s="60"/>
      <c r="C329" s="60"/>
      <c r="D329" s="61"/>
      <c r="E329" s="59"/>
      <c r="F329" s="61"/>
      <c r="G329" s="149"/>
      <c r="H329" s="61"/>
      <c r="I329" s="57" t="str">
        <f t="shared" si="43"/>
        <v>-</v>
      </c>
      <c r="J329" s="26" t="str">
        <f t="shared" si="46"/>
        <v/>
      </c>
      <c r="K329" s="26" t="str">
        <f t="shared" si="44"/>
        <v/>
      </c>
      <c r="L329" s="26" t="str">
        <f t="shared" si="47"/>
        <v/>
      </c>
      <c r="M329" s="26" t="str">
        <f t="shared" si="48"/>
        <v/>
      </c>
      <c r="N329" s="26" t="str">
        <f t="shared" si="49"/>
        <v/>
      </c>
      <c r="O329" s="26" t="str">
        <f t="shared" si="50"/>
        <v/>
      </c>
      <c r="P329" s="56" t="str">
        <f>IF(OR(ISBLANK(Lieferung!$B$15),ISBLANK(G329)),"",IF(M329=FALSE,FALSE,IF(AND((Lieferung!$B$15-YEAR(G329))&gt;=16,(Lieferung!$B$15-YEAR(G329))&lt;=65),TRUE,FALSE)))</f>
        <v/>
      </c>
      <c r="Q329" s="26" t="str">
        <f>IF(ISBLANK(E329),"",IF(COUNTIF(Qualifikation!$O$12:$O$1011,I329)&gt;0,TRUE,FALSE))</f>
        <v/>
      </c>
      <c r="R329" s="62" t="str">
        <f t="shared" si="45"/>
        <v/>
      </c>
    </row>
    <row r="330" spans="1:18" x14ac:dyDescent="0.2">
      <c r="A330" s="46" t="str">
        <f t="shared" si="42"/>
        <v/>
      </c>
      <c r="B330" s="60"/>
      <c r="C330" s="60"/>
      <c r="D330" s="61"/>
      <c r="E330" s="59"/>
      <c r="F330" s="61"/>
      <c r="G330" s="149"/>
      <c r="H330" s="61"/>
      <c r="I330" s="57" t="str">
        <f t="shared" si="43"/>
        <v>-</v>
      </c>
      <c r="J330" s="26" t="str">
        <f t="shared" si="46"/>
        <v/>
      </c>
      <c r="K330" s="26" t="str">
        <f t="shared" si="44"/>
        <v/>
      </c>
      <c r="L330" s="26" t="str">
        <f t="shared" si="47"/>
        <v/>
      </c>
      <c r="M330" s="26" t="str">
        <f t="shared" si="48"/>
        <v/>
      </c>
      <c r="N330" s="26" t="str">
        <f t="shared" si="49"/>
        <v/>
      </c>
      <c r="O330" s="26" t="str">
        <f t="shared" si="50"/>
        <v/>
      </c>
      <c r="P330" s="56" t="str">
        <f>IF(OR(ISBLANK(Lieferung!$B$15),ISBLANK(G330)),"",IF(M330=FALSE,FALSE,IF(AND((Lieferung!$B$15-YEAR(G330))&gt;=16,(Lieferung!$B$15-YEAR(G330))&lt;=65),TRUE,FALSE)))</f>
        <v/>
      </c>
      <c r="Q330" s="26" t="str">
        <f>IF(ISBLANK(E330),"",IF(COUNTIF(Qualifikation!$O$12:$O$1011,I330)&gt;0,TRUE,FALSE))</f>
        <v/>
      </c>
      <c r="R330" s="62" t="str">
        <f t="shared" si="45"/>
        <v/>
      </c>
    </row>
    <row r="331" spans="1:18" x14ac:dyDescent="0.2">
      <c r="A331" s="46" t="str">
        <f t="shared" si="42"/>
        <v/>
      </c>
      <c r="B331" s="60"/>
      <c r="C331" s="60"/>
      <c r="D331" s="61"/>
      <c r="E331" s="59"/>
      <c r="F331" s="61"/>
      <c r="G331" s="149"/>
      <c r="H331" s="61"/>
      <c r="I331" s="57" t="str">
        <f t="shared" si="43"/>
        <v>-</v>
      </c>
      <c r="J331" s="26" t="str">
        <f t="shared" si="46"/>
        <v/>
      </c>
      <c r="K331" s="26" t="str">
        <f t="shared" si="44"/>
        <v/>
      </c>
      <c r="L331" s="26" t="str">
        <f t="shared" si="47"/>
        <v/>
      </c>
      <c r="M331" s="26" t="str">
        <f t="shared" si="48"/>
        <v/>
      </c>
      <c r="N331" s="26" t="str">
        <f t="shared" si="49"/>
        <v/>
      </c>
      <c r="O331" s="26" t="str">
        <f t="shared" si="50"/>
        <v/>
      </c>
      <c r="P331" s="56" t="str">
        <f>IF(OR(ISBLANK(Lieferung!$B$15),ISBLANK(G331)),"",IF(M331=FALSE,FALSE,IF(AND((Lieferung!$B$15-YEAR(G331))&gt;=16,(Lieferung!$B$15-YEAR(G331))&lt;=65),TRUE,FALSE)))</f>
        <v/>
      </c>
      <c r="Q331" s="26" t="str">
        <f>IF(ISBLANK(E331),"",IF(COUNTIF(Qualifikation!$O$12:$O$1011,I331)&gt;0,TRUE,FALSE))</f>
        <v/>
      </c>
      <c r="R331" s="62" t="str">
        <f t="shared" si="45"/>
        <v/>
      </c>
    </row>
    <row r="332" spans="1:18" x14ac:dyDescent="0.2">
      <c r="A332" s="46" t="str">
        <f t="shared" si="42"/>
        <v/>
      </c>
      <c r="B332" s="60"/>
      <c r="C332" s="60"/>
      <c r="D332" s="61"/>
      <c r="E332" s="59"/>
      <c r="F332" s="61"/>
      <c r="G332" s="149"/>
      <c r="H332" s="61"/>
      <c r="I332" s="57" t="str">
        <f t="shared" si="43"/>
        <v>-</v>
      </c>
      <c r="J332" s="26" t="str">
        <f t="shared" si="46"/>
        <v/>
      </c>
      <c r="K332" s="26" t="str">
        <f t="shared" si="44"/>
        <v/>
      </c>
      <c r="L332" s="26" t="str">
        <f t="shared" si="47"/>
        <v/>
      </c>
      <c r="M332" s="26" t="str">
        <f t="shared" si="48"/>
        <v/>
      </c>
      <c r="N332" s="26" t="str">
        <f t="shared" si="49"/>
        <v/>
      </c>
      <c r="O332" s="26" t="str">
        <f t="shared" si="50"/>
        <v/>
      </c>
      <c r="P332" s="56" t="str">
        <f>IF(OR(ISBLANK(Lieferung!$B$15),ISBLANK(G332)),"",IF(M332=FALSE,FALSE,IF(AND((Lieferung!$B$15-YEAR(G332))&gt;=16,(Lieferung!$B$15-YEAR(G332))&lt;=65),TRUE,FALSE)))</f>
        <v/>
      </c>
      <c r="Q332" s="26" t="str">
        <f>IF(ISBLANK(E332),"",IF(COUNTIF(Qualifikation!$O$12:$O$1011,I332)&gt;0,TRUE,FALSE))</f>
        <v/>
      </c>
      <c r="R332" s="62" t="str">
        <f t="shared" si="45"/>
        <v/>
      </c>
    </row>
    <row r="333" spans="1:18" x14ac:dyDescent="0.2">
      <c r="A333" s="46" t="str">
        <f t="shared" ref="A333:A396" si="51">IF(ISBLANK(D333),"",IF(COUNTA(D333:H333)&lt;&gt;5,"Unvollständig",IF(OR(COUNTIF(J333:P333,FALSE)&gt;0,COUNTIF(J333:P333,#N/A)&gt;0),"Fehler",IF(NOT(P333),"Achtung",IF(NOT(Q333),"Nicht verwendet","OK")))))</f>
        <v/>
      </c>
      <c r="B333" s="60"/>
      <c r="C333" s="60"/>
      <c r="D333" s="61"/>
      <c r="E333" s="59"/>
      <c r="F333" s="61"/>
      <c r="G333" s="149"/>
      <c r="H333" s="61"/>
      <c r="I333" s="57" t="str">
        <f t="shared" ref="I333:I396" si="52">IF(ISBLANK(E333),"-",CONCATENATE(E333," ",B333," ",C333))</f>
        <v>-</v>
      </c>
      <c r="J333" s="26" t="str">
        <f t="shared" si="46"/>
        <v/>
      </c>
      <c r="K333" s="26" t="str">
        <f t="shared" ref="K333:K396" si="53">IF(OR(ISBLANK(E333)),"",NOT(COUNTIF($E$12:$E$1011,$E333)&gt;1))</f>
        <v/>
      </c>
      <c r="L333" s="26" t="str">
        <f t="shared" si="47"/>
        <v/>
      </c>
      <c r="M333" s="26" t="str">
        <f t="shared" si="48"/>
        <v/>
      </c>
      <c r="N333" s="26" t="str">
        <f t="shared" si="49"/>
        <v/>
      </c>
      <c r="O333" s="26" t="str">
        <f t="shared" si="50"/>
        <v/>
      </c>
      <c r="P333" s="56" t="str">
        <f>IF(OR(ISBLANK(Lieferung!$B$15),ISBLANK(G333)),"",IF(M333=FALSE,FALSE,IF(AND((Lieferung!$B$15-YEAR(G333))&gt;=16,(Lieferung!$B$15-YEAR(G333))&lt;=65),TRUE,FALSE)))</f>
        <v/>
      </c>
      <c r="Q333" s="26" t="str">
        <f>IF(ISBLANK(E333),"",IF(COUNTIF(Qualifikation!$O$12:$O$1011,I333)&gt;0,TRUE,FALSE))</f>
        <v/>
      </c>
      <c r="R333" s="62" t="str">
        <f t="shared" ref="R333:R396" si="54">IF(A333="","",IF(A333&lt;&gt;"Nicht verwendet",1,0))</f>
        <v/>
      </c>
    </row>
    <row r="334" spans="1:18" x14ac:dyDescent="0.2">
      <c r="A334" s="46" t="str">
        <f t="shared" si="51"/>
        <v/>
      </c>
      <c r="B334" s="60"/>
      <c r="C334" s="60"/>
      <c r="D334" s="61"/>
      <c r="E334" s="59"/>
      <c r="F334" s="61"/>
      <c r="G334" s="149"/>
      <c r="H334" s="61"/>
      <c r="I334" s="57" t="str">
        <f t="shared" si="52"/>
        <v>-</v>
      </c>
      <c r="J334" s="26" t="str">
        <f t="shared" si="46"/>
        <v/>
      </c>
      <c r="K334" s="26" t="str">
        <f t="shared" si="53"/>
        <v/>
      </c>
      <c r="L334" s="26" t="str">
        <f t="shared" si="47"/>
        <v/>
      </c>
      <c r="M334" s="26" t="str">
        <f t="shared" si="48"/>
        <v/>
      </c>
      <c r="N334" s="26" t="str">
        <f t="shared" si="49"/>
        <v/>
      </c>
      <c r="O334" s="26" t="str">
        <f t="shared" si="50"/>
        <v/>
      </c>
      <c r="P334" s="56" t="str">
        <f>IF(OR(ISBLANK(Lieferung!$B$15),ISBLANK(G334)),"",IF(M334=FALSE,FALSE,IF(AND((Lieferung!$B$15-YEAR(G334))&gt;=16,(Lieferung!$B$15-YEAR(G334))&lt;=65),TRUE,FALSE)))</f>
        <v/>
      </c>
      <c r="Q334" s="26" t="str">
        <f>IF(ISBLANK(E334),"",IF(COUNTIF(Qualifikation!$O$12:$O$1011,I334)&gt;0,TRUE,FALSE))</f>
        <v/>
      </c>
      <c r="R334" s="62" t="str">
        <f t="shared" si="54"/>
        <v/>
      </c>
    </row>
    <row r="335" spans="1:18" x14ac:dyDescent="0.2">
      <c r="A335" s="46" t="str">
        <f t="shared" si="51"/>
        <v/>
      </c>
      <c r="B335" s="60"/>
      <c r="C335" s="60"/>
      <c r="D335" s="61"/>
      <c r="E335" s="59"/>
      <c r="F335" s="61"/>
      <c r="G335" s="149"/>
      <c r="H335" s="61"/>
      <c r="I335" s="57" t="str">
        <f t="shared" si="52"/>
        <v>-</v>
      </c>
      <c r="J335" s="26" t="str">
        <f t="shared" si="46"/>
        <v/>
      </c>
      <c r="K335" s="26" t="str">
        <f t="shared" si="53"/>
        <v/>
      </c>
      <c r="L335" s="26" t="str">
        <f t="shared" si="47"/>
        <v/>
      </c>
      <c r="M335" s="26" t="str">
        <f t="shared" si="48"/>
        <v/>
      </c>
      <c r="N335" s="26" t="str">
        <f t="shared" si="49"/>
        <v/>
      </c>
      <c r="O335" s="26" t="str">
        <f t="shared" si="50"/>
        <v/>
      </c>
      <c r="P335" s="56" t="str">
        <f>IF(OR(ISBLANK(Lieferung!$B$15),ISBLANK(G335)),"",IF(M335=FALSE,FALSE,IF(AND((Lieferung!$B$15-YEAR(G335))&gt;=16,(Lieferung!$B$15-YEAR(G335))&lt;=65),TRUE,FALSE)))</f>
        <v/>
      </c>
      <c r="Q335" s="26" t="str">
        <f>IF(ISBLANK(E335),"",IF(COUNTIF(Qualifikation!$O$12:$O$1011,I335)&gt;0,TRUE,FALSE))</f>
        <v/>
      </c>
      <c r="R335" s="62" t="str">
        <f t="shared" si="54"/>
        <v/>
      </c>
    </row>
    <row r="336" spans="1:18" x14ac:dyDescent="0.2">
      <c r="A336" s="46" t="str">
        <f t="shared" si="51"/>
        <v/>
      </c>
      <c r="B336" s="60"/>
      <c r="C336" s="60"/>
      <c r="D336" s="61"/>
      <c r="E336" s="59"/>
      <c r="F336" s="61"/>
      <c r="G336" s="149"/>
      <c r="H336" s="61"/>
      <c r="I336" s="57" t="str">
        <f t="shared" si="52"/>
        <v>-</v>
      </c>
      <c r="J336" s="26" t="str">
        <f t="shared" si="46"/>
        <v/>
      </c>
      <c r="K336" s="26" t="str">
        <f t="shared" si="53"/>
        <v/>
      </c>
      <c r="L336" s="26" t="str">
        <f t="shared" si="47"/>
        <v/>
      </c>
      <c r="M336" s="26" t="str">
        <f t="shared" si="48"/>
        <v/>
      </c>
      <c r="N336" s="26" t="str">
        <f t="shared" si="49"/>
        <v/>
      </c>
      <c r="O336" s="26" t="str">
        <f t="shared" si="50"/>
        <v/>
      </c>
      <c r="P336" s="56" t="str">
        <f>IF(OR(ISBLANK(Lieferung!$B$15),ISBLANK(G336)),"",IF(M336=FALSE,FALSE,IF(AND((Lieferung!$B$15-YEAR(G336))&gt;=16,(Lieferung!$B$15-YEAR(G336))&lt;=65),TRUE,FALSE)))</f>
        <v/>
      </c>
      <c r="Q336" s="26" t="str">
        <f>IF(ISBLANK(E336),"",IF(COUNTIF(Qualifikation!$O$12:$O$1011,I336)&gt;0,TRUE,FALSE))</f>
        <v/>
      </c>
      <c r="R336" s="62" t="str">
        <f t="shared" si="54"/>
        <v/>
      </c>
    </row>
    <row r="337" spans="1:18" x14ac:dyDescent="0.2">
      <c r="A337" s="46" t="str">
        <f t="shared" si="51"/>
        <v/>
      </c>
      <c r="B337" s="60"/>
      <c r="C337" s="60"/>
      <c r="D337" s="61"/>
      <c r="E337" s="59"/>
      <c r="F337" s="61"/>
      <c r="G337" s="149"/>
      <c r="H337" s="61"/>
      <c r="I337" s="57" t="str">
        <f t="shared" si="52"/>
        <v>-</v>
      </c>
      <c r="J337" s="26" t="str">
        <f t="shared" si="46"/>
        <v/>
      </c>
      <c r="K337" s="26" t="str">
        <f t="shared" si="53"/>
        <v/>
      </c>
      <c r="L337" s="26" t="str">
        <f t="shared" si="47"/>
        <v/>
      </c>
      <c r="M337" s="26" t="str">
        <f t="shared" si="48"/>
        <v/>
      </c>
      <c r="N337" s="26" t="str">
        <f t="shared" si="49"/>
        <v/>
      </c>
      <c r="O337" s="26" t="str">
        <f t="shared" si="50"/>
        <v/>
      </c>
      <c r="P337" s="56" t="str">
        <f>IF(OR(ISBLANK(Lieferung!$B$15),ISBLANK(G337)),"",IF(M337=FALSE,FALSE,IF(AND((Lieferung!$B$15-YEAR(G337))&gt;=16,(Lieferung!$B$15-YEAR(G337))&lt;=65),TRUE,FALSE)))</f>
        <v/>
      </c>
      <c r="Q337" s="26" t="str">
        <f>IF(ISBLANK(E337),"",IF(COUNTIF(Qualifikation!$O$12:$O$1011,I337)&gt;0,TRUE,FALSE))</f>
        <v/>
      </c>
      <c r="R337" s="62" t="str">
        <f t="shared" si="54"/>
        <v/>
      </c>
    </row>
    <row r="338" spans="1:18" x14ac:dyDescent="0.2">
      <c r="A338" s="46" t="str">
        <f t="shared" si="51"/>
        <v/>
      </c>
      <c r="B338" s="60"/>
      <c r="C338" s="60"/>
      <c r="D338" s="61"/>
      <c r="E338" s="59"/>
      <c r="F338" s="61"/>
      <c r="G338" s="149"/>
      <c r="H338" s="61"/>
      <c r="I338" s="57" t="str">
        <f t="shared" si="52"/>
        <v>-</v>
      </c>
      <c r="J338" s="26" t="str">
        <f t="shared" si="46"/>
        <v/>
      </c>
      <c r="K338" s="26" t="str">
        <f t="shared" si="53"/>
        <v/>
      </c>
      <c r="L338" s="26" t="str">
        <f t="shared" si="47"/>
        <v/>
      </c>
      <c r="M338" s="26" t="str">
        <f t="shared" si="48"/>
        <v/>
      </c>
      <c r="N338" s="26" t="str">
        <f t="shared" si="49"/>
        <v/>
      </c>
      <c r="O338" s="26" t="str">
        <f t="shared" si="50"/>
        <v/>
      </c>
      <c r="P338" s="56" t="str">
        <f>IF(OR(ISBLANK(Lieferung!$B$15),ISBLANK(G338)),"",IF(M338=FALSE,FALSE,IF(AND((Lieferung!$B$15-YEAR(G338))&gt;=16,(Lieferung!$B$15-YEAR(G338))&lt;=65),TRUE,FALSE)))</f>
        <v/>
      </c>
      <c r="Q338" s="26" t="str">
        <f>IF(ISBLANK(E338),"",IF(COUNTIF(Qualifikation!$O$12:$O$1011,I338)&gt;0,TRUE,FALSE))</f>
        <v/>
      </c>
      <c r="R338" s="62" t="str">
        <f t="shared" si="54"/>
        <v/>
      </c>
    </row>
    <row r="339" spans="1:18" x14ac:dyDescent="0.2">
      <c r="A339" s="46" t="str">
        <f t="shared" si="51"/>
        <v/>
      </c>
      <c r="B339" s="60"/>
      <c r="C339" s="60"/>
      <c r="D339" s="61"/>
      <c r="E339" s="59"/>
      <c r="F339" s="61"/>
      <c r="G339" s="149"/>
      <c r="H339" s="61"/>
      <c r="I339" s="57" t="str">
        <f t="shared" si="52"/>
        <v>-</v>
      </c>
      <c r="J339" s="26" t="str">
        <f t="shared" si="46"/>
        <v/>
      </c>
      <c r="K339" s="26" t="str">
        <f t="shared" si="53"/>
        <v/>
      </c>
      <c r="L339" s="26" t="str">
        <f t="shared" si="47"/>
        <v/>
      </c>
      <c r="M339" s="26" t="str">
        <f t="shared" si="48"/>
        <v/>
      </c>
      <c r="N339" s="26" t="str">
        <f t="shared" si="49"/>
        <v/>
      </c>
      <c r="O339" s="26" t="str">
        <f t="shared" si="50"/>
        <v/>
      </c>
      <c r="P339" s="56" t="str">
        <f>IF(OR(ISBLANK(Lieferung!$B$15),ISBLANK(G339)),"",IF(M339=FALSE,FALSE,IF(AND((Lieferung!$B$15-YEAR(G339))&gt;=16,(Lieferung!$B$15-YEAR(G339))&lt;=65),TRUE,FALSE)))</f>
        <v/>
      </c>
      <c r="Q339" s="26" t="str">
        <f>IF(ISBLANK(E339),"",IF(COUNTIF(Qualifikation!$O$12:$O$1011,I339)&gt;0,TRUE,FALSE))</f>
        <v/>
      </c>
      <c r="R339" s="62" t="str">
        <f t="shared" si="54"/>
        <v/>
      </c>
    </row>
    <row r="340" spans="1:18" x14ac:dyDescent="0.2">
      <c r="A340" s="46" t="str">
        <f t="shared" si="51"/>
        <v/>
      </c>
      <c r="B340" s="60"/>
      <c r="C340" s="60"/>
      <c r="D340" s="61"/>
      <c r="E340" s="59"/>
      <c r="F340" s="61"/>
      <c r="G340" s="149"/>
      <c r="H340" s="61"/>
      <c r="I340" s="57" t="str">
        <f t="shared" si="52"/>
        <v>-</v>
      </c>
      <c r="J340" s="26" t="str">
        <f t="shared" si="46"/>
        <v/>
      </c>
      <c r="K340" s="26" t="str">
        <f t="shared" si="53"/>
        <v/>
      </c>
      <c r="L340" s="26" t="str">
        <f t="shared" si="47"/>
        <v/>
      </c>
      <c r="M340" s="26" t="str">
        <f t="shared" si="48"/>
        <v/>
      </c>
      <c r="N340" s="26" t="str">
        <f t="shared" si="49"/>
        <v/>
      </c>
      <c r="O340" s="26" t="str">
        <f t="shared" si="50"/>
        <v/>
      </c>
      <c r="P340" s="56" t="str">
        <f>IF(OR(ISBLANK(Lieferung!$B$15),ISBLANK(G340)),"",IF(M340=FALSE,FALSE,IF(AND((Lieferung!$B$15-YEAR(G340))&gt;=16,(Lieferung!$B$15-YEAR(G340))&lt;=65),TRUE,FALSE)))</f>
        <v/>
      </c>
      <c r="Q340" s="26" t="str">
        <f>IF(ISBLANK(E340),"",IF(COUNTIF(Qualifikation!$O$12:$O$1011,I340)&gt;0,TRUE,FALSE))</f>
        <v/>
      </c>
      <c r="R340" s="62" t="str">
        <f t="shared" si="54"/>
        <v/>
      </c>
    </row>
    <row r="341" spans="1:18" x14ac:dyDescent="0.2">
      <c r="A341" s="46" t="str">
        <f t="shared" si="51"/>
        <v/>
      </c>
      <c r="B341" s="60"/>
      <c r="C341" s="60"/>
      <c r="D341" s="61"/>
      <c r="E341" s="59"/>
      <c r="F341" s="61"/>
      <c r="G341" s="149"/>
      <c r="H341" s="61"/>
      <c r="I341" s="57" t="str">
        <f t="shared" si="52"/>
        <v>-</v>
      </c>
      <c r="J341" s="26" t="str">
        <f t="shared" si="46"/>
        <v/>
      </c>
      <c r="K341" s="26" t="str">
        <f t="shared" si="53"/>
        <v/>
      </c>
      <c r="L341" s="26" t="str">
        <f t="shared" si="47"/>
        <v/>
      </c>
      <c r="M341" s="26" t="str">
        <f t="shared" si="48"/>
        <v/>
      </c>
      <c r="N341" s="26" t="str">
        <f t="shared" si="49"/>
        <v/>
      </c>
      <c r="O341" s="26" t="str">
        <f t="shared" si="50"/>
        <v/>
      </c>
      <c r="P341" s="56" t="str">
        <f>IF(OR(ISBLANK(Lieferung!$B$15),ISBLANK(G341)),"",IF(M341=FALSE,FALSE,IF(AND((Lieferung!$B$15-YEAR(G341))&gt;=16,(Lieferung!$B$15-YEAR(G341))&lt;=65),TRUE,FALSE)))</f>
        <v/>
      </c>
      <c r="Q341" s="26" t="str">
        <f>IF(ISBLANK(E341),"",IF(COUNTIF(Qualifikation!$O$12:$O$1011,I341)&gt;0,TRUE,FALSE))</f>
        <v/>
      </c>
      <c r="R341" s="62" t="str">
        <f t="shared" si="54"/>
        <v/>
      </c>
    </row>
    <row r="342" spans="1:18" x14ac:dyDescent="0.2">
      <c r="A342" s="46" t="str">
        <f t="shared" si="51"/>
        <v/>
      </c>
      <c r="B342" s="60"/>
      <c r="C342" s="60"/>
      <c r="D342" s="61"/>
      <c r="E342" s="59"/>
      <c r="F342" s="61"/>
      <c r="G342" s="149"/>
      <c r="H342" s="61"/>
      <c r="I342" s="57" t="str">
        <f t="shared" si="52"/>
        <v>-</v>
      </c>
      <c r="J342" s="26" t="str">
        <f t="shared" si="46"/>
        <v/>
      </c>
      <c r="K342" s="26" t="str">
        <f t="shared" si="53"/>
        <v/>
      </c>
      <c r="L342" s="26" t="str">
        <f t="shared" si="47"/>
        <v/>
      </c>
      <c r="M342" s="26" t="str">
        <f t="shared" si="48"/>
        <v/>
      </c>
      <c r="N342" s="26" t="str">
        <f t="shared" si="49"/>
        <v/>
      </c>
      <c r="O342" s="26" t="str">
        <f t="shared" si="50"/>
        <v/>
      </c>
      <c r="P342" s="56" t="str">
        <f>IF(OR(ISBLANK(Lieferung!$B$15),ISBLANK(G342)),"",IF(M342=FALSE,FALSE,IF(AND((Lieferung!$B$15-YEAR(G342))&gt;=16,(Lieferung!$B$15-YEAR(G342))&lt;=65),TRUE,FALSE)))</f>
        <v/>
      </c>
      <c r="Q342" s="26" t="str">
        <f>IF(ISBLANK(E342),"",IF(COUNTIF(Qualifikation!$O$12:$O$1011,I342)&gt;0,TRUE,FALSE))</f>
        <v/>
      </c>
      <c r="R342" s="62" t="str">
        <f t="shared" si="54"/>
        <v/>
      </c>
    </row>
    <row r="343" spans="1:18" x14ac:dyDescent="0.2">
      <c r="A343" s="46" t="str">
        <f t="shared" si="51"/>
        <v/>
      </c>
      <c r="B343" s="60"/>
      <c r="C343" s="60"/>
      <c r="D343" s="61"/>
      <c r="E343" s="59"/>
      <c r="F343" s="61"/>
      <c r="G343" s="149"/>
      <c r="H343" s="61"/>
      <c r="I343" s="57" t="str">
        <f t="shared" si="52"/>
        <v>-</v>
      </c>
      <c r="J343" s="26" t="str">
        <f t="shared" si="46"/>
        <v/>
      </c>
      <c r="K343" s="26" t="str">
        <f t="shared" si="53"/>
        <v/>
      </c>
      <c r="L343" s="26" t="str">
        <f t="shared" si="47"/>
        <v/>
      </c>
      <c r="M343" s="26" t="str">
        <f t="shared" si="48"/>
        <v/>
      </c>
      <c r="N343" s="26" t="str">
        <f t="shared" si="49"/>
        <v/>
      </c>
      <c r="O343" s="26" t="str">
        <f t="shared" si="50"/>
        <v/>
      </c>
      <c r="P343" s="56" t="str">
        <f>IF(OR(ISBLANK(Lieferung!$B$15),ISBLANK(G343)),"",IF(M343=FALSE,FALSE,IF(AND((Lieferung!$B$15-YEAR(G343))&gt;=16,(Lieferung!$B$15-YEAR(G343))&lt;=65),TRUE,FALSE)))</f>
        <v/>
      </c>
      <c r="Q343" s="26" t="str">
        <f>IF(ISBLANK(E343),"",IF(COUNTIF(Qualifikation!$O$12:$O$1011,I343)&gt;0,TRUE,FALSE))</f>
        <v/>
      </c>
      <c r="R343" s="62" t="str">
        <f t="shared" si="54"/>
        <v/>
      </c>
    </row>
    <row r="344" spans="1:18" x14ac:dyDescent="0.2">
      <c r="A344" s="46" t="str">
        <f t="shared" si="51"/>
        <v/>
      </c>
      <c r="B344" s="60"/>
      <c r="C344" s="60"/>
      <c r="D344" s="61"/>
      <c r="E344" s="59"/>
      <c r="F344" s="61"/>
      <c r="G344" s="149"/>
      <c r="H344" s="61"/>
      <c r="I344" s="57" t="str">
        <f t="shared" si="52"/>
        <v>-</v>
      </c>
      <c r="J344" s="26" t="str">
        <f t="shared" si="46"/>
        <v/>
      </c>
      <c r="K344" s="26" t="str">
        <f t="shared" si="53"/>
        <v/>
      </c>
      <c r="L344" s="26" t="str">
        <f t="shared" si="47"/>
        <v/>
      </c>
      <c r="M344" s="26" t="str">
        <f t="shared" si="48"/>
        <v/>
      </c>
      <c r="N344" s="26" t="str">
        <f t="shared" si="49"/>
        <v/>
      </c>
      <c r="O344" s="26" t="str">
        <f t="shared" si="50"/>
        <v/>
      </c>
      <c r="P344" s="56" t="str">
        <f>IF(OR(ISBLANK(Lieferung!$B$15),ISBLANK(G344)),"",IF(M344=FALSE,FALSE,IF(AND((Lieferung!$B$15-YEAR(G344))&gt;=16,(Lieferung!$B$15-YEAR(G344))&lt;=65),TRUE,FALSE)))</f>
        <v/>
      </c>
      <c r="Q344" s="26" t="str">
        <f>IF(ISBLANK(E344),"",IF(COUNTIF(Qualifikation!$O$12:$O$1011,I344)&gt;0,TRUE,FALSE))</f>
        <v/>
      </c>
      <c r="R344" s="62" t="str">
        <f t="shared" si="54"/>
        <v/>
      </c>
    </row>
    <row r="345" spans="1:18" x14ac:dyDescent="0.2">
      <c r="A345" s="46" t="str">
        <f t="shared" si="51"/>
        <v/>
      </c>
      <c r="B345" s="60"/>
      <c r="C345" s="60"/>
      <c r="D345" s="61"/>
      <c r="E345" s="59"/>
      <c r="F345" s="61"/>
      <c r="G345" s="149"/>
      <c r="H345" s="61"/>
      <c r="I345" s="57" t="str">
        <f t="shared" si="52"/>
        <v>-</v>
      </c>
      <c r="J345" s="26" t="str">
        <f t="shared" si="46"/>
        <v/>
      </c>
      <c r="K345" s="26" t="str">
        <f t="shared" si="53"/>
        <v/>
      </c>
      <c r="L345" s="26" t="str">
        <f t="shared" si="47"/>
        <v/>
      </c>
      <c r="M345" s="26" t="str">
        <f t="shared" si="48"/>
        <v/>
      </c>
      <c r="N345" s="26" t="str">
        <f t="shared" si="49"/>
        <v/>
      </c>
      <c r="O345" s="26" t="str">
        <f t="shared" si="50"/>
        <v/>
      </c>
      <c r="P345" s="56" t="str">
        <f>IF(OR(ISBLANK(Lieferung!$B$15),ISBLANK(G345)),"",IF(M345=FALSE,FALSE,IF(AND((Lieferung!$B$15-YEAR(G345))&gt;=16,(Lieferung!$B$15-YEAR(G345))&lt;=65),TRUE,FALSE)))</f>
        <v/>
      </c>
      <c r="Q345" s="26" t="str">
        <f>IF(ISBLANK(E345),"",IF(COUNTIF(Qualifikation!$O$12:$O$1011,I345)&gt;0,TRUE,FALSE))</f>
        <v/>
      </c>
      <c r="R345" s="62" t="str">
        <f t="shared" si="54"/>
        <v/>
      </c>
    </row>
    <row r="346" spans="1:18" x14ac:dyDescent="0.2">
      <c r="A346" s="46" t="str">
        <f t="shared" si="51"/>
        <v/>
      </c>
      <c r="B346" s="60"/>
      <c r="C346" s="60"/>
      <c r="D346" s="61"/>
      <c r="E346" s="59"/>
      <c r="F346" s="61"/>
      <c r="G346" s="149"/>
      <c r="H346" s="61"/>
      <c r="I346" s="57" t="str">
        <f t="shared" si="52"/>
        <v>-</v>
      </c>
      <c r="J346" s="26" t="str">
        <f t="shared" si="46"/>
        <v/>
      </c>
      <c r="K346" s="26" t="str">
        <f t="shared" si="53"/>
        <v/>
      </c>
      <c r="L346" s="26" t="str">
        <f t="shared" si="47"/>
        <v/>
      </c>
      <c r="M346" s="26" t="str">
        <f t="shared" si="48"/>
        <v/>
      </c>
      <c r="N346" s="26" t="str">
        <f t="shared" si="49"/>
        <v/>
      </c>
      <c r="O346" s="26" t="str">
        <f t="shared" si="50"/>
        <v/>
      </c>
      <c r="P346" s="56" t="str">
        <f>IF(OR(ISBLANK(Lieferung!$B$15),ISBLANK(G346)),"",IF(M346=FALSE,FALSE,IF(AND((Lieferung!$B$15-YEAR(G346))&gt;=16,(Lieferung!$B$15-YEAR(G346))&lt;=65),TRUE,FALSE)))</f>
        <v/>
      </c>
      <c r="Q346" s="26" t="str">
        <f>IF(ISBLANK(E346),"",IF(COUNTIF(Qualifikation!$O$12:$O$1011,I346)&gt;0,TRUE,FALSE))</f>
        <v/>
      </c>
      <c r="R346" s="62" t="str">
        <f t="shared" si="54"/>
        <v/>
      </c>
    </row>
    <row r="347" spans="1:18" x14ac:dyDescent="0.2">
      <c r="A347" s="46" t="str">
        <f t="shared" si="51"/>
        <v/>
      </c>
      <c r="B347" s="60"/>
      <c r="C347" s="60"/>
      <c r="D347" s="61"/>
      <c r="E347" s="59"/>
      <c r="F347" s="61"/>
      <c r="G347" s="149"/>
      <c r="H347" s="61"/>
      <c r="I347" s="57" t="str">
        <f t="shared" si="52"/>
        <v>-</v>
      </c>
      <c r="J347" s="26" t="str">
        <f t="shared" si="46"/>
        <v/>
      </c>
      <c r="K347" s="26" t="str">
        <f t="shared" si="53"/>
        <v/>
      </c>
      <c r="L347" s="26" t="str">
        <f t="shared" si="47"/>
        <v/>
      </c>
      <c r="M347" s="26" t="str">
        <f t="shared" si="48"/>
        <v/>
      </c>
      <c r="N347" s="26" t="str">
        <f t="shared" si="49"/>
        <v/>
      </c>
      <c r="O347" s="26" t="str">
        <f t="shared" si="50"/>
        <v/>
      </c>
      <c r="P347" s="56" t="str">
        <f>IF(OR(ISBLANK(Lieferung!$B$15),ISBLANK(G347)),"",IF(M347=FALSE,FALSE,IF(AND((Lieferung!$B$15-YEAR(G347))&gt;=16,(Lieferung!$B$15-YEAR(G347))&lt;=65),TRUE,FALSE)))</f>
        <v/>
      </c>
      <c r="Q347" s="26" t="str">
        <f>IF(ISBLANK(E347),"",IF(COUNTIF(Qualifikation!$O$12:$O$1011,I347)&gt;0,TRUE,FALSE))</f>
        <v/>
      </c>
      <c r="R347" s="62" t="str">
        <f t="shared" si="54"/>
        <v/>
      </c>
    </row>
    <row r="348" spans="1:18" x14ac:dyDescent="0.2">
      <c r="A348" s="46" t="str">
        <f t="shared" si="51"/>
        <v/>
      </c>
      <c r="B348" s="60"/>
      <c r="C348" s="60"/>
      <c r="D348" s="61"/>
      <c r="E348" s="59"/>
      <c r="F348" s="61"/>
      <c r="G348" s="149"/>
      <c r="H348" s="61"/>
      <c r="I348" s="57" t="str">
        <f t="shared" si="52"/>
        <v>-</v>
      </c>
      <c r="J348" s="26" t="str">
        <f t="shared" si="46"/>
        <v/>
      </c>
      <c r="K348" s="26" t="str">
        <f t="shared" si="53"/>
        <v/>
      </c>
      <c r="L348" s="26" t="str">
        <f t="shared" si="47"/>
        <v/>
      </c>
      <c r="M348" s="26" t="str">
        <f t="shared" si="48"/>
        <v/>
      </c>
      <c r="N348" s="26" t="str">
        <f t="shared" si="49"/>
        <v/>
      </c>
      <c r="O348" s="26" t="str">
        <f t="shared" si="50"/>
        <v/>
      </c>
      <c r="P348" s="56" t="str">
        <f>IF(OR(ISBLANK(Lieferung!$B$15),ISBLANK(G348)),"",IF(M348=FALSE,FALSE,IF(AND((Lieferung!$B$15-YEAR(G348))&gt;=16,(Lieferung!$B$15-YEAR(G348))&lt;=65),TRUE,FALSE)))</f>
        <v/>
      </c>
      <c r="Q348" s="26" t="str">
        <f>IF(ISBLANK(E348),"",IF(COUNTIF(Qualifikation!$O$12:$O$1011,I348)&gt;0,TRUE,FALSE))</f>
        <v/>
      </c>
      <c r="R348" s="62" t="str">
        <f t="shared" si="54"/>
        <v/>
      </c>
    </row>
    <row r="349" spans="1:18" x14ac:dyDescent="0.2">
      <c r="A349" s="46" t="str">
        <f t="shared" si="51"/>
        <v/>
      </c>
      <c r="B349" s="60"/>
      <c r="C349" s="60"/>
      <c r="D349" s="61"/>
      <c r="E349" s="59"/>
      <c r="F349" s="61"/>
      <c r="G349" s="149"/>
      <c r="H349" s="61"/>
      <c r="I349" s="57" t="str">
        <f t="shared" si="52"/>
        <v>-</v>
      </c>
      <c r="J349" s="26" t="str">
        <f t="shared" si="46"/>
        <v/>
      </c>
      <c r="K349" s="26" t="str">
        <f t="shared" si="53"/>
        <v/>
      </c>
      <c r="L349" s="26" t="str">
        <f t="shared" si="47"/>
        <v/>
      </c>
      <c r="M349" s="26" t="str">
        <f t="shared" si="48"/>
        <v/>
      </c>
      <c r="N349" s="26" t="str">
        <f t="shared" si="49"/>
        <v/>
      </c>
      <c r="O349" s="26" t="str">
        <f t="shared" si="50"/>
        <v/>
      </c>
      <c r="P349" s="56" t="str">
        <f>IF(OR(ISBLANK(Lieferung!$B$15),ISBLANK(G349)),"",IF(M349=FALSE,FALSE,IF(AND((Lieferung!$B$15-YEAR(G349))&gt;=16,(Lieferung!$B$15-YEAR(G349))&lt;=65),TRUE,FALSE)))</f>
        <v/>
      </c>
      <c r="Q349" s="26" t="str">
        <f>IF(ISBLANK(E349),"",IF(COUNTIF(Qualifikation!$O$12:$O$1011,I349)&gt;0,TRUE,FALSE))</f>
        <v/>
      </c>
      <c r="R349" s="62" t="str">
        <f t="shared" si="54"/>
        <v/>
      </c>
    </row>
    <row r="350" spans="1:18" x14ac:dyDescent="0.2">
      <c r="A350" s="46" t="str">
        <f t="shared" si="51"/>
        <v/>
      </c>
      <c r="B350" s="60"/>
      <c r="C350" s="60"/>
      <c r="D350" s="61"/>
      <c r="E350" s="59"/>
      <c r="F350" s="61"/>
      <c r="G350" s="149"/>
      <c r="H350" s="61"/>
      <c r="I350" s="57" t="str">
        <f t="shared" si="52"/>
        <v>-</v>
      </c>
      <c r="J350" s="26" t="str">
        <f t="shared" si="46"/>
        <v/>
      </c>
      <c r="K350" s="26" t="str">
        <f t="shared" si="53"/>
        <v/>
      </c>
      <c r="L350" s="26" t="str">
        <f t="shared" si="47"/>
        <v/>
      </c>
      <c r="M350" s="26" t="str">
        <f t="shared" si="48"/>
        <v/>
      </c>
      <c r="N350" s="26" t="str">
        <f t="shared" si="49"/>
        <v/>
      </c>
      <c r="O350" s="26" t="str">
        <f t="shared" si="50"/>
        <v/>
      </c>
      <c r="P350" s="56" t="str">
        <f>IF(OR(ISBLANK(Lieferung!$B$15),ISBLANK(G350)),"",IF(M350=FALSE,FALSE,IF(AND((Lieferung!$B$15-YEAR(G350))&gt;=16,(Lieferung!$B$15-YEAR(G350))&lt;=65),TRUE,FALSE)))</f>
        <v/>
      </c>
      <c r="Q350" s="26" t="str">
        <f>IF(ISBLANK(E350),"",IF(COUNTIF(Qualifikation!$O$12:$O$1011,I350)&gt;0,TRUE,FALSE))</f>
        <v/>
      </c>
      <c r="R350" s="62" t="str">
        <f t="shared" si="54"/>
        <v/>
      </c>
    </row>
    <row r="351" spans="1:18" x14ac:dyDescent="0.2">
      <c r="A351" s="46" t="str">
        <f t="shared" si="51"/>
        <v/>
      </c>
      <c r="B351" s="60"/>
      <c r="C351" s="60"/>
      <c r="D351" s="61"/>
      <c r="E351" s="59"/>
      <c r="F351" s="61"/>
      <c r="G351" s="149"/>
      <c r="H351" s="61"/>
      <c r="I351" s="57" t="str">
        <f t="shared" si="52"/>
        <v>-</v>
      </c>
      <c r="J351" s="26" t="str">
        <f t="shared" si="46"/>
        <v/>
      </c>
      <c r="K351" s="26" t="str">
        <f t="shared" si="53"/>
        <v/>
      </c>
      <c r="L351" s="26" t="str">
        <f t="shared" si="47"/>
        <v/>
      </c>
      <c r="M351" s="26" t="str">
        <f t="shared" si="48"/>
        <v/>
      </c>
      <c r="N351" s="26" t="str">
        <f t="shared" si="49"/>
        <v/>
      </c>
      <c r="O351" s="26" t="str">
        <f t="shared" si="50"/>
        <v/>
      </c>
      <c r="P351" s="56" t="str">
        <f>IF(OR(ISBLANK(Lieferung!$B$15),ISBLANK(G351)),"",IF(M351=FALSE,FALSE,IF(AND((Lieferung!$B$15-YEAR(G351))&gt;=16,(Lieferung!$B$15-YEAR(G351))&lt;=65),TRUE,FALSE)))</f>
        <v/>
      </c>
      <c r="Q351" s="26" t="str">
        <f>IF(ISBLANK(E351),"",IF(COUNTIF(Qualifikation!$O$12:$O$1011,I351)&gt;0,TRUE,FALSE))</f>
        <v/>
      </c>
      <c r="R351" s="62" t="str">
        <f t="shared" si="54"/>
        <v/>
      </c>
    </row>
    <row r="352" spans="1:18" x14ac:dyDescent="0.2">
      <c r="A352" s="46" t="str">
        <f t="shared" si="51"/>
        <v/>
      </c>
      <c r="B352" s="60"/>
      <c r="C352" s="60"/>
      <c r="D352" s="61"/>
      <c r="E352" s="59"/>
      <c r="F352" s="61"/>
      <c r="G352" s="149"/>
      <c r="H352" s="61"/>
      <c r="I352" s="57" t="str">
        <f t="shared" si="52"/>
        <v>-</v>
      </c>
      <c r="J352" s="26" t="str">
        <f t="shared" si="46"/>
        <v/>
      </c>
      <c r="K352" s="26" t="str">
        <f t="shared" si="53"/>
        <v/>
      </c>
      <c r="L352" s="26" t="str">
        <f t="shared" si="47"/>
        <v/>
      </c>
      <c r="M352" s="26" t="str">
        <f t="shared" si="48"/>
        <v/>
      </c>
      <c r="N352" s="26" t="str">
        <f t="shared" si="49"/>
        <v/>
      </c>
      <c r="O352" s="26" t="str">
        <f t="shared" si="50"/>
        <v/>
      </c>
      <c r="P352" s="56" t="str">
        <f>IF(OR(ISBLANK(Lieferung!$B$15),ISBLANK(G352)),"",IF(M352=FALSE,FALSE,IF(AND((Lieferung!$B$15-YEAR(G352))&gt;=16,(Lieferung!$B$15-YEAR(G352))&lt;=65),TRUE,FALSE)))</f>
        <v/>
      </c>
      <c r="Q352" s="26" t="str">
        <f>IF(ISBLANK(E352),"",IF(COUNTIF(Qualifikation!$O$12:$O$1011,I352)&gt;0,TRUE,FALSE))</f>
        <v/>
      </c>
      <c r="R352" s="62" t="str">
        <f t="shared" si="54"/>
        <v/>
      </c>
    </row>
    <row r="353" spans="1:18" x14ac:dyDescent="0.2">
      <c r="A353" s="46" t="str">
        <f t="shared" si="51"/>
        <v/>
      </c>
      <c r="B353" s="60"/>
      <c r="C353" s="60"/>
      <c r="D353" s="61"/>
      <c r="E353" s="59"/>
      <c r="F353" s="61"/>
      <c r="G353" s="149"/>
      <c r="H353" s="61"/>
      <c r="I353" s="57" t="str">
        <f t="shared" si="52"/>
        <v>-</v>
      </c>
      <c r="J353" s="26" t="str">
        <f t="shared" si="46"/>
        <v/>
      </c>
      <c r="K353" s="26" t="str">
        <f t="shared" si="53"/>
        <v/>
      </c>
      <c r="L353" s="26" t="str">
        <f t="shared" si="47"/>
        <v/>
      </c>
      <c r="M353" s="26" t="str">
        <f t="shared" si="48"/>
        <v/>
      </c>
      <c r="N353" s="26" t="str">
        <f t="shared" si="49"/>
        <v/>
      </c>
      <c r="O353" s="26" t="str">
        <f t="shared" si="50"/>
        <v/>
      </c>
      <c r="P353" s="56" t="str">
        <f>IF(OR(ISBLANK(Lieferung!$B$15),ISBLANK(G353)),"",IF(M353=FALSE,FALSE,IF(AND((Lieferung!$B$15-YEAR(G353))&gt;=16,(Lieferung!$B$15-YEAR(G353))&lt;=65),TRUE,FALSE)))</f>
        <v/>
      </c>
      <c r="Q353" s="26" t="str">
        <f>IF(ISBLANK(E353),"",IF(COUNTIF(Qualifikation!$O$12:$O$1011,I353)&gt;0,TRUE,FALSE))</f>
        <v/>
      </c>
      <c r="R353" s="62" t="str">
        <f t="shared" si="54"/>
        <v/>
      </c>
    </row>
    <row r="354" spans="1:18" x14ac:dyDescent="0.2">
      <c r="A354" s="46" t="str">
        <f t="shared" si="51"/>
        <v/>
      </c>
      <c r="B354" s="60"/>
      <c r="C354" s="60"/>
      <c r="D354" s="61"/>
      <c r="E354" s="59"/>
      <c r="F354" s="61"/>
      <c r="G354" s="149"/>
      <c r="H354" s="61"/>
      <c r="I354" s="57" t="str">
        <f t="shared" si="52"/>
        <v>-</v>
      </c>
      <c r="J354" s="26" t="str">
        <f t="shared" si="46"/>
        <v/>
      </c>
      <c r="K354" s="26" t="str">
        <f t="shared" si="53"/>
        <v/>
      </c>
      <c r="L354" s="26" t="str">
        <f t="shared" si="47"/>
        <v/>
      </c>
      <c r="M354" s="26" t="str">
        <f t="shared" si="48"/>
        <v/>
      </c>
      <c r="N354" s="26" t="str">
        <f t="shared" si="49"/>
        <v/>
      </c>
      <c r="O354" s="26" t="str">
        <f t="shared" si="50"/>
        <v/>
      </c>
      <c r="P354" s="56" t="str">
        <f>IF(OR(ISBLANK(Lieferung!$B$15),ISBLANK(G354)),"",IF(M354=FALSE,FALSE,IF(AND((Lieferung!$B$15-YEAR(G354))&gt;=16,(Lieferung!$B$15-YEAR(G354))&lt;=65),TRUE,FALSE)))</f>
        <v/>
      </c>
      <c r="Q354" s="26" t="str">
        <f>IF(ISBLANK(E354),"",IF(COUNTIF(Qualifikation!$O$12:$O$1011,I354)&gt;0,TRUE,FALSE))</f>
        <v/>
      </c>
      <c r="R354" s="62" t="str">
        <f t="shared" si="54"/>
        <v/>
      </c>
    </row>
    <row r="355" spans="1:18" x14ac:dyDescent="0.2">
      <c r="A355" s="46" t="str">
        <f t="shared" si="51"/>
        <v/>
      </c>
      <c r="B355" s="60"/>
      <c r="C355" s="60"/>
      <c r="D355" s="61"/>
      <c r="E355" s="59"/>
      <c r="F355" s="61"/>
      <c r="G355" s="149"/>
      <c r="H355" s="61"/>
      <c r="I355" s="57" t="str">
        <f t="shared" si="52"/>
        <v>-</v>
      </c>
      <c r="J355" s="26" t="str">
        <f t="shared" si="46"/>
        <v/>
      </c>
      <c r="K355" s="26" t="str">
        <f t="shared" si="53"/>
        <v/>
      </c>
      <c r="L355" s="26" t="str">
        <f t="shared" si="47"/>
        <v/>
      </c>
      <c r="M355" s="26" t="str">
        <f t="shared" si="48"/>
        <v/>
      </c>
      <c r="N355" s="26" t="str">
        <f t="shared" si="49"/>
        <v/>
      </c>
      <c r="O355" s="26" t="str">
        <f t="shared" si="50"/>
        <v/>
      </c>
      <c r="P355" s="56" t="str">
        <f>IF(OR(ISBLANK(Lieferung!$B$15),ISBLANK(G355)),"",IF(M355=FALSE,FALSE,IF(AND((Lieferung!$B$15-YEAR(G355))&gt;=16,(Lieferung!$B$15-YEAR(G355))&lt;=65),TRUE,FALSE)))</f>
        <v/>
      </c>
      <c r="Q355" s="26" t="str">
        <f>IF(ISBLANK(E355),"",IF(COUNTIF(Qualifikation!$O$12:$O$1011,I355)&gt;0,TRUE,FALSE))</f>
        <v/>
      </c>
      <c r="R355" s="62" t="str">
        <f t="shared" si="54"/>
        <v/>
      </c>
    </row>
    <row r="356" spans="1:18" x14ac:dyDescent="0.2">
      <c r="A356" s="46" t="str">
        <f t="shared" si="51"/>
        <v/>
      </c>
      <c r="B356" s="60"/>
      <c r="C356" s="60"/>
      <c r="D356" s="61"/>
      <c r="E356" s="59"/>
      <c r="F356" s="61"/>
      <c r="G356" s="149"/>
      <c r="H356" s="61"/>
      <c r="I356" s="57" t="str">
        <f t="shared" si="52"/>
        <v>-</v>
      </c>
      <c r="J356" s="26" t="str">
        <f t="shared" si="46"/>
        <v/>
      </c>
      <c r="K356" s="26" t="str">
        <f t="shared" si="53"/>
        <v/>
      </c>
      <c r="L356" s="26" t="str">
        <f t="shared" si="47"/>
        <v/>
      </c>
      <c r="M356" s="26" t="str">
        <f t="shared" si="48"/>
        <v/>
      </c>
      <c r="N356" s="26" t="str">
        <f t="shared" si="49"/>
        <v/>
      </c>
      <c r="O356" s="26" t="str">
        <f t="shared" si="50"/>
        <v/>
      </c>
      <c r="P356" s="56" t="str">
        <f>IF(OR(ISBLANK(Lieferung!$B$15),ISBLANK(G356)),"",IF(M356=FALSE,FALSE,IF(AND((Lieferung!$B$15-YEAR(G356))&gt;=16,(Lieferung!$B$15-YEAR(G356))&lt;=65),TRUE,FALSE)))</f>
        <v/>
      </c>
      <c r="Q356" s="26" t="str">
        <f>IF(ISBLANK(E356),"",IF(COUNTIF(Qualifikation!$O$12:$O$1011,I356)&gt;0,TRUE,FALSE))</f>
        <v/>
      </c>
      <c r="R356" s="62" t="str">
        <f t="shared" si="54"/>
        <v/>
      </c>
    </row>
    <row r="357" spans="1:18" x14ac:dyDescent="0.2">
      <c r="A357" s="46" t="str">
        <f t="shared" si="51"/>
        <v/>
      </c>
      <c r="B357" s="60"/>
      <c r="C357" s="60"/>
      <c r="D357" s="61"/>
      <c r="E357" s="59"/>
      <c r="F357" s="61"/>
      <c r="G357" s="149"/>
      <c r="H357" s="61"/>
      <c r="I357" s="57" t="str">
        <f t="shared" si="52"/>
        <v>-</v>
      </c>
      <c r="J357" s="26" t="str">
        <f t="shared" si="46"/>
        <v/>
      </c>
      <c r="K357" s="26" t="str">
        <f t="shared" si="53"/>
        <v/>
      </c>
      <c r="L357" s="26" t="str">
        <f t="shared" si="47"/>
        <v/>
      </c>
      <c r="M357" s="26" t="str">
        <f t="shared" si="48"/>
        <v/>
      </c>
      <c r="N357" s="26" t="str">
        <f t="shared" si="49"/>
        <v/>
      </c>
      <c r="O357" s="26" t="str">
        <f t="shared" si="50"/>
        <v/>
      </c>
      <c r="P357" s="56" t="str">
        <f>IF(OR(ISBLANK(Lieferung!$B$15),ISBLANK(G357)),"",IF(M357=FALSE,FALSE,IF(AND((Lieferung!$B$15-YEAR(G357))&gt;=16,(Lieferung!$B$15-YEAR(G357))&lt;=65),TRUE,FALSE)))</f>
        <v/>
      </c>
      <c r="Q357" s="26" t="str">
        <f>IF(ISBLANK(E357),"",IF(COUNTIF(Qualifikation!$O$12:$O$1011,I357)&gt;0,TRUE,FALSE))</f>
        <v/>
      </c>
      <c r="R357" s="62" t="str">
        <f t="shared" si="54"/>
        <v/>
      </c>
    </row>
    <row r="358" spans="1:18" x14ac:dyDescent="0.2">
      <c r="A358" s="46" t="str">
        <f t="shared" si="51"/>
        <v/>
      </c>
      <c r="B358" s="60"/>
      <c r="C358" s="60"/>
      <c r="D358" s="61"/>
      <c r="E358" s="59"/>
      <c r="F358" s="61"/>
      <c r="G358" s="149"/>
      <c r="H358" s="61"/>
      <c r="I358" s="57" t="str">
        <f t="shared" si="52"/>
        <v>-</v>
      </c>
      <c r="J358" s="26" t="str">
        <f t="shared" si="46"/>
        <v/>
      </c>
      <c r="K358" s="26" t="str">
        <f t="shared" si="53"/>
        <v/>
      </c>
      <c r="L358" s="26" t="str">
        <f t="shared" si="47"/>
        <v/>
      </c>
      <c r="M358" s="26" t="str">
        <f t="shared" si="48"/>
        <v/>
      </c>
      <c r="N358" s="26" t="str">
        <f t="shared" si="49"/>
        <v/>
      </c>
      <c r="O358" s="26" t="str">
        <f t="shared" si="50"/>
        <v/>
      </c>
      <c r="P358" s="56" t="str">
        <f>IF(OR(ISBLANK(Lieferung!$B$15),ISBLANK(G358)),"",IF(M358=FALSE,FALSE,IF(AND((Lieferung!$B$15-YEAR(G358))&gt;=16,(Lieferung!$B$15-YEAR(G358))&lt;=65),TRUE,FALSE)))</f>
        <v/>
      </c>
      <c r="Q358" s="26" t="str">
        <f>IF(ISBLANK(E358),"",IF(COUNTIF(Qualifikation!$O$12:$O$1011,I358)&gt;0,TRUE,FALSE))</f>
        <v/>
      </c>
      <c r="R358" s="62" t="str">
        <f t="shared" si="54"/>
        <v/>
      </c>
    </row>
    <row r="359" spans="1:18" x14ac:dyDescent="0.2">
      <c r="A359" s="46" t="str">
        <f t="shared" si="51"/>
        <v/>
      </c>
      <c r="B359" s="60"/>
      <c r="C359" s="60"/>
      <c r="D359" s="61"/>
      <c r="E359" s="59"/>
      <c r="F359" s="61"/>
      <c r="G359" s="149"/>
      <c r="H359" s="61"/>
      <c r="I359" s="57" t="str">
        <f t="shared" si="52"/>
        <v>-</v>
      </c>
      <c r="J359" s="26" t="str">
        <f t="shared" si="46"/>
        <v/>
      </c>
      <c r="K359" s="26" t="str">
        <f t="shared" si="53"/>
        <v/>
      </c>
      <c r="L359" s="26" t="str">
        <f t="shared" si="47"/>
        <v/>
      </c>
      <c r="M359" s="26" t="str">
        <f t="shared" si="48"/>
        <v/>
      </c>
      <c r="N359" s="26" t="str">
        <f t="shared" si="49"/>
        <v/>
      </c>
      <c r="O359" s="26" t="str">
        <f t="shared" si="50"/>
        <v/>
      </c>
      <c r="P359" s="56" t="str">
        <f>IF(OR(ISBLANK(Lieferung!$B$15),ISBLANK(G359)),"",IF(M359=FALSE,FALSE,IF(AND((Lieferung!$B$15-YEAR(G359))&gt;=16,(Lieferung!$B$15-YEAR(G359))&lt;=65),TRUE,FALSE)))</f>
        <v/>
      </c>
      <c r="Q359" s="26" t="str">
        <f>IF(ISBLANK(E359),"",IF(COUNTIF(Qualifikation!$O$12:$O$1011,I359)&gt;0,TRUE,FALSE))</f>
        <v/>
      </c>
      <c r="R359" s="62" t="str">
        <f t="shared" si="54"/>
        <v/>
      </c>
    </row>
    <row r="360" spans="1:18" x14ac:dyDescent="0.2">
      <c r="A360" s="46" t="str">
        <f t="shared" si="51"/>
        <v/>
      </c>
      <c r="B360" s="60"/>
      <c r="C360" s="60"/>
      <c r="D360" s="61"/>
      <c r="E360" s="59"/>
      <c r="F360" s="61"/>
      <c r="G360" s="149"/>
      <c r="H360" s="61"/>
      <c r="I360" s="57" t="str">
        <f t="shared" si="52"/>
        <v>-</v>
      </c>
      <c r="J360" s="26" t="str">
        <f t="shared" si="46"/>
        <v/>
      </c>
      <c r="K360" s="26" t="str">
        <f t="shared" si="53"/>
        <v/>
      </c>
      <c r="L360" s="26" t="str">
        <f t="shared" si="47"/>
        <v/>
      </c>
      <c r="M360" s="26" t="str">
        <f t="shared" si="48"/>
        <v/>
      </c>
      <c r="N360" s="26" t="str">
        <f t="shared" si="49"/>
        <v/>
      </c>
      <c r="O360" s="26" t="str">
        <f t="shared" si="50"/>
        <v/>
      </c>
      <c r="P360" s="56" t="str">
        <f>IF(OR(ISBLANK(Lieferung!$B$15),ISBLANK(G360)),"",IF(M360=FALSE,FALSE,IF(AND((Lieferung!$B$15-YEAR(G360))&gt;=16,(Lieferung!$B$15-YEAR(G360))&lt;=65),TRUE,FALSE)))</f>
        <v/>
      </c>
      <c r="Q360" s="26" t="str">
        <f>IF(ISBLANK(E360),"",IF(COUNTIF(Qualifikation!$O$12:$O$1011,I360)&gt;0,TRUE,FALSE))</f>
        <v/>
      </c>
      <c r="R360" s="62" t="str">
        <f t="shared" si="54"/>
        <v/>
      </c>
    </row>
    <row r="361" spans="1:18" x14ac:dyDescent="0.2">
      <c r="A361" s="46" t="str">
        <f t="shared" si="51"/>
        <v/>
      </c>
      <c r="B361" s="60"/>
      <c r="C361" s="60"/>
      <c r="D361" s="61"/>
      <c r="E361" s="59"/>
      <c r="F361" s="61"/>
      <c r="G361" s="149"/>
      <c r="H361" s="61"/>
      <c r="I361" s="57" t="str">
        <f t="shared" si="52"/>
        <v>-</v>
      </c>
      <c r="J361" s="26" t="str">
        <f t="shared" si="46"/>
        <v/>
      </c>
      <c r="K361" s="26" t="str">
        <f t="shared" si="53"/>
        <v/>
      </c>
      <c r="L361" s="26" t="str">
        <f t="shared" si="47"/>
        <v/>
      </c>
      <c r="M361" s="26" t="str">
        <f t="shared" si="48"/>
        <v/>
      </c>
      <c r="N361" s="26" t="str">
        <f t="shared" si="49"/>
        <v/>
      </c>
      <c r="O361" s="26" t="str">
        <f t="shared" si="50"/>
        <v/>
      </c>
      <c r="P361" s="56" t="str">
        <f>IF(OR(ISBLANK(Lieferung!$B$15),ISBLANK(G361)),"",IF(M361=FALSE,FALSE,IF(AND((Lieferung!$B$15-YEAR(G361))&gt;=16,(Lieferung!$B$15-YEAR(G361))&lt;=65),TRUE,FALSE)))</f>
        <v/>
      </c>
      <c r="Q361" s="26" t="str">
        <f>IF(ISBLANK(E361),"",IF(COUNTIF(Qualifikation!$O$12:$O$1011,I361)&gt;0,TRUE,FALSE))</f>
        <v/>
      </c>
      <c r="R361" s="62" t="str">
        <f t="shared" si="54"/>
        <v/>
      </c>
    </row>
    <row r="362" spans="1:18" x14ac:dyDescent="0.2">
      <c r="A362" s="46" t="str">
        <f t="shared" si="51"/>
        <v/>
      </c>
      <c r="B362" s="60"/>
      <c r="C362" s="60"/>
      <c r="D362" s="61"/>
      <c r="E362" s="59"/>
      <c r="F362" s="61"/>
      <c r="G362" s="149"/>
      <c r="H362" s="61"/>
      <c r="I362" s="57" t="str">
        <f t="shared" si="52"/>
        <v>-</v>
      </c>
      <c r="J362" s="26" t="str">
        <f t="shared" si="46"/>
        <v/>
      </c>
      <c r="K362" s="26" t="str">
        <f t="shared" si="53"/>
        <v/>
      </c>
      <c r="L362" s="26" t="str">
        <f t="shared" si="47"/>
        <v/>
      </c>
      <c r="M362" s="26" t="str">
        <f t="shared" si="48"/>
        <v/>
      </c>
      <c r="N362" s="26" t="str">
        <f t="shared" si="49"/>
        <v/>
      </c>
      <c r="O362" s="26" t="str">
        <f t="shared" si="50"/>
        <v/>
      </c>
      <c r="P362" s="56" t="str">
        <f>IF(OR(ISBLANK(Lieferung!$B$15),ISBLANK(G362)),"",IF(M362=FALSE,FALSE,IF(AND((Lieferung!$B$15-YEAR(G362))&gt;=16,(Lieferung!$B$15-YEAR(G362))&lt;=65),TRUE,FALSE)))</f>
        <v/>
      </c>
      <c r="Q362" s="26" t="str">
        <f>IF(ISBLANK(E362),"",IF(COUNTIF(Qualifikation!$O$12:$O$1011,I362)&gt;0,TRUE,FALSE))</f>
        <v/>
      </c>
      <c r="R362" s="62" t="str">
        <f t="shared" si="54"/>
        <v/>
      </c>
    </row>
    <row r="363" spans="1:18" x14ac:dyDescent="0.2">
      <c r="A363" s="46" t="str">
        <f t="shared" si="51"/>
        <v/>
      </c>
      <c r="B363" s="60"/>
      <c r="C363" s="60"/>
      <c r="D363" s="61"/>
      <c r="E363" s="59"/>
      <c r="F363" s="61"/>
      <c r="G363" s="149"/>
      <c r="H363" s="61"/>
      <c r="I363" s="57" t="str">
        <f t="shared" si="52"/>
        <v>-</v>
      </c>
      <c r="J363" s="26" t="str">
        <f t="shared" si="46"/>
        <v/>
      </c>
      <c r="K363" s="26" t="str">
        <f t="shared" si="53"/>
        <v/>
      </c>
      <c r="L363" s="26" t="str">
        <f t="shared" si="47"/>
        <v/>
      </c>
      <c r="M363" s="26" t="str">
        <f t="shared" si="48"/>
        <v/>
      </c>
      <c r="N363" s="26" t="str">
        <f t="shared" si="49"/>
        <v/>
      </c>
      <c r="O363" s="26" t="str">
        <f t="shared" si="50"/>
        <v/>
      </c>
      <c r="P363" s="56" t="str">
        <f>IF(OR(ISBLANK(Lieferung!$B$15),ISBLANK(G363)),"",IF(M363=FALSE,FALSE,IF(AND((Lieferung!$B$15-YEAR(G363))&gt;=16,(Lieferung!$B$15-YEAR(G363))&lt;=65),TRUE,FALSE)))</f>
        <v/>
      </c>
      <c r="Q363" s="26" t="str">
        <f>IF(ISBLANK(E363),"",IF(COUNTIF(Qualifikation!$O$12:$O$1011,I363)&gt;0,TRUE,FALSE))</f>
        <v/>
      </c>
      <c r="R363" s="62" t="str">
        <f t="shared" si="54"/>
        <v/>
      </c>
    </row>
    <row r="364" spans="1:18" x14ac:dyDescent="0.2">
      <c r="A364" s="46" t="str">
        <f t="shared" si="51"/>
        <v/>
      </c>
      <c r="B364" s="60"/>
      <c r="C364" s="60"/>
      <c r="D364" s="61"/>
      <c r="E364" s="59"/>
      <c r="F364" s="61"/>
      <c r="G364" s="149"/>
      <c r="H364" s="61"/>
      <c r="I364" s="57" t="str">
        <f t="shared" si="52"/>
        <v>-</v>
      </c>
      <c r="J364" s="26" t="str">
        <f t="shared" si="46"/>
        <v/>
      </c>
      <c r="K364" s="26" t="str">
        <f t="shared" si="53"/>
        <v/>
      </c>
      <c r="L364" s="26" t="str">
        <f t="shared" si="47"/>
        <v/>
      </c>
      <c r="M364" s="26" t="str">
        <f t="shared" si="48"/>
        <v/>
      </c>
      <c r="N364" s="26" t="str">
        <f t="shared" si="49"/>
        <v/>
      </c>
      <c r="O364" s="26" t="str">
        <f t="shared" si="50"/>
        <v/>
      </c>
      <c r="P364" s="56" t="str">
        <f>IF(OR(ISBLANK(Lieferung!$B$15),ISBLANK(G364)),"",IF(M364=FALSE,FALSE,IF(AND((Lieferung!$B$15-YEAR(G364))&gt;=16,(Lieferung!$B$15-YEAR(G364))&lt;=65),TRUE,FALSE)))</f>
        <v/>
      </c>
      <c r="Q364" s="26" t="str">
        <f>IF(ISBLANK(E364),"",IF(COUNTIF(Qualifikation!$O$12:$O$1011,I364)&gt;0,TRUE,FALSE))</f>
        <v/>
      </c>
      <c r="R364" s="62" t="str">
        <f t="shared" si="54"/>
        <v/>
      </c>
    </row>
    <row r="365" spans="1:18" x14ac:dyDescent="0.2">
      <c r="A365" s="46" t="str">
        <f t="shared" si="51"/>
        <v/>
      </c>
      <c r="B365" s="60"/>
      <c r="C365" s="60"/>
      <c r="D365" s="61"/>
      <c r="E365" s="59"/>
      <c r="F365" s="61"/>
      <c r="G365" s="149"/>
      <c r="H365" s="61"/>
      <c r="I365" s="57" t="str">
        <f t="shared" si="52"/>
        <v>-</v>
      </c>
      <c r="J365" s="26" t="str">
        <f t="shared" si="46"/>
        <v/>
      </c>
      <c r="K365" s="26" t="str">
        <f t="shared" si="53"/>
        <v/>
      </c>
      <c r="L365" s="26" t="str">
        <f t="shared" si="47"/>
        <v/>
      </c>
      <c r="M365" s="26" t="str">
        <f t="shared" si="48"/>
        <v/>
      </c>
      <c r="N365" s="26" t="str">
        <f t="shared" si="49"/>
        <v/>
      </c>
      <c r="O365" s="26" t="str">
        <f t="shared" si="50"/>
        <v/>
      </c>
      <c r="P365" s="56" t="str">
        <f>IF(OR(ISBLANK(Lieferung!$B$15),ISBLANK(G365)),"",IF(M365=FALSE,FALSE,IF(AND((Lieferung!$B$15-YEAR(G365))&gt;=16,(Lieferung!$B$15-YEAR(G365))&lt;=65),TRUE,FALSE)))</f>
        <v/>
      </c>
      <c r="Q365" s="26" t="str">
        <f>IF(ISBLANK(E365),"",IF(COUNTIF(Qualifikation!$O$12:$O$1011,I365)&gt;0,TRUE,FALSE))</f>
        <v/>
      </c>
      <c r="R365" s="62" t="str">
        <f t="shared" si="54"/>
        <v/>
      </c>
    </row>
    <row r="366" spans="1:18" x14ac:dyDescent="0.2">
      <c r="A366" s="46" t="str">
        <f t="shared" si="51"/>
        <v/>
      </c>
      <c r="B366" s="60"/>
      <c r="C366" s="60"/>
      <c r="D366" s="61"/>
      <c r="E366" s="59"/>
      <c r="F366" s="61"/>
      <c r="G366" s="149"/>
      <c r="H366" s="61"/>
      <c r="I366" s="57" t="str">
        <f t="shared" si="52"/>
        <v>-</v>
      </c>
      <c r="J366" s="26" t="str">
        <f t="shared" si="46"/>
        <v/>
      </c>
      <c r="K366" s="26" t="str">
        <f t="shared" si="53"/>
        <v/>
      </c>
      <c r="L366" s="26" t="str">
        <f t="shared" si="47"/>
        <v/>
      </c>
      <c r="M366" s="26" t="str">
        <f t="shared" si="48"/>
        <v/>
      </c>
      <c r="N366" s="26" t="str">
        <f t="shared" si="49"/>
        <v/>
      </c>
      <c r="O366" s="26" t="str">
        <f t="shared" si="50"/>
        <v/>
      </c>
      <c r="P366" s="56" t="str">
        <f>IF(OR(ISBLANK(Lieferung!$B$15),ISBLANK(G366)),"",IF(M366=FALSE,FALSE,IF(AND((Lieferung!$B$15-YEAR(G366))&gt;=16,(Lieferung!$B$15-YEAR(G366))&lt;=65),TRUE,FALSE)))</f>
        <v/>
      </c>
      <c r="Q366" s="26" t="str">
        <f>IF(ISBLANK(E366),"",IF(COUNTIF(Qualifikation!$O$12:$O$1011,I366)&gt;0,TRUE,FALSE))</f>
        <v/>
      </c>
      <c r="R366" s="62" t="str">
        <f t="shared" si="54"/>
        <v/>
      </c>
    </row>
    <row r="367" spans="1:18" x14ac:dyDescent="0.2">
      <c r="A367" s="46" t="str">
        <f t="shared" si="51"/>
        <v/>
      </c>
      <c r="B367" s="60"/>
      <c r="C367" s="60"/>
      <c r="D367" s="61"/>
      <c r="E367" s="59"/>
      <c r="F367" s="61"/>
      <c r="G367" s="149"/>
      <c r="H367" s="61"/>
      <c r="I367" s="57" t="str">
        <f t="shared" si="52"/>
        <v>-</v>
      </c>
      <c r="J367" s="26" t="str">
        <f t="shared" si="46"/>
        <v/>
      </c>
      <c r="K367" s="26" t="str">
        <f t="shared" si="53"/>
        <v/>
      </c>
      <c r="L367" s="26" t="str">
        <f t="shared" si="47"/>
        <v/>
      </c>
      <c r="M367" s="26" t="str">
        <f t="shared" si="48"/>
        <v/>
      </c>
      <c r="N367" s="26" t="str">
        <f t="shared" si="49"/>
        <v/>
      </c>
      <c r="O367" s="26" t="str">
        <f t="shared" si="50"/>
        <v/>
      </c>
      <c r="P367" s="56" t="str">
        <f>IF(OR(ISBLANK(Lieferung!$B$15),ISBLANK(G367)),"",IF(M367=FALSE,FALSE,IF(AND((Lieferung!$B$15-YEAR(G367))&gt;=16,(Lieferung!$B$15-YEAR(G367))&lt;=65),TRUE,FALSE)))</f>
        <v/>
      </c>
      <c r="Q367" s="26" t="str">
        <f>IF(ISBLANK(E367),"",IF(COUNTIF(Qualifikation!$O$12:$O$1011,I367)&gt;0,TRUE,FALSE))</f>
        <v/>
      </c>
      <c r="R367" s="62" t="str">
        <f t="shared" si="54"/>
        <v/>
      </c>
    </row>
    <row r="368" spans="1:18" x14ac:dyDescent="0.2">
      <c r="A368" s="46" t="str">
        <f t="shared" si="51"/>
        <v/>
      </c>
      <c r="B368" s="60"/>
      <c r="C368" s="60"/>
      <c r="D368" s="61"/>
      <c r="E368" s="59"/>
      <c r="F368" s="61"/>
      <c r="G368" s="149"/>
      <c r="H368" s="61"/>
      <c r="I368" s="57" t="str">
        <f t="shared" si="52"/>
        <v>-</v>
      </c>
      <c r="J368" s="26" t="str">
        <f t="shared" ref="J368:J431" si="55">IF(D368="CH.AHV",IF(LEN(E368)=13,IF((MID(E368,13,1)+1-1)=MOD(10-(MID(E368,1,1)+3*MID(E368,2,1)+MID(E368,3,1)+3*MID(E368,4,1)+MID(E368,5,1)+3*MID(E368,6,1)+MID(E368,7,1)+3*MID(E368,8,1)+MID(E368,9,1)+3*MID(E368,10,1)+MID(E368,11,1)+3*MID(E368,12,1)),10),TRUE,FALSE),FALSE),"")</f>
        <v/>
      </c>
      <c r="K368" s="26" t="str">
        <f t="shared" si="53"/>
        <v/>
      </c>
      <c r="L368" s="26" t="str">
        <f t="shared" ref="L368:L431" si="56">IF(ISBLANK(D368),"",IF(OR(ISNA(MATCH(D368,codecatidpers,0)),D368="-"),FALSE,TRUE))</f>
        <v/>
      </c>
      <c r="M368" s="26" t="str">
        <f t="shared" ref="M368:M431" si="57">IF(ISBLANK(G368),"",IF(AND(G368 &gt; DATE(1925,1,1),G368 &lt; DATE(2100,1,1)),TRUE,FALSE))</f>
        <v/>
      </c>
      <c r="N368" s="26" t="str">
        <f t="shared" ref="N368:N431" si="58">IF(ISBLANK(F368),"",IF(OR(ISNA(MATCH(F368,libsex,0)),F368="-"),FALSE,TRUE))</f>
        <v/>
      </c>
      <c r="O368" s="26" t="str">
        <f t="shared" ref="O368:O431" si="59">IF(ISBLANK(H368),"",IF(OR(ISNA(MATCH(H368,libgem,0)),H368="-"),FALSE,TRUE))</f>
        <v/>
      </c>
      <c r="P368" s="56" t="str">
        <f>IF(OR(ISBLANK(Lieferung!$B$15),ISBLANK(G368)),"",IF(M368=FALSE,FALSE,IF(AND((Lieferung!$B$15-YEAR(G368))&gt;=16,(Lieferung!$B$15-YEAR(G368))&lt;=65),TRUE,FALSE)))</f>
        <v/>
      </c>
      <c r="Q368" s="26" t="str">
        <f>IF(ISBLANK(E368),"",IF(COUNTIF(Qualifikation!$O$12:$O$1011,I368)&gt;0,TRUE,FALSE))</f>
        <v/>
      </c>
      <c r="R368" s="62" t="str">
        <f t="shared" si="54"/>
        <v/>
      </c>
    </row>
    <row r="369" spans="1:18" x14ac:dyDescent="0.2">
      <c r="A369" s="46" t="str">
        <f t="shared" si="51"/>
        <v/>
      </c>
      <c r="B369" s="60"/>
      <c r="C369" s="60"/>
      <c r="D369" s="61"/>
      <c r="E369" s="59"/>
      <c r="F369" s="61"/>
      <c r="G369" s="149"/>
      <c r="H369" s="61"/>
      <c r="I369" s="57" t="str">
        <f t="shared" si="52"/>
        <v>-</v>
      </c>
      <c r="J369" s="26" t="str">
        <f t="shared" si="55"/>
        <v/>
      </c>
      <c r="K369" s="26" t="str">
        <f t="shared" si="53"/>
        <v/>
      </c>
      <c r="L369" s="26" t="str">
        <f t="shared" si="56"/>
        <v/>
      </c>
      <c r="M369" s="26" t="str">
        <f t="shared" si="57"/>
        <v/>
      </c>
      <c r="N369" s="26" t="str">
        <f t="shared" si="58"/>
        <v/>
      </c>
      <c r="O369" s="26" t="str">
        <f t="shared" si="59"/>
        <v/>
      </c>
      <c r="P369" s="56" t="str">
        <f>IF(OR(ISBLANK(Lieferung!$B$15),ISBLANK(G369)),"",IF(M369=FALSE,FALSE,IF(AND((Lieferung!$B$15-YEAR(G369))&gt;=16,(Lieferung!$B$15-YEAR(G369))&lt;=65),TRUE,FALSE)))</f>
        <v/>
      </c>
      <c r="Q369" s="26" t="str">
        <f>IF(ISBLANK(E369),"",IF(COUNTIF(Qualifikation!$O$12:$O$1011,I369)&gt;0,TRUE,FALSE))</f>
        <v/>
      </c>
      <c r="R369" s="62" t="str">
        <f t="shared" si="54"/>
        <v/>
      </c>
    </row>
    <row r="370" spans="1:18" x14ac:dyDescent="0.2">
      <c r="A370" s="46" t="str">
        <f t="shared" si="51"/>
        <v/>
      </c>
      <c r="B370" s="60"/>
      <c r="C370" s="60"/>
      <c r="D370" s="61"/>
      <c r="E370" s="59"/>
      <c r="F370" s="61"/>
      <c r="G370" s="149"/>
      <c r="H370" s="61"/>
      <c r="I370" s="57" t="str">
        <f t="shared" si="52"/>
        <v>-</v>
      </c>
      <c r="J370" s="26" t="str">
        <f t="shared" si="55"/>
        <v/>
      </c>
      <c r="K370" s="26" t="str">
        <f t="shared" si="53"/>
        <v/>
      </c>
      <c r="L370" s="26" t="str">
        <f t="shared" si="56"/>
        <v/>
      </c>
      <c r="M370" s="26" t="str">
        <f t="shared" si="57"/>
        <v/>
      </c>
      <c r="N370" s="26" t="str">
        <f t="shared" si="58"/>
        <v/>
      </c>
      <c r="O370" s="26" t="str">
        <f t="shared" si="59"/>
        <v/>
      </c>
      <c r="P370" s="56" t="str">
        <f>IF(OR(ISBLANK(Lieferung!$B$15),ISBLANK(G370)),"",IF(M370=FALSE,FALSE,IF(AND((Lieferung!$B$15-YEAR(G370))&gt;=16,(Lieferung!$B$15-YEAR(G370))&lt;=65),TRUE,FALSE)))</f>
        <v/>
      </c>
      <c r="Q370" s="26" t="str">
        <f>IF(ISBLANK(E370),"",IF(COUNTIF(Qualifikation!$O$12:$O$1011,I370)&gt;0,TRUE,FALSE))</f>
        <v/>
      </c>
      <c r="R370" s="62" t="str">
        <f t="shared" si="54"/>
        <v/>
      </c>
    </row>
    <row r="371" spans="1:18" x14ac:dyDescent="0.2">
      <c r="A371" s="46" t="str">
        <f t="shared" si="51"/>
        <v/>
      </c>
      <c r="B371" s="60"/>
      <c r="C371" s="60"/>
      <c r="D371" s="61"/>
      <c r="E371" s="59"/>
      <c r="F371" s="61"/>
      <c r="G371" s="149"/>
      <c r="H371" s="61"/>
      <c r="I371" s="57" t="str">
        <f t="shared" si="52"/>
        <v>-</v>
      </c>
      <c r="J371" s="26" t="str">
        <f t="shared" si="55"/>
        <v/>
      </c>
      <c r="K371" s="26" t="str">
        <f t="shared" si="53"/>
        <v/>
      </c>
      <c r="L371" s="26" t="str">
        <f t="shared" si="56"/>
        <v/>
      </c>
      <c r="M371" s="26" t="str">
        <f t="shared" si="57"/>
        <v/>
      </c>
      <c r="N371" s="26" t="str">
        <f t="shared" si="58"/>
        <v/>
      </c>
      <c r="O371" s="26" t="str">
        <f t="shared" si="59"/>
        <v/>
      </c>
      <c r="P371" s="56" t="str">
        <f>IF(OR(ISBLANK(Lieferung!$B$15),ISBLANK(G371)),"",IF(M371=FALSE,FALSE,IF(AND((Lieferung!$B$15-YEAR(G371))&gt;=16,(Lieferung!$B$15-YEAR(G371))&lt;=65),TRUE,FALSE)))</f>
        <v/>
      </c>
      <c r="Q371" s="26" t="str">
        <f>IF(ISBLANK(E371),"",IF(COUNTIF(Qualifikation!$O$12:$O$1011,I371)&gt;0,TRUE,FALSE))</f>
        <v/>
      </c>
      <c r="R371" s="62" t="str">
        <f t="shared" si="54"/>
        <v/>
      </c>
    </row>
    <row r="372" spans="1:18" x14ac:dyDescent="0.2">
      <c r="A372" s="46" t="str">
        <f t="shared" si="51"/>
        <v/>
      </c>
      <c r="B372" s="60"/>
      <c r="C372" s="60"/>
      <c r="D372" s="61"/>
      <c r="E372" s="59"/>
      <c r="F372" s="61"/>
      <c r="G372" s="149"/>
      <c r="H372" s="61"/>
      <c r="I372" s="57" t="str">
        <f t="shared" si="52"/>
        <v>-</v>
      </c>
      <c r="J372" s="26" t="str">
        <f t="shared" si="55"/>
        <v/>
      </c>
      <c r="K372" s="26" t="str">
        <f t="shared" si="53"/>
        <v/>
      </c>
      <c r="L372" s="26" t="str">
        <f t="shared" si="56"/>
        <v/>
      </c>
      <c r="M372" s="26" t="str">
        <f t="shared" si="57"/>
        <v/>
      </c>
      <c r="N372" s="26" t="str">
        <f t="shared" si="58"/>
        <v/>
      </c>
      <c r="O372" s="26" t="str">
        <f t="shared" si="59"/>
        <v/>
      </c>
      <c r="P372" s="56" t="str">
        <f>IF(OR(ISBLANK(Lieferung!$B$15),ISBLANK(G372)),"",IF(M372=FALSE,FALSE,IF(AND((Lieferung!$B$15-YEAR(G372))&gt;=16,(Lieferung!$B$15-YEAR(G372))&lt;=65),TRUE,FALSE)))</f>
        <v/>
      </c>
      <c r="Q372" s="26" t="str">
        <f>IF(ISBLANK(E372),"",IF(COUNTIF(Qualifikation!$O$12:$O$1011,I372)&gt;0,TRUE,FALSE))</f>
        <v/>
      </c>
      <c r="R372" s="62" t="str">
        <f t="shared" si="54"/>
        <v/>
      </c>
    </row>
    <row r="373" spans="1:18" x14ac:dyDescent="0.2">
      <c r="A373" s="46" t="str">
        <f t="shared" si="51"/>
        <v/>
      </c>
      <c r="B373" s="60"/>
      <c r="C373" s="60"/>
      <c r="D373" s="61"/>
      <c r="E373" s="59"/>
      <c r="F373" s="61"/>
      <c r="G373" s="149"/>
      <c r="H373" s="61"/>
      <c r="I373" s="57" t="str">
        <f t="shared" si="52"/>
        <v>-</v>
      </c>
      <c r="J373" s="26" t="str">
        <f t="shared" si="55"/>
        <v/>
      </c>
      <c r="K373" s="26" t="str">
        <f t="shared" si="53"/>
        <v/>
      </c>
      <c r="L373" s="26" t="str">
        <f t="shared" si="56"/>
        <v/>
      </c>
      <c r="M373" s="26" t="str">
        <f t="shared" si="57"/>
        <v/>
      </c>
      <c r="N373" s="26" t="str">
        <f t="shared" si="58"/>
        <v/>
      </c>
      <c r="O373" s="26" t="str">
        <f t="shared" si="59"/>
        <v/>
      </c>
      <c r="P373" s="56" t="str">
        <f>IF(OR(ISBLANK(Lieferung!$B$15),ISBLANK(G373)),"",IF(M373=FALSE,FALSE,IF(AND((Lieferung!$B$15-YEAR(G373))&gt;=16,(Lieferung!$B$15-YEAR(G373))&lt;=65),TRUE,FALSE)))</f>
        <v/>
      </c>
      <c r="Q373" s="26" t="str">
        <f>IF(ISBLANK(E373),"",IF(COUNTIF(Qualifikation!$O$12:$O$1011,I373)&gt;0,TRUE,FALSE))</f>
        <v/>
      </c>
      <c r="R373" s="62" t="str">
        <f t="shared" si="54"/>
        <v/>
      </c>
    </row>
    <row r="374" spans="1:18" x14ac:dyDescent="0.2">
      <c r="A374" s="46" t="str">
        <f t="shared" si="51"/>
        <v/>
      </c>
      <c r="B374" s="60"/>
      <c r="C374" s="60"/>
      <c r="D374" s="61"/>
      <c r="E374" s="59"/>
      <c r="F374" s="61"/>
      <c r="G374" s="149"/>
      <c r="H374" s="61"/>
      <c r="I374" s="57" t="str">
        <f t="shared" si="52"/>
        <v>-</v>
      </c>
      <c r="J374" s="26" t="str">
        <f t="shared" si="55"/>
        <v/>
      </c>
      <c r="K374" s="26" t="str">
        <f t="shared" si="53"/>
        <v/>
      </c>
      <c r="L374" s="26" t="str">
        <f t="shared" si="56"/>
        <v/>
      </c>
      <c r="M374" s="26" t="str">
        <f t="shared" si="57"/>
        <v/>
      </c>
      <c r="N374" s="26" t="str">
        <f t="shared" si="58"/>
        <v/>
      </c>
      <c r="O374" s="26" t="str">
        <f t="shared" si="59"/>
        <v/>
      </c>
      <c r="P374" s="56" t="str">
        <f>IF(OR(ISBLANK(Lieferung!$B$15),ISBLANK(G374)),"",IF(M374=FALSE,FALSE,IF(AND((Lieferung!$B$15-YEAR(G374))&gt;=16,(Lieferung!$B$15-YEAR(G374))&lt;=65),TRUE,FALSE)))</f>
        <v/>
      </c>
      <c r="Q374" s="26" t="str">
        <f>IF(ISBLANK(E374),"",IF(COUNTIF(Qualifikation!$O$12:$O$1011,I374)&gt;0,TRUE,FALSE))</f>
        <v/>
      </c>
      <c r="R374" s="62" t="str">
        <f t="shared" si="54"/>
        <v/>
      </c>
    </row>
    <row r="375" spans="1:18" x14ac:dyDescent="0.2">
      <c r="A375" s="46" t="str">
        <f t="shared" si="51"/>
        <v/>
      </c>
      <c r="B375" s="60"/>
      <c r="C375" s="60"/>
      <c r="D375" s="61"/>
      <c r="E375" s="59"/>
      <c r="F375" s="61"/>
      <c r="G375" s="149"/>
      <c r="H375" s="61"/>
      <c r="I375" s="57" t="str">
        <f t="shared" si="52"/>
        <v>-</v>
      </c>
      <c r="J375" s="26" t="str">
        <f t="shared" si="55"/>
        <v/>
      </c>
      <c r="K375" s="26" t="str">
        <f t="shared" si="53"/>
        <v/>
      </c>
      <c r="L375" s="26" t="str">
        <f t="shared" si="56"/>
        <v/>
      </c>
      <c r="M375" s="26" t="str">
        <f t="shared" si="57"/>
        <v/>
      </c>
      <c r="N375" s="26" t="str">
        <f t="shared" si="58"/>
        <v/>
      </c>
      <c r="O375" s="26" t="str">
        <f t="shared" si="59"/>
        <v/>
      </c>
      <c r="P375" s="56" t="str">
        <f>IF(OR(ISBLANK(Lieferung!$B$15),ISBLANK(G375)),"",IF(M375=FALSE,FALSE,IF(AND((Lieferung!$B$15-YEAR(G375))&gt;=16,(Lieferung!$B$15-YEAR(G375))&lt;=65),TRUE,FALSE)))</f>
        <v/>
      </c>
      <c r="Q375" s="26" t="str">
        <f>IF(ISBLANK(E375),"",IF(COUNTIF(Qualifikation!$O$12:$O$1011,I375)&gt;0,TRUE,FALSE))</f>
        <v/>
      </c>
      <c r="R375" s="62" t="str">
        <f t="shared" si="54"/>
        <v/>
      </c>
    </row>
    <row r="376" spans="1:18" x14ac:dyDescent="0.2">
      <c r="A376" s="46" t="str">
        <f t="shared" si="51"/>
        <v/>
      </c>
      <c r="B376" s="60"/>
      <c r="C376" s="60"/>
      <c r="D376" s="61"/>
      <c r="E376" s="59"/>
      <c r="F376" s="61"/>
      <c r="G376" s="149"/>
      <c r="H376" s="61"/>
      <c r="I376" s="57" t="str">
        <f t="shared" si="52"/>
        <v>-</v>
      </c>
      <c r="J376" s="26" t="str">
        <f t="shared" si="55"/>
        <v/>
      </c>
      <c r="K376" s="26" t="str">
        <f t="shared" si="53"/>
        <v/>
      </c>
      <c r="L376" s="26" t="str">
        <f t="shared" si="56"/>
        <v/>
      </c>
      <c r="M376" s="26" t="str">
        <f t="shared" si="57"/>
        <v/>
      </c>
      <c r="N376" s="26" t="str">
        <f t="shared" si="58"/>
        <v/>
      </c>
      <c r="O376" s="26" t="str">
        <f t="shared" si="59"/>
        <v/>
      </c>
      <c r="P376" s="56" t="str">
        <f>IF(OR(ISBLANK(Lieferung!$B$15),ISBLANK(G376)),"",IF(M376=FALSE,FALSE,IF(AND((Lieferung!$B$15-YEAR(G376))&gt;=16,(Lieferung!$B$15-YEAR(G376))&lt;=65),TRUE,FALSE)))</f>
        <v/>
      </c>
      <c r="Q376" s="26" t="str">
        <f>IF(ISBLANK(E376),"",IF(COUNTIF(Qualifikation!$O$12:$O$1011,I376)&gt;0,TRUE,FALSE))</f>
        <v/>
      </c>
      <c r="R376" s="62" t="str">
        <f t="shared" si="54"/>
        <v/>
      </c>
    </row>
    <row r="377" spans="1:18" x14ac:dyDescent="0.2">
      <c r="A377" s="46" t="str">
        <f t="shared" si="51"/>
        <v/>
      </c>
      <c r="B377" s="60"/>
      <c r="C377" s="60"/>
      <c r="D377" s="61"/>
      <c r="E377" s="59"/>
      <c r="F377" s="61"/>
      <c r="G377" s="149"/>
      <c r="H377" s="61"/>
      <c r="I377" s="57" t="str">
        <f t="shared" si="52"/>
        <v>-</v>
      </c>
      <c r="J377" s="26" t="str">
        <f t="shared" si="55"/>
        <v/>
      </c>
      <c r="K377" s="26" t="str">
        <f t="shared" si="53"/>
        <v/>
      </c>
      <c r="L377" s="26" t="str">
        <f t="shared" si="56"/>
        <v/>
      </c>
      <c r="M377" s="26" t="str">
        <f t="shared" si="57"/>
        <v/>
      </c>
      <c r="N377" s="26" t="str">
        <f t="shared" si="58"/>
        <v/>
      </c>
      <c r="O377" s="26" t="str">
        <f t="shared" si="59"/>
        <v/>
      </c>
      <c r="P377" s="56" t="str">
        <f>IF(OR(ISBLANK(Lieferung!$B$15),ISBLANK(G377)),"",IF(M377=FALSE,FALSE,IF(AND((Lieferung!$B$15-YEAR(G377))&gt;=16,(Lieferung!$B$15-YEAR(G377))&lt;=65),TRUE,FALSE)))</f>
        <v/>
      </c>
      <c r="Q377" s="26" t="str">
        <f>IF(ISBLANK(E377),"",IF(COUNTIF(Qualifikation!$O$12:$O$1011,I377)&gt;0,TRUE,FALSE))</f>
        <v/>
      </c>
      <c r="R377" s="62" t="str">
        <f t="shared" si="54"/>
        <v/>
      </c>
    </row>
    <row r="378" spans="1:18" x14ac:dyDescent="0.2">
      <c r="A378" s="46" t="str">
        <f t="shared" si="51"/>
        <v/>
      </c>
      <c r="B378" s="60"/>
      <c r="C378" s="60"/>
      <c r="D378" s="61"/>
      <c r="E378" s="59"/>
      <c r="F378" s="61"/>
      <c r="G378" s="149"/>
      <c r="H378" s="61"/>
      <c r="I378" s="57" t="str">
        <f t="shared" si="52"/>
        <v>-</v>
      </c>
      <c r="J378" s="26" t="str">
        <f t="shared" si="55"/>
        <v/>
      </c>
      <c r="K378" s="26" t="str">
        <f t="shared" si="53"/>
        <v/>
      </c>
      <c r="L378" s="26" t="str">
        <f t="shared" si="56"/>
        <v/>
      </c>
      <c r="M378" s="26" t="str">
        <f t="shared" si="57"/>
        <v/>
      </c>
      <c r="N378" s="26" t="str">
        <f t="shared" si="58"/>
        <v/>
      </c>
      <c r="O378" s="26" t="str">
        <f t="shared" si="59"/>
        <v/>
      </c>
      <c r="P378" s="56" t="str">
        <f>IF(OR(ISBLANK(Lieferung!$B$15),ISBLANK(G378)),"",IF(M378=FALSE,FALSE,IF(AND((Lieferung!$B$15-YEAR(G378))&gt;=16,(Lieferung!$B$15-YEAR(G378))&lt;=65),TRUE,FALSE)))</f>
        <v/>
      </c>
      <c r="Q378" s="26" t="str">
        <f>IF(ISBLANK(E378),"",IF(COUNTIF(Qualifikation!$O$12:$O$1011,I378)&gt;0,TRUE,FALSE))</f>
        <v/>
      </c>
      <c r="R378" s="62" t="str">
        <f t="shared" si="54"/>
        <v/>
      </c>
    </row>
    <row r="379" spans="1:18" x14ac:dyDescent="0.2">
      <c r="A379" s="46" t="str">
        <f t="shared" si="51"/>
        <v/>
      </c>
      <c r="B379" s="60"/>
      <c r="C379" s="60"/>
      <c r="D379" s="61"/>
      <c r="E379" s="59"/>
      <c r="F379" s="61"/>
      <c r="G379" s="149"/>
      <c r="H379" s="61"/>
      <c r="I379" s="57" t="str">
        <f t="shared" si="52"/>
        <v>-</v>
      </c>
      <c r="J379" s="26" t="str">
        <f t="shared" si="55"/>
        <v/>
      </c>
      <c r="K379" s="26" t="str">
        <f t="shared" si="53"/>
        <v/>
      </c>
      <c r="L379" s="26" t="str">
        <f t="shared" si="56"/>
        <v/>
      </c>
      <c r="M379" s="26" t="str">
        <f t="shared" si="57"/>
        <v/>
      </c>
      <c r="N379" s="26" t="str">
        <f t="shared" si="58"/>
        <v/>
      </c>
      <c r="O379" s="26" t="str">
        <f t="shared" si="59"/>
        <v/>
      </c>
      <c r="P379" s="56" t="str">
        <f>IF(OR(ISBLANK(Lieferung!$B$15),ISBLANK(G379)),"",IF(M379=FALSE,FALSE,IF(AND((Lieferung!$B$15-YEAR(G379))&gt;=16,(Lieferung!$B$15-YEAR(G379))&lt;=65),TRUE,FALSE)))</f>
        <v/>
      </c>
      <c r="Q379" s="26" t="str">
        <f>IF(ISBLANK(E379),"",IF(COUNTIF(Qualifikation!$O$12:$O$1011,I379)&gt;0,TRUE,FALSE))</f>
        <v/>
      </c>
      <c r="R379" s="62" t="str">
        <f t="shared" si="54"/>
        <v/>
      </c>
    </row>
    <row r="380" spans="1:18" x14ac:dyDescent="0.2">
      <c r="A380" s="46" t="str">
        <f t="shared" si="51"/>
        <v/>
      </c>
      <c r="B380" s="60"/>
      <c r="C380" s="60"/>
      <c r="D380" s="61"/>
      <c r="E380" s="59"/>
      <c r="F380" s="61"/>
      <c r="G380" s="149"/>
      <c r="H380" s="61"/>
      <c r="I380" s="57" t="str">
        <f t="shared" si="52"/>
        <v>-</v>
      </c>
      <c r="J380" s="26" t="str">
        <f t="shared" si="55"/>
        <v/>
      </c>
      <c r="K380" s="26" t="str">
        <f t="shared" si="53"/>
        <v/>
      </c>
      <c r="L380" s="26" t="str">
        <f t="shared" si="56"/>
        <v/>
      </c>
      <c r="M380" s="26" t="str">
        <f t="shared" si="57"/>
        <v/>
      </c>
      <c r="N380" s="26" t="str">
        <f t="shared" si="58"/>
        <v/>
      </c>
      <c r="O380" s="26" t="str">
        <f t="shared" si="59"/>
        <v/>
      </c>
      <c r="P380" s="56" t="str">
        <f>IF(OR(ISBLANK(Lieferung!$B$15),ISBLANK(G380)),"",IF(M380=FALSE,FALSE,IF(AND((Lieferung!$B$15-YEAR(G380))&gt;=16,(Lieferung!$B$15-YEAR(G380))&lt;=65),TRUE,FALSE)))</f>
        <v/>
      </c>
      <c r="Q380" s="26" t="str">
        <f>IF(ISBLANK(E380),"",IF(COUNTIF(Qualifikation!$O$12:$O$1011,I380)&gt;0,TRUE,FALSE))</f>
        <v/>
      </c>
      <c r="R380" s="62" t="str">
        <f t="shared" si="54"/>
        <v/>
      </c>
    </row>
    <row r="381" spans="1:18" x14ac:dyDescent="0.2">
      <c r="A381" s="46" t="str">
        <f t="shared" si="51"/>
        <v/>
      </c>
      <c r="B381" s="60"/>
      <c r="C381" s="60"/>
      <c r="D381" s="61"/>
      <c r="E381" s="59"/>
      <c r="F381" s="61"/>
      <c r="G381" s="149"/>
      <c r="H381" s="61"/>
      <c r="I381" s="57" t="str">
        <f t="shared" si="52"/>
        <v>-</v>
      </c>
      <c r="J381" s="26" t="str">
        <f t="shared" si="55"/>
        <v/>
      </c>
      <c r="K381" s="26" t="str">
        <f t="shared" si="53"/>
        <v/>
      </c>
      <c r="L381" s="26" t="str">
        <f t="shared" si="56"/>
        <v/>
      </c>
      <c r="M381" s="26" t="str">
        <f t="shared" si="57"/>
        <v/>
      </c>
      <c r="N381" s="26" t="str">
        <f t="shared" si="58"/>
        <v/>
      </c>
      <c r="O381" s="26" t="str">
        <f t="shared" si="59"/>
        <v/>
      </c>
      <c r="P381" s="56" t="str">
        <f>IF(OR(ISBLANK(Lieferung!$B$15),ISBLANK(G381)),"",IF(M381=FALSE,FALSE,IF(AND((Lieferung!$B$15-YEAR(G381))&gt;=16,(Lieferung!$B$15-YEAR(G381))&lt;=65),TRUE,FALSE)))</f>
        <v/>
      </c>
      <c r="Q381" s="26" t="str">
        <f>IF(ISBLANK(E381),"",IF(COUNTIF(Qualifikation!$O$12:$O$1011,I381)&gt;0,TRUE,FALSE))</f>
        <v/>
      </c>
      <c r="R381" s="62" t="str">
        <f t="shared" si="54"/>
        <v/>
      </c>
    </row>
    <row r="382" spans="1:18" x14ac:dyDescent="0.2">
      <c r="A382" s="46" t="str">
        <f t="shared" si="51"/>
        <v/>
      </c>
      <c r="B382" s="60"/>
      <c r="C382" s="60"/>
      <c r="D382" s="61"/>
      <c r="E382" s="59"/>
      <c r="F382" s="61"/>
      <c r="G382" s="149"/>
      <c r="H382" s="61"/>
      <c r="I382" s="57" t="str">
        <f t="shared" si="52"/>
        <v>-</v>
      </c>
      <c r="J382" s="26" t="str">
        <f t="shared" si="55"/>
        <v/>
      </c>
      <c r="K382" s="26" t="str">
        <f t="shared" si="53"/>
        <v/>
      </c>
      <c r="L382" s="26" t="str">
        <f t="shared" si="56"/>
        <v/>
      </c>
      <c r="M382" s="26" t="str">
        <f t="shared" si="57"/>
        <v/>
      </c>
      <c r="N382" s="26" t="str">
        <f t="shared" si="58"/>
        <v/>
      </c>
      <c r="O382" s="26" t="str">
        <f t="shared" si="59"/>
        <v/>
      </c>
      <c r="P382" s="56" t="str">
        <f>IF(OR(ISBLANK(Lieferung!$B$15),ISBLANK(G382)),"",IF(M382=FALSE,FALSE,IF(AND((Lieferung!$B$15-YEAR(G382))&gt;=16,(Lieferung!$B$15-YEAR(G382))&lt;=65),TRUE,FALSE)))</f>
        <v/>
      </c>
      <c r="Q382" s="26" t="str">
        <f>IF(ISBLANK(E382),"",IF(COUNTIF(Qualifikation!$O$12:$O$1011,I382)&gt;0,TRUE,FALSE))</f>
        <v/>
      </c>
      <c r="R382" s="62" t="str">
        <f t="shared" si="54"/>
        <v/>
      </c>
    </row>
    <row r="383" spans="1:18" x14ac:dyDescent="0.2">
      <c r="A383" s="46" t="str">
        <f t="shared" si="51"/>
        <v/>
      </c>
      <c r="B383" s="60"/>
      <c r="C383" s="60"/>
      <c r="D383" s="61"/>
      <c r="E383" s="59"/>
      <c r="F383" s="61"/>
      <c r="G383" s="149"/>
      <c r="H383" s="61"/>
      <c r="I383" s="57" t="str">
        <f t="shared" si="52"/>
        <v>-</v>
      </c>
      <c r="J383" s="26" t="str">
        <f t="shared" si="55"/>
        <v/>
      </c>
      <c r="K383" s="26" t="str">
        <f t="shared" si="53"/>
        <v/>
      </c>
      <c r="L383" s="26" t="str">
        <f t="shared" si="56"/>
        <v/>
      </c>
      <c r="M383" s="26" t="str">
        <f t="shared" si="57"/>
        <v/>
      </c>
      <c r="N383" s="26" t="str">
        <f t="shared" si="58"/>
        <v/>
      </c>
      <c r="O383" s="26" t="str">
        <f t="shared" si="59"/>
        <v/>
      </c>
      <c r="P383" s="56" t="str">
        <f>IF(OR(ISBLANK(Lieferung!$B$15),ISBLANK(G383)),"",IF(M383=FALSE,FALSE,IF(AND((Lieferung!$B$15-YEAR(G383))&gt;=16,(Lieferung!$B$15-YEAR(G383))&lt;=65),TRUE,FALSE)))</f>
        <v/>
      </c>
      <c r="Q383" s="26" t="str">
        <f>IF(ISBLANK(E383),"",IF(COUNTIF(Qualifikation!$O$12:$O$1011,I383)&gt;0,TRUE,FALSE))</f>
        <v/>
      </c>
      <c r="R383" s="62" t="str">
        <f t="shared" si="54"/>
        <v/>
      </c>
    </row>
    <row r="384" spans="1:18" x14ac:dyDescent="0.2">
      <c r="A384" s="46" t="str">
        <f t="shared" si="51"/>
        <v/>
      </c>
      <c r="B384" s="60"/>
      <c r="C384" s="60"/>
      <c r="D384" s="61"/>
      <c r="E384" s="59"/>
      <c r="F384" s="61"/>
      <c r="G384" s="149"/>
      <c r="H384" s="61"/>
      <c r="I384" s="57" t="str">
        <f t="shared" si="52"/>
        <v>-</v>
      </c>
      <c r="J384" s="26" t="str">
        <f t="shared" si="55"/>
        <v/>
      </c>
      <c r="K384" s="26" t="str">
        <f t="shared" si="53"/>
        <v/>
      </c>
      <c r="L384" s="26" t="str">
        <f t="shared" si="56"/>
        <v/>
      </c>
      <c r="M384" s="26" t="str">
        <f t="shared" si="57"/>
        <v/>
      </c>
      <c r="N384" s="26" t="str">
        <f t="shared" si="58"/>
        <v/>
      </c>
      <c r="O384" s="26" t="str">
        <f t="shared" si="59"/>
        <v/>
      </c>
      <c r="P384" s="56" t="str">
        <f>IF(OR(ISBLANK(Lieferung!$B$15),ISBLANK(G384)),"",IF(M384=FALSE,FALSE,IF(AND((Lieferung!$B$15-YEAR(G384))&gt;=16,(Lieferung!$B$15-YEAR(G384))&lt;=65),TRUE,FALSE)))</f>
        <v/>
      </c>
      <c r="Q384" s="26" t="str">
        <f>IF(ISBLANK(E384),"",IF(COUNTIF(Qualifikation!$O$12:$O$1011,I384)&gt;0,TRUE,FALSE))</f>
        <v/>
      </c>
      <c r="R384" s="62" t="str">
        <f t="shared" si="54"/>
        <v/>
      </c>
    </row>
    <row r="385" spans="1:18" x14ac:dyDescent="0.2">
      <c r="A385" s="46" t="str">
        <f t="shared" si="51"/>
        <v/>
      </c>
      <c r="B385" s="60"/>
      <c r="C385" s="60"/>
      <c r="D385" s="61"/>
      <c r="E385" s="59"/>
      <c r="F385" s="61"/>
      <c r="G385" s="149"/>
      <c r="H385" s="61"/>
      <c r="I385" s="57" t="str">
        <f t="shared" si="52"/>
        <v>-</v>
      </c>
      <c r="J385" s="26" t="str">
        <f t="shared" si="55"/>
        <v/>
      </c>
      <c r="K385" s="26" t="str">
        <f t="shared" si="53"/>
        <v/>
      </c>
      <c r="L385" s="26" t="str">
        <f t="shared" si="56"/>
        <v/>
      </c>
      <c r="M385" s="26" t="str">
        <f t="shared" si="57"/>
        <v/>
      </c>
      <c r="N385" s="26" t="str">
        <f t="shared" si="58"/>
        <v/>
      </c>
      <c r="O385" s="26" t="str">
        <f t="shared" si="59"/>
        <v/>
      </c>
      <c r="P385" s="56" t="str">
        <f>IF(OR(ISBLANK(Lieferung!$B$15),ISBLANK(G385)),"",IF(M385=FALSE,FALSE,IF(AND((Lieferung!$B$15-YEAR(G385))&gt;=16,(Lieferung!$B$15-YEAR(G385))&lt;=65),TRUE,FALSE)))</f>
        <v/>
      </c>
      <c r="Q385" s="26" t="str">
        <f>IF(ISBLANK(E385),"",IF(COUNTIF(Qualifikation!$O$12:$O$1011,I385)&gt;0,TRUE,FALSE))</f>
        <v/>
      </c>
      <c r="R385" s="62" t="str">
        <f t="shared" si="54"/>
        <v/>
      </c>
    </row>
    <row r="386" spans="1:18" x14ac:dyDescent="0.2">
      <c r="A386" s="46" t="str">
        <f t="shared" si="51"/>
        <v/>
      </c>
      <c r="B386" s="60"/>
      <c r="C386" s="60"/>
      <c r="D386" s="61"/>
      <c r="E386" s="59"/>
      <c r="F386" s="61"/>
      <c r="G386" s="149"/>
      <c r="H386" s="61"/>
      <c r="I386" s="57" t="str">
        <f t="shared" si="52"/>
        <v>-</v>
      </c>
      <c r="J386" s="26" t="str">
        <f t="shared" si="55"/>
        <v/>
      </c>
      <c r="K386" s="26" t="str">
        <f t="shared" si="53"/>
        <v/>
      </c>
      <c r="L386" s="26" t="str">
        <f t="shared" si="56"/>
        <v/>
      </c>
      <c r="M386" s="26" t="str">
        <f t="shared" si="57"/>
        <v/>
      </c>
      <c r="N386" s="26" t="str">
        <f t="shared" si="58"/>
        <v/>
      </c>
      <c r="O386" s="26" t="str">
        <f t="shared" si="59"/>
        <v/>
      </c>
      <c r="P386" s="56" t="str">
        <f>IF(OR(ISBLANK(Lieferung!$B$15),ISBLANK(G386)),"",IF(M386=FALSE,FALSE,IF(AND((Lieferung!$B$15-YEAR(G386))&gt;=16,(Lieferung!$B$15-YEAR(G386))&lt;=65),TRUE,FALSE)))</f>
        <v/>
      </c>
      <c r="Q386" s="26" t="str">
        <f>IF(ISBLANK(E386),"",IF(COUNTIF(Qualifikation!$O$12:$O$1011,I386)&gt;0,TRUE,FALSE))</f>
        <v/>
      </c>
      <c r="R386" s="62" t="str">
        <f t="shared" si="54"/>
        <v/>
      </c>
    </row>
    <row r="387" spans="1:18" x14ac:dyDescent="0.2">
      <c r="A387" s="46" t="str">
        <f t="shared" si="51"/>
        <v/>
      </c>
      <c r="B387" s="60"/>
      <c r="C387" s="60"/>
      <c r="D387" s="61"/>
      <c r="E387" s="59"/>
      <c r="F387" s="61"/>
      <c r="G387" s="149"/>
      <c r="H387" s="61"/>
      <c r="I387" s="57" t="str">
        <f t="shared" si="52"/>
        <v>-</v>
      </c>
      <c r="J387" s="26" t="str">
        <f t="shared" si="55"/>
        <v/>
      </c>
      <c r="K387" s="26" t="str">
        <f t="shared" si="53"/>
        <v/>
      </c>
      <c r="L387" s="26" t="str">
        <f t="shared" si="56"/>
        <v/>
      </c>
      <c r="M387" s="26" t="str">
        <f t="shared" si="57"/>
        <v/>
      </c>
      <c r="N387" s="26" t="str">
        <f t="shared" si="58"/>
        <v/>
      </c>
      <c r="O387" s="26" t="str">
        <f t="shared" si="59"/>
        <v/>
      </c>
      <c r="P387" s="56" t="str">
        <f>IF(OR(ISBLANK(Lieferung!$B$15),ISBLANK(G387)),"",IF(M387=FALSE,FALSE,IF(AND((Lieferung!$B$15-YEAR(G387))&gt;=16,(Lieferung!$B$15-YEAR(G387))&lt;=65),TRUE,FALSE)))</f>
        <v/>
      </c>
      <c r="Q387" s="26" t="str">
        <f>IF(ISBLANK(E387),"",IF(COUNTIF(Qualifikation!$O$12:$O$1011,I387)&gt;0,TRUE,FALSE))</f>
        <v/>
      </c>
      <c r="R387" s="62" t="str">
        <f t="shared" si="54"/>
        <v/>
      </c>
    </row>
    <row r="388" spans="1:18" x14ac:dyDescent="0.2">
      <c r="A388" s="46" t="str">
        <f t="shared" si="51"/>
        <v/>
      </c>
      <c r="B388" s="60"/>
      <c r="C388" s="60"/>
      <c r="D388" s="61"/>
      <c r="E388" s="59"/>
      <c r="F388" s="61"/>
      <c r="G388" s="149"/>
      <c r="H388" s="61"/>
      <c r="I388" s="57" t="str">
        <f t="shared" si="52"/>
        <v>-</v>
      </c>
      <c r="J388" s="26" t="str">
        <f t="shared" si="55"/>
        <v/>
      </c>
      <c r="K388" s="26" t="str">
        <f t="shared" si="53"/>
        <v/>
      </c>
      <c r="L388" s="26" t="str">
        <f t="shared" si="56"/>
        <v/>
      </c>
      <c r="M388" s="26" t="str">
        <f t="shared" si="57"/>
        <v/>
      </c>
      <c r="N388" s="26" t="str">
        <f t="shared" si="58"/>
        <v/>
      </c>
      <c r="O388" s="26" t="str">
        <f t="shared" si="59"/>
        <v/>
      </c>
      <c r="P388" s="56" t="str">
        <f>IF(OR(ISBLANK(Lieferung!$B$15),ISBLANK(G388)),"",IF(M388=FALSE,FALSE,IF(AND((Lieferung!$B$15-YEAR(G388))&gt;=16,(Lieferung!$B$15-YEAR(G388))&lt;=65),TRUE,FALSE)))</f>
        <v/>
      </c>
      <c r="Q388" s="26" t="str">
        <f>IF(ISBLANK(E388),"",IF(COUNTIF(Qualifikation!$O$12:$O$1011,I388)&gt;0,TRUE,FALSE))</f>
        <v/>
      </c>
      <c r="R388" s="62" t="str">
        <f t="shared" si="54"/>
        <v/>
      </c>
    </row>
    <row r="389" spans="1:18" x14ac:dyDescent="0.2">
      <c r="A389" s="46" t="str">
        <f t="shared" si="51"/>
        <v/>
      </c>
      <c r="B389" s="60"/>
      <c r="C389" s="60"/>
      <c r="D389" s="61"/>
      <c r="E389" s="59"/>
      <c r="F389" s="61"/>
      <c r="G389" s="149"/>
      <c r="H389" s="61"/>
      <c r="I389" s="57" t="str">
        <f t="shared" si="52"/>
        <v>-</v>
      </c>
      <c r="J389" s="26" t="str">
        <f t="shared" si="55"/>
        <v/>
      </c>
      <c r="K389" s="26" t="str">
        <f t="shared" si="53"/>
        <v/>
      </c>
      <c r="L389" s="26" t="str">
        <f t="shared" si="56"/>
        <v/>
      </c>
      <c r="M389" s="26" t="str">
        <f t="shared" si="57"/>
        <v/>
      </c>
      <c r="N389" s="26" t="str">
        <f t="shared" si="58"/>
        <v/>
      </c>
      <c r="O389" s="26" t="str">
        <f t="shared" si="59"/>
        <v/>
      </c>
      <c r="P389" s="56" t="str">
        <f>IF(OR(ISBLANK(Lieferung!$B$15),ISBLANK(G389)),"",IF(M389=FALSE,FALSE,IF(AND((Lieferung!$B$15-YEAR(G389))&gt;=16,(Lieferung!$B$15-YEAR(G389))&lt;=65),TRUE,FALSE)))</f>
        <v/>
      </c>
      <c r="Q389" s="26" t="str">
        <f>IF(ISBLANK(E389),"",IF(COUNTIF(Qualifikation!$O$12:$O$1011,I389)&gt;0,TRUE,FALSE))</f>
        <v/>
      </c>
      <c r="R389" s="62" t="str">
        <f t="shared" si="54"/>
        <v/>
      </c>
    </row>
    <row r="390" spans="1:18" x14ac:dyDescent="0.2">
      <c r="A390" s="46" t="str">
        <f t="shared" si="51"/>
        <v/>
      </c>
      <c r="B390" s="60"/>
      <c r="C390" s="60"/>
      <c r="D390" s="61"/>
      <c r="E390" s="59"/>
      <c r="F390" s="61"/>
      <c r="G390" s="149"/>
      <c r="H390" s="61"/>
      <c r="I390" s="57" t="str">
        <f t="shared" si="52"/>
        <v>-</v>
      </c>
      <c r="J390" s="26" t="str">
        <f t="shared" si="55"/>
        <v/>
      </c>
      <c r="K390" s="26" t="str">
        <f t="shared" si="53"/>
        <v/>
      </c>
      <c r="L390" s="26" t="str">
        <f t="shared" si="56"/>
        <v/>
      </c>
      <c r="M390" s="26" t="str">
        <f t="shared" si="57"/>
        <v/>
      </c>
      <c r="N390" s="26" t="str">
        <f t="shared" si="58"/>
        <v/>
      </c>
      <c r="O390" s="26" t="str">
        <f t="shared" si="59"/>
        <v/>
      </c>
      <c r="P390" s="56" t="str">
        <f>IF(OR(ISBLANK(Lieferung!$B$15),ISBLANK(G390)),"",IF(M390=FALSE,FALSE,IF(AND((Lieferung!$B$15-YEAR(G390))&gt;=16,(Lieferung!$B$15-YEAR(G390))&lt;=65),TRUE,FALSE)))</f>
        <v/>
      </c>
      <c r="Q390" s="26" t="str">
        <f>IF(ISBLANK(E390),"",IF(COUNTIF(Qualifikation!$O$12:$O$1011,I390)&gt;0,TRUE,FALSE))</f>
        <v/>
      </c>
      <c r="R390" s="62" t="str">
        <f t="shared" si="54"/>
        <v/>
      </c>
    </row>
    <row r="391" spans="1:18" x14ac:dyDescent="0.2">
      <c r="A391" s="46" t="str">
        <f t="shared" si="51"/>
        <v/>
      </c>
      <c r="B391" s="60"/>
      <c r="C391" s="60"/>
      <c r="D391" s="61"/>
      <c r="E391" s="59"/>
      <c r="F391" s="61"/>
      <c r="G391" s="149"/>
      <c r="H391" s="61"/>
      <c r="I391" s="57" t="str">
        <f t="shared" si="52"/>
        <v>-</v>
      </c>
      <c r="J391" s="26" t="str">
        <f t="shared" si="55"/>
        <v/>
      </c>
      <c r="K391" s="26" t="str">
        <f t="shared" si="53"/>
        <v/>
      </c>
      <c r="L391" s="26" t="str">
        <f t="shared" si="56"/>
        <v/>
      </c>
      <c r="M391" s="26" t="str">
        <f t="shared" si="57"/>
        <v/>
      </c>
      <c r="N391" s="26" t="str">
        <f t="shared" si="58"/>
        <v/>
      </c>
      <c r="O391" s="26" t="str">
        <f t="shared" si="59"/>
        <v/>
      </c>
      <c r="P391" s="56" t="str">
        <f>IF(OR(ISBLANK(Lieferung!$B$15),ISBLANK(G391)),"",IF(M391=FALSE,FALSE,IF(AND((Lieferung!$B$15-YEAR(G391))&gt;=16,(Lieferung!$B$15-YEAR(G391))&lt;=65),TRUE,FALSE)))</f>
        <v/>
      </c>
      <c r="Q391" s="26" t="str">
        <f>IF(ISBLANK(E391),"",IF(COUNTIF(Qualifikation!$O$12:$O$1011,I391)&gt;0,TRUE,FALSE))</f>
        <v/>
      </c>
      <c r="R391" s="62" t="str">
        <f t="shared" si="54"/>
        <v/>
      </c>
    </row>
    <row r="392" spans="1:18" x14ac:dyDescent="0.2">
      <c r="A392" s="46" t="str">
        <f t="shared" si="51"/>
        <v/>
      </c>
      <c r="B392" s="60"/>
      <c r="C392" s="60"/>
      <c r="D392" s="61"/>
      <c r="E392" s="59"/>
      <c r="F392" s="61"/>
      <c r="G392" s="149"/>
      <c r="H392" s="61"/>
      <c r="I392" s="57" t="str">
        <f t="shared" si="52"/>
        <v>-</v>
      </c>
      <c r="J392" s="26" t="str">
        <f t="shared" si="55"/>
        <v/>
      </c>
      <c r="K392" s="26" t="str">
        <f t="shared" si="53"/>
        <v/>
      </c>
      <c r="L392" s="26" t="str">
        <f t="shared" si="56"/>
        <v/>
      </c>
      <c r="M392" s="26" t="str">
        <f t="shared" si="57"/>
        <v/>
      </c>
      <c r="N392" s="26" t="str">
        <f t="shared" si="58"/>
        <v/>
      </c>
      <c r="O392" s="26" t="str">
        <f t="shared" si="59"/>
        <v/>
      </c>
      <c r="P392" s="56" t="str">
        <f>IF(OR(ISBLANK(Lieferung!$B$15),ISBLANK(G392)),"",IF(M392=FALSE,FALSE,IF(AND((Lieferung!$B$15-YEAR(G392))&gt;=16,(Lieferung!$B$15-YEAR(G392))&lt;=65),TRUE,FALSE)))</f>
        <v/>
      </c>
      <c r="Q392" s="26" t="str">
        <f>IF(ISBLANK(E392),"",IF(COUNTIF(Qualifikation!$O$12:$O$1011,I392)&gt;0,TRUE,FALSE))</f>
        <v/>
      </c>
      <c r="R392" s="62" t="str">
        <f t="shared" si="54"/>
        <v/>
      </c>
    </row>
    <row r="393" spans="1:18" x14ac:dyDescent="0.2">
      <c r="A393" s="46" t="str">
        <f t="shared" si="51"/>
        <v/>
      </c>
      <c r="B393" s="60"/>
      <c r="C393" s="60"/>
      <c r="D393" s="61"/>
      <c r="E393" s="59"/>
      <c r="F393" s="61"/>
      <c r="G393" s="149"/>
      <c r="H393" s="61"/>
      <c r="I393" s="57" t="str">
        <f t="shared" si="52"/>
        <v>-</v>
      </c>
      <c r="J393" s="26" t="str">
        <f t="shared" si="55"/>
        <v/>
      </c>
      <c r="K393" s="26" t="str">
        <f t="shared" si="53"/>
        <v/>
      </c>
      <c r="L393" s="26" t="str">
        <f t="shared" si="56"/>
        <v/>
      </c>
      <c r="M393" s="26" t="str">
        <f t="shared" si="57"/>
        <v/>
      </c>
      <c r="N393" s="26" t="str">
        <f t="shared" si="58"/>
        <v/>
      </c>
      <c r="O393" s="26" t="str">
        <f t="shared" si="59"/>
        <v/>
      </c>
      <c r="P393" s="56" t="str">
        <f>IF(OR(ISBLANK(Lieferung!$B$15),ISBLANK(G393)),"",IF(M393=FALSE,FALSE,IF(AND((Lieferung!$B$15-YEAR(G393))&gt;=16,(Lieferung!$B$15-YEAR(G393))&lt;=65),TRUE,FALSE)))</f>
        <v/>
      </c>
      <c r="Q393" s="26" t="str">
        <f>IF(ISBLANK(E393),"",IF(COUNTIF(Qualifikation!$O$12:$O$1011,I393)&gt;0,TRUE,FALSE))</f>
        <v/>
      </c>
      <c r="R393" s="62" t="str">
        <f t="shared" si="54"/>
        <v/>
      </c>
    </row>
    <row r="394" spans="1:18" x14ac:dyDescent="0.2">
      <c r="A394" s="46" t="str">
        <f t="shared" si="51"/>
        <v/>
      </c>
      <c r="B394" s="60"/>
      <c r="C394" s="60"/>
      <c r="D394" s="61"/>
      <c r="E394" s="59"/>
      <c r="F394" s="61"/>
      <c r="G394" s="149"/>
      <c r="H394" s="61"/>
      <c r="I394" s="57" t="str">
        <f t="shared" si="52"/>
        <v>-</v>
      </c>
      <c r="J394" s="26" t="str">
        <f t="shared" si="55"/>
        <v/>
      </c>
      <c r="K394" s="26" t="str">
        <f t="shared" si="53"/>
        <v/>
      </c>
      <c r="L394" s="26" t="str">
        <f t="shared" si="56"/>
        <v/>
      </c>
      <c r="M394" s="26" t="str">
        <f t="shared" si="57"/>
        <v/>
      </c>
      <c r="N394" s="26" t="str">
        <f t="shared" si="58"/>
        <v/>
      </c>
      <c r="O394" s="26" t="str">
        <f t="shared" si="59"/>
        <v/>
      </c>
      <c r="P394" s="56" t="str">
        <f>IF(OR(ISBLANK(Lieferung!$B$15),ISBLANK(G394)),"",IF(M394=FALSE,FALSE,IF(AND((Lieferung!$B$15-YEAR(G394))&gt;=16,(Lieferung!$B$15-YEAR(G394))&lt;=65),TRUE,FALSE)))</f>
        <v/>
      </c>
      <c r="Q394" s="26" t="str">
        <f>IF(ISBLANK(E394),"",IF(COUNTIF(Qualifikation!$O$12:$O$1011,I394)&gt;0,TRUE,FALSE))</f>
        <v/>
      </c>
      <c r="R394" s="62" t="str">
        <f t="shared" si="54"/>
        <v/>
      </c>
    </row>
    <row r="395" spans="1:18" x14ac:dyDescent="0.2">
      <c r="A395" s="46" t="str">
        <f t="shared" si="51"/>
        <v/>
      </c>
      <c r="B395" s="60"/>
      <c r="C395" s="60"/>
      <c r="D395" s="61"/>
      <c r="E395" s="59"/>
      <c r="F395" s="61"/>
      <c r="G395" s="149"/>
      <c r="H395" s="61"/>
      <c r="I395" s="57" t="str">
        <f t="shared" si="52"/>
        <v>-</v>
      </c>
      <c r="J395" s="26" t="str">
        <f t="shared" si="55"/>
        <v/>
      </c>
      <c r="K395" s="26" t="str">
        <f t="shared" si="53"/>
        <v/>
      </c>
      <c r="L395" s="26" t="str">
        <f t="shared" si="56"/>
        <v/>
      </c>
      <c r="M395" s="26" t="str">
        <f t="shared" si="57"/>
        <v/>
      </c>
      <c r="N395" s="26" t="str">
        <f t="shared" si="58"/>
        <v/>
      </c>
      <c r="O395" s="26" t="str">
        <f t="shared" si="59"/>
        <v/>
      </c>
      <c r="P395" s="56" t="str">
        <f>IF(OR(ISBLANK(Lieferung!$B$15),ISBLANK(G395)),"",IF(M395=FALSE,FALSE,IF(AND((Lieferung!$B$15-YEAR(G395))&gt;=16,(Lieferung!$B$15-YEAR(G395))&lt;=65),TRUE,FALSE)))</f>
        <v/>
      </c>
      <c r="Q395" s="26" t="str">
        <f>IF(ISBLANK(E395),"",IF(COUNTIF(Qualifikation!$O$12:$O$1011,I395)&gt;0,TRUE,FALSE))</f>
        <v/>
      </c>
      <c r="R395" s="62" t="str">
        <f t="shared" si="54"/>
        <v/>
      </c>
    </row>
    <row r="396" spans="1:18" x14ac:dyDescent="0.2">
      <c r="A396" s="46" t="str">
        <f t="shared" si="51"/>
        <v/>
      </c>
      <c r="B396" s="60"/>
      <c r="C396" s="60"/>
      <c r="D396" s="61"/>
      <c r="E396" s="59"/>
      <c r="F396" s="61"/>
      <c r="G396" s="149"/>
      <c r="H396" s="61"/>
      <c r="I396" s="57" t="str">
        <f t="shared" si="52"/>
        <v>-</v>
      </c>
      <c r="J396" s="26" t="str">
        <f t="shared" si="55"/>
        <v/>
      </c>
      <c r="K396" s="26" t="str">
        <f t="shared" si="53"/>
        <v/>
      </c>
      <c r="L396" s="26" t="str">
        <f t="shared" si="56"/>
        <v/>
      </c>
      <c r="M396" s="26" t="str">
        <f t="shared" si="57"/>
        <v/>
      </c>
      <c r="N396" s="26" t="str">
        <f t="shared" si="58"/>
        <v/>
      </c>
      <c r="O396" s="26" t="str">
        <f t="shared" si="59"/>
        <v/>
      </c>
      <c r="P396" s="56" t="str">
        <f>IF(OR(ISBLANK(Lieferung!$B$15),ISBLANK(G396)),"",IF(M396=FALSE,FALSE,IF(AND((Lieferung!$B$15-YEAR(G396))&gt;=16,(Lieferung!$B$15-YEAR(G396))&lt;=65),TRUE,FALSE)))</f>
        <v/>
      </c>
      <c r="Q396" s="26" t="str">
        <f>IF(ISBLANK(E396),"",IF(COUNTIF(Qualifikation!$O$12:$O$1011,I396)&gt;0,TRUE,FALSE))</f>
        <v/>
      </c>
      <c r="R396" s="62" t="str">
        <f t="shared" si="54"/>
        <v/>
      </c>
    </row>
    <row r="397" spans="1:18" x14ac:dyDescent="0.2">
      <c r="A397" s="46" t="str">
        <f t="shared" ref="A397:A460" si="60">IF(ISBLANK(D397),"",IF(COUNTA(D397:H397)&lt;&gt;5,"Unvollständig",IF(OR(COUNTIF(J397:P397,FALSE)&gt;0,COUNTIF(J397:P397,#N/A)&gt;0),"Fehler",IF(NOT(P397),"Achtung",IF(NOT(Q397),"Nicht verwendet","OK")))))</f>
        <v/>
      </c>
      <c r="B397" s="60"/>
      <c r="C397" s="60"/>
      <c r="D397" s="61"/>
      <c r="E397" s="59"/>
      <c r="F397" s="61"/>
      <c r="G397" s="149"/>
      <c r="H397" s="61"/>
      <c r="I397" s="57" t="str">
        <f t="shared" ref="I397:I460" si="61">IF(ISBLANK(E397),"-",CONCATENATE(E397," ",B397," ",C397))</f>
        <v>-</v>
      </c>
      <c r="J397" s="26" t="str">
        <f t="shared" si="55"/>
        <v/>
      </c>
      <c r="K397" s="26" t="str">
        <f t="shared" ref="K397:K460" si="62">IF(OR(ISBLANK(E397)),"",NOT(COUNTIF($E$12:$E$1011,$E397)&gt;1))</f>
        <v/>
      </c>
      <c r="L397" s="26" t="str">
        <f t="shared" si="56"/>
        <v/>
      </c>
      <c r="M397" s="26" t="str">
        <f t="shared" si="57"/>
        <v/>
      </c>
      <c r="N397" s="26" t="str">
        <f t="shared" si="58"/>
        <v/>
      </c>
      <c r="O397" s="26" t="str">
        <f t="shared" si="59"/>
        <v/>
      </c>
      <c r="P397" s="56" t="str">
        <f>IF(OR(ISBLANK(Lieferung!$B$15),ISBLANK(G397)),"",IF(M397=FALSE,FALSE,IF(AND((Lieferung!$B$15-YEAR(G397))&gt;=16,(Lieferung!$B$15-YEAR(G397))&lt;=65),TRUE,FALSE)))</f>
        <v/>
      </c>
      <c r="Q397" s="26" t="str">
        <f>IF(ISBLANK(E397),"",IF(COUNTIF(Qualifikation!$O$12:$O$1011,I397)&gt;0,TRUE,FALSE))</f>
        <v/>
      </c>
      <c r="R397" s="62" t="str">
        <f t="shared" ref="R397:R460" si="63">IF(A397="","",IF(A397&lt;&gt;"Nicht verwendet",1,0))</f>
        <v/>
      </c>
    </row>
    <row r="398" spans="1:18" x14ac:dyDescent="0.2">
      <c r="A398" s="46" t="str">
        <f t="shared" si="60"/>
        <v/>
      </c>
      <c r="B398" s="60"/>
      <c r="C398" s="60"/>
      <c r="D398" s="61"/>
      <c r="E398" s="59"/>
      <c r="F398" s="61"/>
      <c r="G398" s="149"/>
      <c r="H398" s="61"/>
      <c r="I398" s="57" t="str">
        <f t="shared" si="61"/>
        <v>-</v>
      </c>
      <c r="J398" s="26" t="str">
        <f t="shared" si="55"/>
        <v/>
      </c>
      <c r="K398" s="26" t="str">
        <f t="shared" si="62"/>
        <v/>
      </c>
      <c r="L398" s="26" t="str">
        <f t="shared" si="56"/>
        <v/>
      </c>
      <c r="M398" s="26" t="str">
        <f t="shared" si="57"/>
        <v/>
      </c>
      <c r="N398" s="26" t="str">
        <f t="shared" si="58"/>
        <v/>
      </c>
      <c r="O398" s="26" t="str">
        <f t="shared" si="59"/>
        <v/>
      </c>
      <c r="P398" s="56" t="str">
        <f>IF(OR(ISBLANK(Lieferung!$B$15),ISBLANK(G398)),"",IF(M398=FALSE,FALSE,IF(AND((Lieferung!$B$15-YEAR(G398))&gt;=16,(Lieferung!$B$15-YEAR(G398))&lt;=65),TRUE,FALSE)))</f>
        <v/>
      </c>
      <c r="Q398" s="26" t="str">
        <f>IF(ISBLANK(E398),"",IF(COUNTIF(Qualifikation!$O$12:$O$1011,I398)&gt;0,TRUE,FALSE))</f>
        <v/>
      </c>
      <c r="R398" s="62" t="str">
        <f t="shared" si="63"/>
        <v/>
      </c>
    </row>
    <row r="399" spans="1:18" x14ac:dyDescent="0.2">
      <c r="A399" s="46" t="str">
        <f t="shared" si="60"/>
        <v/>
      </c>
      <c r="B399" s="60"/>
      <c r="C399" s="60"/>
      <c r="D399" s="61"/>
      <c r="E399" s="59"/>
      <c r="F399" s="61"/>
      <c r="G399" s="149"/>
      <c r="H399" s="61"/>
      <c r="I399" s="57" t="str">
        <f t="shared" si="61"/>
        <v>-</v>
      </c>
      <c r="J399" s="26" t="str">
        <f t="shared" si="55"/>
        <v/>
      </c>
      <c r="K399" s="26" t="str">
        <f t="shared" si="62"/>
        <v/>
      </c>
      <c r="L399" s="26" t="str">
        <f t="shared" si="56"/>
        <v/>
      </c>
      <c r="M399" s="26" t="str">
        <f t="shared" si="57"/>
        <v/>
      </c>
      <c r="N399" s="26" t="str">
        <f t="shared" si="58"/>
        <v/>
      </c>
      <c r="O399" s="26" t="str">
        <f t="shared" si="59"/>
        <v/>
      </c>
      <c r="P399" s="56" t="str">
        <f>IF(OR(ISBLANK(Lieferung!$B$15),ISBLANK(G399)),"",IF(M399=FALSE,FALSE,IF(AND((Lieferung!$B$15-YEAR(G399))&gt;=16,(Lieferung!$B$15-YEAR(G399))&lt;=65),TRUE,FALSE)))</f>
        <v/>
      </c>
      <c r="Q399" s="26" t="str">
        <f>IF(ISBLANK(E399),"",IF(COUNTIF(Qualifikation!$O$12:$O$1011,I399)&gt;0,TRUE,FALSE))</f>
        <v/>
      </c>
      <c r="R399" s="62" t="str">
        <f t="shared" si="63"/>
        <v/>
      </c>
    </row>
    <row r="400" spans="1:18" x14ac:dyDescent="0.2">
      <c r="A400" s="46" t="str">
        <f t="shared" si="60"/>
        <v/>
      </c>
      <c r="B400" s="60"/>
      <c r="C400" s="60"/>
      <c r="D400" s="61"/>
      <c r="E400" s="59"/>
      <c r="F400" s="61"/>
      <c r="G400" s="149"/>
      <c r="H400" s="61"/>
      <c r="I400" s="57" t="str">
        <f t="shared" si="61"/>
        <v>-</v>
      </c>
      <c r="J400" s="26" t="str">
        <f t="shared" si="55"/>
        <v/>
      </c>
      <c r="K400" s="26" t="str">
        <f t="shared" si="62"/>
        <v/>
      </c>
      <c r="L400" s="26" t="str">
        <f t="shared" si="56"/>
        <v/>
      </c>
      <c r="M400" s="26" t="str">
        <f t="shared" si="57"/>
        <v/>
      </c>
      <c r="N400" s="26" t="str">
        <f t="shared" si="58"/>
        <v/>
      </c>
      <c r="O400" s="26" t="str">
        <f t="shared" si="59"/>
        <v/>
      </c>
      <c r="P400" s="56" t="str">
        <f>IF(OR(ISBLANK(Lieferung!$B$15),ISBLANK(G400)),"",IF(M400=FALSE,FALSE,IF(AND((Lieferung!$B$15-YEAR(G400))&gt;=16,(Lieferung!$B$15-YEAR(G400))&lt;=65),TRUE,FALSE)))</f>
        <v/>
      </c>
      <c r="Q400" s="26" t="str">
        <f>IF(ISBLANK(E400),"",IF(COUNTIF(Qualifikation!$O$12:$O$1011,I400)&gt;0,TRUE,FALSE))</f>
        <v/>
      </c>
      <c r="R400" s="62" t="str">
        <f t="shared" si="63"/>
        <v/>
      </c>
    </row>
    <row r="401" spans="1:18" x14ac:dyDescent="0.2">
      <c r="A401" s="46" t="str">
        <f t="shared" si="60"/>
        <v/>
      </c>
      <c r="B401" s="60"/>
      <c r="C401" s="60"/>
      <c r="D401" s="61"/>
      <c r="E401" s="59"/>
      <c r="F401" s="61"/>
      <c r="G401" s="149"/>
      <c r="H401" s="61"/>
      <c r="I401" s="57" t="str">
        <f t="shared" si="61"/>
        <v>-</v>
      </c>
      <c r="J401" s="26" t="str">
        <f t="shared" si="55"/>
        <v/>
      </c>
      <c r="K401" s="26" t="str">
        <f t="shared" si="62"/>
        <v/>
      </c>
      <c r="L401" s="26" t="str">
        <f t="shared" si="56"/>
        <v/>
      </c>
      <c r="M401" s="26" t="str">
        <f t="shared" si="57"/>
        <v/>
      </c>
      <c r="N401" s="26" t="str">
        <f t="shared" si="58"/>
        <v/>
      </c>
      <c r="O401" s="26" t="str">
        <f t="shared" si="59"/>
        <v/>
      </c>
      <c r="P401" s="56" t="str">
        <f>IF(OR(ISBLANK(Lieferung!$B$15),ISBLANK(G401)),"",IF(M401=FALSE,FALSE,IF(AND((Lieferung!$B$15-YEAR(G401))&gt;=16,(Lieferung!$B$15-YEAR(G401))&lt;=65),TRUE,FALSE)))</f>
        <v/>
      </c>
      <c r="Q401" s="26" t="str">
        <f>IF(ISBLANK(E401),"",IF(COUNTIF(Qualifikation!$O$12:$O$1011,I401)&gt;0,TRUE,FALSE))</f>
        <v/>
      </c>
      <c r="R401" s="62" t="str">
        <f t="shared" si="63"/>
        <v/>
      </c>
    </row>
    <row r="402" spans="1:18" x14ac:dyDescent="0.2">
      <c r="A402" s="46" t="str">
        <f t="shared" si="60"/>
        <v/>
      </c>
      <c r="B402" s="60"/>
      <c r="C402" s="60"/>
      <c r="D402" s="61"/>
      <c r="E402" s="59"/>
      <c r="F402" s="61"/>
      <c r="G402" s="149"/>
      <c r="H402" s="61"/>
      <c r="I402" s="57" t="str">
        <f t="shared" si="61"/>
        <v>-</v>
      </c>
      <c r="J402" s="26" t="str">
        <f t="shared" si="55"/>
        <v/>
      </c>
      <c r="K402" s="26" t="str">
        <f t="shared" si="62"/>
        <v/>
      </c>
      <c r="L402" s="26" t="str">
        <f t="shared" si="56"/>
        <v/>
      </c>
      <c r="M402" s="26" t="str">
        <f t="shared" si="57"/>
        <v/>
      </c>
      <c r="N402" s="26" t="str">
        <f t="shared" si="58"/>
        <v/>
      </c>
      <c r="O402" s="26" t="str">
        <f t="shared" si="59"/>
        <v/>
      </c>
      <c r="P402" s="56" t="str">
        <f>IF(OR(ISBLANK(Lieferung!$B$15),ISBLANK(G402)),"",IF(M402=FALSE,FALSE,IF(AND((Lieferung!$B$15-YEAR(G402))&gt;=16,(Lieferung!$B$15-YEAR(G402))&lt;=65),TRUE,FALSE)))</f>
        <v/>
      </c>
      <c r="Q402" s="26" t="str">
        <f>IF(ISBLANK(E402),"",IF(COUNTIF(Qualifikation!$O$12:$O$1011,I402)&gt;0,TRUE,FALSE))</f>
        <v/>
      </c>
      <c r="R402" s="62" t="str">
        <f t="shared" si="63"/>
        <v/>
      </c>
    </row>
    <row r="403" spans="1:18" x14ac:dyDescent="0.2">
      <c r="A403" s="46" t="str">
        <f t="shared" si="60"/>
        <v/>
      </c>
      <c r="B403" s="60"/>
      <c r="C403" s="60"/>
      <c r="D403" s="61"/>
      <c r="E403" s="59"/>
      <c r="F403" s="61"/>
      <c r="G403" s="149"/>
      <c r="H403" s="61"/>
      <c r="I403" s="57" t="str">
        <f t="shared" si="61"/>
        <v>-</v>
      </c>
      <c r="J403" s="26" t="str">
        <f t="shared" si="55"/>
        <v/>
      </c>
      <c r="K403" s="26" t="str">
        <f t="shared" si="62"/>
        <v/>
      </c>
      <c r="L403" s="26" t="str">
        <f t="shared" si="56"/>
        <v/>
      </c>
      <c r="M403" s="26" t="str">
        <f t="shared" si="57"/>
        <v/>
      </c>
      <c r="N403" s="26" t="str">
        <f t="shared" si="58"/>
        <v/>
      </c>
      <c r="O403" s="26" t="str">
        <f t="shared" si="59"/>
        <v/>
      </c>
      <c r="P403" s="56" t="str">
        <f>IF(OR(ISBLANK(Lieferung!$B$15),ISBLANK(G403)),"",IF(M403=FALSE,FALSE,IF(AND((Lieferung!$B$15-YEAR(G403))&gt;=16,(Lieferung!$B$15-YEAR(G403))&lt;=65),TRUE,FALSE)))</f>
        <v/>
      </c>
      <c r="Q403" s="26" t="str">
        <f>IF(ISBLANK(E403),"",IF(COUNTIF(Qualifikation!$O$12:$O$1011,I403)&gt;0,TRUE,FALSE))</f>
        <v/>
      </c>
      <c r="R403" s="62" t="str">
        <f t="shared" si="63"/>
        <v/>
      </c>
    </row>
    <row r="404" spans="1:18" x14ac:dyDescent="0.2">
      <c r="A404" s="46" t="str">
        <f t="shared" si="60"/>
        <v/>
      </c>
      <c r="B404" s="60"/>
      <c r="C404" s="60"/>
      <c r="D404" s="61"/>
      <c r="E404" s="59"/>
      <c r="F404" s="61"/>
      <c r="G404" s="149"/>
      <c r="H404" s="61"/>
      <c r="I404" s="57" t="str">
        <f t="shared" si="61"/>
        <v>-</v>
      </c>
      <c r="J404" s="26" t="str">
        <f t="shared" si="55"/>
        <v/>
      </c>
      <c r="K404" s="26" t="str">
        <f t="shared" si="62"/>
        <v/>
      </c>
      <c r="L404" s="26" t="str">
        <f t="shared" si="56"/>
        <v/>
      </c>
      <c r="M404" s="26" t="str">
        <f t="shared" si="57"/>
        <v/>
      </c>
      <c r="N404" s="26" t="str">
        <f t="shared" si="58"/>
        <v/>
      </c>
      <c r="O404" s="26" t="str">
        <f t="shared" si="59"/>
        <v/>
      </c>
      <c r="P404" s="56" t="str">
        <f>IF(OR(ISBLANK(Lieferung!$B$15),ISBLANK(G404)),"",IF(M404=FALSE,FALSE,IF(AND((Lieferung!$B$15-YEAR(G404))&gt;=16,(Lieferung!$B$15-YEAR(G404))&lt;=65),TRUE,FALSE)))</f>
        <v/>
      </c>
      <c r="Q404" s="26" t="str">
        <f>IF(ISBLANK(E404),"",IF(COUNTIF(Qualifikation!$O$12:$O$1011,I404)&gt;0,TRUE,FALSE))</f>
        <v/>
      </c>
      <c r="R404" s="62" t="str">
        <f t="shared" si="63"/>
        <v/>
      </c>
    </row>
    <row r="405" spans="1:18" x14ac:dyDescent="0.2">
      <c r="A405" s="46" t="str">
        <f t="shared" si="60"/>
        <v/>
      </c>
      <c r="B405" s="60"/>
      <c r="C405" s="60"/>
      <c r="D405" s="61"/>
      <c r="E405" s="59"/>
      <c r="F405" s="61"/>
      <c r="G405" s="149"/>
      <c r="H405" s="61"/>
      <c r="I405" s="57" t="str">
        <f t="shared" si="61"/>
        <v>-</v>
      </c>
      <c r="J405" s="26" t="str">
        <f t="shared" si="55"/>
        <v/>
      </c>
      <c r="K405" s="26" t="str">
        <f t="shared" si="62"/>
        <v/>
      </c>
      <c r="L405" s="26" t="str">
        <f t="shared" si="56"/>
        <v/>
      </c>
      <c r="M405" s="26" t="str">
        <f t="shared" si="57"/>
        <v/>
      </c>
      <c r="N405" s="26" t="str">
        <f t="shared" si="58"/>
        <v/>
      </c>
      <c r="O405" s="26" t="str">
        <f t="shared" si="59"/>
        <v/>
      </c>
      <c r="P405" s="56" t="str">
        <f>IF(OR(ISBLANK(Lieferung!$B$15),ISBLANK(G405)),"",IF(M405=FALSE,FALSE,IF(AND((Lieferung!$B$15-YEAR(G405))&gt;=16,(Lieferung!$B$15-YEAR(G405))&lt;=65),TRUE,FALSE)))</f>
        <v/>
      </c>
      <c r="Q405" s="26" t="str">
        <f>IF(ISBLANK(E405),"",IF(COUNTIF(Qualifikation!$O$12:$O$1011,I405)&gt;0,TRUE,FALSE))</f>
        <v/>
      </c>
      <c r="R405" s="62" t="str">
        <f t="shared" si="63"/>
        <v/>
      </c>
    </row>
    <row r="406" spans="1:18" x14ac:dyDescent="0.2">
      <c r="A406" s="46" t="str">
        <f t="shared" si="60"/>
        <v/>
      </c>
      <c r="B406" s="60"/>
      <c r="C406" s="60"/>
      <c r="D406" s="61"/>
      <c r="E406" s="59"/>
      <c r="F406" s="61"/>
      <c r="G406" s="149"/>
      <c r="H406" s="61"/>
      <c r="I406" s="57" t="str">
        <f t="shared" si="61"/>
        <v>-</v>
      </c>
      <c r="J406" s="26" t="str">
        <f t="shared" si="55"/>
        <v/>
      </c>
      <c r="K406" s="26" t="str">
        <f t="shared" si="62"/>
        <v/>
      </c>
      <c r="L406" s="26" t="str">
        <f t="shared" si="56"/>
        <v/>
      </c>
      <c r="M406" s="26" t="str">
        <f t="shared" si="57"/>
        <v/>
      </c>
      <c r="N406" s="26" t="str">
        <f t="shared" si="58"/>
        <v/>
      </c>
      <c r="O406" s="26" t="str">
        <f t="shared" si="59"/>
        <v/>
      </c>
      <c r="P406" s="56" t="str">
        <f>IF(OR(ISBLANK(Lieferung!$B$15),ISBLANK(G406)),"",IF(M406=FALSE,FALSE,IF(AND((Lieferung!$B$15-YEAR(G406))&gt;=16,(Lieferung!$B$15-YEAR(G406))&lt;=65),TRUE,FALSE)))</f>
        <v/>
      </c>
      <c r="Q406" s="26" t="str">
        <f>IF(ISBLANK(E406),"",IF(COUNTIF(Qualifikation!$O$12:$O$1011,I406)&gt;0,TRUE,FALSE))</f>
        <v/>
      </c>
      <c r="R406" s="62" t="str">
        <f t="shared" si="63"/>
        <v/>
      </c>
    </row>
    <row r="407" spans="1:18" x14ac:dyDescent="0.2">
      <c r="A407" s="46" t="str">
        <f t="shared" si="60"/>
        <v/>
      </c>
      <c r="B407" s="60"/>
      <c r="C407" s="60"/>
      <c r="D407" s="61"/>
      <c r="E407" s="59"/>
      <c r="F407" s="61"/>
      <c r="G407" s="149"/>
      <c r="H407" s="61"/>
      <c r="I407" s="57" t="str">
        <f t="shared" si="61"/>
        <v>-</v>
      </c>
      <c r="J407" s="26" t="str">
        <f t="shared" si="55"/>
        <v/>
      </c>
      <c r="K407" s="26" t="str">
        <f t="shared" si="62"/>
        <v/>
      </c>
      <c r="L407" s="26" t="str">
        <f t="shared" si="56"/>
        <v/>
      </c>
      <c r="M407" s="26" t="str">
        <f t="shared" si="57"/>
        <v/>
      </c>
      <c r="N407" s="26" t="str">
        <f t="shared" si="58"/>
        <v/>
      </c>
      <c r="O407" s="26" t="str">
        <f t="shared" si="59"/>
        <v/>
      </c>
      <c r="P407" s="56" t="str">
        <f>IF(OR(ISBLANK(Lieferung!$B$15),ISBLANK(G407)),"",IF(M407=FALSE,FALSE,IF(AND((Lieferung!$B$15-YEAR(G407))&gt;=16,(Lieferung!$B$15-YEAR(G407))&lt;=65),TRUE,FALSE)))</f>
        <v/>
      </c>
      <c r="Q407" s="26" t="str">
        <f>IF(ISBLANK(E407),"",IF(COUNTIF(Qualifikation!$O$12:$O$1011,I407)&gt;0,TRUE,FALSE))</f>
        <v/>
      </c>
      <c r="R407" s="62" t="str">
        <f t="shared" si="63"/>
        <v/>
      </c>
    </row>
    <row r="408" spans="1:18" x14ac:dyDescent="0.2">
      <c r="A408" s="46" t="str">
        <f t="shared" si="60"/>
        <v/>
      </c>
      <c r="B408" s="60"/>
      <c r="C408" s="60"/>
      <c r="D408" s="61"/>
      <c r="E408" s="59"/>
      <c r="F408" s="61"/>
      <c r="G408" s="149"/>
      <c r="H408" s="61"/>
      <c r="I408" s="57" t="str">
        <f t="shared" si="61"/>
        <v>-</v>
      </c>
      <c r="J408" s="26" t="str">
        <f t="shared" si="55"/>
        <v/>
      </c>
      <c r="K408" s="26" t="str">
        <f t="shared" si="62"/>
        <v/>
      </c>
      <c r="L408" s="26" t="str">
        <f t="shared" si="56"/>
        <v/>
      </c>
      <c r="M408" s="26" t="str">
        <f t="shared" si="57"/>
        <v/>
      </c>
      <c r="N408" s="26" t="str">
        <f t="shared" si="58"/>
        <v/>
      </c>
      <c r="O408" s="26" t="str">
        <f t="shared" si="59"/>
        <v/>
      </c>
      <c r="P408" s="56" t="str">
        <f>IF(OR(ISBLANK(Lieferung!$B$15),ISBLANK(G408)),"",IF(M408=FALSE,FALSE,IF(AND((Lieferung!$B$15-YEAR(G408))&gt;=16,(Lieferung!$B$15-YEAR(G408))&lt;=65),TRUE,FALSE)))</f>
        <v/>
      </c>
      <c r="Q408" s="26" t="str">
        <f>IF(ISBLANK(E408),"",IF(COUNTIF(Qualifikation!$O$12:$O$1011,I408)&gt;0,TRUE,FALSE))</f>
        <v/>
      </c>
      <c r="R408" s="62" t="str">
        <f t="shared" si="63"/>
        <v/>
      </c>
    </row>
    <row r="409" spans="1:18" x14ac:dyDescent="0.2">
      <c r="A409" s="46" t="str">
        <f t="shared" si="60"/>
        <v/>
      </c>
      <c r="B409" s="60"/>
      <c r="C409" s="60"/>
      <c r="D409" s="61"/>
      <c r="E409" s="59"/>
      <c r="F409" s="61"/>
      <c r="G409" s="149"/>
      <c r="H409" s="61"/>
      <c r="I409" s="57" t="str">
        <f t="shared" si="61"/>
        <v>-</v>
      </c>
      <c r="J409" s="26" t="str">
        <f t="shared" si="55"/>
        <v/>
      </c>
      <c r="K409" s="26" t="str">
        <f t="shared" si="62"/>
        <v/>
      </c>
      <c r="L409" s="26" t="str">
        <f t="shared" si="56"/>
        <v/>
      </c>
      <c r="M409" s="26" t="str">
        <f t="shared" si="57"/>
        <v/>
      </c>
      <c r="N409" s="26" t="str">
        <f t="shared" si="58"/>
        <v/>
      </c>
      <c r="O409" s="26" t="str">
        <f t="shared" si="59"/>
        <v/>
      </c>
      <c r="P409" s="56" t="str">
        <f>IF(OR(ISBLANK(Lieferung!$B$15),ISBLANK(G409)),"",IF(M409=FALSE,FALSE,IF(AND((Lieferung!$B$15-YEAR(G409))&gt;=16,(Lieferung!$B$15-YEAR(G409))&lt;=65),TRUE,FALSE)))</f>
        <v/>
      </c>
      <c r="Q409" s="26" t="str">
        <f>IF(ISBLANK(E409),"",IF(COUNTIF(Qualifikation!$O$12:$O$1011,I409)&gt;0,TRUE,FALSE))</f>
        <v/>
      </c>
      <c r="R409" s="62" t="str">
        <f t="shared" si="63"/>
        <v/>
      </c>
    </row>
    <row r="410" spans="1:18" x14ac:dyDescent="0.2">
      <c r="A410" s="46" t="str">
        <f t="shared" si="60"/>
        <v/>
      </c>
      <c r="B410" s="60"/>
      <c r="C410" s="60"/>
      <c r="D410" s="61"/>
      <c r="E410" s="59"/>
      <c r="F410" s="61"/>
      <c r="G410" s="149"/>
      <c r="H410" s="61"/>
      <c r="I410" s="57" t="str">
        <f t="shared" si="61"/>
        <v>-</v>
      </c>
      <c r="J410" s="26" t="str">
        <f t="shared" si="55"/>
        <v/>
      </c>
      <c r="K410" s="26" t="str">
        <f t="shared" si="62"/>
        <v/>
      </c>
      <c r="L410" s="26" t="str">
        <f t="shared" si="56"/>
        <v/>
      </c>
      <c r="M410" s="26" t="str">
        <f t="shared" si="57"/>
        <v/>
      </c>
      <c r="N410" s="26" t="str">
        <f t="shared" si="58"/>
        <v/>
      </c>
      <c r="O410" s="26" t="str">
        <f t="shared" si="59"/>
        <v/>
      </c>
      <c r="P410" s="56" t="str">
        <f>IF(OR(ISBLANK(Lieferung!$B$15),ISBLANK(G410)),"",IF(M410=FALSE,FALSE,IF(AND((Lieferung!$B$15-YEAR(G410))&gt;=16,(Lieferung!$B$15-YEAR(G410))&lt;=65),TRUE,FALSE)))</f>
        <v/>
      </c>
      <c r="Q410" s="26" t="str">
        <f>IF(ISBLANK(E410),"",IF(COUNTIF(Qualifikation!$O$12:$O$1011,I410)&gt;0,TRUE,FALSE))</f>
        <v/>
      </c>
      <c r="R410" s="62" t="str">
        <f t="shared" si="63"/>
        <v/>
      </c>
    </row>
    <row r="411" spans="1:18" x14ac:dyDescent="0.2">
      <c r="A411" s="46" t="str">
        <f t="shared" si="60"/>
        <v/>
      </c>
      <c r="B411" s="60"/>
      <c r="C411" s="60"/>
      <c r="D411" s="61"/>
      <c r="E411" s="59"/>
      <c r="F411" s="61"/>
      <c r="G411" s="149"/>
      <c r="H411" s="61"/>
      <c r="I411" s="57" t="str">
        <f t="shared" si="61"/>
        <v>-</v>
      </c>
      <c r="J411" s="26" t="str">
        <f t="shared" si="55"/>
        <v/>
      </c>
      <c r="K411" s="26" t="str">
        <f t="shared" si="62"/>
        <v/>
      </c>
      <c r="L411" s="26" t="str">
        <f t="shared" si="56"/>
        <v/>
      </c>
      <c r="M411" s="26" t="str">
        <f t="shared" si="57"/>
        <v/>
      </c>
      <c r="N411" s="26" t="str">
        <f t="shared" si="58"/>
        <v/>
      </c>
      <c r="O411" s="26" t="str">
        <f t="shared" si="59"/>
        <v/>
      </c>
      <c r="P411" s="56" t="str">
        <f>IF(OR(ISBLANK(Lieferung!$B$15),ISBLANK(G411)),"",IF(M411=FALSE,FALSE,IF(AND((Lieferung!$B$15-YEAR(G411))&gt;=16,(Lieferung!$B$15-YEAR(G411))&lt;=65),TRUE,FALSE)))</f>
        <v/>
      </c>
      <c r="Q411" s="26" t="str">
        <f>IF(ISBLANK(E411),"",IF(COUNTIF(Qualifikation!$O$12:$O$1011,I411)&gt;0,TRUE,FALSE))</f>
        <v/>
      </c>
      <c r="R411" s="62" t="str">
        <f t="shared" si="63"/>
        <v/>
      </c>
    </row>
    <row r="412" spans="1:18" x14ac:dyDescent="0.2">
      <c r="A412" s="46" t="str">
        <f t="shared" si="60"/>
        <v/>
      </c>
      <c r="B412" s="60"/>
      <c r="C412" s="60"/>
      <c r="D412" s="61"/>
      <c r="E412" s="59"/>
      <c r="F412" s="61"/>
      <c r="G412" s="149"/>
      <c r="H412" s="61"/>
      <c r="I412" s="57" t="str">
        <f t="shared" si="61"/>
        <v>-</v>
      </c>
      <c r="J412" s="26" t="str">
        <f t="shared" si="55"/>
        <v/>
      </c>
      <c r="K412" s="26" t="str">
        <f t="shared" si="62"/>
        <v/>
      </c>
      <c r="L412" s="26" t="str">
        <f t="shared" si="56"/>
        <v/>
      </c>
      <c r="M412" s="26" t="str">
        <f t="shared" si="57"/>
        <v/>
      </c>
      <c r="N412" s="26" t="str">
        <f t="shared" si="58"/>
        <v/>
      </c>
      <c r="O412" s="26" t="str">
        <f t="shared" si="59"/>
        <v/>
      </c>
      <c r="P412" s="56" t="str">
        <f>IF(OR(ISBLANK(Lieferung!$B$15),ISBLANK(G412)),"",IF(M412=FALSE,FALSE,IF(AND((Lieferung!$B$15-YEAR(G412))&gt;=16,(Lieferung!$B$15-YEAR(G412))&lt;=65),TRUE,FALSE)))</f>
        <v/>
      </c>
      <c r="Q412" s="26" t="str">
        <f>IF(ISBLANK(E412),"",IF(COUNTIF(Qualifikation!$O$12:$O$1011,I412)&gt;0,TRUE,FALSE))</f>
        <v/>
      </c>
      <c r="R412" s="62" t="str">
        <f t="shared" si="63"/>
        <v/>
      </c>
    </row>
    <row r="413" spans="1:18" x14ac:dyDescent="0.2">
      <c r="A413" s="46" t="str">
        <f t="shared" si="60"/>
        <v/>
      </c>
      <c r="B413" s="60"/>
      <c r="C413" s="60"/>
      <c r="D413" s="61"/>
      <c r="E413" s="59"/>
      <c r="F413" s="61"/>
      <c r="G413" s="149"/>
      <c r="H413" s="61"/>
      <c r="I413" s="57" t="str">
        <f t="shared" si="61"/>
        <v>-</v>
      </c>
      <c r="J413" s="26" t="str">
        <f t="shared" si="55"/>
        <v/>
      </c>
      <c r="K413" s="26" t="str">
        <f t="shared" si="62"/>
        <v/>
      </c>
      <c r="L413" s="26" t="str">
        <f t="shared" si="56"/>
        <v/>
      </c>
      <c r="M413" s="26" t="str">
        <f t="shared" si="57"/>
        <v/>
      </c>
      <c r="N413" s="26" t="str">
        <f t="shared" si="58"/>
        <v/>
      </c>
      <c r="O413" s="26" t="str">
        <f t="shared" si="59"/>
        <v/>
      </c>
      <c r="P413" s="56" t="str">
        <f>IF(OR(ISBLANK(Lieferung!$B$15),ISBLANK(G413)),"",IF(M413=FALSE,FALSE,IF(AND((Lieferung!$B$15-YEAR(G413))&gt;=16,(Lieferung!$B$15-YEAR(G413))&lt;=65),TRUE,FALSE)))</f>
        <v/>
      </c>
      <c r="Q413" s="26" t="str">
        <f>IF(ISBLANK(E413),"",IF(COUNTIF(Qualifikation!$O$12:$O$1011,I413)&gt;0,TRUE,FALSE))</f>
        <v/>
      </c>
      <c r="R413" s="62" t="str">
        <f t="shared" si="63"/>
        <v/>
      </c>
    </row>
    <row r="414" spans="1:18" x14ac:dyDescent="0.2">
      <c r="A414" s="46" t="str">
        <f t="shared" si="60"/>
        <v/>
      </c>
      <c r="B414" s="60"/>
      <c r="C414" s="60"/>
      <c r="D414" s="61"/>
      <c r="E414" s="59"/>
      <c r="F414" s="61"/>
      <c r="G414" s="149"/>
      <c r="H414" s="61"/>
      <c r="I414" s="57" t="str">
        <f t="shared" si="61"/>
        <v>-</v>
      </c>
      <c r="J414" s="26" t="str">
        <f t="shared" si="55"/>
        <v/>
      </c>
      <c r="K414" s="26" t="str">
        <f t="shared" si="62"/>
        <v/>
      </c>
      <c r="L414" s="26" t="str">
        <f t="shared" si="56"/>
        <v/>
      </c>
      <c r="M414" s="26" t="str">
        <f t="shared" si="57"/>
        <v/>
      </c>
      <c r="N414" s="26" t="str">
        <f t="shared" si="58"/>
        <v/>
      </c>
      <c r="O414" s="26" t="str">
        <f t="shared" si="59"/>
        <v/>
      </c>
      <c r="P414" s="56" t="str">
        <f>IF(OR(ISBLANK(Lieferung!$B$15),ISBLANK(G414)),"",IF(M414=FALSE,FALSE,IF(AND((Lieferung!$B$15-YEAR(G414))&gt;=16,(Lieferung!$B$15-YEAR(G414))&lt;=65),TRUE,FALSE)))</f>
        <v/>
      </c>
      <c r="Q414" s="26" t="str">
        <f>IF(ISBLANK(E414),"",IF(COUNTIF(Qualifikation!$O$12:$O$1011,I414)&gt;0,TRUE,FALSE))</f>
        <v/>
      </c>
      <c r="R414" s="62" t="str">
        <f t="shared" si="63"/>
        <v/>
      </c>
    </row>
    <row r="415" spans="1:18" x14ac:dyDescent="0.2">
      <c r="A415" s="46" t="str">
        <f t="shared" si="60"/>
        <v/>
      </c>
      <c r="B415" s="60"/>
      <c r="C415" s="60"/>
      <c r="D415" s="61"/>
      <c r="E415" s="59"/>
      <c r="F415" s="61"/>
      <c r="G415" s="149"/>
      <c r="H415" s="61"/>
      <c r="I415" s="57" t="str">
        <f t="shared" si="61"/>
        <v>-</v>
      </c>
      <c r="J415" s="26" t="str">
        <f t="shared" si="55"/>
        <v/>
      </c>
      <c r="K415" s="26" t="str">
        <f t="shared" si="62"/>
        <v/>
      </c>
      <c r="L415" s="26" t="str">
        <f t="shared" si="56"/>
        <v/>
      </c>
      <c r="M415" s="26" t="str">
        <f t="shared" si="57"/>
        <v/>
      </c>
      <c r="N415" s="26" t="str">
        <f t="shared" si="58"/>
        <v/>
      </c>
      <c r="O415" s="26" t="str">
        <f t="shared" si="59"/>
        <v/>
      </c>
      <c r="P415" s="56" t="str">
        <f>IF(OR(ISBLANK(Lieferung!$B$15),ISBLANK(G415)),"",IF(M415=FALSE,FALSE,IF(AND((Lieferung!$B$15-YEAR(G415))&gt;=16,(Lieferung!$B$15-YEAR(G415))&lt;=65),TRUE,FALSE)))</f>
        <v/>
      </c>
      <c r="Q415" s="26" t="str">
        <f>IF(ISBLANK(E415),"",IF(COUNTIF(Qualifikation!$O$12:$O$1011,I415)&gt;0,TRUE,FALSE))</f>
        <v/>
      </c>
      <c r="R415" s="62" t="str">
        <f t="shared" si="63"/>
        <v/>
      </c>
    </row>
    <row r="416" spans="1:18" x14ac:dyDescent="0.2">
      <c r="A416" s="46" t="str">
        <f t="shared" si="60"/>
        <v/>
      </c>
      <c r="B416" s="60"/>
      <c r="C416" s="60"/>
      <c r="D416" s="61"/>
      <c r="E416" s="59"/>
      <c r="F416" s="61"/>
      <c r="G416" s="149"/>
      <c r="H416" s="61"/>
      <c r="I416" s="57" t="str">
        <f t="shared" si="61"/>
        <v>-</v>
      </c>
      <c r="J416" s="26" t="str">
        <f t="shared" si="55"/>
        <v/>
      </c>
      <c r="K416" s="26" t="str">
        <f t="shared" si="62"/>
        <v/>
      </c>
      <c r="L416" s="26" t="str">
        <f t="shared" si="56"/>
        <v/>
      </c>
      <c r="M416" s="26" t="str">
        <f t="shared" si="57"/>
        <v/>
      </c>
      <c r="N416" s="26" t="str">
        <f t="shared" si="58"/>
        <v/>
      </c>
      <c r="O416" s="26" t="str">
        <f t="shared" si="59"/>
        <v/>
      </c>
      <c r="P416" s="56" t="str">
        <f>IF(OR(ISBLANK(Lieferung!$B$15),ISBLANK(G416)),"",IF(M416=FALSE,FALSE,IF(AND((Lieferung!$B$15-YEAR(G416))&gt;=16,(Lieferung!$B$15-YEAR(G416))&lt;=65),TRUE,FALSE)))</f>
        <v/>
      </c>
      <c r="Q416" s="26" t="str">
        <f>IF(ISBLANK(E416),"",IF(COUNTIF(Qualifikation!$O$12:$O$1011,I416)&gt;0,TRUE,FALSE))</f>
        <v/>
      </c>
      <c r="R416" s="62" t="str">
        <f t="shared" si="63"/>
        <v/>
      </c>
    </row>
    <row r="417" spans="1:18" x14ac:dyDescent="0.2">
      <c r="A417" s="46" t="str">
        <f t="shared" si="60"/>
        <v/>
      </c>
      <c r="B417" s="60"/>
      <c r="C417" s="60"/>
      <c r="D417" s="61"/>
      <c r="E417" s="59"/>
      <c r="F417" s="61"/>
      <c r="G417" s="149"/>
      <c r="H417" s="61"/>
      <c r="I417" s="57" t="str">
        <f t="shared" si="61"/>
        <v>-</v>
      </c>
      <c r="J417" s="26" t="str">
        <f t="shared" si="55"/>
        <v/>
      </c>
      <c r="K417" s="26" t="str">
        <f t="shared" si="62"/>
        <v/>
      </c>
      <c r="L417" s="26" t="str">
        <f t="shared" si="56"/>
        <v/>
      </c>
      <c r="M417" s="26" t="str">
        <f t="shared" si="57"/>
        <v/>
      </c>
      <c r="N417" s="26" t="str">
        <f t="shared" si="58"/>
        <v/>
      </c>
      <c r="O417" s="26" t="str">
        <f t="shared" si="59"/>
        <v/>
      </c>
      <c r="P417" s="56" t="str">
        <f>IF(OR(ISBLANK(Lieferung!$B$15),ISBLANK(G417)),"",IF(M417=FALSE,FALSE,IF(AND((Lieferung!$B$15-YEAR(G417))&gt;=16,(Lieferung!$B$15-YEAR(G417))&lt;=65),TRUE,FALSE)))</f>
        <v/>
      </c>
      <c r="Q417" s="26" t="str">
        <f>IF(ISBLANK(E417),"",IF(COUNTIF(Qualifikation!$O$12:$O$1011,I417)&gt;0,TRUE,FALSE))</f>
        <v/>
      </c>
      <c r="R417" s="62" t="str">
        <f t="shared" si="63"/>
        <v/>
      </c>
    </row>
    <row r="418" spans="1:18" x14ac:dyDescent="0.2">
      <c r="A418" s="46" t="str">
        <f t="shared" si="60"/>
        <v/>
      </c>
      <c r="B418" s="60"/>
      <c r="C418" s="60"/>
      <c r="D418" s="61"/>
      <c r="E418" s="59"/>
      <c r="F418" s="61"/>
      <c r="G418" s="149"/>
      <c r="H418" s="61"/>
      <c r="I418" s="57" t="str">
        <f t="shared" si="61"/>
        <v>-</v>
      </c>
      <c r="J418" s="26" t="str">
        <f t="shared" si="55"/>
        <v/>
      </c>
      <c r="K418" s="26" t="str">
        <f t="shared" si="62"/>
        <v/>
      </c>
      <c r="L418" s="26" t="str">
        <f t="shared" si="56"/>
        <v/>
      </c>
      <c r="M418" s="26" t="str">
        <f t="shared" si="57"/>
        <v/>
      </c>
      <c r="N418" s="26" t="str">
        <f t="shared" si="58"/>
        <v/>
      </c>
      <c r="O418" s="26" t="str">
        <f t="shared" si="59"/>
        <v/>
      </c>
      <c r="P418" s="56" t="str">
        <f>IF(OR(ISBLANK(Lieferung!$B$15),ISBLANK(G418)),"",IF(M418=FALSE,FALSE,IF(AND((Lieferung!$B$15-YEAR(G418))&gt;=16,(Lieferung!$B$15-YEAR(G418))&lt;=65),TRUE,FALSE)))</f>
        <v/>
      </c>
      <c r="Q418" s="26" t="str">
        <f>IF(ISBLANK(E418),"",IF(COUNTIF(Qualifikation!$O$12:$O$1011,I418)&gt;0,TRUE,FALSE))</f>
        <v/>
      </c>
      <c r="R418" s="62" t="str">
        <f t="shared" si="63"/>
        <v/>
      </c>
    </row>
    <row r="419" spans="1:18" x14ac:dyDescent="0.2">
      <c r="A419" s="46" t="str">
        <f t="shared" si="60"/>
        <v/>
      </c>
      <c r="B419" s="60"/>
      <c r="C419" s="60"/>
      <c r="D419" s="61"/>
      <c r="E419" s="59"/>
      <c r="F419" s="61"/>
      <c r="G419" s="149"/>
      <c r="H419" s="61"/>
      <c r="I419" s="57" t="str">
        <f t="shared" si="61"/>
        <v>-</v>
      </c>
      <c r="J419" s="26" t="str">
        <f t="shared" si="55"/>
        <v/>
      </c>
      <c r="K419" s="26" t="str">
        <f t="shared" si="62"/>
        <v/>
      </c>
      <c r="L419" s="26" t="str">
        <f t="shared" si="56"/>
        <v/>
      </c>
      <c r="M419" s="26" t="str">
        <f t="shared" si="57"/>
        <v/>
      </c>
      <c r="N419" s="26" t="str">
        <f t="shared" si="58"/>
        <v/>
      </c>
      <c r="O419" s="26" t="str">
        <f t="shared" si="59"/>
        <v/>
      </c>
      <c r="P419" s="56" t="str">
        <f>IF(OR(ISBLANK(Lieferung!$B$15),ISBLANK(G419)),"",IF(M419=FALSE,FALSE,IF(AND((Lieferung!$B$15-YEAR(G419))&gt;=16,(Lieferung!$B$15-YEAR(G419))&lt;=65),TRUE,FALSE)))</f>
        <v/>
      </c>
      <c r="Q419" s="26" t="str">
        <f>IF(ISBLANK(E419),"",IF(COUNTIF(Qualifikation!$O$12:$O$1011,I419)&gt;0,TRUE,FALSE))</f>
        <v/>
      </c>
      <c r="R419" s="62" t="str">
        <f t="shared" si="63"/>
        <v/>
      </c>
    </row>
    <row r="420" spans="1:18" x14ac:dyDescent="0.2">
      <c r="A420" s="46" t="str">
        <f t="shared" si="60"/>
        <v/>
      </c>
      <c r="B420" s="60"/>
      <c r="C420" s="60"/>
      <c r="D420" s="61"/>
      <c r="E420" s="59"/>
      <c r="F420" s="61"/>
      <c r="G420" s="149"/>
      <c r="H420" s="61"/>
      <c r="I420" s="57" t="str">
        <f t="shared" si="61"/>
        <v>-</v>
      </c>
      <c r="J420" s="26" t="str">
        <f t="shared" si="55"/>
        <v/>
      </c>
      <c r="K420" s="26" t="str">
        <f t="shared" si="62"/>
        <v/>
      </c>
      <c r="L420" s="26" t="str">
        <f t="shared" si="56"/>
        <v/>
      </c>
      <c r="M420" s="26" t="str">
        <f t="shared" si="57"/>
        <v/>
      </c>
      <c r="N420" s="26" t="str">
        <f t="shared" si="58"/>
        <v/>
      </c>
      <c r="O420" s="26" t="str">
        <f t="shared" si="59"/>
        <v/>
      </c>
      <c r="P420" s="56" t="str">
        <f>IF(OR(ISBLANK(Lieferung!$B$15),ISBLANK(G420)),"",IF(M420=FALSE,FALSE,IF(AND((Lieferung!$B$15-YEAR(G420))&gt;=16,(Lieferung!$B$15-YEAR(G420))&lt;=65),TRUE,FALSE)))</f>
        <v/>
      </c>
      <c r="Q420" s="26" t="str">
        <f>IF(ISBLANK(E420),"",IF(COUNTIF(Qualifikation!$O$12:$O$1011,I420)&gt;0,TRUE,FALSE))</f>
        <v/>
      </c>
      <c r="R420" s="62" t="str">
        <f t="shared" si="63"/>
        <v/>
      </c>
    </row>
    <row r="421" spans="1:18" x14ac:dyDescent="0.2">
      <c r="A421" s="46" t="str">
        <f t="shared" si="60"/>
        <v/>
      </c>
      <c r="B421" s="60"/>
      <c r="C421" s="60"/>
      <c r="D421" s="61"/>
      <c r="E421" s="59"/>
      <c r="F421" s="61"/>
      <c r="G421" s="149"/>
      <c r="H421" s="61"/>
      <c r="I421" s="57" t="str">
        <f t="shared" si="61"/>
        <v>-</v>
      </c>
      <c r="J421" s="26" t="str">
        <f t="shared" si="55"/>
        <v/>
      </c>
      <c r="K421" s="26" t="str">
        <f t="shared" si="62"/>
        <v/>
      </c>
      <c r="L421" s="26" t="str">
        <f t="shared" si="56"/>
        <v/>
      </c>
      <c r="M421" s="26" t="str">
        <f t="shared" si="57"/>
        <v/>
      </c>
      <c r="N421" s="26" t="str">
        <f t="shared" si="58"/>
        <v/>
      </c>
      <c r="O421" s="26" t="str">
        <f t="shared" si="59"/>
        <v/>
      </c>
      <c r="P421" s="56" t="str">
        <f>IF(OR(ISBLANK(Lieferung!$B$15),ISBLANK(G421)),"",IF(M421=FALSE,FALSE,IF(AND((Lieferung!$B$15-YEAR(G421))&gt;=16,(Lieferung!$B$15-YEAR(G421))&lt;=65),TRUE,FALSE)))</f>
        <v/>
      </c>
      <c r="Q421" s="26" t="str">
        <f>IF(ISBLANK(E421),"",IF(COUNTIF(Qualifikation!$O$12:$O$1011,I421)&gt;0,TRUE,FALSE))</f>
        <v/>
      </c>
      <c r="R421" s="62" t="str">
        <f t="shared" si="63"/>
        <v/>
      </c>
    </row>
    <row r="422" spans="1:18" x14ac:dyDescent="0.2">
      <c r="A422" s="46" t="str">
        <f t="shared" si="60"/>
        <v/>
      </c>
      <c r="B422" s="60"/>
      <c r="C422" s="60"/>
      <c r="D422" s="61"/>
      <c r="E422" s="59"/>
      <c r="F422" s="61"/>
      <c r="G422" s="149"/>
      <c r="H422" s="61"/>
      <c r="I422" s="57" t="str">
        <f t="shared" si="61"/>
        <v>-</v>
      </c>
      <c r="J422" s="26" t="str">
        <f t="shared" si="55"/>
        <v/>
      </c>
      <c r="K422" s="26" t="str">
        <f t="shared" si="62"/>
        <v/>
      </c>
      <c r="L422" s="26" t="str">
        <f t="shared" si="56"/>
        <v/>
      </c>
      <c r="M422" s="26" t="str">
        <f t="shared" si="57"/>
        <v/>
      </c>
      <c r="N422" s="26" t="str">
        <f t="shared" si="58"/>
        <v/>
      </c>
      <c r="O422" s="26" t="str">
        <f t="shared" si="59"/>
        <v/>
      </c>
      <c r="P422" s="56" t="str">
        <f>IF(OR(ISBLANK(Lieferung!$B$15),ISBLANK(G422)),"",IF(M422=FALSE,FALSE,IF(AND((Lieferung!$B$15-YEAR(G422))&gt;=16,(Lieferung!$B$15-YEAR(G422))&lt;=65),TRUE,FALSE)))</f>
        <v/>
      </c>
      <c r="Q422" s="26" t="str">
        <f>IF(ISBLANK(E422),"",IF(COUNTIF(Qualifikation!$O$12:$O$1011,I422)&gt;0,TRUE,FALSE))</f>
        <v/>
      </c>
      <c r="R422" s="62" t="str">
        <f t="shared" si="63"/>
        <v/>
      </c>
    </row>
    <row r="423" spans="1:18" x14ac:dyDescent="0.2">
      <c r="A423" s="46" t="str">
        <f t="shared" si="60"/>
        <v/>
      </c>
      <c r="B423" s="60"/>
      <c r="C423" s="60"/>
      <c r="D423" s="61"/>
      <c r="E423" s="59"/>
      <c r="F423" s="61"/>
      <c r="G423" s="149"/>
      <c r="H423" s="61"/>
      <c r="I423" s="57" t="str">
        <f t="shared" si="61"/>
        <v>-</v>
      </c>
      <c r="J423" s="26" t="str">
        <f t="shared" si="55"/>
        <v/>
      </c>
      <c r="K423" s="26" t="str">
        <f t="shared" si="62"/>
        <v/>
      </c>
      <c r="L423" s="26" t="str">
        <f t="shared" si="56"/>
        <v/>
      </c>
      <c r="M423" s="26" t="str">
        <f t="shared" si="57"/>
        <v/>
      </c>
      <c r="N423" s="26" t="str">
        <f t="shared" si="58"/>
        <v/>
      </c>
      <c r="O423" s="26" t="str">
        <f t="shared" si="59"/>
        <v/>
      </c>
      <c r="P423" s="56" t="str">
        <f>IF(OR(ISBLANK(Lieferung!$B$15),ISBLANK(G423)),"",IF(M423=FALSE,FALSE,IF(AND((Lieferung!$B$15-YEAR(G423))&gt;=16,(Lieferung!$B$15-YEAR(G423))&lt;=65),TRUE,FALSE)))</f>
        <v/>
      </c>
      <c r="Q423" s="26" t="str">
        <f>IF(ISBLANK(E423),"",IF(COUNTIF(Qualifikation!$O$12:$O$1011,I423)&gt;0,TRUE,FALSE))</f>
        <v/>
      </c>
      <c r="R423" s="62" t="str">
        <f t="shared" si="63"/>
        <v/>
      </c>
    </row>
    <row r="424" spans="1:18" x14ac:dyDescent="0.2">
      <c r="A424" s="46" t="str">
        <f t="shared" si="60"/>
        <v/>
      </c>
      <c r="B424" s="60"/>
      <c r="C424" s="60"/>
      <c r="D424" s="61"/>
      <c r="E424" s="59"/>
      <c r="F424" s="61"/>
      <c r="G424" s="149"/>
      <c r="H424" s="61"/>
      <c r="I424" s="57" t="str">
        <f t="shared" si="61"/>
        <v>-</v>
      </c>
      <c r="J424" s="26" t="str">
        <f t="shared" si="55"/>
        <v/>
      </c>
      <c r="K424" s="26" t="str">
        <f t="shared" si="62"/>
        <v/>
      </c>
      <c r="L424" s="26" t="str">
        <f t="shared" si="56"/>
        <v/>
      </c>
      <c r="M424" s="26" t="str">
        <f t="shared" si="57"/>
        <v/>
      </c>
      <c r="N424" s="26" t="str">
        <f t="shared" si="58"/>
        <v/>
      </c>
      <c r="O424" s="26" t="str">
        <f t="shared" si="59"/>
        <v/>
      </c>
      <c r="P424" s="56" t="str">
        <f>IF(OR(ISBLANK(Lieferung!$B$15),ISBLANK(G424)),"",IF(M424=FALSE,FALSE,IF(AND((Lieferung!$B$15-YEAR(G424))&gt;=16,(Lieferung!$B$15-YEAR(G424))&lt;=65),TRUE,FALSE)))</f>
        <v/>
      </c>
      <c r="Q424" s="26" t="str">
        <f>IF(ISBLANK(E424),"",IF(COUNTIF(Qualifikation!$O$12:$O$1011,I424)&gt;0,TRUE,FALSE))</f>
        <v/>
      </c>
      <c r="R424" s="62" t="str">
        <f t="shared" si="63"/>
        <v/>
      </c>
    </row>
    <row r="425" spans="1:18" x14ac:dyDescent="0.2">
      <c r="A425" s="46" t="str">
        <f t="shared" si="60"/>
        <v/>
      </c>
      <c r="B425" s="60"/>
      <c r="C425" s="60"/>
      <c r="D425" s="61"/>
      <c r="E425" s="59"/>
      <c r="F425" s="61"/>
      <c r="G425" s="149"/>
      <c r="H425" s="61"/>
      <c r="I425" s="57" t="str">
        <f t="shared" si="61"/>
        <v>-</v>
      </c>
      <c r="J425" s="26" t="str">
        <f t="shared" si="55"/>
        <v/>
      </c>
      <c r="K425" s="26" t="str">
        <f t="shared" si="62"/>
        <v/>
      </c>
      <c r="L425" s="26" t="str">
        <f t="shared" si="56"/>
        <v/>
      </c>
      <c r="M425" s="26" t="str">
        <f t="shared" si="57"/>
        <v/>
      </c>
      <c r="N425" s="26" t="str">
        <f t="shared" si="58"/>
        <v/>
      </c>
      <c r="O425" s="26" t="str">
        <f t="shared" si="59"/>
        <v/>
      </c>
      <c r="P425" s="56" t="str">
        <f>IF(OR(ISBLANK(Lieferung!$B$15),ISBLANK(G425)),"",IF(M425=FALSE,FALSE,IF(AND((Lieferung!$B$15-YEAR(G425))&gt;=16,(Lieferung!$B$15-YEAR(G425))&lt;=65),TRUE,FALSE)))</f>
        <v/>
      </c>
      <c r="Q425" s="26" t="str">
        <f>IF(ISBLANK(E425),"",IF(COUNTIF(Qualifikation!$O$12:$O$1011,I425)&gt;0,TRUE,FALSE))</f>
        <v/>
      </c>
      <c r="R425" s="62" t="str">
        <f t="shared" si="63"/>
        <v/>
      </c>
    </row>
    <row r="426" spans="1:18" x14ac:dyDescent="0.2">
      <c r="A426" s="46" t="str">
        <f t="shared" si="60"/>
        <v/>
      </c>
      <c r="B426" s="60"/>
      <c r="C426" s="60"/>
      <c r="D426" s="61"/>
      <c r="E426" s="59"/>
      <c r="F426" s="61"/>
      <c r="G426" s="149"/>
      <c r="H426" s="61"/>
      <c r="I426" s="57" t="str">
        <f t="shared" si="61"/>
        <v>-</v>
      </c>
      <c r="J426" s="26" t="str">
        <f t="shared" si="55"/>
        <v/>
      </c>
      <c r="K426" s="26" t="str">
        <f t="shared" si="62"/>
        <v/>
      </c>
      <c r="L426" s="26" t="str">
        <f t="shared" si="56"/>
        <v/>
      </c>
      <c r="M426" s="26" t="str">
        <f t="shared" si="57"/>
        <v/>
      </c>
      <c r="N426" s="26" t="str">
        <f t="shared" si="58"/>
        <v/>
      </c>
      <c r="O426" s="26" t="str">
        <f t="shared" si="59"/>
        <v/>
      </c>
      <c r="P426" s="56" t="str">
        <f>IF(OR(ISBLANK(Lieferung!$B$15),ISBLANK(G426)),"",IF(M426=FALSE,FALSE,IF(AND((Lieferung!$B$15-YEAR(G426))&gt;=16,(Lieferung!$B$15-YEAR(G426))&lt;=65),TRUE,FALSE)))</f>
        <v/>
      </c>
      <c r="Q426" s="26" t="str">
        <f>IF(ISBLANK(E426),"",IF(COUNTIF(Qualifikation!$O$12:$O$1011,I426)&gt;0,TRUE,FALSE))</f>
        <v/>
      </c>
      <c r="R426" s="62" t="str">
        <f t="shared" si="63"/>
        <v/>
      </c>
    </row>
    <row r="427" spans="1:18" x14ac:dyDescent="0.2">
      <c r="A427" s="46" t="str">
        <f t="shared" si="60"/>
        <v/>
      </c>
      <c r="B427" s="60"/>
      <c r="C427" s="60"/>
      <c r="D427" s="61"/>
      <c r="E427" s="59"/>
      <c r="F427" s="61"/>
      <c r="G427" s="149"/>
      <c r="H427" s="61"/>
      <c r="I427" s="57" t="str">
        <f t="shared" si="61"/>
        <v>-</v>
      </c>
      <c r="J427" s="26" t="str">
        <f t="shared" si="55"/>
        <v/>
      </c>
      <c r="K427" s="26" t="str">
        <f t="shared" si="62"/>
        <v/>
      </c>
      <c r="L427" s="26" t="str">
        <f t="shared" si="56"/>
        <v/>
      </c>
      <c r="M427" s="26" t="str">
        <f t="shared" si="57"/>
        <v/>
      </c>
      <c r="N427" s="26" t="str">
        <f t="shared" si="58"/>
        <v/>
      </c>
      <c r="O427" s="26" t="str">
        <f t="shared" si="59"/>
        <v/>
      </c>
      <c r="P427" s="56" t="str">
        <f>IF(OR(ISBLANK(Lieferung!$B$15),ISBLANK(G427)),"",IF(M427=FALSE,FALSE,IF(AND((Lieferung!$B$15-YEAR(G427))&gt;=16,(Lieferung!$B$15-YEAR(G427))&lt;=65),TRUE,FALSE)))</f>
        <v/>
      </c>
      <c r="Q427" s="26" t="str">
        <f>IF(ISBLANK(E427),"",IF(COUNTIF(Qualifikation!$O$12:$O$1011,I427)&gt;0,TRUE,FALSE))</f>
        <v/>
      </c>
      <c r="R427" s="62" t="str">
        <f t="shared" si="63"/>
        <v/>
      </c>
    </row>
    <row r="428" spans="1:18" x14ac:dyDescent="0.2">
      <c r="A428" s="46" t="str">
        <f t="shared" si="60"/>
        <v/>
      </c>
      <c r="B428" s="60"/>
      <c r="C428" s="60"/>
      <c r="D428" s="61"/>
      <c r="E428" s="59"/>
      <c r="F428" s="61"/>
      <c r="G428" s="149"/>
      <c r="H428" s="61"/>
      <c r="I428" s="57" t="str">
        <f t="shared" si="61"/>
        <v>-</v>
      </c>
      <c r="J428" s="26" t="str">
        <f t="shared" si="55"/>
        <v/>
      </c>
      <c r="K428" s="26" t="str">
        <f t="shared" si="62"/>
        <v/>
      </c>
      <c r="L428" s="26" t="str">
        <f t="shared" si="56"/>
        <v/>
      </c>
      <c r="M428" s="26" t="str">
        <f t="shared" si="57"/>
        <v/>
      </c>
      <c r="N428" s="26" t="str">
        <f t="shared" si="58"/>
        <v/>
      </c>
      <c r="O428" s="26" t="str">
        <f t="shared" si="59"/>
        <v/>
      </c>
      <c r="P428" s="56" t="str">
        <f>IF(OR(ISBLANK(Lieferung!$B$15),ISBLANK(G428)),"",IF(M428=FALSE,FALSE,IF(AND((Lieferung!$B$15-YEAR(G428))&gt;=16,(Lieferung!$B$15-YEAR(G428))&lt;=65),TRUE,FALSE)))</f>
        <v/>
      </c>
      <c r="Q428" s="26" t="str">
        <f>IF(ISBLANK(E428),"",IF(COUNTIF(Qualifikation!$O$12:$O$1011,I428)&gt;0,TRUE,FALSE))</f>
        <v/>
      </c>
      <c r="R428" s="62" t="str">
        <f t="shared" si="63"/>
        <v/>
      </c>
    </row>
    <row r="429" spans="1:18" x14ac:dyDescent="0.2">
      <c r="A429" s="46" t="str">
        <f t="shared" si="60"/>
        <v/>
      </c>
      <c r="B429" s="60"/>
      <c r="C429" s="60"/>
      <c r="D429" s="61"/>
      <c r="E429" s="59"/>
      <c r="F429" s="61"/>
      <c r="G429" s="149"/>
      <c r="H429" s="61"/>
      <c r="I429" s="57" t="str">
        <f t="shared" si="61"/>
        <v>-</v>
      </c>
      <c r="J429" s="26" t="str">
        <f t="shared" si="55"/>
        <v/>
      </c>
      <c r="K429" s="26" t="str">
        <f t="shared" si="62"/>
        <v/>
      </c>
      <c r="L429" s="26" t="str">
        <f t="shared" si="56"/>
        <v/>
      </c>
      <c r="M429" s="26" t="str">
        <f t="shared" si="57"/>
        <v/>
      </c>
      <c r="N429" s="26" t="str">
        <f t="shared" si="58"/>
        <v/>
      </c>
      <c r="O429" s="26" t="str">
        <f t="shared" si="59"/>
        <v/>
      </c>
      <c r="P429" s="56" t="str">
        <f>IF(OR(ISBLANK(Lieferung!$B$15),ISBLANK(G429)),"",IF(M429=FALSE,FALSE,IF(AND((Lieferung!$B$15-YEAR(G429))&gt;=16,(Lieferung!$B$15-YEAR(G429))&lt;=65),TRUE,FALSE)))</f>
        <v/>
      </c>
      <c r="Q429" s="26" t="str">
        <f>IF(ISBLANK(E429),"",IF(COUNTIF(Qualifikation!$O$12:$O$1011,I429)&gt;0,TRUE,FALSE))</f>
        <v/>
      </c>
      <c r="R429" s="62" t="str">
        <f t="shared" si="63"/>
        <v/>
      </c>
    </row>
    <row r="430" spans="1:18" x14ac:dyDescent="0.2">
      <c r="A430" s="46" t="str">
        <f t="shared" si="60"/>
        <v/>
      </c>
      <c r="B430" s="60"/>
      <c r="C430" s="60"/>
      <c r="D430" s="61"/>
      <c r="E430" s="59"/>
      <c r="F430" s="61"/>
      <c r="G430" s="149"/>
      <c r="H430" s="61"/>
      <c r="I430" s="57" t="str">
        <f t="shared" si="61"/>
        <v>-</v>
      </c>
      <c r="J430" s="26" t="str">
        <f t="shared" si="55"/>
        <v/>
      </c>
      <c r="K430" s="26" t="str">
        <f t="shared" si="62"/>
        <v/>
      </c>
      <c r="L430" s="26" t="str">
        <f t="shared" si="56"/>
        <v/>
      </c>
      <c r="M430" s="26" t="str">
        <f t="shared" si="57"/>
        <v/>
      </c>
      <c r="N430" s="26" t="str">
        <f t="shared" si="58"/>
        <v/>
      </c>
      <c r="O430" s="26" t="str">
        <f t="shared" si="59"/>
        <v/>
      </c>
      <c r="P430" s="56" t="str">
        <f>IF(OR(ISBLANK(Lieferung!$B$15),ISBLANK(G430)),"",IF(M430=FALSE,FALSE,IF(AND((Lieferung!$B$15-YEAR(G430))&gt;=16,(Lieferung!$B$15-YEAR(G430))&lt;=65),TRUE,FALSE)))</f>
        <v/>
      </c>
      <c r="Q430" s="26" t="str">
        <f>IF(ISBLANK(E430),"",IF(COUNTIF(Qualifikation!$O$12:$O$1011,I430)&gt;0,TRUE,FALSE))</f>
        <v/>
      </c>
      <c r="R430" s="62" t="str">
        <f t="shared" si="63"/>
        <v/>
      </c>
    </row>
    <row r="431" spans="1:18" x14ac:dyDescent="0.2">
      <c r="A431" s="46" t="str">
        <f t="shared" si="60"/>
        <v/>
      </c>
      <c r="B431" s="60"/>
      <c r="C431" s="60"/>
      <c r="D431" s="61"/>
      <c r="E431" s="59"/>
      <c r="F431" s="61"/>
      <c r="G431" s="149"/>
      <c r="H431" s="61"/>
      <c r="I431" s="57" t="str">
        <f t="shared" si="61"/>
        <v>-</v>
      </c>
      <c r="J431" s="26" t="str">
        <f t="shared" si="55"/>
        <v/>
      </c>
      <c r="K431" s="26" t="str">
        <f t="shared" si="62"/>
        <v/>
      </c>
      <c r="L431" s="26" t="str">
        <f t="shared" si="56"/>
        <v/>
      </c>
      <c r="M431" s="26" t="str">
        <f t="shared" si="57"/>
        <v/>
      </c>
      <c r="N431" s="26" t="str">
        <f t="shared" si="58"/>
        <v/>
      </c>
      <c r="O431" s="26" t="str">
        <f t="shared" si="59"/>
        <v/>
      </c>
      <c r="P431" s="56" t="str">
        <f>IF(OR(ISBLANK(Lieferung!$B$15),ISBLANK(G431)),"",IF(M431=FALSE,FALSE,IF(AND((Lieferung!$B$15-YEAR(G431))&gt;=16,(Lieferung!$B$15-YEAR(G431))&lt;=65),TRUE,FALSE)))</f>
        <v/>
      </c>
      <c r="Q431" s="26" t="str">
        <f>IF(ISBLANK(E431),"",IF(COUNTIF(Qualifikation!$O$12:$O$1011,I431)&gt;0,TRUE,FALSE))</f>
        <v/>
      </c>
      <c r="R431" s="62" t="str">
        <f t="shared" si="63"/>
        <v/>
      </c>
    </row>
    <row r="432" spans="1:18" x14ac:dyDescent="0.2">
      <c r="A432" s="46" t="str">
        <f t="shared" si="60"/>
        <v/>
      </c>
      <c r="B432" s="60"/>
      <c r="C432" s="60"/>
      <c r="D432" s="61"/>
      <c r="E432" s="59"/>
      <c r="F432" s="61"/>
      <c r="G432" s="149"/>
      <c r="H432" s="61"/>
      <c r="I432" s="57" t="str">
        <f t="shared" si="61"/>
        <v>-</v>
      </c>
      <c r="J432" s="26" t="str">
        <f t="shared" ref="J432:J495" si="64">IF(D432="CH.AHV",IF(LEN(E432)=13,IF((MID(E432,13,1)+1-1)=MOD(10-(MID(E432,1,1)+3*MID(E432,2,1)+MID(E432,3,1)+3*MID(E432,4,1)+MID(E432,5,1)+3*MID(E432,6,1)+MID(E432,7,1)+3*MID(E432,8,1)+MID(E432,9,1)+3*MID(E432,10,1)+MID(E432,11,1)+3*MID(E432,12,1)),10),TRUE,FALSE),FALSE),"")</f>
        <v/>
      </c>
      <c r="K432" s="26" t="str">
        <f t="shared" si="62"/>
        <v/>
      </c>
      <c r="L432" s="26" t="str">
        <f t="shared" ref="L432:L495" si="65">IF(ISBLANK(D432),"",IF(OR(ISNA(MATCH(D432,codecatidpers,0)),D432="-"),FALSE,TRUE))</f>
        <v/>
      </c>
      <c r="M432" s="26" t="str">
        <f t="shared" ref="M432:M495" si="66">IF(ISBLANK(G432),"",IF(AND(G432 &gt; DATE(1925,1,1),G432 &lt; DATE(2100,1,1)),TRUE,FALSE))</f>
        <v/>
      </c>
      <c r="N432" s="26" t="str">
        <f t="shared" ref="N432:N495" si="67">IF(ISBLANK(F432),"",IF(OR(ISNA(MATCH(F432,libsex,0)),F432="-"),FALSE,TRUE))</f>
        <v/>
      </c>
      <c r="O432" s="26" t="str">
        <f t="shared" ref="O432:O495" si="68">IF(ISBLANK(H432),"",IF(OR(ISNA(MATCH(H432,libgem,0)),H432="-"),FALSE,TRUE))</f>
        <v/>
      </c>
      <c r="P432" s="56" t="str">
        <f>IF(OR(ISBLANK(Lieferung!$B$15),ISBLANK(G432)),"",IF(M432=FALSE,FALSE,IF(AND((Lieferung!$B$15-YEAR(G432))&gt;=16,(Lieferung!$B$15-YEAR(G432))&lt;=65),TRUE,FALSE)))</f>
        <v/>
      </c>
      <c r="Q432" s="26" t="str">
        <f>IF(ISBLANK(E432),"",IF(COUNTIF(Qualifikation!$O$12:$O$1011,I432)&gt;0,TRUE,FALSE))</f>
        <v/>
      </c>
      <c r="R432" s="62" t="str">
        <f t="shared" si="63"/>
        <v/>
      </c>
    </row>
    <row r="433" spans="1:18" x14ac:dyDescent="0.2">
      <c r="A433" s="46" t="str">
        <f t="shared" si="60"/>
        <v/>
      </c>
      <c r="B433" s="60"/>
      <c r="C433" s="60"/>
      <c r="D433" s="61"/>
      <c r="E433" s="59"/>
      <c r="F433" s="61"/>
      <c r="G433" s="149"/>
      <c r="H433" s="61"/>
      <c r="I433" s="57" t="str">
        <f t="shared" si="61"/>
        <v>-</v>
      </c>
      <c r="J433" s="26" t="str">
        <f t="shared" si="64"/>
        <v/>
      </c>
      <c r="K433" s="26" t="str">
        <f t="shared" si="62"/>
        <v/>
      </c>
      <c r="L433" s="26" t="str">
        <f t="shared" si="65"/>
        <v/>
      </c>
      <c r="M433" s="26" t="str">
        <f t="shared" si="66"/>
        <v/>
      </c>
      <c r="N433" s="26" t="str">
        <f t="shared" si="67"/>
        <v/>
      </c>
      <c r="O433" s="26" t="str">
        <f t="shared" si="68"/>
        <v/>
      </c>
      <c r="P433" s="56" t="str">
        <f>IF(OR(ISBLANK(Lieferung!$B$15),ISBLANK(G433)),"",IF(M433=FALSE,FALSE,IF(AND((Lieferung!$B$15-YEAR(G433))&gt;=16,(Lieferung!$B$15-YEAR(G433))&lt;=65),TRUE,FALSE)))</f>
        <v/>
      </c>
      <c r="Q433" s="26" t="str">
        <f>IF(ISBLANK(E433),"",IF(COUNTIF(Qualifikation!$O$12:$O$1011,I433)&gt;0,TRUE,FALSE))</f>
        <v/>
      </c>
      <c r="R433" s="62" t="str">
        <f t="shared" si="63"/>
        <v/>
      </c>
    </row>
    <row r="434" spans="1:18" x14ac:dyDescent="0.2">
      <c r="A434" s="46" t="str">
        <f t="shared" si="60"/>
        <v/>
      </c>
      <c r="B434" s="60"/>
      <c r="C434" s="60"/>
      <c r="D434" s="61"/>
      <c r="E434" s="59"/>
      <c r="F434" s="61"/>
      <c r="G434" s="149"/>
      <c r="H434" s="61"/>
      <c r="I434" s="57" t="str">
        <f t="shared" si="61"/>
        <v>-</v>
      </c>
      <c r="J434" s="26" t="str">
        <f t="shared" si="64"/>
        <v/>
      </c>
      <c r="K434" s="26" t="str">
        <f t="shared" si="62"/>
        <v/>
      </c>
      <c r="L434" s="26" t="str">
        <f t="shared" si="65"/>
        <v/>
      </c>
      <c r="M434" s="26" t="str">
        <f t="shared" si="66"/>
        <v/>
      </c>
      <c r="N434" s="26" t="str">
        <f t="shared" si="67"/>
        <v/>
      </c>
      <c r="O434" s="26" t="str">
        <f t="shared" si="68"/>
        <v/>
      </c>
      <c r="P434" s="56" t="str">
        <f>IF(OR(ISBLANK(Lieferung!$B$15),ISBLANK(G434)),"",IF(M434=FALSE,FALSE,IF(AND((Lieferung!$B$15-YEAR(G434))&gt;=16,(Lieferung!$B$15-YEAR(G434))&lt;=65),TRUE,FALSE)))</f>
        <v/>
      </c>
      <c r="Q434" s="26" t="str">
        <f>IF(ISBLANK(E434),"",IF(COUNTIF(Qualifikation!$O$12:$O$1011,I434)&gt;0,TRUE,FALSE))</f>
        <v/>
      </c>
      <c r="R434" s="62" t="str">
        <f t="shared" si="63"/>
        <v/>
      </c>
    </row>
    <row r="435" spans="1:18" x14ac:dyDescent="0.2">
      <c r="A435" s="46" t="str">
        <f t="shared" si="60"/>
        <v/>
      </c>
      <c r="B435" s="60"/>
      <c r="C435" s="60"/>
      <c r="D435" s="61"/>
      <c r="E435" s="59"/>
      <c r="F435" s="61"/>
      <c r="G435" s="149"/>
      <c r="H435" s="61"/>
      <c r="I435" s="57" t="str">
        <f t="shared" si="61"/>
        <v>-</v>
      </c>
      <c r="J435" s="26" t="str">
        <f t="shared" si="64"/>
        <v/>
      </c>
      <c r="K435" s="26" t="str">
        <f t="shared" si="62"/>
        <v/>
      </c>
      <c r="L435" s="26" t="str">
        <f t="shared" si="65"/>
        <v/>
      </c>
      <c r="M435" s="26" t="str">
        <f t="shared" si="66"/>
        <v/>
      </c>
      <c r="N435" s="26" t="str">
        <f t="shared" si="67"/>
        <v/>
      </c>
      <c r="O435" s="26" t="str">
        <f t="shared" si="68"/>
        <v/>
      </c>
      <c r="P435" s="56" t="str">
        <f>IF(OR(ISBLANK(Lieferung!$B$15),ISBLANK(G435)),"",IF(M435=FALSE,FALSE,IF(AND((Lieferung!$B$15-YEAR(G435))&gt;=16,(Lieferung!$B$15-YEAR(G435))&lt;=65),TRUE,FALSE)))</f>
        <v/>
      </c>
      <c r="Q435" s="26" t="str">
        <f>IF(ISBLANK(E435),"",IF(COUNTIF(Qualifikation!$O$12:$O$1011,I435)&gt;0,TRUE,FALSE))</f>
        <v/>
      </c>
      <c r="R435" s="62" t="str">
        <f t="shared" si="63"/>
        <v/>
      </c>
    </row>
    <row r="436" spans="1:18" x14ac:dyDescent="0.2">
      <c r="A436" s="46" t="str">
        <f t="shared" si="60"/>
        <v/>
      </c>
      <c r="B436" s="60"/>
      <c r="C436" s="60"/>
      <c r="D436" s="61"/>
      <c r="E436" s="59"/>
      <c r="F436" s="61"/>
      <c r="G436" s="149"/>
      <c r="H436" s="61"/>
      <c r="I436" s="57" t="str">
        <f t="shared" si="61"/>
        <v>-</v>
      </c>
      <c r="J436" s="26" t="str">
        <f t="shared" si="64"/>
        <v/>
      </c>
      <c r="K436" s="26" t="str">
        <f t="shared" si="62"/>
        <v/>
      </c>
      <c r="L436" s="26" t="str">
        <f t="shared" si="65"/>
        <v/>
      </c>
      <c r="M436" s="26" t="str">
        <f t="shared" si="66"/>
        <v/>
      </c>
      <c r="N436" s="26" t="str">
        <f t="shared" si="67"/>
        <v/>
      </c>
      <c r="O436" s="26" t="str">
        <f t="shared" si="68"/>
        <v/>
      </c>
      <c r="P436" s="56" t="str">
        <f>IF(OR(ISBLANK(Lieferung!$B$15),ISBLANK(G436)),"",IF(M436=FALSE,FALSE,IF(AND((Lieferung!$B$15-YEAR(G436))&gt;=16,(Lieferung!$B$15-YEAR(G436))&lt;=65),TRUE,FALSE)))</f>
        <v/>
      </c>
      <c r="Q436" s="26" t="str">
        <f>IF(ISBLANK(E436),"",IF(COUNTIF(Qualifikation!$O$12:$O$1011,I436)&gt;0,TRUE,FALSE))</f>
        <v/>
      </c>
      <c r="R436" s="62" t="str">
        <f t="shared" si="63"/>
        <v/>
      </c>
    </row>
    <row r="437" spans="1:18" x14ac:dyDescent="0.2">
      <c r="A437" s="46" t="str">
        <f t="shared" si="60"/>
        <v/>
      </c>
      <c r="B437" s="60"/>
      <c r="C437" s="60"/>
      <c r="D437" s="61"/>
      <c r="E437" s="59"/>
      <c r="F437" s="61"/>
      <c r="G437" s="149"/>
      <c r="H437" s="61"/>
      <c r="I437" s="57" t="str">
        <f t="shared" si="61"/>
        <v>-</v>
      </c>
      <c r="J437" s="26" t="str">
        <f t="shared" si="64"/>
        <v/>
      </c>
      <c r="K437" s="26" t="str">
        <f t="shared" si="62"/>
        <v/>
      </c>
      <c r="L437" s="26" t="str">
        <f t="shared" si="65"/>
        <v/>
      </c>
      <c r="M437" s="26" t="str">
        <f t="shared" si="66"/>
        <v/>
      </c>
      <c r="N437" s="26" t="str">
        <f t="shared" si="67"/>
        <v/>
      </c>
      <c r="O437" s="26" t="str">
        <f t="shared" si="68"/>
        <v/>
      </c>
      <c r="P437" s="56" t="str">
        <f>IF(OR(ISBLANK(Lieferung!$B$15),ISBLANK(G437)),"",IF(M437=FALSE,FALSE,IF(AND((Lieferung!$B$15-YEAR(G437))&gt;=16,(Lieferung!$B$15-YEAR(G437))&lt;=65),TRUE,FALSE)))</f>
        <v/>
      </c>
      <c r="Q437" s="26" t="str">
        <f>IF(ISBLANK(E437),"",IF(COUNTIF(Qualifikation!$O$12:$O$1011,I437)&gt;0,TRUE,FALSE))</f>
        <v/>
      </c>
      <c r="R437" s="62" t="str">
        <f t="shared" si="63"/>
        <v/>
      </c>
    </row>
    <row r="438" spans="1:18" x14ac:dyDescent="0.2">
      <c r="A438" s="46" t="str">
        <f t="shared" si="60"/>
        <v/>
      </c>
      <c r="B438" s="60"/>
      <c r="C438" s="60"/>
      <c r="D438" s="61"/>
      <c r="E438" s="59"/>
      <c r="F438" s="61"/>
      <c r="G438" s="149"/>
      <c r="H438" s="61"/>
      <c r="I438" s="57" t="str">
        <f t="shared" si="61"/>
        <v>-</v>
      </c>
      <c r="J438" s="26" t="str">
        <f t="shared" si="64"/>
        <v/>
      </c>
      <c r="K438" s="26" t="str">
        <f t="shared" si="62"/>
        <v/>
      </c>
      <c r="L438" s="26" t="str">
        <f t="shared" si="65"/>
        <v/>
      </c>
      <c r="M438" s="26" t="str">
        <f t="shared" si="66"/>
        <v/>
      </c>
      <c r="N438" s="26" t="str">
        <f t="shared" si="67"/>
        <v/>
      </c>
      <c r="O438" s="26" t="str">
        <f t="shared" si="68"/>
        <v/>
      </c>
      <c r="P438" s="56" t="str">
        <f>IF(OR(ISBLANK(Lieferung!$B$15),ISBLANK(G438)),"",IF(M438=FALSE,FALSE,IF(AND((Lieferung!$B$15-YEAR(G438))&gt;=16,(Lieferung!$B$15-YEAR(G438))&lt;=65),TRUE,FALSE)))</f>
        <v/>
      </c>
      <c r="Q438" s="26" t="str">
        <f>IF(ISBLANK(E438),"",IF(COUNTIF(Qualifikation!$O$12:$O$1011,I438)&gt;0,TRUE,FALSE))</f>
        <v/>
      </c>
      <c r="R438" s="62" t="str">
        <f t="shared" si="63"/>
        <v/>
      </c>
    </row>
    <row r="439" spans="1:18" x14ac:dyDescent="0.2">
      <c r="A439" s="46" t="str">
        <f t="shared" si="60"/>
        <v/>
      </c>
      <c r="B439" s="60"/>
      <c r="C439" s="60"/>
      <c r="D439" s="61"/>
      <c r="E439" s="59"/>
      <c r="F439" s="61"/>
      <c r="G439" s="149"/>
      <c r="H439" s="61"/>
      <c r="I439" s="57" t="str">
        <f t="shared" si="61"/>
        <v>-</v>
      </c>
      <c r="J439" s="26" t="str">
        <f t="shared" si="64"/>
        <v/>
      </c>
      <c r="K439" s="26" t="str">
        <f t="shared" si="62"/>
        <v/>
      </c>
      <c r="L439" s="26" t="str">
        <f t="shared" si="65"/>
        <v/>
      </c>
      <c r="M439" s="26" t="str">
        <f t="shared" si="66"/>
        <v/>
      </c>
      <c r="N439" s="26" t="str">
        <f t="shared" si="67"/>
        <v/>
      </c>
      <c r="O439" s="26" t="str">
        <f t="shared" si="68"/>
        <v/>
      </c>
      <c r="P439" s="56" t="str">
        <f>IF(OR(ISBLANK(Lieferung!$B$15),ISBLANK(G439)),"",IF(M439=FALSE,FALSE,IF(AND((Lieferung!$B$15-YEAR(G439))&gt;=16,(Lieferung!$B$15-YEAR(G439))&lt;=65),TRUE,FALSE)))</f>
        <v/>
      </c>
      <c r="Q439" s="26" t="str">
        <f>IF(ISBLANK(E439),"",IF(COUNTIF(Qualifikation!$O$12:$O$1011,I439)&gt;0,TRUE,FALSE))</f>
        <v/>
      </c>
      <c r="R439" s="62" t="str">
        <f t="shared" si="63"/>
        <v/>
      </c>
    </row>
    <row r="440" spans="1:18" x14ac:dyDescent="0.2">
      <c r="A440" s="46" t="str">
        <f t="shared" si="60"/>
        <v/>
      </c>
      <c r="B440" s="60"/>
      <c r="C440" s="60"/>
      <c r="D440" s="61"/>
      <c r="E440" s="59"/>
      <c r="F440" s="61"/>
      <c r="G440" s="149"/>
      <c r="H440" s="61"/>
      <c r="I440" s="57" t="str">
        <f t="shared" si="61"/>
        <v>-</v>
      </c>
      <c r="J440" s="26" t="str">
        <f t="shared" si="64"/>
        <v/>
      </c>
      <c r="K440" s="26" t="str">
        <f t="shared" si="62"/>
        <v/>
      </c>
      <c r="L440" s="26" t="str">
        <f t="shared" si="65"/>
        <v/>
      </c>
      <c r="M440" s="26" t="str">
        <f t="shared" si="66"/>
        <v/>
      </c>
      <c r="N440" s="26" t="str">
        <f t="shared" si="67"/>
        <v/>
      </c>
      <c r="O440" s="26" t="str">
        <f t="shared" si="68"/>
        <v/>
      </c>
      <c r="P440" s="56" t="str">
        <f>IF(OR(ISBLANK(Lieferung!$B$15),ISBLANK(G440)),"",IF(M440=FALSE,FALSE,IF(AND((Lieferung!$B$15-YEAR(G440))&gt;=16,(Lieferung!$B$15-YEAR(G440))&lt;=65),TRUE,FALSE)))</f>
        <v/>
      </c>
      <c r="Q440" s="26" t="str">
        <f>IF(ISBLANK(E440),"",IF(COUNTIF(Qualifikation!$O$12:$O$1011,I440)&gt;0,TRUE,FALSE))</f>
        <v/>
      </c>
      <c r="R440" s="62" t="str">
        <f t="shared" si="63"/>
        <v/>
      </c>
    </row>
    <row r="441" spans="1:18" x14ac:dyDescent="0.2">
      <c r="A441" s="46" t="str">
        <f t="shared" si="60"/>
        <v/>
      </c>
      <c r="B441" s="60"/>
      <c r="C441" s="60"/>
      <c r="D441" s="61"/>
      <c r="E441" s="59"/>
      <c r="F441" s="61"/>
      <c r="G441" s="149"/>
      <c r="H441" s="61"/>
      <c r="I441" s="57" t="str">
        <f t="shared" si="61"/>
        <v>-</v>
      </c>
      <c r="J441" s="26" t="str">
        <f t="shared" si="64"/>
        <v/>
      </c>
      <c r="K441" s="26" t="str">
        <f t="shared" si="62"/>
        <v/>
      </c>
      <c r="L441" s="26" t="str">
        <f t="shared" si="65"/>
        <v/>
      </c>
      <c r="M441" s="26" t="str">
        <f t="shared" si="66"/>
        <v/>
      </c>
      <c r="N441" s="26" t="str">
        <f t="shared" si="67"/>
        <v/>
      </c>
      <c r="O441" s="26" t="str">
        <f t="shared" si="68"/>
        <v/>
      </c>
      <c r="P441" s="56" t="str">
        <f>IF(OR(ISBLANK(Lieferung!$B$15),ISBLANK(G441)),"",IF(M441=FALSE,FALSE,IF(AND((Lieferung!$B$15-YEAR(G441))&gt;=16,(Lieferung!$B$15-YEAR(G441))&lt;=65),TRUE,FALSE)))</f>
        <v/>
      </c>
      <c r="Q441" s="26" t="str">
        <f>IF(ISBLANK(E441),"",IF(COUNTIF(Qualifikation!$O$12:$O$1011,I441)&gt;0,TRUE,FALSE))</f>
        <v/>
      </c>
      <c r="R441" s="62" t="str">
        <f t="shared" si="63"/>
        <v/>
      </c>
    </row>
    <row r="442" spans="1:18" x14ac:dyDescent="0.2">
      <c r="A442" s="46" t="str">
        <f t="shared" si="60"/>
        <v/>
      </c>
      <c r="B442" s="60"/>
      <c r="C442" s="60"/>
      <c r="D442" s="61"/>
      <c r="E442" s="59"/>
      <c r="F442" s="61"/>
      <c r="G442" s="149"/>
      <c r="H442" s="61"/>
      <c r="I442" s="57" t="str">
        <f t="shared" si="61"/>
        <v>-</v>
      </c>
      <c r="J442" s="26" t="str">
        <f t="shared" si="64"/>
        <v/>
      </c>
      <c r="K442" s="26" t="str">
        <f t="shared" si="62"/>
        <v/>
      </c>
      <c r="L442" s="26" t="str">
        <f t="shared" si="65"/>
        <v/>
      </c>
      <c r="M442" s="26" t="str">
        <f t="shared" si="66"/>
        <v/>
      </c>
      <c r="N442" s="26" t="str">
        <f t="shared" si="67"/>
        <v/>
      </c>
      <c r="O442" s="26" t="str">
        <f t="shared" si="68"/>
        <v/>
      </c>
      <c r="P442" s="56" t="str">
        <f>IF(OR(ISBLANK(Lieferung!$B$15),ISBLANK(G442)),"",IF(M442=FALSE,FALSE,IF(AND((Lieferung!$B$15-YEAR(G442))&gt;=16,(Lieferung!$B$15-YEAR(G442))&lt;=65),TRUE,FALSE)))</f>
        <v/>
      </c>
      <c r="Q442" s="26" t="str">
        <f>IF(ISBLANK(E442),"",IF(COUNTIF(Qualifikation!$O$12:$O$1011,I442)&gt;0,TRUE,FALSE))</f>
        <v/>
      </c>
      <c r="R442" s="62" t="str">
        <f t="shared" si="63"/>
        <v/>
      </c>
    </row>
    <row r="443" spans="1:18" x14ac:dyDescent="0.2">
      <c r="A443" s="46" t="str">
        <f t="shared" si="60"/>
        <v/>
      </c>
      <c r="B443" s="60"/>
      <c r="C443" s="60"/>
      <c r="D443" s="61"/>
      <c r="E443" s="59"/>
      <c r="F443" s="61"/>
      <c r="G443" s="149"/>
      <c r="H443" s="61"/>
      <c r="I443" s="57" t="str">
        <f t="shared" si="61"/>
        <v>-</v>
      </c>
      <c r="J443" s="26" t="str">
        <f t="shared" si="64"/>
        <v/>
      </c>
      <c r="K443" s="26" t="str">
        <f t="shared" si="62"/>
        <v/>
      </c>
      <c r="L443" s="26" t="str">
        <f t="shared" si="65"/>
        <v/>
      </c>
      <c r="M443" s="26" t="str">
        <f t="shared" si="66"/>
        <v/>
      </c>
      <c r="N443" s="26" t="str">
        <f t="shared" si="67"/>
        <v/>
      </c>
      <c r="O443" s="26" t="str">
        <f t="shared" si="68"/>
        <v/>
      </c>
      <c r="P443" s="56" t="str">
        <f>IF(OR(ISBLANK(Lieferung!$B$15),ISBLANK(G443)),"",IF(M443=FALSE,FALSE,IF(AND((Lieferung!$B$15-YEAR(G443))&gt;=16,(Lieferung!$B$15-YEAR(G443))&lt;=65),TRUE,FALSE)))</f>
        <v/>
      </c>
      <c r="Q443" s="26" t="str">
        <f>IF(ISBLANK(E443),"",IF(COUNTIF(Qualifikation!$O$12:$O$1011,I443)&gt;0,TRUE,FALSE))</f>
        <v/>
      </c>
      <c r="R443" s="62" t="str">
        <f t="shared" si="63"/>
        <v/>
      </c>
    </row>
    <row r="444" spans="1:18" x14ac:dyDescent="0.2">
      <c r="A444" s="46" t="str">
        <f t="shared" si="60"/>
        <v/>
      </c>
      <c r="B444" s="60"/>
      <c r="C444" s="60"/>
      <c r="D444" s="61"/>
      <c r="E444" s="59"/>
      <c r="F444" s="61"/>
      <c r="G444" s="149"/>
      <c r="H444" s="61"/>
      <c r="I444" s="57" t="str">
        <f t="shared" si="61"/>
        <v>-</v>
      </c>
      <c r="J444" s="26" t="str">
        <f t="shared" si="64"/>
        <v/>
      </c>
      <c r="K444" s="26" t="str">
        <f t="shared" si="62"/>
        <v/>
      </c>
      <c r="L444" s="26" t="str">
        <f t="shared" si="65"/>
        <v/>
      </c>
      <c r="M444" s="26" t="str">
        <f t="shared" si="66"/>
        <v/>
      </c>
      <c r="N444" s="26" t="str">
        <f t="shared" si="67"/>
        <v/>
      </c>
      <c r="O444" s="26" t="str">
        <f t="shared" si="68"/>
        <v/>
      </c>
      <c r="P444" s="56" t="str">
        <f>IF(OR(ISBLANK(Lieferung!$B$15),ISBLANK(G444)),"",IF(M444=FALSE,FALSE,IF(AND((Lieferung!$B$15-YEAR(G444))&gt;=16,(Lieferung!$B$15-YEAR(G444))&lt;=65),TRUE,FALSE)))</f>
        <v/>
      </c>
      <c r="Q444" s="26" t="str">
        <f>IF(ISBLANK(E444),"",IF(COUNTIF(Qualifikation!$O$12:$O$1011,I444)&gt;0,TRUE,FALSE))</f>
        <v/>
      </c>
      <c r="R444" s="62" t="str">
        <f t="shared" si="63"/>
        <v/>
      </c>
    </row>
    <row r="445" spans="1:18" x14ac:dyDescent="0.2">
      <c r="A445" s="46" t="str">
        <f t="shared" si="60"/>
        <v/>
      </c>
      <c r="B445" s="60"/>
      <c r="C445" s="60"/>
      <c r="D445" s="61"/>
      <c r="E445" s="59"/>
      <c r="F445" s="61"/>
      <c r="G445" s="149"/>
      <c r="H445" s="61"/>
      <c r="I445" s="57" t="str">
        <f t="shared" si="61"/>
        <v>-</v>
      </c>
      <c r="J445" s="26" t="str">
        <f t="shared" si="64"/>
        <v/>
      </c>
      <c r="K445" s="26" t="str">
        <f t="shared" si="62"/>
        <v/>
      </c>
      <c r="L445" s="26" t="str">
        <f t="shared" si="65"/>
        <v/>
      </c>
      <c r="M445" s="26" t="str">
        <f t="shared" si="66"/>
        <v/>
      </c>
      <c r="N445" s="26" t="str">
        <f t="shared" si="67"/>
        <v/>
      </c>
      <c r="O445" s="26" t="str">
        <f t="shared" si="68"/>
        <v/>
      </c>
      <c r="P445" s="56" t="str">
        <f>IF(OR(ISBLANK(Lieferung!$B$15),ISBLANK(G445)),"",IF(M445=FALSE,FALSE,IF(AND((Lieferung!$B$15-YEAR(G445))&gt;=16,(Lieferung!$B$15-YEAR(G445))&lt;=65),TRUE,FALSE)))</f>
        <v/>
      </c>
      <c r="Q445" s="26" t="str">
        <f>IF(ISBLANK(E445),"",IF(COUNTIF(Qualifikation!$O$12:$O$1011,I445)&gt;0,TRUE,FALSE))</f>
        <v/>
      </c>
      <c r="R445" s="62" t="str">
        <f t="shared" si="63"/>
        <v/>
      </c>
    </row>
    <row r="446" spans="1:18" x14ac:dyDescent="0.2">
      <c r="A446" s="46" t="str">
        <f t="shared" si="60"/>
        <v/>
      </c>
      <c r="B446" s="60"/>
      <c r="C446" s="60"/>
      <c r="D446" s="61"/>
      <c r="E446" s="59"/>
      <c r="F446" s="61"/>
      <c r="G446" s="149"/>
      <c r="H446" s="61"/>
      <c r="I446" s="57" t="str">
        <f t="shared" si="61"/>
        <v>-</v>
      </c>
      <c r="J446" s="26" t="str">
        <f t="shared" si="64"/>
        <v/>
      </c>
      <c r="K446" s="26" t="str">
        <f t="shared" si="62"/>
        <v/>
      </c>
      <c r="L446" s="26" t="str">
        <f t="shared" si="65"/>
        <v/>
      </c>
      <c r="M446" s="26" t="str">
        <f t="shared" si="66"/>
        <v/>
      </c>
      <c r="N446" s="26" t="str">
        <f t="shared" si="67"/>
        <v/>
      </c>
      <c r="O446" s="26" t="str">
        <f t="shared" si="68"/>
        <v/>
      </c>
      <c r="P446" s="56" t="str">
        <f>IF(OR(ISBLANK(Lieferung!$B$15),ISBLANK(G446)),"",IF(M446=FALSE,FALSE,IF(AND((Lieferung!$B$15-YEAR(G446))&gt;=16,(Lieferung!$B$15-YEAR(G446))&lt;=65),TRUE,FALSE)))</f>
        <v/>
      </c>
      <c r="Q446" s="26" t="str">
        <f>IF(ISBLANK(E446),"",IF(COUNTIF(Qualifikation!$O$12:$O$1011,I446)&gt;0,TRUE,FALSE))</f>
        <v/>
      </c>
      <c r="R446" s="62" t="str">
        <f t="shared" si="63"/>
        <v/>
      </c>
    </row>
    <row r="447" spans="1:18" x14ac:dyDescent="0.2">
      <c r="A447" s="46" t="str">
        <f t="shared" si="60"/>
        <v/>
      </c>
      <c r="B447" s="60"/>
      <c r="C447" s="60"/>
      <c r="D447" s="61"/>
      <c r="E447" s="59"/>
      <c r="F447" s="61"/>
      <c r="G447" s="149"/>
      <c r="H447" s="61"/>
      <c r="I447" s="57" t="str">
        <f t="shared" si="61"/>
        <v>-</v>
      </c>
      <c r="J447" s="26" t="str">
        <f t="shared" si="64"/>
        <v/>
      </c>
      <c r="K447" s="26" t="str">
        <f t="shared" si="62"/>
        <v/>
      </c>
      <c r="L447" s="26" t="str">
        <f t="shared" si="65"/>
        <v/>
      </c>
      <c r="M447" s="26" t="str">
        <f t="shared" si="66"/>
        <v/>
      </c>
      <c r="N447" s="26" t="str">
        <f t="shared" si="67"/>
        <v/>
      </c>
      <c r="O447" s="26" t="str">
        <f t="shared" si="68"/>
        <v/>
      </c>
      <c r="P447" s="56" t="str">
        <f>IF(OR(ISBLANK(Lieferung!$B$15),ISBLANK(G447)),"",IF(M447=FALSE,FALSE,IF(AND((Lieferung!$B$15-YEAR(G447))&gt;=16,(Lieferung!$B$15-YEAR(G447))&lt;=65),TRUE,FALSE)))</f>
        <v/>
      </c>
      <c r="Q447" s="26" t="str">
        <f>IF(ISBLANK(E447),"",IF(COUNTIF(Qualifikation!$O$12:$O$1011,I447)&gt;0,TRUE,FALSE))</f>
        <v/>
      </c>
      <c r="R447" s="62" t="str">
        <f t="shared" si="63"/>
        <v/>
      </c>
    </row>
    <row r="448" spans="1:18" x14ac:dyDescent="0.2">
      <c r="A448" s="46" t="str">
        <f t="shared" si="60"/>
        <v/>
      </c>
      <c r="B448" s="60"/>
      <c r="C448" s="60"/>
      <c r="D448" s="61"/>
      <c r="E448" s="59"/>
      <c r="F448" s="61"/>
      <c r="G448" s="149"/>
      <c r="H448" s="61"/>
      <c r="I448" s="57" t="str">
        <f t="shared" si="61"/>
        <v>-</v>
      </c>
      <c r="J448" s="26" t="str">
        <f t="shared" si="64"/>
        <v/>
      </c>
      <c r="K448" s="26" t="str">
        <f t="shared" si="62"/>
        <v/>
      </c>
      <c r="L448" s="26" t="str">
        <f t="shared" si="65"/>
        <v/>
      </c>
      <c r="M448" s="26" t="str">
        <f t="shared" si="66"/>
        <v/>
      </c>
      <c r="N448" s="26" t="str">
        <f t="shared" si="67"/>
        <v/>
      </c>
      <c r="O448" s="26" t="str">
        <f t="shared" si="68"/>
        <v/>
      </c>
      <c r="P448" s="56" t="str">
        <f>IF(OR(ISBLANK(Lieferung!$B$15),ISBLANK(G448)),"",IF(M448=FALSE,FALSE,IF(AND((Lieferung!$B$15-YEAR(G448))&gt;=16,(Lieferung!$B$15-YEAR(G448))&lt;=65),TRUE,FALSE)))</f>
        <v/>
      </c>
      <c r="Q448" s="26" t="str">
        <f>IF(ISBLANK(E448),"",IF(COUNTIF(Qualifikation!$O$12:$O$1011,I448)&gt;0,TRUE,FALSE))</f>
        <v/>
      </c>
      <c r="R448" s="62" t="str">
        <f t="shared" si="63"/>
        <v/>
      </c>
    </row>
    <row r="449" spans="1:18" x14ac:dyDescent="0.2">
      <c r="A449" s="46" t="str">
        <f t="shared" si="60"/>
        <v/>
      </c>
      <c r="B449" s="60"/>
      <c r="C449" s="60"/>
      <c r="D449" s="61"/>
      <c r="E449" s="59"/>
      <c r="F449" s="61"/>
      <c r="G449" s="149"/>
      <c r="H449" s="61"/>
      <c r="I449" s="57" t="str">
        <f t="shared" si="61"/>
        <v>-</v>
      </c>
      <c r="J449" s="26" t="str">
        <f t="shared" si="64"/>
        <v/>
      </c>
      <c r="K449" s="26" t="str">
        <f t="shared" si="62"/>
        <v/>
      </c>
      <c r="L449" s="26" t="str">
        <f t="shared" si="65"/>
        <v/>
      </c>
      <c r="M449" s="26" t="str">
        <f t="shared" si="66"/>
        <v/>
      </c>
      <c r="N449" s="26" t="str">
        <f t="shared" si="67"/>
        <v/>
      </c>
      <c r="O449" s="26" t="str">
        <f t="shared" si="68"/>
        <v/>
      </c>
      <c r="P449" s="56" t="str">
        <f>IF(OR(ISBLANK(Lieferung!$B$15),ISBLANK(G449)),"",IF(M449=FALSE,FALSE,IF(AND((Lieferung!$B$15-YEAR(G449))&gt;=16,(Lieferung!$B$15-YEAR(G449))&lt;=65),TRUE,FALSE)))</f>
        <v/>
      </c>
      <c r="Q449" s="26" t="str">
        <f>IF(ISBLANK(E449),"",IF(COUNTIF(Qualifikation!$O$12:$O$1011,I449)&gt;0,TRUE,FALSE))</f>
        <v/>
      </c>
      <c r="R449" s="62" t="str">
        <f t="shared" si="63"/>
        <v/>
      </c>
    </row>
    <row r="450" spans="1:18" x14ac:dyDescent="0.2">
      <c r="A450" s="46" t="str">
        <f t="shared" si="60"/>
        <v/>
      </c>
      <c r="B450" s="60"/>
      <c r="C450" s="60"/>
      <c r="D450" s="61"/>
      <c r="E450" s="59"/>
      <c r="F450" s="61"/>
      <c r="G450" s="149"/>
      <c r="H450" s="61"/>
      <c r="I450" s="57" t="str">
        <f t="shared" si="61"/>
        <v>-</v>
      </c>
      <c r="J450" s="26" t="str">
        <f t="shared" si="64"/>
        <v/>
      </c>
      <c r="K450" s="26" t="str">
        <f t="shared" si="62"/>
        <v/>
      </c>
      <c r="L450" s="26" t="str">
        <f t="shared" si="65"/>
        <v/>
      </c>
      <c r="M450" s="26" t="str">
        <f t="shared" si="66"/>
        <v/>
      </c>
      <c r="N450" s="26" t="str">
        <f t="shared" si="67"/>
        <v/>
      </c>
      <c r="O450" s="26" t="str">
        <f t="shared" si="68"/>
        <v/>
      </c>
      <c r="P450" s="56" t="str">
        <f>IF(OR(ISBLANK(Lieferung!$B$15),ISBLANK(G450)),"",IF(M450=FALSE,FALSE,IF(AND((Lieferung!$B$15-YEAR(G450))&gt;=16,(Lieferung!$B$15-YEAR(G450))&lt;=65),TRUE,FALSE)))</f>
        <v/>
      </c>
      <c r="Q450" s="26" t="str">
        <f>IF(ISBLANK(E450),"",IF(COUNTIF(Qualifikation!$O$12:$O$1011,I450)&gt;0,TRUE,FALSE))</f>
        <v/>
      </c>
      <c r="R450" s="62" t="str">
        <f t="shared" si="63"/>
        <v/>
      </c>
    </row>
    <row r="451" spans="1:18" x14ac:dyDescent="0.2">
      <c r="A451" s="46" t="str">
        <f t="shared" si="60"/>
        <v/>
      </c>
      <c r="B451" s="60"/>
      <c r="C451" s="60"/>
      <c r="D451" s="61"/>
      <c r="E451" s="59"/>
      <c r="F451" s="61"/>
      <c r="G451" s="149"/>
      <c r="H451" s="61"/>
      <c r="I451" s="57" t="str">
        <f t="shared" si="61"/>
        <v>-</v>
      </c>
      <c r="J451" s="26" t="str">
        <f t="shared" si="64"/>
        <v/>
      </c>
      <c r="K451" s="26" t="str">
        <f t="shared" si="62"/>
        <v/>
      </c>
      <c r="L451" s="26" t="str">
        <f t="shared" si="65"/>
        <v/>
      </c>
      <c r="M451" s="26" t="str">
        <f t="shared" si="66"/>
        <v/>
      </c>
      <c r="N451" s="26" t="str">
        <f t="shared" si="67"/>
        <v/>
      </c>
      <c r="O451" s="26" t="str">
        <f t="shared" si="68"/>
        <v/>
      </c>
      <c r="P451" s="56" t="str">
        <f>IF(OR(ISBLANK(Lieferung!$B$15),ISBLANK(G451)),"",IF(M451=FALSE,FALSE,IF(AND((Lieferung!$B$15-YEAR(G451))&gt;=16,(Lieferung!$B$15-YEAR(G451))&lt;=65),TRUE,FALSE)))</f>
        <v/>
      </c>
      <c r="Q451" s="26" t="str">
        <f>IF(ISBLANK(E451),"",IF(COUNTIF(Qualifikation!$O$12:$O$1011,I451)&gt;0,TRUE,FALSE))</f>
        <v/>
      </c>
      <c r="R451" s="62" t="str">
        <f t="shared" si="63"/>
        <v/>
      </c>
    </row>
    <row r="452" spans="1:18" x14ac:dyDescent="0.2">
      <c r="A452" s="46" t="str">
        <f t="shared" si="60"/>
        <v/>
      </c>
      <c r="B452" s="60"/>
      <c r="C452" s="60"/>
      <c r="D452" s="61"/>
      <c r="E452" s="59"/>
      <c r="F452" s="61"/>
      <c r="G452" s="149"/>
      <c r="H452" s="61"/>
      <c r="I452" s="57" t="str">
        <f t="shared" si="61"/>
        <v>-</v>
      </c>
      <c r="J452" s="26" t="str">
        <f t="shared" si="64"/>
        <v/>
      </c>
      <c r="K452" s="26" t="str">
        <f t="shared" si="62"/>
        <v/>
      </c>
      <c r="L452" s="26" t="str">
        <f t="shared" si="65"/>
        <v/>
      </c>
      <c r="M452" s="26" t="str">
        <f t="shared" si="66"/>
        <v/>
      </c>
      <c r="N452" s="26" t="str">
        <f t="shared" si="67"/>
        <v/>
      </c>
      <c r="O452" s="26" t="str">
        <f t="shared" si="68"/>
        <v/>
      </c>
      <c r="P452" s="56" t="str">
        <f>IF(OR(ISBLANK(Lieferung!$B$15),ISBLANK(G452)),"",IF(M452=FALSE,FALSE,IF(AND((Lieferung!$B$15-YEAR(G452))&gt;=16,(Lieferung!$B$15-YEAR(G452))&lt;=65),TRUE,FALSE)))</f>
        <v/>
      </c>
      <c r="Q452" s="26" t="str">
        <f>IF(ISBLANK(E452),"",IF(COUNTIF(Qualifikation!$O$12:$O$1011,I452)&gt;0,TRUE,FALSE))</f>
        <v/>
      </c>
      <c r="R452" s="62" t="str">
        <f t="shared" si="63"/>
        <v/>
      </c>
    </row>
    <row r="453" spans="1:18" x14ac:dyDescent="0.2">
      <c r="A453" s="46" t="str">
        <f t="shared" si="60"/>
        <v/>
      </c>
      <c r="B453" s="60"/>
      <c r="C453" s="60"/>
      <c r="D453" s="61"/>
      <c r="E453" s="59"/>
      <c r="F453" s="61"/>
      <c r="G453" s="149"/>
      <c r="H453" s="61"/>
      <c r="I453" s="57" t="str">
        <f t="shared" si="61"/>
        <v>-</v>
      </c>
      <c r="J453" s="26" t="str">
        <f t="shared" si="64"/>
        <v/>
      </c>
      <c r="K453" s="26" t="str">
        <f t="shared" si="62"/>
        <v/>
      </c>
      <c r="L453" s="26" t="str">
        <f t="shared" si="65"/>
        <v/>
      </c>
      <c r="M453" s="26" t="str">
        <f t="shared" si="66"/>
        <v/>
      </c>
      <c r="N453" s="26" t="str">
        <f t="shared" si="67"/>
        <v/>
      </c>
      <c r="O453" s="26" t="str">
        <f t="shared" si="68"/>
        <v/>
      </c>
      <c r="P453" s="56" t="str">
        <f>IF(OR(ISBLANK(Lieferung!$B$15),ISBLANK(G453)),"",IF(M453=FALSE,FALSE,IF(AND((Lieferung!$B$15-YEAR(G453))&gt;=16,(Lieferung!$B$15-YEAR(G453))&lt;=65),TRUE,FALSE)))</f>
        <v/>
      </c>
      <c r="Q453" s="26" t="str">
        <f>IF(ISBLANK(E453),"",IF(COUNTIF(Qualifikation!$O$12:$O$1011,I453)&gt;0,TRUE,FALSE))</f>
        <v/>
      </c>
      <c r="R453" s="62" t="str">
        <f t="shared" si="63"/>
        <v/>
      </c>
    </row>
    <row r="454" spans="1:18" x14ac:dyDescent="0.2">
      <c r="A454" s="46" t="str">
        <f t="shared" si="60"/>
        <v/>
      </c>
      <c r="B454" s="60"/>
      <c r="C454" s="60"/>
      <c r="D454" s="61"/>
      <c r="E454" s="59"/>
      <c r="F454" s="61"/>
      <c r="G454" s="149"/>
      <c r="H454" s="61"/>
      <c r="I454" s="57" t="str">
        <f t="shared" si="61"/>
        <v>-</v>
      </c>
      <c r="J454" s="26" t="str">
        <f t="shared" si="64"/>
        <v/>
      </c>
      <c r="K454" s="26" t="str">
        <f t="shared" si="62"/>
        <v/>
      </c>
      <c r="L454" s="26" t="str">
        <f t="shared" si="65"/>
        <v/>
      </c>
      <c r="M454" s="26" t="str">
        <f t="shared" si="66"/>
        <v/>
      </c>
      <c r="N454" s="26" t="str">
        <f t="shared" si="67"/>
        <v/>
      </c>
      <c r="O454" s="26" t="str">
        <f t="shared" si="68"/>
        <v/>
      </c>
      <c r="P454" s="56" t="str">
        <f>IF(OR(ISBLANK(Lieferung!$B$15),ISBLANK(G454)),"",IF(M454=FALSE,FALSE,IF(AND((Lieferung!$B$15-YEAR(G454))&gt;=16,(Lieferung!$B$15-YEAR(G454))&lt;=65),TRUE,FALSE)))</f>
        <v/>
      </c>
      <c r="Q454" s="26" t="str">
        <f>IF(ISBLANK(E454),"",IF(COUNTIF(Qualifikation!$O$12:$O$1011,I454)&gt;0,TRUE,FALSE))</f>
        <v/>
      </c>
      <c r="R454" s="62" t="str">
        <f t="shared" si="63"/>
        <v/>
      </c>
    </row>
    <row r="455" spans="1:18" x14ac:dyDescent="0.2">
      <c r="A455" s="46" t="str">
        <f t="shared" si="60"/>
        <v/>
      </c>
      <c r="B455" s="60"/>
      <c r="C455" s="60"/>
      <c r="D455" s="61"/>
      <c r="E455" s="59"/>
      <c r="F455" s="61"/>
      <c r="G455" s="149"/>
      <c r="H455" s="61"/>
      <c r="I455" s="57" t="str">
        <f t="shared" si="61"/>
        <v>-</v>
      </c>
      <c r="J455" s="26" t="str">
        <f t="shared" si="64"/>
        <v/>
      </c>
      <c r="K455" s="26" t="str">
        <f t="shared" si="62"/>
        <v/>
      </c>
      <c r="L455" s="26" t="str">
        <f t="shared" si="65"/>
        <v/>
      </c>
      <c r="M455" s="26" t="str">
        <f t="shared" si="66"/>
        <v/>
      </c>
      <c r="N455" s="26" t="str">
        <f t="shared" si="67"/>
        <v/>
      </c>
      <c r="O455" s="26" t="str">
        <f t="shared" si="68"/>
        <v/>
      </c>
      <c r="P455" s="56" t="str">
        <f>IF(OR(ISBLANK(Lieferung!$B$15),ISBLANK(G455)),"",IF(M455=FALSE,FALSE,IF(AND((Lieferung!$B$15-YEAR(G455))&gt;=16,(Lieferung!$B$15-YEAR(G455))&lt;=65),TRUE,FALSE)))</f>
        <v/>
      </c>
      <c r="Q455" s="26" t="str">
        <f>IF(ISBLANK(E455),"",IF(COUNTIF(Qualifikation!$O$12:$O$1011,I455)&gt;0,TRUE,FALSE))</f>
        <v/>
      </c>
      <c r="R455" s="62" t="str">
        <f t="shared" si="63"/>
        <v/>
      </c>
    </row>
    <row r="456" spans="1:18" x14ac:dyDescent="0.2">
      <c r="A456" s="46" t="str">
        <f t="shared" si="60"/>
        <v/>
      </c>
      <c r="B456" s="60"/>
      <c r="C456" s="60"/>
      <c r="D456" s="61"/>
      <c r="E456" s="59"/>
      <c r="F456" s="61"/>
      <c r="G456" s="149"/>
      <c r="H456" s="61"/>
      <c r="I456" s="57" t="str">
        <f t="shared" si="61"/>
        <v>-</v>
      </c>
      <c r="J456" s="26" t="str">
        <f t="shared" si="64"/>
        <v/>
      </c>
      <c r="K456" s="26" t="str">
        <f t="shared" si="62"/>
        <v/>
      </c>
      <c r="L456" s="26" t="str">
        <f t="shared" si="65"/>
        <v/>
      </c>
      <c r="M456" s="26" t="str">
        <f t="shared" si="66"/>
        <v/>
      </c>
      <c r="N456" s="26" t="str">
        <f t="shared" si="67"/>
        <v/>
      </c>
      <c r="O456" s="26" t="str">
        <f t="shared" si="68"/>
        <v/>
      </c>
      <c r="P456" s="56" t="str">
        <f>IF(OR(ISBLANK(Lieferung!$B$15),ISBLANK(G456)),"",IF(M456=FALSE,FALSE,IF(AND((Lieferung!$B$15-YEAR(G456))&gt;=16,(Lieferung!$B$15-YEAR(G456))&lt;=65),TRUE,FALSE)))</f>
        <v/>
      </c>
      <c r="Q456" s="26" t="str">
        <f>IF(ISBLANK(E456),"",IF(COUNTIF(Qualifikation!$O$12:$O$1011,I456)&gt;0,TRUE,FALSE))</f>
        <v/>
      </c>
      <c r="R456" s="62" t="str">
        <f t="shared" si="63"/>
        <v/>
      </c>
    </row>
    <row r="457" spans="1:18" x14ac:dyDescent="0.2">
      <c r="A457" s="46" t="str">
        <f t="shared" si="60"/>
        <v/>
      </c>
      <c r="B457" s="60"/>
      <c r="C457" s="60"/>
      <c r="D457" s="61"/>
      <c r="E457" s="59"/>
      <c r="F457" s="61"/>
      <c r="G457" s="149"/>
      <c r="H457" s="61"/>
      <c r="I457" s="57" t="str">
        <f t="shared" si="61"/>
        <v>-</v>
      </c>
      <c r="J457" s="26" t="str">
        <f t="shared" si="64"/>
        <v/>
      </c>
      <c r="K457" s="26" t="str">
        <f t="shared" si="62"/>
        <v/>
      </c>
      <c r="L457" s="26" t="str">
        <f t="shared" si="65"/>
        <v/>
      </c>
      <c r="M457" s="26" t="str">
        <f t="shared" si="66"/>
        <v/>
      </c>
      <c r="N457" s="26" t="str">
        <f t="shared" si="67"/>
        <v/>
      </c>
      <c r="O457" s="26" t="str">
        <f t="shared" si="68"/>
        <v/>
      </c>
      <c r="P457" s="56" t="str">
        <f>IF(OR(ISBLANK(Lieferung!$B$15),ISBLANK(G457)),"",IF(M457=FALSE,FALSE,IF(AND((Lieferung!$B$15-YEAR(G457))&gt;=16,(Lieferung!$B$15-YEAR(G457))&lt;=65),TRUE,FALSE)))</f>
        <v/>
      </c>
      <c r="Q457" s="26" t="str">
        <f>IF(ISBLANK(E457),"",IF(COUNTIF(Qualifikation!$O$12:$O$1011,I457)&gt;0,TRUE,FALSE))</f>
        <v/>
      </c>
      <c r="R457" s="62" t="str">
        <f t="shared" si="63"/>
        <v/>
      </c>
    </row>
    <row r="458" spans="1:18" x14ac:dyDescent="0.2">
      <c r="A458" s="46" t="str">
        <f t="shared" si="60"/>
        <v/>
      </c>
      <c r="B458" s="60"/>
      <c r="C458" s="60"/>
      <c r="D458" s="61"/>
      <c r="E458" s="59"/>
      <c r="F458" s="61"/>
      <c r="G458" s="149"/>
      <c r="H458" s="61"/>
      <c r="I458" s="57" t="str">
        <f t="shared" si="61"/>
        <v>-</v>
      </c>
      <c r="J458" s="26" t="str">
        <f t="shared" si="64"/>
        <v/>
      </c>
      <c r="K458" s="26" t="str">
        <f t="shared" si="62"/>
        <v/>
      </c>
      <c r="L458" s="26" t="str">
        <f t="shared" si="65"/>
        <v/>
      </c>
      <c r="M458" s="26" t="str">
        <f t="shared" si="66"/>
        <v/>
      </c>
      <c r="N458" s="26" t="str">
        <f t="shared" si="67"/>
        <v/>
      </c>
      <c r="O458" s="26" t="str">
        <f t="shared" si="68"/>
        <v/>
      </c>
      <c r="P458" s="56" t="str">
        <f>IF(OR(ISBLANK(Lieferung!$B$15),ISBLANK(G458)),"",IF(M458=FALSE,FALSE,IF(AND((Lieferung!$B$15-YEAR(G458))&gt;=16,(Lieferung!$B$15-YEAR(G458))&lt;=65),TRUE,FALSE)))</f>
        <v/>
      </c>
      <c r="Q458" s="26" t="str">
        <f>IF(ISBLANK(E458),"",IF(COUNTIF(Qualifikation!$O$12:$O$1011,I458)&gt;0,TRUE,FALSE))</f>
        <v/>
      </c>
      <c r="R458" s="62" t="str">
        <f t="shared" si="63"/>
        <v/>
      </c>
    </row>
    <row r="459" spans="1:18" x14ac:dyDescent="0.2">
      <c r="A459" s="46" t="str">
        <f t="shared" si="60"/>
        <v/>
      </c>
      <c r="B459" s="60"/>
      <c r="C459" s="60"/>
      <c r="D459" s="61"/>
      <c r="E459" s="59"/>
      <c r="F459" s="61"/>
      <c r="G459" s="149"/>
      <c r="H459" s="61"/>
      <c r="I459" s="57" t="str">
        <f t="shared" si="61"/>
        <v>-</v>
      </c>
      <c r="J459" s="26" t="str">
        <f t="shared" si="64"/>
        <v/>
      </c>
      <c r="K459" s="26" t="str">
        <f t="shared" si="62"/>
        <v/>
      </c>
      <c r="L459" s="26" t="str">
        <f t="shared" si="65"/>
        <v/>
      </c>
      <c r="M459" s="26" t="str">
        <f t="shared" si="66"/>
        <v/>
      </c>
      <c r="N459" s="26" t="str">
        <f t="shared" si="67"/>
        <v/>
      </c>
      <c r="O459" s="26" t="str">
        <f t="shared" si="68"/>
        <v/>
      </c>
      <c r="P459" s="56" t="str">
        <f>IF(OR(ISBLANK(Lieferung!$B$15),ISBLANK(G459)),"",IF(M459=FALSE,FALSE,IF(AND((Lieferung!$B$15-YEAR(G459))&gt;=16,(Lieferung!$B$15-YEAR(G459))&lt;=65),TRUE,FALSE)))</f>
        <v/>
      </c>
      <c r="Q459" s="26" t="str">
        <f>IF(ISBLANK(E459),"",IF(COUNTIF(Qualifikation!$O$12:$O$1011,I459)&gt;0,TRUE,FALSE))</f>
        <v/>
      </c>
      <c r="R459" s="62" t="str">
        <f t="shared" si="63"/>
        <v/>
      </c>
    </row>
    <row r="460" spans="1:18" x14ac:dyDescent="0.2">
      <c r="A460" s="46" t="str">
        <f t="shared" si="60"/>
        <v/>
      </c>
      <c r="B460" s="60"/>
      <c r="C460" s="60"/>
      <c r="D460" s="61"/>
      <c r="E460" s="59"/>
      <c r="F460" s="61"/>
      <c r="G460" s="149"/>
      <c r="H460" s="61"/>
      <c r="I460" s="57" t="str">
        <f t="shared" si="61"/>
        <v>-</v>
      </c>
      <c r="J460" s="26" t="str">
        <f t="shared" si="64"/>
        <v/>
      </c>
      <c r="K460" s="26" t="str">
        <f t="shared" si="62"/>
        <v/>
      </c>
      <c r="L460" s="26" t="str">
        <f t="shared" si="65"/>
        <v/>
      </c>
      <c r="M460" s="26" t="str">
        <f t="shared" si="66"/>
        <v/>
      </c>
      <c r="N460" s="26" t="str">
        <f t="shared" si="67"/>
        <v/>
      </c>
      <c r="O460" s="26" t="str">
        <f t="shared" si="68"/>
        <v/>
      </c>
      <c r="P460" s="56" t="str">
        <f>IF(OR(ISBLANK(Lieferung!$B$15),ISBLANK(G460)),"",IF(M460=FALSE,FALSE,IF(AND((Lieferung!$B$15-YEAR(G460))&gt;=16,(Lieferung!$B$15-YEAR(G460))&lt;=65),TRUE,FALSE)))</f>
        <v/>
      </c>
      <c r="Q460" s="26" t="str">
        <f>IF(ISBLANK(E460),"",IF(COUNTIF(Qualifikation!$O$12:$O$1011,I460)&gt;0,TRUE,FALSE))</f>
        <v/>
      </c>
      <c r="R460" s="62" t="str">
        <f t="shared" si="63"/>
        <v/>
      </c>
    </row>
    <row r="461" spans="1:18" x14ac:dyDescent="0.2">
      <c r="A461" s="46" t="str">
        <f t="shared" ref="A461:A524" si="69">IF(ISBLANK(D461),"",IF(COUNTA(D461:H461)&lt;&gt;5,"Unvollständig",IF(OR(COUNTIF(J461:P461,FALSE)&gt;0,COUNTIF(J461:P461,#N/A)&gt;0),"Fehler",IF(NOT(P461),"Achtung",IF(NOT(Q461),"Nicht verwendet","OK")))))</f>
        <v/>
      </c>
      <c r="B461" s="60"/>
      <c r="C461" s="60"/>
      <c r="D461" s="61"/>
      <c r="E461" s="59"/>
      <c r="F461" s="61"/>
      <c r="G461" s="149"/>
      <c r="H461" s="61"/>
      <c r="I461" s="57" t="str">
        <f t="shared" ref="I461:I524" si="70">IF(ISBLANK(E461),"-",CONCATENATE(E461," ",B461," ",C461))</f>
        <v>-</v>
      </c>
      <c r="J461" s="26" t="str">
        <f t="shared" si="64"/>
        <v/>
      </c>
      <c r="K461" s="26" t="str">
        <f t="shared" ref="K461:K524" si="71">IF(OR(ISBLANK(E461)),"",NOT(COUNTIF($E$12:$E$1011,$E461)&gt;1))</f>
        <v/>
      </c>
      <c r="L461" s="26" t="str">
        <f t="shared" si="65"/>
        <v/>
      </c>
      <c r="M461" s="26" t="str">
        <f t="shared" si="66"/>
        <v/>
      </c>
      <c r="N461" s="26" t="str">
        <f t="shared" si="67"/>
        <v/>
      </c>
      <c r="O461" s="26" t="str">
        <f t="shared" si="68"/>
        <v/>
      </c>
      <c r="P461" s="56" t="str">
        <f>IF(OR(ISBLANK(Lieferung!$B$15),ISBLANK(G461)),"",IF(M461=FALSE,FALSE,IF(AND((Lieferung!$B$15-YEAR(G461))&gt;=16,(Lieferung!$B$15-YEAR(G461))&lt;=65),TRUE,FALSE)))</f>
        <v/>
      </c>
      <c r="Q461" s="26" t="str">
        <f>IF(ISBLANK(E461),"",IF(COUNTIF(Qualifikation!$O$12:$O$1011,I461)&gt;0,TRUE,FALSE))</f>
        <v/>
      </c>
      <c r="R461" s="62" t="str">
        <f t="shared" ref="R461:R524" si="72">IF(A461="","",IF(A461&lt;&gt;"Nicht verwendet",1,0))</f>
        <v/>
      </c>
    </row>
    <row r="462" spans="1:18" x14ac:dyDescent="0.2">
      <c r="A462" s="46" t="str">
        <f t="shared" si="69"/>
        <v/>
      </c>
      <c r="B462" s="60"/>
      <c r="C462" s="60"/>
      <c r="D462" s="61"/>
      <c r="E462" s="59"/>
      <c r="F462" s="61"/>
      <c r="G462" s="149"/>
      <c r="H462" s="61"/>
      <c r="I462" s="57" t="str">
        <f t="shared" si="70"/>
        <v>-</v>
      </c>
      <c r="J462" s="26" t="str">
        <f t="shared" si="64"/>
        <v/>
      </c>
      <c r="K462" s="26" t="str">
        <f t="shared" si="71"/>
        <v/>
      </c>
      <c r="L462" s="26" t="str">
        <f t="shared" si="65"/>
        <v/>
      </c>
      <c r="M462" s="26" t="str">
        <f t="shared" si="66"/>
        <v/>
      </c>
      <c r="N462" s="26" t="str">
        <f t="shared" si="67"/>
        <v/>
      </c>
      <c r="O462" s="26" t="str">
        <f t="shared" si="68"/>
        <v/>
      </c>
      <c r="P462" s="56" t="str">
        <f>IF(OR(ISBLANK(Lieferung!$B$15),ISBLANK(G462)),"",IF(M462=FALSE,FALSE,IF(AND((Lieferung!$B$15-YEAR(G462))&gt;=16,(Lieferung!$B$15-YEAR(G462))&lt;=65),TRUE,FALSE)))</f>
        <v/>
      </c>
      <c r="Q462" s="26" t="str">
        <f>IF(ISBLANK(E462),"",IF(COUNTIF(Qualifikation!$O$12:$O$1011,I462)&gt;0,TRUE,FALSE))</f>
        <v/>
      </c>
      <c r="R462" s="62" t="str">
        <f t="shared" si="72"/>
        <v/>
      </c>
    </row>
    <row r="463" spans="1:18" x14ac:dyDescent="0.2">
      <c r="A463" s="46" t="str">
        <f t="shared" si="69"/>
        <v/>
      </c>
      <c r="B463" s="60"/>
      <c r="C463" s="60"/>
      <c r="D463" s="61"/>
      <c r="E463" s="59"/>
      <c r="F463" s="61"/>
      <c r="G463" s="149"/>
      <c r="H463" s="61"/>
      <c r="I463" s="57" t="str">
        <f t="shared" si="70"/>
        <v>-</v>
      </c>
      <c r="J463" s="26" t="str">
        <f t="shared" si="64"/>
        <v/>
      </c>
      <c r="K463" s="26" t="str">
        <f t="shared" si="71"/>
        <v/>
      </c>
      <c r="L463" s="26" t="str">
        <f t="shared" si="65"/>
        <v/>
      </c>
      <c r="M463" s="26" t="str">
        <f t="shared" si="66"/>
        <v/>
      </c>
      <c r="N463" s="26" t="str">
        <f t="shared" si="67"/>
        <v/>
      </c>
      <c r="O463" s="26" t="str">
        <f t="shared" si="68"/>
        <v/>
      </c>
      <c r="P463" s="56" t="str">
        <f>IF(OR(ISBLANK(Lieferung!$B$15),ISBLANK(G463)),"",IF(M463=FALSE,FALSE,IF(AND((Lieferung!$B$15-YEAR(G463))&gt;=16,(Lieferung!$B$15-YEAR(G463))&lt;=65),TRUE,FALSE)))</f>
        <v/>
      </c>
      <c r="Q463" s="26" t="str">
        <f>IF(ISBLANK(E463),"",IF(COUNTIF(Qualifikation!$O$12:$O$1011,I463)&gt;0,TRUE,FALSE))</f>
        <v/>
      </c>
      <c r="R463" s="62" t="str">
        <f t="shared" si="72"/>
        <v/>
      </c>
    </row>
    <row r="464" spans="1:18" x14ac:dyDescent="0.2">
      <c r="A464" s="46" t="str">
        <f t="shared" si="69"/>
        <v/>
      </c>
      <c r="B464" s="60"/>
      <c r="C464" s="60"/>
      <c r="D464" s="61"/>
      <c r="E464" s="59"/>
      <c r="F464" s="61"/>
      <c r="G464" s="149"/>
      <c r="H464" s="61"/>
      <c r="I464" s="57" t="str">
        <f t="shared" si="70"/>
        <v>-</v>
      </c>
      <c r="J464" s="26" t="str">
        <f t="shared" si="64"/>
        <v/>
      </c>
      <c r="K464" s="26" t="str">
        <f t="shared" si="71"/>
        <v/>
      </c>
      <c r="L464" s="26" t="str">
        <f t="shared" si="65"/>
        <v/>
      </c>
      <c r="M464" s="26" t="str">
        <f t="shared" si="66"/>
        <v/>
      </c>
      <c r="N464" s="26" t="str">
        <f t="shared" si="67"/>
        <v/>
      </c>
      <c r="O464" s="26" t="str">
        <f t="shared" si="68"/>
        <v/>
      </c>
      <c r="P464" s="56" t="str">
        <f>IF(OR(ISBLANK(Lieferung!$B$15),ISBLANK(G464)),"",IF(M464=FALSE,FALSE,IF(AND((Lieferung!$B$15-YEAR(G464))&gt;=16,(Lieferung!$B$15-YEAR(G464))&lt;=65),TRUE,FALSE)))</f>
        <v/>
      </c>
      <c r="Q464" s="26" t="str">
        <f>IF(ISBLANK(E464),"",IF(COUNTIF(Qualifikation!$O$12:$O$1011,I464)&gt;0,TRUE,FALSE))</f>
        <v/>
      </c>
      <c r="R464" s="62" t="str">
        <f t="shared" si="72"/>
        <v/>
      </c>
    </row>
    <row r="465" spans="1:18" x14ac:dyDescent="0.2">
      <c r="A465" s="46" t="str">
        <f t="shared" si="69"/>
        <v/>
      </c>
      <c r="B465" s="60"/>
      <c r="C465" s="60"/>
      <c r="D465" s="61"/>
      <c r="E465" s="59"/>
      <c r="F465" s="61"/>
      <c r="G465" s="149"/>
      <c r="H465" s="61"/>
      <c r="I465" s="57" t="str">
        <f t="shared" si="70"/>
        <v>-</v>
      </c>
      <c r="J465" s="26" t="str">
        <f t="shared" si="64"/>
        <v/>
      </c>
      <c r="K465" s="26" t="str">
        <f t="shared" si="71"/>
        <v/>
      </c>
      <c r="L465" s="26" t="str">
        <f t="shared" si="65"/>
        <v/>
      </c>
      <c r="M465" s="26" t="str">
        <f t="shared" si="66"/>
        <v/>
      </c>
      <c r="N465" s="26" t="str">
        <f t="shared" si="67"/>
        <v/>
      </c>
      <c r="O465" s="26" t="str">
        <f t="shared" si="68"/>
        <v/>
      </c>
      <c r="P465" s="56" t="str">
        <f>IF(OR(ISBLANK(Lieferung!$B$15),ISBLANK(G465)),"",IF(M465=FALSE,FALSE,IF(AND((Lieferung!$B$15-YEAR(G465))&gt;=16,(Lieferung!$B$15-YEAR(G465))&lt;=65),TRUE,FALSE)))</f>
        <v/>
      </c>
      <c r="Q465" s="26" t="str">
        <f>IF(ISBLANK(E465),"",IF(COUNTIF(Qualifikation!$O$12:$O$1011,I465)&gt;0,TRUE,FALSE))</f>
        <v/>
      </c>
      <c r="R465" s="62" t="str">
        <f t="shared" si="72"/>
        <v/>
      </c>
    </row>
    <row r="466" spans="1:18" x14ac:dyDescent="0.2">
      <c r="A466" s="46" t="str">
        <f t="shared" si="69"/>
        <v/>
      </c>
      <c r="B466" s="60"/>
      <c r="C466" s="60"/>
      <c r="D466" s="61"/>
      <c r="E466" s="59"/>
      <c r="F466" s="61"/>
      <c r="G466" s="149"/>
      <c r="H466" s="61"/>
      <c r="I466" s="57" t="str">
        <f t="shared" si="70"/>
        <v>-</v>
      </c>
      <c r="J466" s="26" t="str">
        <f t="shared" si="64"/>
        <v/>
      </c>
      <c r="K466" s="26" t="str">
        <f t="shared" si="71"/>
        <v/>
      </c>
      <c r="L466" s="26" t="str">
        <f t="shared" si="65"/>
        <v/>
      </c>
      <c r="M466" s="26" t="str">
        <f t="shared" si="66"/>
        <v/>
      </c>
      <c r="N466" s="26" t="str">
        <f t="shared" si="67"/>
        <v/>
      </c>
      <c r="O466" s="26" t="str">
        <f t="shared" si="68"/>
        <v/>
      </c>
      <c r="P466" s="56" t="str">
        <f>IF(OR(ISBLANK(Lieferung!$B$15),ISBLANK(G466)),"",IF(M466=FALSE,FALSE,IF(AND((Lieferung!$B$15-YEAR(G466))&gt;=16,(Lieferung!$B$15-YEAR(G466))&lt;=65),TRUE,FALSE)))</f>
        <v/>
      </c>
      <c r="Q466" s="26" t="str">
        <f>IF(ISBLANK(E466),"",IF(COUNTIF(Qualifikation!$O$12:$O$1011,I466)&gt;0,TRUE,FALSE))</f>
        <v/>
      </c>
      <c r="R466" s="62" t="str">
        <f t="shared" si="72"/>
        <v/>
      </c>
    </row>
    <row r="467" spans="1:18" x14ac:dyDescent="0.2">
      <c r="A467" s="46" t="str">
        <f t="shared" si="69"/>
        <v/>
      </c>
      <c r="B467" s="60"/>
      <c r="C467" s="60"/>
      <c r="D467" s="61"/>
      <c r="E467" s="59"/>
      <c r="F467" s="61"/>
      <c r="G467" s="149"/>
      <c r="H467" s="61"/>
      <c r="I467" s="57" t="str">
        <f t="shared" si="70"/>
        <v>-</v>
      </c>
      <c r="J467" s="26" t="str">
        <f t="shared" si="64"/>
        <v/>
      </c>
      <c r="K467" s="26" t="str">
        <f t="shared" si="71"/>
        <v/>
      </c>
      <c r="L467" s="26" t="str">
        <f t="shared" si="65"/>
        <v/>
      </c>
      <c r="M467" s="26" t="str">
        <f t="shared" si="66"/>
        <v/>
      </c>
      <c r="N467" s="26" t="str">
        <f t="shared" si="67"/>
        <v/>
      </c>
      <c r="O467" s="26" t="str">
        <f t="shared" si="68"/>
        <v/>
      </c>
      <c r="P467" s="56" t="str">
        <f>IF(OR(ISBLANK(Lieferung!$B$15),ISBLANK(G467)),"",IF(M467=FALSE,FALSE,IF(AND((Lieferung!$B$15-YEAR(G467))&gt;=16,(Lieferung!$B$15-YEAR(G467))&lt;=65),TRUE,FALSE)))</f>
        <v/>
      </c>
      <c r="Q467" s="26" t="str">
        <f>IF(ISBLANK(E467),"",IF(COUNTIF(Qualifikation!$O$12:$O$1011,I467)&gt;0,TRUE,FALSE))</f>
        <v/>
      </c>
      <c r="R467" s="62" t="str">
        <f t="shared" si="72"/>
        <v/>
      </c>
    </row>
    <row r="468" spans="1:18" x14ac:dyDescent="0.2">
      <c r="A468" s="46" t="str">
        <f t="shared" si="69"/>
        <v/>
      </c>
      <c r="B468" s="60"/>
      <c r="C468" s="60"/>
      <c r="D468" s="61"/>
      <c r="E468" s="59"/>
      <c r="F468" s="61"/>
      <c r="G468" s="149"/>
      <c r="H468" s="61"/>
      <c r="I468" s="57" t="str">
        <f t="shared" si="70"/>
        <v>-</v>
      </c>
      <c r="J468" s="26" t="str">
        <f t="shared" si="64"/>
        <v/>
      </c>
      <c r="K468" s="26" t="str">
        <f t="shared" si="71"/>
        <v/>
      </c>
      <c r="L468" s="26" t="str">
        <f t="shared" si="65"/>
        <v/>
      </c>
      <c r="M468" s="26" t="str">
        <f t="shared" si="66"/>
        <v/>
      </c>
      <c r="N468" s="26" t="str">
        <f t="shared" si="67"/>
        <v/>
      </c>
      <c r="O468" s="26" t="str">
        <f t="shared" si="68"/>
        <v/>
      </c>
      <c r="P468" s="56" t="str">
        <f>IF(OR(ISBLANK(Lieferung!$B$15),ISBLANK(G468)),"",IF(M468=FALSE,FALSE,IF(AND((Lieferung!$B$15-YEAR(G468))&gt;=16,(Lieferung!$B$15-YEAR(G468))&lt;=65),TRUE,FALSE)))</f>
        <v/>
      </c>
      <c r="Q468" s="26" t="str">
        <f>IF(ISBLANK(E468),"",IF(COUNTIF(Qualifikation!$O$12:$O$1011,I468)&gt;0,TRUE,FALSE))</f>
        <v/>
      </c>
      <c r="R468" s="62" t="str">
        <f t="shared" si="72"/>
        <v/>
      </c>
    </row>
    <row r="469" spans="1:18" x14ac:dyDescent="0.2">
      <c r="A469" s="46" t="str">
        <f t="shared" si="69"/>
        <v/>
      </c>
      <c r="B469" s="60"/>
      <c r="C469" s="60"/>
      <c r="D469" s="61"/>
      <c r="E469" s="59"/>
      <c r="F469" s="61"/>
      <c r="G469" s="149"/>
      <c r="H469" s="61"/>
      <c r="I469" s="57" t="str">
        <f t="shared" si="70"/>
        <v>-</v>
      </c>
      <c r="J469" s="26" t="str">
        <f t="shared" si="64"/>
        <v/>
      </c>
      <c r="K469" s="26" t="str">
        <f t="shared" si="71"/>
        <v/>
      </c>
      <c r="L469" s="26" t="str">
        <f t="shared" si="65"/>
        <v/>
      </c>
      <c r="M469" s="26" t="str">
        <f t="shared" si="66"/>
        <v/>
      </c>
      <c r="N469" s="26" t="str">
        <f t="shared" si="67"/>
        <v/>
      </c>
      <c r="O469" s="26" t="str">
        <f t="shared" si="68"/>
        <v/>
      </c>
      <c r="P469" s="56" t="str">
        <f>IF(OR(ISBLANK(Lieferung!$B$15),ISBLANK(G469)),"",IF(M469=FALSE,FALSE,IF(AND((Lieferung!$B$15-YEAR(G469))&gt;=16,(Lieferung!$B$15-YEAR(G469))&lt;=65),TRUE,FALSE)))</f>
        <v/>
      </c>
      <c r="Q469" s="26" t="str">
        <f>IF(ISBLANK(E469),"",IF(COUNTIF(Qualifikation!$O$12:$O$1011,I469)&gt;0,TRUE,FALSE))</f>
        <v/>
      </c>
      <c r="R469" s="62" t="str">
        <f t="shared" si="72"/>
        <v/>
      </c>
    </row>
    <row r="470" spans="1:18" x14ac:dyDescent="0.2">
      <c r="A470" s="46" t="str">
        <f t="shared" si="69"/>
        <v/>
      </c>
      <c r="B470" s="60"/>
      <c r="C470" s="60"/>
      <c r="D470" s="61"/>
      <c r="E470" s="59"/>
      <c r="F470" s="61"/>
      <c r="G470" s="149"/>
      <c r="H470" s="61"/>
      <c r="I470" s="57" t="str">
        <f t="shared" si="70"/>
        <v>-</v>
      </c>
      <c r="J470" s="26" t="str">
        <f t="shared" si="64"/>
        <v/>
      </c>
      <c r="K470" s="26" t="str">
        <f t="shared" si="71"/>
        <v/>
      </c>
      <c r="L470" s="26" t="str">
        <f t="shared" si="65"/>
        <v/>
      </c>
      <c r="M470" s="26" t="str">
        <f t="shared" si="66"/>
        <v/>
      </c>
      <c r="N470" s="26" t="str">
        <f t="shared" si="67"/>
        <v/>
      </c>
      <c r="O470" s="26" t="str">
        <f t="shared" si="68"/>
        <v/>
      </c>
      <c r="P470" s="56" t="str">
        <f>IF(OR(ISBLANK(Lieferung!$B$15),ISBLANK(G470)),"",IF(M470=FALSE,FALSE,IF(AND((Lieferung!$B$15-YEAR(G470))&gt;=16,(Lieferung!$B$15-YEAR(G470))&lt;=65),TRUE,FALSE)))</f>
        <v/>
      </c>
      <c r="Q470" s="26" t="str">
        <f>IF(ISBLANK(E470),"",IF(COUNTIF(Qualifikation!$O$12:$O$1011,I470)&gt;0,TRUE,FALSE))</f>
        <v/>
      </c>
      <c r="R470" s="62" t="str">
        <f t="shared" si="72"/>
        <v/>
      </c>
    </row>
    <row r="471" spans="1:18" x14ac:dyDescent="0.2">
      <c r="A471" s="46" t="str">
        <f t="shared" si="69"/>
        <v/>
      </c>
      <c r="B471" s="60"/>
      <c r="C471" s="60"/>
      <c r="D471" s="61"/>
      <c r="E471" s="59"/>
      <c r="F471" s="61"/>
      <c r="G471" s="149"/>
      <c r="H471" s="61"/>
      <c r="I471" s="57" t="str">
        <f t="shared" si="70"/>
        <v>-</v>
      </c>
      <c r="J471" s="26" t="str">
        <f t="shared" si="64"/>
        <v/>
      </c>
      <c r="K471" s="26" t="str">
        <f t="shared" si="71"/>
        <v/>
      </c>
      <c r="L471" s="26" t="str">
        <f t="shared" si="65"/>
        <v/>
      </c>
      <c r="M471" s="26" t="str">
        <f t="shared" si="66"/>
        <v/>
      </c>
      <c r="N471" s="26" t="str">
        <f t="shared" si="67"/>
        <v/>
      </c>
      <c r="O471" s="26" t="str">
        <f t="shared" si="68"/>
        <v/>
      </c>
      <c r="P471" s="56" t="str">
        <f>IF(OR(ISBLANK(Lieferung!$B$15),ISBLANK(G471)),"",IF(M471=FALSE,FALSE,IF(AND((Lieferung!$B$15-YEAR(G471))&gt;=16,(Lieferung!$B$15-YEAR(G471))&lt;=65),TRUE,FALSE)))</f>
        <v/>
      </c>
      <c r="Q471" s="26" t="str">
        <f>IF(ISBLANK(E471),"",IF(COUNTIF(Qualifikation!$O$12:$O$1011,I471)&gt;0,TRUE,FALSE))</f>
        <v/>
      </c>
      <c r="R471" s="62" t="str">
        <f t="shared" si="72"/>
        <v/>
      </c>
    </row>
    <row r="472" spans="1:18" x14ac:dyDescent="0.2">
      <c r="A472" s="46" t="str">
        <f t="shared" si="69"/>
        <v/>
      </c>
      <c r="B472" s="60"/>
      <c r="C472" s="60"/>
      <c r="D472" s="61"/>
      <c r="E472" s="59"/>
      <c r="F472" s="61"/>
      <c r="G472" s="149"/>
      <c r="H472" s="61"/>
      <c r="I472" s="57" t="str">
        <f t="shared" si="70"/>
        <v>-</v>
      </c>
      <c r="J472" s="26" t="str">
        <f t="shared" si="64"/>
        <v/>
      </c>
      <c r="K472" s="26" t="str">
        <f t="shared" si="71"/>
        <v/>
      </c>
      <c r="L472" s="26" t="str">
        <f t="shared" si="65"/>
        <v/>
      </c>
      <c r="M472" s="26" t="str">
        <f t="shared" si="66"/>
        <v/>
      </c>
      <c r="N472" s="26" t="str">
        <f t="shared" si="67"/>
        <v/>
      </c>
      <c r="O472" s="26" t="str">
        <f t="shared" si="68"/>
        <v/>
      </c>
      <c r="P472" s="56" t="str">
        <f>IF(OR(ISBLANK(Lieferung!$B$15),ISBLANK(G472)),"",IF(M472=FALSE,FALSE,IF(AND((Lieferung!$B$15-YEAR(G472))&gt;=16,(Lieferung!$B$15-YEAR(G472))&lt;=65),TRUE,FALSE)))</f>
        <v/>
      </c>
      <c r="Q472" s="26" t="str">
        <f>IF(ISBLANK(E472),"",IF(COUNTIF(Qualifikation!$O$12:$O$1011,I472)&gt;0,TRUE,FALSE))</f>
        <v/>
      </c>
      <c r="R472" s="62" t="str">
        <f t="shared" si="72"/>
        <v/>
      </c>
    </row>
    <row r="473" spans="1:18" x14ac:dyDescent="0.2">
      <c r="A473" s="46" t="str">
        <f t="shared" si="69"/>
        <v/>
      </c>
      <c r="B473" s="60"/>
      <c r="C473" s="60"/>
      <c r="D473" s="61"/>
      <c r="E473" s="59"/>
      <c r="F473" s="61"/>
      <c r="G473" s="149"/>
      <c r="H473" s="61"/>
      <c r="I473" s="57" t="str">
        <f t="shared" si="70"/>
        <v>-</v>
      </c>
      <c r="J473" s="26" t="str">
        <f t="shared" si="64"/>
        <v/>
      </c>
      <c r="K473" s="26" t="str">
        <f t="shared" si="71"/>
        <v/>
      </c>
      <c r="L473" s="26" t="str">
        <f t="shared" si="65"/>
        <v/>
      </c>
      <c r="M473" s="26" t="str">
        <f t="shared" si="66"/>
        <v/>
      </c>
      <c r="N473" s="26" t="str">
        <f t="shared" si="67"/>
        <v/>
      </c>
      <c r="O473" s="26" t="str">
        <f t="shared" si="68"/>
        <v/>
      </c>
      <c r="P473" s="56" t="str">
        <f>IF(OR(ISBLANK(Lieferung!$B$15),ISBLANK(G473)),"",IF(M473=FALSE,FALSE,IF(AND((Lieferung!$B$15-YEAR(G473))&gt;=16,(Lieferung!$B$15-YEAR(G473))&lt;=65),TRUE,FALSE)))</f>
        <v/>
      </c>
      <c r="Q473" s="26" t="str">
        <f>IF(ISBLANK(E473),"",IF(COUNTIF(Qualifikation!$O$12:$O$1011,I473)&gt;0,TRUE,FALSE))</f>
        <v/>
      </c>
      <c r="R473" s="62" t="str">
        <f t="shared" si="72"/>
        <v/>
      </c>
    </row>
    <row r="474" spans="1:18" x14ac:dyDescent="0.2">
      <c r="A474" s="46" t="str">
        <f t="shared" si="69"/>
        <v/>
      </c>
      <c r="B474" s="60"/>
      <c r="C474" s="60"/>
      <c r="D474" s="61"/>
      <c r="E474" s="59"/>
      <c r="F474" s="61"/>
      <c r="G474" s="149"/>
      <c r="H474" s="61"/>
      <c r="I474" s="57" t="str">
        <f t="shared" si="70"/>
        <v>-</v>
      </c>
      <c r="J474" s="26" t="str">
        <f t="shared" si="64"/>
        <v/>
      </c>
      <c r="K474" s="26" t="str">
        <f t="shared" si="71"/>
        <v/>
      </c>
      <c r="L474" s="26" t="str">
        <f t="shared" si="65"/>
        <v/>
      </c>
      <c r="M474" s="26" t="str">
        <f t="shared" si="66"/>
        <v/>
      </c>
      <c r="N474" s="26" t="str">
        <f t="shared" si="67"/>
        <v/>
      </c>
      <c r="O474" s="26" t="str">
        <f t="shared" si="68"/>
        <v/>
      </c>
      <c r="P474" s="56" t="str">
        <f>IF(OR(ISBLANK(Lieferung!$B$15),ISBLANK(G474)),"",IF(M474=FALSE,FALSE,IF(AND((Lieferung!$B$15-YEAR(G474))&gt;=16,(Lieferung!$B$15-YEAR(G474))&lt;=65),TRUE,FALSE)))</f>
        <v/>
      </c>
      <c r="Q474" s="26" t="str">
        <f>IF(ISBLANK(E474),"",IF(COUNTIF(Qualifikation!$O$12:$O$1011,I474)&gt;0,TRUE,FALSE))</f>
        <v/>
      </c>
      <c r="R474" s="62" t="str">
        <f t="shared" si="72"/>
        <v/>
      </c>
    </row>
    <row r="475" spans="1:18" x14ac:dyDescent="0.2">
      <c r="A475" s="46" t="str">
        <f t="shared" si="69"/>
        <v/>
      </c>
      <c r="B475" s="60"/>
      <c r="C475" s="60"/>
      <c r="D475" s="61"/>
      <c r="E475" s="59"/>
      <c r="F475" s="61"/>
      <c r="G475" s="149"/>
      <c r="H475" s="61"/>
      <c r="I475" s="57" t="str">
        <f t="shared" si="70"/>
        <v>-</v>
      </c>
      <c r="J475" s="26" t="str">
        <f t="shared" si="64"/>
        <v/>
      </c>
      <c r="K475" s="26" t="str">
        <f t="shared" si="71"/>
        <v/>
      </c>
      <c r="L475" s="26" t="str">
        <f t="shared" si="65"/>
        <v/>
      </c>
      <c r="M475" s="26" t="str">
        <f t="shared" si="66"/>
        <v/>
      </c>
      <c r="N475" s="26" t="str">
        <f t="shared" si="67"/>
        <v/>
      </c>
      <c r="O475" s="26" t="str">
        <f t="shared" si="68"/>
        <v/>
      </c>
      <c r="P475" s="56" t="str">
        <f>IF(OR(ISBLANK(Lieferung!$B$15),ISBLANK(G475)),"",IF(M475=FALSE,FALSE,IF(AND((Lieferung!$B$15-YEAR(G475))&gt;=16,(Lieferung!$B$15-YEAR(G475))&lt;=65),TRUE,FALSE)))</f>
        <v/>
      </c>
      <c r="Q475" s="26" t="str">
        <f>IF(ISBLANK(E475),"",IF(COUNTIF(Qualifikation!$O$12:$O$1011,I475)&gt;0,TRUE,FALSE))</f>
        <v/>
      </c>
      <c r="R475" s="62" t="str">
        <f t="shared" si="72"/>
        <v/>
      </c>
    </row>
    <row r="476" spans="1:18" x14ac:dyDescent="0.2">
      <c r="A476" s="46" t="str">
        <f t="shared" si="69"/>
        <v/>
      </c>
      <c r="B476" s="60"/>
      <c r="C476" s="60"/>
      <c r="D476" s="61"/>
      <c r="E476" s="59"/>
      <c r="F476" s="61"/>
      <c r="G476" s="149"/>
      <c r="H476" s="61"/>
      <c r="I476" s="57" t="str">
        <f t="shared" si="70"/>
        <v>-</v>
      </c>
      <c r="J476" s="26" t="str">
        <f t="shared" si="64"/>
        <v/>
      </c>
      <c r="K476" s="26" t="str">
        <f t="shared" si="71"/>
        <v/>
      </c>
      <c r="L476" s="26" t="str">
        <f t="shared" si="65"/>
        <v/>
      </c>
      <c r="M476" s="26" t="str">
        <f t="shared" si="66"/>
        <v/>
      </c>
      <c r="N476" s="26" t="str">
        <f t="shared" si="67"/>
        <v/>
      </c>
      <c r="O476" s="26" t="str">
        <f t="shared" si="68"/>
        <v/>
      </c>
      <c r="P476" s="56" t="str">
        <f>IF(OR(ISBLANK(Lieferung!$B$15),ISBLANK(G476)),"",IF(M476=FALSE,FALSE,IF(AND((Lieferung!$B$15-YEAR(G476))&gt;=16,(Lieferung!$B$15-YEAR(G476))&lt;=65),TRUE,FALSE)))</f>
        <v/>
      </c>
      <c r="Q476" s="26" t="str">
        <f>IF(ISBLANK(E476),"",IF(COUNTIF(Qualifikation!$O$12:$O$1011,I476)&gt;0,TRUE,FALSE))</f>
        <v/>
      </c>
      <c r="R476" s="62" t="str">
        <f t="shared" si="72"/>
        <v/>
      </c>
    </row>
    <row r="477" spans="1:18" x14ac:dyDescent="0.2">
      <c r="A477" s="46" t="str">
        <f t="shared" si="69"/>
        <v/>
      </c>
      <c r="B477" s="60"/>
      <c r="C477" s="60"/>
      <c r="D477" s="61"/>
      <c r="E477" s="59"/>
      <c r="F477" s="61"/>
      <c r="G477" s="149"/>
      <c r="H477" s="61"/>
      <c r="I477" s="57" t="str">
        <f t="shared" si="70"/>
        <v>-</v>
      </c>
      <c r="J477" s="26" t="str">
        <f t="shared" si="64"/>
        <v/>
      </c>
      <c r="K477" s="26" t="str">
        <f t="shared" si="71"/>
        <v/>
      </c>
      <c r="L477" s="26" t="str">
        <f t="shared" si="65"/>
        <v/>
      </c>
      <c r="M477" s="26" t="str">
        <f t="shared" si="66"/>
        <v/>
      </c>
      <c r="N477" s="26" t="str">
        <f t="shared" si="67"/>
        <v/>
      </c>
      <c r="O477" s="26" t="str">
        <f t="shared" si="68"/>
        <v/>
      </c>
      <c r="P477" s="56" t="str">
        <f>IF(OR(ISBLANK(Lieferung!$B$15),ISBLANK(G477)),"",IF(M477=FALSE,FALSE,IF(AND((Lieferung!$B$15-YEAR(G477))&gt;=16,(Lieferung!$B$15-YEAR(G477))&lt;=65),TRUE,FALSE)))</f>
        <v/>
      </c>
      <c r="Q477" s="26" t="str">
        <f>IF(ISBLANK(E477),"",IF(COUNTIF(Qualifikation!$O$12:$O$1011,I477)&gt;0,TRUE,FALSE))</f>
        <v/>
      </c>
      <c r="R477" s="62" t="str">
        <f t="shared" si="72"/>
        <v/>
      </c>
    </row>
    <row r="478" spans="1:18" x14ac:dyDescent="0.2">
      <c r="A478" s="46" t="str">
        <f t="shared" si="69"/>
        <v/>
      </c>
      <c r="B478" s="60"/>
      <c r="C478" s="60"/>
      <c r="D478" s="61"/>
      <c r="E478" s="59"/>
      <c r="F478" s="61"/>
      <c r="G478" s="149"/>
      <c r="H478" s="61"/>
      <c r="I478" s="57" t="str">
        <f t="shared" si="70"/>
        <v>-</v>
      </c>
      <c r="J478" s="26" t="str">
        <f t="shared" si="64"/>
        <v/>
      </c>
      <c r="K478" s="26" t="str">
        <f t="shared" si="71"/>
        <v/>
      </c>
      <c r="L478" s="26" t="str">
        <f t="shared" si="65"/>
        <v/>
      </c>
      <c r="M478" s="26" t="str">
        <f t="shared" si="66"/>
        <v/>
      </c>
      <c r="N478" s="26" t="str">
        <f t="shared" si="67"/>
        <v/>
      </c>
      <c r="O478" s="26" t="str">
        <f t="shared" si="68"/>
        <v/>
      </c>
      <c r="P478" s="56" t="str">
        <f>IF(OR(ISBLANK(Lieferung!$B$15),ISBLANK(G478)),"",IF(M478=FALSE,FALSE,IF(AND((Lieferung!$B$15-YEAR(G478))&gt;=16,(Lieferung!$B$15-YEAR(G478))&lt;=65),TRUE,FALSE)))</f>
        <v/>
      </c>
      <c r="Q478" s="26" t="str">
        <f>IF(ISBLANK(E478),"",IF(COUNTIF(Qualifikation!$O$12:$O$1011,I478)&gt;0,TRUE,FALSE))</f>
        <v/>
      </c>
      <c r="R478" s="62" t="str">
        <f t="shared" si="72"/>
        <v/>
      </c>
    </row>
    <row r="479" spans="1:18" x14ac:dyDescent="0.2">
      <c r="A479" s="46" t="str">
        <f t="shared" si="69"/>
        <v/>
      </c>
      <c r="B479" s="60"/>
      <c r="C479" s="60"/>
      <c r="D479" s="61"/>
      <c r="E479" s="59"/>
      <c r="F479" s="61"/>
      <c r="G479" s="149"/>
      <c r="H479" s="61"/>
      <c r="I479" s="57" t="str">
        <f t="shared" si="70"/>
        <v>-</v>
      </c>
      <c r="J479" s="26" t="str">
        <f t="shared" si="64"/>
        <v/>
      </c>
      <c r="K479" s="26" t="str">
        <f t="shared" si="71"/>
        <v/>
      </c>
      <c r="L479" s="26" t="str">
        <f t="shared" si="65"/>
        <v/>
      </c>
      <c r="M479" s="26" t="str">
        <f t="shared" si="66"/>
        <v/>
      </c>
      <c r="N479" s="26" t="str">
        <f t="shared" si="67"/>
        <v/>
      </c>
      <c r="O479" s="26" t="str">
        <f t="shared" si="68"/>
        <v/>
      </c>
      <c r="P479" s="56" t="str">
        <f>IF(OR(ISBLANK(Lieferung!$B$15),ISBLANK(G479)),"",IF(M479=FALSE,FALSE,IF(AND((Lieferung!$B$15-YEAR(G479))&gt;=16,(Lieferung!$B$15-YEAR(G479))&lt;=65),TRUE,FALSE)))</f>
        <v/>
      </c>
      <c r="Q479" s="26" t="str">
        <f>IF(ISBLANK(E479),"",IF(COUNTIF(Qualifikation!$O$12:$O$1011,I479)&gt;0,TRUE,FALSE))</f>
        <v/>
      </c>
      <c r="R479" s="62" t="str">
        <f t="shared" si="72"/>
        <v/>
      </c>
    </row>
    <row r="480" spans="1:18" x14ac:dyDescent="0.2">
      <c r="A480" s="46" t="str">
        <f t="shared" si="69"/>
        <v/>
      </c>
      <c r="B480" s="60"/>
      <c r="C480" s="60"/>
      <c r="D480" s="61"/>
      <c r="E480" s="59"/>
      <c r="F480" s="61"/>
      <c r="G480" s="149"/>
      <c r="H480" s="61"/>
      <c r="I480" s="57" t="str">
        <f t="shared" si="70"/>
        <v>-</v>
      </c>
      <c r="J480" s="26" t="str">
        <f t="shared" si="64"/>
        <v/>
      </c>
      <c r="K480" s="26" t="str">
        <f t="shared" si="71"/>
        <v/>
      </c>
      <c r="L480" s="26" t="str">
        <f t="shared" si="65"/>
        <v/>
      </c>
      <c r="M480" s="26" t="str">
        <f t="shared" si="66"/>
        <v/>
      </c>
      <c r="N480" s="26" t="str">
        <f t="shared" si="67"/>
        <v/>
      </c>
      <c r="O480" s="26" t="str">
        <f t="shared" si="68"/>
        <v/>
      </c>
      <c r="P480" s="56" t="str">
        <f>IF(OR(ISBLANK(Lieferung!$B$15),ISBLANK(G480)),"",IF(M480=FALSE,FALSE,IF(AND((Lieferung!$B$15-YEAR(G480))&gt;=16,(Lieferung!$B$15-YEAR(G480))&lt;=65),TRUE,FALSE)))</f>
        <v/>
      </c>
      <c r="Q480" s="26" t="str">
        <f>IF(ISBLANK(E480),"",IF(COUNTIF(Qualifikation!$O$12:$O$1011,I480)&gt;0,TRUE,FALSE))</f>
        <v/>
      </c>
      <c r="R480" s="62" t="str">
        <f t="shared" si="72"/>
        <v/>
      </c>
    </row>
    <row r="481" spans="1:18" x14ac:dyDescent="0.2">
      <c r="A481" s="46" t="str">
        <f t="shared" si="69"/>
        <v/>
      </c>
      <c r="B481" s="60"/>
      <c r="C481" s="60"/>
      <c r="D481" s="61"/>
      <c r="E481" s="59"/>
      <c r="F481" s="61"/>
      <c r="G481" s="149"/>
      <c r="H481" s="61"/>
      <c r="I481" s="57" t="str">
        <f t="shared" si="70"/>
        <v>-</v>
      </c>
      <c r="J481" s="26" t="str">
        <f t="shared" si="64"/>
        <v/>
      </c>
      <c r="K481" s="26" t="str">
        <f t="shared" si="71"/>
        <v/>
      </c>
      <c r="L481" s="26" t="str">
        <f t="shared" si="65"/>
        <v/>
      </c>
      <c r="M481" s="26" t="str">
        <f t="shared" si="66"/>
        <v/>
      </c>
      <c r="N481" s="26" t="str">
        <f t="shared" si="67"/>
        <v/>
      </c>
      <c r="O481" s="26" t="str">
        <f t="shared" si="68"/>
        <v/>
      </c>
      <c r="P481" s="56" t="str">
        <f>IF(OR(ISBLANK(Lieferung!$B$15),ISBLANK(G481)),"",IF(M481=FALSE,FALSE,IF(AND((Lieferung!$B$15-YEAR(G481))&gt;=16,(Lieferung!$B$15-YEAR(G481))&lt;=65),TRUE,FALSE)))</f>
        <v/>
      </c>
      <c r="Q481" s="26" t="str">
        <f>IF(ISBLANK(E481),"",IF(COUNTIF(Qualifikation!$O$12:$O$1011,I481)&gt;0,TRUE,FALSE))</f>
        <v/>
      </c>
      <c r="R481" s="62" t="str">
        <f t="shared" si="72"/>
        <v/>
      </c>
    </row>
    <row r="482" spans="1:18" x14ac:dyDescent="0.2">
      <c r="A482" s="46" t="str">
        <f t="shared" si="69"/>
        <v/>
      </c>
      <c r="B482" s="60"/>
      <c r="C482" s="60"/>
      <c r="D482" s="61"/>
      <c r="E482" s="59"/>
      <c r="F482" s="61"/>
      <c r="G482" s="149"/>
      <c r="H482" s="61"/>
      <c r="I482" s="57" t="str">
        <f t="shared" si="70"/>
        <v>-</v>
      </c>
      <c r="J482" s="26" t="str">
        <f t="shared" si="64"/>
        <v/>
      </c>
      <c r="K482" s="26" t="str">
        <f t="shared" si="71"/>
        <v/>
      </c>
      <c r="L482" s="26" t="str">
        <f t="shared" si="65"/>
        <v/>
      </c>
      <c r="M482" s="26" t="str">
        <f t="shared" si="66"/>
        <v/>
      </c>
      <c r="N482" s="26" t="str">
        <f t="shared" si="67"/>
        <v/>
      </c>
      <c r="O482" s="26" t="str">
        <f t="shared" si="68"/>
        <v/>
      </c>
      <c r="P482" s="56" t="str">
        <f>IF(OR(ISBLANK(Lieferung!$B$15),ISBLANK(G482)),"",IF(M482=FALSE,FALSE,IF(AND((Lieferung!$B$15-YEAR(G482))&gt;=16,(Lieferung!$B$15-YEAR(G482))&lt;=65),TRUE,FALSE)))</f>
        <v/>
      </c>
      <c r="Q482" s="26" t="str">
        <f>IF(ISBLANK(E482),"",IF(COUNTIF(Qualifikation!$O$12:$O$1011,I482)&gt;0,TRUE,FALSE))</f>
        <v/>
      </c>
      <c r="R482" s="62" t="str">
        <f t="shared" si="72"/>
        <v/>
      </c>
    </row>
    <row r="483" spans="1:18" x14ac:dyDescent="0.2">
      <c r="A483" s="46" t="str">
        <f t="shared" si="69"/>
        <v/>
      </c>
      <c r="B483" s="60"/>
      <c r="C483" s="60"/>
      <c r="D483" s="61"/>
      <c r="E483" s="59"/>
      <c r="F483" s="61"/>
      <c r="G483" s="149"/>
      <c r="H483" s="61"/>
      <c r="I483" s="57" t="str">
        <f t="shared" si="70"/>
        <v>-</v>
      </c>
      <c r="J483" s="26" t="str">
        <f t="shared" si="64"/>
        <v/>
      </c>
      <c r="K483" s="26" t="str">
        <f t="shared" si="71"/>
        <v/>
      </c>
      <c r="L483" s="26" t="str">
        <f t="shared" si="65"/>
        <v/>
      </c>
      <c r="M483" s="26" t="str">
        <f t="shared" si="66"/>
        <v/>
      </c>
      <c r="N483" s="26" t="str">
        <f t="shared" si="67"/>
        <v/>
      </c>
      <c r="O483" s="26" t="str">
        <f t="shared" si="68"/>
        <v/>
      </c>
      <c r="P483" s="56" t="str">
        <f>IF(OR(ISBLANK(Lieferung!$B$15),ISBLANK(G483)),"",IF(M483=FALSE,FALSE,IF(AND((Lieferung!$B$15-YEAR(G483))&gt;=16,(Lieferung!$B$15-YEAR(G483))&lt;=65),TRUE,FALSE)))</f>
        <v/>
      </c>
      <c r="Q483" s="26" t="str">
        <f>IF(ISBLANK(E483),"",IF(COUNTIF(Qualifikation!$O$12:$O$1011,I483)&gt;0,TRUE,FALSE))</f>
        <v/>
      </c>
      <c r="R483" s="62" t="str">
        <f t="shared" si="72"/>
        <v/>
      </c>
    </row>
    <row r="484" spans="1:18" x14ac:dyDescent="0.2">
      <c r="A484" s="46" t="str">
        <f t="shared" si="69"/>
        <v/>
      </c>
      <c r="B484" s="60"/>
      <c r="C484" s="60"/>
      <c r="D484" s="61"/>
      <c r="E484" s="59"/>
      <c r="F484" s="61"/>
      <c r="G484" s="149"/>
      <c r="H484" s="61"/>
      <c r="I484" s="57" t="str">
        <f t="shared" si="70"/>
        <v>-</v>
      </c>
      <c r="J484" s="26" t="str">
        <f t="shared" si="64"/>
        <v/>
      </c>
      <c r="K484" s="26" t="str">
        <f t="shared" si="71"/>
        <v/>
      </c>
      <c r="L484" s="26" t="str">
        <f t="shared" si="65"/>
        <v/>
      </c>
      <c r="M484" s="26" t="str">
        <f t="shared" si="66"/>
        <v/>
      </c>
      <c r="N484" s="26" t="str">
        <f t="shared" si="67"/>
        <v/>
      </c>
      <c r="O484" s="26" t="str">
        <f t="shared" si="68"/>
        <v/>
      </c>
      <c r="P484" s="56" t="str">
        <f>IF(OR(ISBLANK(Lieferung!$B$15),ISBLANK(G484)),"",IF(M484=FALSE,FALSE,IF(AND((Lieferung!$B$15-YEAR(G484))&gt;=16,(Lieferung!$B$15-YEAR(G484))&lt;=65),TRUE,FALSE)))</f>
        <v/>
      </c>
      <c r="Q484" s="26" t="str">
        <f>IF(ISBLANK(E484),"",IF(COUNTIF(Qualifikation!$O$12:$O$1011,I484)&gt;0,TRUE,FALSE))</f>
        <v/>
      </c>
      <c r="R484" s="62" t="str">
        <f t="shared" si="72"/>
        <v/>
      </c>
    </row>
    <row r="485" spans="1:18" x14ac:dyDescent="0.2">
      <c r="A485" s="46" t="str">
        <f t="shared" si="69"/>
        <v/>
      </c>
      <c r="B485" s="60"/>
      <c r="C485" s="60"/>
      <c r="D485" s="61"/>
      <c r="E485" s="59"/>
      <c r="F485" s="61"/>
      <c r="G485" s="149"/>
      <c r="H485" s="61"/>
      <c r="I485" s="57" t="str">
        <f t="shared" si="70"/>
        <v>-</v>
      </c>
      <c r="J485" s="26" t="str">
        <f t="shared" si="64"/>
        <v/>
      </c>
      <c r="K485" s="26" t="str">
        <f t="shared" si="71"/>
        <v/>
      </c>
      <c r="L485" s="26" t="str">
        <f t="shared" si="65"/>
        <v/>
      </c>
      <c r="M485" s="26" t="str">
        <f t="shared" si="66"/>
        <v/>
      </c>
      <c r="N485" s="26" t="str">
        <f t="shared" si="67"/>
        <v/>
      </c>
      <c r="O485" s="26" t="str">
        <f t="shared" si="68"/>
        <v/>
      </c>
      <c r="P485" s="56" t="str">
        <f>IF(OR(ISBLANK(Lieferung!$B$15),ISBLANK(G485)),"",IF(M485=FALSE,FALSE,IF(AND((Lieferung!$B$15-YEAR(G485))&gt;=16,(Lieferung!$B$15-YEAR(G485))&lt;=65),TRUE,FALSE)))</f>
        <v/>
      </c>
      <c r="Q485" s="26" t="str">
        <f>IF(ISBLANK(E485),"",IF(COUNTIF(Qualifikation!$O$12:$O$1011,I485)&gt;0,TRUE,FALSE))</f>
        <v/>
      </c>
      <c r="R485" s="62" t="str">
        <f t="shared" si="72"/>
        <v/>
      </c>
    </row>
    <row r="486" spans="1:18" x14ac:dyDescent="0.2">
      <c r="A486" s="46" t="str">
        <f t="shared" si="69"/>
        <v/>
      </c>
      <c r="B486" s="60"/>
      <c r="C486" s="60"/>
      <c r="D486" s="61"/>
      <c r="E486" s="59"/>
      <c r="F486" s="61"/>
      <c r="G486" s="149"/>
      <c r="H486" s="61"/>
      <c r="I486" s="57" t="str">
        <f t="shared" si="70"/>
        <v>-</v>
      </c>
      <c r="J486" s="26" t="str">
        <f t="shared" si="64"/>
        <v/>
      </c>
      <c r="K486" s="26" t="str">
        <f t="shared" si="71"/>
        <v/>
      </c>
      <c r="L486" s="26" t="str">
        <f t="shared" si="65"/>
        <v/>
      </c>
      <c r="M486" s="26" t="str">
        <f t="shared" si="66"/>
        <v/>
      </c>
      <c r="N486" s="26" t="str">
        <f t="shared" si="67"/>
        <v/>
      </c>
      <c r="O486" s="26" t="str">
        <f t="shared" si="68"/>
        <v/>
      </c>
      <c r="P486" s="56" t="str">
        <f>IF(OR(ISBLANK(Lieferung!$B$15),ISBLANK(G486)),"",IF(M486=FALSE,FALSE,IF(AND((Lieferung!$B$15-YEAR(G486))&gt;=16,(Lieferung!$B$15-YEAR(G486))&lt;=65),TRUE,FALSE)))</f>
        <v/>
      </c>
      <c r="Q486" s="26" t="str">
        <f>IF(ISBLANK(E486),"",IF(COUNTIF(Qualifikation!$O$12:$O$1011,I486)&gt;0,TRUE,FALSE))</f>
        <v/>
      </c>
      <c r="R486" s="62" t="str">
        <f t="shared" si="72"/>
        <v/>
      </c>
    </row>
    <row r="487" spans="1:18" x14ac:dyDescent="0.2">
      <c r="A487" s="46" t="str">
        <f t="shared" si="69"/>
        <v/>
      </c>
      <c r="B487" s="60"/>
      <c r="C487" s="60"/>
      <c r="D487" s="61"/>
      <c r="E487" s="59"/>
      <c r="F487" s="61"/>
      <c r="G487" s="149"/>
      <c r="H487" s="61"/>
      <c r="I487" s="57" t="str">
        <f t="shared" si="70"/>
        <v>-</v>
      </c>
      <c r="J487" s="26" t="str">
        <f t="shared" si="64"/>
        <v/>
      </c>
      <c r="K487" s="26" t="str">
        <f t="shared" si="71"/>
        <v/>
      </c>
      <c r="L487" s="26" t="str">
        <f t="shared" si="65"/>
        <v/>
      </c>
      <c r="M487" s="26" t="str">
        <f t="shared" si="66"/>
        <v/>
      </c>
      <c r="N487" s="26" t="str">
        <f t="shared" si="67"/>
        <v/>
      </c>
      <c r="O487" s="26" t="str">
        <f t="shared" si="68"/>
        <v/>
      </c>
      <c r="P487" s="56" t="str">
        <f>IF(OR(ISBLANK(Lieferung!$B$15),ISBLANK(G487)),"",IF(M487=FALSE,FALSE,IF(AND((Lieferung!$B$15-YEAR(G487))&gt;=16,(Lieferung!$B$15-YEAR(G487))&lt;=65),TRUE,FALSE)))</f>
        <v/>
      </c>
      <c r="Q487" s="26" t="str">
        <f>IF(ISBLANK(E487),"",IF(COUNTIF(Qualifikation!$O$12:$O$1011,I487)&gt;0,TRUE,FALSE))</f>
        <v/>
      </c>
      <c r="R487" s="62" t="str">
        <f t="shared" si="72"/>
        <v/>
      </c>
    </row>
    <row r="488" spans="1:18" x14ac:dyDescent="0.2">
      <c r="A488" s="46" t="str">
        <f t="shared" si="69"/>
        <v/>
      </c>
      <c r="B488" s="60"/>
      <c r="C488" s="60"/>
      <c r="D488" s="61"/>
      <c r="E488" s="59"/>
      <c r="F488" s="61"/>
      <c r="G488" s="149"/>
      <c r="H488" s="61"/>
      <c r="I488" s="57" t="str">
        <f t="shared" si="70"/>
        <v>-</v>
      </c>
      <c r="J488" s="26" t="str">
        <f t="shared" si="64"/>
        <v/>
      </c>
      <c r="K488" s="26" t="str">
        <f t="shared" si="71"/>
        <v/>
      </c>
      <c r="L488" s="26" t="str">
        <f t="shared" si="65"/>
        <v/>
      </c>
      <c r="M488" s="26" t="str">
        <f t="shared" si="66"/>
        <v/>
      </c>
      <c r="N488" s="26" t="str">
        <f t="shared" si="67"/>
        <v/>
      </c>
      <c r="O488" s="26" t="str">
        <f t="shared" si="68"/>
        <v/>
      </c>
      <c r="P488" s="56" t="str">
        <f>IF(OR(ISBLANK(Lieferung!$B$15),ISBLANK(G488)),"",IF(M488=FALSE,FALSE,IF(AND((Lieferung!$B$15-YEAR(G488))&gt;=16,(Lieferung!$B$15-YEAR(G488))&lt;=65),TRUE,FALSE)))</f>
        <v/>
      </c>
      <c r="Q488" s="26" t="str">
        <f>IF(ISBLANK(E488),"",IF(COUNTIF(Qualifikation!$O$12:$O$1011,I488)&gt;0,TRUE,FALSE))</f>
        <v/>
      </c>
      <c r="R488" s="62" t="str">
        <f t="shared" si="72"/>
        <v/>
      </c>
    </row>
    <row r="489" spans="1:18" x14ac:dyDescent="0.2">
      <c r="A489" s="46" t="str">
        <f t="shared" si="69"/>
        <v/>
      </c>
      <c r="B489" s="60"/>
      <c r="C489" s="60"/>
      <c r="D489" s="61"/>
      <c r="E489" s="59"/>
      <c r="F489" s="61"/>
      <c r="G489" s="149"/>
      <c r="H489" s="61"/>
      <c r="I489" s="57" t="str">
        <f t="shared" si="70"/>
        <v>-</v>
      </c>
      <c r="J489" s="26" t="str">
        <f t="shared" si="64"/>
        <v/>
      </c>
      <c r="K489" s="26" t="str">
        <f t="shared" si="71"/>
        <v/>
      </c>
      <c r="L489" s="26" t="str">
        <f t="shared" si="65"/>
        <v/>
      </c>
      <c r="M489" s="26" t="str">
        <f t="shared" si="66"/>
        <v/>
      </c>
      <c r="N489" s="26" t="str">
        <f t="shared" si="67"/>
        <v/>
      </c>
      <c r="O489" s="26" t="str">
        <f t="shared" si="68"/>
        <v/>
      </c>
      <c r="P489" s="56" t="str">
        <f>IF(OR(ISBLANK(Lieferung!$B$15),ISBLANK(G489)),"",IF(M489=FALSE,FALSE,IF(AND((Lieferung!$B$15-YEAR(G489))&gt;=16,(Lieferung!$B$15-YEAR(G489))&lt;=65),TRUE,FALSE)))</f>
        <v/>
      </c>
      <c r="Q489" s="26" t="str">
        <f>IF(ISBLANK(E489),"",IF(COUNTIF(Qualifikation!$O$12:$O$1011,I489)&gt;0,TRUE,FALSE))</f>
        <v/>
      </c>
      <c r="R489" s="62" t="str">
        <f t="shared" si="72"/>
        <v/>
      </c>
    </row>
    <row r="490" spans="1:18" x14ac:dyDescent="0.2">
      <c r="A490" s="46" t="str">
        <f t="shared" si="69"/>
        <v/>
      </c>
      <c r="B490" s="60"/>
      <c r="C490" s="60"/>
      <c r="D490" s="61"/>
      <c r="E490" s="59"/>
      <c r="F490" s="61"/>
      <c r="G490" s="149"/>
      <c r="H490" s="61"/>
      <c r="I490" s="57" t="str">
        <f t="shared" si="70"/>
        <v>-</v>
      </c>
      <c r="J490" s="26" t="str">
        <f t="shared" si="64"/>
        <v/>
      </c>
      <c r="K490" s="26" t="str">
        <f t="shared" si="71"/>
        <v/>
      </c>
      <c r="L490" s="26" t="str">
        <f t="shared" si="65"/>
        <v/>
      </c>
      <c r="M490" s="26" t="str">
        <f t="shared" si="66"/>
        <v/>
      </c>
      <c r="N490" s="26" t="str">
        <f t="shared" si="67"/>
        <v/>
      </c>
      <c r="O490" s="26" t="str">
        <f t="shared" si="68"/>
        <v/>
      </c>
      <c r="P490" s="56" t="str">
        <f>IF(OR(ISBLANK(Lieferung!$B$15),ISBLANK(G490)),"",IF(M490=FALSE,FALSE,IF(AND((Lieferung!$B$15-YEAR(G490))&gt;=16,(Lieferung!$B$15-YEAR(G490))&lt;=65),TRUE,FALSE)))</f>
        <v/>
      </c>
      <c r="Q490" s="26" t="str">
        <f>IF(ISBLANK(E490),"",IF(COUNTIF(Qualifikation!$O$12:$O$1011,I490)&gt;0,TRUE,FALSE))</f>
        <v/>
      </c>
      <c r="R490" s="62" t="str">
        <f t="shared" si="72"/>
        <v/>
      </c>
    </row>
    <row r="491" spans="1:18" x14ac:dyDescent="0.2">
      <c r="A491" s="46" t="str">
        <f t="shared" si="69"/>
        <v/>
      </c>
      <c r="B491" s="60"/>
      <c r="C491" s="60"/>
      <c r="D491" s="61"/>
      <c r="E491" s="59"/>
      <c r="F491" s="61"/>
      <c r="G491" s="149"/>
      <c r="H491" s="61"/>
      <c r="I491" s="57" t="str">
        <f t="shared" si="70"/>
        <v>-</v>
      </c>
      <c r="J491" s="26" t="str">
        <f t="shared" si="64"/>
        <v/>
      </c>
      <c r="K491" s="26" t="str">
        <f t="shared" si="71"/>
        <v/>
      </c>
      <c r="L491" s="26" t="str">
        <f t="shared" si="65"/>
        <v/>
      </c>
      <c r="M491" s="26" t="str">
        <f t="shared" si="66"/>
        <v/>
      </c>
      <c r="N491" s="26" t="str">
        <f t="shared" si="67"/>
        <v/>
      </c>
      <c r="O491" s="26" t="str">
        <f t="shared" si="68"/>
        <v/>
      </c>
      <c r="P491" s="56" t="str">
        <f>IF(OR(ISBLANK(Lieferung!$B$15),ISBLANK(G491)),"",IF(M491=FALSE,FALSE,IF(AND((Lieferung!$B$15-YEAR(G491))&gt;=16,(Lieferung!$B$15-YEAR(G491))&lt;=65),TRUE,FALSE)))</f>
        <v/>
      </c>
      <c r="Q491" s="26" t="str">
        <f>IF(ISBLANK(E491),"",IF(COUNTIF(Qualifikation!$O$12:$O$1011,I491)&gt;0,TRUE,FALSE))</f>
        <v/>
      </c>
      <c r="R491" s="62" t="str">
        <f t="shared" si="72"/>
        <v/>
      </c>
    </row>
    <row r="492" spans="1:18" x14ac:dyDescent="0.2">
      <c r="A492" s="46" t="str">
        <f t="shared" si="69"/>
        <v/>
      </c>
      <c r="B492" s="60"/>
      <c r="C492" s="60"/>
      <c r="D492" s="61"/>
      <c r="E492" s="59"/>
      <c r="F492" s="61"/>
      <c r="G492" s="149"/>
      <c r="H492" s="61"/>
      <c r="I492" s="57" t="str">
        <f t="shared" si="70"/>
        <v>-</v>
      </c>
      <c r="J492" s="26" t="str">
        <f t="shared" si="64"/>
        <v/>
      </c>
      <c r="K492" s="26" t="str">
        <f t="shared" si="71"/>
        <v/>
      </c>
      <c r="L492" s="26" t="str">
        <f t="shared" si="65"/>
        <v/>
      </c>
      <c r="M492" s="26" t="str">
        <f t="shared" si="66"/>
        <v/>
      </c>
      <c r="N492" s="26" t="str">
        <f t="shared" si="67"/>
        <v/>
      </c>
      <c r="O492" s="26" t="str">
        <f t="shared" si="68"/>
        <v/>
      </c>
      <c r="P492" s="56" t="str">
        <f>IF(OR(ISBLANK(Lieferung!$B$15),ISBLANK(G492)),"",IF(M492=FALSE,FALSE,IF(AND((Lieferung!$B$15-YEAR(G492))&gt;=16,(Lieferung!$B$15-YEAR(G492))&lt;=65),TRUE,FALSE)))</f>
        <v/>
      </c>
      <c r="Q492" s="26" t="str">
        <f>IF(ISBLANK(E492),"",IF(COUNTIF(Qualifikation!$O$12:$O$1011,I492)&gt;0,TRUE,FALSE))</f>
        <v/>
      </c>
      <c r="R492" s="62" t="str">
        <f t="shared" si="72"/>
        <v/>
      </c>
    </row>
    <row r="493" spans="1:18" x14ac:dyDescent="0.2">
      <c r="A493" s="46" t="str">
        <f t="shared" si="69"/>
        <v/>
      </c>
      <c r="B493" s="60"/>
      <c r="C493" s="60"/>
      <c r="D493" s="61"/>
      <c r="E493" s="59"/>
      <c r="F493" s="61"/>
      <c r="G493" s="149"/>
      <c r="H493" s="61"/>
      <c r="I493" s="57" t="str">
        <f t="shared" si="70"/>
        <v>-</v>
      </c>
      <c r="J493" s="26" t="str">
        <f t="shared" si="64"/>
        <v/>
      </c>
      <c r="K493" s="26" t="str">
        <f t="shared" si="71"/>
        <v/>
      </c>
      <c r="L493" s="26" t="str">
        <f t="shared" si="65"/>
        <v/>
      </c>
      <c r="M493" s="26" t="str">
        <f t="shared" si="66"/>
        <v/>
      </c>
      <c r="N493" s="26" t="str">
        <f t="shared" si="67"/>
        <v/>
      </c>
      <c r="O493" s="26" t="str">
        <f t="shared" si="68"/>
        <v/>
      </c>
      <c r="P493" s="56" t="str">
        <f>IF(OR(ISBLANK(Lieferung!$B$15),ISBLANK(G493)),"",IF(M493=FALSE,FALSE,IF(AND((Lieferung!$B$15-YEAR(G493))&gt;=16,(Lieferung!$B$15-YEAR(G493))&lt;=65),TRUE,FALSE)))</f>
        <v/>
      </c>
      <c r="Q493" s="26" t="str">
        <f>IF(ISBLANK(E493),"",IF(COUNTIF(Qualifikation!$O$12:$O$1011,I493)&gt;0,TRUE,FALSE))</f>
        <v/>
      </c>
      <c r="R493" s="62" t="str">
        <f t="shared" si="72"/>
        <v/>
      </c>
    </row>
    <row r="494" spans="1:18" x14ac:dyDescent="0.2">
      <c r="A494" s="46" t="str">
        <f t="shared" si="69"/>
        <v/>
      </c>
      <c r="B494" s="60"/>
      <c r="C494" s="60"/>
      <c r="D494" s="61"/>
      <c r="E494" s="59"/>
      <c r="F494" s="61"/>
      <c r="G494" s="149"/>
      <c r="H494" s="61"/>
      <c r="I494" s="57" t="str">
        <f t="shared" si="70"/>
        <v>-</v>
      </c>
      <c r="J494" s="26" t="str">
        <f t="shared" si="64"/>
        <v/>
      </c>
      <c r="K494" s="26" t="str">
        <f t="shared" si="71"/>
        <v/>
      </c>
      <c r="L494" s="26" t="str">
        <f t="shared" si="65"/>
        <v/>
      </c>
      <c r="M494" s="26" t="str">
        <f t="shared" si="66"/>
        <v/>
      </c>
      <c r="N494" s="26" t="str">
        <f t="shared" si="67"/>
        <v/>
      </c>
      <c r="O494" s="26" t="str">
        <f t="shared" si="68"/>
        <v/>
      </c>
      <c r="P494" s="56" t="str">
        <f>IF(OR(ISBLANK(Lieferung!$B$15),ISBLANK(G494)),"",IF(M494=FALSE,FALSE,IF(AND((Lieferung!$B$15-YEAR(G494))&gt;=16,(Lieferung!$B$15-YEAR(G494))&lt;=65),TRUE,FALSE)))</f>
        <v/>
      </c>
      <c r="Q494" s="26" t="str">
        <f>IF(ISBLANK(E494),"",IF(COUNTIF(Qualifikation!$O$12:$O$1011,I494)&gt;0,TRUE,FALSE))</f>
        <v/>
      </c>
      <c r="R494" s="62" t="str">
        <f t="shared" si="72"/>
        <v/>
      </c>
    </row>
    <row r="495" spans="1:18" x14ac:dyDescent="0.2">
      <c r="A495" s="46" t="str">
        <f t="shared" si="69"/>
        <v/>
      </c>
      <c r="B495" s="60"/>
      <c r="C495" s="60"/>
      <c r="D495" s="61"/>
      <c r="E495" s="59"/>
      <c r="F495" s="61"/>
      <c r="G495" s="149"/>
      <c r="H495" s="61"/>
      <c r="I495" s="57" t="str">
        <f t="shared" si="70"/>
        <v>-</v>
      </c>
      <c r="J495" s="26" t="str">
        <f t="shared" si="64"/>
        <v/>
      </c>
      <c r="K495" s="26" t="str">
        <f t="shared" si="71"/>
        <v/>
      </c>
      <c r="L495" s="26" t="str">
        <f t="shared" si="65"/>
        <v/>
      </c>
      <c r="M495" s="26" t="str">
        <f t="shared" si="66"/>
        <v/>
      </c>
      <c r="N495" s="26" t="str">
        <f t="shared" si="67"/>
        <v/>
      </c>
      <c r="O495" s="26" t="str">
        <f t="shared" si="68"/>
        <v/>
      </c>
      <c r="P495" s="56" t="str">
        <f>IF(OR(ISBLANK(Lieferung!$B$15),ISBLANK(G495)),"",IF(M495=FALSE,FALSE,IF(AND((Lieferung!$B$15-YEAR(G495))&gt;=16,(Lieferung!$B$15-YEAR(G495))&lt;=65),TRUE,FALSE)))</f>
        <v/>
      </c>
      <c r="Q495" s="26" t="str">
        <f>IF(ISBLANK(E495),"",IF(COUNTIF(Qualifikation!$O$12:$O$1011,I495)&gt;0,TRUE,FALSE))</f>
        <v/>
      </c>
      <c r="R495" s="62" t="str">
        <f t="shared" si="72"/>
        <v/>
      </c>
    </row>
    <row r="496" spans="1:18" x14ac:dyDescent="0.2">
      <c r="A496" s="46" t="str">
        <f t="shared" si="69"/>
        <v/>
      </c>
      <c r="B496" s="60"/>
      <c r="C496" s="60"/>
      <c r="D496" s="61"/>
      <c r="E496" s="59"/>
      <c r="F496" s="61"/>
      <c r="G496" s="149"/>
      <c r="H496" s="61"/>
      <c r="I496" s="57" t="str">
        <f t="shared" si="70"/>
        <v>-</v>
      </c>
      <c r="J496" s="26" t="str">
        <f t="shared" ref="J496:J559" si="73">IF(D496="CH.AHV",IF(LEN(E496)=13,IF((MID(E496,13,1)+1-1)=MOD(10-(MID(E496,1,1)+3*MID(E496,2,1)+MID(E496,3,1)+3*MID(E496,4,1)+MID(E496,5,1)+3*MID(E496,6,1)+MID(E496,7,1)+3*MID(E496,8,1)+MID(E496,9,1)+3*MID(E496,10,1)+MID(E496,11,1)+3*MID(E496,12,1)),10),TRUE,FALSE),FALSE),"")</f>
        <v/>
      </c>
      <c r="K496" s="26" t="str">
        <f t="shared" si="71"/>
        <v/>
      </c>
      <c r="L496" s="26" t="str">
        <f t="shared" ref="L496:L559" si="74">IF(ISBLANK(D496),"",IF(OR(ISNA(MATCH(D496,codecatidpers,0)),D496="-"),FALSE,TRUE))</f>
        <v/>
      </c>
      <c r="M496" s="26" t="str">
        <f t="shared" ref="M496:M559" si="75">IF(ISBLANK(G496),"",IF(AND(G496 &gt; DATE(1925,1,1),G496 &lt; DATE(2100,1,1)),TRUE,FALSE))</f>
        <v/>
      </c>
      <c r="N496" s="26" t="str">
        <f t="shared" ref="N496:N559" si="76">IF(ISBLANK(F496),"",IF(OR(ISNA(MATCH(F496,libsex,0)),F496="-"),FALSE,TRUE))</f>
        <v/>
      </c>
      <c r="O496" s="26" t="str">
        <f t="shared" ref="O496:O559" si="77">IF(ISBLANK(H496),"",IF(OR(ISNA(MATCH(H496,libgem,0)),H496="-"),FALSE,TRUE))</f>
        <v/>
      </c>
      <c r="P496" s="56" t="str">
        <f>IF(OR(ISBLANK(Lieferung!$B$15),ISBLANK(G496)),"",IF(M496=FALSE,FALSE,IF(AND((Lieferung!$B$15-YEAR(G496))&gt;=16,(Lieferung!$B$15-YEAR(G496))&lt;=65),TRUE,FALSE)))</f>
        <v/>
      </c>
      <c r="Q496" s="26" t="str">
        <f>IF(ISBLANK(E496),"",IF(COUNTIF(Qualifikation!$O$12:$O$1011,I496)&gt;0,TRUE,FALSE))</f>
        <v/>
      </c>
      <c r="R496" s="62" t="str">
        <f t="shared" si="72"/>
        <v/>
      </c>
    </row>
    <row r="497" spans="1:18" x14ac:dyDescent="0.2">
      <c r="A497" s="46" t="str">
        <f t="shared" si="69"/>
        <v/>
      </c>
      <c r="B497" s="60"/>
      <c r="C497" s="60"/>
      <c r="D497" s="61"/>
      <c r="E497" s="59"/>
      <c r="F497" s="61"/>
      <c r="G497" s="149"/>
      <c r="H497" s="61"/>
      <c r="I497" s="57" t="str">
        <f t="shared" si="70"/>
        <v>-</v>
      </c>
      <c r="J497" s="26" t="str">
        <f t="shared" si="73"/>
        <v/>
      </c>
      <c r="K497" s="26" t="str">
        <f t="shared" si="71"/>
        <v/>
      </c>
      <c r="L497" s="26" t="str">
        <f t="shared" si="74"/>
        <v/>
      </c>
      <c r="M497" s="26" t="str">
        <f t="shared" si="75"/>
        <v/>
      </c>
      <c r="N497" s="26" t="str">
        <f t="shared" si="76"/>
        <v/>
      </c>
      <c r="O497" s="26" t="str">
        <f t="shared" si="77"/>
        <v/>
      </c>
      <c r="P497" s="56" t="str">
        <f>IF(OR(ISBLANK(Lieferung!$B$15),ISBLANK(G497)),"",IF(M497=FALSE,FALSE,IF(AND((Lieferung!$B$15-YEAR(G497))&gt;=16,(Lieferung!$B$15-YEAR(G497))&lt;=65),TRUE,FALSE)))</f>
        <v/>
      </c>
      <c r="Q497" s="26" t="str">
        <f>IF(ISBLANK(E497),"",IF(COUNTIF(Qualifikation!$O$12:$O$1011,I497)&gt;0,TRUE,FALSE))</f>
        <v/>
      </c>
      <c r="R497" s="62" t="str">
        <f t="shared" si="72"/>
        <v/>
      </c>
    </row>
    <row r="498" spans="1:18" x14ac:dyDescent="0.2">
      <c r="A498" s="46" t="str">
        <f t="shared" si="69"/>
        <v/>
      </c>
      <c r="B498" s="60"/>
      <c r="C498" s="60"/>
      <c r="D498" s="61"/>
      <c r="E498" s="59"/>
      <c r="F498" s="61"/>
      <c r="G498" s="149"/>
      <c r="H498" s="61"/>
      <c r="I498" s="57" t="str">
        <f t="shared" si="70"/>
        <v>-</v>
      </c>
      <c r="J498" s="26" t="str">
        <f t="shared" si="73"/>
        <v/>
      </c>
      <c r="K498" s="26" t="str">
        <f t="shared" si="71"/>
        <v/>
      </c>
      <c r="L498" s="26" t="str">
        <f t="shared" si="74"/>
        <v/>
      </c>
      <c r="M498" s="26" t="str">
        <f t="shared" si="75"/>
        <v/>
      </c>
      <c r="N498" s="26" t="str">
        <f t="shared" si="76"/>
        <v/>
      </c>
      <c r="O498" s="26" t="str">
        <f t="shared" si="77"/>
        <v/>
      </c>
      <c r="P498" s="56" t="str">
        <f>IF(OR(ISBLANK(Lieferung!$B$15),ISBLANK(G498)),"",IF(M498=FALSE,FALSE,IF(AND((Lieferung!$B$15-YEAR(G498))&gt;=16,(Lieferung!$B$15-YEAR(G498))&lt;=65),TRUE,FALSE)))</f>
        <v/>
      </c>
      <c r="Q498" s="26" t="str">
        <f>IF(ISBLANK(E498),"",IF(COUNTIF(Qualifikation!$O$12:$O$1011,I498)&gt;0,TRUE,FALSE))</f>
        <v/>
      </c>
      <c r="R498" s="62" t="str">
        <f t="shared" si="72"/>
        <v/>
      </c>
    </row>
    <row r="499" spans="1:18" x14ac:dyDescent="0.2">
      <c r="A499" s="46" t="str">
        <f t="shared" si="69"/>
        <v/>
      </c>
      <c r="B499" s="60"/>
      <c r="C499" s="60"/>
      <c r="D499" s="61"/>
      <c r="E499" s="59"/>
      <c r="F499" s="61"/>
      <c r="G499" s="149"/>
      <c r="H499" s="61"/>
      <c r="I499" s="57" t="str">
        <f t="shared" si="70"/>
        <v>-</v>
      </c>
      <c r="J499" s="26" t="str">
        <f t="shared" si="73"/>
        <v/>
      </c>
      <c r="K499" s="26" t="str">
        <f t="shared" si="71"/>
        <v/>
      </c>
      <c r="L499" s="26" t="str">
        <f t="shared" si="74"/>
        <v/>
      </c>
      <c r="M499" s="26" t="str">
        <f t="shared" si="75"/>
        <v/>
      </c>
      <c r="N499" s="26" t="str">
        <f t="shared" si="76"/>
        <v/>
      </c>
      <c r="O499" s="26" t="str">
        <f t="shared" si="77"/>
        <v/>
      </c>
      <c r="P499" s="56" t="str">
        <f>IF(OR(ISBLANK(Lieferung!$B$15),ISBLANK(G499)),"",IF(M499=FALSE,FALSE,IF(AND((Lieferung!$B$15-YEAR(G499))&gt;=16,(Lieferung!$B$15-YEAR(G499))&lt;=65),TRUE,FALSE)))</f>
        <v/>
      </c>
      <c r="Q499" s="26" t="str">
        <f>IF(ISBLANK(E499),"",IF(COUNTIF(Qualifikation!$O$12:$O$1011,I499)&gt;0,TRUE,FALSE))</f>
        <v/>
      </c>
      <c r="R499" s="62" t="str">
        <f t="shared" si="72"/>
        <v/>
      </c>
    </row>
    <row r="500" spans="1:18" x14ac:dyDescent="0.2">
      <c r="A500" s="46" t="str">
        <f t="shared" si="69"/>
        <v/>
      </c>
      <c r="B500" s="60"/>
      <c r="C500" s="60"/>
      <c r="D500" s="61"/>
      <c r="E500" s="59"/>
      <c r="F500" s="61"/>
      <c r="G500" s="149"/>
      <c r="H500" s="61"/>
      <c r="I500" s="57" t="str">
        <f t="shared" si="70"/>
        <v>-</v>
      </c>
      <c r="J500" s="26" t="str">
        <f t="shared" si="73"/>
        <v/>
      </c>
      <c r="K500" s="26" t="str">
        <f t="shared" si="71"/>
        <v/>
      </c>
      <c r="L500" s="26" t="str">
        <f t="shared" si="74"/>
        <v/>
      </c>
      <c r="M500" s="26" t="str">
        <f t="shared" si="75"/>
        <v/>
      </c>
      <c r="N500" s="26" t="str">
        <f t="shared" si="76"/>
        <v/>
      </c>
      <c r="O500" s="26" t="str">
        <f t="shared" si="77"/>
        <v/>
      </c>
      <c r="P500" s="56" t="str">
        <f>IF(OR(ISBLANK(Lieferung!$B$15),ISBLANK(G500)),"",IF(M500=FALSE,FALSE,IF(AND((Lieferung!$B$15-YEAR(G500))&gt;=16,(Lieferung!$B$15-YEAR(G500))&lt;=65),TRUE,FALSE)))</f>
        <v/>
      </c>
      <c r="Q500" s="26" t="str">
        <f>IF(ISBLANK(E500),"",IF(COUNTIF(Qualifikation!$O$12:$O$1011,I500)&gt;0,TRUE,FALSE))</f>
        <v/>
      </c>
      <c r="R500" s="62" t="str">
        <f t="shared" si="72"/>
        <v/>
      </c>
    </row>
    <row r="501" spans="1:18" x14ac:dyDescent="0.2">
      <c r="A501" s="46" t="str">
        <f t="shared" si="69"/>
        <v/>
      </c>
      <c r="B501" s="60"/>
      <c r="C501" s="60"/>
      <c r="D501" s="61"/>
      <c r="E501" s="59"/>
      <c r="F501" s="61"/>
      <c r="G501" s="149"/>
      <c r="H501" s="61"/>
      <c r="I501" s="57" t="str">
        <f t="shared" si="70"/>
        <v>-</v>
      </c>
      <c r="J501" s="26" t="str">
        <f t="shared" si="73"/>
        <v/>
      </c>
      <c r="K501" s="26" t="str">
        <f t="shared" si="71"/>
        <v/>
      </c>
      <c r="L501" s="26" t="str">
        <f t="shared" si="74"/>
        <v/>
      </c>
      <c r="M501" s="26" t="str">
        <f t="shared" si="75"/>
        <v/>
      </c>
      <c r="N501" s="26" t="str">
        <f t="shared" si="76"/>
        <v/>
      </c>
      <c r="O501" s="26" t="str">
        <f t="shared" si="77"/>
        <v/>
      </c>
      <c r="P501" s="56" t="str">
        <f>IF(OR(ISBLANK(Lieferung!$B$15),ISBLANK(G501)),"",IF(M501=FALSE,FALSE,IF(AND((Lieferung!$B$15-YEAR(G501))&gt;=16,(Lieferung!$B$15-YEAR(G501))&lt;=65),TRUE,FALSE)))</f>
        <v/>
      </c>
      <c r="Q501" s="26" t="str">
        <f>IF(ISBLANK(E501),"",IF(COUNTIF(Qualifikation!$O$12:$O$1011,I501)&gt;0,TRUE,FALSE))</f>
        <v/>
      </c>
      <c r="R501" s="62" t="str">
        <f t="shared" si="72"/>
        <v/>
      </c>
    </row>
    <row r="502" spans="1:18" x14ac:dyDescent="0.2">
      <c r="A502" s="46" t="str">
        <f t="shared" si="69"/>
        <v/>
      </c>
      <c r="B502" s="60"/>
      <c r="C502" s="60"/>
      <c r="D502" s="61"/>
      <c r="E502" s="59"/>
      <c r="F502" s="61"/>
      <c r="G502" s="149"/>
      <c r="H502" s="61"/>
      <c r="I502" s="57" t="str">
        <f t="shared" si="70"/>
        <v>-</v>
      </c>
      <c r="J502" s="26" t="str">
        <f t="shared" si="73"/>
        <v/>
      </c>
      <c r="K502" s="26" t="str">
        <f t="shared" si="71"/>
        <v/>
      </c>
      <c r="L502" s="26" t="str">
        <f t="shared" si="74"/>
        <v/>
      </c>
      <c r="M502" s="26" t="str">
        <f t="shared" si="75"/>
        <v/>
      </c>
      <c r="N502" s="26" t="str">
        <f t="shared" si="76"/>
        <v/>
      </c>
      <c r="O502" s="26" t="str">
        <f t="shared" si="77"/>
        <v/>
      </c>
      <c r="P502" s="56" t="str">
        <f>IF(OR(ISBLANK(Lieferung!$B$15),ISBLANK(G502)),"",IF(M502=FALSE,FALSE,IF(AND((Lieferung!$B$15-YEAR(G502))&gt;=16,(Lieferung!$B$15-YEAR(G502))&lt;=65),TRUE,FALSE)))</f>
        <v/>
      </c>
      <c r="Q502" s="26" t="str">
        <f>IF(ISBLANK(E502),"",IF(COUNTIF(Qualifikation!$O$12:$O$1011,I502)&gt;0,TRUE,FALSE))</f>
        <v/>
      </c>
      <c r="R502" s="62" t="str">
        <f t="shared" si="72"/>
        <v/>
      </c>
    </row>
    <row r="503" spans="1:18" x14ac:dyDescent="0.2">
      <c r="A503" s="46" t="str">
        <f t="shared" si="69"/>
        <v/>
      </c>
      <c r="B503" s="60"/>
      <c r="C503" s="60"/>
      <c r="D503" s="61"/>
      <c r="E503" s="59"/>
      <c r="F503" s="61"/>
      <c r="G503" s="149"/>
      <c r="H503" s="61"/>
      <c r="I503" s="57" t="str">
        <f t="shared" si="70"/>
        <v>-</v>
      </c>
      <c r="J503" s="26" t="str">
        <f t="shared" si="73"/>
        <v/>
      </c>
      <c r="K503" s="26" t="str">
        <f t="shared" si="71"/>
        <v/>
      </c>
      <c r="L503" s="26" t="str">
        <f t="shared" si="74"/>
        <v/>
      </c>
      <c r="M503" s="26" t="str">
        <f t="shared" si="75"/>
        <v/>
      </c>
      <c r="N503" s="26" t="str">
        <f t="shared" si="76"/>
        <v/>
      </c>
      <c r="O503" s="26" t="str">
        <f t="shared" si="77"/>
        <v/>
      </c>
      <c r="P503" s="56" t="str">
        <f>IF(OR(ISBLANK(Lieferung!$B$15),ISBLANK(G503)),"",IF(M503=FALSE,FALSE,IF(AND((Lieferung!$B$15-YEAR(G503))&gt;=16,(Lieferung!$B$15-YEAR(G503))&lt;=65),TRUE,FALSE)))</f>
        <v/>
      </c>
      <c r="Q503" s="26" t="str">
        <f>IF(ISBLANK(E503),"",IF(COUNTIF(Qualifikation!$O$12:$O$1011,I503)&gt;0,TRUE,FALSE))</f>
        <v/>
      </c>
      <c r="R503" s="62" t="str">
        <f t="shared" si="72"/>
        <v/>
      </c>
    </row>
    <row r="504" spans="1:18" x14ac:dyDescent="0.2">
      <c r="A504" s="46" t="str">
        <f t="shared" si="69"/>
        <v/>
      </c>
      <c r="B504" s="60"/>
      <c r="C504" s="60"/>
      <c r="D504" s="61"/>
      <c r="E504" s="59"/>
      <c r="F504" s="61"/>
      <c r="G504" s="149"/>
      <c r="H504" s="61"/>
      <c r="I504" s="57" t="str">
        <f t="shared" si="70"/>
        <v>-</v>
      </c>
      <c r="J504" s="26" t="str">
        <f t="shared" si="73"/>
        <v/>
      </c>
      <c r="K504" s="26" t="str">
        <f t="shared" si="71"/>
        <v/>
      </c>
      <c r="L504" s="26" t="str">
        <f t="shared" si="74"/>
        <v/>
      </c>
      <c r="M504" s="26" t="str">
        <f t="shared" si="75"/>
        <v/>
      </c>
      <c r="N504" s="26" t="str">
        <f t="shared" si="76"/>
        <v/>
      </c>
      <c r="O504" s="26" t="str">
        <f t="shared" si="77"/>
        <v/>
      </c>
      <c r="P504" s="56" t="str">
        <f>IF(OR(ISBLANK(Lieferung!$B$15),ISBLANK(G504)),"",IF(M504=FALSE,FALSE,IF(AND((Lieferung!$B$15-YEAR(G504))&gt;=16,(Lieferung!$B$15-YEAR(G504))&lt;=65),TRUE,FALSE)))</f>
        <v/>
      </c>
      <c r="Q504" s="26" t="str">
        <f>IF(ISBLANK(E504),"",IF(COUNTIF(Qualifikation!$O$12:$O$1011,I504)&gt;0,TRUE,FALSE))</f>
        <v/>
      </c>
      <c r="R504" s="62" t="str">
        <f t="shared" si="72"/>
        <v/>
      </c>
    </row>
    <row r="505" spans="1:18" x14ac:dyDescent="0.2">
      <c r="A505" s="46" t="str">
        <f t="shared" si="69"/>
        <v/>
      </c>
      <c r="B505" s="60"/>
      <c r="C505" s="60"/>
      <c r="D505" s="61"/>
      <c r="E505" s="59"/>
      <c r="F505" s="61"/>
      <c r="G505" s="149"/>
      <c r="H505" s="61"/>
      <c r="I505" s="57" t="str">
        <f t="shared" si="70"/>
        <v>-</v>
      </c>
      <c r="J505" s="26" t="str">
        <f t="shared" si="73"/>
        <v/>
      </c>
      <c r="K505" s="26" t="str">
        <f t="shared" si="71"/>
        <v/>
      </c>
      <c r="L505" s="26" t="str">
        <f t="shared" si="74"/>
        <v/>
      </c>
      <c r="M505" s="26" t="str">
        <f t="shared" si="75"/>
        <v/>
      </c>
      <c r="N505" s="26" t="str">
        <f t="shared" si="76"/>
        <v/>
      </c>
      <c r="O505" s="26" t="str">
        <f t="shared" si="77"/>
        <v/>
      </c>
      <c r="P505" s="56" t="str">
        <f>IF(OR(ISBLANK(Lieferung!$B$15),ISBLANK(G505)),"",IF(M505=FALSE,FALSE,IF(AND((Lieferung!$B$15-YEAR(G505))&gt;=16,(Lieferung!$B$15-YEAR(G505))&lt;=65),TRUE,FALSE)))</f>
        <v/>
      </c>
      <c r="Q505" s="26" t="str">
        <f>IF(ISBLANK(E505),"",IF(COUNTIF(Qualifikation!$O$12:$O$1011,I505)&gt;0,TRUE,FALSE))</f>
        <v/>
      </c>
      <c r="R505" s="62" t="str">
        <f t="shared" si="72"/>
        <v/>
      </c>
    </row>
    <row r="506" spans="1:18" x14ac:dyDescent="0.2">
      <c r="A506" s="46" t="str">
        <f t="shared" si="69"/>
        <v/>
      </c>
      <c r="B506" s="60"/>
      <c r="C506" s="60"/>
      <c r="D506" s="61"/>
      <c r="E506" s="59"/>
      <c r="F506" s="61"/>
      <c r="G506" s="149"/>
      <c r="H506" s="61"/>
      <c r="I506" s="57" t="str">
        <f t="shared" si="70"/>
        <v>-</v>
      </c>
      <c r="J506" s="26" t="str">
        <f t="shared" si="73"/>
        <v/>
      </c>
      <c r="K506" s="26" t="str">
        <f t="shared" si="71"/>
        <v/>
      </c>
      <c r="L506" s="26" t="str">
        <f t="shared" si="74"/>
        <v/>
      </c>
      <c r="M506" s="26" t="str">
        <f t="shared" si="75"/>
        <v/>
      </c>
      <c r="N506" s="26" t="str">
        <f t="shared" si="76"/>
        <v/>
      </c>
      <c r="O506" s="26" t="str">
        <f t="shared" si="77"/>
        <v/>
      </c>
      <c r="P506" s="56" t="str">
        <f>IF(OR(ISBLANK(Lieferung!$B$15),ISBLANK(G506)),"",IF(M506=FALSE,FALSE,IF(AND((Lieferung!$B$15-YEAR(G506))&gt;=16,(Lieferung!$B$15-YEAR(G506))&lt;=65),TRUE,FALSE)))</f>
        <v/>
      </c>
      <c r="Q506" s="26" t="str">
        <f>IF(ISBLANK(E506),"",IF(COUNTIF(Qualifikation!$O$12:$O$1011,I506)&gt;0,TRUE,FALSE))</f>
        <v/>
      </c>
      <c r="R506" s="62" t="str">
        <f t="shared" si="72"/>
        <v/>
      </c>
    </row>
    <row r="507" spans="1:18" x14ac:dyDescent="0.2">
      <c r="A507" s="46" t="str">
        <f t="shared" si="69"/>
        <v/>
      </c>
      <c r="B507" s="60"/>
      <c r="C507" s="60"/>
      <c r="D507" s="61"/>
      <c r="E507" s="59"/>
      <c r="F507" s="61"/>
      <c r="G507" s="149"/>
      <c r="H507" s="61"/>
      <c r="I507" s="57" t="str">
        <f t="shared" si="70"/>
        <v>-</v>
      </c>
      <c r="J507" s="26" t="str">
        <f t="shared" si="73"/>
        <v/>
      </c>
      <c r="K507" s="26" t="str">
        <f t="shared" si="71"/>
        <v/>
      </c>
      <c r="L507" s="26" t="str">
        <f t="shared" si="74"/>
        <v/>
      </c>
      <c r="M507" s="26" t="str">
        <f t="shared" si="75"/>
        <v/>
      </c>
      <c r="N507" s="26" t="str">
        <f t="shared" si="76"/>
        <v/>
      </c>
      <c r="O507" s="26" t="str">
        <f t="shared" si="77"/>
        <v/>
      </c>
      <c r="P507" s="56" t="str">
        <f>IF(OR(ISBLANK(Lieferung!$B$15),ISBLANK(G507)),"",IF(M507=FALSE,FALSE,IF(AND((Lieferung!$B$15-YEAR(G507))&gt;=16,(Lieferung!$B$15-YEAR(G507))&lt;=65),TRUE,FALSE)))</f>
        <v/>
      </c>
      <c r="Q507" s="26" t="str">
        <f>IF(ISBLANK(E507),"",IF(COUNTIF(Qualifikation!$O$12:$O$1011,I507)&gt;0,TRUE,FALSE))</f>
        <v/>
      </c>
      <c r="R507" s="62" t="str">
        <f t="shared" si="72"/>
        <v/>
      </c>
    </row>
    <row r="508" spans="1:18" x14ac:dyDescent="0.2">
      <c r="A508" s="46" t="str">
        <f t="shared" si="69"/>
        <v/>
      </c>
      <c r="B508" s="60"/>
      <c r="C508" s="60"/>
      <c r="D508" s="61"/>
      <c r="E508" s="59"/>
      <c r="F508" s="61"/>
      <c r="G508" s="149"/>
      <c r="H508" s="61"/>
      <c r="I508" s="57" t="str">
        <f t="shared" si="70"/>
        <v>-</v>
      </c>
      <c r="J508" s="26" t="str">
        <f t="shared" si="73"/>
        <v/>
      </c>
      <c r="K508" s="26" t="str">
        <f t="shared" si="71"/>
        <v/>
      </c>
      <c r="L508" s="26" t="str">
        <f t="shared" si="74"/>
        <v/>
      </c>
      <c r="M508" s="26" t="str">
        <f t="shared" si="75"/>
        <v/>
      </c>
      <c r="N508" s="26" t="str">
        <f t="shared" si="76"/>
        <v/>
      </c>
      <c r="O508" s="26" t="str">
        <f t="shared" si="77"/>
        <v/>
      </c>
      <c r="P508" s="56" t="str">
        <f>IF(OR(ISBLANK(Lieferung!$B$15),ISBLANK(G508)),"",IF(M508=FALSE,FALSE,IF(AND((Lieferung!$B$15-YEAR(G508))&gt;=16,(Lieferung!$B$15-YEAR(G508))&lt;=65),TRUE,FALSE)))</f>
        <v/>
      </c>
      <c r="Q508" s="26" t="str">
        <f>IF(ISBLANK(E508),"",IF(COUNTIF(Qualifikation!$O$12:$O$1011,I508)&gt;0,TRUE,FALSE))</f>
        <v/>
      </c>
      <c r="R508" s="62" t="str">
        <f t="shared" si="72"/>
        <v/>
      </c>
    </row>
    <row r="509" spans="1:18" x14ac:dyDescent="0.2">
      <c r="A509" s="46" t="str">
        <f t="shared" si="69"/>
        <v/>
      </c>
      <c r="B509" s="60"/>
      <c r="C509" s="60"/>
      <c r="D509" s="61"/>
      <c r="E509" s="59"/>
      <c r="F509" s="61"/>
      <c r="G509" s="149"/>
      <c r="H509" s="61"/>
      <c r="I509" s="57" t="str">
        <f t="shared" si="70"/>
        <v>-</v>
      </c>
      <c r="J509" s="26" t="str">
        <f t="shared" si="73"/>
        <v/>
      </c>
      <c r="K509" s="26" t="str">
        <f t="shared" si="71"/>
        <v/>
      </c>
      <c r="L509" s="26" t="str">
        <f t="shared" si="74"/>
        <v/>
      </c>
      <c r="M509" s="26" t="str">
        <f t="shared" si="75"/>
        <v/>
      </c>
      <c r="N509" s="26" t="str">
        <f t="shared" si="76"/>
        <v/>
      </c>
      <c r="O509" s="26" t="str">
        <f t="shared" si="77"/>
        <v/>
      </c>
      <c r="P509" s="56" t="str">
        <f>IF(OR(ISBLANK(Lieferung!$B$15),ISBLANK(G509)),"",IF(M509=FALSE,FALSE,IF(AND((Lieferung!$B$15-YEAR(G509))&gt;=16,(Lieferung!$B$15-YEAR(G509))&lt;=65),TRUE,FALSE)))</f>
        <v/>
      </c>
      <c r="Q509" s="26" t="str">
        <f>IF(ISBLANK(E509),"",IF(COUNTIF(Qualifikation!$O$12:$O$1011,I509)&gt;0,TRUE,FALSE))</f>
        <v/>
      </c>
      <c r="R509" s="62" t="str">
        <f t="shared" si="72"/>
        <v/>
      </c>
    </row>
    <row r="510" spans="1:18" x14ac:dyDescent="0.2">
      <c r="A510" s="46" t="str">
        <f t="shared" si="69"/>
        <v/>
      </c>
      <c r="B510" s="60"/>
      <c r="C510" s="60"/>
      <c r="D510" s="61"/>
      <c r="E510" s="59"/>
      <c r="F510" s="61"/>
      <c r="G510" s="149"/>
      <c r="H510" s="61"/>
      <c r="I510" s="57" t="str">
        <f t="shared" si="70"/>
        <v>-</v>
      </c>
      <c r="J510" s="26" t="str">
        <f t="shared" si="73"/>
        <v/>
      </c>
      <c r="K510" s="26" t="str">
        <f t="shared" si="71"/>
        <v/>
      </c>
      <c r="L510" s="26" t="str">
        <f t="shared" si="74"/>
        <v/>
      </c>
      <c r="M510" s="26" t="str">
        <f t="shared" si="75"/>
        <v/>
      </c>
      <c r="N510" s="26" t="str">
        <f t="shared" si="76"/>
        <v/>
      </c>
      <c r="O510" s="26" t="str">
        <f t="shared" si="77"/>
        <v/>
      </c>
      <c r="P510" s="56" t="str">
        <f>IF(OR(ISBLANK(Lieferung!$B$15),ISBLANK(G510)),"",IF(M510=FALSE,FALSE,IF(AND((Lieferung!$B$15-YEAR(G510))&gt;=16,(Lieferung!$B$15-YEAR(G510))&lt;=65),TRUE,FALSE)))</f>
        <v/>
      </c>
      <c r="Q510" s="26" t="str">
        <f>IF(ISBLANK(E510),"",IF(COUNTIF(Qualifikation!$O$12:$O$1011,I510)&gt;0,TRUE,FALSE))</f>
        <v/>
      </c>
      <c r="R510" s="62" t="str">
        <f t="shared" si="72"/>
        <v/>
      </c>
    </row>
    <row r="511" spans="1:18" x14ac:dyDescent="0.2">
      <c r="A511" s="46" t="str">
        <f t="shared" si="69"/>
        <v/>
      </c>
      <c r="B511" s="60"/>
      <c r="C511" s="60"/>
      <c r="D511" s="61"/>
      <c r="E511" s="59"/>
      <c r="F511" s="61"/>
      <c r="G511" s="149"/>
      <c r="H511" s="61"/>
      <c r="I511" s="57" t="str">
        <f t="shared" si="70"/>
        <v>-</v>
      </c>
      <c r="J511" s="26" t="str">
        <f t="shared" si="73"/>
        <v/>
      </c>
      <c r="K511" s="26" t="str">
        <f t="shared" si="71"/>
        <v/>
      </c>
      <c r="L511" s="26" t="str">
        <f t="shared" si="74"/>
        <v/>
      </c>
      <c r="M511" s="26" t="str">
        <f t="shared" si="75"/>
        <v/>
      </c>
      <c r="N511" s="26" t="str">
        <f t="shared" si="76"/>
        <v/>
      </c>
      <c r="O511" s="26" t="str">
        <f t="shared" si="77"/>
        <v/>
      </c>
      <c r="P511" s="56" t="str">
        <f>IF(OR(ISBLANK(Lieferung!$B$15),ISBLANK(G511)),"",IF(M511=FALSE,FALSE,IF(AND((Lieferung!$B$15-YEAR(G511))&gt;=16,(Lieferung!$B$15-YEAR(G511))&lt;=65),TRUE,FALSE)))</f>
        <v/>
      </c>
      <c r="Q511" s="26" t="str">
        <f>IF(ISBLANK(E511),"",IF(COUNTIF(Qualifikation!$O$12:$O$1011,I511)&gt;0,TRUE,FALSE))</f>
        <v/>
      </c>
      <c r="R511" s="62" t="str">
        <f t="shared" si="72"/>
        <v/>
      </c>
    </row>
    <row r="512" spans="1:18" x14ac:dyDescent="0.2">
      <c r="A512" s="46" t="str">
        <f t="shared" si="69"/>
        <v/>
      </c>
      <c r="B512" s="60"/>
      <c r="C512" s="60"/>
      <c r="D512" s="61"/>
      <c r="E512" s="59"/>
      <c r="F512" s="61"/>
      <c r="G512" s="149"/>
      <c r="H512" s="61"/>
      <c r="I512" s="57" t="str">
        <f t="shared" si="70"/>
        <v>-</v>
      </c>
      <c r="J512" s="26" t="str">
        <f t="shared" si="73"/>
        <v/>
      </c>
      <c r="K512" s="26" t="str">
        <f t="shared" si="71"/>
        <v/>
      </c>
      <c r="L512" s="26" t="str">
        <f t="shared" si="74"/>
        <v/>
      </c>
      <c r="M512" s="26" t="str">
        <f t="shared" si="75"/>
        <v/>
      </c>
      <c r="N512" s="26" t="str">
        <f t="shared" si="76"/>
        <v/>
      </c>
      <c r="O512" s="26" t="str">
        <f t="shared" si="77"/>
        <v/>
      </c>
      <c r="P512" s="56" t="str">
        <f>IF(OR(ISBLANK(Lieferung!$B$15),ISBLANK(G512)),"",IF(M512=FALSE,FALSE,IF(AND((Lieferung!$B$15-YEAR(G512))&gt;=16,(Lieferung!$B$15-YEAR(G512))&lt;=65),TRUE,FALSE)))</f>
        <v/>
      </c>
      <c r="Q512" s="26" t="str">
        <f>IF(ISBLANK(E512),"",IF(COUNTIF(Qualifikation!$O$12:$O$1011,I512)&gt;0,TRUE,FALSE))</f>
        <v/>
      </c>
      <c r="R512" s="62" t="str">
        <f t="shared" si="72"/>
        <v/>
      </c>
    </row>
    <row r="513" spans="1:18" x14ac:dyDescent="0.2">
      <c r="A513" s="46" t="str">
        <f t="shared" si="69"/>
        <v/>
      </c>
      <c r="B513" s="60"/>
      <c r="C513" s="60"/>
      <c r="D513" s="61"/>
      <c r="E513" s="59"/>
      <c r="F513" s="61"/>
      <c r="G513" s="149"/>
      <c r="H513" s="61"/>
      <c r="I513" s="57" t="str">
        <f t="shared" si="70"/>
        <v>-</v>
      </c>
      <c r="J513" s="26" t="str">
        <f t="shared" si="73"/>
        <v/>
      </c>
      <c r="K513" s="26" t="str">
        <f t="shared" si="71"/>
        <v/>
      </c>
      <c r="L513" s="26" t="str">
        <f t="shared" si="74"/>
        <v/>
      </c>
      <c r="M513" s="26" t="str">
        <f t="shared" si="75"/>
        <v/>
      </c>
      <c r="N513" s="26" t="str">
        <f t="shared" si="76"/>
        <v/>
      </c>
      <c r="O513" s="26" t="str">
        <f t="shared" si="77"/>
        <v/>
      </c>
      <c r="P513" s="56" t="str">
        <f>IF(OR(ISBLANK(Lieferung!$B$15),ISBLANK(G513)),"",IF(M513=FALSE,FALSE,IF(AND((Lieferung!$B$15-YEAR(G513))&gt;=16,(Lieferung!$B$15-YEAR(G513))&lt;=65),TRUE,FALSE)))</f>
        <v/>
      </c>
      <c r="Q513" s="26" t="str">
        <f>IF(ISBLANK(E513),"",IF(COUNTIF(Qualifikation!$O$12:$O$1011,I513)&gt;0,TRUE,FALSE))</f>
        <v/>
      </c>
      <c r="R513" s="62" t="str">
        <f t="shared" si="72"/>
        <v/>
      </c>
    </row>
    <row r="514" spans="1:18" x14ac:dyDescent="0.2">
      <c r="A514" s="46" t="str">
        <f t="shared" si="69"/>
        <v/>
      </c>
      <c r="B514" s="60"/>
      <c r="C514" s="60"/>
      <c r="D514" s="61"/>
      <c r="E514" s="59"/>
      <c r="F514" s="61"/>
      <c r="G514" s="149"/>
      <c r="H514" s="61"/>
      <c r="I514" s="57" t="str">
        <f t="shared" si="70"/>
        <v>-</v>
      </c>
      <c r="J514" s="26" t="str">
        <f t="shared" si="73"/>
        <v/>
      </c>
      <c r="K514" s="26" t="str">
        <f t="shared" si="71"/>
        <v/>
      </c>
      <c r="L514" s="26" t="str">
        <f t="shared" si="74"/>
        <v/>
      </c>
      <c r="M514" s="26" t="str">
        <f t="shared" si="75"/>
        <v/>
      </c>
      <c r="N514" s="26" t="str">
        <f t="shared" si="76"/>
        <v/>
      </c>
      <c r="O514" s="26" t="str">
        <f t="shared" si="77"/>
        <v/>
      </c>
      <c r="P514" s="56" t="str">
        <f>IF(OR(ISBLANK(Lieferung!$B$15),ISBLANK(G514)),"",IF(M514=FALSE,FALSE,IF(AND((Lieferung!$B$15-YEAR(G514))&gt;=16,(Lieferung!$B$15-YEAR(G514))&lt;=65),TRUE,FALSE)))</f>
        <v/>
      </c>
      <c r="Q514" s="26" t="str">
        <f>IF(ISBLANK(E514),"",IF(COUNTIF(Qualifikation!$O$12:$O$1011,I514)&gt;0,TRUE,FALSE))</f>
        <v/>
      </c>
      <c r="R514" s="62" t="str">
        <f t="shared" si="72"/>
        <v/>
      </c>
    </row>
    <row r="515" spans="1:18" x14ac:dyDescent="0.2">
      <c r="A515" s="46" t="str">
        <f t="shared" si="69"/>
        <v/>
      </c>
      <c r="B515" s="60"/>
      <c r="C515" s="60"/>
      <c r="D515" s="61"/>
      <c r="E515" s="59"/>
      <c r="F515" s="61"/>
      <c r="G515" s="149"/>
      <c r="H515" s="61"/>
      <c r="I515" s="57" t="str">
        <f t="shared" si="70"/>
        <v>-</v>
      </c>
      <c r="J515" s="26" t="str">
        <f t="shared" si="73"/>
        <v/>
      </c>
      <c r="K515" s="26" t="str">
        <f t="shared" si="71"/>
        <v/>
      </c>
      <c r="L515" s="26" t="str">
        <f t="shared" si="74"/>
        <v/>
      </c>
      <c r="M515" s="26" t="str">
        <f t="shared" si="75"/>
        <v/>
      </c>
      <c r="N515" s="26" t="str">
        <f t="shared" si="76"/>
        <v/>
      </c>
      <c r="O515" s="26" t="str">
        <f t="shared" si="77"/>
        <v/>
      </c>
      <c r="P515" s="56" t="str">
        <f>IF(OR(ISBLANK(Lieferung!$B$15),ISBLANK(G515)),"",IF(M515=FALSE,FALSE,IF(AND((Lieferung!$B$15-YEAR(G515))&gt;=16,(Lieferung!$B$15-YEAR(G515))&lt;=65),TRUE,FALSE)))</f>
        <v/>
      </c>
      <c r="Q515" s="26" t="str">
        <f>IF(ISBLANK(E515),"",IF(COUNTIF(Qualifikation!$O$12:$O$1011,I515)&gt;0,TRUE,FALSE))</f>
        <v/>
      </c>
      <c r="R515" s="62" t="str">
        <f t="shared" si="72"/>
        <v/>
      </c>
    </row>
    <row r="516" spans="1:18" x14ac:dyDescent="0.2">
      <c r="A516" s="46" t="str">
        <f t="shared" si="69"/>
        <v/>
      </c>
      <c r="B516" s="60"/>
      <c r="C516" s="60"/>
      <c r="D516" s="61"/>
      <c r="E516" s="59"/>
      <c r="F516" s="61"/>
      <c r="G516" s="149"/>
      <c r="H516" s="61"/>
      <c r="I516" s="57" t="str">
        <f t="shared" si="70"/>
        <v>-</v>
      </c>
      <c r="J516" s="26" t="str">
        <f t="shared" si="73"/>
        <v/>
      </c>
      <c r="K516" s="26" t="str">
        <f t="shared" si="71"/>
        <v/>
      </c>
      <c r="L516" s="26" t="str">
        <f t="shared" si="74"/>
        <v/>
      </c>
      <c r="M516" s="26" t="str">
        <f t="shared" si="75"/>
        <v/>
      </c>
      <c r="N516" s="26" t="str">
        <f t="shared" si="76"/>
        <v/>
      </c>
      <c r="O516" s="26" t="str">
        <f t="shared" si="77"/>
        <v/>
      </c>
      <c r="P516" s="56" t="str">
        <f>IF(OR(ISBLANK(Lieferung!$B$15),ISBLANK(G516)),"",IF(M516=FALSE,FALSE,IF(AND((Lieferung!$B$15-YEAR(G516))&gt;=16,(Lieferung!$B$15-YEAR(G516))&lt;=65),TRUE,FALSE)))</f>
        <v/>
      </c>
      <c r="Q516" s="26" t="str">
        <f>IF(ISBLANK(E516),"",IF(COUNTIF(Qualifikation!$O$12:$O$1011,I516)&gt;0,TRUE,FALSE))</f>
        <v/>
      </c>
      <c r="R516" s="62" t="str">
        <f t="shared" si="72"/>
        <v/>
      </c>
    </row>
    <row r="517" spans="1:18" x14ac:dyDescent="0.2">
      <c r="A517" s="46" t="str">
        <f t="shared" si="69"/>
        <v/>
      </c>
      <c r="B517" s="60"/>
      <c r="C517" s="60"/>
      <c r="D517" s="61"/>
      <c r="E517" s="59"/>
      <c r="F517" s="61"/>
      <c r="G517" s="149"/>
      <c r="H517" s="61"/>
      <c r="I517" s="57" t="str">
        <f t="shared" si="70"/>
        <v>-</v>
      </c>
      <c r="J517" s="26" t="str">
        <f t="shared" si="73"/>
        <v/>
      </c>
      <c r="K517" s="26" t="str">
        <f t="shared" si="71"/>
        <v/>
      </c>
      <c r="L517" s="26" t="str">
        <f t="shared" si="74"/>
        <v/>
      </c>
      <c r="M517" s="26" t="str">
        <f t="shared" si="75"/>
        <v/>
      </c>
      <c r="N517" s="26" t="str">
        <f t="shared" si="76"/>
        <v/>
      </c>
      <c r="O517" s="26" t="str">
        <f t="shared" si="77"/>
        <v/>
      </c>
      <c r="P517" s="56" t="str">
        <f>IF(OR(ISBLANK(Lieferung!$B$15),ISBLANK(G517)),"",IF(M517=FALSE,FALSE,IF(AND((Lieferung!$B$15-YEAR(G517))&gt;=16,(Lieferung!$B$15-YEAR(G517))&lt;=65),TRUE,FALSE)))</f>
        <v/>
      </c>
      <c r="Q517" s="26" t="str">
        <f>IF(ISBLANK(E517),"",IF(COUNTIF(Qualifikation!$O$12:$O$1011,I517)&gt;0,TRUE,FALSE))</f>
        <v/>
      </c>
      <c r="R517" s="62" t="str">
        <f t="shared" si="72"/>
        <v/>
      </c>
    </row>
    <row r="518" spans="1:18" x14ac:dyDescent="0.2">
      <c r="A518" s="46" t="str">
        <f t="shared" si="69"/>
        <v/>
      </c>
      <c r="B518" s="60"/>
      <c r="C518" s="60"/>
      <c r="D518" s="61"/>
      <c r="E518" s="59"/>
      <c r="F518" s="61"/>
      <c r="G518" s="149"/>
      <c r="H518" s="61"/>
      <c r="I518" s="57" t="str">
        <f t="shared" si="70"/>
        <v>-</v>
      </c>
      <c r="J518" s="26" t="str">
        <f t="shared" si="73"/>
        <v/>
      </c>
      <c r="K518" s="26" t="str">
        <f t="shared" si="71"/>
        <v/>
      </c>
      <c r="L518" s="26" t="str">
        <f t="shared" si="74"/>
        <v/>
      </c>
      <c r="M518" s="26" t="str">
        <f t="shared" si="75"/>
        <v/>
      </c>
      <c r="N518" s="26" t="str">
        <f t="shared" si="76"/>
        <v/>
      </c>
      <c r="O518" s="26" t="str">
        <f t="shared" si="77"/>
        <v/>
      </c>
      <c r="P518" s="56" t="str">
        <f>IF(OR(ISBLANK(Lieferung!$B$15),ISBLANK(G518)),"",IF(M518=FALSE,FALSE,IF(AND((Lieferung!$B$15-YEAR(G518))&gt;=16,(Lieferung!$B$15-YEAR(G518))&lt;=65),TRUE,FALSE)))</f>
        <v/>
      </c>
      <c r="Q518" s="26" t="str">
        <f>IF(ISBLANK(E518),"",IF(COUNTIF(Qualifikation!$O$12:$O$1011,I518)&gt;0,TRUE,FALSE))</f>
        <v/>
      </c>
      <c r="R518" s="62" t="str">
        <f t="shared" si="72"/>
        <v/>
      </c>
    </row>
    <row r="519" spans="1:18" x14ac:dyDescent="0.2">
      <c r="A519" s="46" t="str">
        <f t="shared" si="69"/>
        <v/>
      </c>
      <c r="B519" s="60"/>
      <c r="C519" s="60"/>
      <c r="D519" s="61"/>
      <c r="E519" s="59"/>
      <c r="F519" s="61"/>
      <c r="G519" s="149"/>
      <c r="H519" s="61"/>
      <c r="I519" s="57" t="str">
        <f t="shared" si="70"/>
        <v>-</v>
      </c>
      <c r="J519" s="26" t="str">
        <f t="shared" si="73"/>
        <v/>
      </c>
      <c r="K519" s="26" t="str">
        <f t="shared" si="71"/>
        <v/>
      </c>
      <c r="L519" s="26" t="str">
        <f t="shared" si="74"/>
        <v/>
      </c>
      <c r="M519" s="26" t="str">
        <f t="shared" si="75"/>
        <v/>
      </c>
      <c r="N519" s="26" t="str">
        <f t="shared" si="76"/>
        <v/>
      </c>
      <c r="O519" s="26" t="str">
        <f t="shared" si="77"/>
        <v/>
      </c>
      <c r="P519" s="56" t="str">
        <f>IF(OR(ISBLANK(Lieferung!$B$15),ISBLANK(G519)),"",IF(M519=FALSE,FALSE,IF(AND((Lieferung!$B$15-YEAR(G519))&gt;=16,(Lieferung!$B$15-YEAR(G519))&lt;=65),TRUE,FALSE)))</f>
        <v/>
      </c>
      <c r="Q519" s="26" t="str">
        <f>IF(ISBLANK(E519),"",IF(COUNTIF(Qualifikation!$O$12:$O$1011,I519)&gt;0,TRUE,FALSE))</f>
        <v/>
      </c>
      <c r="R519" s="62" t="str">
        <f t="shared" si="72"/>
        <v/>
      </c>
    </row>
    <row r="520" spans="1:18" x14ac:dyDescent="0.2">
      <c r="A520" s="46" t="str">
        <f t="shared" si="69"/>
        <v/>
      </c>
      <c r="B520" s="60"/>
      <c r="C520" s="60"/>
      <c r="D520" s="61"/>
      <c r="E520" s="59"/>
      <c r="F520" s="61"/>
      <c r="G520" s="149"/>
      <c r="H520" s="61"/>
      <c r="I520" s="57" t="str">
        <f t="shared" si="70"/>
        <v>-</v>
      </c>
      <c r="J520" s="26" t="str">
        <f t="shared" si="73"/>
        <v/>
      </c>
      <c r="K520" s="26" t="str">
        <f t="shared" si="71"/>
        <v/>
      </c>
      <c r="L520" s="26" t="str">
        <f t="shared" si="74"/>
        <v/>
      </c>
      <c r="M520" s="26" t="str">
        <f t="shared" si="75"/>
        <v/>
      </c>
      <c r="N520" s="26" t="str">
        <f t="shared" si="76"/>
        <v/>
      </c>
      <c r="O520" s="26" t="str">
        <f t="shared" si="77"/>
        <v/>
      </c>
      <c r="P520" s="56" t="str">
        <f>IF(OR(ISBLANK(Lieferung!$B$15),ISBLANK(G520)),"",IF(M520=FALSE,FALSE,IF(AND((Lieferung!$B$15-YEAR(G520))&gt;=16,(Lieferung!$B$15-YEAR(G520))&lt;=65),TRUE,FALSE)))</f>
        <v/>
      </c>
      <c r="Q520" s="26" t="str">
        <f>IF(ISBLANK(E520),"",IF(COUNTIF(Qualifikation!$O$12:$O$1011,I520)&gt;0,TRUE,FALSE))</f>
        <v/>
      </c>
      <c r="R520" s="62" t="str">
        <f t="shared" si="72"/>
        <v/>
      </c>
    </row>
    <row r="521" spans="1:18" x14ac:dyDescent="0.2">
      <c r="A521" s="46" t="str">
        <f t="shared" si="69"/>
        <v/>
      </c>
      <c r="B521" s="60"/>
      <c r="C521" s="60"/>
      <c r="D521" s="61"/>
      <c r="E521" s="59"/>
      <c r="F521" s="61"/>
      <c r="G521" s="149"/>
      <c r="H521" s="61"/>
      <c r="I521" s="57" t="str">
        <f t="shared" si="70"/>
        <v>-</v>
      </c>
      <c r="J521" s="26" t="str">
        <f t="shared" si="73"/>
        <v/>
      </c>
      <c r="K521" s="26" t="str">
        <f t="shared" si="71"/>
        <v/>
      </c>
      <c r="L521" s="26" t="str">
        <f t="shared" si="74"/>
        <v/>
      </c>
      <c r="M521" s="26" t="str">
        <f t="shared" si="75"/>
        <v/>
      </c>
      <c r="N521" s="26" t="str">
        <f t="shared" si="76"/>
        <v/>
      </c>
      <c r="O521" s="26" t="str">
        <f t="shared" si="77"/>
        <v/>
      </c>
      <c r="P521" s="56" t="str">
        <f>IF(OR(ISBLANK(Lieferung!$B$15),ISBLANK(G521)),"",IF(M521=FALSE,FALSE,IF(AND((Lieferung!$B$15-YEAR(G521))&gt;=16,(Lieferung!$B$15-YEAR(G521))&lt;=65),TRUE,FALSE)))</f>
        <v/>
      </c>
      <c r="Q521" s="26" t="str">
        <f>IF(ISBLANK(E521),"",IF(COUNTIF(Qualifikation!$O$12:$O$1011,I521)&gt;0,TRUE,FALSE))</f>
        <v/>
      </c>
      <c r="R521" s="62" t="str">
        <f t="shared" si="72"/>
        <v/>
      </c>
    </row>
    <row r="522" spans="1:18" x14ac:dyDescent="0.2">
      <c r="A522" s="46" t="str">
        <f t="shared" si="69"/>
        <v/>
      </c>
      <c r="B522" s="60"/>
      <c r="C522" s="60"/>
      <c r="D522" s="61"/>
      <c r="E522" s="59"/>
      <c r="F522" s="61"/>
      <c r="G522" s="149"/>
      <c r="H522" s="61"/>
      <c r="I522" s="57" t="str">
        <f t="shared" si="70"/>
        <v>-</v>
      </c>
      <c r="J522" s="26" t="str">
        <f t="shared" si="73"/>
        <v/>
      </c>
      <c r="K522" s="26" t="str">
        <f t="shared" si="71"/>
        <v/>
      </c>
      <c r="L522" s="26" t="str">
        <f t="shared" si="74"/>
        <v/>
      </c>
      <c r="M522" s="26" t="str">
        <f t="shared" si="75"/>
        <v/>
      </c>
      <c r="N522" s="26" t="str">
        <f t="shared" si="76"/>
        <v/>
      </c>
      <c r="O522" s="26" t="str">
        <f t="shared" si="77"/>
        <v/>
      </c>
      <c r="P522" s="56" t="str">
        <f>IF(OR(ISBLANK(Lieferung!$B$15),ISBLANK(G522)),"",IF(M522=FALSE,FALSE,IF(AND((Lieferung!$B$15-YEAR(G522))&gt;=16,(Lieferung!$B$15-YEAR(G522))&lt;=65),TRUE,FALSE)))</f>
        <v/>
      </c>
      <c r="Q522" s="26" t="str">
        <f>IF(ISBLANK(E522),"",IF(COUNTIF(Qualifikation!$O$12:$O$1011,I522)&gt;0,TRUE,FALSE))</f>
        <v/>
      </c>
      <c r="R522" s="62" t="str">
        <f t="shared" si="72"/>
        <v/>
      </c>
    </row>
    <row r="523" spans="1:18" x14ac:dyDescent="0.2">
      <c r="A523" s="46" t="str">
        <f t="shared" si="69"/>
        <v/>
      </c>
      <c r="B523" s="60"/>
      <c r="C523" s="60"/>
      <c r="D523" s="61"/>
      <c r="E523" s="59"/>
      <c r="F523" s="61"/>
      <c r="G523" s="149"/>
      <c r="H523" s="61"/>
      <c r="I523" s="57" t="str">
        <f t="shared" si="70"/>
        <v>-</v>
      </c>
      <c r="J523" s="26" t="str">
        <f t="shared" si="73"/>
        <v/>
      </c>
      <c r="K523" s="26" t="str">
        <f t="shared" si="71"/>
        <v/>
      </c>
      <c r="L523" s="26" t="str">
        <f t="shared" si="74"/>
        <v/>
      </c>
      <c r="M523" s="26" t="str">
        <f t="shared" si="75"/>
        <v/>
      </c>
      <c r="N523" s="26" t="str">
        <f t="shared" si="76"/>
        <v/>
      </c>
      <c r="O523" s="26" t="str">
        <f t="shared" si="77"/>
        <v/>
      </c>
      <c r="P523" s="56" t="str">
        <f>IF(OR(ISBLANK(Lieferung!$B$15),ISBLANK(G523)),"",IF(M523=FALSE,FALSE,IF(AND((Lieferung!$B$15-YEAR(G523))&gt;=16,(Lieferung!$B$15-YEAR(G523))&lt;=65),TRUE,FALSE)))</f>
        <v/>
      </c>
      <c r="Q523" s="26" t="str">
        <f>IF(ISBLANK(E523),"",IF(COUNTIF(Qualifikation!$O$12:$O$1011,I523)&gt;0,TRUE,FALSE))</f>
        <v/>
      </c>
      <c r="R523" s="62" t="str">
        <f t="shared" si="72"/>
        <v/>
      </c>
    </row>
    <row r="524" spans="1:18" x14ac:dyDescent="0.2">
      <c r="A524" s="46" t="str">
        <f t="shared" si="69"/>
        <v/>
      </c>
      <c r="B524" s="60"/>
      <c r="C524" s="60"/>
      <c r="D524" s="61"/>
      <c r="E524" s="59"/>
      <c r="F524" s="61"/>
      <c r="G524" s="149"/>
      <c r="H524" s="61"/>
      <c r="I524" s="57" t="str">
        <f t="shared" si="70"/>
        <v>-</v>
      </c>
      <c r="J524" s="26" t="str">
        <f t="shared" si="73"/>
        <v/>
      </c>
      <c r="K524" s="26" t="str">
        <f t="shared" si="71"/>
        <v/>
      </c>
      <c r="L524" s="26" t="str">
        <f t="shared" si="74"/>
        <v/>
      </c>
      <c r="M524" s="26" t="str">
        <f t="shared" si="75"/>
        <v/>
      </c>
      <c r="N524" s="26" t="str">
        <f t="shared" si="76"/>
        <v/>
      </c>
      <c r="O524" s="26" t="str">
        <f t="shared" si="77"/>
        <v/>
      </c>
      <c r="P524" s="56" t="str">
        <f>IF(OR(ISBLANK(Lieferung!$B$15),ISBLANK(G524)),"",IF(M524=FALSE,FALSE,IF(AND((Lieferung!$B$15-YEAR(G524))&gt;=16,(Lieferung!$B$15-YEAR(G524))&lt;=65),TRUE,FALSE)))</f>
        <v/>
      </c>
      <c r="Q524" s="26" t="str">
        <f>IF(ISBLANK(E524),"",IF(COUNTIF(Qualifikation!$O$12:$O$1011,I524)&gt;0,TRUE,FALSE))</f>
        <v/>
      </c>
      <c r="R524" s="62" t="str">
        <f t="shared" si="72"/>
        <v/>
      </c>
    </row>
    <row r="525" spans="1:18" x14ac:dyDescent="0.2">
      <c r="A525" s="46" t="str">
        <f t="shared" ref="A525:A588" si="78">IF(ISBLANK(D525),"",IF(COUNTA(D525:H525)&lt;&gt;5,"Unvollständig",IF(OR(COUNTIF(J525:P525,FALSE)&gt;0,COUNTIF(J525:P525,#N/A)&gt;0),"Fehler",IF(NOT(P525),"Achtung",IF(NOT(Q525),"Nicht verwendet","OK")))))</f>
        <v/>
      </c>
      <c r="B525" s="60"/>
      <c r="C525" s="60"/>
      <c r="D525" s="61"/>
      <c r="E525" s="59"/>
      <c r="F525" s="61"/>
      <c r="G525" s="149"/>
      <c r="H525" s="61"/>
      <c r="I525" s="57" t="str">
        <f t="shared" ref="I525:I588" si="79">IF(ISBLANK(E525),"-",CONCATENATE(E525," ",B525," ",C525))</f>
        <v>-</v>
      </c>
      <c r="J525" s="26" t="str">
        <f t="shared" si="73"/>
        <v/>
      </c>
      <c r="K525" s="26" t="str">
        <f t="shared" ref="K525:K588" si="80">IF(OR(ISBLANK(E525)),"",NOT(COUNTIF($E$12:$E$1011,$E525)&gt;1))</f>
        <v/>
      </c>
      <c r="L525" s="26" t="str">
        <f t="shared" si="74"/>
        <v/>
      </c>
      <c r="M525" s="26" t="str">
        <f t="shared" si="75"/>
        <v/>
      </c>
      <c r="N525" s="26" t="str">
        <f t="shared" si="76"/>
        <v/>
      </c>
      <c r="O525" s="26" t="str">
        <f t="shared" si="77"/>
        <v/>
      </c>
      <c r="P525" s="56" t="str">
        <f>IF(OR(ISBLANK(Lieferung!$B$15),ISBLANK(G525)),"",IF(M525=FALSE,FALSE,IF(AND((Lieferung!$B$15-YEAR(G525))&gt;=16,(Lieferung!$B$15-YEAR(G525))&lt;=65),TRUE,FALSE)))</f>
        <v/>
      </c>
      <c r="Q525" s="26" t="str">
        <f>IF(ISBLANK(E525),"",IF(COUNTIF(Qualifikation!$O$12:$O$1011,I525)&gt;0,TRUE,FALSE))</f>
        <v/>
      </c>
      <c r="R525" s="62" t="str">
        <f t="shared" ref="R525:R588" si="81">IF(A525="","",IF(A525&lt;&gt;"Nicht verwendet",1,0))</f>
        <v/>
      </c>
    </row>
    <row r="526" spans="1:18" x14ac:dyDescent="0.2">
      <c r="A526" s="46" t="str">
        <f t="shared" si="78"/>
        <v/>
      </c>
      <c r="B526" s="60"/>
      <c r="C526" s="60"/>
      <c r="D526" s="61"/>
      <c r="E526" s="59"/>
      <c r="F526" s="61"/>
      <c r="G526" s="149"/>
      <c r="H526" s="61"/>
      <c r="I526" s="57" t="str">
        <f t="shared" si="79"/>
        <v>-</v>
      </c>
      <c r="J526" s="26" t="str">
        <f t="shared" si="73"/>
        <v/>
      </c>
      <c r="K526" s="26" t="str">
        <f t="shared" si="80"/>
        <v/>
      </c>
      <c r="L526" s="26" t="str">
        <f t="shared" si="74"/>
        <v/>
      </c>
      <c r="M526" s="26" t="str">
        <f t="shared" si="75"/>
        <v/>
      </c>
      <c r="N526" s="26" t="str">
        <f t="shared" si="76"/>
        <v/>
      </c>
      <c r="O526" s="26" t="str">
        <f t="shared" si="77"/>
        <v/>
      </c>
      <c r="P526" s="56" t="str">
        <f>IF(OR(ISBLANK(Lieferung!$B$15),ISBLANK(G526)),"",IF(M526=FALSE,FALSE,IF(AND((Lieferung!$B$15-YEAR(G526))&gt;=16,(Lieferung!$B$15-YEAR(G526))&lt;=65),TRUE,FALSE)))</f>
        <v/>
      </c>
      <c r="Q526" s="26" t="str">
        <f>IF(ISBLANK(E526),"",IF(COUNTIF(Qualifikation!$O$12:$O$1011,I526)&gt;0,TRUE,FALSE))</f>
        <v/>
      </c>
      <c r="R526" s="62" t="str">
        <f t="shared" si="81"/>
        <v/>
      </c>
    </row>
    <row r="527" spans="1:18" x14ac:dyDescent="0.2">
      <c r="A527" s="46" t="str">
        <f t="shared" si="78"/>
        <v/>
      </c>
      <c r="B527" s="60"/>
      <c r="C527" s="60"/>
      <c r="D527" s="61"/>
      <c r="E527" s="59"/>
      <c r="F527" s="61"/>
      <c r="G527" s="149"/>
      <c r="H527" s="61"/>
      <c r="I527" s="57" t="str">
        <f t="shared" si="79"/>
        <v>-</v>
      </c>
      <c r="J527" s="26" t="str">
        <f t="shared" si="73"/>
        <v/>
      </c>
      <c r="K527" s="26" t="str">
        <f t="shared" si="80"/>
        <v/>
      </c>
      <c r="L527" s="26" t="str">
        <f t="shared" si="74"/>
        <v/>
      </c>
      <c r="M527" s="26" t="str">
        <f t="shared" si="75"/>
        <v/>
      </c>
      <c r="N527" s="26" t="str">
        <f t="shared" si="76"/>
        <v/>
      </c>
      <c r="O527" s="26" t="str">
        <f t="shared" si="77"/>
        <v/>
      </c>
      <c r="P527" s="56" t="str">
        <f>IF(OR(ISBLANK(Lieferung!$B$15),ISBLANK(G527)),"",IF(M527=FALSE,FALSE,IF(AND((Lieferung!$B$15-YEAR(G527))&gt;=16,(Lieferung!$B$15-YEAR(G527))&lt;=65),TRUE,FALSE)))</f>
        <v/>
      </c>
      <c r="Q527" s="26" t="str">
        <f>IF(ISBLANK(E527),"",IF(COUNTIF(Qualifikation!$O$12:$O$1011,I527)&gt;0,TRUE,FALSE))</f>
        <v/>
      </c>
      <c r="R527" s="62" t="str">
        <f t="shared" si="81"/>
        <v/>
      </c>
    </row>
    <row r="528" spans="1:18" x14ac:dyDescent="0.2">
      <c r="A528" s="46" t="str">
        <f t="shared" si="78"/>
        <v/>
      </c>
      <c r="B528" s="60"/>
      <c r="C528" s="60"/>
      <c r="D528" s="61"/>
      <c r="E528" s="59"/>
      <c r="F528" s="61"/>
      <c r="G528" s="149"/>
      <c r="H528" s="61"/>
      <c r="I528" s="57" t="str">
        <f t="shared" si="79"/>
        <v>-</v>
      </c>
      <c r="J528" s="26" t="str">
        <f t="shared" si="73"/>
        <v/>
      </c>
      <c r="K528" s="26" t="str">
        <f t="shared" si="80"/>
        <v/>
      </c>
      <c r="L528" s="26" t="str">
        <f t="shared" si="74"/>
        <v/>
      </c>
      <c r="M528" s="26" t="str">
        <f t="shared" si="75"/>
        <v/>
      </c>
      <c r="N528" s="26" t="str">
        <f t="shared" si="76"/>
        <v/>
      </c>
      <c r="O528" s="26" t="str">
        <f t="shared" si="77"/>
        <v/>
      </c>
      <c r="P528" s="56" t="str">
        <f>IF(OR(ISBLANK(Lieferung!$B$15),ISBLANK(G528)),"",IF(M528=FALSE,FALSE,IF(AND((Lieferung!$B$15-YEAR(G528))&gt;=16,(Lieferung!$B$15-YEAR(G528))&lt;=65),TRUE,FALSE)))</f>
        <v/>
      </c>
      <c r="Q528" s="26" t="str">
        <f>IF(ISBLANK(E528),"",IF(COUNTIF(Qualifikation!$O$12:$O$1011,I528)&gt;0,TRUE,FALSE))</f>
        <v/>
      </c>
      <c r="R528" s="62" t="str">
        <f t="shared" si="81"/>
        <v/>
      </c>
    </row>
    <row r="529" spans="1:18" x14ac:dyDescent="0.2">
      <c r="A529" s="46" t="str">
        <f t="shared" si="78"/>
        <v/>
      </c>
      <c r="B529" s="60"/>
      <c r="C529" s="60"/>
      <c r="D529" s="61"/>
      <c r="E529" s="59"/>
      <c r="F529" s="61"/>
      <c r="G529" s="149"/>
      <c r="H529" s="61"/>
      <c r="I529" s="57" t="str">
        <f t="shared" si="79"/>
        <v>-</v>
      </c>
      <c r="J529" s="26" t="str">
        <f t="shared" si="73"/>
        <v/>
      </c>
      <c r="K529" s="26" t="str">
        <f t="shared" si="80"/>
        <v/>
      </c>
      <c r="L529" s="26" t="str">
        <f t="shared" si="74"/>
        <v/>
      </c>
      <c r="M529" s="26" t="str">
        <f t="shared" si="75"/>
        <v/>
      </c>
      <c r="N529" s="26" t="str">
        <f t="shared" si="76"/>
        <v/>
      </c>
      <c r="O529" s="26" t="str">
        <f t="shared" si="77"/>
        <v/>
      </c>
      <c r="P529" s="56" t="str">
        <f>IF(OR(ISBLANK(Lieferung!$B$15),ISBLANK(G529)),"",IF(M529=FALSE,FALSE,IF(AND((Lieferung!$B$15-YEAR(G529))&gt;=16,(Lieferung!$B$15-YEAR(G529))&lt;=65),TRUE,FALSE)))</f>
        <v/>
      </c>
      <c r="Q529" s="26" t="str">
        <f>IF(ISBLANK(E529),"",IF(COUNTIF(Qualifikation!$O$12:$O$1011,I529)&gt;0,TRUE,FALSE))</f>
        <v/>
      </c>
      <c r="R529" s="62" t="str">
        <f t="shared" si="81"/>
        <v/>
      </c>
    </row>
    <row r="530" spans="1:18" x14ac:dyDescent="0.2">
      <c r="A530" s="46" t="str">
        <f t="shared" si="78"/>
        <v/>
      </c>
      <c r="B530" s="60"/>
      <c r="C530" s="60"/>
      <c r="D530" s="61"/>
      <c r="E530" s="59"/>
      <c r="F530" s="61"/>
      <c r="G530" s="149"/>
      <c r="H530" s="61"/>
      <c r="I530" s="57" t="str">
        <f t="shared" si="79"/>
        <v>-</v>
      </c>
      <c r="J530" s="26" t="str">
        <f t="shared" si="73"/>
        <v/>
      </c>
      <c r="K530" s="26" t="str">
        <f t="shared" si="80"/>
        <v/>
      </c>
      <c r="L530" s="26" t="str">
        <f t="shared" si="74"/>
        <v/>
      </c>
      <c r="M530" s="26" t="str">
        <f t="shared" si="75"/>
        <v/>
      </c>
      <c r="N530" s="26" t="str">
        <f t="shared" si="76"/>
        <v/>
      </c>
      <c r="O530" s="26" t="str">
        <f t="shared" si="77"/>
        <v/>
      </c>
      <c r="P530" s="56" t="str">
        <f>IF(OR(ISBLANK(Lieferung!$B$15),ISBLANK(G530)),"",IF(M530=FALSE,FALSE,IF(AND((Lieferung!$B$15-YEAR(G530))&gt;=16,(Lieferung!$B$15-YEAR(G530))&lt;=65),TRUE,FALSE)))</f>
        <v/>
      </c>
      <c r="Q530" s="26" t="str">
        <f>IF(ISBLANK(E530),"",IF(COUNTIF(Qualifikation!$O$12:$O$1011,I530)&gt;0,TRUE,FALSE))</f>
        <v/>
      </c>
      <c r="R530" s="62" t="str">
        <f t="shared" si="81"/>
        <v/>
      </c>
    </row>
    <row r="531" spans="1:18" x14ac:dyDescent="0.2">
      <c r="A531" s="46" t="str">
        <f t="shared" si="78"/>
        <v/>
      </c>
      <c r="B531" s="60"/>
      <c r="C531" s="60"/>
      <c r="D531" s="61"/>
      <c r="E531" s="59"/>
      <c r="F531" s="61"/>
      <c r="G531" s="149"/>
      <c r="H531" s="61"/>
      <c r="I531" s="57" t="str">
        <f t="shared" si="79"/>
        <v>-</v>
      </c>
      <c r="J531" s="26" t="str">
        <f t="shared" si="73"/>
        <v/>
      </c>
      <c r="K531" s="26" t="str">
        <f t="shared" si="80"/>
        <v/>
      </c>
      <c r="L531" s="26" t="str">
        <f t="shared" si="74"/>
        <v/>
      </c>
      <c r="M531" s="26" t="str">
        <f t="shared" si="75"/>
        <v/>
      </c>
      <c r="N531" s="26" t="str">
        <f t="shared" si="76"/>
        <v/>
      </c>
      <c r="O531" s="26" t="str">
        <f t="shared" si="77"/>
        <v/>
      </c>
      <c r="P531" s="56" t="str">
        <f>IF(OR(ISBLANK(Lieferung!$B$15),ISBLANK(G531)),"",IF(M531=FALSE,FALSE,IF(AND((Lieferung!$B$15-YEAR(G531))&gt;=16,(Lieferung!$B$15-YEAR(G531))&lt;=65),TRUE,FALSE)))</f>
        <v/>
      </c>
      <c r="Q531" s="26" t="str">
        <f>IF(ISBLANK(E531),"",IF(COUNTIF(Qualifikation!$O$12:$O$1011,I531)&gt;0,TRUE,FALSE))</f>
        <v/>
      </c>
      <c r="R531" s="62" t="str">
        <f t="shared" si="81"/>
        <v/>
      </c>
    </row>
    <row r="532" spans="1:18" x14ac:dyDescent="0.2">
      <c r="A532" s="46" t="str">
        <f t="shared" si="78"/>
        <v/>
      </c>
      <c r="B532" s="60"/>
      <c r="C532" s="60"/>
      <c r="D532" s="61"/>
      <c r="E532" s="59"/>
      <c r="F532" s="61"/>
      <c r="G532" s="149"/>
      <c r="H532" s="61"/>
      <c r="I532" s="57" t="str">
        <f t="shared" si="79"/>
        <v>-</v>
      </c>
      <c r="J532" s="26" t="str">
        <f t="shared" si="73"/>
        <v/>
      </c>
      <c r="K532" s="26" t="str">
        <f t="shared" si="80"/>
        <v/>
      </c>
      <c r="L532" s="26" t="str">
        <f t="shared" si="74"/>
        <v/>
      </c>
      <c r="M532" s="26" t="str">
        <f t="shared" si="75"/>
        <v/>
      </c>
      <c r="N532" s="26" t="str">
        <f t="shared" si="76"/>
        <v/>
      </c>
      <c r="O532" s="26" t="str">
        <f t="shared" si="77"/>
        <v/>
      </c>
      <c r="P532" s="56" t="str">
        <f>IF(OR(ISBLANK(Lieferung!$B$15),ISBLANK(G532)),"",IF(M532=FALSE,FALSE,IF(AND((Lieferung!$B$15-YEAR(G532))&gt;=16,(Lieferung!$B$15-YEAR(G532))&lt;=65),TRUE,FALSE)))</f>
        <v/>
      </c>
      <c r="Q532" s="26" t="str">
        <f>IF(ISBLANK(E532),"",IF(COUNTIF(Qualifikation!$O$12:$O$1011,I532)&gt;0,TRUE,FALSE))</f>
        <v/>
      </c>
      <c r="R532" s="62" t="str">
        <f t="shared" si="81"/>
        <v/>
      </c>
    </row>
    <row r="533" spans="1:18" x14ac:dyDescent="0.2">
      <c r="A533" s="46" t="str">
        <f t="shared" si="78"/>
        <v/>
      </c>
      <c r="B533" s="60"/>
      <c r="C533" s="60"/>
      <c r="D533" s="61"/>
      <c r="E533" s="59"/>
      <c r="F533" s="61"/>
      <c r="G533" s="149"/>
      <c r="H533" s="61"/>
      <c r="I533" s="57" t="str">
        <f t="shared" si="79"/>
        <v>-</v>
      </c>
      <c r="J533" s="26" t="str">
        <f t="shared" si="73"/>
        <v/>
      </c>
      <c r="K533" s="26" t="str">
        <f t="shared" si="80"/>
        <v/>
      </c>
      <c r="L533" s="26" t="str">
        <f t="shared" si="74"/>
        <v/>
      </c>
      <c r="M533" s="26" t="str">
        <f t="shared" si="75"/>
        <v/>
      </c>
      <c r="N533" s="26" t="str">
        <f t="shared" si="76"/>
        <v/>
      </c>
      <c r="O533" s="26" t="str">
        <f t="shared" si="77"/>
        <v/>
      </c>
      <c r="P533" s="56" t="str">
        <f>IF(OR(ISBLANK(Lieferung!$B$15),ISBLANK(G533)),"",IF(M533=FALSE,FALSE,IF(AND((Lieferung!$B$15-YEAR(G533))&gt;=16,(Lieferung!$B$15-YEAR(G533))&lt;=65),TRUE,FALSE)))</f>
        <v/>
      </c>
      <c r="Q533" s="26" t="str">
        <f>IF(ISBLANK(E533),"",IF(COUNTIF(Qualifikation!$O$12:$O$1011,I533)&gt;0,TRUE,FALSE))</f>
        <v/>
      </c>
      <c r="R533" s="62" t="str">
        <f t="shared" si="81"/>
        <v/>
      </c>
    </row>
    <row r="534" spans="1:18" x14ac:dyDescent="0.2">
      <c r="A534" s="46" t="str">
        <f t="shared" si="78"/>
        <v/>
      </c>
      <c r="B534" s="60"/>
      <c r="C534" s="60"/>
      <c r="D534" s="61"/>
      <c r="E534" s="59"/>
      <c r="F534" s="61"/>
      <c r="G534" s="149"/>
      <c r="H534" s="61"/>
      <c r="I534" s="57" t="str">
        <f t="shared" si="79"/>
        <v>-</v>
      </c>
      <c r="J534" s="26" t="str">
        <f t="shared" si="73"/>
        <v/>
      </c>
      <c r="K534" s="26" t="str">
        <f t="shared" si="80"/>
        <v/>
      </c>
      <c r="L534" s="26" t="str">
        <f t="shared" si="74"/>
        <v/>
      </c>
      <c r="M534" s="26" t="str">
        <f t="shared" si="75"/>
        <v/>
      </c>
      <c r="N534" s="26" t="str">
        <f t="shared" si="76"/>
        <v/>
      </c>
      <c r="O534" s="26" t="str">
        <f t="shared" si="77"/>
        <v/>
      </c>
      <c r="P534" s="56" t="str">
        <f>IF(OR(ISBLANK(Lieferung!$B$15),ISBLANK(G534)),"",IF(M534=FALSE,FALSE,IF(AND((Lieferung!$B$15-YEAR(G534))&gt;=16,(Lieferung!$B$15-YEAR(G534))&lt;=65),TRUE,FALSE)))</f>
        <v/>
      </c>
      <c r="Q534" s="26" t="str">
        <f>IF(ISBLANK(E534),"",IF(COUNTIF(Qualifikation!$O$12:$O$1011,I534)&gt;0,TRUE,FALSE))</f>
        <v/>
      </c>
      <c r="R534" s="62" t="str">
        <f t="shared" si="81"/>
        <v/>
      </c>
    </row>
    <row r="535" spans="1:18" x14ac:dyDescent="0.2">
      <c r="A535" s="46" t="str">
        <f t="shared" si="78"/>
        <v/>
      </c>
      <c r="B535" s="60"/>
      <c r="C535" s="60"/>
      <c r="D535" s="61"/>
      <c r="E535" s="59"/>
      <c r="F535" s="61"/>
      <c r="G535" s="149"/>
      <c r="H535" s="61"/>
      <c r="I535" s="57" t="str">
        <f t="shared" si="79"/>
        <v>-</v>
      </c>
      <c r="J535" s="26" t="str">
        <f t="shared" si="73"/>
        <v/>
      </c>
      <c r="K535" s="26" t="str">
        <f t="shared" si="80"/>
        <v/>
      </c>
      <c r="L535" s="26" t="str">
        <f t="shared" si="74"/>
        <v/>
      </c>
      <c r="M535" s="26" t="str">
        <f t="shared" si="75"/>
        <v/>
      </c>
      <c r="N535" s="26" t="str">
        <f t="shared" si="76"/>
        <v/>
      </c>
      <c r="O535" s="26" t="str">
        <f t="shared" si="77"/>
        <v/>
      </c>
      <c r="P535" s="56" t="str">
        <f>IF(OR(ISBLANK(Lieferung!$B$15),ISBLANK(G535)),"",IF(M535=FALSE,FALSE,IF(AND((Lieferung!$B$15-YEAR(G535))&gt;=16,(Lieferung!$B$15-YEAR(G535))&lt;=65),TRUE,FALSE)))</f>
        <v/>
      </c>
      <c r="Q535" s="26" t="str">
        <f>IF(ISBLANK(E535),"",IF(COUNTIF(Qualifikation!$O$12:$O$1011,I535)&gt;0,TRUE,FALSE))</f>
        <v/>
      </c>
      <c r="R535" s="62" t="str">
        <f t="shared" si="81"/>
        <v/>
      </c>
    </row>
    <row r="536" spans="1:18" x14ac:dyDescent="0.2">
      <c r="A536" s="46" t="str">
        <f t="shared" si="78"/>
        <v/>
      </c>
      <c r="B536" s="60"/>
      <c r="C536" s="60"/>
      <c r="D536" s="61"/>
      <c r="E536" s="59"/>
      <c r="F536" s="61"/>
      <c r="G536" s="149"/>
      <c r="H536" s="61"/>
      <c r="I536" s="57" t="str">
        <f t="shared" si="79"/>
        <v>-</v>
      </c>
      <c r="J536" s="26" t="str">
        <f t="shared" si="73"/>
        <v/>
      </c>
      <c r="K536" s="26" t="str">
        <f t="shared" si="80"/>
        <v/>
      </c>
      <c r="L536" s="26" t="str">
        <f t="shared" si="74"/>
        <v/>
      </c>
      <c r="M536" s="26" t="str">
        <f t="shared" si="75"/>
        <v/>
      </c>
      <c r="N536" s="26" t="str">
        <f t="shared" si="76"/>
        <v/>
      </c>
      <c r="O536" s="26" t="str">
        <f t="shared" si="77"/>
        <v/>
      </c>
      <c r="P536" s="56" t="str">
        <f>IF(OR(ISBLANK(Lieferung!$B$15),ISBLANK(G536)),"",IF(M536=FALSE,FALSE,IF(AND((Lieferung!$B$15-YEAR(G536))&gt;=16,(Lieferung!$B$15-YEAR(G536))&lt;=65),TRUE,FALSE)))</f>
        <v/>
      </c>
      <c r="Q536" s="26" t="str">
        <f>IF(ISBLANK(E536),"",IF(COUNTIF(Qualifikation!$O$12:$O$1011,I536)&gt;0,TRUE,FALSE))</f>
        <v/>
      </c>
      <c r="R536" s="62" t="str">
        <f t="shared" si="81"/>
        <v/>
      </c>
    </row>
    <row r="537" spans="1:18" x14ac:dyDescent="0.2">
      <c r="A537" s="46" t="str">
        <f t="shared" si="78"/>
        <v/>
      </c>
      <c r="B537" s="60"/>
      <c r="C537" s="60"/>
      <c r="D537" s="61"/>
      <c r="E537" s="59"/>
      <c r="F537" s="61"/>
      <c r="G537" s="149"/>
      <c r="H537" s="61"/>
      <c r="I537" s="57" t="str">
        <f t="shared" si="79"/>
        <v>-</v>
      </c>
      <c r="J537" s="26" t="str">
        <f t="shared" si="73"/>
        <v/>
      </c>
      <c r="K537" s="26" t="str">
        <f t="shared" si="80"/>
        <v/>
      </c>
      <c r="L537" s="26" t="str">
        <f t="shared" si="74"/>
        <v/>
      </c>
      <c r="M537" s="26" t="str">
        <f t="shared" si="75"/>
        <v/>
      </c>
      <c r="N537" s="26" t="str">
        <f t="shared" si="76"/>
        <v/>
      </c>
      <c r="O537" s="26" t="str">
        <f t="shared" si="77"/>
        <v/>
      </c>
      <c r="P537" s="56" t="str">
        <f>IF(OR(ISBLANK(Lieferung!$B$15),ISBLANK(G537)),"",IF(M537=FALSE,FALSE,IF(AND((Lieferung!$B$15-YEAR(G537))&gt;=16,(Lieferung!$B$15-YEAR(G537))&lt;=65),TRUE,FALSE)))</f>
        <v/>
      </c>
      <c r="Q537" s="26" t="str">
        <f>IF(ISBLANK(E537),"",IF(COUNTIF(Qualifikation!$O$12:$O$1011,I537)&gt;0,TRUE,FALSE))</f>
        <v/>
      </c>
      <c r="R537" s="62" t="str">
        <f t="shared" si="81"/>
        <v/>
      </c>
    </row>
    <row r="538" spans="1:18" x14ac:dyDescent="0.2">
      <c r="A538" s="46" t="str">
        <f t="shared" si="78"/>
        <v/>
      </c>
      <c r="B538" s="60"/>
      <c r="C538" s="60"/>
      <c r="D538" s="61"/>
      <c r="E538" s="59"/>
      <c r="F538" s="61"/>
      <c r="G538" s="149"/>
      <c r="H538" s="61"/>
      <c r="I538" s="57" t="str">
        <f t="shared" si="79"/>
        <v>-</v>
      </c>
      <c r="J538" s="26" t="str">
        <f t="shared" si="73"/>
        <v/>
      </c>
      <c r="K538" s="26" t="str">
        <f t="shared" si="80"/>
        <v/>
      </c>
      <c r="L538" s="26" t="str">
        <f t="shared" si="74"/>
        <v/>
      </c>
      <c r="M538" s="26" t="str">
        <f t="shared" si="75"/>
        <v/>
      </c>
      <c r="N538" s="26" t="str">
        <f t="shared" si="76"/>
        <v/>
      </c>
      <c r="O538" s="26" t="str">
        <f t="shared" si="77"/>
        <v/>
      </c>
      <c r="P538" s="56" t="str">
        <f>IF(OR(ISBLANK(Lieferung!$B$15),ISBLANK(G538)),"",IF(M538=FALSE,FALSE,IF(AND((Lieferung!$B$15-YEAR(G538))&gt;=16,(Lieferung!$B$15-YEAR(G538))&lt;=65),TRUE,FALSE)))</f>
        <v/>
      </c>
      <c r="Q538" s="26" t="str">
        <f>IF(ISBLANK(E538),"",IF(COUNTIF(Qualifikation!$O$12:$O$1011,I538)&gt;0,TRUE,FALSE))</f>
        <v/>
      </c>
      <c r="R538" s="62" t="str">
        <f t="shared" si="81"/>
        <v/>
      </c>
    </row>
    <row r="539" spans="1:18" x14ac:dyDescent="0.2">
      <c r="A539" s="46" t="str">
        <f t="shared" si="78"/>
        <v/>
      </c>
      <c r="B539" s="60"/>
      <c r="C539" s="60"/>
      <c r="D539" s="61"/>
      <c r="E539" s="59"/>
      <c r="F539" s="61"/>
      <c r="G539" s="149"/>
      <c r="H539" s="61"/>
      <c r="I539" s="57" t="str">
        <f t="shared" si="79"/>
        <v>-</v>
      </c>
      <c r="J539" s="26" t="str">
        <f t="shared" si="73"/>
        <v/>
      </c>
      <c r="K539" s="26" t="str">
        <f t="shared" si="80"/>
        <v/>
      </c>
      <c r="L539" s="26" t="str">
        <f t="shared" si="74"/>
        <v/>
      </c>
      <c r="M539" s="26" t="str">
        <f t="shared" si="75"/>
        <v/>
      </c>
      <c r="N539" s="26" t="str">
        <f t="shared" si="76"/>
        <v/>
      </c>
      <c r="O539" s="26" t="str">
        <f t="shared" si="77"/>
        <v/>
      </c>
      <c r="P539" s="56" t="str">
        <f>IF(OR(ISBLANK(Lieferung!$B$15),ISBLANK(G539)),"",IF(M539=FALSE,FALSE,IF(AND((Lieferung!$B$15-YEAR(G539))&gt;=16,(Lieferung!$B$15-YEAR(G539))&lt;=65),TRUE,FALSE)))</f>
        <v/>
      </c>
      <c r="Q539" s="26" t="str">
        <f>IF(ISBLANK(E539),"",IF(COUNTIF(Qualifikation!$O$12:$O$1011,I539)&gt;0,TRUE,FALSE))</f>
        <v/>
      </c>
      <c r="R539" s="62" t="str">
        <f t="shared" si="81"/>
        <v/>
      </c>
    </row>
    <row r="540" spans="1:18" x14ac:dyDescent="0.2">
      <c r="A540" s="46" t="str">
        <f t="shared" si="78"/>
        <v/>
      </c>
      <c r="B540" s="60"/>
      <c r="C540" s="60"/>
      <c r="D540" s="61"/>
      <c r="E540" s="59"/>
      <c r="F540" s="61"/>
      <c r="G540" s="149"/>
      <c r="H540" s="61"/>
      <c r="I540" s="57" t="str">
        <f t="shared" si="79"/>
        <v>-</v>
      </c>
      <c r="J540" s="26" t="str">
        <f t="shared" si="73"/>
        <v/>
      </c>
      <c r="K540" s="26" t="str">
        <f t="shared" si="80"/>
        <v/>
      </c>
      <c r="L540" s="26" t="str">
        <f t="shared" si="74"/>
        <v/>
      </c>
      <c r="M540" s="26" t="str">
        <f t="shared" si="75"/>
        <v/>
      </c>
      <c r="N540" s="26" t="str">
        <f t="shared" si="76"/>
        <v/>
      </c>
      <c r="O540" s="26" t="str">
        <f t="shared" si="77"/>
        <v/>
      </c>
      <c r="P540" s="56" t="str">
        <f>IF(OR(ISBLANK(Lieferung!$B$15),ISBLANK(G540)),"",IF(M540=FALSE,FALSE,IF(AND((Lieferung!$B$15-YEAR(G540))&gt;=16,(Lieferung!$B$15-YEAR(G540))&lt;=65),TRUE,FALSE)))</f>
        <v/>
      </c>
      <c r="Q540" s="26" t="str">
        <f>IF(ISBLANK(E540),"",IF(COUNTIF(Qualifikation!$O$12:$O$1011,I540)&gt;0,TRUE,FALSE))</f>
        <v/>
      </c>
      <c r="R540" s="62" t="str">
        <f t="shared" si="81"/>
        <v/>
      </c>
    </row>
    <row r="541" spans="1:18" x14ac:dyDescent="0.2">
      <c r="A541" s="46" t="str">
        <f t="shared" si="78"/>
        <v/>
      </c>
      <c r="B541" s="60"/>
      <c r="C541" s="60"/>
      <c r="D541" s="61"/>
      <c r="E541" s="59"/>
      <c r="F541" s="61"/>
      <c r="G541" s="149"/>
      <c r="H541" s="61"/>
      <c r="I541" s="57" t="str">
        <f t="shared" si="79"/>
        <v>-</v>
      </c>
      <c r="J541" s="26" t="str">
        <f t="shared" si="73"/>
        <v/>
      </c>
      <c r="K541" s="26" t="str">
        <f t="shared" si="80"/>
        <v/>
      </c>
      <c r="L541" s="26" t="str">
        <f t="shared" si="74"/>
        <v/>
      </c>
      <c r="M541" s="26" t="str">
        <f t="shared" si="75"/>
        <v/>
      </c>
      <c r="N541" s="26" t="str">
        <f t="shared" si="76"/>
        <v/>
      </c>
      <c r="O541" s="26" t="str">
        <f t="shared" si="77"/>
        <v/>
      </c>
      <c r="P541" s="56" t="str">
        <f>IF(OR(ISBLANK(Lieferung!$B$15),ISBLANK(G541)),"",IF(M541=FALSE,FALSE,IF(AND((Lieferung!$B$15-YEAR(G541))&gt;=16,(Lieferung!$B$15-YEAR(G541))&lt;=65),TRUE,FALSE)))</f>
        <v/>
      </c>
      <c r="Q541" s="26" t="str">
        <f>IF(ISBLANK(E541),"",IF(COUNTIF(Qualifikation!$O$12:$O$1011,I541)&gt;0,TRUE,FALSE))</f>
        <v/>
      </c>
      <c r="R541" s="62" t="str">
        <f t="shared" si="81"/>
        <v/>
      </c>
    </row>
    <row r="542" spans="1:18" x14ac:dyDescent="0.2">
      <c r="A542" s="46" t="str">
        <f t="shared" si="78"/>
        <v/>
      </c>
      <c r="B542" s="60"/>
      <c r="C542" s="60"/>
      <c r="D542" s="61"/>
      <c r="E542" s="59"/>
      <c r="F542" s="61"/>
      <c r="G542" s="149"/>
      <c r="H542" s="61"/>
      <c r="I542" s="57" t="str">
        <f t="shared" si="79"/>
        <v>-</v>
      </c>
      <c r="J542" s="26" t="str">
        <f t="shared" si="73"/>
        <v/>
      </c>
      <c r="K542" s="26" t="str">
        <f t="shared" si="80"/>
        <v/>
      </c>
      <c r="L542" s="26" t="str">
        <f t="shared" si="74"/>
        <v/>
      </c>
      <c r="M542" s="26" t="str">
        <f t="shared" si="75"/>
        <v/>
      </c>
      <c r="N542" s="26" t="str">
        <f t="shared" si="76"/>
        <v/>
      </c>
      <c r="O542" s="26" t="str">
        <f t="shared" si="77"/>
        <v/>
      </c>
      <c r="P542" s="56" t="str">
        <f>IF(OR(ISBLANK(Lieferung!$B$15),ISBLANK(G542)),"",IF(M542=FALSE,FALSE,IF(AND((Lieferung!$B$15-YEAR(G542))&gt;=16,(Lieferung!$B$15-YEAR(G542))&lt;=65),TRUE,FALSE)))</f>
        <v/>
      </c>
      <c r="Q542" s="26" t="str">
        <f>IF(ISBLANK(E542),"",IF(COUNTIF(Qualifikation!$O$12:$O$1011,I542)&gt;0,TRUE,FALSE))</f>
        <v/>
      </c>
      <c r="R542" s="62" t="str">
        <f t="shared" si="81"/>
        <v/>
      </c>
    </row>
    <row r="543" spans="1:18" x14ac:dyDescent="0.2">
      <c r="A543" s="46" t="str">
        <f t="shared" si="78"/>
        <v/>
      </c>
      <c r="B543" s="60"/>
      <c r="C543" s="60"/>
      <c r="D543" s="61"/>
      <c r="E543" s="59"/>
      <c r="F543" s="61"/>
      <c r="G543" s="149"/>
      <c r="H543" s="61"/>
      <c r="I543" s="57" t="str">
        <f t="shared" si="79"/>
        <v>-</v>
      </c>
      <c r="J543" s="26" t="str">
        <f t="shared" si="73"/>
        <v/>
      </c>
      <c r="K543" s="26" t="str">
        <f t="shared" si="80"/>
        <v/>
      </c>
      <c r="L543" s="26" t="str">
        <f t="shared" si="74"/>
        <v/>
      </c>
      <c r="M543" s="26" t="str">
        <f t="shared" si="75"/>
        <v/>
      </c>
      <c r="N543" s="26" t="str">
        <f t="shared" si="76"/>
        <v/>
      </c>
      <c r="O543" s="26" t="str">
        <f t="shared" si="77"/>
        <v/>
      </c>
      <c r="P543" s="56" t="str">
        <f>IF(OR(ISBLANK(Lieferung!$B$15),ISBLANK(G543)),"",IF(M543=FALSE,FALSE,IF(AND((Lieferung!$B$15-YEAR(G543))&gt;=16,(Lieferung!$B$15-YEAR(G543))&lt;=65),TRUE,FALSE)))</f>
        <v/>
      </c>
      <c r="Q543" s="26" t="str">
        <f>IF(ISBLANK(E543),"",IF(COUNTIF(Qualifikation!$O$12:$O$1011,I543)&gt;0,TRUE,FALSE))</f>
        <v/>
      </c>
      <c r="R543" s="62" t="str">
        <f t="shared" si="81"/>
        <v/>
      </c>
    </row>
    <row r="544" spans="1:18" x14ac:dyDescent="0.2">
      <c r="A544" s="46" t="str">
        <f t="shared" si="78"/>
        <v/>
      </c>
      <c r="B544" s="60"/>
      <c r="C544" s="60"/>
      <c r="D544" s="61"/>
      <c r="E544" s="59"/>
      <c r="F544" s="61"/>
      <c r="G544" s="149"/>
      <c r="H544" s="61"/>
      <c r="I544" s="57" t="str">
        <f t="shared" si="79"/>
        <v>-</v>
      </c>
      <c r="J544" s="26" t="str">
        <f t="shared" si="73"/>
        <v/>
      </c>
      <c r="K544" s="26" t="str">
        <f t="shared" si="80"/>
        <v/>
      </c>
      <c r="L544" s="26" t="str">
        <f t="shared" si="74"/>
        <v/>
      </c>
      <c r="M544" s="26" t="str">
        <f t="shared" si="75"/>
        <v/>
      </c>
      <c r="N544" s="26" t="str">
        <f t="shared" si="76"/>
        <v/>
      </c>
      <c r="O544" s="26" t="str">
        <f t="shared" si="77"/>
        <v/>
      </c>
      <c r="P544" s="56" t="str">
        <f>IF(OR(ISBLANK(Lieferung!$B$15),ISBLANK(G544)),"",IF(M544=FALSE,FALSE,IF(AND((Lieferung!$B$15-YEAR(G544))&gt;=16,(Lieferung!$B$15-YEAR(G544))&lt;=65),TRUE,FALSE)))</f>
        <v/>
      </c>
      <c r="Q544" s="26" t="str">
        <f>IF(ISBLANK(E544),"",IF(COUNTIF(Qualifikation!$O$12:$O$1011,I544)&gt;0,TRUE,FALSE))</f>
        <v/>
      </c>
      <c r="R544" s="62" t="str">
        <f t="shared" si="81"/>
        <v/>
      </c>
    </row>
    <row r="545" spans="1:18" x14ac:dyDescent="0.2">
      <c r="A545" s="46" t="str">
        <f t="shared" si="78"/>
        <v/>
      </c>
      <c r="B545" s="60"/>
      <c r="C545" s="60"/>
      <c r="D545" s="61"/>
      <c r="E545" s="59"/>
      <c r="F545" s="61"/>
      <c r="G545" s="149"/>
      <c r="H545" s="61"/>
      <c r="I545" s="57" t="str">
        <f t="shared" si="79"/>
        <v>-</v>
      </c>
      <c r="J545" s="26" t="str">
        <f t="shared" si="73"/>
        <v/>
      </c>
      <c r="K545" s="26" t="str">
        <f t="shared" si="80"/>
        <v/>
      </c>
      <c r="L545" s="26" t="str">
        <f t="shared" si="74"/>
        <v/>
      </c>
      <c r="M545" s="26" t="str">
        <f t="shared" si="75"/>
        <v/>
      </c>
      <c r="N545" s="26" t="str">
        <f t="shared" si="76"/>
        <v/>
      </c>
      <c r="O545" s="26" t="str">
        <f t="shared" si="77"/>
        <v/>
      </c>
      <c r="P545" s="56" t="str">
        <f>IF(OR(ISBLANK(Lieferung!$B$15),ISBLANK(G545)),"",IF(M545=FALSE,FALSE,IF(AND((Lieferung!$B$15-YEAR(G545))&gt;=16,(Lieferung!$B$15-YEAR(G545))&lt;=65),TRUE,FALSE)))</f>
        <v/>
      </c>
      <c r="Q545" s="26" t="str">
        <f>IF(ISBLANK(E545),"",IF(COUNTIF(Qualifikation!$O$12:$O$1011,I545)&gt;0,TRUE,FALSE))</f>
        <v/>
      </c>
      <c r="R545" s="62" t="str">
        <f t="shared" si="81"/>
        <v/>
      </c>
    </row>
    <row r="546" spans="1:18" x14ac:dyDescent="0.2">
      <c r="A546" s="46" t="str">
        <f t="shared" si="78"/>
        <v/>
      </c>
      <c r="B546" s="60"/>
      <c r="C546" s="60"/>
      <c r="D546" s="61"/>
      <c r="E546" s="59"/>
      <c r="F546" s="61"/>
      <c r="G546" s="149"/>
      <c r="H546" s="61"/>
      <c r="I546" s="57" t="str">
        <f t="shared" si="79"/>
        <v>-</v>
      </c>
      <c r="J546" s="26" t="str">
        <f t="shared" si="73"/>
        <v/>
      </c>
      <c r="K546" s="26" t="str">
        <f t="shared" si="80"/>
        <v/>
      </c>
      <c r="L546" s="26" t="str">
        <f t="shared" si="74"/>
        <v/>
      </c>
      <c r="M546" s="26" t="str">
        <f t="shared" si="75"/>
        <v/>
      </c>
      <c r="N546" s="26" t="str">
        <f t="shared" si="76"/>
        <v/>
      </c>
      <c r="O546" s="26" t="str">
        <f t="shared" si="77"/>
        <v/>
      </c>
      <c r="P546" s="56" t="str">
        <f>IF(OR(ISBLANK(Lieferung!$B$15),ISBLANK(G546)),"",IF(M546=FALSE,FALSE,IF(AND((Lieferung!$B$15-YEAR(G546))&gt;=16,(Lieferung!$B$15-YEAR(G546))&lt;=65),TRUE,FALSE)))</f>
        <v/>
      </c>
      <c r="Q546" s="26" t="str">
        <f>IF(ISBLANK(E546),"",IF(COUNTIF(Qualifikation!$O$12:$O$1011,I546)&gt;0,TRUE,FALSE))</f>
        <v/>
      </c>
      <c r="R546" s="62" t="str">
        <f t="shared" si="81"/>
        <v/>
      </c>
    </row>
    <row r="547" spans="1:18" x14ac:dyDescent="0.2">
      <c r="A547" s="46" t="str">
        <f t="shared" si="78"/>
        <v/>
      </c>
      <c r="B547" s="60"/>
      <c r="C547" s="60"/>
      <c r="D547" s="61"/>
      <c r="E547" s="59"/>
      <c r="F547" s="61"/>
      <c r="G547" s="149"/>
      <c r="H547" s="61"/>
      <c r="I547" s="57" t="str">
        <f t="shared" si="79"/>
        <v>-</v>
      </c>
      <c r="J547" s="26" t="str">
        <f t="shared" si="73"/>
        <v/>
      </c>
      <c r="K547" s="26" t="str">
        <f t="shared" si="80"/>
        <v/>
      </c>
      <c r="L547" s="26" t="str">
        <f t="shared" si="74"/>
        <v/>
      </c>
      <c r="M547" s="26" t="str">
        <f t="shared" si="75"/>
        <v/>
      </c>
      <c r="N547" s="26" t="str">
        <f t="shared" si="76"/>
        <v/>
      </c>
      <c r="O547" s="26" t="str">
        <f t="shared" si="77"/>
        <v/>
      </c>
      <c r="P547" s="56" t="str">
        <f>IF(OR(ISBLANK(Lieferung!$B$15),ISBLANK(G547)),"",IF(M547=FALSE,FALSE,IF(AND((Lieferung!$B$15-YEAR(G547))&gt;=16,(Lieferung!$B$15-YEAR(G547))&lt;=65),TRUE,FALSE)))</f>
        <v/>
      </c>
      <c r="Q547" s="26" t="str">
        <f>IF(ISBLANK(E547),"",IF(COUNTIF(Qualifikation!$O$12:$O$1011,I547)&gt;0,TRUE,FALSE))</f>
        <v/>
      </c>
      <c r="R547" s="62" t="str">
        <f t="shared" si="81"/>
        <v/>
      </c>
    </row>
    <row r="548" spans="1:18" x14ac:dyDescent="0.2">
      <c r="A548" s="46" t="str">
        <f t="shared" si="78"/>
        <v/>
      </c>
      <c r="B548" s="60"/>
      <c r="C548" s="60"/>
      <c r="D548" s="61"/>
      <c r="E548" s="59"/>
      <c r="F548" s="61"/>
      <c r="G548" s="149"/>
      <c r="H548" s="61"/>
      <c r="I548" s="57" t="str">
        <f t="shared" si="79"/>
        <v>-</v>
      </c>
      <c r="J548" s="26" t="str">
        <f t="shared" si="73"/>
        <v/>
      </c>
      <c r="K548" s="26" t="str">
        <f t="shared" si="80"/>
        <v/>
      </c>
      <c r="L548" s="26" t="str">
        <f t="shared" si="74"/>
        <v/>
      </c>
      <c r="M548" s="26" t="str">
        <f t="shared" si="75"/>
        <v/>
      </c>
      <c r="N548" s="26" t="str">
        <f t="shared" si="76"/>
        <v/>
      </c>
      <c r="O548" s="26" t="str">
        <f t="shared" si="77"/>
        <v/>
      </c>
      <c r="P548" s="56" t="str">
        <f>IF(OR(ISBLANK(Lieferung!$B$15),ISBLANK(G548)),"",IF(M548=FALSE,FALSE,IF(AND((Lieferung!$B$15-YEAR(G548))&gt;=16,(Lieferung!$B$15-YEAR(G548))&lt;=65),TRUE,FALSE)))</f>
        <v/>
      </c>
      <c r="Q548" s="26" t="str">
        <f>IF(ISBLANK(E548),"",IF(COUNTIF(Qualifikation!$O$12:$O$1011,I548)&gt;0,TRUE,FALSE))</f>
        <v/>
      </c>
      <c r="R548" s="62" t="str">
        <f t="shared" si="81"/>
        <v/>
      </c>
    </row>
    <row r="549" spans="1:18" x14ac:dyDescent="0.2">
      <c r="A549" s="46" t="str">
        <f t="shared" si="78"/>
        <v/>
      </c>
      <c r="B549" s="60"/>
      <c r="C549" s="60"/>
      <c r="D549" s="61"/>
      <c r="E549" s="59"/>
      <c r="F549" s="61"/>
      <c r="G549" s="149"/>
      <c r="H549" s="61"/>
      <c r="I549" s="57" t="str">
        <f t="shared" si="79"/>
        <v>-</v>
      </c>
      <c r="J549" s="26" t="str">
        <f t="shared" si="73"/>
        <v/>
      </c>
      <c r="K549" s="26" t="str">
        <f t="shared" si="80"/>
        <v/>
      </c>
      <c r="L549" s="26" t="str">
        <f t="shared" si="74"/>
        <v/>
      </c>
      <c r="M549" s="26" t="str">
        <f t="shared" si="75"/>
        <v/>
      </c>
      <c r="N549" s="26" t="str">
        <f t="shared" si="76"/>
        <v/>
      </c>
      <c r="O549" s="26" t="str">
        <f t="shared" si="77"/>
        <v/>
      </c>
      <c r="P549" s="56" t="str">
        <f>IF(OR(ISBLANK(Lieferung!$B$15),ISBLANK(G549)),"",IF(M549=FALSE,FALSE,IF(AND((Lieferung!$B$15-YEAR(G549))&gt;=16,(Lieferung!$B$15-YEAR(G549))&lt;=65),TRUE,FALSE)))</f>
        <v/>
      </c>
      <c r="Q549" s="26" t="str">
        <f>IF(ISBLANK(E549),"",IF(COUNTIF(Qualifikation!$O$12:$O$1011,I549)&gt;0,TRUE,FALSE))</f>
        <v/>
      </c>
      <c r="R549" s="62" t="str">
        <f t="shared" si="81"/>
        <v/>
      </c>
    </row>
    <row r="550" spans="1:18" x14ac:dyDescent="0.2">
      <c r="A550" s="46" t="str">
        <f t="shared" si="78"/>
        <v/>
      </c>
      <c r="B550" s="60"/>
      <c r="C550" s="60"/>
      <c r="D550" s="61"/>
      <c r="E550" s="59"/>
      <c r="F550" s="61"/>
      <c r="G550" s="149"/>
      <c r="H550" s="61"/>
      <c r="I550" s="57" t="str">
        <f t="shared" si="79"/>
        <v>-</v>
      </c>
      <c r="J550" s="26" t="str">
        <f t="shared" si="73"/>
        <v/>
      </c>
      <c r="K550" s="26" t="str">
        <f t="shared" si="80"/>
        <v/>
      </c>
      <c r="L550" s="26" t="str">
        <f t="shared" si="74"/>
        <v/>
      </c>
      <c r="M550" s="26" t="str">
        <f t="shared" si="75"/>
        <v/>
      </c>
      <c r="N550" s="26" t="str">
        <f t="shared" si="76"/>
        <v/>
      </c>
      <c r="O550" s="26" t="str">
        <f t="shared" si="77"/>
        <v/>
      </c>
      <c r="P550" s="56" t="str">
        <f>IF(OR(ISBLANK(Lieferung!$B$15),ISBLANK(G550)),"",IF(M550=FALSE,FALSE,IF(AND((Lieferung!$B$15-YEAR(G550))&gt;=16,(Lieferung!$B$15-YEAR(G550))&lt;=65),TRUE,FALSE)))</f>
        <v/>
      </c>
      <c r="Q550" s="26" t="str">
        <f>IF(ISBLANK(E550),"",IF(COUNTIF(Qualifikation!$O$12:$O$1011,I550)&gt;0,TRUE,FALSE))</f>
        <v/>
      </c>
      <c r="R550" s="62" t="str">
        <f t="shared" si="81"/>
        <v/>
      </c>
    </row>
    <row r="551" spans="1:18" x14ac:dyDescent="0.2">
      <c r="A551" s="46" t="str">
        <f t="shared" si="78"/>
        <v/>
      </c>
      <c r="B551" s="60"/>
      <c r="C551" s="60"/>
      <c r="D551" s="61"/>
      <c r="E551" s="59"/>
      <c r="F551" s="61"/>
      <c r="G551" s="149"/>
      <c r="H551" s="61"/>
      <c r="I551" s="57" t="str">
        <f t="shared" si="79"/>
        <v>-</v>
      </c>
      <c r="J551" s="26" t="str">
        <f t="shared" si="73"/>
        <v/>
      </c>
      <c r="K551" s="26" t="str">
        <f t="shared" si="80"/>
        <v/>
      </c>
      <c r="L551" s="26" t="str">
        <f t="shared" si="74"/>
        <v/>
      </c>
      <c r="M551" s="26" t="str">
        <f t="shared" si="75"/>
        <v/>
      </c>
      <c r="N551" s="26" t="str">
        <f t="shared" si="76"/>
        <v/>
      </c>
      <c r="O551" s="26" t="str">
        <f t="shared" si="77"/>
        <v/>
      </c>
      <c r="P551" s="56" t="str">
        <f>IF(OR(ISBLANK(Lieferung!$B$15),ISBLANK(G551)),"",IF(M551=FALSE,FALSE,IF(AND((Lieferung!$B$15-YEAR(G551))&gt;=16,(Lieferung!$B$15-YEAR(G551))&lt;=65),TRUE,FALSE)))</f>
        <v/>
      </c>
      <c r="Q551" s="26" t="str">
        <f>IF(ISBLANK(E551),"",IF(COUNTIF(Qualifikation!$O$12:$O$1011,I551)&gt;0,TRUE,FALSE))</f>
        <v/>
      </c>
      <c r="R551" s="62" t="str">
        <f t="shared" si="81"/>
        <v/>
      </c>
    </row>
    <row r="552" spans="1:18" x14ac:dyDescent="0.2">
      <c r="A552" s="46" t="str">
        <f t="shared" si="78"/>
        <v/>
      </c>
      <c r="B552" s="60"/>
      <c r="C552" s="60"/>
      <c r="D552" s="61"/>
      <c r="E552" s="59"/>
      <c r="F552" s="61"/>
      <c r="G552" s="149"/>
      <c r="H552" s="61"/>
      <c r="I552" s="57" t="str">
        <f t="shared" si="79"/>
        <v>-</v>
      </c>
      <c r="J552" s="26" t="str">
        <f t="shared" si="73"/>
        <v/>
      </c>
      <c r="K552" s="26" t="str">
        <f t="shared" si="80"/>
        <v/>
      </c>
      <c r="L552" s="26" t="str">
        <f t="shared" si="74"/>
        <v/>
      </c>
      <c r="M552" s="26" t="str">
        <f t="shared" si="75"/>
        <v/>
      </c>
      <c r="N552" s="26" t="str">
        <f t="shared" si="76"/>
        <v/>
      </c>
      <c r="O552" s="26" t="str">
        <f t="shared" si="77"/>
        <v/>
      </c>
      <c r="P552" s="56" t="str">
        <f>IF(OR(ISBLANK(Lieferung!$B$15),ISBLANK(G552)),"",IF(M552=FALSE,FALSE,IF(AND((Lieferung!$B$15-YEAR(G552))&gt;=16,(Lieferung!$B$15-YEAR(G552))&lt;=65),TRUE,FALSE)))</f>
        <v/>
      </c>
      <c r="Q552" s="26" t="str">
        <f>IF(ISBLANK(E552),"",IF(COUNTIF(Qualifikation!$O$12:$O$1011,I552)&gt;0,TRUE,FALSE))</f>
        <v/>
      </c>
      <c r="R552" s="62" t="str">
        <f t="shared" si="81"/>
        <v/>
      </c>
    </row>
    <row r="553" spans="1:18" x14ac:dyDescent="0.2">
      <c r="A553" s="46" t="str">
        <f t="shared" si="78"/>
        <v/>
      </c>
      <c r="B553" s="60"/>
      <c r="C553" s="60"/>
      <c r="D553" s="61"/>
      <c r="E553" s="59"/>
      <c r="F553" s="61"/>
      <c r="G553" s="149"/>
      <c r="H553" s="61"/>
      <c r="I553" s="57" t="str">
        <f t="shared" si="79"/>
        <v>-</v>
      </c>
      <c r="J553" s="26" t="str">
        <f t="shared" si="73"/>
        <v/>
      </c>
      <c r="K553" s="26" t="str">
        <f t="shared" si="80"/>
        <v/>
      </c>
      <c r="L553" s="26" t="str">
        <f t="shared" si="74"/>
        <v/>
      </c>
      <c r="M553" s="26" t="str">
        <f t="shared" si="75"/>
        <v/>
      </c>
      <c r="N553" s="26" t="str">
        <f t="shared" si="76"/>
        <v/>
      </c>
      <c r="O553" s="26" t="str">
        <f t="shared" si="77"/>
        <v/>
      </c>
      <c r="P553" s="56" t="str">
        <f>IF(OR(ISBLANK(Lieferung!$B$15),ISBLANK(G553)),"",IF(M553=FALSE,FALSE,IF(AND((Lieferung!$B$15-YEAR(G553))&gt;=16,(Lieferung!$B$15-YEAR(G553))&lt;=65),TRUE,FALSE)))</f>
        <v/>
      </c>
      <c r="Q553" s="26" t="str">
        <f>IF(ISBLANK(E553),"",IF(COUNTIF(Qualifikation!$O$12:$O$1011,I553)&gt;0,TRUE,FALSE))</f>
        <v/>
      </c>
      <c r="R553" s="62" t="str">
        <f t="shared" si="81"/>
        <v/>
      </c>
    </row>
    <row r="554" spans="1:18" x14ac:dyDescent="0.2">
      <c r="A554" s="46" t="str">
        <f t="shared" si="78"/>
        <v/>
      </c>
      <c r="B554" s="60"/>
      <c r="C554" s="60"/>
      <c r="D554" s="61"/>
      <c r="E554" s="59"/>
      <c r="F554" s="61"/>
      <c r="G554" s="149"/>
      <c r="H554" s="61"/>
      <c r="I554" s="57" t="str">
        <f t="shared" si="79"/>
        <v>-</v>
      </c>
      <c r="J554" s="26" t="str">
        <f t="shared" si="73"/>
        <v/>
      </c>
      <c r="K554" s="26" t="str">
        <f t="shared" si="80"/>
        <v/>
      </c>
      <c r="L554" s="26" t="str">
        <f t="shared" si="74"/>
        <v/>
      </c>
      <c r="M554" s="26" t="str">
        <f t="shared" si="75"/>
        <v/>
      </c>
      <c r="N554" s="26" t="str">
        <f t="shared" si="76"/>
        <v/>
      </c>
      <c r="O554" s="26" t="str">
        <f t="shared" si="77"/>
        <v/>
      </c>
      <c r="P554" s="56" t="str">
        <f>IF(OR(ISBLANK(Lieferung!$B$15),ISBLANK(G554)),"",IF(M554=FALSE,FALSE,IF(AND((Lieferung!$B$15-YEAR(G554))&gt;=16,(Lieferung!$B$15-YEAR(G554))&lt;=65),TRUE,FALSE)))</f>
        <v/>
      </c>
      <c r="Q554" s="26" t="str">
        <f>IF(ISBLANK(E554),"",IF(COUNTIF(Qualifikation!$O$12:$O$1011,I554)&gt;0,TRUE,FALSE))</f>
        <v/>
      </c>
      <c r="R554" s="62" t="str">
        <f t="shared" si="81"/>
        <v/>
      </c>
    </row>
    <row r="555" spans="1:18" x14ac:dyDescent="0.2">
      <c r="A555" s="46" t="str">
        <f t="shared" si="78"/>
        <v/>
      </c>
      <c r="B555" s="60"/>
      <c r="C555" s="60"/>
      <c r="D555" s="61"/>
      <c r="E555" s="59"/>
      <c r="F555" s="61"/>
      <c r="G555" s="149"/>
      <c r="H555" s="61"/>
      <c r="I555" s="57" t="str">
        <f t="shared" si="79"/>
        <v>-</v>
      </c>
      <c r="J555" s="26" t="str">
        <f t="shared" si="73"/>
        <v/>
      </c>
      <c r="K555" s="26" t="str">
        <f t="shared" si="80"/>
        <v/>
      </c>
      <c r="L555" s="26" t="str">
        <f t="shared" si="74"/>
        <v/>
      </c>
      <c r="M555" s="26" t="str">
        <f t="shared" si="75"/>
        <v/>
      </c>
      <c r="N555" s="26" t="str">
        <f t="shared" si="76"/>
        <v/>
      </c>
      <c r="O555" s="26" t="str">
        <f t="shared" si="77"/>
        <v/>
      </c>
      <c r="P555" s="56" t="str">
        <f>IF(OR(ISBLANK(Lieferung!$B$15),ISBLANK(G555)),"",IF(M555=FALSE,FALSE,IF(AND((Lieferung!$B$15-YEAR(G555))&gt;=16,(Lieferung!$B$15-YEAR(G555))&lt;=65),TRUE,FALSE)))</f>
        <v/>
      </c>
      <c r="Q555" s="26" t="str">
        <f>IF(ISBLANK(E555),"",IF(COUNTIF(Qualifikation!$O$12:$O$1011,I555)&gt;0,TRUE,FALSE))</f>
        <v/>
      </c>
      <c r="R555" s="62" t="str">
        <f t="shared" si="81"/>
        <v/>
      </c>
    </row>
    <row r="556" spans="1:18" x14ac:dyDescent="0.2">
      <c r="A556" s="46" t="str">
        <f t="shared" si="78"/>
        <v/>
      </c>
      <c r="B556" s="60"/>
      <c r="C556" s="60"/>
      <c r="D556" s="61"/>
      <c r="E556" s="59"/>
      <c r="F556" s="61"/>
      <c r="G556" s="149"/>
      <c r="H556" s="61"/>
      <c r="I556" s="57" t="str">
        <f t="shared" si="79"/>
        <v>-</v>
      </c>
      <c r="J556" s="26" t="str">
        <f t="shared" si="73"/>
        <v/>
      </c>
      <c r="K556" s="26" t="str">
        <f t="shared" si="80"/>
        <v/>
      </c>
      <c r="L556" s="26" t="str">
        <f t="shared" si="74"/>
        <v/>
      </c>
      <c r="M556" s="26" t="str">
        <f t="shared" si="75"/>
        <v/>
      </c>
      <c r="N556" s="26" t="str">
        <f t="shared" si="76"/>
        <v/>
      </c>
      <c r="O556" s="26" t="str">
        <f t="shared" si="77"/>
        <v/>
      </c>
      <c r="P556" s="56" t="str">
        <f>IF(OR(ISBLANK(Lieferung!$B$15),ISBLANK(G556)),"",IF(M556=FALSE,FALSE,IF(AND((Lieferung!$B$15-YEAR(G556))&gt;=16,(Lieferung!$B$15-YEAR(G556))&lt;=65),TRUE,FALSE)))</f>
        <v/>
      </c>
      <c r="Q556" s="26" t="str">
        <f>IF(ISBLANK(E556),"",IF(COUNTIF(Qualifikation!$O$12:$O$1011,I556)&gt;0,TRUE,FALSE))</f>
        <v/>
      </c>
      <c r="R556" s="62" t="str">
        <f t="shared" si="81"/>
        <v/>
      </c>
    </row>
    <row r="557" spans="1:18" x14ac:dyDescent="0.2">
      <c r="A557" s="46" t="str">
        <f t="shared" si="78"/>
        <v/>
      </c>
      <c r="B557" s="60"/>
      <c r="C557" s="60"/>
      <c r="D557" s="61"/>
      <c r="E557" s="59"/>
      <c r="F557" s="61"/>
      <c r="G557" s="149"/>
      <c r="H557" s="61"/>
      <c r="I557" s="57" t="str">
        <f t="shared" si="79"/>
        <v>-</v>
      </c>
      <c r="J557" s="26" t="str">
        <f t="shared" si="73"/>
        <v/>
      </c>
      <c r="K557" s="26" t="str">
        <f t="shared" si="80"/>
        <v/>
      </c>
      <c r="L557" s="26" t="str">
        <f t="shared" si="74"/>
        <v/>
      </c>
      <c r="M557" s="26" t="str">
        <f t="shared" si="75"/>
        <v/>
      </c>
      <c r="N557" s="26" t="str">
        <f t="shared" si="76"/>
        <v/>
      </c>
      <c r="O557" s="26" t="str">
        <f t="shared" si="77"/>
        <v/>
      </c>
      <c r="P557" s="56" t="str">
        <f>IF(OR(ISBLANK(Lieferung!$B$15),ISBLANK(G557)),"",IF(M557=FALSE,FALSE,IF(AND((Lieferung!$B$15-YEAR(G557))&gt;=16,(Lieferung!$B$15-YEAR(G557))&lt;=65),TRUE,FALSE)))</f>
        <v/>
      </c>
      <c r="Q557" s="26" t="str">
        <f>IF(ISBLANK(E557),"",IF(COUNTIF(Qualifikation!$O$12:$O$1011,I557)&gt;0,TRUE,FALSE))</f>
        <v/>
      </c>
      <c r="R557" s="62" t="str">
        <f t="shared" si="81"/>
        <v/>
      </c>
    </row>
    <row r="558" spans="1:18" x14ac:dyDescent="0.2">
      <c r="A558" s="46" t="str">
        <f t="shared" si="78"/>
        <v/>
      </c>
      <c r="B558" s="60"/>
      <c r="C558" s="60"/>
      <c r="D558" s="61"/>
      <c r="E558" s="59"/>
      <c r="F558" s="61"/>
      <c r="G558" s="149"/>
      <c r="H558" s="61"/>
      <c r="I558" s="57" t="str">
        <f t="shared" si="79"/>
        <v>-</v>
      </c>
      <c r="J558" s="26" t="str">
        <f t="shared" si="73"/>
        <v/>
      </c>
      <c r="K558" s="26" t="str">
        <f t="shared" si="80"/>
        <v/>
      </c>
      <c r="L558" s="26" t="str">
        <f t="shared" si="74"/>
        <v/>
      </c>
      <c r="M558" s="26" t="str">
        <f t="shared" si="75"/>
        <v/>
      </c>
      <c r="N558" s="26" t="str">
        <f t="shared" si="76"/>
        <v/>
      </c>
      <c r="O558" s="26" t="str">
        <f t="shared" si="77"/>
        <v/>
      </c>
      <c r="P558" s="56" t="str">
        <f>IF(OR(ISBLANK(Lieferung!$B$15),ISBLANK(G558)),"",IF(M558=FALSE,FALSE,IF(AND((Lieferung!$B$15-YEAR(G558))&gt;=16,(Lieferung!$B$15-YEAR(G558))&lt;=65),TRUE,FALSE)))</f>
        <v/>
      </c>
      <c r="Q558" s="26" t="str">
        <f>IF(ISBLANK(E558),"",IF(COUNTIF(Qualifikation!$O$12:$O$1011,I558)&gt;0,TRUE,FALSE))</f>
        <v/>
      </c>
      <c r="R558" s="62" t="str">
        <f t="shared" si="81"/>
        <v/>
      </c>
    </row>
    <row r="559" spans="1:18" x14ac:dyDescent="0.2">
      <c r="A559" s="46" t="str">
        <f t="shared" si="78"/>
        <v/>
      </c>
      <c r="B559" s="60"/>
      <c r="C559" s="60"/>
      <c r="D559" s="61"/>
      <c r="E559" s="59"/>
      <c r="F559" s="61"/>
      <c r="G559" s="149"/>
      <c r="H559" s="61"/>
      <c r="I559" s="57" t="str">
        <f t="shared" si="79"/>
        <v>-</v>
      </c>
      <c r="J559" s="26" t="str">
        <f t="shared" si="73"/>
        <v/>
      </c>
      <c r="K559" s="26" t="str">
        <f t="shared" si="80"/>
        <v/>
      </c>
      <c r="L559" s="26" t="str">
        <f t="shared" si="74"/>
        <v/>
      </c>
      <c r="M559" s="26" t="str">
        <f t="shared" si="75"/>
        <v/>
      </c>
      <c r="N559" s="26" t="str">
        <f t="shared" si="76"/>
        <v/>
      </c>
      <c r="O559" s="26" t="str">
        <f t="shared" si="77"/>
        <v/>
      </c>
      <c r="P559" s="56" t="str">
        <f>IF(OR(ISBLANK(Lieferung!$B$15),ISBLANK(G559)),"",IF(M559=FALSE,FALSE,IF(AND((Lieferung!$B$15-YEAR(G559))&gt;=16,(Lieferung!$B$15-YEAR(G559))&lt;=65),TRUE,FALSE)))</f>
        <v/>
      </c>
      <c r="Q559" s="26" t="str">
        <f>IF(ISBLANK(E559),"",IF(COUNTIF(Qualifikation!$O$12:$O$1011,I559)&gt;0,TRUE,FALSE))</f>
        <v/>
      </c>
      <c r="R559" s="62" t="str">
        <f t="shared" si="81"/>
        <v/>
      </c>
    </row>
    <row r="560" spans="1:18" x14ac:dyDescent="0.2">
      <c r="A560" s="46" t="str">
        <f t="shared" si="78"/>
        <v/>
      </c>
      <c r="B560" s="60"/>
      <c r="C560" s="60"/>
      <c r="D560" s="61"/>
      <c r="E560" s="59"/>
      <c r="F560" s="61"/>
      <c r="G560" s="149"/>
      <c r="H560" s="61"/>
      <c r="I560" s="57" t="str">
        <f t="shared" si="79"/>
        <v>-</v>
      </c>
      <c r="J560" s="26" t="str">
        <f t="shared" ref="J560:J623" si="82">IF(D560="CH.AHV",IF(LEN(E560)=13,IF((MID(E560,13,1)+1-1)=MOD(10-(MID(E560,1,1)+3*MID(E560,2,1)+MID(E560,3,1)+3*MID(E560,4,1)+MID(E560,5,1)+3*MID(E560,6,1)+MID(E560,7,1)+3*MID(E560,8,1)+MID(E560,9,1)+3*MID(E560,10,1)+MID(E560,11,1)+3*MID(E560,12,1)),10),TRUE,FALSE),FALSE),"")</f>
        <v/>
      </c>
      <c r="K560" s="26" t="str">
        <f t="shared" si="80"/>
        <v/>
      </c>
      <c r="L560" s="26" t="str">
        <f t="shared" ref="L560:L623" si="83">IF(ISBLANK(D560),"",IF(OR(ISNA(MATCH(D560,codecatidpers,0)),D560="-"),FALSE,TRUE))</f>
        <v/>
      </c>
      <c r="M560" s="26" t="str">
        <f t="shared" ref="M560:M623" si="84">IF(ISBLANK(G560),"",IF(AND(G560 &gt; DATE(1925,1,1),G560 &lt; DATE(2100,1,1)),TRUE,FALSE))</f>
        <v/>
      </c>
      <c r="N560" s="26" t="str">
        <f t="shared" ref="N560:N623" si="85">IF(ISBLANK(F560),"",IF(OR(ISNA(MATCH(F560,libsex,0)),F560="-"),FALSE,TRUE))</f>
        <v/>
      </c>
      <c r="O560" s="26" t="str">
        <f t="shared" ref="O560:O623" si="86">IF(ISBLANK(H560),"",IF(OR(ISNA(MATCH(H560,libgem,0)),H560="-"),FALSE,TRUE))</f>
        <v/>
      </c>
      <c r="P560" s="56" t="str">
        <f>IF(OR(ISBLANK(Lieferung!$B$15),ISBLANK(G560)),"",IF(M560=FALSE,FALSE,IF(AND((Lieferung!$B$15-YEAR(G560))&gt;=16,(Lieferung!$B$15-YEAR(G560))&lt;=65),TRUE,FALSE)))</f>
        <v/>
      </c>
      <c r="Q560" s="26" t="str">
        <f>IF(ISBLANK(E560),"",IF(COUNTIF(Qualifikation!$O$12:$O$1011,I560)&gt;0,TRUE,FALSE))</f>
        <v/>
      </c>
      <c r="R560" s="62" t="str">
        <f t="shared" si="81"/>
        <v/>
      </c>
    </row>
    <row r="561" spans="1:18" x14ac:dyDescent="0.2">
      <c r="A561" s="46" t="str">
        <f t="shared" si="78"/>
        <v/>
      </c>
      <c r="B561" s="60"/>
      <c r="C561" s="60"/>
      <c r="D561" s="61"/>
      <c r="E561" s="59"/>
      <c r="F561" s="61"/>
      <c r="G561" s="149"/>
      <c r="H561" s="61"/>
      <c r="I561" s="57" t="str">
        <f t="shared" si="79"/>
        <v>-</v>
      </c>
      <c r="J561" s="26" t="str">
        <f t="shared" si="82"/>
        <v/>
      </c>
      <c r="K561" s="26" t="str">
        <f t="shared" si="80"/>
        <v/>
      </c>
      <c r="L561" s="26" t="str">
        <f t="shared" si="83"/>
        <v/>
      </c>
      <c r="M561" s="26" t="str">
        <f t="shared" si="84"/>
        <v/>
      </c>
      <c r="N561" s="26" t="str">
        <f t="shared" si="85"/>
        <v/>
      </c>
      <c r="O561" s="26" t="str">
        <f t="shared" si="86"/>
        <v/>
      </c>
      <c r="P561" s="56" t="str">
        <f>IF(OR(ISBLANK(Lieferung!$B$15),ISBLANK(G561)),"",IF(M561=FALSE,FALSE,IF(AND((Lieferung!$B$15-YEAR(G561))&gt;=16,(Lieferung!$B$15-YEAR(G561))&lt;=65),TRUE,FALSE)))</f>
        <v/>
      </c>
      <c r="Q561" s="26" t="str">
        <f>IF(ISBLANK(E561),"",IF(COUNTIF(Qualifikation!$O$12:$O$1011,I561)&gt;0,TRUE,FALSE))</f>
        <v/>
      </c>
      <c r="R561" s="62" t="str">
        <f t="shared" si="81"/>
        <v/>
      </c>
    </row>
    <row r="562" spans="1:18" x14ac:dyDescent="0.2">
      <c r="A562" s="46" t="str">
        <f t="shared" si="78"/>
        <v/>
      </c>
      <c r="B562" s="60"/>
      <c r="C562" s="60"/>
      <c r="D562" s="61"/>
      <c r="E562" s="59"/>
      <c r="F562" s="61"/>
      <c r="G562" s="149"/>
      <c r="H562" s="61"/>
      <c r="I562" s="57" t="str">
        <f t="shared" si="79"/>
        <v>-</v>
      </c>
      <c r="J562" s="26" t="str">
        <f t="shared" si="82"/>
        <v/>
      </c>
      <c r="K562" s="26" t="str">
        <f t="shared" si="80"/>
        <v/>
      </c>
      <c r="L562" s="26" t="str">
        <f t="shared" si="83"/>
        <v/>
      </c>
      <c r="M562" s="26" t="str">
        <f t="shared" si="84"/>
        <v/>
      </c>
      <c r="N562" s="26" t="str">
        <f t="shared" si="85"/>
        <v/>
      </c>
      <c r="O562" s="26" t="str">
        <f t="shared" si="86"/>
        <v/>
      </c>
      <c r="P562" s="56" t="str">
        <f>IF(OR(ISBLANK(Lieferung!$B$15),ISBLANK(G562)),"",IF(M562=FALSE,FALSE,IF(AND((Lieferung!$B$15-YEAR(G562))&gt;=16,(Lieferung!$B$15-YEAR(G562))&lt;=65),TRUE,FALSE)))</f>
        <v/>
      </c>
      <c r="Q562" s="26" t="str">
        <f>IF(ISBLANK(E562),"",IF(COUNTIF(Qualifikation!$O$12:$O$1011,I562)&gt;0,TRUE,FALSE))</f>
        <v/>
      </c>
      <c r="R562" s="62" t="str">
        <f t="shared" si="81"/>
        <v/>
      </c>
    </row>
    <row r="563" spans="1:18" x14ac:dyDescent="0.2">
      <c r="A563" s="46" t="str">
        <f t="shared" si="78"/>
        <v/>
      </c>
      <c r="B563" s="60"/>
      <c r="C563" s="60"/>
      <c r="D563" s="61"/>
      <c r="E563" s="59"/>
      <c r="F563" s="61"/>
      <c r="G563" s="149"/>
      <c r="H563" s="61"/>
      <c r="I563" s="57" t="str">
        <f t="shared" si="79"/>
        <v>-</v>
      </c>
      <c r="J563" s="26" t="str">
        <f t="shared" si="82"/>
        <v/>
      </c>
      <c r="K563" s="26" t="str">
        <f t="shared" si="80"/>
        <v/>
      </c>
      <c r="L563" s="26" t="str">
        <f t="shared" si="83"/>
        <v/>
      </c>
      <c r="M563" s="26" t="str">
        <f t="shared" si="84"/>
        <v/>
      </c>
      <c r="N563" s="26" t="str">
        <f t="shared" si="85"/>
        <v/>
      </c>
      <c r="O563" s="26" t="str">
        <f t="shared" si="86"/>
        <v/>
      </c>
      <c r="P563" s="56" t="str">
        <f>IF(OR(ISBLANK(Lieferung!$B$15),ISBLANK(G563)),"",IF(M563=FALSE,FALSE,IF(AND((Lieferung!$B$15-YEAR(G563))&gt;=16,(Lieferung!$B$15-YEAR(G563))&lt;=65),TRUE,FALSE)))</f>
        <v/>
      </c>
      <c r="Q563" s="26" t="str">
        <f>IF(ISBLANK(E563),"",IF(COUNTIF(Qualifikation!$O$12:$O$1011,I563)&gt;0,TRUE,FALSE))</f>
        <v/>
      </c>
      <c r="R563" s="62" t="str">
        <f t="shared" si="81"/>
        <v/>
      </c>
    </row>
    <row r="564" spans="1:18" x14ac:dyDescent="0.2">
      <c r="A564" s="46" t="str">
        <f t="shared" si="78"/>
        <v/>
      </c>
      <c r="B564" s="60"/>
      <c r="C564" s="60"/>
      <c r="D564" s="61"/>
      <c r="E564" s="59"/>
      <c r="F564" s="61"/>
      <c r="G564" s="149"/>
      <c r="H564" s="61"/>
      <c r="I564" s="57" t="str">
        <f t="shared" si="79"/>
        <v>-</v>
      </c>
      <c r="J564" s="26" t="str">
        <f t="shared" si="82"/>
        <v/>
      </c>
      <c r="K564" s="26" t="str">
        <f t="shared" si="80"/>
        <v/>
      </c>
      <c r="L564" s="26" t="str">
        <f t="shared" si="83"/>
        <v/>
      </c>
      <c r="M564" s="26" t="str">
        <f t="shared" si="84"/>
        <v/>
      </c>
      <c r="N564" s="26" t="str">
        <f t="shared" si="85"/>
        <v/>
      </c>
      <c r="O564" s="26" t="str">
        <f t="shared" si="86"/>
        <v/>
      </c>
      <c r="P564" s="56" t="str">
        <f>IF(OR(ISBLANK(Lieferung!$B$15),ISBLANK(G564)),"",IF(M564=FALSE,FALSE,IF(AND((Lieferung!$B$15-YEAR(G564))&gt;=16,(Lieferung!$B$15-YEAR(G564))&lt;=65),TRUE,FALSE)))</f>
        <v/>
      </c>
      <c r="Q564" s="26" t="str">
        <f>IF(ISBLANK(E564),"",IF(COUNTIF(Qualifikation!$O$12:$O$1011,I564)&gt;0,TRUE,FALSE))</f>
        <v/>
      </c>
      <c r="R564" s="62" t="str">
        <f t="shared" si="81"/>
        <v/>
      </c>
    </row>
    <row r="565" spans="1:18" x14ac:dyDescent="0.2">
      <c r="A565" s="46" t="str">
        <f t="shared" si="78"/>
        <v/>
      </c>
      <c r="B565" s="60"/>
      <c r="C565" s="60"/>
      <c r="D565" s="61"/>
      <c r="E565" s="59"/>
      <c r="F565" s="61"/>
      <c r="G565" s="149"/>
      <c r="H565" s="61"/>
      <c r="I565" s="57" t="str">
        <f t="shared" si="79"/>
        <v>-</v>
      </c>
      <c r="J565" s="26" t="str">
        <f t="shared" si="82"/>
        <v/>
      </c>
      <c r="K565" s="26" t="str">
        <f t="shared" si="80"/>
        <v/>
      </c>
      <c r="L565" s="26" t="str">
        <f t="shared" si="83"/>
        <v/>
      </c>
      <c r="M565" s="26" t="str">
        <f t="shared" si="84"/>
        <v/>
      </c>
      <c r="N565" s="26" t="str">
        <f t="shared" si="85"/>
        <v/>
      </c>
      <c r="O565" s="26" t="str">
        <f t="shared" si="86"/>
        <v/>
      </c>
      <c r="P565" s="56" t="str">
        <f>IF(OR(ISBLANK(Lieferung!$B$15),ISBLANK(G565)),"",IF(M565=FALSE,FALSE,IF(AND((Lieferung!$B$15-YEAR(G565))&gt;=16,(Lieferung!$B$15-YEAR(G565))&lt;=65),TRUE,FALSE)))</f>
        <v/>
      </c>
      <c r="Q565" s="26" t="str">
        <f>IF(ISBLANK(E565),"",IF(COUNTIF(Qualifikation!$O$12:$O$1011,I565)&gt;0,TRUE,FALSE))</f>
        <v/>
      </c>
      <c r="R565" s="62" t="str">
        <f t="shared" si="81"/>
        <v/>
      </c>
    </row>
    <row r="566" spans="1:18" x14ac:dyDescent="0.2">
      <c r="A566" s="46" t="str">
        <f t="shared" si="78"/>
        <v/>
      </c>
      <c r="B566" s="60"/>
      <c r="C566" s="60"/>
      <c r="D566" s="61"/>
      <c r="E566" s="59"/>
      <c r="F566" s="61"/>
      <c r="G566" s="149"/>
      <c r="H566" s="61"/>
      <c r="I566" s="57" t="str">
        <f t="shared" si="79"/>
        <v>-</v>
      </c>
      <c r="J566" s="26" t="str">
        <f t="shared" si="82"/>
        <v/>
      </c>
      <c r="K566" s="26" t="str">
        <f t="shared" si="80"/>
        <v/>
      </c>
      <c r="L566" s="26" t="str">
        <f t="shared" si="83"/>
        <v/>
      </c>
      <c r="M566" s="26" t="str">
        <f t="shared" si="84"/>
        <v/>
      </c>
      <c r="N566" s="26" t="str">
        <f t="shared" si="85"/>
        <v/>
      </c>
      <c r="O566" s="26" t="str">
        <f t="shared" si="86"/>
        <v/>
      </c>
      <c r="P566" s="56" t="str">
        <f>IF(OR(ISBLANK(Lieferung!$B$15),ISBLANK(G566)),"",IF(M566=FALSE,FALSE,IF(AND((Lieferung!$B$15-YEAR(G566))&gt;=16,(Lieferung!$B$15-YEAR(G566))&lt;=65),TRUE,FALSE)))</f>
        <v/>
      </c>
      <c r="Q566" s="26" t="str">
        <f>IF(ISBLANK(E566),"",IF(COUNTIF(Qualifikation!$O$12:$O$1011,I566)&gt;0,TRUE,FALSE))</f>
        <v/>
      </c>
      <c r="R566" s="62" t="str">
        <f t="shared" si="81"/>
        <v/>
      </c>
    </row>
    <row r="567" spans="1:18" x14ac:dyDescent="0.2">
      <c r="A567" s="46" t="str">
        <f t="shared" si="78"/>
        <v/>
      </c>
      <c r="B567" s="60"/>
      <c r="C567" s="60"/>
      <c r="D567" s="61"/>
      <c r="E567" s="59"/>
      <c r="F567" s="61"/>
      <c r="G567" s="149"/>
      <c r="H567" s="61"/>
      <c r="I567" s="57" t="str">
        <f t="shared" si="79"/>
        <v>-</v>
      </c>
      <c r="J567" s="26" t="str">
        <f t="shared" si="82"/>
        <v/>
      </c>
      <c r="K567" s="26" t="str">
        <f t="shared" si="80"/>
        <v/>
      </c>
      <c r="L567" s="26" t="str">
        <f t="shared" si="83"/>
        <v/>
      </c>
      <c r="M567" s="26" t="str">
        <f t="shared" si="84"/>
        <v/>
      </c>
      <c r="N567" s="26" t="str">
        <f t="shared" si="85"/>
        <v/>
      </c>
      <c r="O567" s="26" t="str">
        <f t="shared" si="86"/>
        <v/>
      </c>
      <c r="P567" s="56" t="str">
        <f>IF(OR(ISBLANK(Lieferung!$B$15),ISBLANK(G567)),"",IF(M567=FALSE,FALSE,IF(AND((Lieferung!$B$15-YEAR(G567))&gt;=16,(Lieferung!$B$15-YEAR(G567))&lt;=65),TRUE,FALSE)))</f>
        <v/>
      </c>
      <c r="Q567" s="26" t="str">
        <f>IF(ISBLANK(E567),"",IF(COUNTIF(Qualifikation!$O$12:$O$1011,I567)&gt;0,TRUE,FALSE))</f>
        <v/>
      </c>
      <c r="R567" s="62" t="str">
        <f t="shared" si="81"/>
        <v/>
      </c>
    </row>
    <row r="568" spans="1:18" x14ac:dyDescent="0.2">
      <c r="A568" s="46" t="str">
        <f t="shared" si="78"/>
        <v/>
      </c>
      <c r="B568" s="60"/>
      <c r="C568" s="60"/>
      <c r="D568" s="61"/>
      <c r="E568" s="59"/>
      <c r="F568" s="61"/>
      <c r="G568" s="149"/>
      <c r="H568" s="61"/>
      <c r="I568" s="57" t="str">
        <f t="shared" si="79"/>
        <v>-</v>
      </c>
      <c r="J568" s="26" t="str">
        <f t="shared" si="82"/>
        <v/>
      </c>
      <c r="K568" s="26" t="str">
        <f t="shared" si="80"/>
        <v/>
      </c>
      <c r="L568" s="26" t="str">
        <f t="shared" si="83"/>
        <v/>
      </c>
      <c r="M568" s="26" t="str">
        <f t="shared" si="84"/>
        <v/>
      </c>
      <c r="N568" s="26" t="str">
        <f t="shared" si="85"/>
        <v/>
      </c>
      <c r="O568" s="26" t="str">
        <f t="shared" si="86"/>
        <v/>
      </c>
      <c r="P568" s="56" t="str">
        <f>IF(OR(ISBLANK(Lieferung!$B$15),ISBLANK(G568)),"",IF(M568=FALSE,FALSE,IF(AND((Lieferung!$B$15-YEAR(G568))&gt;=16,(Lieferung!$B$15-YEAR(G568))&lt;=65),TRUE,FALSE)))</f>
        <v/>
      </c>
      <c r="Q568" s="26" t="str">
        <f>IF(ISBLANK(E568),"",IF(COUNTIF(Qualifikation!$O$12:$O$1011,I568)&gt;0,TRUE,FALSE))</f>
        <v/>
      </c>
      <c r="R568" s="62" t="str">
        <f t="shared" si="81"/>
        <v/>
      </c>
    </row>
    <row r="569" spans="1:18" x14ac:dyDescent="0.2">
      <c r="A569" s="46" t="str">
        <f t="shared" si="78"/>
        <v/>
      </c>
      <c r="B569" s="60"/>
      <c r="C569" s="60"/>
      <c r="D569" s="61"/>
      <c r="E569" s="59"/>
      <c r="F569" s="61"/>
      <c r="G569" s="149"/>
      <c r="H569" s="61"/>
      <c r="I569" s="57" t="str">
        <f t="shared" si="79"/>
        <v>-</v>
      </c>
      <c r="J569" s="26" t="str">
        <f t="shared" si="82"/>
        <v/>
      </c>
      <c r="K569" s="26" t="str">
        <f t="shared" si="80"/>
        <v/>
      </c>
      <c r="L569" s="26" t="str">
        <f t="shared" si="83"/>
        <v/>
      </c>
      <c r="M569" s="26" t="str">
        <f t="shared" si="84"/>
        <v/>
      </c>
      <c r="N569" s="26" t="str">
        <f t="shared" si="85"/>
        <v/>
      </c>
      <c r="O569" s="26" t="str">
        <f t="shared" si="86"/>
        <v/>
      </c>
      <c r="P569" s="56" t="str">
        <f>IF(OR(ISBLANK(Lieferung!$B$15),ISBLANK(G569)),"",IF(M569=FALSE,FALSE,IF(AND((Lieferung!$B$15-YEAR(G569))&gt;=16,(Lieferung!$B$15-YEAR(G569))&lt;=65),TRUE,FALSE)))</f>
        <v/>
      </c>
      <c r="Q569" s="26" t="str">
        <f>IF(ISBLANK(E569),"",IF(COUNTIF(Qualifikation!$O$12:$O$1011,I569)&gt;0,TRUE,FALSE))</f>
        <v/>
      </c>
      <c r="R569" s="62" t="str">
        <f t="shared" si="81"/>
        <v/>
      </c>
    </row>
    <row r="570" spans="1:18" x14ac:dyDescent="0.2">
      <c r="A570" s="46" t="str">
        <f t="shared" si="78"/>
        <v/>
      </c>
      <c r="B570" s="60"/>
      <c r="C570" s="60"/>
      <c r="D570" s="61"/>
      <c r="E570" s="59"/>
      <c r="F570" s="61"/>
      <c r="G570" s="149"/>
      <c r="H570" s="61"/>
      <c r="I570" s="57" t="str">
        <f t="shared" si="79"/>
        <v>-</v>
      </c>
      <c r="J570" s="26" t="str">
        <f t="shared" si="82"/>
        <v/>
      </c>
      <c r="K570" s="26" t="str">
        <f t="shared" si="80"/>
        <v/>
      </c>
      <c r="L570" s="26" t="str">
        <f t="shared" si="83"/>
        <v/>
      </c>
      <c r="M570" s="26" t="str">
        <f t="shared" si="84"/>
        <v/>
      </c>
      <c r="N570" s="26" t="str">
        <f t="shared" si="85"/>
        <v/>
      </c>
      <c r="O570" s="26" t="str">
        <f t="shared" si="86"/>
        <v/>
      </c>
      <c r="P570" s="56" t="str">
        <f>IF(OR(ISBLANK(Lieferung!$B$15),ISBLANK(G570)),"",IF(M570=FALSE,FALSE,IF(AND((Lieferung!$B$15-YEAR(G570))&gt;=16,(Lieferung!$B$15-YEAR(G570))&lt;=65),TRUE,FALSE)))</f>
        <v/>
      </c>
      <c r="Q570" s="26" t="str">
        <f>IF(ISBLANK(E570),"",IF(COUNTIF(Qualifikation!$O$12:$O$1011,I570)&gt;0,TRUE,FALSE))</f>
        <v/>
      </c>
      <c r="R570" s="62" t="str">
        <f t="shared" si="81"/>
        <v/>
      </c>
    </row>
    <row r="571" spans="1:18" x14ac:dyDescent="0.2">
      <c r="A571" s="46" t="str">
        <f t="shared" si="78"/>
        <v/>
      </c>
      <c r="B571" s="60"/>
      <c r="C571" s="60"/>
      <c r="D571" s="61"/>
      <c r="E571" s="59"/>
      <c r="F571" s="61"/>
      <c r="G571" s="149"/>
      <c r="H571" s="61"/>
      <c r="I571" s="57" t="str">
        <f t="shared" si="79"/>
        <v>-</v>
      </c>
      <c r="J571" s="26" t="str">
        <f t="shared" si="82"/>
        <v/>
      </c>
      <c r="K571" s="26" t="str">
        <f t="shared" si="80"/>
        <v/>
      </c>
      <c r="L571" s="26" t="str">
        <f t="shared" si="83"/>
        <v/>
      </c>
      <c r="M571" s="26" t="str">
        <f t="shared" si="84"/>
        <v/>
      </c>
      <c r="N571" s="26" t="str">
        <f t="shared" si="85"/>
        <v/>
      </c>
      <c r="O571" s="26" t="str">
        <f t="shared" si="86"/>
        <v/>
      </c>
      <c r="P571" s="56" t="str">
        <f>IF(OR(ISBLANK(Lieferung!$B$15),ISBLANK(G571)),"",IF(M571=FALSE,FALSE,IF(AND((Lieferung!$B$15-YEAR(G571))&gt;=16,(Lieferung!$B$15-YEAR(G571))&lt;=65),TRUE,FALSE)))</f>
        <v/>
      </c>
      <c r="Q571" s="26" t="str">
        <f>IF(ISBLANK(E571),"",IF(COUNTIF(Qualifikation!$O$12:$O$1011,I571)&gt;0,TRUE,FALSE))</f>
        <v/>
      </c>
      <c r="R571" s="62" t="str">
        <f t="shared" si="81"/>
        <v/>
      </c>
    </row>
    <row r="572" spans="1:18" x14ac:dyDescent="0.2">
      <c r="A572" s="46" t="str">
        <f t="shared" si="78"/>
        <v/>
      </c>
      <c r="B572" s="60"/>
      <c r="C572" s="60"/>
      <c r="D572" s="61"/>
      <c r="E572" s="59"/>
      <c r="F572" s="61"/>
      <c r="G572" s="149"/>
      <c r="H572" s="61"/>
      <c r="I572" s="57" t="str">
        <f t="shared" si="79"/>
        <v>-</v>
      </c>
      <c r="J572" s="26" t="str">
        <f t="shared" si="82"/>
        <v/>
      </c>
      <c r="K572" s="26" t="str">
        <f t="shared" si="80"/>
        <v/>
      </c>
      <c r="L572" s="26" t="str">
        <f t="shared" si="83"/>
        <v/>
      </c>
      <c r="M572" s="26" t="str">
        <f t="shared" si="84"/>
        <v/>
      </c>
      <c r="N572" s="26" t="str">
        <f t="shared" si="85"/>
        <v/>
      </c>
      <c r="O572" s="26" t="str">
        <f t="shared" si="86"/>
        <v/>
      </c>
      <c r="P572" s="56" t="str">
        <f>IF(OR(ISBLANK(Lieferung!$B$15),ISBLANK(G572)),"",IF(M572=FALSE,FALSE,IF(AND((Lieferung!$B$15-YEAR(G572))&gt;=16,(Lieferung!$B$15-YEAR(G572))&lt;=65),TRUE,FALSE)))</f>
        <v/>
      </c>
      <c r="Q572" s="26" t="str">
        <f>IF(ISBLANK(E572),"",IF(COUNTIF(Qualifikation!$O$12:$O$1011,I572)&gt;0,TRUE,FALSE))</f>
        <v/>
      </c>
      <c r="R572" s="62" t="str">
        <f t="shared" si="81"/>
        <v/>
      </c>
    </row>
    <row r="573" spans="1:18" x14ac:dyDescent="0.2">
      <c r="A573" s="46" t="str">
        <f t="shared" si="78"/>
        <v/>
      </c>
      <c r="B573" s="60"/>
      <c r="C573" s="60"/>
      <c r="D573" s="61"/>
      <c r="E573" s="59"/>
      <c r="F573" s="61"/>
      <c r="G573" s="149"/>
      <c r="H573" s="61"/>
      <c r="I573" s="57" t="str">
        <f t="shared" si="79"/>
        <v>-</v>
      </c>
      <c r="J573" s="26" t="str">
        <f t="shared" si="82"/>
        <v/>
      </c>
      <c r="K573" s="26" t="str">
        <f t="shared" si="80"/>
        <v/>
      </c>
      <c r="L573" s="26" t="str">
        <f t="shared" si="83"/>
        <v/>
      </c>
      <c r="M573" s="26" t="str">
        <f t="shared" si="84"/>
        <v/>
      </c>
      <c r="N573" s="26" t="str">
        <f t="shared" si="85"/>
        <v/>
      </c>
      <c r="O573" s="26" t="str">
        <f t="shared" si="86"/>
        <v/>
      </c>
      <c r="P573" s="56" t="str">
        <f>IF(OR(ISBLANK(Lieferung!$B$15),ISBLANK(G573)),"",IF(M573=FALSE,FALSE,IF(AND((Lieferung!$B$15-YEAR(G573))&gt;=16,(Lieferung!$B$15-YEAR(G573))&lt;=65),TRUE,FALSE)))</f>
        <v/>
      </c>
      <c r="Q573" s="26" t="str">
        <f>IF(ISBLANK(E573),"",IF(COUNTIF(Qualifikation!$O$12:$O$1011,I573)&gt;0,TRUE,FALSE))</f>
        <v/>
      </c>
      <c r="R573" s="62" t="str">
        <f t="shared" si="81"/>
        <v/>
      </c>
    </row>
    <row r="574" spans="1:18" x14ac:dyDescent="0.2">
      <c r="A574" s="46" t="str">
        <f t="shared" si="78"/>
        <v/>
      </c>
      <c r="B574" s="60"/>
      <c r="C574" s="60"/>
      <c r="D574" s="61"/>
      <c r="E574" s="59"/>
      <c r="F574" s="61"/>
      <c r="G574" s="149"/>
      <c r="H574" s="61"/>
      <c r="I574" s="57" t="str">
        <f t="shared" si="79"/>
        <v>-</v>
      </c>
      <c r="J574" s="26" t="str">
        <f t="shared" si="82"/>
        <v/>
      </c>
      <c r="K574" s="26" t="str">
        <f t="shared" si="80"/>
        <v/>
      </c>
      <c r="L574" s="26" t="str">
        <f t="shared" si="83"/>
        <v/>
      </c>
      <c r="M574" s="26" t="str">
        <f t="shared" si="84"/>
        <v/>
      </c>
      <c r="N574" s="26" t="str">
        <f t="shared" si="85"/>
        <v/>
      </c>
      <c r="O574" s="26" t="str">
        <f t="shared" si="86"/>
        <v/>
      </c>
      <c r="P574" s="56" t="str">
        <f>IF(OR(ISBLANK(Lieferung!$B$15),ISBLANK(G574)),"",IF(M574=FALSE,FALSE,IF(AND((Lieferung!$B$15-YEAR(G574))&gt;=16,(Lieferung!$B$15-YEAR(G574))&lt;=65),TRUE,FALSE)))</f>
        <v/>
      </c>
      <c r="Q574" s="26" t="str">
        <f>IF(ISBLANK(E574),"",IF(COUNTIF(Qualifikation!$O$12:$O$1011,I574)&gt;0,TRUE,FALSE))</f>
        <v/>
      </c>
      <c r="R574" s="62" t="str">
        <f t="shared" si="81"/>
        <v/>
      </c>
    </row>
    <row r="575" spans="1:18" x14ac:dyDescent="0.2">
      <c r="A575" s="46" t="str">
        <f t="shared" si="78"/>
        <v/>
      </c>
      <c r="B575" s="60"/>
      <c r="C575" s="60"/>
      <c r="D575" s="61"/>
      <c r="E575" s="59"/>
      <c r="F575" s="61"/>
      <c r="G575" s="149"/>
      <c r="H575" s="61"/>
      <c r="I575" s="57" t="str">
        <f t="shared" si="79"/>
        <v>-</v>
      </c>
      <c r="J575" s="26" t="str">
        <f t="shared" si="82"/>
        <v/>
      </c>
      <c r="K575" s="26" t="str">
        <f t="shared" si="80"/>
        <v/>
      </c>
      <c r="L575" s="26" t="str">
        <f t="shared" si="83"/>
        <v/>
      </c>
      <c r="M575" s="26" t="str">
        <f t="shared" si="84"/>
        <v/>
      </c>
      <c r="N575" s="26" t="str">
        <f t="shared" si="85"/>
        <v/>
      </c>
      <c r="O575" s="26" t="str">
        <f t="shared" si="86"/>
        <v/>
      </c>
      <c r="P575" s="56" t="str">
        <f>IF(OR(ISBLANK(Lieferung!$B$15),ISBLANK(G575)),"",IF(M575=FALSE,FALSE,IF(AND((Lieferung!$B$15-YEAR(G575))&gt;=16,(Lieferung!$B$15-YEAR(G575))&lt;=65),TRUE,FALSE)))</f>
        <v/>
      </c>
      <c r="Q575" s="26" t="str">
        <f>IF(ISBLANK(E575),"",IF(COUNTIF(Qualifikation!$O$12:$O$1011,I575)&gt;0,TRUE,FALSE))</f>
        <v/>
      </c>
      <c r="R575" s="62" t="str">
        <f t="shared" si="81"/>
        <v/>
      </c>
    </row>
    <row r="576" spans="1:18" x14ac:dyDescent="0.2">
      <c r="A576" s="46" t="str">
        <f t="shared" si="78"/>
        <v/>
      </c>
      <c r="B576" s="60"/>
      <c r="C576" s="60"/>
      <c r="D576" s="61"/>
      <c r="E576" s="59"/>
      <c r="F576" s="61"/>
      <c r="G576" s="149"/>
      <c r="H576" s="61"/>
      <c r="I576" s="57" t="str">
        <f t="shared" si="79"/>
        <v>-</v>
      </c>
      <c r="J576" s="26" t="str">
        <f t="shared" si="82"/>
        <v/>
      </c>
      <c r="K576" s="26" t="str">
        <f t="shared" si="80"/>
        <v/>
      </c>
      <c r="L576" s="26" t="str">
        <f t="shared" si="83"/>
        <v/>
      </c>
      <c r="M576" s="26" t="str">
        <f t="shared" si="84"/>
        <v/>
      </c>
      <c r="N576" s="26" t="str">
        <f t="shared" si="85"/>
        <v/>
      </c>
      <c r="O576" s="26" t="str">
        <f t="shared" si="86"/>
        <v/>
      </c>
      <c r="P576" s="56" t="str">
        <f>IF(OR(ISBLANK(Lieferung!$B$15),ISBLANK(G576)),"",IF(M576=FALSE,FALSE,IF(AND((Lieferung!$B$15-YEAR(G576))&gt;=16,(Lieferung!$B$15-YEAR(G576))&lt;=65),TRUE,FALSE)))</f>
        <v/>
      </c>
      <c r="Q576" s="26" t="str">
        <f>IF(ISBLANK(E576),"",IF(COUNTIF(Qualifikation!$O$12:$O$1011,I576)&gt;0,TRUE,FALSE))</f>
        <v/>
      </c>
      <c r="R576" s="62" t="str">
        <f t="shared" si="81"/>
        <v/>
      </c>
    </row>
    <row r="577" spans="1:18" x14ac:dyDescent="0.2">
      <c r="A577" s="46" t="str">
        <f t="shared" si="78"/>
        <v/>
      </c>
      <c r="B577" s="60"/>
      <c r="C577" s="60"/>
      <c r="D577" s="61"/>
      <c r="E577" s="59"/>
      <c r="F577" s="61"/>
      <c r="G577" s="149"/>
      <c r="H577" s="61"/>
      <c r="I577" s="57" t="str">
        <f t="shared" si="79"/>
        <v>-</v>
      </c>
      <c r="J577" s="26" t="str">
        <f t="shared" si="82"/>
        <v/>
      </c>
      <c r="K577" s="26" t="str">
        <f t="shared" si="80"/>
        <v/>
      </c>
      <c r="L577" s="26" t="str">
        <f t="shared" si="83"/>
        <v/>
      </c>
      <c r="M577" s="26" t="str">
        <f t="shared" si="84"/>
        <v/>
      </c>
      <c r="N577" s="26" t="str">
        <f t="shared" si="85"/>
        <v/>
      </c>
      <c r="O577" s="26" t="str">
        <f t="shared" si="86"/>
        <v/>
      </c>
      <c r="P577" s="56" t="str">
        <f>IF(OR(ISBLANK(Lieferung!$B$15),ISBLANK(G577)),"",IF(M577=FALSE,FALSE,IF(AND((Lieferung!$B$15-YEAR(G577))&gt;=16,(Lieferung!$B$15-YEAR(G577))&lt;=65),TRUE,FALSE)))</f>
        <v/>
      </c>
      <c r="Q577" s="26" t="str">
        <f>IF(ISBLANK(E577),"",IF(COUNTIF(Qualifikation!$O$12:$O$1011,I577)&gt;0,TRUE,FALSE))</f>
        <v/>
      </c>
      <c r="R577" s="62" t="str">
        <f t="shared" si="81"/>
        <v/>
      </c>
    </row>
    <row r="578" spans="1:18" x14ac:dyDescent="0.2">
      <c r="A578" s="46" t="str">
        <f t="shared" si="78"/>
        <v/>
      </c>
      <c r="B578" s="60"/>
      <c r="C578" s="60"/>
      <c r="D578" s="61"/>
      <c r="E578" s="59"/>
      <c r="F578" s="61"/>
      <c r="G578" s="149"/>
      <c r="H578" s="61"/>
      <c r="I578" s="57" t="str">
        <f t="shared" si="79"/>
        <v>-</v>
      </c>
      <c r="J578" s="26" t="str">
        <f t="shared" si="82"/>
        <v/>
      </c>
      <c r="K578" s="26" t="str">
        <f t="shared" si="80"/>
        <v/>
      </c>
      <c r="L578" s="26" t="str">
        <f t="shared" si="83"/>
        <v/>
      </c>
      <c r="M578" s="26" t="str">
        <f t="shared" si="84"/>
        <v/>
      </c>
      <c r="N578" s="26" t="str">
        <f t="shared" si="85"/>
        <v/>
      </c>
      <c r="O578" s="26" t="str">
        <f t="shared" si="86"/>
        <v/>
      </c>
      <c r="P578" s="56" t="str">
        <f>IF(OR(ISBLANK(Lieferung!$B$15),ISBLANK(G578)),"",IF(M578=FALSE,FALSE,IF(AND((Lieferung!$B$15-YEAR(G578))&gt;=16,(Lieferung!$B$15-YEAR(G578))&lt;=65),TRUE,FALSE)))</f>
        <v/>
      </c>
      <c r="Q578" s="26" t="str">
        <f>IF(ISBLANK(E578),"",IF(COUNTIF(Qualifikation!$O$12:$O$1011,I578)&gt;0,TRUE,FALSE))</f>
        <v/>
      </c>
      <c r="R578" s="62" t="str">
        <f t="shared" si="81"/>
        <v/>
      </c>
    </row>
    <row r="579" spans="1:18" x14ac:dyDescent="0.2">
      <c r="A579" s="46" t="str">
        <f t="shared" si="78"/>
        <v/>
      </c>
      <c r="B579" s="60"/>
      <c r="C579" s="60"/>
      <c r="D579" s="61"/>
      <c r="E579" s="59"/>
      <c r="F579" s="61"/>
      <c r="G579" s="149"/>
      <c r="H579" s="61"/>
      <c r="I579" s="57" t="str">
        <f t="shared" si="79"/>
        <v>-</v>
      </c>
      <c r="J579" s="26" t="str">
        <f t="shared" si="82"/>
        <v/>
      </c>
      <c r="K579" s="26" t="str">
        <f t="shared" si="80"/>
        <v/>
      </c>
      <c r="L579" s="26" t="str">
        <f t="shared" si="83"/>
        <v/>
      </c>
      <c r="M579" s="26" t="str">
        <f t="shared" si="84"/>
        <v/>
      </c>
      <c r="N579" s="26" t="str">
        <f t="shared" si="85"/>
        <v/>
      </c>
      <c r="O579" s="26" t="str">
        <f t="shared" si="86"/>
        <v/>
      </c>
      <c r="P579" s="56" t="str">
        <f>IF(OR(ISBLANK(Lieferung!$B$15),ISBLANK(G579)),"",IF(M579=FALSE,FALSE,IF(AND((Lieferung!$B$15-YEAR(G579))&gt;=16,(Lieferung!$B$15-YEAR(G579))&lt;=65),TRUE,FALSE)))</f>
        <v/>
      </c>
      <c r="Q579" s="26" t="str">
        <f>IF(ISBLANK(E579),"",IF(COUNTIF(Qualifikation!$O$12:$O$1011,I579)&gt;0,TRUE,FALSE))</f>
        <v/>
      </c>
      <c r="R579" s="62" t="str">
        <f t="shared" si="81"/>
        <v/>
      </c>
    </row>
    <row r="580" spans="1:18" x14ac:dyDescent="0.2">
      <c r="A580" s="46" t="str">
        <f t="shared" si="78"/>
        <v/>
      </c>
      <c r="B580" s="60"/>
      <c r="C580" s="60"/>
      <c r="D580" s="61"/>
      <c r="E580" s="59"/>
      <c r="F580" s="61"/>
      <c r="G580" s="149"/>
      <c r="H580" s="61"/>
      <c r="I580" s="57" t="str">
        <f t="shared" si="79"/>
        <v>-</v>
      </c>
      <c r="J580" s="26" t="str">
        <f t="shared" si="82"/>
        <v/>
      </c>
      <c r="K580" s="26" t="str">
        <f t="shared" si="80"/>
        <v/>
      </c>
      <c r="L580" s="26" t="str">
        <f t="shared" si="83"/>
        <v/>
      </c>
      <c r="M580" s="26" t="str">
        <f t="shared" si="84"/>
        <v/>
      </c>
      <c r="N580" s="26" t="str">
        <f t="shared" si="85"/>
        <v/>
      </c>
      <c r="O580" s="26" t="str">
        <f t="shared" si="86"/>
        <v/>
      </c>
      <c r="P580" s="56" t="str">
        <f>IF(OR(ISBLANK(Lieferung!$B$15),ISBLANK(G580)),"",IF(M580=FALSE,FALSE,IF(AND((Lieferung!$B$15-YEAR(G580))&gt;=16,(Lieferung!$B$15-YEAR(G580))&lt;=65),TRUE,FALSE)))</f>
        <v/>
      </c>
      <c r="Q580" s="26" t="str">
        <f>IF(ISBLANK(E580),"",IF(COUNTIF(Qualifikation!$O$12:$O$1011,I580)&gt;0,TRUE,FALSE))</f>
        <v/>
      </c>
      <c r="R580" s="62" t="str">
        <f t="shared" si="81"/>
        <v/>
      </c>
    </row>
    <row r="581" spans="1:18" x14ac:dyDescent="0.2">
      <c r="A581" s="46" t="str">
        <f t="shared" si="78"/>
        <v/>
      </c>
      <c r="B581" s="60"/>
      <c r="C581" s="60"/>
      <c r="D581" s="61"/>
      <c r="E581" s="59"/>
      <c r="F581" s="61"/>
      <c r="G581" s="149"/>
      <c r="H581" s="61"/>
      <c r="I581" s="57" t="str">
        <f t="shared" si="79"/>
        <v>-</v>
      </c>
      <c r="J581" s="26" t="str">
        <f t="shared" si="82"/>
        <v/>
      </c>
      <c r="K581" s="26" t="str">
        <f t="shared" si="80"/>
        <v/>
      </c>
      <c r="L581" s="26" t="str">
        <f t="shared" si="83"/>
        <v/>
      </c>
      <c r="M581" s="26" t="str">
        <f t="shared" si="84"/>
        <v/>
      </c>
      <c r="N581" s="26" t="str">
        <f t="shared" si="85"/>
        <v/>
      </c>
      <c r="O581" s="26" t="str">
        <f t="shared" si="86"/>
        <v/>
      </c>
      <c r="P581" s="56" t="str">
        <f>IF(OR(ISBLANK(Lieferung!$B$15),ISBLANK(G581)),"",IF(M581=FALSE,FALSE,IF(AND((Lieferung!$B$15-YEAR(G581))&gt;=16,(Lieferung!$B$15-YEAR(G581))&lt;=65),TRUE,FALSE)))</f>
        <v/>
      </c>
      <c r="Q581" s="26" t="str">
        <f>IF(ISBLANK(E581),"",IF(COUNTIF(Qualifikation!$O$12:$O$1011,I581)&gt;0,TRUE,FALSE))</f>
        <v/>
      </c>
      <c r="R581" s="62" t="str">
        <f t="shared" si="81"/>
        <v/>
      </c>
    </row>
    <row r="582" spans="1:18" x14ac:dyDescent="0.2">
      <c r="A582" s="46" t="str">
        <f t="shared" si="78"/>
        <v/>
      </c>
      <c r="B582" s="60"/>
      <c r="C582" s="60"/>
      <c r="D582" s="61"/>
      <c r="E582" s="59"/>
      <c r="F582" s="61"/>
      <c r="G582" s="149"/>
      <c r="H582" s="61"/>
      <c r="I582" s="57" t="str">
        <f t="shared" si="79"/>
        <v>-</v>
      </c>
      <c r="J582" s="26" t="str">
        <f t="shared" si="82"/>
        <v/>
      </c>
      <c r="K582" s="26" t="str">
        <f t="shared" si="80"/>
        <v/>
      </c>
      <c r="L582" s="26" t="str">
        <f t="shared" si="83"/>
        <v/>
      </c>
      <c r="M582" s="26" t="str">
        <f t="shared" si="84"/>
        <v/>
      </c>
      <c r="N582" s="26" t="str">
        <f t="shared" si="85"/>
        <v/>
      </c>
      <c r="O582" s="26" t="str">
        <f t="shared" si="86"/>
        <v/>
      </c>
      <c r="P582" s="56" t="str">
        <f>IF(OR(ISBLANK(Lieferung!$B$15),ISBLANK(G582)),"",IF(M582=FALSE,FALSE,IF(AND((Lieferung!$B$15-YEAR(G582))&gt;=16,(Lieferung!$B$15-YEAR(G582))&lt;=65),TRUE,FALSE)))</f>
        <v/>
      </c>
      <c r="Q582" s="26" t="str">
        <f>IF(ISBLANK(E582),"",IF(COUNTIF(Qualifikation!$O$12:$O$1011,I582)&gt;0,TRUE,FALSE))</f>
        <v/>
      </c>
      <c r="R582" s="62" t="str">
        <f t="shared" si="81"/>
        <v/>
      </c>
    </row>
    <row r="583" spans="1:18" x14ac:dyDescent="0.2">
      <c r="A583" s="46" t="str">
        <f t="shared" si="78"/>
        <v/>
      </c>
      <c r="B583" s="60"/>
      <c r="C583" s="60"/>
      <c r="D583" s="61"/>
      <c r="E583" s="59"/>
      <c r="F583" s="61"/>
      <c r="G583" s="149"/>
      <c r="H583" s="61"/>
      <c r="I583" s="57" t="str">
        <f t="shared" si="79"/>
        <v>-</v>
      </c>
      <c r="J583" s="26" t="str">
        <f t="shared" si="82"/>
        <v/>
      </c>
      <c r="K583" s="26" t="str">
        <f t="shared" si="80"/>
        <v/>
      </c>
      <c r="L583" s="26" t="str">
        <f t="shared" si="83"/>
        <v/>
      </c>
      <c r="M583" s="26" t="str">
        <f t="shared" si="84"/>
        <v/>
      </c>
      <c r="N583" s="26" t="str">
        <f t="shared" si="85"/>
        <v/>
      </c>
      <c r="O583" s="26" t="str">
        <f t="shared" si="86"/>
        <v/>
      </c>
      <c r="P583" s="56" t="str">
        <f>IF(OR(ISBLANK(Lieferung!$B$15),ISBLANK(G583)),"",IF(M583=FALSE,FALSE,IF(AND((Lieferung!$B$15-YEAR(G583))&gt;=16,(Lieferung!$B$15-YEAR(G583))&lt;=65),TRUE,FALSE)))</f>
        <v/>
      </c>
      <c r="Q583" s="26" t="str">
        <f>IF(ISBLANK(E583),"",IF(COUNTIF(Qualifikation!$O$12:$O$1011,I583)&gt;0,TRUE,FALSE))</f>
        <v/>
      </c>
      <c r="R583" s="62" t="str">
        <f t="shared" si="81"/>
        <v/>
      </c>
    </row>
    <row r="584" spans="1:18" x14ac:dyDescent="0.2">
      <c r="A584" s="46" t="str">
        <f t="shared" si="78"/>
        <v/>
      </c>
      <c r="B584" s="60"/>
      <c r="C584" s="60"/>
      <c r="D584" s="61"/>
      <c r="E584" s="59"/>
      <c r="F584" s="61"/>
      <c r="G584" s="149"/>
      <c r="H584" s="61"/>
      <c r="I584" s="57" t="str">
        <f t="shared" si="79"/>
        <v>-</v>
      </c>
      <c r="J584" s="26" t="str">
        <f t="shared" si="82"/>
        <v/>
      </c>
      <c r="K584" s="26" t="str">
        <f t="shared" si="80"/>
        <v/>
      </c>
      <c r="L584" s="26" t="str">
        <f t="shared" si="83"/>
        <v/>
      </c>
      <c r="M584" s="26" t="str">
        <f t="shared" si="84"/>
        <v/>
      </c>
      <c r="N584" s="26" t="str">
        <f t="shared" si="85"/>
        <v/>
      </c>
      <c r="O584" s="26" t="str">
        <f t="shared" si="86"/>
        <v/>
      </c>
      <c r="P584" s="56" t="str">
        <f>IF(OR(ISBLANK(Lieferung!$B$15),ISBLANK(G584)),"",IF(M584=FALSE,FALSE,IF(AND((Lieferung!$B$15-YEAR(G584))&gt;=16,(Lieferung!$B$15-YEAR(G584))&lt;=65),TRUE,FALSE)))</f>
        <v/>
      </c>
      <c r="Q584" s="26" t="str">
        <f>IF(ISBLANK(E584),"",IF(COUNTIF(Qualifikation!$O$12:$O$1011,I584)&gt;0,TRUE,FALSE))</f>
        <v/>
      </c>
      <c r="R584" s="62" t="str">
        <f t="shared" si="81"/>
        <v/>
      </c>
    </row>
    <row r="585" spans="1:18" x14ac:dyDescent="0.2">
      <c r="A585" s="46" t="str">
        <f t="shared" si="78"/>
        <v/>
      </c>
      <c r="B585" s="60"/>
      <c r="C585" s="60"/>
      <c r="D585" s="61"/>
      <c r="E585" s="59"/>
      <c r="F585" s="61"/>
      <c r="G585" s="149"/>
      <c r="H585" s="61"/>
      <c r="I585" s="57" t="str">
        <f t="shared" si="79"/>
        <v>-</v>
      </c>
      <c r="J585" s="26" t="str">
        <f t="shared" si="82"/>
        <v/>
      </c>
      <c r="K585" s="26" t="str">
        <f t="shared" si="80"/>
        <v/>
      </c>
      <c r="L585" s="26" t="str">
        <f t="shared" si="83"/>
        <v/>
      </c>
      <c r="M585" s="26" t="str">
        <f t="shared" si="84"/>
        <v/>
      </c>
      <c r="N585" s="26" t="str">
        <f t="shared" si="85"/>
        <v/>
      </c>
      <c r="O585" s="26" t="str">
        <f t="shared" si="86"/>
        <v/>
      </c>
      <c r="P585" s="56" t="str">
        <f>IF(OR(ISBLANK(Lieferung!$B$15),ISBLANK(G585)),"",IF(M585=FALSE,FALSE,IF(AND((Lieferung!$B$15-YEAR(G585))&gt;=16,(Lieferung!$B$15-YEAR(G585))&lt;=65),TRUE,FALSE)))</f>
        <v/>
      </c>
      <c r="Q585" s="26" t="str">
        <f>IF(ISBLANK(E585),"",IF(COUNTIF(Qualifikation!$O$12:$O$1011,I585)&gt;0,TRUE,FALSE))</f>
        <v/>
      </c>
      <c r="R585" s="62" t="str">
        <f t="shared" si="81"/>
        <v/>
      </c>
    </row>
    <row r="586" spans="1:18" x14ac:dyDescent="0.2">
      <c r="A586" s="46" t="str">
        <f t="shared" si="78"/>
        <v/>
      </c>
      <c r="B586" s="60"/>
      <c r="C586" s="60"/>
      <c r="D586" s="61"/>
      <c r="E586" s="59"/>
      <c r="F586" s="61"/>
      <c r="G586" s="149"/>
      <c r="H586" s="61"/>
      <c r="I586" s="57" t="str">
        <f t="shared" si="79"/>
        <v>-</v>
      </c>
      <c r="J586" s="26" t="str">
        <f t="shared" si="82"/>
        <v/>
      </c>
      <c r="K586" s="26" t="str">
        <f t="shared" si="80"/>
        <v/>
      </c>
      <c r="L586" s="26" t="str">
        <f t="shared" si="83"/>
        <v/>
      </c>
      <c r="M586" s="26" t="str">
        <f t="shared" si="84"/>
        <v/>
      </c>
      <c r="N586" s="26" t="str">
        <f t="shared" si="85"/>
        <v/>
      </c>
      <c r="O586" s="26" t="str">
        <f t="shared" si="86"/>
        <v/>
      </c>
      <c r="P586" s="56" t="str">
        <f>IF(OR(ISBLANK(Lieferung!$B$15),ISBLANK(G586)),"",IF(M586=FALSE,FALSE,IF(AND((Lieferung!$B$15-YEAR(G586))&gt;=16,(Lieferung!$B$15-YEAR(G586))&lt;=65),TRUE,FALSE)))</f>
        <v/>
      </c>
      <c r="Q586" s="26" t="str">
        <f>IF(ISBLANK(E586),"",IF(COUNTIF(Qualifikation!$O$12:$O$1011,I586)&gt;0,TRUE,FALSE))</f>
        <v/>
      </c>
      <c r="R586" s="62" t="str">
        <f t="shared" si="81"/>
        <v/>
      </c>
    </row>
    <row r="587" spans="1:18" x14ac:dyDescent="0.2">
      <c r="A587" s="46" t="str">
        <f t="shared" si="78"/>
        <v/>
      </c>
      <c r="B587" s="60"/>
      <c r="C587" s="60"/>
      <c r="D587" s="61"/>
      <c r="E587" s="59"/>
      <c r="F587" s="61"/>
      <c r="G587" s="149"/>
      <c r="H587" s="61"/>
      <c r="I587" s="57" t="str">
        <f t="shared" si="79"/>
        <v>-</v>
      </c>
      <c r="J587" s="26" t="str">
        <f t="shared" si="82"/>
        <v/>
      </c>
      <c r="K587" s="26" t="str">
        <f t="shared" si="80"/>
        <v/>
      </c>
      <c r="L587" s="26" t="str">
        <f t="shared" si="83"/>
        <v/>
      </c>
      <c r="M587" s="26" t="str">
        <f t="shared" si="84"/>
        <v/>
      </c>
      <c r="N587" s="26" t="str">
        <f t="shared" si="85"/>
        <v/>
      </c>
      <c r="O587" s="26" t="str">
        <f t="shared" si="86"/>
        <v/>
      </c>
      <c r="P587" s="56" t="str">
        <f>IF(OR(ISBLANK(Lieferung!$B$15),ISBLANK(G587)),"",IF(M587=FALSE,FALSE,IF(AND((Lieferung!$B$15-YEAR(G587))&gt;=16,(Lieferung!$B$15-YEAR(G587))&lt;=65),TRUE,FALSE)))</f>
        <v/>
      </c>
      <c r="Q587" s="26" t="str">
        <f>IF(ISBLANK(E587),"",IF(COUNTIF(Qualifikation!$O$12:$O$1011,I587)&gt;0,TRUE,FALSE))</f>
        <v/>
      </c>
      <c r="R587" s="62" t="str">
        <f t="shared" si="81"/>
        <v/>
      </c>
    </row>
    <row r="588" spans="1:18" x14ac:dyDescent="0.2">
      <c r="A588" s="46" t="str">
        <f t="shared" si="78"/>
        <v/>
      </c>
      <c r="B588" s="60"/>
      <c r="C588" s="60"/>
      <c r="D588" s="61"/>
      <c r="E588" s="59"/>
      <c r="F588" s="61"/>
      <c r="G588" s="149"/>
      <c r="H588" s="61"/>
      <c r="I588" s="57" t="str">
        <f t="shared" si="79"/>
        <v>-</v>
      </c>
      <c r="J588" s="26" t="str">
        <f t="shared" si="82"/>
        <v/>
      </c>
      <c r="K588" s="26" t="str">
        <f t="shared" si="80"/>
        <v/>
      </c>
      <c r="L588" s="26" t="str">
        <f t="shared" si="83"/>
        <v/>
      </c>
      <c r="M588" s="26" t="str">
        <f t="shared" si="84"/>
        <v/>
      </c>
      <c r="N588" s="26" t="str">
        <f t="shared" si="85"/>
        <v/>
      </c>
      <c r="O588" s="26" t="str">
        <f t="shared" si="86"/>
        <v/>
      </c>
      <c r="P588" s="56" t="str">
        <f>IF(OR(ISBLANK(Lieferung!$B$15),ISBLANK(G588)),"",IF(M588=FALSE,FALSE,IF(AND((Lieferung!$B$15-YEAR(G588))&gt;=16,(Lieferung!$B$15-YEAR(G588))&lt;=65),TRUE,FALSE)))</f>
        <v/>
      </c>
      <c r="Q588" s="26" t="str">
        <f>IF(ISBLANK(E588),"",IF(COUNTIF(Qualifikation!$O$12:$O$1011,I588)&gt;0,TRUE,FALSE))</f>
        <v/>
      </c>
      <c r="R588" s="62" t="str">
        <f t="shared" si="81"/>
        <v/>
      </c>
    </row>
    <row r="589" spans="1:18" x14ac:dyDescent="0.2">
      <c r="A589" s="46" t="str">
        <f t="shared" ref="A589:A652" si="87">IF(ISBLANK(D589),"",IF(COUNTA(D589:H589)&lt;&gt;5,"Unvollständig",IF(OR(COUNTIF(J589:P589,FALSE)&gt;0,COUNTIF(J589:P589,#N/A)&gt;0),"Fehler",IF(NOT(P589),"Achtung",IF(NOT(Q589),"Nicht verwendet","OK")))))</f>
        <v/>
      </c>
      <c r="B589" s="60"/>
      <c r="C589" s="60"/>
      <c r="D589" s="61"/>
      <c r="E589" s="59"/>
      <c r="F589" s="61"/>
      <c r="G589" s="149"/>
      <c r="H589" s="61"/>
      <c r="I589" s="57" t="str">
        <f t="shared" ref="I589:I652" si="88">IF(ISBLANK(E589),"-",CONCATENATE(E589," ",B589," ",C589))</f>
        <v>-</v>
      </c>
      <c r="J589" s="26" t="str">
        <f t="shared" si="82"/>
        <v/>
      </c>
      <c r="K589" s="26" t="str">
        <f t="shared" ref="K589:K652" si="89">IF(OR(ISBLANK(E589)),"",NOT(COUNTIF($E$12:$E$1011,$E589)&gt;1))</f>
        <v/>
      </c>
      <c r="L589" s="26" t="str">
        <f t="shared" si="83"/>
        <v/>
      </c>
      <c r="M589" s="26" t="str">
        <f t="shared" si="84"/>
        <v/>
      </c>
      <c r="N589" s="26" t="str">
        <f t="shared" si="85"/>
        <v/>
      </c>
      <c r="O589" s="26" t="str">
        <f t="shared" si="86"/>
        <v/>
      </c>
      <c r="P589" s="56" t="str">
        <f>IF(OR(ISBLANK(Lieferung!$B$15),ISBLANK(G589)),"",IF(M589=FALSE,FALSE,IF(AND((Lieferung!$B$15-YEAR(G589))&gt;=16,(Lieferung!$B$15-YEAR(G589))&lt;=65),TRUE,FALSE)))</f>
        <v/>
      </c>
      <c r="Q589" s="26" t="str">
        <f>IF(ISBLANK(E589),"",IF(COUNTIF(Qualifikation!$O$12:$O$1011,I589)&gt;0,TRUE,FALSE))</f>
        <v/>
      </c>
      <c r="R589" s="62" t="str">
        <f t="shared" ref="R589:R652" si="90">IF(A589="","",IF(A589&lt;&gt;"Nicht verwendet",1,0))</f>
        <v/>
      </c>
    </row>
    <row r="590" spans="1:18" x14ac:dyDescent="0.2">
      <c r="A590" s="46" t="str">
        <f t="shared" si="87"/>
        <v/>
      </c>
      <c r="B590" s="60"/>
      <c r="C590" s="60"/>
      <c r="D590" s="61"/>
      <c r="E590" s="59"/>
      <c r="F590" s="61"/>
      <c r="G590" s="149"/>
      <c r="H590" s="61"/>
      <c r="I590" s="57" t="str">
        <f t="shared" si="88"/>
        <v>-</v>
      </c>
      <c r="J590" s="26" t="str">
        <f t="shared" si="82"/>
        <v/>
      </c>
      <c r="K590" s="26" t="str">
        <f t="shared" si="89"/>
        <v/>
      </c>
      <c r="L590" s="26" t="str">
        <f t="shared" si="83"/>
        <v/>
      </c>
      <c r="M590" s="26" t="str">
        <f t="shared" si="84"/>
        <v/>
      </c>
      <c r="N590" s="26" t="str">
        <f t="shared" si="85"/>
        <v/>
      </c>
      <c r="O590" s="26" t="str">
        <f t="shared" si="86"/>
        <v/>
      </c>
      <c r="P590" s="56" t="str">
        <f>IF(OR(ISBLANK(Lieferung!$B$15),ISBLANK(G590)),"",IF(M590=FALSE,FALSE,IF(AND((Lieferung!$B$15-YEAR(G590))&gt;=16,(Lieferung!$B$15-YEAR(G590))&lt;=65),TRUE,FALSE)))</f>
        <v/>
      </c>
      <c r="Q590" s="26" t="str">
        <f>IF(ISBLANK(E590),"",IF(COUNTIF(Qualifikation!$O$12:$O$1011,I590)&gt;0,TRUE,FALSE))</f>
        <v/>
      </c>
      <c r="R590" s="62" t="str">
        <f t="shared" si="90"/>
        <v/>
      </c>
    </row>
    <row r="591" spans="1:18" x14ac:dyDescent="0.2">
      <c r="A591" s="46" t="str">
        <f t="shared" si="87"/>
        <v/>
      </c>
      <c r="B591" s="60"/>
      <c r="C591" s="60"/>
      <c r="D591" s="61"/>
      <c r="E591" s="59"/>
      <c r="F591" s="61"/>
      <c r="G591" s="149"/>
      <c r="H591" s="61"/>
      <c r="I591" s="57" t="str">
        <f t="shared" si="88"/>
        <v>-</v>
      </c>
      <c r="J591" s="26" t="str">
        <f t="shared" si="82"/>
        <v/>
      </c>
      <c r="K591" s="26" t="str">
        <f t="shared" si="89"/>
        <v/>
      </c>
      <c r="L591" s="26" t="str">
        <f t="shared" si="83"/>
        <v/>
      </c>
      <c r="M591" s="26" t="str">
        <f t="shared" si="84"/>
        <v/>
      </c>
      <c r="N591" s="26" t="str">
        <f t="shared" si="85"/>
        <v/>
      </c>
      <c r="O591" s="26" t="str">
        <f t="shared" si="86"/>
        <v/>
      </c>
      <c r="P591" s="56" t="str">
        <f>IF(OR(ISBLANK(Lieferung!$B$15),ISBLANK(G591)),"",IF(M591=FALSE,FALSE,IF(AND((Lieferung!$B$15-YEAR(G591))&gt;=16,(Lieferung!$B$15-YEAR(G591))&lt;=65),TRUE,FALSE)))</f>
        <v/>
      </c>
      <c r="Q591" s="26" t="str">
        <f>IF(ISBLANK(E591),"",IF(COUNTIF(Qualifikation!$O$12:$O$1011,I591)&gt;0,TRUE,FALSE))</f>
        <v/>
      </c>
      <c r="R591" s="62" t="str">
        <f t="shared" si="90"/>
        <v/>
      </c>
    </row>
    <row r="592" spans="1:18" x14ac:dyDescent="0.2">
      <c r="A592" s="46" t="str">
        <f t="shared" si="87"/>
        <v/>
      </c>
      <c r="B592" s="60"/>
      <c r="C592" s="60"/>
      <c r="D592" s="61"/>
      <c r="E592" s="59"/>
      <c r="F592" s="61"/>
      <c r="G592" s="149"/>
      <c r="H592" s="61"/>
      <c r="I592" s="57" t="str">
        <f t="shared" si="88"/>
        <v>-</v>
      </c>
      <c r="J592" s="26" t="str">
        <f t="shared" si="82"/>
        <v/>
      </c>
      <c r="K592" s="26" t="str">
        <f t="shared" si="89"/>
        <v/>
      </c>
      <c r="L592" s="26" t="str">
        <f t="shared" si="83"/>
        <v/>
      </c>
      <c r="M592" s="26" t="str">
        <f t="shared" si="84"/>
        <v/>
      </c>
      <c r="N592" s="26" t="str">
        <f t="shared" si="85"/>
        <v/>
      </c>
      <c r="O592" s="26" t="str">
        <f t="shared" si="86"/>
        <v/>
      </c>
      <c r="P592" s="56" t="str">
        <f>IF(OR(ISBLANK(Lieferung!$B$15),ISBLANK(G592)),"",IF(M592=FALSE,FALSE,IF(AND((Lieferung!$B$15-YEAR(G592))&gt;=16,(Lieferung!$B$15-YEAR(G592))&lt;=65),TRUE,FALSE)))</f>
        <v/>
      </c>
      <c r="Q592" s="26" t="str">
        <f>IF(ISBLANK(E592),"",IF(COUNTIF(Qualifikation!$O$12:$O$1011,I592)&gt;0,TRUE,FALSE))</f>
        <v/>
      </c>
      <c r="R592" s="62" t="str">
        <f t="shared" si="90"/>
        <v/>
      </c>
    </row>
    <row r="593" spans="1:18" x14ac:dyDescent="0.2">
      <c r="A593" s="46" t="str">
        <f t="shared" si="87"/>
        <v/>
      </c>
      <c r="B593" s="60"/>
      <c r="C593" s="60"/>
      <c r="D593" s="61"/>
      <c r="E593" s="59"/>
      <c r="F593" s="61"/>
      <c r="G593" s="149"/>
      <c r="H593" s="61"/>
      <c r="I593" s="57" t="str">
        <f t="shared" si="88"/>
        <v>-</v>
      </c>
      <c r="J593" s="26" t="str">
        <f t="shared" si="82"/>
        <v/>
      </c>
      <c r="K593" s="26" t="str">
        <f t="shared" si="89"/>
        <v/>
      </c>
      <c r="L593" s="26" t="str">
        <f t="shared" si="83"/>
        <v/>
      </c>
      <c r="M593" s="26" t="str">
        <f t="shared" si="84"/>
        <v/>
      </c>
      <c r="N593" s="26" t="str">
        <f t="shared" si="85"/>
        <v/>
      </c>
      <c r="O593" s="26" t="str">
        <f t="shared" si="86"/>
        <v/>
      </c>
      <c r="P593" s="56" t="str">
        <f>IF(OR(ISBLANK(Lieferung!$B$15),ISBLANK(G593)),"",IF(M593=FALSE,FALSE,IF(AND((Lieferung!$B$15-YEAR(G593))&gt;=16,(Lieferung!$B$15-YEAR(G593))&lt;=65),TRUE,FALSE)))</f>
        <v/>
      </c>
      <c r="Q593" s="26" t="str">
        <f>IF(ISBLANK(E593),"",IF(COUNTIF(Qualifikation!$O$12:$O$1011,I593)&gt;0,TRUE,FALSE))</f>
        <v/>
      </c>
      <c r="R593" s="62" t="str">
        <f t="shared" si="90"/>
        <v/>
      </c>
    </row>
    <row r="594" spans="1:18" x14ac:dyDescent="0.2">
      <c r="A594" s="46" t="str">
        <f t="shared" si="87"/>
        <v/>
      </c>
      <c r="B594" s="60"/>
      <c r="C594" s="60"/>
      <c r="D594" s="61"/>
      <c r="E594" s="59"/>
      <c r="F594" s="61"/>
      <c r="G594" s="149"/>
      <c r="H594" s="61"/>
      <c r="I594" s="57" t="str">
        <f t="shared" si="88"/>
        <v>-</v>
      </c>
      <c r="J594" s="26" t="str">
        <f t="shared" si="82"/>
        <v/>
      </c>
      <c r="K594" s="26" t="str">
        <f t="shared" si="89"/>
        <v/>
      </c>
      <c r="L594" s="26" t="str">
        <f t="shared" si="83"/>
        <v/>
      </c>
      <c r="M594" s="26" t="str">
        <f t="shared" si="84"/>
        <v/>
      </c>
      <c r="N594" s="26" t="str">
        <f t="shared" si="85"/>
        <v/>
      </c>
      <c r="O594" s="26" t="str">
        <f t="shared" si="86"/>
        <v/>
      </c>
      <c r="P594" s="56" t="str">
        <f>IF(OR(ISBLANK(Lieferung!$B$15),ISBLANK(G594)),"",IF(M594=FALSE,FALSE,IF(AND((Lieferung!$B$15-YEAR(G594))&gt;=16,(Lieferung!$B$15-YEAR(G594))&lt;=65),TRUE,FALSE)))</f>
        <v/>
      </c>
      <c r="Q594" s="26" t="str">
        <f>IF(ISBLANK(E594),"",IF(COUNTIF(Qualifikation!$O$12:$O$1011,I594)&gt;0,TRUE,FALSE))</f>
        <v/>
      </c>
      <c r="R594" s="62" t="str">
        <f t="shared" si="90"/>
        <v/>
      </c>
    </row>
    <row r="595" spans="1:18" x14ac:dyDescent="0.2">
      <c r="A595" s="46" t="str">
        <f t="shared" si="87"/>
        <v/>
      </c>
      <c r="B595" s="60"/>
      <c r="C595" s="60"/>
      <c r="D595" s="61"/>
      <c r="E595" s="59"/>
      <c r="F595" s="61"/>
      <c r="G595" s="149"/>
      <c r="H595" s="61"/>
      <c r="I595" s="57" t="str">
        <f t="shared" si="88"/>
        <v>-</v>
      </c>
      <c r="J595" s="26" t="str">
        <f t="shared" si="82"/>
        <v/>
      </c>
      <c r="K595" s="26" t="str">
        <f t="shared" si="89"/>
        <v/>
      </c>
      <c r="L595" s="26" t="str">
        <f t="shared" si="83"/>
        <v/>
      </c>
      <c r="M595" s="26" t="str">
        <f t="shared" si="84"/>
        <v/>
      </c>
      <c r="N595" s="26" t="str">
        <f t="shared" si="85"/>
        <v/>
      </c>
      <c r="O595" s="26" t="str">
        <f t="shared" si="86"/>
        <v/>
      </c>
      <c r="P595" s="56" t="str">
        <f>IF(OR(ISBLANK(Lieferung!$B$15),ISBLANK(G595)),"",IF(M595=FALSE,FALSE,IF(AND((Lieferung!$B$15-YEAR(G595))&gt;=16,(Lieferung!$B$15-YEAR(G595))&lt;=65),TRUE,FALSE)))</f>
        <v/>
      </c>
      <c r="Q595" s="26" t="str">
        <f>IF(ISBLANK(E595),"",IF(COUNTIF(Qualifikation!$O$12:$O$1011,I595)&gt;0,TRUE,FALSE))</f>
        <v/>
      </c>
      <c r="R595" s="62" t="str">
        <f t="shared" si="90"/>
        <v/>
      </c>
    </row>
    <row r="596" spans="1:18" x14ac:dyDescent="0.2">
      <c r="A596" s="46" t="str">
        <f t="shared" si="87"/>
        <v/>
      </c>
      <c r="B596" s="60"/>
      <c r="C596" s="60"/>
      <c r="D596" s="61"/>
      <c r="E596" s="59"/>
      <c r="F596" s="61"/>
      <c r="G596" s="149"/>
      <c r="H596" s="61"/>
      <c r="I596" s="57" t="str">
        <f t="shared" si="88"/>
        <v>-</v>
      </c>
      <c r="J596" s="26" t="str">
        <f t="shared" si="82"/>
        <v/>
      </c>
      <c r="K596" s="26" t="str">
        <f t="shared" si="89"/>
        <v/>
      </c>
      <c r="L596" s="26" t="str">
        <f t="shared" si="83"/>
        <v/>
      </c>
      <c r="M596" s="26" t="str">
        <f t="shared" si="84"/>
        <v/>
      </c>
      <c r="N596" s="26" t="str">
        <f t="shared" si="85"/>
        <v/>
      </c>
      <c r="O596" s="26" t="str">
        <f t="shared" si="86"/>
        <v/>
      </c>
      <c r="P596" s="56" t="str">
        <f>IF(OR(ISBLANK(Lieferung!$B$15),ISBLANK(G596)),"",IF(M596=FALSE,FALSE,IF(AND((Lieferung!$B$15-YEAR(G596))&gt;=16,(Lieferung!$B$15-YEAR(G596))&lt;=65),TRUE,FALSE)))</f>
        <v/>
      </c>
      <c r="Q596" s="26" t="str">
        <f>IF(ISBLANK(E596),"",IF(COUNTIF(Qualifikation!$O$12:$O$1011,I596)&gt;0,TRUE,FALSE))</f>
        <v/>
      </c>
      <c r="R596" s="62" t="str">
        <f t="shared" si="90"/>
        <v/>
      </c>
    </row>
    <row r="597" spans="1:18" x14ac:dyDescent="0.2">
      <c r="A597" s="46" t="str">
        <f t="shared" si="87"/>
        <v/>
      </c>
      <c r="B597" s="60"/>
      <c r="C597" s="60"/>
      <c r="D597" s="61"/>
      <c r="E597" s="59"/>
      <c r="F597" s="61"/>
      <c r="G597" s="149"/>
      <c r="H597" s="61"/>
      <c r="I597" s="57" t="str">
        <f t="shared" si="88"/>
        <v>-</v>
      </c>
      <c r="J597" s="26" t="str">
        <f t="shared" si="82"/>
        <v/>
      </c>
      <c r="K597" s="26" t="str">
        <f t="shared" si="89"/>
        <v/>
      </c>
      <c r="L597" s="26" t="str">
        <f t="shared" si="83"/>
        <v/>
      </c>
      <c r="M597" s="26" t="str">
        <f t="shared" si="84"/>
        <v/>
      </c>
      <c r="N597" s="26" t="str">
        <f t="shared" si="85"/>
        <v/>
      </c>
      <c r="O597" s="26" t="str">
        <f t="shared" si="86"/>
        <v/>
      </c>
      <c r="P597" s="56" t="str">
        <f>IF(OR(ISBLANK(Lieferung!$B$15),ISBLANK(G597)),"",IF(M597=FALSE,FALSE,IF(AND((Lieferung!$B$15-YEAR(G597))&gt;=16,(Lieferung!$B$15-YEAR(G597))&lt;=65),TRUE,FALSE)))</f>
        <v/>
      </c>
      <c r="Q597" s="26" t="str">
        <f>IF(ISBLANK(E597),"",IF(COUNTIF(Qualifikation!$O$12:$O$1011,I597)&gt;0,TRUE,FALSE))</f>
        <v/>
      </c>
      <c r="R597" s="62" t="str">
        <f t="shared" si="90"/>
        <v/>
      </c>
    </row>
    <row r="598" spans="1:18" x14ac:dyDescent="0.2">
      <c r="A598" s="46" t="str">
        <f t="shared" si="87"/>
        <v/>
      </c>
      <c r="B598" s="60"/>
      <c r="C598" s="60"/>
      <c r="D598" s="61"/>
      <c r="E598" s="59"/>
      <c r="F598" s="61"/>
      <c r="G598" s="149"/>
      <c r="H598" s="61"/>
      <c r="I598" s="57" t="str">
        <f t="shared" si="88"/>
        <v>-</v>
      </c>
      <c r="J598" s="26" t="str">
        <f t="shared" si="82"/>
        <v/>
      </c>
      <c r="K598" s="26" t="str">
        <f t="shared" si="89"/>
        <v/>
      </c>
      <c r="L598" s="26" t="str">
        <f t="shared" si="83"/>
        <v/>
      </c>
      <c r="M598" s="26" t="str">
        <f t="shared" si="84"/>
        <v/>
      </c>
      <c r="N598" s="26" t="str">
        <f t="shared" si="85"/>
        <v/>
      </c>
      <c r="O598" s="26" t="str">
        <f t="shared" si="86"/>
        <v/>
      </c>
      <c r="P598" s="56" t="str">
        <f>IF(OR(ISBLANK(Lieferung!$B$15),ISBLANK(G598)),"",IF(M598=FALSE,FALSE,IF(AND((Lieferung!$B$15-YEAR(G598))&gt;=16,(Lieferung!$B$15-YEAR(G598))&lt;=65),TRUE,FALSE)))</f>
        <v/>
      </c>
      <c r="Q598" s="26" t="str">
        <f>IF(ISBLANK(E598),"",IF(COUNTIF(Qualifikation!$O$12:$O$1011,I598)&gt;0,TRUE,FALSE))</f>
        <v/>
      </c>
      <c r="R598" s="62" t="str">
        <f t="shared" si="90"/>
        <v/>
      </c>
    </row>
    <row r="599" spans="1:18" x14ac:dyDescent="0.2">
      <c r="A599" s="46" t="str">
        <f t="shared" si="87"/>
        <v/>
      </c>
      <c r="B599" s="60"/>
      <c r="C599" s="60"/>
      <c r="D599" s="61"/>
      <c r="E599" s="59"/>
      <c r="F599" s="61"/>
      <c r="G599" s="149"/>
      <c r="H599" s="61"/>
      <c r="I599" s="57" t="str">
        <f t="shared" si="88"/>
        <v>-</v>
      </c>
      <c r="J599" s="26" t="str">
        <f t="shared" si="82"/>
        <v/>
      </c>
      <c r="K599" s="26" t="str">
        <f t="shared" si="89"/>
        <v/>
      </c>
      <c r="L599" s="26" t="str">
        <f t="shared" si="83"/>
        <v/>
      </c>
      <c r="M599" s="26" t="str">
        <f t="shared" si="84"/>
        <v/>
      </c>
      <c r="N599" s="26" t="str">
        <f t="shared" si="85"/>
        <v/>
      </c>
      <c r="O599" s="26" t="str">
        <f t="shared" si="86"/>
        <v/>
      </c>
      <c r="P599" s="56" t="str">
        <f>IF(OR(ISBLANK(Lieferung!$B$15),ISBLANK(G599)),"",IF(M599=FALSE,FALSE,IF(AND((Lieferung!$B$15-YEAR(G599))&gt;=16,(Lieferung!$B$15-YEAR(G599))&lt;=65),TRUE,FALSE)))</f>
        <v/>
      </c>
      <c r="Q599" s="26" t="str">
        <f>IF(ISBLANK(E599),"",IF(COUNTIF(Qualifikation!$O$12:$O$1011,I599)&gt;0,TRUE,FALSE))</f>
        <v/>
      </c>
      <c r="R599" s="62" t="str">
        <f t="shared" si="90"/>
        <v/>
      </c>
    </row>
    <row r="600" spans="1:18" x14ac:dyDescent="0.2">
      <c r="A600" s="46" t="str">
        <f t="shared" si="87"/>
        <v/>
      </c>
      <c r="B600" s="60"/>
      <c r="C600" s="60"/>
      <c r="D600" s="61"/>
      <c r="E600" s="59"/>
      <c r="F600" s="61"/>
      <c r="G600" s="149"/>
      <c r="H600" s="61"/>
      <c r="I600" s="57" t="str">
        <f t="shared" si="88"/>
        <v>-</v>
      </c>
      <c r="J600" s="26" t="str">
        <f t="shared" si="82"/>
        <v/>
      </c>
      <c r="K600" s="26" t="str">
        <f t="shared" si="89"/>
        <v/>
      </c>
      <c r="L600" s="26" t="str">
        <f t="shared" si="83"/>
        <v/>
      </c>
      <c r="M600" s="26" t="str">
        <f t="shared" si="84"/>
        <v/>
      </c>
      <c r="N600" s="26" t="str">
        <f t="shared" si="85"/>
        <v/>
      </c>
      <c r="O600" s="26" t="str">
        <f t="shared" si="86"/>
        <v/>
      </c>
      <c r="P600" s="56" t="str">
        <f>IF(OR(ISBLANK(Lieferung!$B$15),ISBLANK(G600)),"",IF(M600=FALSE,FALSE,IF(AND((Lieferung!$B$15-YEAR(G600))&gt;=16,(Lieferung!$B$15-YEAR(G600))&lt;=65),TRUE,FALSE)))</f>
        <v/>
      </c>
      <c r="Q600" s="26" t="str">
        <f>IF(ISBLANK(E600),"",IF(COUNTIF(Qualifikation!$O$12:$O$1011,I600)&gt;0,TRUE,FALSE))</f>
        <v/>
      </c>
      <c r="R600" s="62" t="str">
        <f t="shared" si="90"/>
        <v/>
      </c>
    </row>
    <row r="601" spans="1:18" x14ac:dyDescent="0.2">
      <c r="A601" s="46" t="str">
        <f t="shared" si="87"/>
        <v/>
      </c>
      <c r="B601" s="60"/>
      <c r="C601" s="60"/>
      <c r="D601" s="61"/>
      <c r="E601" s="59"/>
      <c r="F601" s="61"/>
      <c r="G601" s="149"/>
      <c r="H601" s="61"/>
      <c r="I601" s="57" t="str">
        <f t="shared" si="88"/>
        <v>-</v>
      </c>
      <c r="J601" s="26" t="str">
        <f t="shared" si="82"/>
        <v/>
      </c>
      <c r="K601" s="26" t="str">
        <f t="shared" si="89"/>
        <v/>
      </c>
      <c r="L601" s="26" t="str">
        <f t="shared" si="83"/>
        <v/>
      </c>
      <c r="M601" s="26" t="str">
        <f t="shared" si="84"/>
        <v/>
      </c>
      <c r="N601" s="26" t="str">
        <f t="shared" si="85"/>
        <v/>
      </c>
      <c r="O601" s="26" t="str">
        <f t="shared" si="86"/>
        <v/>
      </c>
      <c r="P601" s="56" t="str">
        <f>IF(OR(ISBLANK(Lieferung!$B$15),ISBLANK(G601)),"",IF(M601=FALSE,FALSE,IF(AND((Lieferung!$B$15-YEAR(G601))&gt;=16,(Lieferung!$B$15-YEAR(G601))&lt;=65),TRUE,FALSE)))</f>
        <v/>
      </c>
      <c r="Q601" s="26" t="str">
        <f>IF(ISBLANK(E601),"",IF(COUNTIF(Qualifikation!$O$12:$O$1011,I601)&gt;0,TRUE,FALSE))</f>
        <v/>
      </c>
      <c r="R601" s="62" t="str">
        <f t="shared" si="90"/>
        <v/>
      </c>
    </row>
    <row r="602" spans="1:18" x14ac:dyDescent="0.2">
      <c r="A602" s="46" t="str">
        <f t="shared" si="87"/>
        <v/>
      </c>
      <c r="B602" s="60"/>
      <c r="C602" s="60"/>
      <c r="D602" s="61"/>
      <c r="E602" s="59"/>
      <c r="F602" s="61"/>
      <c r="G602" s="149"/>
      <c r="H602" s="61"/>
      <c r="I602" s="57" t="str">
        <f t="shared" si="88"/>
        <v>-</v>
      </c>
      <c r="J602" s="26" t="str">
        <f t="shared" si="82"/>
        <v/>
      </c>
      <c r="K602" s="26" t="str">
        <f t="shared" si="89"/>
        <v/>
      </c>
      <c r="L602" s="26" t="str">
        <f t="shared" si="83"/>
        <v/>
      </c>
      <c r="M602" s="26" t="str">
        <f t="shared" si="84"/>
        <v/>
      </c>
      <c r="N602" s="26" t="str">
        <f t="shared" si="85"/>
        <v/>
      </c>
      <c r="O602" s="26" t="str">
        <f t="shared" si="86"/>
        <v/>
      </c>
      <c r="P602" s="56" t="str">
        <f>IF(OR(ISBLANK(Lieferung!$B$15),ISBLANK(G602)),"",IF(M602=FALSE,FALSE,IF(AND((Lieferung!$B$15-YEAR(G602))&gt;=16,(Lieferung!$B$15-YEAR(G602))&lt;=65),TRUE,FALSE)))</f>
        <v/>
      </c>
      <c r="Q602" s="26" t="str">
        <f>IF(ISBLANK(E602),"",IF(COUNTIF(Qualifikation!$O$12:$O$1011,I602)&gt;0,TRUE,FALSE))</f>
        <v/>
      </c>
      <c r="R602" s="62" t="str">
        <f t="shared" si="90"/>
        <v/>
      </c>
    </row>
    <row r="603" spans="1:18" x14ac:dyDescent="0.2">
      <c r="A603" s="46" t="str">
        <f t="shared" si="87"/>
        <v/>
      </c>
      <c r="B603" s="60"/>
      <c r="C603" s="60"/>
      <c r="D603" s="61"/>
      <c r="E603" s="59"/>
      <c r="F603" s="61"/>
      <c r="G603" s="149"/>
      <c r="H603" s="61"/>
      <c r="I603" s="57" t="str">
        <f t="shared" si="88"/>
        <v>-</v>
      </c>
      <c r="J603" s="26" t="str">
        <f t="shared" si="82"/>
        <v/>
      </c>
      <c r="K603" s="26" t="str">
        <f t="shared" si="89"/>
        <v/>
      </c>
      <c r="L603" s="26" t="str">
        <f t="shared" si="83"/>
        <v/>
      </c>
      <c r="M603" s="26" t="str">
        <f t="shared" si="84"/>
        <v/>
      </c>
      <c r="N603" s="26" t="str">
        <f t="shared" si="85"/>
        <v/>
      </c>
      <c r="O603" s="26" t="str">
        <f t="shared" si="86"/>
        <v/>
      </c>
      <c r="P603" s="56" t="str">
        <f>IF(OR(ISBLANK(Lieferung!$B$15),ISBLANK(G603)),"",IF(M603=FALSE,FALSE,IF(AND((Lieferung!$B$15-YEAR(G603))&gt;=16,(Lieferung!$B$15-YEAR(G603))&lt;=65),TRUE,FALSE)))</f>
        <v/>
      </c>
      <c r="Q603" s="26" t="str">
        <f>IF(ISBLANK(E603),"",IF(COUNTIF(Qualifikation!$O$12:$O$1011,I603)&gt;0,TRUE,FALSE))</f>
        <v/>
      </c>
      <c r="R603" s="62" t="str">
        <f t="shared" si="90"/>
        <v/>
      </c>
    </row>
    <row r="604" spans="1:18" x14ac:dyDescent="0.2">
      <c r="A604" s="46" t="str">
        <f t="shared" si="87"/>
        <v/>
      </c>
      <c r="B604" s="60"/>
      <c r="C604" s="60"/>
      <c r="D604" s="61"/>
      <c r="E604" s="59"/>
      <c r="F604" s="61"/>
      <c r="G604" s="149"/>
      <c r="H604" s="61"/>
      <c r="I604" s="57" t="str">
        <f t="shared" si="88"/>
        <v>-</v>
      </c>
      <c r="J604" s="26" t="str">
        <f t="shared" si="82"/>
        <v/>
      </c>
      <c r="K604" s="26" t="str">
        <f t="shared" si="89"/>
        <v/>
      </c>
      <c r="L604" s="26" t="str">
        <f t="shared" si="83"/>
        <v/>
      </c>
      <c r="M604" s="26" t="str">
        <f t="shared" si="84"/>
        <v/>
      </c>
      <c r="N604" s="26" t="str">
        <f t="shared" si="85"/>
        <v/>
      </c>
      <c r="O604" s="26" t="str">
        <f t="shared" si="86"/>
        <v/>
      </c>
      <c r="P604" s="56" t="str">
        <f>IF(OR(ISBLANK(Lieferung!$B$15),ISBLANK(G604)),"",IF(M604=FALSE,FALSE,IF(AND((Lieferung!$B$15-YEAR(G604))&gt;=16,(Lieferung!$B$15-YEAR(G604))&lt;=65),TRUE,FALSE)))</f>
        <v/>
      </c>
      <c r="Q604" s="26" t="str">
        <f>IF(ISBLANK(E604),"",IF(COUNTIF(Qualifikation!$O$12:$O$1011,I604)&gt;0,TRUE,FALSE))</f>
        <v/>
      </c>
      <c r="R604" s="62" t="str">
        <f t="shared" si="90"/>
        <v/>
      </c>
    </row>
    <row r="605" spans="1:18" x14ac:dyDescent="0.2">
      <c r="A605" s="46" t="str">
        <f t="shared" si="87"/>
        <v/>
      </c>
      <c r="B605" s="60"/>
      <c r="C605" s="60"/>
      <c r="D605" s="61"/>
      <c r="E605" s="59"/>
      <c r="F605" s="61"/>
      <c r="G605" s="149"/>
      <c r="H605" s="61"/>
      <c r="I605" s="57" t="str">
        <f t="shared" si="88"/>
        <v>-</v>
      </c>
      <c r="J605" s="26" t="str">
        <f t="shared" si="82"/>
        <v/>
      </c>
      <c r="K605" s="26" t="str">
        <f t="shared" si="89"/>
        <v/>
      </c>
      <c r="L605" s="26" t="str">
        <f t="shared" si="83"/>
        <v/>
      </c>
      <c r="M605" s="26" t="str">
        <f t="shared" si="84"/>
        <v/>
      </c>
      <c r="N605" s="26" t="str">
        <f t="shared" si="85"/>
        <v/>
      </c>
      <c r="O605" s="26" t="str">
        <f t="shared" si="86"/>
        <v/>
      </c>
      <c r="P605" s="56" t="str">
        <f>IF(OR(ISBLANK(Lieferung!$B$15),ISBLANK(G605)),"",IF(M605=FALSE,FALSE,IF(AND((Lieferung!$B$15-YEAR(G605))&gt;=16,(Lieferung!$B$15-YEAR(G605))&lt;=65),TRUE,FALSE)))</f>
        <v/>
      </c>
      <c r="Q605" s="26" t="str">
        <f>IF(ISBLANK(E605),"",IF(COUNTIF(Qualifikation!$O$12:$O$1011,I605)&gt;0,TRUE,FALSE))</f>
        <v/>
      </c>
      <c r="R605" s="62" t="str">
        <f t="shared" si="90"/>
        <v/>
      </c>
    </row>
    <row r="606" spans="1:18" x14ac:dyDescent="0.2">
      <c r="A606" s="46" t="str">
        <f t="shared" si="87"/>
        <v/>
      </c>
      <c r="B606" s="60"/>
      <c r="C606" s="60"/>
      <c r="D606" s="61"/>
      <c r="E606" s="59"/>
      <c r="F606" s="61"/>
      <c r="G606" s="149"/>
      <c r="H606" s="61"/>
      <c r="I606" s="57" t="str">
        <f t="shared" si="88"/>
        <v>-</v>
      </c>
      <c r="J606" s="26" t="str">
        <f t="shared" si="82"/>
        <v/>
      </c>
      <c r="K606" s="26" t="str">
        <f t="shared" si="89"/>
        <v/>
      </c>
      <c r="L606" s="26" t="str">
        <f t="shared" si="83"/>
        <v/>
      </c>
      <c r="M606" s="26" t="str">
        <f t="shared" si="84"/>
        <v/>
      </c>
      <c r="N606" s="26" t="str">
        <f t="shared" si="85"/>
        <v/>
      </c>
      <c r="O606" s="26" t="str">
        <f t="shared" si="86"/>
        <v/>
      </c>
      <c r="P606" s="56" t="str">
        <f>IF(OR(ISBLANK(Lieferung!$B$15),ISBLANK(G606)),"",IF(M606=FALSE,FALSE,IF(AND((Lieferung!$B$15-YEAR(G606))&gt;=16,(Lieferung!$B$15-YEAR(G606))&lt;=65),TRUE,FALSE)))</f>
        <v/>
      </c>
      <c r="Q606" s="26" t="str">
        <f>IF(ISBLANK(E606),"",IF(COUNTIF(Qualifikation!$O$12:$O$1011,I606)&gt;0,TRUE,FALSE))</f>
        <v/>
      </c>
      <c r="R606" s="62" t="str">
        <f t="shared" si="90"/>
        <v/>
      </c>
    </row>
    <row r="607" spans="1:18" x14ac:dyDescent="0.2">
      <c r="A607" s="46" t="str">
        <f t="shared" si="87"/>
        <v/>
      </c>
      <c r="B607" s="60"/>
      <c r="C607" s="60"/>
      <c r="D607" s="61"/>
      <c r="E607" s="59"/>
      <c r="F607" s="61"/>
      <c r="G607" s="149"/>
      <c r="H607" s="61"/>
      <c r="I607" s="57" t="str">
        <f t="shared" si="88"/>
        <v>-</v>
      </c>
      <c r="J607" s="26" t="str">
        <f t="shared" si="82"/>
        <v/>
      </c>
      <c r="K607" s="26" t="str">
        <f t="shared" si="89"/>
        <v/>
      </c>
      <c r="L607" s="26" t="str">
        <f t="shared" si="83"/>
        <v/>
      </c>
      <c r="M607" s="26" t="str">
        <f t="shared" si="84"/>
        <v/>
      </c>
      <c r="N607" s="26" t="str">
        <f t="shared" si="85"/>
        <v/>
      </c>
      <c r="O607" s="26" t="str">
        <f t="shared" si="86"/>
        <v/>
      </c>
      <c r="P607" s="56" t="str">
        <f>IF(OR(ISBLANK(Lieferung!$B$15),ISBLANK(G607)),"",IF(M607=FALSE,FALSE,IF(AND((Lieferung!$B$15-YEAR(G607))&gt;=16,(Lieferung!$B$15-YEAR(G607))&lt;=65),TRUE,FALSE)))</f>
        <v/>
      </c>
      <c r="Q607" s="26" t="str">
        <f>IF(ISBLANK(E607),"",IF(COUNTIF(Qualifikation!$O$12:$O$1011,I607)&gt;0,TRUE,FALSE))</f>
        <v/>
      </c>
      <c r="R607" s="62" t="str">
        <f t="shared" si="90"/>
        <v/>
      </c>
    </row>
    <row r="608" spans="1:18" x14ac:dyDescent="0.2">
      <c r="A608" s="46" t="str">
        <f t="shared" si="87"/>
        <v/>
      </c>
      <c r="B608" s="60"/>
      <c r="C608" s="60"/>
      <c r="D608" s="61"/>
      <c r="E608" s="59"/>
      <c r="F608" s="61"/>
      <c r="G608" s="149"/>
      <c r="H608" s="61"/>
      <c r="I608" s="57" t="str">
        <f t="shared" si="88"/>
        <v>-</v>
      </c>
      <c r="J608" s="26" t="str">
        <f t="shared" si="82"/>
        <v/>
      </c>
      <c r="K608" s="26" t="str">
        <f t="shared" si="89"/>
        <v/>
      </c>
      <c r="L608" s="26" t="str">
        <f t="shared" si="83"/>
        <v/>
      </c>
      <c r="M608" s="26" t="str">
        <f t="shared" si="84"/>
        <v/>
      </c>
      <c r="N608" s="26" t="str">
        <f t="shared" si="85"/>
        <v/>
      </c>
      <c r="O608" s="26" t="str">
        <f t="shared" si="86"/>
        <v/>
      </c>
      <c r="P608" s="56" t="str">
        <f>IF(OR(ISBLANK(Lieferung!$B$15),ISBLANK(G608)),"",IF(M608=FALSE,FALSE,IF(AND((Lieferung!$B$15-YEAR(G608))&gt;=16,(Lieferung!$B$15-YEAR(G608))&lt;=65),TRUE,FALSE)))</f>
        <v/>
      </c>
      <c r="Q608" s="26" t="str">
        <f>IF(ISBLANK(E608),"",IF(COUNTIF(Qualifikation!$O$12:$O$1011,I608)&gt;0,TRUE,FALSE))</f>
        <v/>
      </c>
      <c r="R608" s="62" t="str">
        <f t="shared" si="90"/>
        <v/>
      </c>
    </row>
    <row r="609" spans="1:18" x14ac:dyDescent="0.2">
      <c r="A609" s="46" t="str">
        <f t="shared" si="87"/>
        <v/>
      </c>
      <c r="B609" s="60"/>
      <c r="C609" s="60"/>
      <c r="D609" s="61"/>
      <c r="E609" s="59"/>
      <c r="F609" s="61"/>
      <c r="G609" s="149"/>
      <c r="H609" s="61"/>
      <c r="I609" s="57" t="str">
        <f t="shared" si="88"/>
        <v>-</v>
      </c>
      <c r="J609" s="26" t="str">
        <f t="shared" si="82"/>
        <v/>
      </c>
      <c r="K609" s="26" t="str">
        <f t="shared" si="89"/>
        <v/>
      </c>
      <c r="L609" s="26" t="str">
        <f t="shared" si="83"/>
        <v/>
      </c>
      <c r="M609" s="26" t="str">
        <f t="shared" si="84"/>
        <v/>
      </c>
      <c r="N609" s="26" t="str">
        <f t="shared" si="85"/>
        <v/>
      </c>
      <c r="O609" s="26" t="str">
        <f t="shared" si="86"/>
        <v/>
      </c>
      <c r="P609" s="56" t="str">
        <f>IF(OR(ISBLANK(Lieferung!$B$15),ISBLANK(G609)),"",IF(M609=FALSE,FALSE,IF(AND((Lieferung!$B$15-YEAR(G609))&gt;=16,(Lieferung!$B$15-YEAR(G609))&lt;=65),TRUE,FALSE)))</f>
        <v/>
      </c>
      <c r="Q609" s="26" t="str">
        <f>IF(ISBLANK(E609),"",IF(COUNTIF(Qualifikation!$O$12:$O$1011,I609)&gt;0,TRUE,FALSE))</f>
        <v/>
      </c>
      <c r="R609" s="62" t="str">
        <f t="shared" si="90"/>
        <v/>
      </c>
    </row>
    <row r="610" spans="1:18" x14ac:dyDescent="0.2">
      <c r="A610" s="46" t="str">
        <f t="shared" si="87"/>
        <v/>
      </c>
      <c r="B610" s="60"/>
      <c r="C610" s="60"/>
      <c r="D610" s="61"/>
      <c r="E610" s="59"/>
      <c r="F610" s="61"/>
      <c r="G610" s="149"/>
      <c r="H610" s="61"/>
      <c r="I610" s="57" t="str">
        <f t="shared" si="88"/>
        <v>-</v>
      </c>
      <c r="J610" s="26" t="str">
        <f t="shared" si="82"/>
        <v/>
      </c>
      <c r="K610" s="26" t="str">
        <f t="shared" si="89"/>
        <v/>
      </c>
      <c r="L610" s="26" t="str">
        <f t="shared" si="83"/>
        <v/>
      </c>
      <c r="M610" s="26" t="str">
        <f t="shared" si="84"/>
        <v/>
      </c>
      <c r="N610" s="26" t="str">
        <f t="shared" si="85"/>
        <v/>
      </c>
      <c r="O610" s="26" t="str">
        <f t="shared" si="86"/>
        <v/>
      </c>
      <c r="P610" s="56" t="str">
        <f>IF(OR(ISBLANK(Lieferung!$B$15),ISBLANK(G610)),"",IF(M610=FALSE,FALSE,IF(AND((Lieferung!$B$15-YEAR(G610))&gt;=16,(Lieferung!$B$15-YEAR(G610))&lt;=65),TRUE,FALSE)))</f>
        <v/>
      </c>
      <c r="Q610" s="26" t="str">
        <f>IF(ISBLANK(E610),"",IF(COUNTIF(Qualifikation!$O$12:$O$1011,I610)&gt;0,TRUE,FALSE))</f>
        <v/>
      </c>
      <c r="R610" s="62" t="str">
        <f t="shared" si="90"/>
        <v/>
      </c>
    </row>
    <row r="611" spans="1:18" x14ac:dyDescent="0.2">
      <c r="A611" s="46" t="str">
        <f t="shared" si="87"/>
        <v/>
      </c>
      <c r="B611" s="60"/>
      <c r="C611" s="60"/>
      <c r="D611" s="61"/>
      <c r="E611" s="59"/>
      <c r="F611" s="61"/>
      <c r="G611" s="149"/>
      <c r="H611" s="61"/>
      <c r="I611" s="57" t="str">
        <f t="shared" si="88"/>
        <v>-</v>
      </c>
      <c r="J611" s="26" t="str">
        <f t="shared" si="82"/>
        <v/>
      </c>
      <c r="K611" s="26" t="str">
        <f t="shared" si="89"/>
        <v/>
      </c>
      <c r="L611" s="26" t="str">
        <f t="shared" si="83"/>
        <v/>
      </c>
      <c r="M611" s="26" t="str">
        <f t="shared" si="84"/>
        <v/>
      </c>
      <c r="N611" s="26" t="str">
        <f t="shared" si="85"/>
        <v/>
      </c>
      <c r="O611" s="26" t="str">
        <f t="shared" si="86"/>
        <v/>
      </c>
      <c r="P611" s="56" t="str">
        <f>IF(OR(ISBLANK(Lieferung!$B$15),ISBLANK(G611)),"",IF(M611=FALSE,FALSE,IF(AND((Lieferung!$B$15-YEAR(G611))&gt;=16,(Lieferung!$B$15-YEAR(G611))&lt;=65),TRUE,FALSE)))</f>
        <v/>
      </c>
      <c r="Q611" s="26" t="str">
        <f>IF(ISBLANK(E611),"",IF(COUNTIF(Qualifikation!$O$12:$O$1011,I611)&gt;0,TRUE,FALSE))</f>
        <v/>
      </c>
      <c r="R611" s="62" t="str">
        <f t="shared" si="90"/>
        <v/>
      </c>
    </row>
    <row r="612" spans="1:18" x14ac:dyDescent="0.2">
      <c r="A612" s="46" t="str">
        <f t="shared" si="87"/>
        <v/>
      </c>
      <c r="B612" s="60"/>
      <c r="C612" s="60"/>
      <c r="D612" s="61"/>
      <c r="E612" s="59"/>
      <c r="F612" s="61"/>
      <c r="G612" s="149"/>
      <c r="H612" s="61"/>
      <c r="I612" s="57" t="str">
        <f t="shared" si="88"/>
        <v>-</v>
      </c>
      <c r="J612" s="26" t="str">
        <f t="shared" si="82"/>
        <v/>
      </c>
      <c r="K612" s="26" t="str">
        <f t="shared" si="89"/>
        <v/>
      </c>
      <c r="L612" s="26" t="str">
        <f t="shared" si="83"/>
        <v/>
      </c>
      <c r="M612" s="26" t="str">
        <f t="shared" si="84"/>
        <v/>
      </c>
      <c r="N612" s="26" t="str">
        <f t="shared" si="85"/>
        <v/>
      </c>
      <c r="O612" s="26" t="str">
        <f t="shared" si="86"/>
        <v/>
      </c>
      <c r="P612" s="56" t="str">
        <f>IF(OR(ISBLANK(Lieferung!$B$15),ISBLANK(G612)),"",IF(M612=FALSE,FALSE,IF(AND((Lieferung!$B$15-YEAR(G612))&gt;=16,(Lieferung!$B$15-YEAR(G612))&lt;=65),TRUE,FALSE)))</f>
        <v/>
      </c>
      <c r="Q612" s="26" t="str">
        <f>IF(ISBLANK(E612),"",IF(COUNTIF(Qualifikation!$O$12:$O$1011,I612)&gt;0,TRUE,FALSE))</f>
        <v/>
      </c>
      <c r="R612" s="62" t="str">
        <f t="shared" si="90"/>
        <v/>
      </c>
    </row>
    <row r="613" spans="1:18" x14ac:dyDescent="0.2">
      <c r="A613" s="46" t="str">
        <f t="shared" si="87"/>
        <v/>
      </c>
      <c r="B613" s="60"/>
      <c r="C613" s="60"/>
      <c r="D613" s="61"/>
      <c r="E613" s="59"/>
      <c r="F613" s="61"/>
      <c r="G613" s="149"/>
      <c r="H613" s="61"/>
      <c r="I613" s="57" t="str">
        <f t="shared" si="88"/>
        <v>-</v>
      </c>
      <c r="J613" s="26" t="str">
        <f t="shared" si="82"/>
        <v/>
      </c>
      <c r="K613" s="26" t="str">
        <f t="shared" si="89"/>
        <v/>
      </c>
      <c r="L613" s="26" t="str">
        <f t="shared" si="83"/>
        <v/>
      </c>
      <c r="M613" s="26" t="str">
        <f t="shared" si="84"/>
        <v/>
      </c>
      <c r="N613" s="26" t="str">
        <f t="shared" si="85"/>
        <v/>
      </c>
      <c r="O613" s="26" t="str">
        <f t="shared" si="86"/>
        <v/>
      </c>
      <c r="P613" s="56" t="str">
        <f>IF(OR(ISBLANK(Lieferung!$B$15),ISBLANK(G613)),"",IF(M613=FALSE,FALSE,IF(AND((Lieferung!$B$15-YEAR(G613))&gt;=16,(Lieferung!$B$15-YEAR(G613))&lt;=65),TRUE,FALSE)))</f>
        <v/>
      </c>
      <c r="Q613" s="26" t="str">
        <f>IF(ISBLANK(E613),"",IF(COUNTIF(Qualifikation!$O$12:$O$1011,I613)&gt;0,TRUE,FALSE))</f>
        <v/>
      </c>
      <c r="R613" s="62" t="str">
        <f t="shared" si="90"/>
        <v/>
      </c>
    </row>
    <row r="614" spans="1:18" x14ac:dyDescent="0.2">
      <c r="A614" s="46" t="str">
        <f t="shared" si="87"/>
        <v/>
      </c>
      <c r="B614" s="60"/>
      <c r="C614" s="60"/>
      <c r="D614" s="61"/>
      <c r="E614" s="59"/>
      <c r="F614" s="61"/>
      <c r="G614" s="149"/>
      <c r="H614" s="61"/>
      <c r="I614" s="57" t="str">
        <f t="shared" si="88"/>
        <v>-</v>
      </c>
      <c r="J614" s="26" t="str">
        <f t="shared" si="82"/>
        <v/>
      </c>
      <c r="K614" s="26" t="str">
        <f t="shared" si="89"/>
        <v/>
      </c>
      <c r="L614" s="26" t="str">
        <f t="shared" si="83"/>
        <v/>
      </c>
      <c r="M614" s="26" t="str">
        <f t="shared" si="84"/>
        <v/>
      </c>
      <c r="N614" s="26" t="str">
        <f t="shared" si="85"/>
        <v/>
      </c>
      <c r="O614" s="26" t="str">
        <f t="shared" si="86"/>
        <v/>
      </c>
      <c r="P614" s="56" t="str">
        <f>IF(OR(ISBLANK(Lieferung!$B$15),ISBLANK(G614)),"",IF(M614=FALSE,FALSE,IF(AND((Lieferung!$B$15-YEAR(G614))&gt;=16,(Lieferung!$B$15-YEAR(G614))&lt;=65),TRUE,FALSE)))</f>
        <v/>
      </c>
      <c r="Q614" s="26" t="str">
        <f>IF(ISBLANK(E614),"",IF(COUNTIF(Qualifikation!$O$12:$O$1011,I614)&gt;0,TRUE,FALSE))</f>
        <v/>
      </c>
      <c r="R614" s="62" t="str">
        <f t="shared" si="90"/>
        <v/>
      </c>
    </row>
    <row r="615" spans="1:18" x14ac:dyDescent="0.2">
      <c r="A615" s="46" t="str">
        <f t="shared" si="87"/>
        <v/>
      </c>
      <c r="B615" s="60"/>
      <c r="C615" s="60"/>
      <c r="D615" s="61"/>
      <c r="E615" s="59"/>
      <c r="F615" s="61"/>
      <c r="G615" s="149"/>
      <c r="H615" s="61"/>
      <c r="I615" s="57" t="str">
        <f t="shared" si="88"/>
        <v>-</v>
      </c>
      <c r="J615" s="26" t="str">
        <f t="shared" si="82"/>
        <v/>
      </c>
      <c r="K615" s="26" t="str">
        <f t="shared" si="89"/>
        <v/>
      </c>
      <c r="L615" s="26" t="str">
        <f t="shared" si="83"/>
        <v/>
      </c>
      <c r="M615" s="26" t="str">
        <f t="shared" si="84"/>
        <v/>
      </c>
      <c r="N615" s="26" t="str">
        <f t="shared" si="85"/>
        <v/>
      </c>
      <c r="O615" s="26" t="str">
        <f t="shared" si="86"/>
        <v/>
      </c>
      <c r="P615" s="56" t="str">
        <f>IF(OR(ISBLANK(Lieferung!$B$15),ISBLANK(G615)),"",IF(M615=FALSE,FALSE,IF(AND((Lieferung!$B$15-YEAR(G615))&gt;=16,(Lieferung!$B$15-YEAR(G615))&lt;=65),TRUE,FALSE)))</f>
        <v/>
      </c>
      <c r="Q615" s="26" t="str">
        <f>IF(ISBLANK(E615),"",IF(COUNTIF(Qualifikation!$O$12:$O$1011,I615)&gt;0,TRUE,FALSE))</f>
        <v/>
      </c>
      <c r="R615" s="62" t="str">
        <f t="shared" si="90"/>
        <v/>
      </c>
    </row>
    <row r="616" spans="1:18" x14ac:dyDescent="0.2">
      <c r="A616" s="46" t="str">
        <f t="shared" si="87"/>
        <v/>
      </c>
      <c r="B616" s="60"/>
      <c r="C616" s="60"/>
      <c r="D616" s="61"/>
      <c r="E616" s="59"/>
      <c r="F616" s="61"/>
      <c r="G616" s="149"/>
      <c r="H616" s="61"/>
      <c r="I616" s="57" t="str">
        <f t="shared" si="88"/>
        <v>-</v>
      </c>
      <c r="J616" s="26" t="str">
        <f t="shared" si="82"/>
        <v/>
      </c>
      <c r="K616" s="26" t="str">
        <f t="shared" si="89"/>
        <v/>
      </c>
      <c r="L616" s="26" t="str">
        <f t="shared" si="83"/>
        <v/>
      </c>
      <c r="M616" s="26" t="str">
        <f t="shared" si="84"/>
        <v/>
      </c>
      <c r="N616" s="26" t="str">
        <f t="shared" si="85"/>
        <v/>
      </c>
      <c r="O616" s="26" t="str">
        <f t="shared" si="86"/>
        <v/>
      </c>
      <c r="P616" s="56" t="str">
        <f>IF(OR(ISBLANK(Lieferung!$B$15),ISBLANK(G616)),"",IF(M616=FALSE,FALSE,IF(AND((Lieferung!$B$15-YEAR(G616))&gt;=16,(Lieferung!$B$15-YEAR(G616))&lt;=65),TRUE,FALSE)))</f>
        <v/>
      </c>
      <c r="Q616" s="26" t="str">
        <f>IF(ISBLANK(E616),"",IF(COUNTIF(Qualifikation!$O$12:$O$1011,I616)&gt;0,TRUE,FALSE))</f>
        <v/>
      </c>
      <c r="R616" s="62" t="str">
        <f t="shared" si="90"/>
        <v/>
      </c>
    </row>
    <row r="617" spans="1:18" x14ac:dyDescent="0.2">
      <c r="A617" s="46" t="str">
        <f t="shared" si="87"/>
        <v/>
      </c>
      <c r="B617" s="60"/>
      <c r="C617" s="60"/>
      <c r="D617" s="61"/>
      <c r="E617" s="59"/>
      <c r="F617" s="61"/>
      <c r="G617" s="149"/>
      <c r="H617" s="61"/>
      <c r="I617" s="57" t="str">
        <f t="shared" si="88"/>
        <v>-</v>
      </c>
      <c r="J617" s="26" t="str">
        <f t="shared" si="82"/>
        <v/>
      </c>
      <c r="K617" s="26" t="str">
        <f t="shared" si="89"/>
        <v/>
      </c>
      <c r="L617" s="26" t="str">
        <f t="shared" si="83"/>
        <v/>
      </c>
      <c r="M617" s="26" t="str">
        <f t="shared" si="84"/>
        <v/>
      </c>
      <c r="N617" s="26" t="str">
        <f t="shared" si="85"/>
        <v/>
      </c>
      <c r="O617" s="26" t="str">
        <f t="shared" si="86"/>
        <v/>
      </c>
      <c r="P617" s="56" t="str">
        <f>IF(OR(ISBLANK(Lieferung!$B$15),ISBLANK(G617)),"",IF(M617=FALSE,FALSE,IF(AND((Lieferung!$B$15-YEAR(G617))&gt;=16,(Lieferung!$B$15-YEAR(G617))&lt;=65),TRUE,FALSE)))</f>
        <v/>
      </c>
      <c r="Q617" s="26" t="str">
        <f>IF(ISBLANK(E617),"",IF(COUNTIF(Qualifikation!$O$12:$O$1011,I617)&gt;0,TRUE,FALSE))</f>
        <v/>
      </c>
      <c r="R617" s="62" t="str">
        <f t="shared" si="90"/>
        <v/>
      </c>
    </row>
    <row r="618" spans="1:18" x14ac:dyDescent="0.2">
      <c r="A618" s="46" t="str">
        <f t="shared" si="87"/>
        <v/>
      </c>
      <c r="B618" s="60"/>
      <c r="C618" s="60"/>
      <c r="D618" s="61"/>
      <c r="E618" s="59"/>
      <c r="F618" s="61"/>
      <c r="G618" s="149"/>
      <c r="H618" s="61"/>
      <c r="I618" s="57" t="str">
        <f t="shared" si="88"/>
        <v>-</v>
      </c>
      <c r="J618" s="26" t="str">
        <f t="shared" si="82"/>
        <v/>
      </c>
      <c r="K618" s="26" t="str">
        <f t="shared" si="89"/>
        <v/>
      </c>
      <c r="L618" s="26" t="str">
        <f t="shared" si="83"/>
        <v/>
      </c>
      <c r="M618" s="26" t="str">
        <f t="shared" si="84"/>
        <v/>
      </c>
      <c r="N618" s="26" t="str">
        <f t="shared" si="85"/>
        <v/>
      </c>
      <c r="O618" s="26" t="str">
        <f t="shared" si="86"/>
        <v/>
      </c>
      <c r="P618" s="56" t="str">
        <f>IF(OR(ISBLANK(Lieferung!$B$15),ISBLANK(G618)),"",IF(M618=FALSE,FALSE,IF(AND((Lieferung!$B$15-YEAR(G618))&gt;=16,(Lieferung!$B$15-YEAR(G618))&lt;=65),TRUE,FALSE)))</f>
        <v/>
      </c>
      <c r="Q618" s="26" t="str">
        <f>IF(ISBLANK(E618),"",IF(COUNTIF(Qualifikation!$O$12:$O$1011,I618)&gt;0,TRUE,FALSE))</f>
        <v/>
      </c>
      <c r="R618" s="62" t="str">
        <f t="shared" si="90"/>
        <v/>
      </c>
    </row>
    <row r="619" spans="1:18" x14ac:dyDescent="0.2">
      <c r="A619" s="46" t="str">
        <f t="shared" si="87"/>
        <v/>
      </c>
      <c r="B619" s="60"/>
      <c r="C619" s="60"/>
      <c r="D619" s="61"/>
      <c r="E619" s="59"/>
      <c r="F619" s="61"/>
      <c r="G619" s="149"/>
      <c r="H619" s="61"/>
      <c r="I619" s="57" t="str">
        <f t="shared" si="88"/>
        <v>-</v>
      </c>
      <c r="J619" s="26" t="str">
        <f t="shared" si="82"/>
        <v/>
      </c>
      <c r="K619" s="26" t="str">
        <f t="shared" si="89"/>
        <v/>
      </c>
      <c r="L619" s="26" t="str">
        <f t="shared" si="83"/>
        <v/>
      </c>
      <c r="M619" s="26" t="str">
        <f t="shared" si="84"/>
        <v/>
      </c>
      <c r="N619" s="26" t="str">
        <f t="shared" si="85"/>
        <v/>
      </c>
      <c r="O619" s="26" t="str">
        <f t="shared" si="86"/>
        <v/>
      </c>
      <c r="P619" s="56" t="str">
        <f>IF(OR(ISBLANK(Lieferung!$B$15),ISBLANK(G619)),"",IF(M619=FALSE,FALSE,IF(AND((Lieferung!$B$15-YEAR(G619))&gt;=16,(Lieferung!$B$15-YEAR(G619))&lt;=65),TRUE,FALSE)))</f>
        <v/>
      </c>
      <c r="Q619" s="26" t="str">
        <f>IF(ISBLANK(E619),"",IF(COUNTIF(Qualifikation!$O$12:$O$1011,I619)&gt;0,TRUE,FALSE))</f>
        <v/>
      </c>
      <c r="R619" s="62" t="str">
        <f t="shared" si="90"/>
        <v/>
      </c>
    </row>
    <row r="620" spans="1:18" x14ac:dyDescent="0.2">
      <c r="A620" s="46" t="str">
        <f t="shared" si="87"/>
        <v/>
      </c>
      <c r="B620" s="60"/>
      <c r="C620" s="60"/>
      <c r="D620" s="61"/>
      <c r="E620" s="59"/>
      <c r="F620" s="61"/>
      <c r="G620" s="149"/>
      <c r="H620" s="61"/>
      <c r="I620" s="57" t="str">
        <f t="shared" si="88"/>
        <v>-</v>
      </c>
      <c r="J620" s="26" t="str">
        <f t="shared" si="82"/>
        <v/>
      </c>
      <c r="K620" s="26" t="str">
        <f t="shared" si="89"/>
        <v/>
      </c>
      <c r="L620" s="26" t="str">
        <f t="shared" si="83"/>
        <v/>
      </c>
      <c r="M620" s="26" t="str">
        <f t="shared" si="84"/>
        <v/>
      </c>
      <c r="N620" s="26" t="str">
        <f t="shared" si="85"/>
        <v/>
      </c>
      <c r="O620" s="26" t="str">
        <f t="shared" si="86"/>
        <v/>
      </c>
      <c r="P620" s="56" t="str">
        <f>IF(OR(ISBLANK(Lieferung!$B$15),ISBLANK(G620)),"",IF(M620=FALSE,FALSE,IF(AND((Lieferung!$B$15-YEAR(G620))&gt;=16,(Lieferung!$B$15-YEAR(G620))&lt;=65),TRUE,FALSE)))</f>
        <v/>
      </c>
      <c r="Q620" s="26" t="str">
        <f>IF(ISBLANK(E620),"",IF(COUNTIF(Qualifikation!$O$12:$O$1011,I620)&gt;0,TRUE,FALSE))</f>
        <v/>
      </c>
      <c r="R620" s="62" t="str">
        <f t="shared" si="90"/>
        <v/>
      </c>
    </row>
    <row r="621" spans="1:18" x14ac:dyDescent="0.2">
      <c r="A621" s="46" t="str">
        <f t="shared" si="87"/>
        <v/>
      </c>
      <c r="B621" s="60"/>
      <c r="C621" s="60"/>
      <c r="D621" s="61"/>
      <c r="E621" s="59"/>
      <c r="F621" s="61"/>
      <c r="G621" s="149"/>
      <c r="H621" s="61"/>
      <c r="I621" s="57" t="str">
        <f t="shared" si="88"/>
        <v>-</v>
      </c>
      <c r="J621" s="26" t="str">
        <f t="shared" si="82"/>
        <v/>
      </c>
      <c r="K621" s="26" t="str">
        <f t="shared" si="89"/>
        <v/>
      </c>
      <c r="L621" s="26" t="str">
        <f t="shared" si="83"/>
        <v/>
      </c>
      <c r="M621" s="26" t="str">
        <f t="shared" si="84"/>
        <v/>
      </c>
      <c r="N621" s="26" t="str">
        <f t="shared" si="85"/>
        <v/>
      </c>
      <c r="O621" s="26" t="str">
        <f t="shared" si="86"/>
        <v/>
      </c>
      <c r="P621" s="56" t="str">
        <f>IF(OR(ISBLANK(Lieferung!$B$15),ISBLANK(G621)),"",IF(M621=FALSE,FALSE,IF(AND((Lieferung!$B$15-YEAR(G621))&gt;=16,(Lieferung!$B$15-YEAR(G621))&lt;=65),TRUE,FALSE)))</f>
        <v/>
      </c>
      <c r="Q621" s="26" t="str">
        <f>IF(ISBLANK(E621),"",IF(COUNTIF(Qualifikation!$O$12:$O$1011,I621)&gt;0,TRUE,FALSE))</f>
        <v/>
      </c>
      <c r="R621" s="62" t="str">
        <f t="shared" si="90"/>
        <v/>
      </c>
    </row>
    <row r="622" spans="1:18" x14ac:dyDescent="0.2">
      <c r="A622" s="46" t="str">
        <f t="shared" si="87"/>
        <v/>
      </c>
      <c r="B622" s="60"/>
      <c r="C622" s="60"/>
      <c r="D622" s="61"/>
      <c r="E622" s="59"/>
      <c r="F622" s="61"/>
      <c r="G622" s="149"/>
      <c r="H622" s="61"/>
      <c r="I622" s="57" t="str">
        <f t="shared" si="88"/>
        <v>-</v>
      </c>
      <c r="J622" s="26" t="str">
        <f t="shared" si="82"/>
        <v/>
      </c>
      <c r="K622" s="26" t="str">
        <f t="shared" si="89"/>
        <v/>
      </c>
      <c r="L622" s="26" t="str">
        <f t="shared" si="83"/>
        <v/>
      </c>
      <c r="M622" s="26" t="str">
        <f t="shared" si="84"/>
        <v/>
      </c>
      <c r="N622" s="26" t="str">
        <f t="shared" si="85"/>
        <v/>
      </c>
      <c r="O622" s="26" t="str">
        <f t="shared" si="86"/>
        <v/>
      </c>
      <c r="P622" s="56" t="str">
        <f>IF(OR(ISBLANK(Lieferung!$B$15),ISBLANK(G622)),"",IF(M622=FALSE,FALSE,IF(AND((Lieferung!$B$15-YEAR(G622))&gt;=16,(Lieferung!$B$15-YEAR(G622))&lt;=65),TRUE,FALSE)))</f>
        <v/>
      </c>
      <c r="Q622" s="26" t="str">
        <f>IF(ISBLANK(E622),"",IF(COUNTIF(Qualifikation!$O$12:$O$1011,I622)&gt;0,TRUE,FALSE))</f>
        <v/>
      </c>
      <c r="R622" s="62" t="str">
        <f t="shared" si="90"/>
        <v/>
      </c>
    </row>
    <row r="623" spans="1:18" x14ac:dyDescent="0.2">
      <c r="A623" s="46" t="str">
        <f t="shared" si="87"/>
        <v/>
      </c>
      <c r="B623" s="60"/>
      <c r="C623" s="60"/>
      <c r="D623" s="61"/>
      <c r="E623" s="59"/>
      <c r="F623" s="61"/>
      <c r="G623" s="149"/>
      <c r="H623" s="61"/>
      <c r="I623" s="57" t="str">
        <f t="shared" si="88"/>
        <v>-</v>
      </c>
      <c r="J623" s="26" t="str">
        <f t="shared" si="82"/>
        <v/>
      </c>
      <c r="K623" s="26" t="str">
        <f t="shared" si="89"/>
        <v/>
      </c>
      <c r="L623" s="26" t="str">
        <f t="shared" si="83"/>
        <v/>
      </c>
      <c r="M623" s="26" t="str">
        <f t="shared" si="84"/>
        <v/>
      </c>
      <c r="N623" s="26" t="str">
        <f t="shared" si="85"/>
        <v/>
      </c>
      <c r="O623" s="26" t="str">
        <f t="shared" si="86"/>
        <v/>
      </c>
      <c r="P623" s="56" t="str">
        <f>IF(OR(ISBLANK(Lieferung!$B$15),ISBLANK(G623)),"",IF(M623=FALSE,FALSE,IF(AND((Lieferung!$B$15-YEAR(G623))&gt;=16,(Lieferung!$B$15-YEAR(G623))&lt;=65),TRUE,FALSE)))</f>
        <v/>
      </c>
      <c r="Q623" s="26" t="str">
        <f>IF(ISBLANK(E623),"",IF(COUNTIF(Qualifikation!$O$12:$O$1011,I623)&gt;0,TRUE,FALSE))</f>
        <v/>
      </c>
      <c r="R623" s="62" t="str">
        <f t="shared" si="90"/>
        <v/>
      </c>
    </row>
    <row r="624" spans="1:18" x14ac:dyDescent="0.2">
      <c r="A624" s="46" t="str">
        <f t="shared" si="87"/>
        <v/>
      </c>
      <c r="B624" s="60"/>
      <c r="C624" s="60"/>
      <c r="D624" s="61"/>
      <c r="E624" s="59"/>
      <c r="F624" s="61"/>
      <c r="G624" s="149"/>
      <c r="H624" s="61"/>
      <c r="I624" s="57" t="str">
        <f t="shared" si="88"/>
        <v>-</v>
      </c>
      <c r="J624" s="26" t="str">
        <f t="shared" ref="J624:J687" si="91">IF(D624="CH.AHV",IF(LEN(E624)=13,IF((MID(E624,13,1)+1-1)=MOD(10-(MID(E624,1,1)+3*MID(E624,2,1)+MID(E624,3,1)+3*MID(E624,4,1)+MID(E624,5,1)+3*MID(E624,6,1)+MID(E624,7,1)+3*MID(E624,8,1)+MID(E624,9,1)+3*MID(E624,10,1)+MID(E624,11,1)+3*MID(E624,12,1)),10),TRUE,FALSE),FALSE),"")</f>
        <v/>
      </c>
      <c r="K624" s="26" t="str">
        <f t="shared" si="89"/>
        <v/>
      </c>
      <c r="L624" s="26" t="str">
        <f t="shared" ref="L624:L687" si="92">IF(ISBLANK(D624),"",IF(OR(ISNA(MATCH(D624,codecatidpers,0)),D624="-"),FALSE,TRUE))</f>
        <v/>
      </c>
      <c r="M624" s="26" t="str">
        <f t="shared" ref="M624:M687" si="93">IF(ISBLANK(G624),"",IF(AND(G624 &gt; DATE(1925,1,1),G624 &lt; DATE(2100,1,1)),TRUE,FALSE))</f>
        <v/>
      </c>
      <c r="N624" s="26" t="str">
        <f t="shared" ref="N624:N687" si="94">IF(ISBLANK(F624),"",IF(OR(ISNA(MATCH(F624,libsex,0)),F624="-"),FALSE,TRUE))</f>
        <v/>
      </c>
      <c r="O624" s="26" t="str">
        <f t="shared" ref="O624:O687" si="95">IF(ISBLANK(H624),"",IF(OR(ISNA(MATCH(H624,libgem,0)),H624="-"),FALSE,TRUE))</f>
        <v/>
      </c>
      <c r="P624" s="56" t="str">
        <f>IF(OR(ISBLANK(Lieferung!$B$15),ISBLANK(G624)),"",IF(M624=FALSE,FALSE,IF(AND((Lieferung!$B$15-YEAR(G624))&gt;=16,(Lieferung!$B$15-YEAR(G624))&lt;=65),TRUE,FALSE)))</f>
        <v/>
      </c>
      <c r="Q624" s="26" t="str">
        <f>IF(ISBLANK(E624),"",IF(COUNTIF(Qualifikation!$O$12:$O$1011,I624)&gt;0,TRUE,FALSE))</f>
        <v/>
      </c>
      <c r="R624" s="62" t="str">
        <f t="shared" si="90"/>
        <v/>
      </c>
    </row>
    <row r="625" spans="1:18" x14ac:dyDescent="0.2">
      <c r="A625" s="46" t="str">
        <f t="shared" si="87"/>
        <v/>
      </c>
      <c r="B625" s="60"/>
      <c r="C625" s="60"/>
      <c r="D625" s="61"/>
      <c r="E625" s="59"/>
      <c r="F625" s="61"/>
      <c r="G625" s="149"/>
      <c r="H625" s="61"/>
      <c r="I625" s="57" t="str">
        <f t="shared" si="88"/>
        <v>-</v>
      </c>
      <c r="J625" s="26" t="str">
        <f t="shared" si="91"/>
        <v/>
      </c>
      <c r="K625" s="26" t="str">
        <f t="shared" si="89"/>
        <v/>
      </c>
      <c r="L625" s="26" t="str">
        <f t="shared" si="92"/>
        <v/>
      </c>
      <c r="M625" s="26" t="str">
        <f t="shared" si="93"/>
        <v/>
      </c>
      <c r="N625" s="26" t="str">
        <f t="shared" si="94"/>
        <v/>
      </c>
      <c r="O625" s="26" t="str">
        <f t="shared" si="95"/>
        <v/>
      </c>
      <c r="P625" s="56" t="str">
        <f>IF(OR(ISBLANK(Lieferung!$B$15),ISBLANK(G625)),"",IF(M625=FALSE,FALSE,IF(AND((Lieferung!$B$15-YEAR(G625))&gt;=16,(Lieferung!$B$15-YEAR(G625))&lt;=65),TRUE,FALSE)))</f>
        <v/>
      </c>
      <c r="Q625" s="26" t="str">
        <f>IF(ISBLANK(E625),"",IF(COUNTIF(Qualifikation!$O$12:$O$1011,I625)&gt;0,TRUE,FALSE))</f>
        <v/>
      </c>
      <c r="R625" s="62" t="str">
        <f t="shared" si="90"/>
        <v/>
      </c>
    </row>
    <row r="626" spans="1:18" x14ac:dyDescent="0.2">
      <c r="A626" s="46" t="str">
        <f t="shared" si="87"/>
        <v/>
      </c>
      <c r="B626" s="60"/>
      <c r="C626" s="60"/>
      <c r="D626" s="61"/>
      <c r="E626" s="59"/>
      <c r="F626" s="61"/>
      <c r="G626" s="149"/>
      <c r="H626" s="61"/>
      <c r="I626" s="57" t="str">
        <f t="shared" si="88"/>
        <v>-</v>
      </c>
      <c r="J626" s="26" t="str">
        <f t="shared" si="91"/>
        <v/>
      </c>
      <c r="K626" s="26" t="str">
        <f t="shared" si="89"/>
        <v/>
      </c>
      <c r="L626" s="26" t="str">
        <f t="shared" si="92"/>
        <v/>
      </c>
      <c r="M626" s="26" t="str">
        <f t="shared" si="93"/>
        <v/>
      </c>
      <c r="N626" s="26" t="str">
        <f t="shared" si="94"/>
        <v/>
      </c>
      <c r="O626" s="26" t="str">
        <f t="shared" si="95"/>
        <v/>
      </c>
      <c r="P626" s="56" t="str">
        <f>IF(OR(ISBLANK(Lieferung!$B$15),ISBLANK(G626)),"",IF(M626=FALSE,FALSE,IF(AND((Lieferung!$B$15-YEAR(G626))&gt;=16,(Lieferung!$B$15-YEAR(G626))&lt;=65),TRUE,FALSE)))</f>
        <v/>
      </c>
      <c r="Q626" s="26" t="str">
        <f>IF(ISBLANK(E626),"",IF(COUNTIF(Qualifikation!$O$12:$O$1011,I626)&gt;0,TRUE,FALSE))</f>
        <v/>
      </c>
      <c r="R626" s="62" t="str">
        <f t="shared" si="90"/>
        <v/>
      </c>
    </row>
    <row r="627" spans="1:18" x14ac:dyDescent="0.2">
      <c r="A627" s="46" t="str">
        <f t="shared" si="87"/>
        <v/>
      </c>
      <c r="B627" s="60"/>
      <c r="C627" s="60"/>
      <c r="D627" s="61"/>
      <c r="E627" s="59"/>
      <c r="F627" s="61"/>
      <c r="G627" s="149"/>
      <c r="H627" s="61"/>
      <c r="I627" s="57" t="str">
        <f t="shared" si="88"/>
        <v>-</v>
      </c>
      <c r="J627" s="26" t="str">
        <f t="shared" si="91"/>
        <v/>
      </c>
      <c r="K627" s="26" t="str">
        <f t="shared" si="89"/>
        <v/>
      </c>
      <c r="L627" s="26" t="str">
        <f t="shared" si="92"/>
        <v/>
      </c>
      <c r="M627" s="26" t="str">
        <f t="shared" si="93"/>
        <v/>
      </c>
      <c r="N627" s="26" t="str">
        <f t="shared" si="94"/>
        <v/>
      </c>
      <c r="O627" s="26" t="str">
        <f t="shared" si="95"/>
        <v/>
      </c>
      <c r="P627" s="56" t="str">
        <f>IF(OR(ISBLANK(Lieferung!$B$15),ISBLANK(G627)),"",IF(M627=FALSE,FALSE,IF(AND((Lieferung!$B$15-YEAR(G627))&gt;=16,(Lieferung!$B$15-YEAR(G627))&lt;=65),TRUE,FALSE)))</f>
        <v/>
      </c>
      <c r="Q627" s="26" t="str">
        <f>IF(ISBLANK(E627),"",IF(COUNTIF(Qualifikation!$O$12:$O$1011,I627)&gt;0,TRUE,FALSE))</f>
        <v/>
      </c>
      <c r="R627" s="62" t="str">
        <f t="shared" si="90"/>
        <v/>
      </c>
    </row>
    <row r="628" spans="1:18" x14ac:dyDescent="0.2">
      <c r="A628" s="46" t="str">
        <f t="shared" si="87"/>
        <v/>
      </c>
      <c r="B628" s="60"/>
      <c r="C628" s="60"/>
      <c r="D628" s="61"/>
      <c r="E628" s="59"/>
      <c r="F628" s="61"/>
      <c r="G628" s="149"/>
      <c r="H628" s="61"/>
      <c r="I628" s="57" t="str">
        <f t="shared" si="88"/>
        <v>-</v>
      </c>
      <c r="J628" s="26" t="str">
        <f t="shared" si="91"/>
        <v/>
      </c>
      <c r="K628" s="26" t="str">
        <f t="shared" si="89"/>
        <v/>
      </c>
      <c r="L628" s="26" t="str">
        <f t="shared" si="92"/>
        <v/>
      </c>
      <c r="M628" s="26" t="str">
        <f t="shared" si="93"/>
        <v/>
      </c>
      <c r="N628" s="26" t="str">
        <f t="shared" si="94"/>
        <v/>
      </c>
      <c r="O628" s="26" t="str">
        <f t="shared" si="95"/>
        <v/>
      </c>
      <c r="P628" s="56" t="str">
        <f>IF(OR(ISBLANK(Lieferung!$B$15),ISBLANK(G628)),"",IF(M628=FALSE,FALSE,IF(AND((Lieferung!$B$15-YEAR(G628))&gt;=16,(Lieferung!$B$15-YEAR(G628))&lt;=65),TRUE,FALSE)))</f>
        <v/>
      </c>
      <c r="Q628" s="26" t="str">
        <f>IF(ISBLANK(E628),"",IF(COUNTIF(Qualifikation!$O$12:$O$1011,I628)&gt;0,TRUE,FALSE))</f>
        <v/>
      </c>
      <c r="R628" s="62" t="str">
        <f t="shared" si="90"/>
        <v/>
      </c>
    </row>
    <row r="629" spans="1:18" x14ac:dyDescent="0.2">
      <c r="A629" s="46" t="str">
        <f t="shared" si="87"/>
        <v/>
      </c>
      <c r="B629" s="60"/>
      <c r="C629" s="60"/>
      <c r="D629" s="61"/>
      <c r="E629" s="59"/>
      <c r="F629" s="61"/>
      <c r="G629" s="149"/>
      <c r="H629" s="61"/>
      <c r="I629" s="57" t="str">
        <f t="shared" si="88"/>
        <v>-</v>
      </c>
      <c r="J629" s="26" t="str">
        <f t="shared" si="91"/>
        <v/>
      </c>
      <c r="K629" s="26" t="str">
        <f t="shared" si="89"/>
        <v/>
      </c>
      <c r="L629" s="26" t="str">
        <f t="shared" si="92"/>
        <v/>
      </c>
      <c r="M629" s="26" t="str">
        <f t="shared" si="93"/>
        <v/>
      </c>
      <c r="N629" s="26" t="str">
        <f t="shared" si="94"/>
        <v/>
      </c>
      <c r="O629" s="26" t="str">
        <f t="shared" si="95"/>
        <v/>
      </c>
      <c r="P629" s="56" t="str">
        <f>IF(OR(ISBLANK(Lieferung!$B$15),ISBLANK(G629)),"",IF(M629=FALSE,FALSE,IF(AND((Lieferung!$B$15-YEAR(G629))&gt;=16,(Lieferung!$B$15-YEAR(G629))&lt;=65),TRUE,FALSE)))</f>
        <v/>
      </c>
      <c r="Q629" s="26" t="str">
        <f>IF(ISBLANK(E629),"",IF(COUNTIF(Qualifikation!$O$12:$O$1011,I629)&gt;0,TRUE,FALSE))</f>
        <v/>
      </c>
      <c r="R629" s="62" t="str">
        <f t="shared" si="90"/>
        <v/>
      </c>
    </row>
    <row r="630" spans="1:18" x14ac:dyDescent="0.2">
      <c r="A630" s="46" t="str">
        <f t="shared" si="87"/>
        <v/>
      </c>
      <c r="B630" s="60"/>
      <c r="C630" s="60"/>
      <c r="D630" s="61"/>
      <c r="E630" s="59"/>
      <c r="F630" s="61"/>
      <c r="G630" s="149"/>
      <c r="H630" s="61"/>
      <c r="I630" s="57" t="str">
        <f t="shared" si="88"/>
        <v>-</v>
      </c>
      <c r="J630" s="26" t="str">
        <f t="shared" si="91"/>
        <v/>
      </c>
      <c r="K630" s="26" t="str">
        <f t="shared" si="89"/>
        <v/>
      </c>
      <c r="L630" s="26" t="str">
        <f t="shared" si="92"/>
        <v/>
      </c>
      <c r="M630" s="26" t="str">
        <f t="shared" si="93"/>
        <v/>
      </c>
      <c r="N630" s="26" t="str">
        <f t="shared" si="94"/>
        <v/>
      </c>
      <c r="O630" s="26" t="str">
        <f t="shared" si="95"/>
        <v/>
      </c>
      <c r="P630" s="56" t="str">
        <f>IF(OR(ISBLANK(Lieferung!$B$15),ISBLANK(G630)),"",IF(M630=FALSE,FALSE,IF(AND((Lieferung!$B$15-YEAR(G630))&gt;=16,(Lieferung!$B$15-YEAR(G630))&lt;=65),TRUE,FALSE)))</f>
        <v/>
      </c>
      <c r="Q630" s="26" t="str">
        <f>IF(ISBLANK(E630),"",IF(COUNTIF(Qualifikation!$O$12:$O$1011,I630)&gt;0,TRUE,FALSE))</f>
        <v/>
      </c>
      <c r="R630" s="62" t="str">
        <f t="shared" si="90"/>
        <v/>
      </c>
    </row>
    <row r="631" spans="1:18" x14ac:dyDescent="0.2">
      <c r="A631" s="46" t="str">
        <f t="shared" si="87"/>
        <v/>
      </c>
      <c r="B631" s="60"/>
      <c r="C631" s="60"/>
      <c r="D631" s="61"/>
      <c r="E631" s="59"/>
      <c r="F631" s="61"/>
      <c r="G631" s="149"/>
      <c r="H631" s="61"/>
      <c r="I631" s="57" t="str">
        <f t="shared" si="88"/>
        <v>-</v>
      </c>
      <c r="J631" s="26" t="str">
        <f t="shared" si="91"/>
        <v/>
      </c>
      <c r="K631" s="26" t="str">
        <f t="shared" si="89"/>
        <v/>
      </c>
      <c r="L631" s="26" t="str">
        <f t="shared" si="92"/>
        <v/>
      </c>
      <c r="M631" s="26" t="str">
        <f t="shared" si="93"/>
        <v/>
      </c>
      <c r="N631" s="26" t="str">
        <f t="shared" si="94"/>
        <v/>
      </c>
      <c r="O631" s="26" t="str">
        <f t="shared" si="95"/>
        <v/>
      </c>
      <c r="P631" s="56" t="str">
        <f>IF(OR(ISBLANK(Lieferung!$B$15),ISBLANK(G631)),"",IF(M631=FALSE,FALSE,IF(AND((Lieferung!$B$15-YEAR(G631))&gt;=16,(Lieferung!$B$15-YEAR(G631))&lt;=65),TRUE,FALSE)))</f>
        <v/>
      </c>
      <c r="Q631" s="26" t="str">
        <f>IF(ISBLANK(E631),"",IF(COUNTIF(Qualifikation!$O$12:$O$1011,I631)&gt;0,TRUE,FALSE))</f>
        <v/>
      </c>
      <c r="R631" s="62" t="str">
        <f t="shared" si="90"/>
        <v/>
      </c>
    </row>
    <row r="632" spans="1:18" x14ac:dyDescent="0.2">
      <c r="A632" s="46" t="str">
        <f t="shared" si="87"/>
        <v/>
      </c>
      <c r="B632" s="60"/>
      <c r="C632" s="60"/>
      <c r="D632" s="61"/>
      <c r="E632" s="59"/>
      <c r="F632" s="61"/>
      <c r="G632" s="149"/>
      <c r="H632" s="61"/>
      <c r="I632" s="57" t="str">
        <f t="shared" si="88"/>
        <v>-</v>
      </c>
      <c r="J632" s="26" t="str">
        <f t="shared" si="91"/>
        <v/>
      </c>
      <c r="K632" s="26" t="str">
        <f t="shared" si="89"/>
        <v/>
      </c>
      <c r="L632" s="26" t="str">
        <f t="shared" si="92"/>
        <v/>
      </c>
      <c r="M632" s="26" t="str">
        <f t="shared" si="93"/>
        <v/>
      </c>
      <c r="N632" s="26" t="str">
        <f t="shared" si="94"/>
        <v/>
      </c>
      <c r="O632" s="26" t="str">
        <f t="shared" si="95"/>
        <v/>
      </c>
      <c r="P632" s="56" t="str">
        <f>IF(OR(ISBLANK(Lieferung!$B$15),ISBLANK(G632)),"",IF(M632=FALSE,FALSE,IF(AND((Lieferung!$B$15-YEAR(G632))&gt;=16,(Lieferung!$B$15-YEAR(G632))&lt;=65),TRUE,FALSE)))</f>
        <v/>
      </c>
      <c r="Q632" s="26" t="str">
        <f>IF(ISBLANK(E632),"",IF(COUNTIF(Qualifikation!$O$12:$O$1011,I632)&gt;0,TRUE,FALSE))</f>
        <v/>
      </c>
      <c r="R632" s="62" t="str">
        <f t="shared" si="90"/>
        <v/>
      </c>
    </row>
    <row r="633" spans="1:18" x14ac:dyDescent="0.2">
      <c r="A633" s="46" t="str">
        <f t="shared" si="87"/>
        <v/>
      </c>
      <c r="B633" s="60"/>
      <c r="C633" s="60"/>
      <c r="D633" s="61"/>
      <c r="E633" s="59"/>
      <c r="F633" s="61"/>
      <c r="G633" s="149"/>
      <c r="H633" s="61"/>
      <c r="I633" s="57" t="str">
        <f t="shared" si="88"/>
        <v>-</v>
      </c>
      <c r="J633" s="26" t="str">
        <f t="shared" si="91"/>
        <v/>
      </c>
      <c r="K633" s="26" t="str">
        <f t="shared" si="89"/>
        <v/>
      </c>
      <c r="L633" s="26" t="str">
        <f t="shared" si="92"/>
        <v/>
      </c>
      <c r="M633" s="26" t="str">
        <f t="shared" si="93"/>
        <v/>
      </c>
      <c r="N633" s="26" t="str">
        <f t="shared" si="94"/>
        <v/>
      </c>
      <c r="O633" s="26" t="str">
        <f t="shared" si="95"/>
        <v/>
      </c>
      <c r="P633" s="56" t="str">
        <f>IF(OR(ISBLANK(Lieferung!$B$15),ISBLANK(G633)),"",IF(M633=FALSE,FALSE,IF(AND((Lieferung!$B$15-YEAR(G633))&gt;=16,(Lieferung!$B$15-YEAR(G633))&lt;=65),TRUE,FALSE)))</f>
        <v/>
      </c>
      <c r="Q633" s="26" t="str">
        <f>IF(ISBLANK(E633),"",IF(COUNTIF(Qualifikation!$O$12:$O$1011,I633)&gt;0,TRUE,FALSE))</f>
        <v/>
      </c>
      <c r="R633" s="62" t="str">
        <f t="shared" si="90"/>
        <v/>
      </c>
    </row>
    <row r="634" spans="1:18" x14ac:dyDescent="0.2">
      <c r="A634" s="46" t="str">
        <f t="shared" si="87"/>
        <v/>
      </c>
      <c r="B634" s="60"/>
      <c r="C634" s="60"/>
      <c r="D634" s="61"/>
      <c r="E634" s="59"/>
      <c r="F634" s="61"/>
      <c r="G634" s="149"/>
      <c r="H634" s="61"/>
      <c r="I634" s="57" t="str">
        <f t="shared" si="88"/>
        <v>-</v>
      </c>
      <c r="J634" s="26" t="str">
        <f t="shared" si="91"/>
        <v/>
      </c>
      <c r="K634" s="26" t="str">
        <f t="shared" si="89"/>
        <v/>
      </c>
      <c r="L634" s="26" t="str">
        <f t="shared" si="92"/>
        <v/>
      </c>
      <c r="M634" s="26" t="str">
        <f t="shared" si="93"/>
        <v/>
      </c>
      <c r="N634" s="26" t="str">
        <f t="shared" si="94"/>
        <v/>
      </c>
      <c r="O634" s="26" t="str">
        <f t="shared" si="95"/>
        <v/>
      </c>
      <c r="P634" s="56" t="str">
        <f>IF(OR(ISBLANK(Lieferung!$B$15),ISBLANK(G634)),"",IF(M634=FALSE,FALSE,IF(AND((Lieferung!$B$15-YEAR(G634))&gt;=16,(Lieferung!$B$15-YEAR(G634))&lt;=65),TRUE,FALSE)))</f>
        <v/>
      </c>
      <c r="Q634" s="26" t="str">
        <f>IF(ISBLANK(E634),"",IF(COUNTIF(Qualifikation!$O$12:$O$1011,I634)&gt;0,TRUE,FALSE))</f>
        <v/>
      </c>
      <c r="R634" s="62" t="str">
        <f t="shared" si="90"/>
        <v/>
      </c>
    </row>
    <row r="635" spans="1:18" x14ac:dyDescent="0.2">
      <c r="A635" s="46" t="str">
        <f t="shared" si="87"/>
        <v/>
      </c>
      <c r="B635" s="60"/>
      <c r="C635" s="60"/>
      <c r="D635" s="61"/>
      <c r="E635" s="59"/>
      <c r="F635" s="61"/>
      <c r="G635" s="149"/>
      <c r="H635" s="61"/>
      <c r="I635" s="57" t="str">
        <f t="shared" si="88"/>
        <v>-</v>
      </c>
      <c r="J635" s="26" t="str">
        <f t="shared" si="91"/>
        <v/>
      </c>
      <c r="K635" s="26" t="str">
        <f t="shared" si="89"/>
        <v/>
      </c>
      <c r="L635" s="26" t="str">
        <f t="shared" si="92"/>
        <v/>
      </c>
      <c r="M635" s="26" t="str">
        <f t="shared" si="93"/>
        <v/>
      </c>
      <c r="N635" s="26" t="str">
        <f t="shared" si="94"/>
        <v/>
      </c>
      <c r="O635" s="26" t="str">
        <f t="shared" si="95"/>
        <v/>
      </c>
      <c r="P635" s="56" t="str">
        <f>IF(OR(ISBLANK(Lieferung!$B$15),ISBLANK(G635)),"",IF(M635=FALSE,FALSE,IF(AND((Lieferung!$B$15-YEAR(G635))&gt;=16,(Lieferung!$B$15-YEAR(G635))&lt;=65),TRUE,FALSE)))</f>
        <v/>
      </c>
      <c r="Q635" s="26" t="str">
        <f>IF(ISBLANK(E635),"",IF(COUNTIF(Qualifikation!$O$12:$O$1011,I635)&gt;0,TRUE,FALSE))</f>
        <v/>
      </c>
      <c r="R635" s="62" t="str">
        <f t="shared" si="90"/>
        <v/>
      </c>
    </row>
    <row r="636" spans="1:18" x14ac:dyDescent="0.2">
      <c r="A636" s="46" t="str">
        <f t="shared" si="87"/>
        <v/>
      </c>
      <c r="B636" s="60"/>
      <c r="C636" s="60"/>
      <c r="D636" s="61"/>
      <c r="E636" s="59"/>
      <c r="F636" s="61"/>
      <c r="G636" s="149"/>
      <c r="H636" s="61"/>
      <c r="I636" s="57" t="str">
        <f t="shared" si="88"/>
        <v>-</v>
      </c>
      <c r="J636" s="26" t="str">
        <f t="shared" si="91"/>
        <v/>
      </c>
      <c r="K636" s="26" t="str">
        <f t="shared" si="89"/>
        <v/>
      </c>
      <c r="L636" s="26" t="str">
        <f t="shared" si="92"/>
        <v/>
      </c>
      <c r="M636" s="26" t="str">
        <f t="shared" si="93"/>
        <v/>
      </c>
      <c r="N636" s="26" t="str">
        <f t="shared" si="94"/>
        <v/>
      </c>
      <c r="O636" s="26" t="str">
        <f t="shared" si="95"/>
        <v/>
      </c>
      <c r="P636" s="56" t="str">
        <f>IF(OR(ISBLANK(Lieferung!$B$15),ISBLANK(G636)),"",IF(M636=FALSE,FALSE,IF(AND((Lieferung!$B$15-YEAR(G636))&gt;=16,(Lieferung!$B$15-YEAR(G636))&lt;=65),TRUE,FALSE)))</f>
        <v/>
      </c>
      <c r="Q636" s="26" t="str">
        <f>IF(ISBLANK(E636),"",IF(COUNTIF(Qualifikation!$O$12:$O$1011,I636)&gt;0,TRUE,FALSE))</f>
        <v/>
      </c>
      <c r="R636" s="62" t="str">
        <f t="shared" si="90"/>
        <v/>
      </c>
    </row>
    <row r="637" spans="1:18" x14ac:dyDescent="0.2">
      <c r="A637" s="46" t="str">
        <f t="shared" si="87"/>
        <v/>
      </c>
      <c r="B637" s="60"/>
      <c r="C637" s="60"/>
      <c r="D637" s="61"/>
      <c r="E637" s="59"/>
      <c r="F637" s="61"/>
      <c r="G637" s="149"/>
      <c r="H637" s="61"/>
      <c r="I637" s="57" t="str">
        <f t="shared" si="88"/>
        <v>-</v>
      </c>
      <c r="J637" s="26" t="str">
        <f t="shared" si="91"/>
        <v/>
      </c>
      <c r="K637" s="26" t="str">
        <f t="shared" si="89"/>
        <v/>
      </c>
      <c r="L637" s="26" t="str">
        <f t="shared" si="92"/>
        <v/>
      </c>
      <c r="M637" s="26" t="str">
        <f t="shared" si="93"/>
        <v/>
      </c>
      <c r="N637" s="26" t="str">
        <f t="shared" si="94"/>
        <v/>
      </c>
      <c r="O637" s="26" t="str">
        <f t="shared" si="95"/>
        <v/>
      </c>
      <c r="P637" s="56" t="str">
        <f>IF(OR(ISBLANK(Lieferung!$B$15),ISBLANK(G637)),"",IF(M637=FALSE,FALSE,IF(AND((Lieferung!$B$15-YEAR(G637))&gt;=16,(Lieferung!$B$15-YEAR(G637))&lt;=65),TRUE,FALSE)))</f>
        <v/>
      </c>
      <c r="Q637" s="26" t="str">
        <f>IF(ISBLANK(E637),"",IF(COUNTIF(Qualifikation!$O$12:$O$1011,I637)&gt;0,TRUE,FALSE))</f>
        <v/>
      </c>
      <c r="R637" s="62" t="str">
        <f t="shared" si="90"/>
        <v/>
      </c>
    </row>
    <row r="638" spans="1:18" x14ac:dyDescent="0.2">
      <c r="A638" s="46" t="str">
        <f t="shared" si="87"/>
        <v/>
      </c>
      <c r="B638" s="60"/>
      <c r="C638" s="60"/>
      <c r="D638" s="61"/>
      <c r="E638" s="59"/>
      <c r="F638" s="61"/>
      <c r="G638" s="149"/>
      <c r="H638" s="61"/>
      <c r="I638" s="57" t="str">
        <f t="shared" si="88"/>
        <v>-</v>
      </c>
      <c r="J638" s="26" t="str">
        <f t="shared" si="91"/>
        <v/>
      </c>
      <c r="K638" s="26" t="str">
        <f t="shared" si="89"/>
        <v/>
      </c>
      <c r="L638" s="26" t="str">
        <f t="shared" si="92"/>
        <v/>
      </c>
      <c r="M638" s="26" t="str">
        <f t="shared" si="93"/>
        <v/>
      </c>
      <c r="N638" s="26" t="str">
        <f t="shared" si="94"/>
        <v/>
      </c>
      <c r="O638" s="26" t="str">
        <f t="shared" si="95"/>
        <v/>
      </c>
      <c r="P638" s="56" t="str">
        <f>IF(OR(ISBLANK(Lieferung!$B$15),ISBLANK(G638)),"",IF(M638=FALSE,FALSE,IF(AND((Lieferung!$B$15-YEAR(G638))&gt;=16,(Lieferung!$B$15-YEAR(G638))&lt;=65),TRUE,FALSE)))</f>
        <v/>
      </c>
      <c r="Q638" s="26" t="str">
        <f>IF(ISBLANK(E638),"",IF(COUNTIF(Qualifikation!$O$12:$O$1011,I638)&gt;0,TRUE,FALSE))</f>
        <v/>
      </c>
      <c r="R638" s="62" t="str">
        <f t="shared" si="90"/>
        <v/>
      </c>
    </row>
    <row r="639" spans="1:18" x14ac:dyDescent="0.2">
      <c r="A639" s="46" t="str">
        <f t="shared" si="87"/>
        <v/>
      </c>
      <c r="B639" s="60"/>
      <c r="C639" s="60"/>
      <c r="D639" s="61"/>
      <c r="E639" s="59"/>
      <c r="F639" s="61"/>
      <c r="G639" s="149"/>
      <c r="H639" s="61"/>
      <c r="I639" s="57" t="str">
        <f t="shared" si="88"/>
        <v>-</v>
      </c>
      <c r="J639" s="26" t="str">
        <f t="shared" si="91"/>
        <v/>
      </c>
      <c r="K639" s="26" t="str">
        <f t="shared" si="89"/>
        <v/>
      </c>
      <c r="L639" s="26" t="str">
        <f t="shared" si="92"/>
        <v/>
      </c>
      <c r="M639" s="26" t="str">
        <f t="shared" si="93"/>
        <v/>
      </c>
      <c r="N639" s="26" t="str">
        <f t="shared" si="94"/>
        <v/>
      </c>
      <c r="O639" s="26" t="str">
        <f t="shared" si="95"/>
        <v/>
      </c>
      <c r="P639" s="56" t="str">
        <f>IF(OR(ISBLANK(Lieferung!$B$15),ISBLANK(G639)),"",IF(M639=FALSE,FALSE,IF(AND((Lieferung!$B$15-YEAR(G639))&gt;=16,(Lieferung!$B$15-YEAR(G639))&lt;=65),TRUE,FALSE)))</f>
        <v/>
      </c>
      <c r="Q639" s="26" t="str">
        <f>IF(ISBLANK(E639),"",IF(COUNTIF(Qualifikation!$O$12:$O$1011,I639)&gt;0,TRUE,FALSE))</f>
        <v/>
      </c>
      <c r="R639" s="62" t="str">
        <f t="shared" si="90"/>
        <v/>
      </c>
    </row>
    <row r="640" spans="1:18" x14ac:dyDescent="0.2">
      <c r="A640" s="46" t="str">
        <f t="shared" si="87"/>
        <v/>
      </c>
      <c r="B640" s="60"/>
      <c r="C640" s="60"/>
      <c r="D640" s="61"/>
      <c r="E640" s="59"/>
      <c r="F640" s="61"/>
      <c r="G640" s="149"/>
      <c r="H640" s="61"/>
      <c r="I640" s="57" t="str">
        <f t="shared" si="88"/>
        <v>-</v>
      </c>
      <c r="J640" s="26" t="str">
        <f t="shared" si="91"/>
        <v/>
      </c>
      <c r="K640" s="26" t="str">
        <f t="shared" si="89"/>
        <v/>
      </c>
      <c r="L640" s="26" t="str">
        <f t="shared" si="92"/>
        <v/>
      </c>
      <c r="M640" s="26" t="str">
        <f t="shared" si="93"/>
        <v/>
      </c>
      <c r="N640" s="26" t="str">
        <f t="shared" si="94"/>
        <v/>
      </c>
      <c r="O640" s="26" t="str">
        <f t="shared" si="95"/>
        <v/>
      </c>
      <c r="P640" s="56" t="str">
        <f>IF(OR(ISBLANK(Lieferung!$B$15),ISBLANK(G640)),"",IF(M640=FALSE,FALSE,IF(AND((Lieferung!$B$15-YEAR(G640))&gt;=16,(Lieferung!$B$15-YEAR(G640))&lt;=65),TRUE,FALSE)))</f>
        <v/>
      </c>
      <c r="Q640" s="26" t="str">
        <f>IF(ISBLANK(E640),"",IF(COUNTIF(Qualifikation!$O$12:$O$1011,I640)&gt;0,TRUE,FALSE))</f>
        <v/>
      </c>
      <c r="R640" s="62" t="str">
        <f t="shared" si="90"/>
        <v/>
      </c>
    </row>
    <row r="641" spans="1:18" x14ac:dyDescent="0.2">
      <c r="A641" s="46" t="str">
        <f t="shared" si="87"/>
        <v/>
      </c>
      <c r="B641" s="60"/>
      <c r="C641" s="60"/>
      <c r="D641" s="61"/>
      <c r="E641" s="59"/>
      <c r="F641" s="61"/>
      <c r="G641" s="149"/>
      <c r="H641" s="61"/>
      <c r="I641" s="57" t="str">
        <f t="shared" si="88"/>
        <v>-</v>
      </c>
      <c r="J641" s="26" t="str">
        <f t="shared" si="91"/>
        <v/>
      </c>
      <c r="K641" s="26" t="str">
        <f t="shared" si="89"/>
        <v/>
      </c>
      <c r="L641" s="26" t="str">
        <f t="shared" si="92"/>
        <v/>
      </c>
      <c r="M641" s="26" t="str">
        <f t="shared" si="93"/>
        <v/>
      </c>
      <c r="N641" s="26" t="str">
        <f t="shared" si="94"/>
        <v/>
      </c>
      <c r="O641" s="26" t="str">
        <f t="shared" si="95"/>
        <v/>
      </c>
      <c r="P641" s="56" t="str">
        <f>IF(OR(ISBLANK(Lieferung!$B$15),ISBLANK(G641)),"",IF(M641=FALSE,FALSE,IF(AND((Lieferung!$B$15-YEAR(G641))&gt;=16,(Lieferung!$B$15-YEAR(G641))&lt;=65),TRUE,FALSE)))</f>
        <v/>
      </c>
      <c r="Q641" s="26" t="str">
        <f>IF(ISBLANK(E641),"",IF(COUNTIF(Qualifikation!$O$12:$O$1011,I641)&gt;0,TRUE,FALSE))</f>
        <v/>
      </c>
      <c r="R641" s="62" t="str">
        <f t="shared" si="90"/>
        <v/>
      </c>
    </row>
    <row r="642" spans="1:18" x14ac:dyDescent="0.2">
      <c r="A642" s="46" t="str">
        <f t="shared" si="87"/>
        <v/>
      </c>
      <c r="B642" s="60"/>
      <c r="C642" s="60"/>
      <c r="D642" s="61"/>
      <c r="E642" s="59"/>
      <c r="F642" s="61"/>
      <c r="G642" s="149"/>
      <c r="H642" s="61"/>
      <c r="I642" s="57" t="str">
        <f t="shared" si="88"/>
        <v>-</v>
      </c>
      <c r="J642" s="26" t="str">
        <f t="shared" si="91"/>
        <v/>
      </c>
      <c r="K642" s="26" t="str">
        <f t="shared" si="89"/>
        <v/>
      </c>
      <c r="L642" s="26" t="str">
        <f t="shared" si="92"/>
        <v/>
      </c>
      <c r="M642" s="26" t="str">
        <f t="shared" si="93"/>
        <v/>
      </c>
      <c r="N642" s="26" t="str">
        <f t="shared" si="94"/>
        <v/>
      </c>
      <c r="O642" s="26" t="str">
        <f t="shared" si="95"/>
        <v/>
      </c>
      <c r="P642" s="56" t="str">
        <f>IF(OR(ISBLANK(Lieferung!$B$15),ISBLANK(G642)),"",IF(M642=FALSE,FALSE,IF(AND((Lieferung!$B$15-YEAR(G642))&gt;=16,(Lieferung!$B$15-YEAR(G642))&lt;=65),TRUE,FALSE)))</f>
        <v/>
      </c>
      <c r="Q642" s="26" t="str">
        <f>IF(ISBLANK(E642),"",IF(COUNTIF(Qualifikation!$O$12:$O$1011,I642)&gt;0,TRUE,FALSE))</f>
        <v/>
      </c>
      <c r="R642" s="62" t="str">
        <f t="shared" si="90"/>
        <v/>
      </c>
    </row>
    <row r="643" spans="1:18" x14ac:dyDescent="0.2">
      <c r="A643" s="46" t="str">
        <f t="shared" si="87"/>
        <v/>
      </c>
      <c r="B643" s="60"/>
      <c r="C643" s="60"/>
      <c r="D643" s="61"/>
      <c r="E643" s="59"/>
      <c r="F643" s="61"/>
      <c r="G643" s="149"/>
      <c r="H643" s="61"/>
      <c r="I643" s="57" t="str">
        <f t="shared" si="88"/>
        <v>-</v>
      </c>
      <c r="J643" s="26" t="str">
        <f t="shared" si="91"/>
        <v/>
      </c>
      <c r="K643" s="26" t="str">
        <f t="shared" si="89"/>
        <v/>
      </c>
      <c r="L643" s="26" t="str">
        <f t="shared" si="92"/>
        <v/>
      </c>
      <c r="M643" s="26" t="str">
        <f t="shared" si="93"/>
        <v/>
      </c>
      <c r="N643" s="26" t="str">
        <f t="shared" si="94"/>
        <v/>
      </c>
      <c r="O643" s="26" t="str">
        <f t="shared" si="95"/>
        <v/>
      </c>
      <c r="P643" s="56" t="str">
        <f>IF(OR(ISBLANK(Lieferung!$B$15),ISBLANK(G643)),"",IF(M643=FALSE,FALSE,IF(AND((Lieferung!$B$15-YEAR(G643))&gt;=16,(Lieferung!$B$15-YEAR(G643))&lt;=65),TRUE,FALSE)))</f>
        <v/>
      </c>
      <c r="Q643" s="26" t="str">
        <f>IF(ISBLANK(E643),"",IF(COUNTIF(Qualifikation!$O$12:$O$1011,I643)&gt;0,TRUE,FALSE))</f>
        <v/>
      </c>
      <c r="R643" s="62" t="str">
        <f t="shared" si="90"/>
        <v/>
      </c>
    </row>
    <row r="644" spans="1:18" x14ac:dyDescent="0.2">
      <c r="A644" s="46" t="str">
        <f t="shared" si="87"/>
        <v/>
      </c>
      <c r="B644" s="60"/>
      <c r="C644" s="60"/>
      <c r="D644" s="61"/>
      <c r="E644" s="59"/>
      <c r="F644" s="61"/>
      <c r="G644" s="149"/>
      <c r="H644" s="61"/>
      <c r="I644" s="57" t="str">
        <f t="shared" si="88"/>
        <v>-</v>
      </c>
      <c r="J644" s="26" t="str">
        <f t="shared" si="91"/>
        <v/>
      </c>
      <c r="K644" s="26" t="str">
        <f t="shared" si="89"/>
        <v/>
      </c>
      <c r="L644" s="26" t="str">
        <f t="shared" si="92"/>
        <v/>
      </c>
      <c r="M644" s="26" t="str">
        <f t="shared" si="93"/>
        <v/>
      </c>
      <c r="N644" s="26" t="str">
        <f t="shared" si="94"/>
        <v/>
      </c>
      <c r="O644" s="26" t="str">
        <f t="shared" si="95"/>
        <v/>
      </c>
      <c r="P644" s="56" t="str">
        <f>IF(OR(ISBLANK(Lieferung!$B$15),ISBLANK(G644)),"",IF(M644=FALSE,FALSE,IF(AND((Lieferung!$B$15-YEAR(G644))&gt;=16,(Lieferung!$B$15-YEAR(G644))&lt;=65),TRUE,FALSE)))</f>
        <v/>
      </c>
      <c r="Q644" s="26" t="str">
        <f>IF(ISBLANK(E644),"",IF(COUNTIF(Qualifikation!$O$12:$O$1011,I644)&gt;0,TRUE,FALSE))</f>
        <v/>
      </c>
      <c r="R644" s="62" t="str">
        <f t="shared" si="90"/>
        <v/>
      </c>
    </row>
    <row r="645" spans="1:18" x14ac:dyDescent="0.2">
      <c r="A645" s="46" t="str">
        <f t="shared" si="87"/>
        <v/>
      </c>
      <c r="B645" s="60"/>
      <c r="C645" s="60"/>
      <c r="D645" s="61"/>
      <c r="E645" s="59"/>
      <c r="F645" s="61"/>
      <c r="G645" s="149"/>
      <c r="H645" s="61"/>
      <c r="I645" s="57" t="str">
        <f t="shared" si="88"/>
        <v>-</v>
      </c>
      <c r="J645" s="26" t="str">
        <f t="shared" si="91"/>
        <v/>
      </c>
      <c r="K645" s="26" t="str">
        <f t="shared" si="89"/>
        <v/>
      </c>
      <c r="L645" s="26" t="str">
        <f t="shared" si="92"/>
        <v/>
      </c>
      <c r="M645" s="26" t="str">
        <f t="shared" si="93"/>
        <v/>
      </c>
      <c r="N645" s="26" t="str">
        <f t="shared" si="94"/>
        <v/>
      </c>
      <c r="O645" s="26" t="str">
        <f t="shared" si="95"/>
        <v/>
      </c>
      <c r="P645" s="56" t="str">
        <f>IF(OR(ISBLANK(Lieferung!$B$15),ISBLANK(G645)),"",IF(M645=FALSE,FALSE,IF(AND((Lieferung!$B$15-YEAR(G645))&gt;=16,(Lieferung!$B$15-YEAR(G645))&lt;=65),TRUE,FALSE)))</f>
        <v/>
      </c>
      <c r="Q645" s="26" t="str">
        <f>IF(ISBLANK(E645),"",IF(COUNTIF(Qualifikation!$O$12:$O$1011,I645)&gt;0,TRUE,FALSE))</f>
        <v/>
      </c>
      <c r="R645" s="62" t="str">
        <f t="shared" si="90"/>
        <v/>
      </c>
    </row>
    <row r="646" spans="1:18" x14ac:dyDescent="0.2">
      <c r="A646" s="46" t="str">
        <f t="shared" si="87"/>
        <v/>
      </c>
      <c r="B646" s="60"/>
      <c r="C646" s="60"/>
      <c r="D646" s="61"/>
      <c r="E646" s="59"/>
      <c r="F646" s="61"/>
      <c r="G646" s="149"/>
      <c r="H646" s="61"/>
      <c r="I646" s="57" t="str">
        <f t="shared" si="88"/>
        <v>-</v>
      </c>
      <c r="J646" s="26" t="str">
        <f t="shared" si="91"/>
        <v/>
      </c>
      <c r="K646" s="26" t="str">
        <f t="shared" si="89"/>
        <v/>
      </c>
      <c r="L646" s="26" t="str">
        <f t="shared" si="92"/>
        <v/>
      </c>
      <c r="M646" s="26" t="str">
        <f t="shared" si="93"/>
        <v/>
      </c>
      <c r="N646" s="26" t="str">
        <f t="shared" si="94"/>
        <v/>
      </c>
      <c r="O646" s="26" t="str">
        <f t="shared" si="95"/>
        <v/>
      </c>
      <c r="P646" s="56" t="str">
        <f>IF(OR(ISBLANK(Lieferung!$B$15),ISBLANK(G646)),"",IF(M646=FALSE,FALSE,IF(AND((Lieferung!$B$15-YEAR(G646))&gt;=16,(Lieferung!$B$15-YEAR(G646))&lt;=65),TRUE,FALSE)))</f>
        <v/>
      </c>
      <c r="Q646" s="26" t="str">
        <f>IF(ISBLANK(E646),"",IF(COUNTIF(Qualifikation!$O$12:$O$1011,I646)&gt;0,TRUE,FALSE))</f>
        <v/>
      </c>
      <c r="R646" s="62" t="str">
        <f t="shared" si="90"/>
        <v/>
      </c>
    </row>
    <row r="647" spans="1:18" x14ac:dyDescent="0.2">
      <c r="A647" s="46" t="str">
        <f t="shared" si="87"/>
        <v/>
      </c>
      <c r="B647" s="60"/>
      <c r="C647" s="60"/>
      <c r="D647" s="61"/>
      <c r="E647" s="59"/>
      <c r="F647" s="61"/>
      <c r="G647" s="149"/>
      <c r="H647" s="61"/>
      <c r="I647" s="57" t="str">
        <f t="shared" si="88"/>
        <v>-</v>
      </c>
      <c r="J647" s="26" t="str">
        <f t="shared" si="91"/>
        <v/>
      </c>
      <c r="K647" s="26" t="str">
        <f t="shared" si="89"/>
        <v/>
      </c>
      <c r="L647" s="26" t="str">
        <f t="shared" si="92"/>
        <v/>
      </c>
      <c r="M647" s="26" t="str">
        <f t="shared" si="93"/>
        <v/>
      </c>
      <c r="N647" s="26" t="str">
        <f t="shared" si="94"/>
        <v/>
      </c>
      <c r="O647" s="26" t="str">
        <f t="shared" si="95"/>
        <v/>
      </c>
      <c r="P647" s="56" t="str">
        <f>IF(OR(ISBLANK(Lieferung!$B$15),ISBLANK(G647)),"",IF(M647=FALSE,FALSE,IF(AND((Lieferung!$B$15-YEAR(G647))&gt;=16,(Lieferung!$B$15-YEAR(G647))&lt;=65),TRUE,FALSE)))</f>
        <v/>
      </c>
      <c r="Q647" s="26" t="str">
        <f>IF(ISBLANK(E647),"",IF(COUNTIF(Qualifikation!$O$12:$O$1011,I647)&gt;0,TRUE,FALSE))</f>
        <v/>
      </c>
      <c r="R647" s="62" t="str">
        <f t="shared" si="90"/>
        <v/>
      </c>
    </row>
    <row r="648" spans="1:18" x14ac:dyDescent="0.2">
      <c r="A648" s="46" t="str">
        <f t="shared" si="87"/>
        <v/>
      </c>
      <c r="B648" s="60"/>
      <c r="C648" s="60"/>
      <c r="D648" s="61"/>
      <c r="E648" s="59"/>
      <c r="F648" s="61"/>
      <c r="G648" s="149"/>
      <c r="H648" s="61"/>
      <c r="I648" s="57" t="str">
        <f t="shared" si="88"/>
        <v>-</v>
      </c>
      <c r="J648" s="26" t="str">
        <f t="shared" si="91"/>
        <v/>
      </c>
      <c r="K648" s="26" t="str">
        <f t="shared" si="89"/>
        <v/>
      </c>
      <c r="L648" s="26" t="str">
        <f t="shared" si="92"/>
        <v/>
      </c>
      <c r="M648" s="26" t="str">
        <f t="shared" si="93"/>
        <v/>
      </c>
      <c r="N648" s="26" t="str">
        <f t="shared" si="94"/>
        <v/>
      </c>
      <c r="O648" s="26" t="str">
        <f t="shared" si="95"/>
        <v/>
      </c>
      <c r="P648" s="56" t="str">
        <f>IF(OR(ISBLANK(Lieferung!$B$15),ISBLANK(G648)),"",IF(M648=FALSE,FALSE,IF(AND((Lieferung!$B$15-YEAR(G648))&gt;=16,(Lieferung!$B$15-YEAR(G648))&lt;=65),TRUE,FALSE)))</f>
        <v/>
      </c>
      <c r="Q648" s="26" t="str">
        <f>IF(ISBLANK(E648),"",IF(COUNTIF(Qualifikation!$O$12:$O$1011,I648)&gt;0,TRUE,FALSE))</f>
        <v/>
      </c>
      <c r="R648" s="62" t="str">
        <f t="shared" si="90"/>
        <v/>
      </c>
    </row>
    <row r="649" spans="1:18" x14ac:dyDescent="0.2">
      <c r="A649" s="46" t="str">
        <f t="shared" si="87"/>
        <v/>
      </c>
      <c r="B649" s="60"/>
      <c r="C649" s="60"/>
      <c r="D649" s="61"/>
      <c r="E649" s="59"/>
      <c r="F649" s="61"/>
      <c r="G649" s="149"/>
      <c r="H649" s="61"/>
      <c r="I649" s="57" t="str">
        <f t="shared" si="88"/>
        <v>-</v>
      </c>
      <c r="J649" s="26" t="str">
        <f t="shared" si="91"/>
        <v/>
      </c>
      <c r="K649" s="26" t="str">
        <f t="shared" si="89"/>
        <v/>
      </c>
      <c r="L649" s="26" t="str">
        <f t="shared" si="92"/>
        <v/>
      </c>
      <c r="M649" s="26" t="str">
        <f t="shared" si="93"/>
        <v/>
      </c>
      <c r="N649" s="26" t="str">
        <f t="shared" si="94"/>
        <v/>
      </c>
      <c r="O649" s="26" t="str">
        <f t="shared" si="95"/>
        <v/>
      </c>
      <c r="P649" s="56" t="str">
        <f>IF(OR(ISBLANK(Lieferung!$B$15),ISBLANK(G649)),"",IF(M649=FALSE,FALSE,IF(AND((Lieferung!$B$15-YEAR(G649))&gt;=16,(Lieferung!$B$15-YEAR(G649))&lt;=65),TRUE,FALSE)))</f>
        <v/>
      </c>
      <c r="Q649" s="26" t="str">
        <f>IF(ISBLANK(E649),"",IF(COUNTIF(Qualifikation!$O$12:$O$1011,I649)&gt;0,TRUE,FALSE))</f>
        <v/>
      </c>
      <c r="R649" s="62" t="str">
        <f t="shared" si="90"/>
        <v/>
      </c>
    </row>
    <row r="650" spans="1:18" x14ac:dyDescent="0.2">
      <c r="A650" s="46" t="str">
        <f t="shared" si="87"/>
        <v/>
      </c>
      <c r="B650" s="60"/>
      <c r="C650" s="60"/>
      <c r="D650" s="61"/>
      <c r="E650" s="59"/>
      <c r="F650" s="61"/>
      <c r="G650" s="149"/>
      <c r="H650" s="61"/>
      <c r="I650" s="57" t="str">
        <f t="shared" si="88"/>
        <v>-</v>
      </c>
      <c r="J650" s="26" t="str">
        <f t="shared" si="91"/>
        <v/>
      </c>
      <c r="K650" s="26" t="str">
        <f t="shared" si="89"/>
        <v/>
      </c>
      <c r="L650" s="26" t="str">
        <f t="shared" si="92"/>
        <v/>
      </c>
      <c r="M650" s="26" t="str">
        <f t="shared" si="93"/>
        <v/>
      </c>
      <c r="N650" s="26" t="str">
        <f t="shared" si="94"/>
        <v/>
      </c>
      <c r="O650" s="26" t="str">
        <f t="shared" si="95"/>
        <v/>
      </c>
      <c r="P650" s="56" t="str">
        <f>IF(OR(ISBLANK(Lieferung!$B$15),ISBLANK(G650)),"",IF(M650=FALSE,FALSE,IF(AND((Lieferung!$B$15-YEAR(G650))&gt;=16,(Lieferung!$B$15-YEAR(G650))&lt;=65),TRUE,FALSE)))</f>
        <v/>
      </c>
      <c r="Q650" s="26" t="str">
        <f>IF(ISBLANK(E650),"",IF(COUNTIF(Qualifikation!$O$12:$O$1011,I650)&gt;0,TRUE,FALSE))</f>
        <v/>
      </c>
      <c r="R650" s="62" t="str">
        <f t="shared" si="90"/>
        <v/>
      </c>
    </row>
    <row r="651" spans="1:18" x14ac:dyDescent="0.2">
      <c r="A651" s="46" t="str">
        <f t="shared" si="87"/>
        <v/>
      </c>
      <c r="B651" s="60"/>
      <c r="C651" s="60"/>
      <c r="D651" s="61"/>
      <c r="E651" s="59"/>
      <c r="F651" s="61"/>
      <c r="G651" s="149"/>
      <c r="H651" s="61"/>
      <c r="I651" s="57" t="str">
        <f t="shared" si="88"/>
        <v>-</v>
      </c>
      <c r="J651" s="26" t="str">
        <f t="shared" si="91"/>
        <v/>
      </c>
      <c r="K651" s="26" t="str">
        <f t="shared" si="89"/>
        <v/>
      </c>
      <c r="L651" s="26" t="str">
        <f t="shared" si="92"/>
        <v/>
      </c>
      <c r="M651" s="26" t="str">
        <f t="shared" si="93"/>
        <v/>
      </c>
      <c r="N651" s="26" t="str">
        <f t="shared" si="94"/>
        <v/>
      </c>
      <c r="O651" s="26" t="str">
        <f t="shared" si="95"/>
        <v/>
      </c>
      <c r="P651" s="56" t="str">
        <f>IF(OR(ISBLANK(Lieferung!$B$15),ISBLANK(G651)),"",IF(M651=FALSE,FALSE,IF(AND((Lieferung!$B$15-YEAR(G651))&gt;=16,(Lieferung!$B$15-YEAR(G651))&lt;=65),TRUE,FALSE)))</f>
        <v/>
      </c>
      <c r="Q651" s="26" t="str">
        <f>IF(ISBLANK(E651),"",IF(COUNTIF(Qualifikation!$O$12:$O$1011,I651)&gt;0,TRUE,FALSE))</f>
        <v/>
      </c>
      <c r="R651" s="62" t="str">
        <f t="shared" si="90"/>
        <v/>
      </c>
    </row>
    <row r="652" spans="1:18" x14ac:dyDescent="0.2">
      <c r="A652" s="46" t="str">
        <f t="shared" si="87"/>
        <v/>
      </c>
      <c r="B652" s="60"/>
      <c r="C652" s="60"/>
      <c r="D652" s="61"/>
      <c r="E652" s="59"/>
      <c r="F652" s="61"/>
      <c r="G652" s="149"/>
      <c r="H652" s="61"/>
      <c r="I652" s="57" t="str">
        <f t="shared" si="88"/>
        <v>-</v>
      </c>
      <c r="J652" s="26" t="str">
        <f t="shared" si="91"/>
        <v/>
      </c>
      <c r="K652" s="26" t="str">
        <f t="shared" si="89"/>
        <v/>
      </c>
      <c r="L652" s="26" t="str">
        <f t="shared" si="92"/>
        <v/>
      </c>
      <c r="M652" s="26" t="str">
        <f t="shared" si="93"/>
        <v/>
      </c>
      <c r="N652" s="26" t="str">
        <f t="shared" si="94"/>
        <v/>
      </c>
      <c r="O652" s="26" t="str">
        <f t="shared" si="95"/>
        <v/>
      </c>
      <c r="P652" s="56" t="str">
        <f>IF(OR(ISBLANK(Lieferung!$B$15),ISBLANK(G652)),"",IF(M652=FALSE,FALSE,IF(AND((Lieferung!$B$15-YEAR(G652))&gt;=16,(Lieferung!$B$15-YEAR(G652))&lt;=65),TRUE,FALSE)))</f>
        <v/>
      </c>
      <c r="Q652" s="26" t="str">
        <f>IF(ISBLANK(E652),"",IF(COUNTIF(Qualifikation!$O$12:$O$1011,I652)&gt;0,TRUE,FALSE))</f>
        <v/>
      </c>
      <c r="R652" s="62" t="str">
        <f t="shared" si="90"/>
        <v/>
      </c>
    </row>
    <row r="653" spans="1:18" x14ac:dyDescent="0.2">
      <c r="A653" s="46" t="str">
        <f t="shared" ref="A653:A716" si="96">IF(ISBLANK(D653),"",IF(COUNTA(D653:H653)&lt;&gt;5,"Unvollständig",IF(OR(COUNTIF(J653:P653,FALSE)&gt;0,COUNTIF(J653:P653,#N/A)&gt;0),"Fehler",IF(NOT(P653),"Achtung",IF(NOT(Q653),"Nicht verwendet","OK")))))</f>
        <v/>
      </c>
      <c r="B653" s="60"/>
      <c r="C653" s="60"/>
      <c r="D653" s="61"/>
      <c r="E653" s="59"/>
      <c r="F653" s="61"/>
      <c r="G653" s="149"/>
      <c r="H653" s="61"/>
      <c r="I653" s="57" t="str">
        <f t="shared" ref="I653:I716" si="97">IF(ISBLANK(E653),"-",CONCATENATE(E653," ",B653," ",C653))</f>
        <v>-</v>
      </c>
      <c r="J653" s="26" t="str">
        <f t="shared" si="91"/>
        <v/>
      </c>
      <c r="K653" s="26" t="str">
        <f t="shared" ref="K653:K716" si="98">IF(OR(ISBLANK(E653)),"",NOT(COUNTIF($E$12:$E$1011,$E653)&gt;1))</f>
        <v/>
      </c>
      <c r="L653" s="26" t="str">
        <f t="shared" si="92"/>
        <v/>
      </c>
      <c r="M653" s="26" t="str">
        <f t="shared" si="93"/>
        <v/>
      </c>
      <c r="N653" s="26" t="str">
        <f t="shared" si="94"/>
        <v/>
      </c>
      <c r="O653" s="26" t="str">
        <f t="shared" si="95"/>
        <v/>
      </c>
      <c r="P653" s="56" t="str">
        <f>IF(OR(ISBLANK(Lieferung!$B$15),ISBLANK(G653)),"",IF(M653=FALSE,FALSE,IF(AND((Lieferung!$B$15-YEAR(G653))&gt;=16,(Lieferung!$B$15-YEAR(G653))&lt;=65),TRUE,FALSE)))</f>
        <v/>
      </c>
      <c r="Q653" s="26" t="str">
        <f>IF(ISBLANK(E653),"",IF(COUNTIF(Qualifikation!$O$12:$O$1011,I653)&gt;0,TRUE,FALSE))</f>
        <v/>
      </c>
      <c r="R653" s="62" t="str">
        <f t="shared" ref="R653:R716" si="99">IF(A653="","",IF(A653&lt;&gt;"Nicht verwendet",1,0))</f>
        <v/>
      </c>
    </row>
    <row r="654" spans="1:18" x14ac:dyDescent="0.2">
      <c r="A654" s="46" t="str">
        <f t="shared" si="96"/>
        <v/>
      </c>
      <c r="B654" s="60"/>
      <c r="C654" s="60"/>
      <c r="D654" s="61"/>
      <c r="E654" s="59"/>
      <c r="F654" s="61"/>
      <c r="G654" s="149"/>
      <c r="H654" s="61"/>
      <c r="I654" s="57" t="str">
        <f t="shared" si="97"/>
        <v>-</v>
      </c>
      <c r="J654" s="26" t="str">
        <f t="shared" si="91"/>
        <v/>
      </c>
      <c r="K654" s="26" t="str">
        <f t="shared" si="98"/>
        <v/>
      </c>
      <c r="L654" s="26" t="str">
        <f t="shared" si="92"/>
        <v/>
      </c>
      <c r="M654" s="26" t="str">
        <f t="shared" si="93"/>
        <v/>
      </c>
      <c r="N654" s="26" t="str">
        <f t="shared" si="94"/>
        <v/>
      </c>
      <c r="O654" s="26" t="str">
        <f t="shared" si="95"/>
        <v/>
      </c>
      <c r="P654" s="56" t="str">
        <f>IF(OR(ISBLANK(Lieferung!$B$15),ISBLANK(G654)),"",IF(M654=FALSE,FALSE,IF(AND((Lieferung!$B$15-YEAR(G654))&gt;=16,(Lieferung!$B$15-YEAR(G654))&lt;=65),TRUE,FALSE)))</f>
        <v/>
      </c>
      <c r="Q654" s="26" t="str">
        <f>IF(ISBLANK(E654),"",IF(COUNTIF(Qualifikation!$O$12:$O$1011,I654)&gt;0,TRUE,FALSE))</f>
        <v/>
      </c>
      <c r="R654" s="62" t="str">
        <f t="shared" si="99"/>
        <v/>
      </c>
    </row>
    <row r="655" spans="1:18" x14ac:dyDescent="0.2">
      <c r="A655" s="46" t="str">
        <f t="shared" si="96"/>
        <v/>
      </c>
      <c r="B655" s="60"/>
      <c r="C655" s="60"/>
      <c r="D655" s="61"/>
      <c r="E655" s="59"/>
      <c r="F655" s="61"/>
      <c r="G655" s="149"/>
      <c r="H655" s="61"/>
      <c r="I655" s="57" t="str">
        <f t="shared" si="97"/>
        <v>-</v>
      </c>
      <c r="J655" s="26" t="str">
        <f t="shared" si="91"/>
        <v/>
      </c>
      <c r="K655" s="26" t="str">
        <f t="shared" si="98"/>
        <v/>
      </c>
      <c r="L655" s="26" t="str">
        <f t="shared" si="92"/>
        <v/>
      </c>
      <c r="M655" s="26" t="str">
        <f t="shared" si="93"/>
        <v/>
      </c>
      <c r="N655" s="26" t="str">
        <f t="shared" si="94"/>
        <v/>
      </c>
      <c r="O655" s="26" t="str">
        <f t="shared" si="95"/>
        <v/>
      </c>
      <c r="P655" s="56" t="str">
        <f>IF(OR(ISBLANK(Lieferung!$B$15),ISBLANK(G655)),"",IF(M655=FALSE,FALSE,IF(AND((Lieferung!$B$15-YEAR(G655))&gt;=16,(Lieferung!$B$15-YEAR(G655))&lt;=65),TRUE,FALSE)))</f>
        <v/>
      </c>
      <c r="Q655" s="26" t="str">
        <f>IF(ISBLANK(E655),"",IF(COUNTIF(Qualifikation!$O$12:$O$1011,I655)&gt;0,TRUE,FALSE))</f>
        <v/>
      </c>
      <c r="R655" s="62" t="str">
        <f t="shared" si="99"/>
        <v/>
      </c>
    </row>
    <row r="656" spans="1:18" x14ac:dyDescent="0.2">
      <c r="A656" s="46" t="str">
        <f t="shared" si="96"/>
        <v/>
      </c>
      <c r="B656" s="60"/>
      <c r="C656" s="60"/>
      <c r="D656" s="61"/>
      <c r="E656" s="59"/>
      <c r="F656" s="61"/>
      <c r="G656" s="149"/>
      <c r="H656" s="61"/>
      <c r="I656" s="57" t="str">
        <f t="shared" si="97"/>
        <v>-</v>
      </c>
      <c r="J656" s="26" t="str">
        <f t="shared" si="91"/>
        <v/>
      </c>
      <c r="K656" s="26" t="str">
        <f t="shared" si="98"/>
        <v/>
      </c>
      <c r="L656" s="26" t="str">
        <f t="shared" si="92"/>
        <v/>
      </c>
      <c r="M656" s="26" t="str">
        <f t="shared" si="93"/>
        <v/>
      </c>
      <c r="N656" s="26" t="str">
        <f t="shared" si="94"/>
        <v/>
      </c>
      <c r="O656" s="26" t="str">
        <f t="shared" si="95"/>
        <v/>
      </c>
      <c r="P656" s="56" t="str">
        <f>IF(OR(ISBLANK(Lieferung!$B$15),ISBLANK(G656)),"",IF(M656=FALSE,FALSE,IF(AND((Lieferung!$B$15-YEAR(G656))&gt;=16,(Lieferung!$B$15-YEAR(G656))&lt;=65),TRUE,FALSE)))</f>
        <v/>
      </c>
      <c r="Q656" s="26" t="str">
        <f>IF(ISBLANK(E656),"",IF(COUNTIF(Qualifikation!$O$12:$O$1011,I656)&gt;0,TRUE,FALSE))</f>
        <v/>
      </c>
      <c r="R656" s="62" t="str">
        <f t="shared" si="99"/>
        <v/>
      </c>
    </row>
    <row r="657" spans="1:18" x14ac:dyDescent="0.2">
      <c r="A657" s="46" t="str">
        <f t="shared" si="96"/>
        <v/>
      </c>
      <c r="B657" s="60"/>
      <c r="C657" s="60"/>
      <c r="D657" s="61"/>
      <c r="E657" s="59"/>
      <c r="F657" s="61"/>
      <c r="G657" s="149"/>
      <c r="H657" s="61"/>
      <c r="I657" s="57" t="str">
        <f t="shared" si="97"/>
        <v>-</v>
      </c>
      <c r="J657" s="26" t="str">
        <f t="shared" si="91"/>
        <v/>
      </c>
      <c r="K657" s="26" t="str">
        <f t="shared" si="98"/>
        <v/>
      </c>
      <c r="L657" s="26" t="str">
        <f t="shared" si="92"/>
        <v/>
      </c>
      <c r="M657" s="26" t="str">
        <f t="shared" si="93"/>
        <v/>
      </c>
      <c r="N657" s="26" t="str">
        <f t="shared" si="94"/>
        <v/>
      </c>
      <c r="O657" s="26" t="str">
        <f t="shared" si="95"/>
        <v/>
      </c>
      <c r="P657" s="56" t="str">
        <f>IF(OR(ISBLANK(Lieferung!$B$15),ISBLANK(G657)),"",IF(M657=FALSE,FALSE,IF(AND((Lieferung!$B$15-YEAR(G657))&gt;=16,(Lieferung!$B$15-YEAR(G657))&lt;=65),TRUE,FALSE)))</f>
        <v/>
      </c>
      <c r="Q657" s="26" t="str">
        <f>IF(ISBLANK(E657),"",IF(COUNTIF(Qualifikation!$O$12:$O$1011,I657)&gt;0,TRUE,FALSE))</f>
        <v/>
      </c>
      <c r="R657" s="62" t="str">
        <f t="shared" si="99"/>
        <v/>
      </c>
    </row>
    <row r="658" spans="1:18" x14ac:dyDescent="0.2">
      <c r="A658" s="46" t="str">
        <f t="shared" si="96"/>
        <v/>
      </c>
      <c r="B658" s="60"/>
      <c r="C658" s="60"/>
      <c r="D658" s="61"/>
      <c r="E658" s="59"/>
      <c r="F658" s="61"/>
      <c r="G658" s="149"/>
      <c r="H658" s="61"/>
      <c r="I658" s="57" t="str">
        <f t="shared" si="97"/>
        <v>-</v>
      </c>
      <c r="J658" s="26" t="str">
        <f t="shared" si="91"/>
        <v/>
      </c>
      <c r="K658" s="26" t="str">
        <f t="shared" si="98"/>
        <v/>
      </c>
      <c r="L658" s="26" t="str">
        <f t="shared" si="92"/>
        <v/>
      </c>
      <c r="M658" s="26" t="str">
        <f t="shared" si="93"/>
        <v/>
      </c>
      <c r="N658" s="26" t="str">
        <f t="shared" si="94"/>
        <v/>
      </c>
      <c r="O658" s="26" t="str">
        <f t="shared" si="95"/>
        <v/>
      </c>
      <c r="P658" s="56" t="str">
        <f>IF(OR(ISBLANK(Lieferung!$B$15),ISBLANK(G658)),"",IF(M658=FALSE,FALSE,IF(AND((Lieferung!$B$15-YEAR(G658))&gt;=16,(Lieferung!$B$15-YEAR(G658))&lt;=65),TRUE,FALSE)))</f>
        <v/>
      </c>
      <c r="Q658" s="26" t="str">
        <f>IF(ISBLANK(E658),"",IF(COUNTIF(Qualifikation!$O$12:$O$1011,I658)&gt;0,TRUE,FALSE))</f>
        <v/>
      </c>
      <c r="R658" s="62" t="str">
        <f t="shared" si="99"/>
        <v/>
      </c>
    </row>
    <row r="659" spans="1:18" x14ac:dyDescent="0.2">
      <c r="A659" s="46" t="str">
        <f t="shared" si="96"/>
        <v/>
      </c>
      <c r="B659" s="60"/>
      <c r="C659" s="60"/>
      <c r="D659" s="61"/>
      <c r="E659" s="59"/>
      <c r="F659" s="61"/>
      <c r="G659" s="149"/>
      <c r="H659" s="61"/>
      <c r="I659" s="57" t="str">
        <f t="shared" si="97"/>
        <v>-</v>
      </c>
      <c r="J659" s="26" t="str">
        <f t="shared" si="91"/>
        <v/>
      </c>
      <c r="K659" s="26" t="str">
        <f t="shared" si="98"/>
        <v/>
      </c>
      <c r="L659" s="26" t="str">
        <f t="shared" si="92"/>
        <v/>
      </c>
      <c r="M659" s="26" t="str">
        <f t="shared" si="93"/>
        <v/>
      </c>
      <c r="N659" s="26" t="str">
        <f t="shared" si="94"/>
        <v/>
      </c>
      <c r="O659" s="26" t="str">
        <f t="shared" si="95"/>
        <v/>
      </c>
      <c r="P659" s="56" t="str">
        <f>IF(OR(ISBLANK(Lieferung!$B$15),ISBLANK(G659)),"",IF(M659=FALSE,FALSE,IF(AND((Lieferung!$B$15-YEAR(G659))&gt;=16,(Lieferung!$B$15-YEAR(G659))&lt;=65),TRUE,FALSE)))</f>
        <v/>
      </c>
      <c r="Q659" s="26" t="str">
        <f>IF(ISBLANK(E659),"",IF(COUNTIF(Qualifikation!$O$12:$O$1011,I659)&gt;0,TRUE,FALSE))</f>
        <v/>
      </c>
      <c r="R659" s="62" t="str">
        <f t="shared" si="99"/>
        <v/>
      </c>
    </row>
    <row r="660" spans="1:18" x14ac:dyDescent="0.2">
      <c r="A660" s="46" t="str">
        <f t="shared" si="96"/>
        <v/>
      </c>
      <c r="B660" s="60"/>
      <c r="C660" s="60"/>
      <c r="D660" s="61"/>
      <c r="E660" s="59"/>
      <c r="F660" s="61"/>
      <c r="G660" s="149"/>
      <c r="H660" s="61"/>
      <c r="I660" s="57" t="str">
        <f t="shared" si="97"/>
        <v>-</v>
      </c>
      <c r="J660" s="26" t="str">
        <f t="shared" si="91"/>
        <v/>
      </c>
      <c r="K660" s="26" t="str">
        <f t="shared" si="98"/>
        <v/>
      </c>
      <c r="L660" s="26" t="str">
        <f t="shared" si="92"/>
        <v/>
      </c>
      <c r="M660" s="26" t="str">
        <f t="shared" si="93"/>
        <v/>
      </c>
      <c r="N660" s="26" t="str">
        <f t="shared" si="94"/>
        <v/>
      </c>
      <c r="O660" s="26" t="str">
        <f t="shared" si="95"/>
        <v/>
      </c>
      <c r="P660" s="56" t="str">
        <f>IF(OR(ISBLANK(Lieferung!$B$15),ISBLANK(G660)),"",IF(M660=FALSE,FALSE,IF(AND((Lieferung!$B$15-YEAR(G660))&gt;=16,(Lieferung!$B$15-YEAR(G660))&lt;=65),TRUE,FALSE)))</f>
        <v/>
      </c>
      <c r="Q660" s="26" t="str">
        <f>IF(ISBLANK(E660),"",IF(COUNTIF(Qualifikation!$O$12:$O$1011,I660)&gt;0,TRUE,FALSE))</f>
        <v/>
      </c>
      <c r="R660" s="62" t="str">
        <f t="shared" si="99"/>
        <v/>
      </c>
    </row>
    <row r="661" spans="1:18" x14ac:dyDescent="0.2">
      <c r="A661" s="46" t="str">
        <f t="shared" si="96"/>
        <v/>
      </c>
      <c r="B661" s="60"/>
      <c r="C661" s="60"/>
      <c r="D661" s="61"/>
      <c r="E661" s="59"/>
      <c r="F661" s="61"/>
      <c r="G661" s="149"/>
      <c r="H661" s="61"/>
      <c r="I661" s="57" t="str">
        <f t="shared" si="97"/>
        <v>-</v>
      </c>
      <c r="J661" s="26" t="str">
        <f t="shared" si="91"/>
        <v/>
      </c>
      <c r="K661" s="26" t="str">
        <f t="shared" si="98"/>
        <v/>
      </c>
      <c r="L661" s="26" t="str">
        <f t="shared" si="92"/>
        <v/>
      </c>
      <c r="M661" s="26" t="str">
        <f t="shared" si="93"/>
        <v/>
      </c>
      <c r="N661" s="26" t="str">
        <f t="shared" si="94"/>
        <v/>
      </c>
      <c r="O661" s="26" t="str">
        <f t="shared" si="95"/>
        <v/>
      </c>
      <c r="P661" s="56" t="str">
        <f>IF(OR(ISBLANK(Lieferung!$B$15),ISBLANK(G661)),"",IF(M661=FALSE,FALSE,IF(AND((Lieferung!$B$15-YEAR(G661))&gt;=16,(Lieferung!$B$15-YEAR(G661))&lt;=65),TRUE,FALSE)))</f>
        <v/>
      </c>
      <c r="Q661" s="26" t="str">
        <f>IF(ISBLANK(E661),"",IF(COUNTIF(Qualifikation!$O$12:$O$1011,I661)&gt;0,TRUE,FALSE))</f>
        <v/>
      </c>
      <c r="R661" s="62" t="str">
        <f t="shared" si="99"/>
        <v/>
      </c>
    </row>
    <row r="662" spans="1:18" x14ac:dyDescent="0.2">
      <c r="A662" s="46" t="str">
        <f t="shared" si="96"/>
        <v/>
      </c>
      <c r="B662" s="60"/>
      <c r="C662" s="60"/>
      <c r="D662" s="61"/>
      <c r="E662" s="59"/>
      <c r="F662" s="61"/>
      <c r="G662" s="149"/>
      <c r="H662" s="61"/>
      <c r="I662" s="57" t="str">
        <f t="shared" si="97"/>
        <v>-</v>
      </c>
      <c r="J662" s="26" t="str">
        <f t="shared" si="91"/>
        <v/>
      </c>
      <c r="K662" s="26" t="str">
        <f t="shared" si="98"/>
        <v/>
      </c>
      <c r="L662" s="26" t="str">
        <f t="shared" si="92"/>
        <v/>
      </c>
      <c r="M662" s="26" t="str">
        <f t="shared" si="93"/>
        <v/>
      </c>
      <c r="N662" s="26" t="str">
        <f t="shared" si="94"/>
        <v/>
      </c>
      <c r="O662" s="26" t="str">
        <f t="shared" si="95"/>
        <v/>
      </c>
      <c r="P662" s="56" t="str">
        <f>IF(OR(ISBLANK(Lieferung!$B$15),ISBLANK(G662)),"",IF(M662=FALSE,FALSE,IF(AND((Lieferung!$B$15-YEAR(G662))&gt;=16,(Lieferung!$B$15-YEAR(G662))&lt;=65),TRUE,FALSE)))</f>
        <v/>
      </c>
      <c r="Q662" s="26" t="str">
        <f>IF(ISBLANK(E662),"",IF(COUNTIF(Qualifikation!$O$12:$O$1011,I662)&gt;0,TRUE,FALSE))</f>
        <v/>
      </c>
      <c r="R662" s="62" t="str">
        <f t="shared" si="99"/>
        <v/>
      </c>
    </row>
    <row r="663" spans="1:18" x14ac:dyDescent="0.2">
      <c r="A663" s="46" t="str">
        <f t="shared" si="96"/>
        <v/>
      </c>
      <c r="B663" s="60"/>
      <c r="C663" s="60"/>
      <c r="D663" s="61"/>
      <c r="E663" s="59"/>
      <c r="F663" s="61"/>
      <c r="G663" s="149"/>
      <c r="H663" s="61"/>
      <c r="I663" s="57" t="str">
        <f t="shared" si="97"/>
        <v>-</v>
      </c>
      <c r="J663" s="26" t="str">
        <f t="shared" si="91"/>
        <v/>
      </c>
      <c r="K663" s="26" t="str">
        <f t="shared" si="98"/>
        <v/>
      </c>
      <c r="L663" s="26" t="str">
        <f t="shared" si="92"/>
        <v/>
      </c>
      <c r="M663" s="26" t="str">
        <f t="shared" si="93"/>
        <v/>
      </c>
      <c r="N663" s="26" t="str">
        <f t="shared" si="94"/>
        <v/>
      </c>
      <c r="O663" s="26" t="str">
        <f t="shared" si="95"/>
        <v/>
      </c>
      <c r="P663" s="56" t="str">
        <f>IF(OR(ISBLANK(Lieferung!$B$15),ISBLANK(G663)),"",IF(M663=FALSE,FALSE,IF(AND((Lieferung!$B$15-YEAR(G663))&gt;=16,(Lieferung!$B$15-YEAR(G663))&lt;=65),TRUE,FALSE)))</f>
        <v/>
      </c>
      <c r="Q663" s="26" t="str">
        <f>IF(ISBLANK(E663),"",IF(COUNTIF(Qualifikation!$O$12:$O$1011,I663)&gt;0,TRUE,FALSE))</f>
        <v/>
      </c>
      <c r="R663" s="62" t="str">
        <f t="shared" si="99"/>
        <v/>
      </c>
    </row>
    <row r="664" spans="1:18" x14ac:dyDescent="0.2">
      <c r="A664" s="46" t="str">
        <f t="shared" si="96"/>
        <v/>
      </c>
      <c r="B664" s="60"/>
      <c r="C664" s="60"/>
      <c r="D664" s="61"/>
      <c r="E664" s="59"/>
      <c r="F664" s="61"/>
      <c r="G664" s="149"/>
      <c r="H664" s="61"/>
      <c r="I664" s="57" t="str">
        <f t="shared" si="97"/>
        <v>-</v>
      </c>
      <c r="J664" s="26" t="str">
        <f t="shared" si="91"/>
        <v/>
      </c>
      <c r="K664" s="26" t="str">
        <f t="shared" si="98"/>
        <v/>
      </c>
      <c r="L664" s="26" t="str">
        <f t="shared" si="92"/>
        <v/>
      </c>
      <c r="M664" s="26" t="str">
        <f t="shared" si="93"/>
        <v/>
      </c>
      <c r="N664" s="26" t="str">
        <f t="shared" si="94"/>
        <v/>
      </c>
      <c r="O664" s="26" t="str">
        <f t="shared" si="95"/>
        <v/>
      </c>
      <c r="P664" s="56" t="str">
        <f>IF(OR(ISBLANK(Lieferung!$B$15),ISBLANK(G664)),"",IF(M664=FALSE,FALSE,IF(AND((Lieferung!$B$15-YEAR(G664))&gt;=16,(Lieferung!$B$15-YEAR(G664))&lt;=65),TRUE,FALSE)))</f>
        <v/>
      </c>
      <c r="Q664" s="26" t="str">
        <f>IF(ISBLANK(E664),"",IF(COUNTIF(Qualifikation!$O$12:$O$1011,I664)&gt;0,TRUE,FALSE))</f>
        <v/>
      </c>
      <c r="R664" s="62" t="str">
        <f t="shared" si="99"/>
        <v/>
      </c>
    </row>
    <row r="665" spans="1:18" x14ac:dyDescent="0.2">
      <c r="A665" s="46" t="str">
        <f t="shared" si="96"/>
        <v/>
      </c>
      <c r="B665" s="60"/>
      <c r="C665" s="60"/>
      <c r="D665" s="61"/>
      <c r="E665" s="59"/>
      <c r="F665" s="61"/>
      <c r="G665" s="149"/>
      <c r="H665" s="61"/>
      <c r="I665" s="57" t="str">
        <f t="shared" si="97"/>
        <v>-</v>
      </c>
      <c r="J665" s="26" t="str">
        <f t="shared" si="91"/>
        <v/>
      </c>
      <c r="K665" s="26" t="str">
        <f t="shared" si="98"/>
        <v/>
      </c>
      <c r="L665" s="26" t="str">
        <f t="shared" si="92"/>
        <v/>
      </c>
      <c r="M665" s="26" t="str">
        <f t="shared" si="93"/>
        <v/>
      </c>
      <c r="N665" s="26" t="str">
        <f t="shared" si="94"/>
        <v/>
      </c>
      <c r="O665" s="26" t="str">
        <f t="shared" si="95"/>
        <v/>
      </c>
      <c r="P665" s="56" t="str">
        <f>IF(OR(ISBLANK(Lieferung!$B$15),ISBLANK(G665)),"",IF(M665=FALSE,FALSE,IF(AND((Lieferung!$B$15-YEAR(G665))&gt;=16,(Lieferung!$B$15-YEAR(G665))&lt;=65),TRUE,FALSE)))</f>
        <v/>
      </c>
      <c r="Q665" s="26" t="str">
        <f>IF(ISBLANK(E665),"",IF(COUNTIF(Qualifikation!$O$12:$O$1011,I665)&gt;0,TRUE,FALSE))</f>
        <v/>
      </c>
      <c r="R665" s="62" t="str">
        <f t="shared" si="99"/>
        <v/>
      </c>
    </row>
    <row r="666" spans="1:18" x14ac:dyDescent="0.2">
      <c r="A666" s="46" t="str">
        <f t="shared" si="96"/>
        <v/>
      </c>
      <c r="B666" s="60"/>
      <c r="C666" s="60"/>
      <c r="D666" s="61"/>
      <c r="E666" s="59"/>
      <c r="F666" s="61"/>
      <c r="G666" s="149"/>
      <c r="H666" s="61"/>
      <c r="I666" s="57" t="str">
        <f t="shared" si="97"/>
        <v>-</v>
      </c>
      <c r="J666" s="26" t="str">
        <f t="shared" si="91"/>
        <v/>
      </c>
      <c r="K666" s="26" t="str">
        <f t="shared" si="98"/>
        <v/>
      </c>
      <c r="L666" s="26" t="str">
        <f t="shared" si="92"/>
        <v/>
      </c>
      <c r="M666" s="26" t="str">
        <f t="shared" si="93"/>
        <v/>
      </c>
      <c r="N666" s="26" t="str">
        <f t="shared" si="94"/>
        <v/>
      </c>
      <c r="O666" s="26" t="str">
        <f t="shared" si="95"/>
        <v/>
      </c>
      <c r="P666" s="56" t="str">
        <f>IF(OR(ISBLANK(Lieferung!$B$15),ISBLANK(G666)),"",IF(M666=FALSE,FALSE,IF(AND((Lieferung!$B$15-YEAR(G666))&gt;=16,(Lieferung!$B$15-YEAR(G666))&lt;=65),TRUE,FALSE)))</f>
        <v/>
      </c>
      <c r="Q666" s="26" t="str">
        <f>IF(ISBLANK(E666),"",IF(COUNTIF(Qualifikation!$O$12:$O$1011,I666)&gt;0,TRUE,FALSE))</f>
        <v/>
      </c>
      <c r="R666" s="62" t="str">
        <f t="shared" si="99"/>
        <v/>
      </c>
    </row>
    <row r="667" spans="1:18" x14ac:dyDescent="0.2">
      <c r="A667" s="46" t="str">
        <f t="shared" si="96"/>
        <v/>
      </c>
      <c r="B667" s="60"/>
      <c r="C667" s="60"/>
      <c r="D667" s="61"/>
      <c r="E667" s="59"/>
      <c r="F667" s="61"/>
      <c r="G667" s="149"/>
      <c r="H667" s="61"/>
      <c r="I667" s="57" t="str">
        <f t="shared" si="97"/>
        <v>-</v>
      </c>
      <c r="J667" s="26" t="str">
        <f t="shared" si="91"/>
        <v/>
      </c>
      <c r="K667" s="26" t="str">
        <f t="shared" si="98"/>
        <v/>
      </c>
      <c r="L667" s="26" t="str">
        <f t="shared" si="92"/>
        <v/>
      </c>
      <c r="M667" s="26" t="str">
        <f t="shared" si="93"/>
        <v/>
      </c>
      <c r="N667" s="26" t="str">
        <f t="shared" si="94"/>
        <v/>
      </c>
      <c r="O667" s="26" t="str">
        <f t="shared" si="95"/>
        <v/>
      </c>
      <c r="P667" s="56" t="str">
        <f>IF(OR(ISBLANK(Lieferung!$B$15),ISBLANK(G667)),"",IF(M667=FALSE,FALSE,IF(AND((Lieferung!$B$15-YEAR(G667))&gt;=16,(Lieferung!$B$15-YEAR(G667))&lt;=65),TRUE,FALSE)))</f>
        <v/>
      </c>
      <c r="Q667" s="26" t="str">
        <f>IF(ISBLANK(E667),"",IF(COUNTIF(Qualifikation!$O$12:$O$1011,I667)&gt;0,TRUE,FALSE))</f>
        <v/>
      </c>
      <c r="R667" s="62" t="str">
        <f t="shared" si="99"/>
        <v/>
      </c>
    </row>
    <row r="668" spans="1:18" x14ac:dyDescent="0.2">
      <c r="A668" s="46" t="str">
        <f t="shared" si="96"/>
        <v/>
      </c>
      <c r="B668" s="60"/>
      <c r="C668" s="60"/>
      <c r="D668" s="61"/>
      <c r="E668" s="59"/>
      <c r="F668" s="61"/>
      <c r="G668" s="149"/>
      <c r="H668" s="61"/>
      <c r="I668" s="57" t="str">
        <f t="shared" si="97"/>
        <v>-</v>
      </c>
      <c r="J668" s="26" t="str">
        <f t="shared" si="91"/>
        <v/>
      </c>
      <c r="K668" s="26" t="str">
        <f t="shared" si="98"/>
        <v/>
      </c>
      <c r="L668" s="26" t="str">
        <f t="shared" si="92"/>
        <v/>
      </c>
      <c r="M668" s="26" t="str">
        <f t="shared" si="93"/>
        <v/>
      </c>
      <c r="N668" s="26" t="str">
        <f t="shared" si="94"/>
        <v/>
      </c>
      <c r="O668" s="26" t="str">
        <f t="shared" si="95"/>
        <v/>
      </c>
      <c r="P668" s="56" t="str">
        <f>IF(OR(ISBLANK(Lieferung!$B$15),ISBLANK(G668)),"",IF(M668=FALSE,FALSE,IF(AND((Lieferung!$B$15-YEAR(G668))&gt;=16,(Lieferung!$B$15-YEAR(G668))&lt;=65),TRUE,FALSE)))</f>
        <v/>
      </c>
      <c r="Q668" s="26" t="str">
        <f>IF(ISBLANK(E668),"",IF(COUNTIF(Qualifikation!$O$12:$O$1011,I668)&gt;0,TRUE,FALSE))</f>
        <v/>
      </c>
      <c r="R668" s="62" t="str">
        <f t="shared" si="99"/>
        <v/>
      </c>
    </row>
    <row r="669" spans="1:18" x14ac:dyDescent="0.2">
      <c r="A669" s="46" t="str">
        <f t="shared" si="96"/>
        <v/>
      </c>
      <c r="B669" s="60"/>
      <c r="C669" s="60"/>
      <c r="D669" s="61"/>
      <c r="E669" s="59"/>
      <c r="F669" s="61"/>
      <c r="G669" s="149"/>
      <c r="H669" s="61"/>
      <c r="I669" s="57" t="str">
        <f t="shared" si="97"/>
        <v>-</v>
      </c>
      <c r="J669" s="26" t="str">
        <f t="shared" si="91"/>
        <v/>
      </c>
      <c r="K669" s="26" t="str">
        <f t="shared" si="98"/>
        <v/>
      </c>
      <c r="L669" s="26" t="str">
        <f t="shared" si="92"/>
        <v/>
      </c>
      <c r="M669" s="26" t="str">
        <f t="shared" si="93"/>
        <v/>
      </c>
      <c r="N669" s="26" t="str">
        <f t="shared" si="94"/>
        <v/>
      </c>
      <c r="O669" s="26" t="str">
        <f t="shared" si="95"/>
        <v/>
      </c>
      <c r="P669" s="56" t="str">
        <f>IF(OR(ISBLANK(Lieferung!$B$15),ISBLANK(G669)),"",IF(M669=FALSE,FALSE,IF(AND((Lieferung!$B$15-YEAR(G669))&gt;=16,(Lieferung!$B$15-YEAR(G669))&lt;=65),TRUE,FALSE)))</f>
        <v/>
      </c>
      <c r="Q669" s="26" t="str">
        <f>IF(ISBLANK(E669),"",IF(COUNTIF(Qualifikation!$O$12:$O$1011,I669)&gt;0,TRUE,FALSE))</f>
        <v/>
      </c>
      <c r="R669" s="62" t="str">
        <f t="shared" si="99"/>
        <v/>
      </c>
    </row>
    <row r="670" spans="1:18" x14ac:dyDescent="0.2">
      <c r="A670" s="46" t="str">
        <f t="shared" si="96"/>
        <v/>
      </c>
      <c r="B670" s="60"/>
      <c r="C670" s="60"/>
      <c r="D670" s="61"/>
      <c r="E670" s="59"/>
      <c r="F670" s="61"/>
      <c r="G670" s="149"/>
      <c r="H670" s="61"/>
      <c r="I670" s="57" t="str">
        <f t="shared" si="97"/>
        <v>-</v>
      </c>
      <c r="J670" s="26" t="str">
        <f t="shared" si="91"/>
        <v/>
      </c>
      <c r="K670" s="26" t="str">
        <f t="shared" si="98"/>
        <v/>
      </c>
      <c r="L670" s="26" t="str">
        <f t="shared" si="92"/>
        <v/>
      </c>
      <c r="M670" s="26" t="str">
        <f t="shared" si="93"/>
        <v/>
      </c>
      <c r="N670" s="26" t="str">
        <f t="shared" si="94"/>
        <v/>
      </c>
      <c r="O670" s="26" t="str">
        <f t="shared" si="95"/>
        <v/>
      </c>
      <c r="P670" s="56" t="str">
        <f>IF(OR(ISBLANK(Lieferung!$B$15),ISBLANK(G670)),"",IF(M670=FALSE,FALSE,IF(AND((Lieferung!$B$15-YEAR(G670))&gt;=16,(Lieferung!$B$15-YEAR(G670))&lt;=65),TRUE,FALSE)))</f>
        <v/>
      </c>
      <c r="Q670" s="26" t="str">
        <f>IF(ISBLANK(E670),"",IF(COUNTIF(Qualifikation!$O$12:$O$1011,I670)&gt;0,TRUE,FALSE))</f>
        <v/>
      </c>
      <c r="R670" s="62" t="str">
        <f t="shared" si="99"/>
        <v/>
      </c>
    </row>
    <row r="671" spans="1:18" x14ac:dyDescent="0.2">
      <c r="A671" s="46" t="str">
        <f t="shared" si="96"/>
        <v/>
      </c>
      <c r="B671" s="60"/>
      <c r="C671" s="60"/>
      <c r="D671" s="61"/>
      <c r="E671" s="59"/>
      <c r="F671" s="61"/>
      <c r="G671" s="149"/>
      <c r="H671" s="61"/>
      <c r="I671" s="57" t="str">
        <f t="shared" si="97"/>
        <v>-</v>
      </c>
      <c r="J671" s="26" t="str">
        <f t="shared" si="91"/>
        <v/>
      </c>
      <c r="K671" s="26" t="str">
        <f t="shared" si="98"/>
        <v/>
      </c>
      <c r="L671" s="26" t="str">
        <f t="shared" si="92"/>
        <v/>
      </c>
      <c r="M671" s="26" t="str">
        <f t="shared" si="93"/>
        <v/>
      </c>
      <c r="N671" s="26" t="str">
        <f t="shared" si="94"/>
        <v/>
      </c>
      <c r="O671" s="26" t="str">
        <f t="shared" si="95"/>
        <v/>
      </c>
      <c r="P671" s="56" t="str">
        <f>IF(OR(ISBLANK(Lieferung!$B$15),ISBLANK(G671)),"",IF(M671=FALSE,FALSE,IF(AND((Lieferung!$B$15-YEAR(G671))&gt;=16,(Lieferung!$B$15-YEAR(G671))&lt;=65),TRUE,FALSE)))</f>
        <v/>
      </c>
      <c r="Q671" s="26" t="str">
        <f>IF(ISBLANK(E671),"",IF(COUNTIF(Qualifikation!$O$12:$O$1011,I671)&gt;0,TRUE,FALSE))</f>
        <v/>
      </c>
      <c r="R671" s="62" t="str">
        <f t="shared" si="99"/>
        <v/>
      </c>
    </row>
    <row r="672" spans="1:18" x14ac:dyDescent="0.2">
      <c r="A672" s="46" t="str">
        <f t="shared" si="96"/>
        <v/>
      </c>
      <c r="B672" s="60"/>
      <c r="C672" s="60"/>
      <c r="D672" s="61"/>
      <c r="E672" s="59"/>
      <c r="F672" s="61"/>
      <c r="G672" s="149"/>
      <c r="H672" s="61"/>
      <c r="I672" s="57" t="str">
        <f t="shared" si="97"/>
        <v>-</v>
      </c>
      <c r="J672" s="26" t="str">
        <f t="shared" si="91"/>
        <v/>
      </c>
      <c r="K672" s="26" t="str">
        <f t="shared" si="98"/>
        <v/>
      </c>
      <c r="L672" s="26" t="str">
        <f t="shared" si="92"/>
        <v/>
      </c>
      <c r="M672" s="26" t="str">
        <f t="shared" si="93"/>
        <v/>
      </c>
      <c r="N672" s="26" t="str">
        <f t="shared" si="94"/>
        <v/>
      </c>
      <c r="O672" s="26" t="str">
        <f t="shared" si="95"/>
        <v/>
      </c>
      <c r="P672" s="56" t="str">
        <f>IF(OR(ISBLANK(Lieferung!$B$15),ISBLANK(G672)),"",IF(M672=FALSE,FALSE,IF(AND((Lieferung!$B$15-YEAR(G672))&gt;=16,(Lieferung!$B$15-YEAR(G672))&lt;=65),TRUE,FALSE)))</f>
        <v/>
      </c>
      <c r="Q672" s="26" t="str">
        <f>IF(ISBLANK(E672),"",IF(COUNTIF(Qualifikation!$O$12:$O$1011,I672)&gt;0,TRUE,FALSE))</f>
        <v/>
      </c>
      <c r="R672" s="62" t="str">
        <f t="shared" si="99"/>
        <v/>
      </c>
    </row>
    <row r="673" spans="1:18" x14ac:dyDescent="0.2">
      <c r="A673" s="46" t="str">
        <f t="shared" si="96"/>
        <v/>
      </c>
      <c r="B673" s="60"/>
      <c r="C673" s="60"/>
      <c r="D673" s="61"/>
      <c r="E673" s="59"/>
      <c r="F673" s="61"/>
      <c r="G673" s="149"/>
      <c r="H673" s="61"/>
      <c r="I673" s="57" t="str">
        <f t="shared" si="97"/>
        <v>-</v>
      </c>
      <c r="J673" s="26" t="str">
        <f t="shared" si="91"/>
        <v/>
      </c>
      <c r="K673" s="26" t="str">
        <f t="shared" si="98"/>
        <v/>
      </c>
      <c r="L673" s="26" t="str">
        <f t="shared" si="92"/>
        <v/>
      </c>
      <c r="M673" s="26" t="str">
        <f t="shared" si="93"/>
        <v/>
      </c>
      <c r="N673" s="26" t="str">
        <f t="shared" si="94"/>
        <v/>
      </c>
      <c r="O673" s="26" t="str">
        <f t="shared" si="95"/>
        <v/>
      </c>
      <c r="P673" s="56" t="str">
        <f>IF(OR(ISBLANK(Lieferung!$B$15),ISBLANK(G673)),"",IF(M673=FALSE,FALSE,IF(AND((Lieferung!$B$15-YEAR(G673))&gt;=16,(Lieferung!$B$15-YEAR(G673))&lt;=65),TRUE,FALSE)))</f>
        <v/>
      </c>
      <c r="Q673" s="26" t="str">
        <f>IF(ISBLANK(E673),"",IF(COUNTIF(Qualifikation!$O$12:$O$1011,I673)&gt;0,TRUE,FALSE))</f>
        <v/>
      </c>
      <c r="R673" s="62" t="str">
        <f t="shared" si="99"/>
        <v/>
      </c>
    </row>
    <row r="674" spans="1:18" x14ac:dyDescent="0.2">
      <c r="A674" s="46" t="str">
        <f t="shared" si="96"/>
        <v/>
      </c>
      <c r="B674" s="60"/>
      <c r="C674" s="60"/>
      <c r="D674" s="61"/>
      <c r="E674" s="59"/>
      <c r="F674" s="61"/>
      <c r="G674" s="149"/>
      <c r="H674" s="61"/>
      <c r="I674" s="57" t="str">
        <f t="shared" si="97"/>
        <v>-</v>
      </c>
      <c r="J674" s="26" t="str">
        <f t="shared" si="91"/>
        <v/>
      </c>
      <c r="K674" s="26" t="str">
        <f t="shared" si="98"/>
        <v/>
      </c>
      <c r="L674" s="26" t="str">
        <f t="shared" si="92"/>
        <v/>
      </c>
      <c r="M674" s="26" t="str">
        <f t="shared" si="93"/>
        <v/>
      </c>
      <c r="N674" s="26" t="str">
        <f t="shared" si="94"/>
        <v/>
      </c>
      <c r="O674" s="26" t="str">
        <f t="shared" si="95"/>
        <v/>
      </c>
      <c r="P674" s="56" t="str">
        <f>IF(OR(ISBLANK(Lieferung!$B$15),ISBLANK(G674)),"",IF(M674=FALSE,FALSE,IF(AND((Lieferung!$B$15-YEAR(G674))&gt;=16,(Lieferung!$B$15-YEAR(G674))&lt;=65),TRUE,FALSE)))</f>
        <v/>
      </c>
      <c r="Q674" s="26" t="str">
        <f>IF(ISBLANK(E674),"",IF(COUNTIF(Qualifikation!$O$12:$O$1011,I674)&gt;0,TRUE,FALSE))</f>
        <v/>
      </c>
      <c r="R674" s="62" t="str">
        <f t="shared" si="99"/>
        <v/>
      </c>
    </row>
    <row r="675" spans="1:18" x14ac:dyDescent="0.2">
      <c r="A675" s="46" t="str">
        <f t="shared" si="96"/>
        <v/>
      </c>
      <c r="B675" s="60"/>
      <c r="C675" s="60"/>
      <c r="D675" s="61"/>
      <c r="E675" s="59"/>
      <c r="F675" s="61"/>
      <c r="G675" s="149"/>
      <c r="H675" s="61"/>
      <c r="I675" s="57" t="str">
        <f t="shared" si="97"/>
        <v>-</v>
      </c>
      <c r="J675" s="26" t="str">
        <f t="shared" si="91"/>
        <v/>
      </c>
      <c r="K675" s="26" t="str">
        <f t="shared" si="98"/>
        <v/>
      </c>
      <c r="L675" s="26" t="str">
        <f t="shared" si="92"/>
        <v/>
      </c>
      <c r="M675" s="26" t="str">
        <f t="shared" si="93"/>
        <v/>
      </c>
      <c r="N675" s="26" t="str">
        <f t="shared" si="94"/>
        <v/>
      </c>
      <c r="O675" s="26" t="str">
        <f t="shared" si="95"/>
        <v/>
      </c>
      <c r="P675" s="56" t="str">
        <f>IF(OR(ISBLANK(Lieferung!$B$15),ISBLANK(G675)),"",IF(M675=FALSE,FALSE,IF(AND((Lieferung!$B$15-YEAR(G675))&gt;=16,(Lieferung!$B$15-YEAR(G675))&lt;=65),TRUE,FALSE)))</f>
        <v/>
      </c>
      <c r="Q675" s="26" t="str">
        <f>IF(ISBLANK(E675),"",IF(COUNTIF(Qualifikation!$O$12:$O$1011,I675)&gt;0,TRUE,FALSE))</f>
        <v/>
      </c>
      <c r="R675" s="62" t="str">
        <f t="shared" si="99"/>
        <v/>
      </c>
    </row>
    <row r="676" spans="1:18" x14ac:dyDescent="0.2">
      <c r="A676" s="46" t="str">
        <f t="shared" si="96"/>
        <v/>
      </c>
      <c r="B676" s="60"/>
      <c r="C676" s="60"/>
      <c r="D676" s="61"/>
      <c r="E676" s="59"/>
      <c r="F676" s="61"/>
      <c r="G676" s="149"/>
      <c r="H676" s="61"/>
      <c r="I676" s="57" t="str">
        <f t="shared" si="97"/>
        <v>-</v>
      </c>
      <c r="J676" s="26" t="str">
        <f t="shared" si="91"/>
        <v/>
      </c>
      <c r="K676" s="26" t="str">
        <f t="shared" si="98"/>
        <v/>
      </c>
      <c r="L676" s="26" t="str">
        <f t="shared" si="92"/>
        <v/>
      </c>
      <c r="M676" s="26" t="str">
        <f t="shared" si="93"/>
        <v/>
      </c>
      <c r="N676" s="26" t="str">
        <f t="shared" si="94"/>
        <v/>
      </c>
      <c r="O676" s="26" t="str">
        <f t="shared" si="95"/>
        <v/>
      </c>
      <c r="P676" s="56" t="str">
        <f>IF(OR(ISBLANK(Lieferung!$B$15),ISBLANK(G676)),"",IF(M676=FALSE,FALSE,IF(AND((Lieferung!$B$15-YEAR(G676))&gt;=16,(Lieferung!$B$15-YEAR(G676))&lt;=65),TRUE,FALSE)))</f>
        <v/>
      </c>
      <c r="Q676" s="26" t="str">
        <f>IF(ISBLANK(E676),"",IF(COUNTIF(Qualifikation!$O$12:$O$1011,I676)&gt;0,TRUE,FALSE))</f>
        <v/>
      </c>
      <c r="R676" s="62" t="str">
        <f t="shared" si="99"/>
        <v/>
      </c>
    </row>
    <row r="677" spans="1:18" x14ac:dyDescent="0.2">
      <c r="A677" s="46" t="str">
        <f t="shared" si="96"/>
        <v/>
      </c>
      <c r="B677" s="60"/>
      <c r="C677" s="60"/>
      <c r="D677" s="61"/>
      <c r="E677" s="59"/>
      <c r="F677" s="61"/>
      <c r="G677" s="149"/>
      <c r="H677" s="61"/>
      <c r="I677" s="57" t="str">
        <f t="shared" si="97"/>
        <v>-</v>
      </c>
      <c r="J677" s="26" t="str">
        <f t="shared" si="91"/>
        <v/>
      </c>
      <c r="K677" s="26" t="str">
        <f t="shared" si="98"/>
        <v/>
      </c>
      <c r="L677" s="26" t="str">
        <f t="shared" si="92"/>
        <v/>
      </c>
      <c r="M677" s="26" t="str">
        <f t="shared" si="93"/>
        <v/>
      </c>
      <c r="N677" s="26" t="str">
        <f t="shared" si="94"/>
        <v/>
      </c>
      <c r="O677" s="26" t="str">
        <f t="shared" si="95"/>
        <v/>
      </c>
      <c r="P677" s="56" t="str">
        <f>IF(OR(ISBLANK(Lieferung!$B$15),ISBLANK(G677)),"",IF(M677=FALSE,FALSE,IF(AND((Lieferung!$B$15-YEAR(G677))&gt;=16,(Lieferung!$B$15-YEAR(G677))&lt;=65),TRUE,FALSE)))</f>
        <v/>
      </c>
      <c r="Q677" s="26" t="str">
        <f>IF(ISBLANK(E677),"",IF(COUNTIF(Qualifikation!$O$12:$O$1011,I677)&gt;0,TRUE,FALSE))</f>
        <v/>
      </c>
      <c r="R677" s="62" t="str">
        <f t="shared" si="99"/>
        <v/>
      </c>
    </row>
    <row r="678" spans="1:18" x14ac:dyDescent="0.2">
      <c r="A678" s="46" t="str">
        <f t="shared" si="96"/>
        <v/>
      </c>
      <c r="B678" s="60"/>
      <c r="C678" s="60"/>
      <c r="D678" s="61"/>
      <c r="E678" s="59"/>
      <c r="F678" s="61"/>
      <c r="G678" s="149"/>
      <c r="H678" s="61"/>
      <c r="I678" s="57" t="str">
        <f t="shared" si="97"/>
        <v>-</v>
      </c>
      <c r="J678" s="26" t="str">
        <f t="shared" si="91"/>
        <v/>
      </c>
      <c r="K678" s="26" t="str">
        <f t="shared" si="98"/>
        <v/>
      </c>
      <c r="L678" s="26" t="str">
        <f t="shared" si="92"/>
        <v/>
      </c>
      <c r="M678" s="26" t="str">
        <f t="shared" si="93"/>
        <v/>
      </c>
      <c r="N678" s="26" t="str">
        <f t="shared" si="94"/>
        <v/>
      </c>
      <c r="O678" s="26" t="str">
        <f t="shared" si="95"/>
        <v/>
      </c>
      <c r="P678" s="56" t="str">
        <f>IF(OR(ISBLANK(Lieferung!$B$15),ISBLANK(G678)),"",IF(M678=FALSE,FALSE,IF(AND((Lieferung!$B$15-YEAR(G678))&gt;=16,(Lieferung!$B$15-YEAR(G678))&lt;=65),TRUE,FALSE)))</f>
        <v/>
      </c>
      <c r="Q678" s="26" t="str">
        <f>IF(ISBLANK(E678),"",IF(COUNTIF(Qualifikation!$O$12:$O$1011,I678)&gt;0,TRUE,FALSE))</f>
        <v/>
      </c>
      <c r="R678" s="62" t="str">
        <f t="shared" si="99"/>
        <v/>
      </c>
    </row>
    <row r="679" spans="1:18" x14ac:dyDescent="0.2">
      <c r="A679" s="46" t="str">
        <f t="shared" si="96"/>
        <v/>
      </c>
      <c r="B679" s="60"/>
      <c r="C679" s="60"/>
      <c r="D679" s="61"/>
      <c r="E679" s="59"/>
      <c r="F679" s="61"/>
      <c r="G679" s="149"/>
      <c r="H679" s="61"/>
      <c r="I679" s="57" t="str">
        <f t="shared" si="97"/>
        <v>-</v>
      </c>
      <c r="J679" s="26" t="str">
        <f t="shared" si="91"/>
        <v/>
      </c>
      <c r="K679" s="26" t="str">
        <f t="shared" si="98"/>
        <v/>
      </c>
      <c r="L679" s="26" t="str">
        <f t="shared" si="92"/>
        <v/>
      </c>
      <c r="M679" s="26" t="str">
        <f t="shared" si="93"/>
        <v/>
      </c>
      <c r="N679" s="26" t="str">
        <f t="shared" si="94"/>
        <v/>
      </c>
      <c r="O679" s="26" t="str">
        <f t="shared" si="95"/>
        <v/>
      </c>
      <c r="P679" s="56" t="str">
        <f>IF(OR(ISBLANK(Lieferung!$B$15),ISBLANK(G679)),"",IF(M679=FALSE,FALSE,IF(AND((Lieferung!$B$15-YEAR(G679))&gt;=16,(Lieferung!$B$15-YEAR(G679))&lt;=65),TRUE,FALSE)))</f>
        <v/>
      </c>
      <c r="Q679" s="26" t="str">
        <f>IF(ISBLANK(E679),"",IF(COUNTIF(Qualifikation!$O$12:$O$1011,I679)&gt;0,TRUE,FALSE))</f>
        <v/>
      </c>
      <c r="R679" s="62" t="str">
        <f t="shared" si="99"/>
        <v/>
      </c>
    </row>
    <row r="680" spans="1:18" x14ac:dyDescent="0.2">
      <c r="A680" s="46" t="str">
        <f t="shared" si="96"/>
        <v/>
      </c>
      <c r="B680" s="60"/>
      <c r="C680" s="60"/>
      <c r="D680" s="61"/>
      <c r="E680" s="59"/>
      <c r="F680" s="61"/>
      <c r="G680" s="149"/>
      <c r="H680" s="61"/>
      <c r="I680" s="57" t="str">
        <f t="shared" si="97"/>
        <v>-</v>
      </c>
      <c r="J680" s="26" t="str">
        <f t="shared" si="91"/>
        <v/>
      </c>
      <c r="K680" s="26" t="str">
        <f t="shared" si="98"/>
        <v/>
      </c>
      <c r="L680" s="26" t="str">
        <f t="shared" si="92"/>
        <v/>
      </c>
      <c r="M680" s="26" t="str">
        <f t="shared" si="93"/>
        <v/>
      </c>
      <c r="N680" s="26" t="str">
        <f t="shared" si="94"/>
        <v/>
      </c>
      <c r="O680" s="26" t="str">
        <f t="shared" si="95"/>
        <v/>
      </c>
      <c r="P680" s="56" t="str">
        <f>IF(OR(ISBLANK(Lieferung!$B$15),ISBLANK(G680)),"",IF(M680=FALSE,FALSE,IF(AND((Lieferung!$B$15-YEAR(G680))&gt;=16,(Lieferung!$B$15-YEAR(G680))&lt;=65),TRUE,FALSE)))</f>
        <v/>
      </c>
      <c r="Q680" s="26" t="str">
        <f>IF(ISBLANK(E680),"",IF(COUNTIF(Qualifikation!$O$12:$O$1011,I680)&gt;0,TRUE,FALSE))</f>
        <v/>
      </c>
      <c r="R680" s="62" t="str">
        <f t="shared" si="99"/>
        <v/>
      </c>
    </row>
    <row r="681" spans="1:18" x14ac:dyDescent="0.2">
      <c r="A681" s="46" t="str">
        <f t="shared" si="96"/>
        <v/>
      </c>
      <c r="B681" s="60"/>
      <c r="C681" s="60"/>
      <c r="D681" s="61"/>
      <c r="E681" s="59"/>
      <c r="F681" s="61"/>
      <c r="G681" s="149"/>
      <c r="H681" s="61"/>
      <c r="I681" s="57" t="str">
        <f t="shared" si="97"/>
        <v>-</v>
      </c>
      <c r="J681" s="26" t="str">
        <f t="shared" si="91"/>
        <v/>
      </c>
      <c r="K681" s="26" t="str">
        <f t="shared" si="98"/>
        <v/>
      </c>
      <c r="L681" s="26" t="str">
        <f t="shared" si="92"/>
        <v/>
      </c>
      <c r="M681" s="26" t="str">
        <f t="shared" si="93"/>
        <v/>
      </c>
      <c r="N681" s="26" t="str">
        <f t="shared" si="94"/>
        <v/>
      </c>
      <c r="O681" s="26" t="str">
        <f t="shared" si="95"/>
        <v/>
      </c>
      <c r="P681" s="56" t="str">
        <f>IF(OR(ISBLANK(Lieferung!$B$15),ISBLANK(G681)),"",IF(M681=FALSE,FALSE,IF(AND((Lieferung!$B$15-YEAR(G681))&gt;=16,(Lieferung!$B$15-YEAR(G681))&lt;=65),TRUE,FALSE)))</f>
        <v/>
      </c>
      <c r="Q681" s="26" t="str">
        <f>IF(ISBLANK(E681),"",IF(COUNTIF(Qualifikation!$O$12:$O$1011,I681)&gt;0,TRUE,FALSE))</f>
        <v/>
      </c>
      <c r="R681" s="62" t="str">
        <f t="shared" si="99"/>
        <v/>
      </c>
    </row>
    <row r="682" spans="1:18" x14ac:dyDescent="0.2">
      <c r="A682" s="46" t="str">
        <f t="shared" si="96"/>
        <v/>
      </c>
      <c r="B682" s="60"/>
      <c r="C682" s="60"/>
      <c r="D682" s="61"/>
      <c r="E682" s="59"/>
      <c r="F682" s="61"/>
      <c r="G682" s="149"/>
      <c r="H682" s="61"/>
      <c r="I682" s="57" t="str">
        <f t="shared" si="97"/>
        <v>-</v>
      </c>
      <c r="J682" s="26" t="str">
        <f t="shared" si="91"/>
        <v/>
      </c>
      <c r="K682" s="26" t="str">
        <f t="shared" si="98"/>
        <v/>
      </c>
      <c r="L682" s="26" t="str">
        <f t="shared" si="92"/>
        <v/>
      </c>
      <c r="M682" s="26" t="str">
        <f t="shared" si="93"/>
        <v/>
      </c>
      <c r="N682" s="26" t="str">
        <f t="shared" si="94"/>
        <v/>
      </c>
      <c r="O682" s="26" t="str">
        <f t="shared" si="95"/>
        <v/>
      </c>
      <c r="P682" s="56" t="str">
        <f>IF(OR(ISBLANK(Lieferung!$B$15),ISBLANK(G682)),"",IF(M682=FALSE,FALSE,IF(AND((Lieferung!$B$15-YEAR(G682))&gt;=16,(Lieferung!$B$15-YEAR(G682))&lt;=65),TRUE,FALSE)))</f>
        <v/>
      </c>
      <c r="Q682" s="26" t="str">
        <f>IF(ISBLANK(E682),"",IF(COUNTIF(Qualifikation!$O$12:$O$1011,I682)&gt;0,TRUE,FALSE))</f>
        <v/>
      </c>
      <c r="R682" s="62" t="str">
        <f t="shared" si="99"/>
        <v/>
      </c>
    </row>
    <row r="683" spans="1:18" x14ac:dyDescent="0.2">
      <c r="A683" s="46" t="str">
        <f t="shared" si="96"/>
        <v/>
      </c>
      <c r="B683" s="60"/>
      <c r="C683" s="60"/>
      <c r="D683" s="61"/>
      <c r="E683" s="59"/>
      <c r="F683" s="61"/>
      <c r="G683" s="149"/>
      <c r="H683" s="61"/>
      <c r="I683" s="57" t="str">
        <f t="shared" si="97"/>
        <v>-</v>
      </c>
      <c r="J683" s="26" t="str">
        <f t="shared" si="91"/>
        <v/>
      </c>
      <c r="K683" s="26" t="str">
        <f t="shared" si="98"/>
        <v/>
      </c>
      <c r="L683" s="26" t="str">
        <f t="shared" si="92"/>
        <v/>
      </c>
      <c r="M683" s="26" t="str">
        <f t="shared" si="93"/>
        <v/>
      </c>
      <c r="N683" s="26" t="str">
        <f t="shared" si="94"/>
        <v/>
      </c>
      <c r="O683" s="26" t="str">
        <f t="shared" si="95"/>
        <v/>
      </c>
      <c r="P683" s="56" t="str">
        <f>IF(OR(ISBLANK(Lieferung!$B$15),ISBLANK(G683)),"",IF(M683=FALSE,FALSE,IF(AND((Lieferung!$B$15-YEAR(G683))&gt;=16,(Lieferung!$B$15-YEAR(G683))&lt;=65),TRUE,FALSE)))</f>
        <v/>
      </c>
      <c r="Q683" s="26" t="str">
        <f>IF(ISBLANK(E683),"",IF(COUNTIF(Qualifikation!$O$12:$O$1011,I683)&gt;0,TRUE,FALSE))</f>
        <v/>
      </c>
      <c r="R683" s="62" t="str">
        <f t="shared" si="99"/>
        <v/>
      </c>
    </row>
    <row r="684" spans="1:18" x14ac:dyDescent="0.2">
      <c r="A684" s="46" t="str">
        <f t="shared" si="96"/>
        <v/>
      </c>
      <c r="B684" s="60"/>
      <c r="C684" s="60"/>
      <c r="D684" s="61"/>
      <c r="E684" s="59"/>
      <c r="F684" s="61"/>
      <c r="G684" s="149"/>
      <c r="H684" s="61"/>
      <c r="I684" s="57" t="str">
        <f t="shared" si="97"/>
        <v>-</v>
      </c>
      <c r="J684" s="26" t="str">
        <f t="shared" si="91"/>
        <v/>
      </c>
      <c r="K684" s="26" t="str">
        <f t="shared" si="98"/>
        <v/>
      </c>
      <c r="L684" s="26" t="str">
        <f t="shared" si="92"/>
        <v/>
      </c>
      <c r="M684" s="26" t="str">
        <f t="shared" si="93"/>
        <v/>
      </c>
      <c r="N684" s="26" t="str">
        <f t="shared" si="94"/>
        <v/>
      </c>
      <c r="O684" s="26" t="str">
        <f t="shared" si="95"/>
        <v/>
      </c>
      <c r="P684" s="56" t="str">
        <f>IF(OR(ISBLANK(Lieferung!$B$15),ISBLANK(G684)),"",IF(M684=FALSE,FALSE,IF(AND((Lieferung!$B$15-YEAR(G684))&gt;=16,(Lieferung!$B$15-YEAR(G684))&lt;=65),TRUE,FALSE)))</f>
        <v/>
      </c>
      <c r="Q684" s="26" t="str">
        <f>IF(ISBLANK(E684),"",IF(COUNTIF(Qualifikation!$O$12:$O$1011,I684)&gt;0,TRUE,FALSE))</f>
        <v/>
      </c>
      <c r="R684" s="62" t="str">
        <f t="shared" si="99"/>
        <v/>
      </c>
    </row>
    <row r="685" spans="1:18" x14ac:dyDescent="0.2">
      <c r="A685" s="46" t="str">
        <f t="shared" si="96"/>
        <v/>
      </c>
      <c r="B685" s="60"/>
      <c r="C685" s="60"/>
      <c r="D685" s="61"/>
      <c r="E685" s="59"/>
      <c r="F685" s="61"/>
      <c r="G685" s="149"/>
      <c r="H685" s="61"/>
      <c r="I685" s="57" t="str">
        <f t="shared" si="97"/>
        <v>-</v>
      </c>
      <c r="J685" s="26" t="str">
        <f t="shared" si="91"/>
        <v/>
      </c>
      <c r="K685" s="26" t="str">
        <f t="shared" si="98"/>
        <v/>
      </c>
      <c r="L685" s="26" t="str">
        <f t="shared" si="92"/>
        <v/>
      </c>
      <c r="M685" s="26" t="str">
        <f t="shared" si="93"/>
        <v/>
      </c>
      <c r="N685" s="26" t="str">
        <f t="shared" si="94"/>
        <v/>
      </c>
      <c r="O685" s="26" t="str">
        <f t="shared" si="95"/>
        <v/>
      </c>
      <c r="P685" s="56" t="str">
        <f>IF(OR(ISBLANK(Lieferung!$B$15),ISBLANK(G685)),"",IF(M685=FALSE,FALSE,IF(AND((Lieferung!$B$15-YEAR(G685))&gt;=16,(Lieferung!$B$15-YEAR(G685))&lt;=65),TRUE,FALSE)))</f>
        <v/>
      </c>
      <c r="Q685" s="26" t="str">
        <f>IF(ISBLANK(E685),"",IF(COUNTIF(Qualifikation!$O$12:$O$1011,I685)&gt;0,TRUE,FALSE))</f>
        <v/>
      </c>
      <c r="R685" s="62" t="str">
        <f t="shared" si="99"/>
        <v/>
      </c>
    </row>
    <row r="686" spans="1:18" x14ac:dyDescent="0.2">
      <c r="A686" s="46" t="str">
        <f t="shared" si="96"/>
        <v/>
      </c>
      <c r="B686" s="60"/>
      <c r="C686" s="60"/>
      <c r="D686" s="61"/>
      <c r="E686" s="59"/>
      <c r="F686" s="61"/>
      <c r="G686" s="149"/>
      <c r="H686" s="61"/>
      <c r="I686" s="57" t="str">
        <f t="shared" si="97"/>
        <v>-</v>
      </c>
      <c r="J686" s="26" t="str">
        <f t="shared" si="91"/>
        <v/>
      </c>
      <c r="K686" s="26" t="str">
        <f t="shared" si="98"/>
        <v/>
      </c>
      <c r="L686" s="26" t="str">
        <f t="shared" si="92"/>
        <v/>
      </c>
      <c r="M686" s="26" t="str">
        <f t="shared" si="93"/>
        <v/>
      </c>
      <c r="N686" s="26" t="str">
        <f t="shared" si="94"/>
        <v/>
      </c>
      <c r="O686" s="26" t="str">
        <f t="shared" si="95"/>
        <v/>
      </c>
      <c r="P686" s="56" t="str">
        <f>IF(OR(ISBLANK(Lieferung!$B$15),ISBLANK(G686)),"",IF(M686=FALSE,FALSE,IF(AND((Lieferung!$B$15-YEAR(G686))&gt;=16,(Lieferung!$B$15-YEAR(G686))&lt;=65),TRUE,FALSE)))</f>
        <v/>
      </c>
      <c r="Q686" s="26" t="str">
        <f>IF(ISBLANK(E686),"",IF(COUNTIF(Qualifikation!$O$12:$O$1011,I686)&gt;0,TRUE,FALSE))</f>
        <v/>
      </c>
      <c r="R686" s="62" t="str">
        <f t="shared" si="99"/>
        <v/>
      </c>
    </row>
    <row r="687" spans="1:18" x14ac:dyDescent="0.2">
      <c r="A687" s="46" t="str">
        <f t="shared" si="96"/>
        <v/>
      </c>
      <c r="B687" s="60"/>
      <c r="C687" s="60"/>
      <c r="D687" s="61"/>
      <c r="E687" s="59"/>
      <c r="F687" s="61"/>
      <c r="G687" s="149"/>
      <c r="H687" s="61"/>
      <c r="I687" s="57" t="str">
        <f t="shared" si="97"/>
        <v>-</v>
      </c>
      <c r="J687" s="26" t="str">
        <f t="shared" si="91"/>
        <v/>
      </c>
      <c r="K687" s="26" t="str">
        <f t="shared" si="98"/>
        <v/>
      </c>
      <c r="L687" s="26" t="str">
        <f t="shared" si="92"/>
        <v/>
      </c>
      <c r="M687" s="26" t="str">
        <f t="shared" si="93"/>
        <v/>
      </c>
      <c r="N687" s="26" t="str">
        <f t="shared" si="94"/>
        <v/>
      </c>
      <c r="O687" s="26" t="str">
        <f t="shared" si="95"/>
        <v/>
      </c>
      <c r="P687" s="56" t="str">
        <f>IF(OR(ISBLANK(Lieferung!$B$15),ISBLANK(G687)),"",IF(M687=FALSE,FALSE,IF(AND((Lieferung!$B$15-YEAR(G687))&gt;=16,(Lieferung!$B$15-YEAR(G687))&lt;=65),TRUE,FALSE)))</f>
        <v/>
      </c>
      <c r="Q687" s="26" t="str">
        <f>IF(ISBLANK(E687),"",IF(COUNTIF(Qualifikation!$O$12:$O$1011,I687)&gt;0,TRUE,FALSE))</f>
        <v/>
      </c>
      <c r="R687" s="62" t="str">
        <f t="shared" si="99"/>
        <v/>
      </c>
    </row>
    <row r="688" spans="1:18" x14ac:dyDescent="0.2">
      <c r="A688" s="46" t="str">
        <f t="shared" si="96"/>
        <v/>
      </c>
      <c r="B688" s="60"/>
      <c r="C688" s="60"/>
      <c r="D688" s="61"/>
      <c r="E688" s="59"/>
      <c r="F688" s="61"/>
      <c r="G688" s="149"/>
      <c r="H688" s="61"/>
      <c r="I688" s="57" t="str">
        <f t="shared" si="97"/>
        <v>-</v>
      </c>
      <c r="J688" s="26" t="str">
        <f t="shared" ref="J688:J751" si="100">IF(D688="CH.AHV",IF(LEN(E688)=13,IF((MID(E688,13,1)+1-1)=MOD(10-(MID(E688,1,1)+3*MID(E688,2,1)+MID(E688,3,1)+3*MID(E688,4,1)+MID(E688,5,1)+3*MID(E688,6,1)+MID(E688,7,1)+3*MID(E688,8,1)+MID(E688,9,1)+3*MID(E688,10,1)+MID(E688,11,1)+3*MID(E688,12,1)),10),TRUE,FALSE),FALSE),"")</f>
        <v/>
      </c>
      <c r="K688" s="26" t="str">
        <f t="shared" si="98"/>
        <v/>
      </c>
      <c r="L688" s="26" t="str">
        <f t="shared" ref="L688:L751" si="101">IF(ISBLANK(D688),"",IF(OR(ISNA(MATCH(D688,codecatidpers,0)),D688="-"),FALSE,TRUE))</f>
        <v/>
      </c>
      <c r="M688" s="26" t="str">
        <f t="shared" ref="M688:M751" si="102">IF(ISBLANK(G688),"",IF(AND(G688 &gt; DATE(1925,1,1),G688 &lt; DATE(2100,1,1)),TRUE,FALSE))</f>
        <v/>
      </c>
      <c r="N688" s="26" t="str">
        <f t="shared" ref="N688:N751" si="103">IF(ISBLANK(F688),"",IF(OR(ISNA(MATCH(F688,libsex,0)),F688="-"),FALSE,TRUE))</f>
        <v/>
      </c>
      <c r="O688" s="26" t="str">
        <f t="shared" ref="O688:O751" si="104">IF(ISBLANK(H688),"",IF(OR(ISNA(MATCH(H688,libgem,0)),H688="-"),FALSE,TRUE))</f>
        <v/>
      </c>
      <c r="P688" s="56" t="str">
        <f>IF(OR(ISBLANK(Lieferung!$B$15),ISBLANK(G688)),"",IF(M688=FALSE,FALSE,IF(AND((Lieferung!$B$15-YEAR(G688))&gt;=16,(Lieferung!$B$15-YEAR(G688))&lt;=65),TRUE,FALSE)))</f>
        <v/>
      </c>
      <c r="Q688" s="26" t="str">
        <f>IF(ISBLANK(E688),"",IF(COUNTIF(Qualifikation!$O$12:$O$1011,I688)&gt;0,TRUE,FALSE))</f>
        <v/>
      </c>
      <c r="R688" s="62" t="str">
        <f t="shared" si="99"/>
        <v/>
      </c>
    </row>
    <row r="689" spans="1:18" x14ac:dyDescent="0.2">
      <c r="A689" s="46" t="str">
        <f t="shared" si="96"/>
        <v/>
      </c>
      <c r="B689" s="60"/>
      <c r="C689" s="60"/>
      <c r="D689" s="61"/>
      <c r="E689" s="59"/>
      <c r="F689" s="61"/>
      <c r="G689" s="149"/>
      <c r="H689" s="61"/>
      <c r="I689" s="57" t="str">
        <f t="shared" si="97"/>
        <v>-</v>
      </c>
      <c r="J689" s="26" t="str">
        <f t="shared" si="100"/>
        <v/>
      </c>
      <c r="K689" s="26" t="str">
        <f t="shared" si="98"/>
        <v/>
      </c>
      <c r="L689" s="26" t="str">
        <f t="shared" si="101"/>
        <v/>
      </c>
      <c r="M689" s="26" t="str">
        <f t="shared" si="102"/>
        <v/>
      </c>
      <c r="N689" s="26" t="str">
        <f t="shared" si="103"/>
        <v/>
      </c>
      <c r="O689" s="26" t="str">
        <f t="shared" si="104"/>
        <v/>
      </c>
      <c r="P689" s="56" t="str">
        <f>IF(OR(ISBLANK(Lieferung!$B$15),ISBLANK(G689)),"",IF(M689=FALSE,FALSE,IF(AND((Lieferung!$B$15-YEAR(G689))&gt;=16,(Lieferung!$B$15-YEAR(G689))&lt;=65),TRUE,FALSE)))</f>
        <v/>
      </c>
      <c r="Q689" s="26" t="str">
        <f>IF(ISBLANK(E689),"",IF(COUNTIF(Qualifikation!$O$12:$O$1011,I689)&gt;0,TRUE,FALSE))</f>
        <v/>
      </c>
      <c r="R689" s="62" t="str">
        <f t="shared" si="99"/>
        <v/>
      </c>
    </row>
    <row r="690" spans="1:18" x14ac:dyDescent="0.2">
      <c r="A690" s="46" t="str">
        <f t="shared" si="96"/>
        <v/>
      </c>
      <c r="B690" s="60"/>
      <c r="C690" s="60"/>
      <c r="D690" s="61"/>
      <c r="E690" s="59"/>
      <c r="F690" s="61"/>
      <c r="G690" s="149"/>
      <c r="H690" s="61"/>
      <c r="I690" s="57" t="str">
        <f t="shared" si="97"/>
        <v>-</v>
      </c>
      <c r="J690" s="26" t="str">
        <f t="shared" si="100"/>
        <v/>
      </c>
      <c r="K690" s="26" t="str">
        <f t="shared" si="98"/>
        <v/>
      </c>
      <c r="L690" s="26" t="str">
        <f t="shared" si="101"/>
        <v/>
      </c>
      <c r="M690" s="26" t="str">
        <f t="shared" si="102"/>
        <v/>
      </c>
      <c r="N690" s="26" t="str">
        <f t="shared" si="103"/>
        <v/>
      </c>
      <c r="O690" s="26" t="str">
        <f t="shared" si="104"/>
        <v/>
      </c>
      <c r="P690" s="56" t="str">
        <f>IF(OR(ISBLANK(Lieferung!$B$15),ISBLANK(G690)),"",IF(M690=FALSE,FALSE,IF(AND((Lieferung!$B$15-YEAR(G690))&gt;=16,(Lieferung!$B$15-YEAR(G690))&lt;=65),TRUE,FALSE)))</f>
        <v/>
      </c>
      <c r="Q690" s="26" t="str">
        <f>IF(ISBLANK(E690),"",IF(COUNTIF(Qualifikation!$O$12:$O$1011,I690)&gt;0,TRUE,FALSE))</f>
        <v/>
      </c>
      <c r="R690" s="62" t="str">
        <f t="shared" si="99"/>
        <v/>
      </c>
    </row>
    <row r="691" spans="1:18" x14ac:dyDescent="0.2">
      <c r="A691" s="46" t="str">
        <f t="shared" si="96"/>
        <v/>
      </c>
      <c r="B691" s="60"/>
      <c r="C691" s="60"/>
      <c r="D691" s="61"/>
      <c r="E691" s="59"/>
      <c r="F691" s="61"/>
      <c r="G691" s="149"/>
      <c r="H691" s="61"/>
      <c r="I691" s="57" t="str">
        <f t="shared" si="97"/>
        <v>-</v>
      </c>
      <c r="J691" s="26" t="str">
        <f t="shared" si="100"/>
        <v/>
      </c>
      <c r="K691" s="26" t="str">
        <f t="shared" si="98"/>
        <v/>
      </c>
      <c r="L691" s="26" t="str">
        <f t="shared" si="101"/>
        <v/>
      </c>
      <c r="M691" s="26" t="str">
        <f t="shared" si="102"/>
        <v/>
      </c>
      <c r="N691" s="26" t="str">
        <f t="shared" si="103"/>
        <v/>
      </c>
      <c r="O691" s="26" t="str">
        <f t="shared" si="104"/>
        <v/>
      </c>
      <c r="P691" s="56" t="str">
        <f>IF(OR(ISBLANK(Lieferung!$B$15),ISBLANK(G691)),"",IF(M691=FALSE,FALSE,IF(AND((Lieferung!$B$15-YEAR(G691))&gt;=16,(Lieferung!$B$15-YEAR(G691))&lt;=65),TRUE,FALSE)))</f>
        <v/>
      </c>
      <c r="Q691" s="26" t="str">
        <f>IF(ISBLANK(E691),"",IF(COUNTIF(Qualifikation!$O$12:$O$1011,I691)&gt;0,TRUE,FALSE))</f>
        <v/>
      </c>
      <c r="R691" s="62" t="str">
        <f t="shared" si="99"/>
        <v/>
      </c>
    </row>
    <row r="692" spans="1:18" x14ac:dyDescent="0.2">
      <c r="A692" s="46" t="str">
        <f t="shared" si="96"/>
        <v/>
      </c>
      <c r="B692" s="60"/>
      <c r="C692" s="60"/>
      <c r="D692" s="61"/>
      <c r="E692" s="59"/>
      <c r="F692" s="61"/>
      <c r="G692" s="149"/>
      <c r="H692" s="61"/>
      <c r="I692" s="57" t="str">
        <f t="shared" si="97"/>
        <v>-</v>
      </c>
      <c r="J692" s="26" t="str">
        <f t="shared" si="100"/>
        <v/>
      </c>
      <c r="K692" s="26" t="str">
        <f t="shared" si="98"/>
        <v/>
      </c>
      <c r="L692" s="26" t="str">
        <f t="shared" si="101"/>
        <v/>
      </c>
      <c r="M692" s="26" t="str">
        <f t="shared" si="102"/>
        <v/>
      </c>
      <c r="N692" s="26" t="str">
        <f t="shared" si="103"/>
        <v/>
      </c>
      <c r="O692" s="26" t="str">
        <f t="shared" si="104"/>
        <v/>
      </c>
      <c r="P692" s="56" t="str">
        <f>IF(OR(ISBLANK(Lieferung!$B$15),ISBLANK(G692)),"",IF(M692=FALSE,FALSE,IF(AND((Lieferung!$B$15-YEAR(G692))&gt;=16,(Lieferung!$B$15-YEAR(G692))&lt;=65),TRUE,FALSE)))</f>
        <v/>
      </c>
      <c r="Q692" s="26" t="str">
        <f>IF(ISBLANK(E692),"",IF(COUNTIF(Qualifikation!$O$12:$O$1011,I692)&gt;0,TRUE,FALSE))</f>
        <v/>
      </c>
      <c r="R692" s="62" t="str">
        <f t="shared" si="99"/>
        <v/>
      </c>
    </row>
    <row r="693" spans="1:18" x14ac:dyDescent="0.2">
      <c r="A693" s="46" t="str">
        <f t="shared" si="96"/>
        <v/>
      </c>
      <c r="B693" s="60"/>
      <c r="C693" s="60"/>
      <c r="D693" s="61"/>
      <c r="E693" s="59"/>
      <c r="F693" s="61"/>
      <c r="G693" s="149"/>
      <c r="H693" s="61"/>
      <c r="I693" s="57" t="str">
        <f t="shared" si="97"/>
        <v>-</v>
      </c>
      <c r="J693" s="26" t="str">
        <f t="shared" si="100"/>
        <v/>
      </c>
      <c r="K693" s="26" t="str">
        <f t="shared" si="98"/>
        <v/>
      </c>
      <c r="L693" s="26" t="str">
        <f t="shared" si="101"/>
        <v/>
      </c>
      <c r="M693" s="26" t="str">
        <f t="shared" si="102"/>
        <v/>
      </c>
      <c r="N693" s="26" t="str">
        <f t="shared" si="103"/>
        <v/>
      </c>
      <c r="O693" s="26" t="str">
        <f t="shared" si="104"/>
        <v/>
      </c>
      <c r="P693" s="56" t="str">
        <f>IF(OR(ISBLANK(Lieferung!$B$15),ISBLANK(G693)),"",IF(M693=FALSE,FALSE,IF(AND((Lieferung!$B$15-YEAR(G693))&gt;=16,(Lieferung!$B$15-YEAR(G693))&lt;=65),TRUE,FALSE)))</f>
        <v/>
      </c>
      <c r="Q693" s="26" t="str">
        <f>IF(ISBLANK(E693),"",IF(COUNTIF(Qualifikation!$O$12:$O$1011,I693)&gt;0,TRUE,FALSE))</f>
        <v/>
      </c>
      <c r="R693" s="62" t="str">
        <f t="shared" si="99"/>
        <v/>
      </c>
    </row>
    <row r="694" spans="1:18" x14ac:dyDescent="0.2">
      <c r="A694" s="46" t="str">
        <f t="shared" si="96"/>
        <v/>
      </c>
      <c r="B694" s="60"/>
      <c r="C694" s="60"/>
      <c r="D694" s="61"/>
      <c r="E694" s="59"/>
      <c r="F694" s="61"/>
      <c r="G694" s="149"/>
      <c r="H694" s="61"/>
      <c r="I694" s="57" t="str">
        <f t="shared" si="97"/>
        <v>-</v>
      </c>
      <c r="J694" s="26" t="str">
        <f t="shared" si="100"/>
        <v/>
      </c>
      <c r="K694" s="26" t="str">
        <f t="shared" si="98"/>
        <v/>
      </c>
      <c r="L694" s="26" t="str">
        <f t="shared" si="101"/>
        <v/>
      </c>
      <c r="M694" s="26" t="str">
        <f t="shared" si="102"/>
        <v/>
      </c>
      <c r="N694" s="26" t="str">
        <f t="shared" si="103"/>
        <v/>
      </c>
      <c r="O694" s="26" t="str">
        <f t="shared" si="104"/>
        <v/>
      </c>
      <c r="P694" s="56" t="str">
        <f>IF(OR(ISBLANK(Lieferung!$B$15),ISBLANK(G694)),"",IF(M694=FALSE,FALSE,IF(AND((Lieferung!$B$15-YEAR(G694))&gt;=16,(Lieferung!$B$15-YEAR(G694))&lt;=65),TRUE,FALSE)))</f>
        <v/>
      </c>
      <c r="Q694" s="26" t="str">
        <f>IF(ISBLANK(E694),"",IF(COUNTIF(Qualifikation!$O$12:$O$1011,I694)&gt;0,TRUE,FALSE))</f>
        <v/>
      </c>
      <c r="R694" s="62" t="str">
        <f t="shared" si="99"/>
        <v/>
      </c>
    </row>
    <row r="695" spans="1:18" x14ac:dyDescent="0.2">
      <c r="A695" s="46" t="str">
        <f t="shared" si="96"/>
        <v/>
      </c>
      <c r="B695" s="60"/>
      <c r="C695" s="60"/>
      <c r="D695" s="61"/>
      <c r="E695" s="59"/>
      <c r="F695" s="61"/>
      <c r="G695" s="149"/>
      <c r="H695" s="61"/>
      <c r="I695" s="57" t="str">
        <f t="shared" si="97"/>
        <v>-</v>
      </c>
      <c r="J695" s="26" t="str">
        <f t="shared" si="100"/>
        <v/>
      </c>
      <c r="K695" s="26" t="str">
        <f t="shared" si="98"/>
        <v/>
      </c>
      <c r="L695" s="26" t="str">
        <f t="shared" si="101"/>
        <v/>
      </c>
      <c r="M695" s="26" t="str">
        <f t="shared" si="102"/>
        <v/>
      </c>
      <c r="N695" s="26" t="str">
        <f t="shared" si="103"/>
        <v/>
      </c>
      <c r="O695" s="26" t="str">
        <f t="shared" si="104"/>
        <v/>
      </c>
      <c r="P695" s="56" t="str">
        <f>IF(OR(ISBLANK(Lieferung!$B$15),ISBLANK(G695)),"",IF(M695=FALSE,FALSE,IF(AND((Lieferung!$B$15-YEAR(G695))&gt;=16,(Lieferung!$B$15-YEAR(G695))&lt;=65),TRUE,FALSE)))</f>
        <v/>
      </c>
      <c r="Q695" s="26" t="str">
        <f>IF(ISBLANK(E695),"",IF(COUNTIF(Qualifikation!$O$12:$O$1011,I695)&gt;0,TRUE,FALSE))</f>
        <v/>
      </c>
      <c r="R695" s="62" t="str">
        <f t="shared" si="99"/>
        <v/>
      </c>
    </row>
    <row r="696" spans="1:18" x14ac:dyDescent="0.2">
      <c r="A696" s="46" t="str">
        <f t="shared" si="96"/>
        <v/>
      </c>
      <c r="B696" s="60"/>
      <c r="C696" s="60"/>
      <c r="D696" s="61"/>
      <c r="E696" s="59"/>
      <c r="F696" s="61"/>
      <c r="G696" s="149"/>
      <c r="H696" s="61"/>
      <c r="I696" s="57" t="str">
        <f t="shared" si="97"/>
        <v>-</v>
      </c>
      <c r="J696" s="26" t="str">
        <f t="shared" si="100"/>
        <v/>
      </c>
      <c r="K696" s="26" t="str">
        <f t="shared" si="98"/>
        <v/>
      </c>
      <c r="L696" s="26" t="str">
        <f t="shared" si="101"/>
        <v/>
      </c>
      <c r="M696" s="26" t="str">
        <f t="shared" si="102"/>
        <v/>
      </c>
      <c r="N696" s="26" t="str">
        <f t="shared" si="103"/>
        <v/>
      </c>
      <c r="O696" s="26" t="str">
        <f t="shared" si="104"/>
        <v/>
      </c>
      <c r="P696" s="56" t="str">
        <f>IF(OR(ISBLANK(Lieferung!$B$15),ISBLANK(G696)),"",IF(M696=FALSE,FALSE,IF(AND((Lieferung!$B$15-YEAR(G696))&gt;=16,(Lieferung!$B$15-YEAR(G696))&lt;=65),TRUE,FALSE)))</f>
        <v/>
      </c>
      <c r="Q696" s="26" t="str">
        <f>IF(ISBLANK(E696),"",IF(COUNTIF(Qualifikation!$O$12:$O$1011,I696)&gt;0,TRUE,FALSE))</f>
        <v/>
      </c>
      <c r="R696" s="62" t="str">
        <f t="shared" si="99"/>
        <v/>
      </c>
    </row>
    <row r="697" spans="1:18" x14ac:dyDescent="0.2">
      <c r="A697" s="46" t="str">
        <f t="shared" si="96"/>
        <v/>
      </c>
      <c r="B697" s="60"/>
      <c r="C697" s="60"/>
      <c r="D697" s="61"/>
      <c r="E697" s="59"/>
      <c r="F697" s="61"/>
      <c r="G697" s="149"/>
      <c r="H697" s="61"/>
      <c r="I697" s="57" t="str">
        <f t="shared" si="97"/>
        <v>-</v>
      </c>
      <c r="J697" s="26" t="str">
        <f t="shared" si="100"/>
        <v/>
      </c>
      <c r="K697" s="26" t="str">
        <f t="shared" si="98"/>
        <v/>
      </c>
      <c r="L697" s="26" t="str">
        <f t="shared" si="101"/>
        <v/>
      </c>
      <c r="M697" s="26" t="str">
        <f t="shared" si="102"/>
        <v/>
      </c>
      <c r="N697" s="26" t="str">
        <f t="shared" si="103"/>
        <v/>
      </c>
      <c r="O697" s="26" t="str">
        <f t="shared" si="104"/>
        <v/>
      </c>
      <c r="P697" s="56" t="str">
        <f>IF(OR(ISBLANK(Lieferung!$B$15),ISBLANK(G697)),"",IF(M697=FALSE,FALSE,IF(AND((Lieferung!$B$15-YEAR(G697))&gt;=16,(Lieferung!$B$15-YEAR(G697))&lt;=65),TRUE,FALSE)))</f>
        <v/>
      </c>
      <c r="Q697" s="26" t="str">
        <f>IF(ISBLANK(E697),"",IF(COUNTIF(Qualifikation!$O$12:$O$1011,I697)&gt;0,TRUE,FALSE))</f>
        <v/>
      </c>
      <c r="R697" s="62" t="str">
        <f t="shared" si="99"/>
        <v/>
      </c>
    </row>
    <row r="698" spans="1:18" x14ac:dyDescent="0.2">
      <c r="A698" s="46" t="str">
        <f t="shared" si="96"/>
        <v/>
      </c>
      <c r="B698" s="60"/>
      <c r="C698" s="60"/>
      <c r="D698" s="61"/>
      <c r="E698" s="59"/>
      <c r="F698" s="61"/>
      <c r="G698" s="149"/>
      <c r="H698" s="61"/>
      <c r="I698" s="57" t="str">
        <f t="shared" si="97"/>
        <v>-</v>
      </c>
      <c r="J698" s="26" t="str">
        <f t="shared" si="100"/>
        <v/>
      </c>
      <c r="K698" s="26" t="str">
        <f t="shared" si="98"/>
        <v/>
      </c>
      <c r="L698" s="26" t="str">
        <f t="shared" si="101"/>
        <v/>
      </c>
      <c r="M698" s="26" t="str">
        <f t="shared" si="102"/>
        <v/>
      </c>
      <c r="N698" s="26" t="str">
        <f t="shared" si="103"/>
        <v/>
      </c>
      <c r="O698" s="26" t="str">
        <f t="shared" si="104"/>
        <v/>
      </c>
      <c r="P698" s="56" t="str">
        <f>IF(OR(ISBLANK(Lieferung!$B$15),ISBLANK(G698)),"",IF(M698=FALSE,FALSE,IF(AND((Lieferung!$B$15-YEAR(G698))&gt;=16,(Lieferung!$B$15-YEAR(G698))&lt;=65),TRUE,FALSE)))</f>
        <v/>
      </c>
      <c r="Q698" s="26" t="str">
        <f>IF(ISBLANK(E698),"",IF(COUNTIF(Qualifikation!$O$12:$O$1011,I698)&gt;0,TRUE,FALSE))</f>
        <v/>
      </c>
      <c r="R698" s="62" t="str">
        <f t="shared" si="99"/>
        <v/>
      </c>
    </row>
    <row r="699" spans="1:18" x14ac:dyDescent="0.2">
      <c r="A699" s="46" t="str">
        <f t="shared" si="96"/>
        <v/>
      </c>
      <c r="B699" s="60"/>
      <c r="C699" s="60"/>
      <c r="D699" s="61"/>
      <c r="E699" s="59"/>
      <c r="F699" s="61"/>
      <c r="G699" s="149"/>
      <c r="H699" s="61"/>
      <c r="I699" s="57" t="str">
        <f t="shared" si="97"/>
        <v>-</v>
      </c>
      <c r="J699" s="26" t="str">
        <f t="shared" si="100"/>
        <v/>
      </c>
      <c r="K699" s="26" t="str">
        <f t="shared" si="98"/>
        <v/>
      </c>
      <c r="L699" s="26" t="str">
        <f t="shared" si="101"/>
        <v/>
      </c>
      <c r="M699" s="26" t="str">
        <f t="shared" si="102"/>
        <v/>
      </c>
      <c r="N699" s="26" t="str">
        <f t="shared" si="103"/>
        <v/>
      </c>
      <c r="O699" s="26" t="str">
        <f t="shared" si="104"/>
        <v/>
      </c>
      <c r="P699" s="56" t="str">
        <f>IF(OR(ISBLANK(Lieferung!$B$15),ISBLANK(G699)),"",IF(M699=FALSE,FALSE,IF(AND((Lieferung!$B$15-YEAR(G699))&gt;=16,(Lieferung!$B$15-YEAR(G699))&lt;=65),TRUE,FALSE)))</f>
        <v/>
      </c>
      <c r="Q699" s="26" t="str">
        <f>IF(ISBLANK(E699),"",IF(COUNTIF(Qualifikation!$O$12:$O$1011,I699)&gt;0,TRUE,FALSE))</f>
        <v/>
      </c>
      <c r="R699" s="62" t="str">
        <f t="shared" si="99"/>
        <v/>
      </c>
    </row>
    <row r="700" spans="1:18" x14ac:dyDescent="0.2">
      <c r="A700" s="46" t="str">
        <f t="shared" si="96"/>
        <v/>
      </c>
      <c r="B700" s="60"/>
      <c r="C700" s="60"/>
      <c r="D700" s="61"/>
      <c r="E700" s="59"/>
      <c r="F700" s="61"/>
      <c r="G700" s="149"/>
      <c r="H700" s="61"/>
      <c r="I700" s="57" t="str">
        <f t="shared" si="97"/>
        <v>-</v>
      </c>
      <c r="J700" s="26" t="str">
        <f t="shared" si="100"/>
        <v/>
      </c>
      <c r="K700" s="26" t="str">
        <f t="shared" si="98"/>
        <v/>
      </c>
      <c r="L700" s="26" t="str">
        <f t="shared" si="101"/>
        <v/>
      </c>
      <c r="M700" s="26" t="str">
        <f t="shared" si="102"/>
        <v/>
      </c>
      <c r="N700" s="26" t="str">
        <f t="shared" si="103"/>
        <v/>
      </c>
      <c r="O700" s="26" t="str">
        <f t="shared" si="104"/>
        <v/>
      </c>
      <c r="P700" s="56" t="str">
        <f>IF(OR(ISBLANK(Lieferung!$B$15),ISBLANK(G700)),"",IF(M700=FALSE,FALSE,IF(AND((Lieferung!$B$15-YEAR(G700))&gt;=16,(Lieferung!$B$15-YEAR(G700))&lt;=65),TRUE,FALSE)))</f>
        <v/>
      </c>
      <c r="Q700" s="26" t="str">
        <f>IF(ISBLANK(E700),"",IF(COUNTIF(Qualifikation!$O$12:$O$1011,I700)&gt;0,TRUE,FALSE))</f>
        <v/>
      </c>
      <c r="R700" s="62" t="str">
        <f t="shared" si="99"/>
        <v/>
      </c>
    </row>
    <row r="701" spans="1:18" x14ac:dyDescent="0.2">
      <c r="A701" s="46" t="str">
        <f t="shared" si="96"/>
        <v/>
      </c>
      <c r="B701" s="60"/>
      <c r="C701" s="60"/>
      <c r="D701" s="61"/>
      <c r="E701" s="59"/>
      <c r="F701" s="61"/>
      <c r="G701" s="149"/>
      <c r="H701" s="61"/>
      <c r="I701" s="57" t="str">
        <f t="shared" si="97"/>
        <v>-</v>
      </c>
      <c r="J701" s="26" t="str">
        <f t="shared" si="100"/>
        <v/>
      </c>
      <c r="K701" s="26" t="str">
        <f t="shared" si="98"/>
        <v/>
      </c>
      <c r="L701" s="26" t="str">
        <f t="shared" si="101"/>
        <v/>
      </c>
      <c r="M701" s="26" t="str">
        <f t="shared" si="102"/>
        <v/>
      </c>
      <c r="N701" s="26" t="str">
        <f t="shared" si="103"/>
        <v/>
      </c>
      <c r="O701" s="26" t="str">
        <f t="shared" si="104"/>
        <v/>
      </c>
      <c r="P701" s="56" t="str">
        <f>IF(OR(ISBLANK(Lieferung!$B$15),ISBLANK(G701)),"",IF(M701=FALSE,FALSE,IF(AND((Lieferung!$B$15-YEAR(G701))&gt;=16,(Lieferung!$B$15-YEAR(G701))&lt;=65),TRUE,FALSE)))</f>
        <v/>
      </c>
      <c r="Q701" s="26" t="str">
        <f>IF(ISBLANK(E701),"",IF(COUNTIF(Qualifikation!$O$12:$O$1011,I701)&gt;0,TRUE,FALSE))</f>
        <v/>
      </c>
      <c r="R701" s="62" t="str">
        <f t="shared" si="99"/>
        <v/>
      </c>
    </row>
    <row r="702" spans="1:18" x14ac:dyDescent="0.2">
      <c r="A702" s="46" t="str">
        <f t="shared" si="96"/>
        <v/>
      </c>
      <c r="B702" s="60"/>
      <c r="C702" s="60"/>
      <c r="D702" s="61"/>
      <c r="E702" s="59"/>
      <c r="F702" s="61"/>
      <c r="G702" s="149"/>
      <c r="H702" s="61"/>
      <c r="I702" s="57" t="str">
        <f t="shared" si="97"/>
        <v>-</v>
      </c>
      <c r="J702" s="26" t="str">
        <f t="shared" si="100"/>
        <v/>
      </c>
      <c r="K702" s="26" t="str">
        <f t="shared" si="98"/>
        <v/>
      </c>
      <c r="L702" s="26" t="str">
        <f t="shared" si="101"/>
        <v/>
      </c>
      <c r="M702" s="26" t="str">
        <f t="shared" si="102"/>
        <v/>
      </c>
      <c r="N702" s="26" t="str">
        <f t="shared" si="103"/>
        <v/>
      </c>
      <c r="O702" s="26" t="str">
        <f t="shared" si="104"/>
        <v/>
      </c>
      <c r="P702" s="56" t="str">
        <f>IF(OR(ISBLANK(Lieferung!$B$15),ISBLANK(G702)),"",IF(M702=FALSE,FALSE,IF(AND((Lieferung!$B$15-YEAR(G702))&gt;=16,(Lieferung!$B$15-YEAR(G702))&lt;=65),TRUE,FALSE)))</f>
        <v/>
      </c>
      <c r="Q702" s="26" t="str">
        <f>IF(ISBLANK(E702),"",IF(COUNTIF(Qualifikation!$O$12:$O$1011,I702)&gt;0,TRUE,FALSE))</f>
        <v/>
      </c>
      <c r="R702" s="62" t="str">
        <f t="shared" si="99"/>
        <v/>
      </c>
    </row>
    <row r="703" spans="1:18" x14ac:dyDescent="0.2">
      <c r="A703" s="46" t="str">
        <f t="shared" si="96"/>
        <v/>
      </c>
      <c r="B703" s="60"/>
      <c r="C703" s="60"/>
      <c r="D703" s="61"/>
      <c r="E703" s="59"/>
      <c r="F703" s="61"/>
      <c r="G703" s="149"/>
      <c r="H703" s="61"/>
      <c r="I703" s="57" t="str">
        <f t="shared" si="97"/>
        <v>-</v>
      </c>
      <c r="J703" s="26" t="str">
        <f t="shared" si="100"/>
        <v/>
      </c>
      <c r="K703" s="26" t="str">
        <f t="shared" si="98"/>
        <v/>
      </c>
      <c r="L703" s="26" t="str">
        <f t="shared" si="101"/>
        <v/>
      </c>
      <c r="M703" s="26" t="str">
        <f t="shared" si="102"/>
        <v/>
      </c>
      <c r="N703" s="26" t="str">
        <f t="shared" si="103"/>
        <v/>
      </c>
      <c r="O703" s="26" t="str">
        <f t="shared" si="104"/>
        <v/>
      </c>
      <c r="P703" s="56" t="str">
        <f>IF(OR(ISBLANK(Lieferung!$B$15),ISBLANK(G703)),"",IF(M703=FALSE,FALSE,IF(AND((Lieferung!$B$15-YEAR(G703))&gt;=16,(Lieferung!$B$15-YEAR(G703))&lt;=65),TRUE,FALSE)))</f>
        <v/>
      </c>
      <c r="Q703" s="26" t="str">
        <f>IF(ISBLANK(E703),"",IF(COUNTIF(Qualifikation!$O$12:$O$1011,I703)&gt;0,TRUE,FALSE))</f>
        <v/>
      </c>
      <c r="R703" s="62" t="str">
        <f t="shared" si="99"/>
        <v/>
      </c>
    </row>
    <row r="704" spans="1:18" x14ac:dyDescent="0.2">
      <c r="A704" s="46" t="str">
        <f t="shared" si="96"/>
        <v/>
      </c>
      <c r="B704" s="60"/>
      <c r="C704" s="60"/>
      <c r="D704" s="61"/>
      <c r="E704" s="59"/>
      <c r="F704" s="61"/>
      <c r="G704" s="149"/>
      <c r="H704" s="61"/>
      <c r="I704" s="57" t="str">
        <f t="shared" si="97"/>
        <v>-</v>
      </c>
      <c r="J704" s="26" t="str">
        <f t="shared" si="100"/>
        <v/>
      </c>
      <c r="K704" s="26" t="str">
        <f t="shared" si="98"/>
        <v/>
      </c>
      <c r="L704" s="26" t="str">
        <f t="shared" si="101"/>
        <v/>
      </c>
      <c r="M704" s="26" t="str">
        <f t="shared" si="102"/>
        <v/>
      </c>
      <c r="N704" s="26" t="str">
        <f t="shared" si="103"/>
        <v/>
      </c>
      <c r="O704" s="26" t="str">
        <f t="shared" si="104"/>
        <v/>
      </c>
      <c r="P704" s="56" t="str">
        <f>IF(OR(ISBLANK(Lieferung!$B$15),ISBLANK(G704)),"",IF(M704=FALSE,FALSE,IF(AND((Lieferung!$B$15-YEAR(G704))&gt;=16,(Lieferung!$B$15-YEAR(G704))&lt;=65),TRUE,FALSE)))</f>
        <v/>
      </c>
      <c r="Q704" s="26" t="str">
        <f>IF(ISBLANK(E704),"",IF(COUNTIF(Qualifikation!$O$12:$O$1011,I704)&gt;0,TRUE,FALSE))</f>
        <v/>
      </c>
      <c r="R704" s="62" t="str">
        <f t="shared" si="99"/>
        <v/>
      </c>
    </row>
    <row r="705" spans="1:18" x14ac:dyDescent="0.2">
      <c r="A705" s="46" t="str">
        <f t="shared" si="96"/>
        <v/>
      </c>
      <c r="B705" s="60"/>
      <c r="C705" s="60"/>
      <c r="D705" s="61"/>
      <c r="E705" s="59"/>
      <c r="F705" s="61"/>
      <c r="G705" s="149"/>
      <c r="H705" s="61"/>
      <c r="I705" s="57" t="str">
        <f t="shared" si="97"/>
        <v>-</v>
      </c>
      <c r="J705" s="26" t="str">
        <f t="shared" si="100"/>
        <v/>
      </c>
      <c r="K705" s="26" t="str">
        <f t="shared" si="98"/>
        <v/>
      </c>
      <c r="L705" s="26" t="str">
        <f t="shared" si="101"/>
        <v/>
      </c>
      <c r="M705" s="26" t="str">
        <f t="shared" si="102"/>
        <v/>
      </c>
      <c r="N705" s="26" t="str">
        <f t="shared" si="103"/>
        <v/>
      </c>
      <c r="O705" s="26" t="str">
        <f t="shared" si="104"/>
        <v/>
      </c>
      <c r="P705" s="56" t="str">
        <f>IF(OR(ISBLANK(Lieferung!$B$15),ISBLANK(G705)),"",IF(M705=FALSE,FALSE,IF(AND((Lieferung!$B$15-YEAR(G705))&gt;=16,(Lieferung!$B$15-YEAR(G705))&lt;=65),TRUE,FALSE)))</f>
        <v/>
      </c>
      <c r="Q705" s="26" t="str">
        <f>IF(ISBLANK(E705),"",IF(COUNTIF(Qualifikation!$O$12:$O$1011,I705)&gt;0,TRUE,FALSE))</f>
        <v/>
      </c>
      <c r="R705" s="62" t="str">
        <f t="shared" si="99"/>
        <v/>
      </c>
    </row>
    <row r="706" spans="1:18" x14ac:dyDescent="0.2">
      <c r="A706" s="46" t="str">
        <f t="shared" si="96"/>
        <v/>
      </c>
      <c r="B706" s="60"/>
      <c r="C706" s="60"/>
      <c r="D706" s="61"/>
      <c r="E706" s="59"/>
      <c r="F706" s="61"/>
      <c r="G706" s="149"/>
      <c r="H706" s="61"/>
      <c r="I706" s="57" t="str">
        <f t="shared" si="97"/>
        <v>-</v>
      </c>
      <c r="J706" s="26" t="str">
        <f t="shared" si="100"/>
        <v/>
      </c>
      <c r="K706" s="26" t="str">
        <f t="shared" si="98"/>
        <v/>
      </c>
      <c r="L706" s="26" t="str">
        <f t="shared" si="101"/>
        <v/>
      </c>
      <c r="M706" s="26" t="str">
        <f t="shared" si="102"/>
        <v/>
      </c>
      <c r="N706" s="26" t="str">
        <f t="shared" si="103"/>
        <v/>
      </c>
      <c r="O706" s="26" t="str">
        <f t="shared" si="104"/>
        <v/>
      </c>
      <c r="P706" s="56" t="str">
        <f>IF(OR(ISBLANK(Lieferung!$B$15),ISBLANK(G706)),"",IF(M706=FALSE,FALSE,IF(AND((Lieferung!$B$15-YEAR(G706))&gt;=16,(Lieferung!$B$15-YEAR(G706))&lt;=65),TRUE,FALSE)))</f>
        <v/>
      </c>
      <c r="Q706" s="26" t="str">
        <f>IF(ISBLANK(E706),"",IF(COUNTIF(Qualifikation!$O$12:$O$1011,I706)&gt;0,TRUE,FALSE))</f>
        <v/>
      </c>
      <c r="R706" s="62" t="str">
        <f t="shared" si="99"/>
        <v/>
      </c>
    </row>
    <row r="707" spans="1:18" x14ac:dyDescent="0.2">
      <c r="A707" s="46" t="str">
        <f t="shared" si="96"/>
        <v/>
      </c>
      <c r="B707" s="60"/>
      <c r="C707" s="60"/>
      <c r="D707" s="61"/>
      <c r="E707" s="59"/>
      <c r="F707" s="61"/>
      <c r="G707" s="149"/>
      <c r="H707" s="61"/>
      <c r="I707" s="57" t="str">
        <f t="shared" si="97"/>
        <v>-</v>
      </c>
      <c r="J707" s="26" t="str">
        <f t="shared" si="100"/>
        <v/>
      </c>
      <c r="K707" s="26" t="str">
        <f t="shared" si="98"/>
        <v/>
      </c>
      <c r="L707" s="26" t="str">
        <f t="shared" si="101"/>
        <v/>
      </c>
      <c r="M707" s="26" t="str">
        <f t="shared" si="102"/>
        <v/>
      </c>
      <c r="N707" s="26" t="str">
        <f t="shared" si="103"/>
        <v/>
      </c>
      <c r="O707" s="26" t="str">
        <f t="shared" si="104"/>
        <v/>
      </c>
      <c r="P707" s="56" t="str">
        <f>IF(OR(ISBLANK(Lieferung!$B$15),ISBLANK(G707)),"",IF(M707=FALSE,FALSE,IF(AND((Lieferung!$B$15-YEAR(G707))&gt;=16,(Lieferung!$B$15-YEAR(G707))&lt;=65),TRUE,FALSE)))</f>
        <v/>
      </c>
      <c r="Q707" s="26" t="str">
        <f>IF(ISBLANK(E707),"",IF(COUNTIF(Qualifikation!$O$12:$O$1011,I707)&gt;0,TRUE,FALSE))</f>
        <v/>
      </c>
      <c r="R707" s="62" t="str">
        <f t="shared" si="99"/>
        <v/>
      </c>
    </row>
    <row r="708" spans="1:18" x14ac:dyDescent="0.2">
      <c r="A708" s="46" t="str">
        <f t="shared" si="96"/>
        <v/>
      </c>
      <c r="B708" s="60"/>
      <c r="C708" s="60"/>
      <c r="D708" s="61"/>
      <c r="E708" s="59"/>
      <c r="F708" s="61"/>
      <c r="G708" s="149"/>
      <c r="H708" s="61"/>
      <c r="I708" s="57" t="str">
        <f t="shared" si="97"/>
        <v>-</v>
      </c>
      <c r="J708" s="26" t="str">
        <f t="shared" si="100"/>
        <v/>
      </c>
      <c r="K708" s="26" t="str">
        <f t="shared" si="98"/>
        <v/>
      </c>
      <c r="L708" s="26" t="str">
        <f t="shared" si="101"/>
        <v/>
      </c>
      <c r="M708" s="26" t="str">
        <f t="shared" si="102"/>
        <v/>
      </c>
      <c r="N708" s="26" t="str">
        <f t="shared" si="103"/>
        <v/>
      </c>
      <c r="O708" s="26" t="str">
        <f t="shared" si="104"/>
        <v/>
      </c>
      <c r="P708" s="56" t="str">
        <f>IF(OR(ISBLANK(Lieferung!$B$15),ISBLANK(G708)),"",IF(M708=FALSE,FALSE,IF(AND((Lieferung!$B$15-YEAR(G708))&gt;=16,(Lieferung!$B$15-YEAR(G708))&lt;=65),TRUE,FALSE)))</f>
        <v/>
      </c>
      <c r="Q708" s="26" t="str">
        <f>IF(ISBLANK(E708),"",IF(COUNTIF(Qualifikation!$O$12:$O$1011,I708)&gt;0,TRUE,FALSE))</f>
        <v/>
      </c>
      <c r="R708" s="62" t="str">
        <f t="shared" si="99"/>
        <v/>
      </c>
    </row>
    <row r="709" spans="1:18" x14ac:dyDescent="0.2">
      <c r="A709" s="46" t="str">
        <f t="shared" si="96"/>
        <v/>
      </c>
      <c r="B709" s="60"/>
      <c r="C709" s="60"/>
      <c r="D709" s="61"/>
      <c r="E709" s="59"/>
      <c r="F709" s="61"/>
      <c r="G709" s="149"/>
      <c r="H709" s="61"/>
      <c r="I709" s="57" t="str">
        <f t="shared" si="97"/>
        <v>-</v>
      </c>
      <c r="J709" s="26" t="str">
        <f t="shared" si="100"/>
        <v/>
      </c>
      <c r="K709" s="26" t="str">
        <f t="shared" si="98"/>
        <v/>
      </c>
      <c r="L709" s="26" t="str">
        <f t="shared" si="101"/>
        <v/>
      </c>
      <c r="M709" s="26" t="str">
        <f t="shared" si="102"/>
        <v/>
      </c>
      <c r="N709" s="26" t="str">
        <f t="shared" si="103"/>
        <v/>
      </c>
      <c r="O709" s="26" t="str">
        <f t="shared" si="104"/>
        <v/>
      </c>
      <c r="P709" s="56" t="str">
        <f>IF(OR(ISBLANK(Lieferung!$B$15),ISBLANK(G709)),"",IF(M709=FALSE,FALSE,IF(AND((Lieferung!$B$15-YEAR(G709))&gt;=16,(Lieferung!$B$15-YEAR(G709))&lt;=65),TRUE,FALSE)))</f>
        <v/>
      </c>
      <c r="Q709" s="26" t="str">
        <f>IF(ISBLANK(E709),"",IF(COUNTIF(Qualifikation!$O$12:$O$1011,I709)&gt;0,TRUE,FALSE))</f>
        <v/>
      </c>
      <c r="R709" s="62" t="str">
        <f t="shared" si="99"/>
        <v/>
      </c>
    </row>
    <row r="710" spans="1:18" x14ac:dyDescent="0.2">
      <c r="A710" s="46" t="str">
        <f t="shared" si="96"/>
        <v/>
      </c>
      <c r="B710" s="60"/>
      <c r="C710" s="60"/>
      <c r="D710" s="61"/>
      <c r="E710" s="59"/>
      <c r="F710" s="61"/>
      <c r="G710" s="149"/>
      <c r="H710" s="61"/>
      <c r="I710" s="57" t="str">
        <f t="shared" si="97"/>
        <v>-</v>
      </c>
      <c r="J710" s="26" t="str">
        <f t="shared" si="100"/>
        <v/>
      </c>
      <c r="K710" s="26" t="str">
        <f t="shared" si="98"/>
        <v/>
      </c>
      <c r="L710" s="26" t="str">
        <f t="shared" si="101"/>
        <v/>
      </c>
      <c r="M710" s="26" t="str">
        <f t="shared" si="102"/>
        <v/>
      </c>
      <c r="N710" s="26" t="str">
        <f t="shared" si="103"/>
        <v/>
      </c>
      <c r="O710" s="26" t="str">
        <f t="shared" si="104"/>
        <v/>
      </c>
      <c r="P710" s="56" t="str">
        <f>IF(OR(ISBLANK(Lieferung!$B$15),ISBLANK(G710)),"",IF(M710=FALSE,FALSE,IF(AND((Lieferung!$B$15-YEAR(G710))&gt;=16,(Lieferung!$B$15-YEAR(G710))&lt;=65),TRUE,FALSE)))</f>
        <v/>
      </c>
      <c r="Q710" s="26" t="str">
        <f>IF(ISBLANK(E710),"",IF(COUNTIF(Qualifikation!$O$12:$O$1011,I710)&gt;0,TRUE,FALSE))</f>
        <v/>
      </c>
      <c r="R710" s="62" t="str">
        <f t="shared" si="99"/>
        <v/>
      </c>
    </row>
    <row r="711" spans="1:18" x14ac:dyDescent="0.2">
      <c r="A711" s="46" t="str">
        <f t="shared" si="96"/>
        <v/>
      </c>
      <c r="B711" s="60"/>
      <c r="C711" s="60"/>
      <c r="D711" s="61"/>
      <c r="E711" s="59"/>
      <c r="F711" s="61"/>
      <c r="G711" s="149"/>
      <c r="H711" s="61"/>
      <c r="I711" s="57" t="str">
        <f t="shared" si="97"/>
        <v>-</v>
      </c>
      <c r="J711" s="26" t="str">
        <f t="shared" si="100"/>
        <v/>
      </c>
      <c r="K711" s="26" t="str">
        <f t="shared" si="98"/>
        <v/>
      </c>
      <c r="L711" s="26" t="str">
        <f t="shared" si="101"/>
        <v/>
      </c>
      <c r="M711" s="26" t="str">
        <f t="shared" si="102"/>
        <v/>
      </c>
      <c r="N711" s="26" t="str">
        <f t="shared" si="103"/>
        <v/>
      </c>
      <c r="O711" s="26" t="str">
        <f t="shared" si="104"/>
        <v/>
      </c>
      <c r="P711" s="56" t="str">
        <f>IF(OR(ISBLANK(Lieferung!$B$15),ISBLANK(G711)),"",IF(M711=FALSE,FALSE,IF(AND((Lieferung!$B$15-YEAR(G711))&gt;=16,(Lieferung!$B$15-YEAR(G711))&lt;=65),TRUE,FALSE)))</f>
        <v/>
      </c>
      <c r="Q711" s="26" t="str">
        <f>IF(ISBLANK(E711),"",IF(COUNTIF(Qualifikation!$O$12:$O$1011,I711)&gt;0,TRUE,FALSE))</f>
        <v/>
      </c>
      <c r="R711" s="62" t="str">
        <f t="shared" si="99"/>
        <v/>
      </c>
    </row>
    <row r="712" spans="1:18" x14ac:dyDescent="0.2">
      <c r="A712" s="46" t="str">
        <f t="shared" si="96"/>
        <v/>
      </c>
      <c r="B712" s="60"/>
      <c r="C712" s="60"/>
      <c r="D712" s="61"/>
      <c r="E712" s="59"/>
      <c r="F712" s="61"/>
      <c r="G712" s="149"/>
      <c r="H712" s="61"/>
      <c r="I712" s="57" t="str">
        <f t="shared" si="97"/>
        <v>-</v>
      </c>
      <c r="J712" s="26" t="str">
        <f t="shared" si="100"/>
        <v/>
      </c>
      <c r="K712" s="26" t="str">
        <f t="shared" si="98"/>
        <v/>
      </c>
      <c r="L712" s="26" t="str">
        <f t="shared" si="101"/>
        <v/>
      </c>
      <c r="M712" s="26" t="str">
        <f t="shared" si="102"/>
        <v/>
      </c>
      <c r="N712" s="26" t="str">
        <f t="shared" si="103"/>
        <v/>
      </c>
      <c r="O712" s="26" t="str">
        <f t="shared" si="104"/>
        <v/>
      </c>
      <c r="P712" s="56" t="str">
        <f>IF(OR(ISBLANK(Lieferung!$B$15),ISBLANK(G712)),"",IF(M712=FALSE,FALSE,IF(AND((Lieferung!$B$15-YEAR(G712))&gt;=16,(Lieferung!$B$15-YEAR(G712))&lt;=65),TRUE,FALSE)))</f>
        <v/>
      </c>
      <c r="Q712" s="26" t="str">
        <f>IF(ISBLANK(E712),"",IF(COUNTIF(Qualifikation!$O$12:$O$1011,I712)&gt;0,TRUE,FALSE))</f>
        <v/>
      </c>
      <c r="R712" s="62" t="str">
        <f t="shared" si="99"/>
        <v/>
      </c>
    </row>
    <row r="713" spans="1:18" x14ac:dyDescent="0.2">
      <c r="A713" s="46" t="str">
        <f t="shared" si="96"/>
        <v/>
      </c>
      <c r="B713" s="60"/>
      <c r="C713" s="60"/>
      <c r="D713" s="61"/>
      <c r="E713" s="59"/>
      <c r="F713" s="61"/>
      <c r="G713" s="149"/>
      <c r="H713" s="61"/>
      <c r="I713" s="57" t="str">
        <f t="shared" si="97"/>
        <v>-</v>
      </c>
      <c r="J713" s="26" t="str">
        <f t="shared" si="100"/>
        <v/>
      </c>
      <c r="K713" s="26" t="str">
        <f t="shared" si="98"/>
        <v/>
      </c>
      <c r="L713" s="26" t="str">
        <f t="shared" si="101"/>
        <v/>
      </c>
      <c r="M713" s="26" t="str">
        <f t="shared" si="102"/>
        <v/>
      </c>
      <c r="N713" s="26" t="str">
        <f t="shared" si="103"/>
        <v/>
      </c>
      <c r="O713" s="26" t="str">
        <f t="shared" si="104"/>
        <v/>
      </c>
      <c r="P713" s="56" t="str">
        <f>IF(OR(ISBLANK(Lieferung!$B$15),ISBLANK(G713)),"",IF(M713=FALSE,FALSE,IF(AND((Lieferung!$B$15-YEAR(G713))&gt;=16,(Lieferung!$B$15-YEAR(G713))&lt;=65),TRUE,FALSE)))</f>
        <v/>
      </c>
      <c r="Q713" s="26" t="str">
        <f>IF(ISBLANK(E713),"",IF(COUNTIF(Qualifikation!$O$12:$O$1011,I713)&gt;0,TRUE,FALSE))</f>
        <v/>
      </c>
      <c r="R713" s="62" t="str">
        <f t="shared" si="99"/>
        <v/>
      </c>
    </row>
    <row r="714" spans="1:18" x14ac:dyDescent="0.2">
      <c r="A714" s="46" t="str">
        <f t="shared" si="96"/>
        <v/>
      </c>
      <c r="B714" s="60"/>
      <c r="C714" s="60"/>
      <c r="D714" s="61"/>
      <c r="E714" s="59"/>
      <c r="F714" s="61"/>
      <c r="G714" s="149"/>
      <c r="H714" s="61"/>
      <c r="I714" s="57" t="str">
        <f t="shared" si="97"/>
        <v>-</v>
      </c>
      <c r="J714" s="26" t="str">
        <f t="shared" si="100"/>
        <v/>
      </c>
      <c r="K714" s="26" t="str">
        <f t="shared" si="98"/>
        <v/>
      </c>
      <c r="L714" s="26" t="str">
        <f t="shared" si="101"/>
        <v/>
      </c>
      <c r="M714" s="26" t="str">
        <f t="shared" si="102"/>
        <v/>
      </c>
      <c r="N714" s="26" t="str">
        <f t="shared" si="103"/>
        <v/>
      </c>
      <c r="O714" s="26" t="str">
        <f t="shared" si="104"/>
        <v/>
      </c>
      <c r="P714" s="56" t="str">
        <f>IF(OR(ISBLANK(Lieferung!$B$15),ISBLANK(G714)),"",IF(M714=FALSE,FALSE,IF(AND((Lieferung!$B$15-YEAR(G714))&gt;=16,(Lieferung!$B$15-YEAR(G714))&lt;=65),TRUE,FALSE)))</f>
        <v/>
      </c>
      <c r="Q714" s="26" t="str">
        <f>IF(ISBLANK(E714),"",IF(COUNTIF(Qualifikation!$O$12:$O$1011,I714)&gt;0,TRUE,FALSE))</f>
        <v/>
      </c>
      <c r="R714" s="62" t="str">
        <f t="shared" si="99"/>
        <v/>
      </c>
    </row>
    <row r="715" spans="1:18" x14ac:dyDescent="0.2">
      <c r="A715" s="46" t="str">
        <f t="shared" si="96"/>
        <v/>
      </c>
      <c r="B715" s="60"/>
      <c r="C715" s="60"/>
      <c r="D715" s="61"/>
      <c r="E715" s="59"/>
      <c r="F715" s="61"/>
      <c r="G715" s="149"/>
      <c r="H715" s="61"/>
      <c r="I715" s="57" t="str">
        <f t="shared" si="97"/>
        <v>-</v>
      </c>
      <c r="J715" s="26" t="str">
        <f t="shared" si="100"/>
        <v/>
      </c>
      <c r="K715" s="26" t="str">
        <f t="shared" si="98"/>
        <v/>
      </c>
      <c r="L715" s="26" t="str">
        <f t="shared" si="101"/>
        <v/>
      </c>
      <c r="M715" s="26" t="str">
        <f t="shared" si="102"/>
        <v/>
      </c>
      <c r="N715" s="26" t="str">
        <f t="shared" si="103"/>
        <v/>
      </c>
      <c r="O715" s="26" t="str">
        <f t="shared" si="104"/>
        <v/>
      </c>
      <c r="P715" s="56" t="str">
        <f>IF(OR(ISBLANK(Lieferung!$B$15),ISBLANK(G715)),"",IF(M715=FALSE,FALSE,IF(AND((Lieferung!$B$15-YEAR(G715))&gt;=16,(Lieferung!$B$15-YEAR(G715))&lt;=65),TRUE,FALSE)))</f>
        <v/>
      </c>
      <c r="Q715" s="26" t="str">
        <f>IF(ISBLANK(E715),"",IF(COUNTIF(Qualifikation!$O$12:$O$1011,I715)&gt;0,TRUE,FALSE))</f>
        <v/>
      </c>
      <c r="R715" s="62" t="str">
        <f t="shared" si="99"/>
        <v/>
      </c>
    </row>
    <row r="716" spans="1:18" x14ac:dyDescent="0.2">
      <c r="A716" s="46" t="str">
        <f t="shared" si="96"/>
        <v/>
      </c>
      <c r="B716" s="60"/>
      <c r="C716" s="60"/>
      <c r="D716" s="61"/>
      <c r="E716" s="59"/>
      <c r="F716" s="61"/>
      <c r="G716" s="149"/>
      <c r="H716" s="61"/>
      <c r="I716" s="57" t="str">
        <f t="shared" si="97"/>
        <v>-</v>
      </c>
      <c r="J716" s="26" t="str">
        <f t="shared" si="100"/>
        <v/>
      </c>
      <c r="K716" s="26" t="str">
        <f t="shared" si="98"/>
        <v/>
      </c>
      <c r="L716" s="26" t="str">
        <f t="shared" si="101"/>
        <v/>
      </c>
      <c r="M716" s="26" t="str">
        <f t="shared" si="102"/>
        <v/>
      </c>
      <c r="N716" s="26" t="str">
        <f t="shared" si="103"/>
        <v/>
      </c>
      <c r="O716" s="26" t="str">
        <f t="shared" si="104"/>
        <v/>
      </c>
      <c r="P716" s="56" t="str">
        <f>IF(OR(ISBLANK(Lieferung!$B$15),ISBLANK(G716)),"",IF(M716=FALSE,FALSE,IF(AND((Lieferung!$B$15-YEAR(G716))&gt;=16,(Lieferung!$B$15-YEAR(G716))&lt;=65),TRUE,FALSE)))</f>
        <v/>
      </c>
      <c r="Q716" s="26" t="str">
        <f>IF(ISBLANK(E716),"",IF(COUNTIF(Qualifikation!$O$12:$O$1011,I716)&gt;0,TRUE,FALSE))</f>
        <v/>
      </c>
      <c r="R716" s="62" t="str">
        <f t="shared" si="99"/>
        <v/>
      </c>
    </row>
    <row r="717" spans="1:18" x14ac:dyDescent="0.2">
      <c r="A717" s="46" t="str">
        <f t="shared" ref="A717:A780" si="105">IF(ISBLANK(D717),"",IF(COUNTA(D717:H717)&lt;&gt;5,"Unvollständig",IF(OR(COUNTIF(J717:P717,FALSE)&gt;0,COUNTIF(J717:P717,#N/A)&gt;0),"Fehler",IF(NOT(P717),"Achtung",IF(NOT(Q717),"Nicht verwendet","OK")))))</f>
        <v/>
      </c>
      <c r="B717" s="60"/>
      <c r="C717" s="60"/>
      <c r="D717" s="61"/>
      <c r="E717" s="59"/>
      <c r="F717" s="61"/>
      <c r="G717" s="149"/>
      <c r="H717" s="61"/>
      <c r="I717" s="57" t="str">
        <f t="shared" ref="I717:I780" si="106">IF(ISBLANK(E717),"-",CONCATENATE(E717," ",B717," ",C717))</f>
        <v>-</v>
      </c>
      <c r="J717" s="26" t="str">
        <f t="shared" si="100"/>
        <v/>
      </c>
      <c r="K717" s="26" t="str">
        <f t="shared" ref="K717:K780" si="107">IF(OR(ISBLANK(E717)),"",NOT(COUNTIF($E$12:$E$1011,$E717)&gt;1))</f>
        <v/>
      </c>
      <c r="L717" s="26" t="str">
        <f t="shared" si="101"/>
        <v/>
      </c>
      <c r="M717" s="26" t="str">
        <f t="shared" si="102"/>
        <v/>
      </c>
      <c r="N717" s="26" t="str">
        <f t="shared" si="103"/>
        <v/>
      </c>
      <c r="O717" s="26" t="str">
        <f t="shared" si="104"/>
        <v/>
      </c>
      <c r="P717" s="56" t="str">
        <f>IF(OR(ISBLANK(Lieferung!$B$15),ISBLANK(G717)),"",IF(M717=FALSE,FALSE,IF(AND((Lieferung!$B$15-YEAR(G717))&gt;=16,(Lieferung!$B$15-YEAR(G717))&lt;=65),TRUE,FALSE)))</f>
        <v/>
      </c>
      <c r="Q717" s="26" t="str">
        <f>IF(ISBLANK(E717),"",IF(COUNTIF(Qualifikation!$O$12:$O$1011,I717)&gt;0,TRUE,FALSE))</f>
        <v/>
      </c>
      <c r="R717" s="62" t="str">
        <f t="shared" ref="R717:R780" si="108">IF(A717="","",IF(A717&lt;&gt;"Nicht verwendet",1,0))</f>
        <v/>
      </c>
    </row>
    <row r="718" spans="1:18" x14ac:dyDescent="0.2">
      <c r="A718" s="46" t="str">
        <f t="shared" si="105"/>
        <v/>
      </c>
      <c r="B718" s="60"/>
      <c r="C718" s="60"/>
      <c r="D718" s="61"/>
      <c r="E718" s="59"/>
      <c r="F718" s="61"/>
      <c r="G718" s="149"/>
      <c r="H718" s="61"/>
      <c r="I718" s="57" t="str">
        <f t="shared" si="106"/>
        <v>-</v>
      </c>
      <c r="J718" s="26" t="str">
        <f t="shared" si="100"/>
        <v/>
      </c>
      <c r="K718" s="26" t="str">
        <f t="shared" si="107"/>
        <v/>
      </c>
      <c r="L718" s="26" t="str">
        <f t="shared" si="101"/>
        <v/>
      </c>
      <c r="M718" s="26" t="str">
        <f t="shared" si="102"/>
        <v/>
      </c>
      <c r="N718" s="26" t="str">
        <f t="shared" si="103"/>
        <v/>
      </c>
      <c r="O718" s="26" t="str">
        <f t="shared" si="104"/>
        <v/>
      </c>
      <c r="P718" s="56" t="str">
        <f>IF(OR(ISBLANK(Lieferung!$B$15),ISBLANK(G718)),"",IF(M718=FALSE,FALSE,IF(AND((Lieferung!$B$15-YEAR(G718))&gt;=16,(Lieferung!$B$15-YEAR(G718))&lt;=65),TRUE,FALSE)))</f>
        <v/>
      </c>
      <c r="Q718" s="26" t="str">
        <f>IF(ISBLANK(E718),"",IF(COUNTIF(Qualifikation!$O$12:$O$1011,I718)&gt;0,TRUE,FALSE))</f>
        <v/>
      </c>
      <c r="R718" s="62" t="str">
        <f t="shared" si="108"/>
        <v/>
      </c>
    </row>
    <row r="719" spans="1:18" x14ac:dyDescent="0.2">
      <c r="A719" s="46" t="str">
        <f t="shared" si="105"/>
        <v/>
      </c>
      <c r="B719" s="60"/>
      <c r="C719" s="60"/>
      <c r="D719" s="61"/>
      <c r="E719" s="59"/>
      <c r="F719" s="61"/>
      <c r="G719" s="149"/>
      <c r="H719" s="61"/>
      <c r="I719" s="57" t="str">
        <f t="shared" si="106"/>
        <v>-</v>
      </c>
      <c r="J719" s="26" t="str">
        <f t="shared" si="100"/>
        <v/>
      </c>
      <c r="K719" s="26" t="str">
        <f t="shared" si="107"/>
        <v/>
      </c>
      <c r="L719" s="26" t="str">
        <f t="shared" si="101"/>
        <v/>
      </c>
      <c r="M719" s="26" t="str">
        <f t="shared" si="102"/>
        <v/>
      </c>
      <c r="N719" s="26" t="str">
        <f t="shared" si="103"/>
        <v/>
      </c>
      <c r="O719" s="26" t="str">
        <f t="shared" si="104"/>
        <v/>
      </c>
      <c r="P719" s="56" t="str">
        <f>IF(OR(ISBLANK(Lieferung!$B$15),ISBLANK(G719)),"",IF(M719=FALSE,FALSE,IF(AND((Lieferung!$B$15-YEAR(G719))&gt;=16,(Lieferung!$B$15-YEAR(G719))&lt;=65),TRUE,FALSE)))</f>
        <v/>
      </c>
      <c r="Q719" s="26" t="str">
        <f>IF(ISBLANK(E719),"",IF(COUNTIF(Qualifikation!$O$12:$O$1011,I719)&gt;0,TRUE,FALSE))</f>
        <v/>
      </c>
      <c r="R719" s="62" t="str">
        <f t="shared" si="108"/>
        <v/>
      </c>
    </row>
    <row r="720" spans="1:18" x14ac:dyDescent="0.2">
      <c r="A720" s="46" t="str">
        <f t="shared" si="105"/>
        <v/>
      </c>
      <c r="B720" s="60"/>
      <c r="C720" s="60"/>
      <c r="D720" s="61"/>
      <c r="E720" s="59"/>
      <c r="F720" s="61"/>
      <c r="G720" s="149"/>
      <c r="H720" s="61"/>
      <c r="I720" s="57" t="str">
        <f t="shared" si="106"/>
        <v>-</v>
      </c>
      <c r="J720" s="26" t="str">
        <f t="shared" si="100"/>
        <v/>
      </c>
      <c r="K720" s="26" t="str">
        <f t="shared" si="107"/>
        <v/>
      </c>
      <c r="L720" s="26" t="str">
        <f t="shared" si="101"/>
        <v/>
      </c>
      <c r="M720" s="26" t="str">
        <f t="shared" si="102"/>
        <v/>
      </c>
      <c r="N720" s="26" t="str">
        <f t="shared" si="103"/>
        <v/>
      </c>
      <c r="O720" s="26" t="str">
        <f t="shared" si="104"/>
        <v/>
      </c>
      <c r="P720" s="56" t="str">
        <f>IF(OR(ISBLANK(Lieferung!$B$15),ISBLANK(G720)),"",IF(M720=FALSE,FALSE,IF(AND((Lieferung!$B$15-YEAR(G720))&gt;=16,(Lieferung!$B$15-YEAR(G720))&lt;=65),TRUE,FALSE)))</f>
        <v/>
      </c>
      <c r="Q720" s="26" t="str">
        <f>IF(ISBLANK(E720),"",IF(COUNTIF(Qualifikation!$O$12:$O$1011,I720)&gt;0,TRUE,FALSE))</f>
        <v/>
      </c>
      <c r="R720" s="62" t="str">
        <f t="shared" si="108"/>
        <v/>
      </c>
    </row>
    <row r="721" spans="1:18" x14ac:dyDescent="0.2">
      <c r="A721" s="46" t="str">
        <f t="shared" si="105"/>
        <v/>
      </c>
      <c r="B721" s="60"/>
      <c r="C721" s="60"/>
      <c r="D721" s="61"/>
      <c r="E721" s="59"/>
      <c r="F721" s="61"/>
      <c r="G721" s="149"/>
      <c r="H721" s="61"/>
      <c r="I721" s="57" t="str">
        <f t="shared" si="106"/>
        <v>-</v>
      </c>
      <c r="J721" s="26" t="str">
        <f t="shared" si="100"/>
        <v/>
      </c>
      <c r="K721" s="26" t="str">
        <f t="shared" si="107"/>
        <v/>
      </c>
      <c r="L721" s="26" t="str">
        <f t="shared" si="101"/>
        <v/>
      </c>
      <c r="M721" s="26" t="str">
        <f t="shared" si="102"/>
        <v/>
      </c>
      <c r="N721" s="26" t="str">
        <f t="shared" si="103"/>
        <v/>
      </c>
      <c r="O721" s="26" t="str">
        <f t="shared" si="104"/>
        <v/>
      </c>
      <c r="P721" s="56" t="str">
        <f>IF(OR(ISBLANK(Lieferung!$B$15),ISBLANK(G721)),"",IF(M721=FALSE,FALSE,IF(AND((Lieferung!$B$15-YEAR(G721))&gt;=16,(Lieferung!$B$15-YEAR(G721))&lt;=65),TRUE,FALSE)))</f>
        <v/>
      </c>
      <c r="Q721" s="26" t="str">
        <f>IF(ISBLANK(E721),"",IF(COUNTIF(Qualifikation!$O$12:$O$1011,I721)&gt;0,TRUE,FALSE))</f>
        <v/>
      </c>
      <c r="R721" s="62" t="str">
        <f t="shared" si="108"/>
        <v/>
      </c>
    </row>
    <row r="722" spans="1:18" x14ac:dyDescent="0.2">
      <c r="A722" s="46" t="str">
        <f t="shared" si="105"/>
        <v/>
      </c>
      <c r="B722" s="60"/>
      <c r="C722" s="60"/>
      <c r="D722" s="61"/>
      <c r="E722" s="59"/>
      <c r="F722" s="61"/>
      <c r="G722" s="149"/>
      <c r="H722" s="61"/>
      <c r="I722" s="57" t="str">
        <f t="shared" si="106"/>
        <v>-</v>
      </c>
      <c r="J722" s="26" t="str">
        <f t="shared" si="100"/>
        <v/>
      </c>
      <c r="K722" s="26" t="str">
        <f t="shared" si="107"/>
        <v/>
      </c>
      <c r="L722" s="26" t="str">
        <f t="shared" si="101"/>
        <v/>
      </c>
      <c r="M722" s="26" t="str">
        <f t="shared" si="102"/>
        <v/>
      </c>
      <c r="N722" s="26" t="str">
        <f t="shared" si="103"/>
        <v/>
      </c>
      <c r="O722" s="26" t="str">
        <f t="shared" si="104"/>
        <v/>
      </c>
      <c r="P722" s="56" t="str">
        <f>IF(OR(ISBLANK(Lieferung!$B$15),ISBLANK(G722)),"",IF(M722=FALSE,FALSE,IF(AND((Lieferung!$B$15-YEAR(G722))&gt;=16,(Lieferung!$B$15-YEAR(G722))&lt;=65),TRUE,FALSE)))</f>
        <v/>
      </c>
      <c r="Q722" s="26" t="str">
        <f>IF(ISBLANK(E722),"",IF(COUNTIF(Qualifikation!$O$12:$O$1011,I722)&gt;0,TRUE,FALSE))</f>
        <v/>
      </c>
      <c r="R722" s="62" t="str">
        <f t="shared" si="108"/>
        <v/>
      </c>
    </row>
    <row r="723" spans="1:18" x14ac:dyDescent="0.2">
      <c r="A723" s="46" t="str">
        <f t="shared" si="105"/>
        <v/>
      </c>
      <c r="B723" s="60"/>
      <c r="C723" s="60"/>
      <c r="D723" s="61"/>
      <c r="E723" s="59"/>
      <c r="F723" s="61"/>
      <c r="G723" s="149"/>
      <c r="H723" s="61"/>
      <c r="I723" s="57" t="str">
        <f t="shared" si="106"/>
        <v>-</v>
      </c>
      <c r="J723" s="26" t="str">
        <f t="shared" si="100"/>
        <v/>
      </c>
      <c r="K723" s="26" t="str">
        <f t="shared" si="107"/>
        <v/>
      </c>
      <c r="L723" s="26" t="str">
        <f t="shared" si="101"/>
        <v/>
      </c>
      <c r="M723" s="26" t="str">
        <f t="shared" si="102"/>
        <v/>
      </c>
      <c r="N723" s="26" t="str">
        <f t="shared" si="103"/>
        <v/>
      </c>
      <c r="O723" s="26" t="str">
        <f t="shared" si="104"/>
        <v/>
      </c>
      <c r="P723" s="56" t="str">
        <f>IF(OR(ISBLANK(Lieferung!$B$15),ISBLANK(G723)),"",IF(M723=FALSE,FALSE,IF(AND((Lieferung!$B$15-YEAR(G723))&gt;=16,(Lieferung!$B$15-YEAR(G723))&lt;=65),TRUE,FALSE)))</f>
        <v/>
      </c>
      <c r="Q723" s="26" t="str">
        <f>IF(ISBLANK(E723),"",IF(COUNTIF(Qualifikation!$O$12:$O$1011,I723)&gt;0,TRUE,FALSE))</f>
        <v/>
      </c>
      <c r="R723" s="62" t="str">
        <f t="shared" si="108"/>
        <v/>
      </c>
    </row>
    <row r="724" spans="1:18" x14ac:dyDescent="0.2">
      <c r="A724" s="46" t="str">
        <f t="shared" si="105"/>
        <v/>
      </c>
      <c r="B724" s="60"/>
      <c r="C724" s="60"/>
      <c r="D724" s="61"/>
      <c r="E724" s="59"/>
      <c r="F724" s="61"/>
      <c r="G724" s="149"/>
      <c r="H724" s="61"/>
      <c r="I724" s="57" t="str">
        <f t="shared" si="106"/>
        <v>-</v>
      </c>
      <c r="J724" s="26" t="str">
        <f t="shared" si="100"/>
        <v/>
      </c>
      <c r="K724" s="26" t="str">
        <f t="shared" si="107"/>
        <v/>
      </c>
      <c r="L724" s="26" t="str">
        <f t="shared" si="101"/>
        <v/>
      </c>
      <c r="M724" s="26" t="str">
        <f t="shared" si="102"/>
        <v/>
      </c>
      <c r="N724" s="26" t="str">
        <f t="shared" si="103"/>
        <v/>
      </c>
      <c r="O724" s="26" t="str">
        <f t="shared" si="104"/>
        <v/>
      </c>
      <c r="P724" s="56" t="str">
        <f>IF(OR(ISBLANK(Lieferung!$B$15),ISBLANK(G724)),"",IF(M724=FALSE,FALSE,IF(AND((Lieferung!$B$15-YEAR(G724))&gt;=16,(Lieferung!$B$15-YEAR(G724))&lt;=65),TRUE,FALSE)))</f>
        <v/>
      </c>
      <c r="Q724" s="26" t="str">
        <f>IF(ISBLANK(E724),"",IF(COUNTIF(Qualifikation!$O$12:$O$1011,I724)&gt;0,TRUE,FALSE))</f>
        <v/>
      </c>
      <c r="R724" s="62" t="str">
        <f t="shared" si="108"/>
        <v/>
      </c>
    </row>
    <row r="725" spans="1:18" x14ac:dyDescent="0.2">
      <c r="A725" s="46" t="str">
        <f t="shared" si="105"/>
        <v/>
      </c>
      <c r="B725" s="60"/>
      <c r="C725" s="60"/>
      <c r="D725" s="61"/>
      <c r="E725" s="59"/>
      <c r="F725" s="61"/>
      <c r="G725" s="149"/>
      <c r="H725" s="61"/>
      <c r="I725" s="57" t="str">
        <f t="shared" si="106"/>
        <v>-</v>
      </c>
      <c r="J725" s="26" t="str">
        <f t="shared" si="100"/>
        <v/>
      </c>
      <c r="K725" s="26" t="str">
        <f t="shared" si="107"/>
        <v/>
      </c>
      <c r="L725" s="26" t="str">
        <f t="shared" si="101"/>
        <v/>
      </c>
      <c r="M725" s="26" t="str">
        <f t="shared" si="102"/>
        <v/>
      </c>
      <c r="N725" s="26" t="str">
        <f t="shared" si="103"/>
        <v/>
      </c>
      <c r="O725" s="26" t="str">
        <f t="shared" si="104"/>
        <v/>
      </c>
      <c r="P725" s="56" t="str">
        <f>IF(OR(ISBLANK(Lieferung!$B$15),ISBLANK(G725)),"",IF(M725=FALSE,FALSE,IF(AND((Lieferung!$B$15-YEAR(G725))&gt;=16,(Lieferung!$B$15-YEAR(G725))&lt;=65),TRUE,FALSE)))</f>
        <v/>
      </c>
      <c r="Q725" s="26" t="str">
        <f>IF(ISBLANK(E725),"",IF(COUNTIF(Qualifikation!$O$12:$O$1011,I725)&gt;0,TRUE,FALSE))</f>
        <v/>
      </c>
      <c r="R725" s="62" t="str">
        <f t="shared" si="108"/>
        <v/>
      </c>
    </row>
    <row r="726" spans="1:18" x14ac:dyDescent="0.2">
      <c r="A726" s="46" t="str">
        <f t="shared" si="105"/>
        <v/>
      </c>
      <c r="B726" s="60"/>
      <c r="C726" s="60"/>
      <c r="D726" s="61"/>
      <c r="E726" s="59"/>
      <c r="F726" s="61"/>
      <c r="G726" s="149"/>
      <c r="H726" s="61"/>
      <c r="I726" s="57" t="str">
        <f t="shared" si="106"/>
        <v>-</v>
      </c>
      <c r="J726" s="26" t="str">
        <f t="shared" si="100"/>
        <v/>
      </c>
      <c r="K726" s="26" t="str">
        <f t="shared" si="107"/>
        <v/>
      </c>
      <c r="L726" s="26" t="str">
        <f t="shared" si="101"/>
        <v/>
      </c>
      <c r="M726" s="26" t="str">
        <f t="shared" si="102"/>
        <v/>
      </c>
      <c r="N726" s="26" t="str">
        <f t="shared" si="103"/>
        <v/>
      </c>
      <c r="O726" s="26" t="str">
        <f t="shared" si="104"/>
        <v/>
      </c>
      <c r="P726" s="56" t="str">
        <f>IF(OR(ISBLANK(Lieferung!$B$15),ISBLANK(G726)),"",IF(M726=FALSE,FALSE,IF(AND((Lieferung!$B$15-YEAR(G726))&gt;=16,(Lieferung!$B$15-YEAR(G726))&lt;=65),TRUE,FALSE)))</f>
        <v/>
      </c>
      <c r="Q726" s="26" t="str">
        <f>IF(ISBLANK(E726),"",IF(COUNTIF(Qualifikation!$O$12:$O$1011,I726)&gt;0,TRUE,FALSE))</f>
        <v/>
      </c>
      <c r="R726" s="62" t="str">
        <f t="shared" si="108"/>
        <v/>
      </c>
    </row>
    <row r="727" spans="1:18" x14ac:dyDescent="0.2">
      <c r="A727" s="46" t="str">
        <f t="shared" si="105"/>
        <v/>
      </c>
      <c r="B727" s="60"/>
      <c r="C727" s="60"/>
      <c r="D727" s="61"/>
      <c r="E727" s="59"/>
      <c r="F727" s="61"/>
      <c r="G727" s="149"/>
      <c r="H727" s="61"/>
      <c r="I727" s="57" t="str">
        <f t="shared" si="106"/>
        <v>-</v>
      </c>
      <c r="J727" s="26" t="str">
        <f t="shared" si="100"/>
        <v/>
      </c>
      <c r="K727" s="26" t="str">
        <f t="shared" si="107"/>
        <v/>
      </c>
      <c r="L727" s="26" t="str">
        <f t="shared" si="101"/>
        <v/>
      </c>
      <c r="M727" s="26" t="str">
        <f t="shared" si="102"/>
        <v/>
      </c>
      <c r="N727" s="26" t="str">
        <f t="shared" si="103"/>
        <v/>
      </c>
      <c r="O727" s="26" t="str">
        <f t="shared" si="104"/>
        <v/>
      </c>
      <c r="P727" s="56" t="str">
        <f>IF(OR(ISBLANK(Lieferung!$B$15),ISBLANK(G727)),"",IF(M727=FALSE,FALSE,IF(AND((Lieferung!$B$15-YEAR(G727))&gt;=16,(Lieferung!$B$15-YEAR(G727))&lt;=65),TRUE,FALSE)))</f>
        <v/>
      </c>
      <c r="Q727" s="26" t="str">
        <f>IF(ISBLANK(E727),"",IF(COUNTIF(Qualifikation!$O$12:$O$1011,I727)&gt;0,TRUE,FALSE))</f>
        <v/>
      </c>
      <c r="R727" s="62" t="str">
        <f t="shared" si="108"/>
        <v/>
      </c>
    </row>
    <row r="728" spans="1:18" x14ac:dyDescent="0.2">
      <c r="A728" s="46" t="str">
        <f t="shared" si="105"/>
        <v/>
      </c>
      <c r="B728" s="60"/>
      <c r="C728" s="60"/>
      <c r="D728" s="61"/>
      <c r="E728" s="59"/>
      <c r="F728" s="61"/>
      <c r="G728" s="149"/>
      <c r="H728" s="61"/>
      <c r="I728" s="57" t="str">
        <f t="shared" si="106"/>
        <v>-</v>
      </c>
      <c r="J728" s="26" t="str">
        <f t="shared" si="100"/>
        <v/>
      </c>
      <c r="K728" s="26" t="str">
        <f t="shared" si="107"/>
        <v/>
      </c>
      <c r="L728" s="26" t="str">
        <f t="shared" si="101"/>
        <v/>
      </c>
      <c r="M728" s="26" t="str">
        <f t="shared" si="102"/>
        <v/>
      </c>
      <c r="N728" s="26" t="str">
        <f t="shared" si="103"/>
        <v/>
      </c>
      <c r="O728" s="26" t="str">
        <f t="shared" si="104"/>
        <v/>
      </c>
      <c r="P728" s="56" t="str">
        <f>IF(OR(ISBLANK(Lieferung!$B$15),ISBLANK(G728)),"",IF(M728=FALSE,FALSE,IF(AND((Lieferung!$B$15-YEAR(G728))&gt;=16,(Lieferung!$B$15-YEAR(G728))&lt;=65),TRUE,FALSE)))</f>
        <v/>
      </c>
      <c r="Q728" s="26" t="str">
        <f>IF(ISBLANK(E728),"",IF(COUNTIF(Qualifikation!$O$12:$O$1011,I728)&gt;0,TRUE,FALSE))</f>
        <v/>
      </c>
      <c r="R728" s="62" t="str">
        <f t="shared" si="108"/>
        <v/>
      </c>
    </row>
    <row r="729" spans="1:18" x14ac:dyDescent="0.2">
      <c r="A729" s="46" t="str">
        <f t="shared" si="105"/>
        <v/>
      </c>
      <c r="B729" s="60"/>
      <c r="C729" s="60"/>
      <c r="D729" s="61"/>
      <c r="E729" s="59"/>
      <c r="F729" s="61"/>
      <c r="G729" s="149"/>
      <c r="H729" s="61"/>
      <c r="I729" s="57" t="str">
        <f t="shared" si="106"/>
        <v>-</v>
      </c>
      <c r="J729" s="26" t="str">
        <f t="shared" si="100"/>
        <v/>
      </c>
      <c r="K729" s="26" t="str">
        <f t="shared" si="107"/>
        <v/>
      </c>
      <c r="L729" s="26" t="str">
        <f t="shared" si="101"/>
        <v/>
      </c>
      <c r="M729" s="26" t="str">
        <f t="shared" si="102"/>
        <v/>
      </c>
      <c r="N729" s="26" t="str">
        <f t="shared" si="103"/>
        <v/>
      </c>
      <c r="O729" s="26" t="str">
        <f t="shared" si="104"/>
        <v/>
      </c>
      <c r="P729" s="56" t="str">
        <f>IF(OR(ISBLANK(Lieferung!$B$15),ISBLANK(G729)),"",IF(M729=FALSE,FALSE,IF(AND((Lieferung!$B$15-YEAR(G729))&gt;=16,(Lieferung!$B$15-YEAR(G729))&lt;=65),TRUE,FALSE)))</f>
        <v/>
      </c>
      <c r="Q729" s="26" t="str">
        <f>IF(ISBLANK(E729),"",IF(COUNTIF(Qualifikation!$O$12:$O$1011,I729)&gt;0,TRUE,FALSE))</f>
        <v/>
      </c>
      <c r="R729" s="62" t="str">
        <f t="shared" si="108"/>
        <v/>
      </c>
    </row>
    <row r="730" spans="1:18" x14ac:dyDescent="0.2">
      <c r="A730" s="46" t="str">
        <f t="shared" si="105"/>
        <v/>
      </c>
      <c r="B730" s="60"/>
      <c r="C730" s="60"/>
      <c r="D730" s="61"/>
      <c r="E730" s="59"/>
      <c r="F730" s="61"/>
      <c r="G730" s="149"/>
      <c r="H730" s="61"/>
      <c r="I730" s="57" t="str">
        <f t="shared" si="106"/>
        <v>-</v>
      </c>
      <c r="J730" s="26" t="str">
        <f t="shared" si="100"/>
        <v/>
      </c>
      <c r="K730" s="26" t="str">
        <f t="shared" si="107"/>
        <v/>
      </c>
      <c r="L730" s="26" t="str">
        <f t="shared" si="101"/>
        <v/>
      </c>
      <c r="M730" s="26" t="str">
        <f t="shared" si="102"/>
        <v/>
      </c>
      <c r="N730" s="26" t="str">
        <f t="shared" si="103"/>
        <v/>
      </c>
      <c r="O730" s="26" t="str">
        <f t="shared" si="104"/>
        <v/>
      </c>
      <c r="P730" s="56" t="str">
        <f>IF(OR(ISBLANK(Lieferung!$B$15),ISBLANK(G730)),"",IF(M730=FALSE,FALSE,IF(AND((Lieferung!$B$15-YEAR(G730))&gt;=16,(Lieferung!$B$15-YEAR(G730))&lt;=65),TRUE,FALSE)))</f>
        <v/>
      </c>
      <c r="Q730" s="26" t="str">
        <f>IF(ISBLANK(E730),"",IF(COUNTIF(Qualifikation!$O$12:$O$1011,I730)&gt;0,TRUE,FALSE))</f>
        <v/>
      </c>
      <c r="R730" s="62" t="str">
        <f t="shared" si="108"/>
        <v/>
      </c>
    </row>
    <row r="731" spans="1:18" x14ac:dyDescent="0.2">
      <c r="A731" s="46" t="str">
        <f t="shared" si="105"/>
        <v/>
      </c>
      <c r="B731" s="60"/>
      <c r="C731" s="60"/>
      <c r="D731" s="61"/>
      <c r="E731" s="59"/>
      <c r="F731" s="61"/>
      <c r="G731" s="149"/>
      <c r="H731" s="61"/>
      <c r="I731" s="57" t="str">
        <f t="shared" si="106"/>
        <v>-</v>
      </c>
      <c r="J731" s="26" t="str">
        <f t="shared" si="100"/>
        <v/>
      </c>
      <c r="K731" s="26" t="str">
        <f t="shared" si="107"/>
        <v/>
      </c>
      <c r="L731" s="26" t="str">
        <f t="shared" si="101"/>
        <v/>
      </c>
      <c r="M731" s="26" t="str">
        <f t="shared" si="102"/>
        <v/>
      </c>
      <c r="N731" s="26" t="str">
        <f t="shared" si="103"/>
        <v/>
      </c>
      <c r="O731" s="26" t="str">
        <f t="shared" si="104"/>
        <v/>
      </c>
      <c r="P731" s="56" t="str">
        <f>IF(OR(ISBLANK(Lieferung!$B$15),ISBLANK(G731)),"",IF(M731=FALSE,FALSE,IF(AND((Lieferung!$B$15-YEAR(G731))&gt;=16,(Lieferung!$B$15-YEAR(G731))&lt;=65),TRUE,FALSE)))</f>
        <v/>
      </c>
      <c r="Q731" s="26" t="str">
        <f>IF(ISBLANK(E731),"",IF(COUNTIF(Qualifikation!$O$12:$O$1011,I731)&gt;0,TRUE,FALSE))</f>
        <v/>
      </c>
      <c r="R731" s="62" t="str">
        <f t="shared" si="108"/>
        <v/>
      </c>
    </row>
    <row r="732" spans="1:18" x14ac:dyDescent="0.2">
      <c r="A732" s="46" t="str">
        <f t="shared" si="105"/>
        <v/>
      </c>
      <c r="B732" s="60"/>
      <c r="C732" s="60"/>
      <c r="D732" s="61"/>
      <c r="E732" s="59"/>
      <c r="F732" s="61"/>
      <c r="G732" s="149"/>
      <c r="H732" s="61"/>
      <c r="I732" s="57" t="str">
        <f t="shared" si="106"/>
        <v>-</v>
      </c>
      <c r="J732" s="26" t="str">
        <f t="shared" si="100"/>
        <v/>
      </c>
      <c r="K732" s="26" t="str">
        <f t="shared" si="107"/>
        <v/>
      </c>
      <c r="L732" s="26" t="str">
        <f t="shared" si="101"/>
        <v/>
      </c>
      <c r="M732" s="26" t="str">
        <f t="shared" si="102"/>
        <v/>
      </c>
      <c r="N732" s="26" t="str">
        <f t="shared" si="103"/>
        <v/>
      </c>
      <c r="O732" s="26" t="str">
        <f t="shared" si="104"/>
        <v/>
      </c>
      <c r="P732" s="56" t="str">
        <f>IF(OR(ISBLANK(Lieferung!$B$15),ISBLANK(G732)),"",IF(M732=FALSE,FALSE,IF(AND((Lieferung!$B$15-YEAR(G732))&gt;=16,(Lieferung!$B$15-YEAR(G732))&lt;=65),TRUE,FALSE)))</f>
        <v/>
      </c>
      <c r="Q732" s="26" t="str">
        <f>IF(ISBLANK(E732),"",IF(COUNTIF(Qualifikation!$O$12:$O$1011,I732)&gt;0,TRUE,FALSE))</f>
        <v/>
      </c>
      <c r="R732" s="62" t="str">
        <f t="shared" si="108"/>
        <v/>
      </c>
    </row>
    <row r="733" spans="1:18" x14ac:dyDescent="0.2">
      <c r="A733" s="46" t="str">
        <f t="shared" si="105"/>
        <v/>
      </c>
      <c r="B733" s="60"/>
      <c r="C733" s="60"/>
      <c r="D733" s="61"/>
      <c r="E733" s="59"/>
      <c r="F733" s="61"/>
      <c r="G733" s="149"/>
      <c r="H733" s="61"/>
      <c r="I733" s="57" t="str">
        <f t="shared" si="106"/>
        <v>-</v>
      </c>
      <c r="J733" s="26" t="str">
        <f t="shared" si="100"/>
        <v/>
      </c>
      <c r="K733" s="26" t="str">
        <f t="shared" si="107"/>
        <v/>
      </c>
      <c r="L733" s="26" t="str">
        <f t="shared" si="101"/>
        <v/>
      </c>
      <c r="M733" s="26" t="str">
        <f t="shared" si="102"/>
        <v/>
      </c>
      <c r="N733" s="26" t="str">
        <f t="shared" si="103"/>
        <v/>
      </c>
      <c r="O733" s="26" t="str">
        <f t="shared" si="104"/>
        <v/>
      </c>
      <c r="P733" s="56" t="str">
        <f>IF(OR(ISBLANK(Lieferung!$B$15),ISBLANK(G733)),"",IF(M733=FALSE,FALSE,IF(AND((Lieferung!$B$15-YEAR(G733))&gt;=16,(Lieferung!$B$15-YEAR(G733))&lt;=65),TRUE,FALSE)))</f>
        <v/>
      </c>
      <c r="Q733" s="26" t="str">
        <f>IF(ISBLANK(E733),"",IF(COUNTIF(Qualifikation!$O$12:$O$1011,I733)&gt;0,TRUE,FALSE))</f>
        <v/>
      </c>
      <c r="R733" s="62" t="str">
        <f t="shared" si="108"/>
        <v/>
      </c>
    </row>
    <row r="734" spans="1:18" x14ac:dyDescent="0.2">
      <c r="A734" s="46" t="str">
        <f t="shared" si="105"/>
        <v/>
      </c>
      <c r="B734" s="60"/>
      <c r="C734" s="60"/>
      <c r="D734" s="61"/>
      <c r="E734" s="59"/>
      <c r="F734" s="61"/>
      <c r="G734" s="149"/>
      <c r="H734" s="61"/>
      <c r="I734" s="57" t="str">
        <f t="shared" si="106"/>
        <v>-</v>
      </c>
      <c r="J734" s="26" t="str">
        <f t="shared" si="100"/>
        <v/>
      </c>
      <c r="K734" s="26" t="str">
        <f t="shared" si="107"/>
        <v/>
      </c>
      <c r="L734" s="26" t="str">
        <f t="shared" si="101"/>
        <v/>
      </c>
      <c r="M734" s="26" t="str">
        <f t="shared" si="102"/>
        <v/>
      </c>
      <c r="N734" s="26" t="str">
        <f t="shared" si="103"/>
        <v/>
      </c>
      <c r="O734" s="26" t="str">
        <f t="shared" si="104"/>
        <v/>
      </c>
      <c r="P734" s="56" t="str">
        <f>IF(OR(ISBLANK(Lieferung!$B$15),ISBLANK(G734)),"",IF(M734=FALSE,FALSE,IF(AND((Lieferung!$B$15-YEAR(G734))&gt;=16,(Lieferung!$B$15-YEAR(G734))&lt;=65),TRUE,FALSE)))</f>
        <v/>
      </c>
      <c r="Q734" s="26" t="str">
        <f>IF(ISBLANK(E734),"",IF(COUNTIF(Qualifikation!$O$12:$O$1011,I734)&gt;0,TRUE,FALSE))</f>
        <v/>
      </c>
      <c r="R734" s="62" t="str">
        <f t="shared" si="108"/>
        <v/>
      </c>
    </row>
    <row r="735" spans="1:18" x14ac:dyDescent="0.2">
      <c r="A735" s="46" t="str">
        <f t="shared" si="105"/>
        <v/>
      </c>
      <c r="B735" s="60"/>
      <c r="C735" s="60"/>
      <c r="D735" s="61"/>
      <c r="E735" s="59"/>
      <c r="F735" s="61"/>
      <c r="G735" s="149"/>
      <c r="H735" s="61"/>
      <c r="I735" s="57" t="str">
        <f t="shared" si="106"/>
        <v>-</v>
      </c>
      <c r="J735" s="26" t="str">
        <f t="shared" si="100"/>
        <v/>
      </c>
      <c r="K735" s="26" t="str">
        <f t="shared" si="107"/>
        <v/>
      </c>
      <c r="L735" s="26" t="str">
        <f t="shared" si="101"/>
        <v/>
      </c>
      <c r="M735" s="26" t="str">
        <f t="shared" si="102"/>
        <v/>
      </c>
      <c r="N735" s="26" t="str">
        <f t="shared" si="103"/>
        <v/>
      </c>
      <c r="O735" s="26" t="str">
        <f t="shared" si="104"/>
        <v/>
      </c>
      <c r="P735" s="56" t="str">
        <f>IF(OR(ISBLANK(Lieferung!$B$15),ISBLANK(G735)),"",IF(M735=FALSE,FALSE,IF(AND((Lieferung!$B$15-YEAR(G735))&gt;=16,(Lieferung!$B$15-YEAR(G735))&lt;=65),TRUE,FALSE)))</f>
        <v/>
      </c>
      <c r="Q735" s="26" t="str">
        <f>IF(ISBLANK(E735),"",IF(COUNTIF(Qualifikation!$O$12:$O$1011,I735)&gt;0,TRUE,FALSE))</f>
        <v/>
      </c>
      <c r="R735" s="62" t="str">
        <f t="shared" si="108"/>
        <v/>
      </c>
    </row>
    <row r="736" spans="1:18" x14ac:dyDescent="0.2">
      <c r="A736" s="46" t="str">
        <f t="shared" si="105"/>
        <v/>
      </c>
      <c r="B736" s="60"/>
      <c r="C736" s="60"/>
      <c r="D736" s="61"/>
      <c r="E736" s="59"/>
      <c r="F736" s="61"/>
      <c r="G736" s="149"/>
      <c r="H736" s="61"/>
      <c r="I736" s="57" t="str">
        <f t="shared" si="106"/>
        <v>-</v>
      </c>
      <c r="J736" s="26" t="str">
        <f t="shared" si="100"/>
        <v/>
      </c>
      <c r="K736" s="26" t="str">
        <f t="shared" si="107"/>
        <v/>
      </c>
      <c r="L736" s="26" t="str">
        <f t="shared" si="101"/>
        <v/>
      </c>
      <c r="M736" s="26" t="str">
        <f t="shared" si="102"/>
        <v/>
      </c>
      <c r="N736" s="26" t="str">
        <f t="shared" si="103"/>
        <v/>
      </c>
      <c r="O736" s="26" t="str">
        <f t="shared" si="104"/>
        <v/>
      </c>
      <c r="P736" s="56" t="str">
        <f>IF(OR(ISBLANK(Lieferung!$B$15),ISBLANK(G736)),"",IF(M736=FALSE,FALSE,IF(AND((Lieferung!$B$15-YEAR(G736))&gt;=16,(Lieferung!$B$15-YEAR(G736))&lt;=65),TRUE,FALSE)))</f>
        <v/>
      </c>
      <c r="Q736" s="26" t="str">
        <f>IF(ISBLANK(E736),"",IF(COUNTIF(Qualifikation!$O$12:$O$1011,I736)&gt;0,TRUE,FALSE))</f>
        <v/>
      </c>
      <c r="R736" s="62" t="str">
        <f t="shared" si="108"/>
        <v/>
      </c>
    </row>
    <row r="737" spans="1:18" x14ac:dyDescent="0.2">
      <c r="A737" s="46" t="str">
        <f t="shared" si="105"/>
        <v/>
      </c>
      <c r="B737" s="60"/>
      <c r="C737" s="60"/>
      <c r="D737" s="61"/>
      <c r="E737" s="59"/>
      <c r="F737" s="61"/>
      <c r="G737" s="149"/>
      <c r="H737" s="61"/>
      <c r="I737" s="57" t="str">
        <f t="shared" si="106"/>
        <v>-</v>
      </c>
      <c r="J737" s="26" t="str">
        <f t="shared" si="100"/>
        <v/>
      </c>
      <c r="K737" s="26" t="str">
        <f t="shared" si="107"/>
        <v/>
      </c>
      <c r="L737" s="26" t="str">
        <f t="shared" si="101"/>
        <v/>
      </c>
      <c r="M737" s="26" t="str">
        <f t="shared" si="102"/>
        <v/>
      </c>
      <c r="N737" s="26" t="str">
        <f t="shared" si="103"/>
        <v/>
      </c>
      <c r="O737" s="26" t="str">
        <f t="shared" si="104"/>
        <v/>
      </c>
      <c r="P737" s="56" t="str">
        <f>IF(OR(ISBLANK(Lieferung!$B$15),ISBLANK(G737)),"",IF(M737=FALSE,FALSE,IF(AND((Lieferung!$B$15-YEAR(G737))&gt;=16,(Lieferung!$B$15-YEAR(G737))&lt;=65),TRUE,FALSE)))</f>
        <v/>
      </c>
      <c r="Q737" s="26" t="str">
        <f>IF(ISBLANK(E737),"",IF(COUNTIF(Qualifikation!$O$12:$O$1011,I737)&gt;0,TRUE,FALSE))</f>
        <v/>
      </c>
      <c r="R737" s="62" t="str">
        <f t="shared" si="108"/>
        <v/>
      </c>
    </row>
    <row r="738" spans="1:18" x14ac:dyDescent="0.2">
      <c r="A738" s="46" t="str">
        <f t="shared" si="105"/>
        <v/>
      </c>
      <c r="B738" s="60"/>
      <c r="C738" s="60"/>
      <c r="D738" s="61"/>
      <c r="E738" s="59"/>
      <c r="F738" s="61"/>
      <c r="G738" s="149"/>
      <c r="H738" s="61"/>
      <c r="I738" s="57" t="str">
        <f t="shared" si="106"/>
        <v>-</v>
      </c>
      <c r="J738" s="26" t="str">
        <f t="shared" si="100"/>
        <v/>
      </c>
      <c r="K738" s="26" t="str">
        <f t="shared" si="107"/>
        <v/>
      </c>
      <c r="L738" s="26" t="str">
        <f t="shared" si="101"/>
        <v/>
      </c>
      <c r="M738" s="26" t="str">
        <f t="shared" si="102"/>
        <v/>
      </c>
      <c r="N738" s="26" t="str">
        <f t="shared" si="103"/>
        <v/>
      </c>
      <c r="O738" s="26" t="str">
        <f t="shared" si="104"/>
        <v/>
      </c>
      <c r="P738" s="56" t="str">
        <f>IF(OR(ISBLANK(Lieferung!$B$15),ISBLANK(G738)),"",IF(M738=FALSE,FALSE,IF(AND((Lieferung!$B$15-YEAR(G738))&gt;=16,(Lieferung!$B$15-YEAR(G738))&lt;=65),TRUE,FALSE)))</f>
        <v/>
      </c>
      <c r="Q738" s="26" t="str">
        <f>IF(ISBLANK(E738),"",IF(COUNTIF(Qualifikation!$O$12:$O$1011,I738)&gt;0,TRUE,FALSE))</f>
        <v/>
      </c>
      <c r="R738" s="62" t="str">
        <f t="shared" si="108"/>
        <v/>
      </c>
    </row>
    <row r="739" spans="1:18" x14ac:dyDescent="0.2">
      <c r="A739" s="46" t="str">
        <f t="shared" si="105"/>
        <v/>
      </c>
      <c r="B739" s="60"/>
      <c r="C739" s="60"/>
      <c r="D739" s="61"/>
      <c r="E739" s="59"/>
      <c r="F739" s="61"/>
      <c r="G739" s="149"/>
      <c r="H739" s="61"/>
      <c r="I739" s="57" t="str">
        <f t="shared" si="106"/>
        <v>-</v>
      </c>
      <c r="J739" s="26" t="str">
        <f t="shared" si="100"/>
        <v/>
      </c>
      <c r="K739" s="26" t="str">
        <f t="shared" si="107"/>
        <v/>
      </c>
      <c r="L739" s="26" t="str">
        <f t="shared" si="101"/>
        <v/>
      </c>
      <c r="M739" s="26" t="str">
        <f t="shared" si="102"/>
        <v/>
      </c>
      <c r="N739" s="26" t="str">
        <f t="shared" si="103"/>
        <v/>
      </c>
      <c r="O739" s="26" t="str">
        <f t="shared" si="104"/>
        <v/>
      </c>
      <c r="P739" s="56" t="str">
        <f>IF(OR(ISBLANK(Lieferung!$B$15),ISBLANK(G739)),"",IF(M739=FALSE,FALSE,IF(AND((Lieferung!$B$15-YEAR(G739))&gt;=16,(Lieferung!$B$15-YEAR(G739))&lt;=65),TRUE,FALSE)))</f>
        <v/>
      </c>
      <c r="Q739" s="26" t="str">
        <f>IF(ISBLANK(E739),"",IF(COUNTIF(Qualifikation!$O$12:$O$1011,I739)&gt;0,TRUE,FALSE))</f>
        <v/>
      </c>
      <c r="R739" s="62" t="str">
        <f t="shared" si="108"/>
        <v/>
      </c>
    </row>
    <row r="740" spans="1:18" x14ac:dyDescent="0.2">
      <c r="A740" s="46" t="str">
        <f t="shared" si="105"/>
        <v/>
      </c>
      <c r="B740" s="60"/>
      <c r="C740" s="60"/>
      <c r="D740" s="61"/>
      <c r="E740" s="59"/>
      <c r="F740" s="61"/>
      <c r="G740" s="149"/>
      <c r="H740" s="61"/>
      <c r="I740" s="57" t="str">
        <f t="shared" si="106"/>
        <v>-</v>
      </c>
      <c r="J740" s="26" t="str">
        <f t="shared" si="100"/>
        <v/>
      </c>
      <c r="K740" s="26" t="str">
        <f t="shared" si="107"/>
        <v/>
      </c>
      <c r="L740" s="26" t="str">
        <f t="shared" si="101"/>
        <v/>
      </c>
      <c r="M740" s="26" t="str">
        <f t="shared" si="102"/>
        <v/>
      </c>
      <c r="N740" s="26" t="str">
        <f t="shared" si="103"/>
        <v/>
      </c>
      <c r="O740" s="26" t="str">
        <f t="shared" si="104"/>
        <v/>
      </c>
      <c r="P740" s="56" t="str">
        <f>IF(OR(ISBLANK(Lieferung!$B$15),ISBLANK(G740)),"",IF(M740=FALSE,FALSE,IF(AND((Lieferung!$B$15-YEAR(G740))&gt;=16,(Lieferung!$B$15-YEAR(G740))&lt;=65),TRUE,FALSE)))</f>
        <v/>
      </c>
      <c r="Q740" s="26" t="str">
        <f>IF(ISBLANK(E740),"",IF(COUNTIF(Qualifikation!$O$12:$O$1011,I740)&gt;0,TRUE,FALSE))</f>
        <v/>
      </c>
      <c r="R740" s="62" t="str">
        <f t="shared" si="108"/>
        <v/>
      </c>
    </row>
    <row r="741" spans="1:18" x14ac:dyDescent="0.2">
      <c r="A741" s="46" t="str">
        <f t="shared" si="105"/>
        <v/>
      </c>
      <c r="B741" s="60"/>
      <c r="C741" s="60"/>
      <c r="D741" s="61"/>
      <c r="E741" s="59"/>
      <c r="F741" s="61"/>
      <c r="G741" s="149"/>
      <c r="H741" s="61"/>
      <c r="I741" s="57" t="str">
        <f t="shared" si="106"/>
        <v>-</v>
      </c>
      <c r="J741" s="26" t="str">
        <f t="shared" si="100"/>
        <v/>
      </c>
      <c r="K741" s="26" t="str">
        <f t="shared" si="107"/>
        <v/>
      </c>
      <c r="L741" s="26" t="str">
        <f t="shared" si="101"/>
        <v/>
      </c>
      <c r="M741" s="26" t="str">
        <f t="shared" si="102"/>
        <v/>
      </c>
      <c r="N741" s="26" t="str">
        <f t="shared" si="103"/>
        <v/>
      </c>
      <c r="O741" s="26" t="str">
        <f t="shared" si="104"/>
        <v/>
      </c>
      <c r="P741" s="56" t="str">
        <f>IF(OR(ISBLANK(Lieferung!$B$15),ISBLANK(G741)),"",IF(M741=FALSE,FALSE,IF(AND((Lieferung!$B$15-YEAR(G741))&gt;=16,(Lieferung!$B$15-YEAR(G741))&lt;=65),TRUE,FALSE)))</f>
        <v/>
      </c>
      <c r="Q741" s="26" t="str">
        <f>IF(ISBLANK(E741),"",IF(COUNTIF(Qualifikation!$O$12:$O$1011,I741)&gt;0,TRUE,FALSE))</f>
        <v/>
      </c>
      <c r="R741" s="62" t="str">
        <f t="shared" si="108"/>
        <v/>
      </c>
    </row>
    <row r="742" spans="1:18" x14ac:dyDescent="0.2">
      <c r="A742" s="46" t="str">
        <f t="shared" si="105"/>
        <v/>
      </c>
      <c r="B742" s="60"/>
      <c r="C742" s="60"/>
      <c r="D742" s="61"/>
      <c r="E742" s="59"/>
      <c r="F742" s="61"/>
      <c r="G742" s="149"/>
      <c r="H742" s="61"/>
      <c r="I742" s="57" t="str">
        <f t="shared" si="106"/>
        <v>-</v>
      </c>
      <c r="J742" s="26" t="str">
        <f t="shared" si="100"/>
        <v/>
      </c>
      <c r="K742" s="26" t="str">
        <f t="shared" si="107"/>
        <v/>
      </c>
      <c r="L742" s="26" t="str">
        <f t="shared" si="101"/>
        <v/>
      </c>
      <c r="M742" s="26" t="str">
        <f t="shared" si="102"/>
        <v/>
      </c>
      <c r="N742" s="26" t="str">
        <f t="shared" si="103"/>
        <v/>
      </c>
      <c r="O742" s="26" t="str">
        <f t="shared" si="104"/>
        <v/>
      </c>
      <c r="P742" s="56" t="str">
        <f>IF(OR(ISBLANK(Lieferung!$B$15),ISBLANK(G742)),"",IF(M742=FALSE,FALSE,IF(AND((Lieferung!$B$15-YEAR(G742))&gt;=16,(Lieferung!$B$15-YEAR(G742))&lt;=65),TRUE,FALSE)))</f>
        <v/>
      </c>
      <c r="Q742" s="26" t="str">
        <f>IF(ISBLANK(E742),"",IF(COUNTIF(Qualifikation!$O$12:$O$1011,I742)&gt;0,TRUE,FALSE))</f>
        <v/>
      </c>
      <c r="R742" s="62" t="str">
        <f t="shared" si="108"/>
        <v/>
      </c>
    </row>
    <row r="743" spans="1:18" x14ac:dyDescent="0.2">
      <c r="A743" s="46" t="str">
        <f t="shared" si="105"/>
        <v/>
      </c>
      <c r="B743" s="60"/>
      <c r="C743" s="60"/>
      <c r="D743" s="61"/>
      <c r="E743" s="59"/>
      <c r="F743" s="61"/>
      <c r="G743" s="149"/>
      <c r="H743" s="61"/>
      <c r="I743" s="57" t="str">
        <f t="shared" si="106"/>
        <v>-</v>
      </c>
      <c r="J743" s="26" t="str">
        <f t="shared" si="100"/>
        <v/>
      </c>
      <c r="K743" s="26" t="str">
        <f t="shared" si="107"/>
        <v/>
      </c>
      <c r="L743" s="26" t="str">
        <f t="shared" si="101"/>
        <v/>
      </c>
      <c r="M743" s="26" t="str">
        <f t="shared" si="102"/>
        <v/>
      </c>
      <c r="N743" s="26" t="str">
        <f t="shared" si="103"/>
        <v/>
      </c>
      <c r="O743" s="26" t="str">
        <f t="shared" si="104"/>
        <v/>
      </c>
      <c r="P743" s="56" t="str">
        <f>IF(OR(ISBLANK(Lieferung!$B$15),ISBLANK(G743)),"",IF(M743=FALSE,FALSE,IF(AND((Lieferung!$B$15-YEAR(G743))&gt;=16,(Lieferung!$B$15-YEAR(G743))&lt;=65),TRUE,FALSE)))</f>
        <v/>
      </c>
      <c r="Q743" s="26" t="str">
        <f>IF(ISBLANK(E743),"",IF(COUNTIF(Qualifikation!$O$12:$O$1011,I743)&gt;0,TRUE,FALSE))</f>
        <v/>
      </c>
      <c r="R743" s="62" t="str">
        <f t="shared" si="108"/>
        <v/>
      </c>
    </row>
    <row r="744" spans="1:18" x14ac:dyDescent="0.2">
      <c r="A744" s="46" t="str">
        <f t="shared" si="105"/>
        <v/>
      </c>
      <c r="B744" s="60"/>
      <c r="C744" s="60"/>
      <c r="D744" s="61"/>
      <c r="E744" s="59"/>
      <c r="F744" s="61"/>
      <c r="G744" s="149"/>
      <c r="H744" s="61"/>
      <c r="I744" s="57" t="str">
        <f t="shared" si="106"/>
        <v>-</v>
      </c>
      <c r="J744" s="26" t="str">
        <f t="shared" si="100"/>
        <v/>
      </c>
      <c r="K744" s="26" t="str">
        <f t="shared" si="107"/>
        <v/>
      </c>
      <c r="L744" s="26" t="str">
        <f t="shared" si="101"/>
        <v/>
      </c>
      <c r="M744" s="26" t="str">
        <f t="shared" si="102"/>
        <v/>
      </c>
      <c r="N744" s="26" t="str">
        <f t="shared" si="103"/>
        <v/>
      </c>
      <c r="O744" s="26" t="str">
        <f t="shared" si="104"/>
        <v/>
      </c>
      <c r="P744" s="56" t="str">
        <f>IF(OR(ISBLANK(Lieferung!$B$15),ISBLANK(G744)),"",IF(M744=FALSE,FALSE,IF(AND((Lieferung!$B$15-YEAR(G744))&gt;=16,(Lieferung!$B$15-YEAR(G744))&lt;=65),TRUE,FALSE)))</f>
        <v/>
      </c>
      <c r="Q744" s="26" t="str">
        <f>IF(ISBLANK(E744),"",IF(COUNTIF(Qualifikation!$O$12:$O$1011,I744)&gt;0,TRUE,FALSE))</f>
        <v/>
      </c>
      <c r="R744" s="62" t="str">
        <f t="shared" si="108"/>
        <v/>
      </c>
    </row>
    <row r="745" spans="1:18" x14ac:dyDescent="0.2">
      <c r="A745" s="46" t="str">
        <f t="shared" si="105"/>
        <v/>
      </c>
      <c r="B745" s="60"/>
      <c r="C745" s="60"/>
      <c r="D745" s="61"/>
      <c r="E745" s="59"/>
      <c r="F745" s="61"/>
      <c r="G745" s="149"/>
      <c r="H745" s="61"/>
      <c r="I745" s="57" t="str">
        <f t="shared" si="106"/>
        <v>-</v>
      </c>
      <c r="J745" s="26" t="str">
        <f t="shared" si="100"/>
        <v/>
      </c>
      <c r="K745" s="26" t="str">
        <f t="shared" si="107"/>
        <v/>
      </c>
      <c r="L745" s="26" t="str">
        <f t="shared" si="101"/>
        <v/>
      </c>
      <c r="M745" s="26" t="str">
        <f t="shared" si="102"/>
        <v/>
      </c>
      <c r="N745" s="26" t="str">
        <f t="shared" si="103"/>
        <v/>
      </c>
      <c r="O745" s="26" t="str">
        <f t="shared" si="104"/>
        <v/>
      </c>
      <c r="P745" s="56" t="str">
        <f>IF(OR(ISBLANK(Lieferung!$B$15),ISBLANK(G745)),"",IF(M745=FALSE,FALSE,IF(AND((Lieferung!$B$15-YEAR(G745))&gt;=16,(Lieferung!$B$15-YEAR(G745))&lt;=65),TRUE,FALSE)))</f>
        <v/>
      </c>
      <c r="Q745" s="26" t="str">
        <f>IF(ISBLANK(E745),"",IF(COUNTIF(Qualifikation!$O$12:$O$1011,I745)&gt;0,TRUE,FALSE))</f>
        <v/>
      </c>
      <c r="R745" s="62" t="str">
        <f t="shared" si="108"/>
        <v/>
      </c>
    </row>
    <row r="746" spans="1:18" x14ac:dyDescent="0.2">
      <c r="A746" s="46" t="str">
        <f t="shared" si="105"/>
        <v/>
      </c>
      <c r="B746" s="60"/>
      <c r="C746" s="60"/>
      <c r="D746" s="61"/>
      <c r="E746" s="59"/>
      <c r="F746" s="61"/>
      <c r="G746" s="149"/>
      <c r="H746" s="61"/>
      <c r="I746" s="57" t="str">
        <f t="shared" si="106"/>
        <v>-</v>
      </c>
      <c r="J746" s="26" t="str">
        <f t="shared" si="100"/>
        <v/>
      </c>
      <c r="K746" s="26" t="str">
        <f t="shared" si="107"/>
        <v/>
      </c>
      <c r="L746" s="26" t="str">
        <f t="shared" si="101"/>
        <v/>
      </c>
      <c r="M746" s="26" t="str">
        <f t="shared" si="102"/>
        <v/>
      </c>
      <c r="N746" s="26" t="str">
        <f t="shared" si="103"/>
        <v/>
      </c>
      <c r="O746" s="26" t="str">
        <f t="shared" si="104"/>
        <v/>
      </c>
      <c r="P746" s="56" t="str">
        <f>IF(OR(ISBLANK(Lieferung!$B$15),ISBLANK(G746)),"",IF(M746=FALSE,FALSE,IF(AND((Lieferung!$B$15-YEAR(G746))&gt;=16,(Lieferung!$B$15-YEAR(G746))&lt;=65),TRUE,FALSE)))</f>
        <v/>
      </c>
      <c r="Q746" s="26" t="str">
        <f>IF(ISBLANK(E746),"",IF(COUNTIF(Qualifikation!$O$12:$O$1011,I746)&gt;0,TRUE,FALSE))</f>
        <v/>
      </c>
      <c r="R746" s="62" t="str">
        <f t="shared" si="108"/>
        <v/>
      </c>
    </row>
    <row r="747" spans="1:18" x14ac:dyDescent="0.2">
      <c r="A747" s="46" t="str">
        <f t="shared" si="105"/>
        <v/>
      </c>
      <c r="B747" s="60"/>
      <c r="C747" s="60"/>
      <c r="D747" s="61"/>
      <c r="E747" s="59"/>
      <c r="F747" s="61"/>
      <c r="G747" s="149"/>
      <c r="H747" s="61"/>
      <c r="I747" s="57" t="str">
        <f t="shared" si="106"/>
        <v>-</v>
      </c>
      <c r="J747" s="26" t="str">
        <f t="shared" si="100"/>
        <v/>
      </c>
      <c r="K747" s="26" t="str">
        <f t="shared" si="107"/>
        <v/>
      </c>
      <c r="L747" s="26" t="str">
        <f t="shared" si="101"/>
        <v/>
      </c>
      <c r="M747" s="26" t="str">
        <f t="shared" si="102"/>
        <v/>
      </c>
      <c r="N747" s="26" t="str">
        <f t="shared" si="103"/>
        <v/>
      </c>
      <c r="O747" s="26" t="str">
        <f t="shared" si="104"/>
        <v/>
      </c>
      <c r="P747" s="56" t="str">
        <f>IF(OR(ISBLANK(Lieferung!$B$15),ISBLANK(G747)),"",IF(M747=FALSE,FALSE,IF(AND((Lieferung!$B$15-YEAR(G747))&gt;=16,(Lieferung!$B$15-YEAR(G747))&lt;=65),TRUE,FALSE)))</f>
        <v/>
      </c>
      <c r="Q747" s="26" t="str">
        <f>IF(ISBLANK(E747),"",IF(COUNTIF(Qualifikation!$O$12:$O$1011,I747)&gt;0,TRUE,FALSE))</f>
        <v/>
      </c>
      <c r="R747" s="62" t="str">
        <f t="shared" si="108"/>
        <v/>
      </c>
    </row>
    <row r="748" spans="1:18" x14ac:dyDescent="0.2">
      <c r="A748" s="46" t="str">
        <f t="shared" si="105"/>
        <v/>
      </c>
      <c r="B748" s="60"/>
      <c r="C748" s="60"/>
      <c r="D748" s="61"/>
      <c r="E748" s="59"/>
      <c r="F748" s="61"/>
      <c r="G748" s="149"/>
      <c r="H748" s="61"/>
      <c r="I748" s="57" t="str">
        <f t="shared" si="106"/>
        <v>-</v>
      </c>
      <c r="J748" s="26" t="str">
        <f t="shared" si="100"/>
        <v/>
      </c>
      <c r="K748" s="26" t="str">
        <f t="shared" si="107"/>
        <v/>
      </c>
      <c r="L748" s="26" t="str">
        <f t="shared" si="101"/>
        <v/>
      </c>
      <c r="M748" s="26" t="str">
        <f t="shared" si="102"/>
        <v/>
      </c>
      <c r="N748" s="26" t="str">
        <f t="shared" si="103"/>
        <v/>
      </c>
      <c r="O748" s="26" t="str">
        <f t="shared" si="104"/>
        <v/>
      </c>
      <c r="P748" s="56" t="str">
        <f>IF(OR(ISBLANK(Lieferung!$B$15),ISBLANK(G748)),"",IF(M748=FALSE,FALSE,IF(AND((Lieferung!$B$15-YEAR(G748))&gt;=16,(Lieferung!$B$15-YEAR(G748))&lt;=65),TRUE,FALSE)))</f>
        <v/>
      </c>
      <c r="Q748" s="26" t="str">
        <f>IF(ISBLANK(E748),"",IF(COUNTIF(Qualifikation!$O$12:$O$1011,I748)&gt;0,TRUE,FALSE))</f>
        <v/>
      </c>
      <c r="R748" s="62" t="str">
        <f t="shared" si="108"/>
        <v/>
      </c>
    </row>
    <row r="749" spans="1:18" x14ac:dyDescent="0.2">
      <c r="A749" s="46" t="str">
        <f t="shared" si="105"/>
        <v/>
      </c>
      <c r="B749" s="60"/>
      <c r="C749" s="60"/>
      <c r="D749" s="61"/>
      <c r="E749" s="59"/>
      <c r="F749" s="61"/>
      <c r="G749" s="149"/>
      <c r="H749" s="61"/>
      <c r="I749" s="57" t="str">
        <f t="shared" si="106"/>
        <v>-</v>
      </c>
      <c r="J749" s="26" t="str">
        <f t="shared" si="100"/>
        <v/>
      </c>
      <c r="K749" s="26" t="str">
        <f t="shared" si="107"/>
        <v/>
      </c>
      <c r="L749" s="26" t="str">
        <f t="shared" si="101"/>
        <v/>
      </c>
      <c r="M749" s="26" t="str">
        <f t="shared" si="102"/>
        <v/>
      </c>
      <c r="N749" s="26" t="str">
        <f t="shared" si="103"/>
        <v/>
      </c>
      <c r="O749" s="26" t="str">
        <f t="shared" si="104"/>
        <v/>
      </c>
      <c r="P749" s="56" t="str">
        <f>IF(OR(ISBLANK(Lieferung!$B$15),ISBLANK(G749)),"",IF(M749=FALSE,FALSE,IF(AND((Lieferung!$B$15-YEAR(G749))&gt;=16,(Lieferung!$B$15-YEAR(G749))&lt;=65),TRUE,FALSE)))</f>
        <v/>
      </c>
      <c r="Q749" s="26" t="str">
        <f>IF(ISBLANK(E749),"",IF(COUNTIF(Qualifikation!$O$12:$O$1011,I749)&gt;0,TRUE,FALSE))</f>
        <v/>
      </c>
      <c r="R749" s="62" t="str">
        <f t="shared" si="108"/>
        <v/>
      </c>
    </row>
    <row r="750" spans="1:18" x14ac:dyDescent="0.2">
      <c r="A750" s="46" t="str">
        <f t="shared" si="105"/>
        <v/>
      </c>
      <c r="B750" s="60"/>
      <c r="C750" s="60"/>
      <c r="D750" s="61"/>
      <c r="E750" s="59"/>
      <c r="F750" s="61"/>
      <c r="G750" s="149"/>
      <c r="H750" s="61"/>
      <c r="I750" s="57" t="str">
        <f t="shared" si="106"/>
        <v>-</v>
      </c>
      <c r="J750" s="26" t="str">
        <f t="shared" si="100"/>
        <v/>
      </c>
      <c r="K750" s="26" t="str">
        <f t="shared" si="107"/>
        <v/>
      </c>
      <c r="L750" s="26" t="str">
        <f t="shared" si="101"/>
        <v/>
      </c>
      <c r="M750" s="26" t="str">
        <f t="shared" si="102"/>
        <v/>
      </c>
      <c r="N750" s="26" t="str">
        <f t="shared" si="103"/>
        <v/>
      </c>
      <c r="O750" s="26" t="str">
        <f t="shared" si="104"/>
        <v/>
      </c>
      <c r="P750" s="56" t="str">
        <f>IF(OR(ISBLANK(Lieferung!$B$15),ISBLANK(G750)),"",IF(M750=FALSE,FALSE,IF(AND((Lieferung!$B$15-YEAR(G750))&gt;=16,(Lieferung!$B$15-YEAR(G750))&lt;=65),TRUE,FALSE)))</f>
        <v/>
      </c>
      <c r="Q750" s="26" t="str">
        <f>IF(ISBLANK(E750),"",IF(COUNTIF(Qualifikation!$O$12:$O$1011,I750)&gt;0,TRUE,FALSE))</f>
        <v/>
      </c>
      <c r="R750" s="62" t="str">
        <f t="shared" si="108"/>
        <v/>
      </c>
    </row>
    <row r="751" spans="1:18" x14ac:dyDescent="0.2">
      <c r="A751" s="46" t="str">
        <f t="shared" si="105"/>
        <v/>
      </c>
      <c r="B751" s="60"/>
      <c r="C751" s="60"/>
      <c r="D751" s="61"/>
      <c r="E751" s="59"/>
      <c r="F751" s="61"/>
      <c r="G751" s="149"/>
      <c r="H751" s="61"/>
      <c r="I751" s="57" t="str">
        <f t="shared" si="106"/>
        <v>-</v>
      </c>
      <c r="J751" s="26" t="str">
        <f t="shared" si="100"/>
        <v/>
      </c>
      <c r="K751" s="26" t="str">
        <f t="shared" si="107"/>
        <v/>
      </c>
      <c r="L751" s="26" t="str">
        <f t="shared" si="101"/>
        <v/>
      </c>
      <c r="M751" s="26" t="str">
        <f t="shared" si="102"/>
        <v/>
      </c>
      <c r="N751" s="26" t="str">
        <f t="shared" si="103"/>
        <v/>
      </c>
      <c r="O751" s="26" t="str">
        <f t="shared" si="104"/>
        <v/>
      </c>
      <c r="P751" s="56" t="str">
        <f>IF(OR(ISBLANK(Lieferung!$B$15),ISBLANK(G751)),"",IF(M751=FALSE,FALSE,IF(AND((Lieferung!$B$15-YEAR(G751))&gt;=16,(Lieferung!$B$15-YEAR(G751))&lt;=65),TRUE,FALSE)))</f>
        <v/>
      </c>
      <c r="Q751" s="26" t="str">
        <f>IF(ISBLANK(E751),"",IF(COUNTIF(Qualifikation!$O$12:$O$1011,I751)&gt;0,TRUE,FALSE))</f>
        <v/>
      </c>
      <c r="R751" s="62" t="str">
        <f t="shared" si="108"/>
        <v/>
      </c>
    </row>
    <row r="752" spans="1:18" x14ac:dyDescent="0.2">
      <c r="A752" s="46" t="str">
        <f t="shared" si="105"/>
        <v/>
      </c>
      <c r="B752" s="60"/>
      <c r="C752" s="60"/>
      <c r="D752" s="61"/>
      <c r="E752" s="59"/>
      <c r="F752" s="61"/>
      <c r="G752" s="149"/>
      <c r="H752" s="61"/>
      <c r="I752" s="57" t="str">
        <f t="shared" si="106"/>
        <v>-</v>
      </c>
      <c r="J752" s="26" t="str">
        <f t="shared" ref="J752:J811" si="109">IF(D752="CH.AHV",IF(LEN(E752)=13,IF((MID(E752,13,1)+1-1)=MOD(10-(MID(E752,1,1)+3*MID(E752,2,1)+MID(E752,3,1)+3*MID(E752,4,1)+MID(E752,5,1)+3*MID(E752,6,1)+MID(E752,7,1)+3*MID(E752,8,1)+MID(E752,9,1)+3*MID(E752,10,1)+MID(E752,11,1)+3*MID(E752,12,1)),10),TRUE,FALSE),FALSE),"")</f>
        <v/>
      </c>
      <c r="K752" s="26" t="str">
        <f t="shared" si="107"/>
        <v/>
      </c>
      <c r="L752" s="26" t="str">
        <f t="shared" ref="L752:L811" si="110">IF(ISBLANK(D752),"",IF(OR(ISNA(MATCH(D752,codecatidpers,0)),D752="-"),FALSE,TRUE))</f>
        <v/>
      </c>
      <c r="M752" s="26" t="str">
        <f t="shared" ref="M752:M811" si="111">IF(ISBLANK(G752),"",IF(AND(G752 &gt; DATE(1925,1,1),G752 &lt; DATE(2100,1,1)),TRUE,FALSE))</f>
        <v/>
      </c>
      <c r="N752" s="26" t="str">
        <f t="shared" ref="N752:N811" si="112">IF(ISBLANK(F752),"",IF(OR(ISNA(MATCH(F752,libsex,0)),F752="-"),FALSE,TRUE))</f>
        <v/>
      </c>
      <c r="O752" s="26" t="str">
        <f t="shared" ref="O752:O811" si="113">IF(ISBLANK(H752),"",IF(OR(ISNA(MATCH(H752,libgem,0)),H752="-"),FALSE,TRUE))</f>
        <v/>
      </c>
      <c r="P752" s="56" t="str">
        <f>IF(OR(ISBLANK(Lieferung!$B$15),ISBLANK(G752)),"",IF(M752=FALSE,FALSE,IF(AND((Lieferung!$B$15-YEAR(G752))&gt;=16,(Lieferung!$B$15-YEAR(G752))&lt;=65),TRUE,FALSE)))</f>
        <v/>
      </c>
      <c r="Q752" s="26" t="str">
        <f>IF(ISBLANK(E752),"",IF(COUNTIF(Qualifikation!$O$12:$O$1011,I752)&gt;0,TRUE,FALSE))</f>
        <v/>
      </c>
      <c r="R752" s="62" t="str">
        <f t="shared" si="108"/>
        <v/>
      </c>
    </row>
    <row r="753" spans="1:18" x14ac:dyDescent="0.2">
      <c r="A753" s="46" t="str">
        <f t="shared" si="105"/>
        <v/>
      </c>
      <c r="B753" s="60"/>
      <c r="C753" s="60"/>
      <c r="D753" s="61"/>
      <c r="E753" s="59"/>
      <c r="F753" s="61"/>
      <c r="G753" s="149"/>
      <c r="H753" s="61"/>
      <c r="I753" s="57" t="str">
        <f t="shared" si="106"/>
        <v>-</v>
      </c>
      <c r="J753" s="26" t="str">
        <f t="shared" si="109"/>
        <v/>
      </c>
      <c r="K753" s="26" t="str">
        <f t="shared" si="107"/>
        <v/>
      </c>
      <c r="L753" s="26" t="str">
        <f t="shared" si="110"/>
        <v/>
      </c>
      <c r="M753" s="26" t="str">
        <f t="shared" si="111"/>
        <v/>
      </c>
      <c r="N753" s="26" t="str">
        <f t="shared" si="112"/>
        <v/>
      </c>
      <c r="O753" s="26" t="str">
        <f t="shared" si="113"/>
        <v/>
      </c>
      <c r="P753" s="56" t="str">
        <f>IF(OR(ISBLANK(Lieferung!$B$15),ISBLANK(G753)),"",IF(M753=FALSE,FALSE,IF(AND((Lieferung!$B$15-YEAR(G753))&gt;=16,(Lieferung!$B$15-YEAR(G753))&lt;=65),TRUE,FALSE)))</f>
        <v/>
      </c>
      <c r="Q753" s="26" t="str">
        <f>IF(ISBLANK(E753),"",IF(COUNTIF(Qualifikation!$O$12:$O$1011,I753)&gt;0,TRUE,FALSE))</f>
        <v/>
      </c>
      <c r="R753" s="62" t="str">
        <f t="shared" si="108"/>
        <v/>
      </c>
    </row>
    <row r="754" spans="1:18" x14ac:dyDescent="0.2">
      <c r="A754" s="46" t="str">
        <f t="shared" si="105"/>
        <v/>
      </c>
      <c r="B754" s="60"/>
      <c r="C754" s="60"/>
      <c r="D754" s="61"/>
      <c r="E754" s="59"/>
      <c r="F754" s="61"/>
      <c r="G754" s="149"/>
      <c r="H754" s="61"/>
      <c r="I754" s="57" t="str">
        <f t="shared" si="106"/>
        <v>-</v>
      </c>
      <c r="J754" s="26" t="str">
        <f t="shared" si="109"/>
        <v/>
      </c>
      <c r="K754" s="26" t="str">
        <f t="shared" si="107"/>
        <v/>
      </c>
      <c r="L754" s="26" t="str">
        <f t="shared" si="110"/>
        <v/>
      </c>
      <c r="M754" s="26" t="str">
        <f t="shared" si="111"/>
        <v/>
      </c>
      <c r="N754" s="26" t="str">
        <f t="shared" si="112"/>
        <v/>
      </c>
      <c r="O754" s="26" t="str">
        <f t="shared" si="113"/>
        <v/>
      </c>
      <c r="P754" s="56" t="str">
        <f>IF(OR(ISBLANK(Lieferung!$B$15),ISBLANK(G754)),"",IF(M754=FALSE,FALSE,IF(AND((Lieferung!$B$15-YEAR(G754))&gt;=16,(Lieferung!$B$15-YEAR(G754))&lt;=65),TRUE,FALSE)))</f>
        <v/>
      </c>
      <c r="Q754" s="26" t="str">
        <f>IF(ISBLANK(E754),"",IF(COUNTIF(Qualifikation!$O$12:$O$1011,I754)&gt;0,TRUE,FALSE))</f>
        <v/>
      </c>
      <c r="R754" s="62" t="str">
        <f t="shared" si="108"/>
        <v/>
      </c>
    </row>
    <row r="755" spans="1:18" x14ac:dyDescent="0.2">
      <c r="A755" s="46" t="str">
        <f t="shared" si="105"/>
        <v/>
      </c>
      <c r="B755" s="60"/>
      <c r="C755" s="60"/>
      <c r="D755" s="61"/>
      <c r="E755" s="59"/>
      <c r="F755" s="61"/>
      <c r="G755" s="149"/>
      <c r="H755" s="61"/>
      <c r="I755" s="57" t="str">
        <f t="shared" si="106"/>
        <v>-</v>
      </c>
      <c r="J755" s="26" t="str">
        <f t="shared" si="109"/>
        <v/>
      </c>
      <c r="K755" s="26" t="str">
        <f t="shared" si="107"/>
        <v/>
      </c>
      <c r="L755" s="26" t="str">
        <f t="shared" si="110"/>
        <v/>
      </c>
      <c r="M755" s="26" t="str">
        <f t="shared" si="111"/>
        <v/>
      </c>
      <c r="N755" s="26" t="str">
        <f t="shared" si="112"/>
        <v/>
      </c>
      <c r="O755" s="26" t="str">
        <f t="shared" si="113"/>
        <v/>
      </c>
      <c r="P755" s="56" t="str">
        <f>IF(OR(ISBLANK(Lieferung!$B$15),ISBLANK(G755)),"",IF(M755=FALSE,FALSE,IF(AND((Lieferung!$B$15-YEAR(G755))&gt;=16,(Lieferung!$B$15-YEAR(G755))&lt;=65),TRUE,FALSE)))</f>
        <v/>
      </c>
      <c r="Q755" s="26" t="str">
        <f>IF(ISBLANK(E755),"",IF(COUNTIF(Qualifikation!$O$12:$O$1011,I755)&gt;0,TRUE,FALSE))</f>
        <v/>
      </c>
      <c r="R755" s="62" t="str">
        <f t="shared" si="108"/>
        <v/>
      </c>
    </row>
    <row r="756" spans="1:18" x14ac:dyDescent="0.2">
      <c r="A756" s="46" t="str">
        <f t="shared" si="105"/>
        <v/>
      </c>
      <c r="B756" s="60"/>
      <c r="C756" s="60"/>
      <c r="D756" s="61"/>
      <c r="E756" s="59"/>
      <c r="F756" s="61"/>
      <c r="G756" s="149"/>
      <c r="H756" s="61"/>
      <c r="I756" s="57" t="str">
        <f t="shared" si="106"/>
        <v>-</v>
      </c>
      <c r="J756" s="26" t="str">
        <f t="shared" si="109"/>
        <v/>
      </c>
      <c r="K756" s="26" t="str">
        <f t="shared" si="107"/>
        <v/>
      </c>
      <c r="L756" s="26" t="str">
        <f t="shared" si="110"/>
        <v/>
      </c>
      <c r="M756" s="26" t="str">
        <f t="shared" si="111"/>
        <v/>
      </c>
      <c r="N756" s="26" t="str">
        <f t="shared" si="112"/>
        <v/>
      </c>
      <c r="O756" s="26" t="str">
        <f t="shared" si="113"/>
        <v/>
      </c>
      <c r="P756" s="56" t="str">
        <f>IF(OR(ISBLANK(Lieferung!$B$15),ISBLANK(G756)),"",IF(M756=FALSE,FALSE,IF(AND((Lieferung!$B$15-YEAR(G756))&gt;=16,(Lieferung!$B$15-YEAR(G756))&lt;=65),TRUE,FALSE)))</f>
        <v/>
      </c>
      <c r="Q756" s="26" t="str">
        <f>IF(ISBLANK(E756),"",IF(COUNTIF(Qualifikation!$O$12:$O$1011,I756)&gt;0,TRUE,FALSE))</f>
        <v/>
      </c>
      <c r="R756" s="62" t="str">
        <f t="shared" si="108"/>
        <v/>
      </c>
    </row>
    <row r="757" spans="1:18" x14ac:dyDescent="0.2">
      <c r="A757" s="46" t="str">
        <f t="shared" si="105"/>
        <v/>
      </c>
      <c r="B757" s="60"/>
      <c r="C757" s="60"/>
      <c r="D757" s="61"/>
      <c r="E757" s="59"/>
      <c r="F757" s="61"/>
      <c r="G757" s="149"/>
      <c r="H757" s="61"/>
      <c r="I757" s="57" t="str">
        <f t="shared" si="106"/>
        <v>-</v>
      </c>
      <c r="J757" s="26" t="str">
        <f t="shared" si="109"/>
        <v/>
      </c>
      <c r="K757" s="26" t="str">
        <f t="shared" si="107"/>
        <v/>
      </c>
      <c r="L757" s="26" t="str">
        <f t="shared" si="110"/>
        <v/>
      </c>
      <c r="M757" s="26" t="str">
        <f t="shared" si="111"/>
        <v/>
      </c>
      <c r="N757" s="26" t="str">
        <f t="shared" si="112"/>
        <v/>
      </c>
      <c r="O757" s="26" t="str">
        <f t="shared" si="113"/>
        <v/>
      </c>
      <c r="P757" s="56" t="str">
        <f>IF(OR(ISBLANK(Lieferung!$B$15),ISBLANK(G757)),"",IF(M757=FALSE,FALSE,IF(AND((Lieferung!$B$15-YEAR(G757))&gt;=16,(Lieferung!$B$15-YEAR(G757))&lt;=65),TRUE,FALSE)))</f>
        <v/>
      </c>
      <c r="Q757" s="26" t="str">
        <f>IF(ISBLANK(E757),"",IF(COUNTIF(Qualifikation!$O$12:$O$1011,I757)&gt;0,TRUE,FALSE))</f>
        <v/>
      </c>
      <c r="R757" s="62" t="str">
        <f t="shared" si="108"/>
        <v/>
      </c>
    </row>
    <row r="758" spans="1:18" x14ac:dyDescent="0.2">
      <c r="A758" s="46" t="str">
        <f t="shared" si="105"/>
        <v/>
      </c>
      <c r="B758" s="60"/>
      <c r="C758" s="60"/>
      <c r="D758" s="61"/>
      <c r="E758" s="59"/>
      <c r="F758" s="61"/>
      <c r="G758" s="149"/>
      <c r="H758" s="61"/>
      <c r="I758" s="57" t="str">
        <f t="shared" si="106"/>
        <v>-</v>
      </c>
      <c r="J758" s="26" t="str">
        <f t="shared" si="109"/>
        <v/>
      </c>
      <c r="K758" s="26" t="str">
        <f t="shared" si="107"/>
        <v/>
      </c>
      <c r="L758" s="26" t="str">
        <f t="shared" si="110"/>
        <v/>
      </c>
      <c r="M758" s="26" t="str">
        <f t="shared" si="111"/>
        <v/>
      </c>
      <c r="N758" s="26" t="str">
        <f t="shared" si="112"/>
        <v/>
      </c>
      <c r="O758" s="26" t="str">
        <f t="shared" si="113"/>
        <v/>
      </c>
      <c r="P758" s="56" t="str">
        <f>IF(OR(ISBLANK(Lieferung!$B$15),ISBLANK(G758)),"",IF(M758=FALSE,FALSE,IF(AND((Lieferung!$B$15-YEAR(G758))&gt;=16,(Lieferung!$B$15-YEAR(G758))&lt;=65),TRUE,FALSE)))</f>
        <v/>
      </c>
      <c r="Q758" s="26" t="str">
        <f>IF(ISBLANK(E758),"",IF(COUNTIF(Qualifikation!$O$12:$O$1011,I758)&gt;0,TRUE,FALSE))</f>
        <v/>
      </c>
      <c r="R758" s="62" t="str">
        <f t="shared" si="108"/>
        <v/>
      </c>
    </row>
    <row r="759" spans="1:18" x14ac:dyDescent="0.2">
      <c r="A759" s="46" t="str">
        <f t="shared" si="105"/>
        <v/>
      </c>
      <c r="B759" s="60"/>
      <c r="C759" s="60"/>
      <c r="D759" s="61"/>
      <c r="E759" s="59"/>
      <c r="F759" s="61"/>
      <c r="G759" s="149"/>
      <c r="H759" s="61"/>
      <c r="I759" s="57" t="str">
        <f t="shared" si="106"/>
        <v>-</v>
      </c>
      <c r="J759" s="26" t="str">
        <f t="shared" si="109"/>
        <v/>
      </c>
      <c r="K759" s="26" t="str">
        <f t="shared" si="107"/>
        <v/>
      </c>
      <c r="L759" s="26" t="str">
        <f t="shared" si="110"/>
        <v/>
      </c>
      <c r="M759" s="26" t="str">
        <f t="shared" si="111"/>
        <v/>
      </c>
      <c r="N759" s="26" t="str">
        <f t="shared" si="112"/>
        <v/>
      </c>
      <c r="O759" s="26" t="str">
        <f t="shared" si="113"/>
        <v/>
      </c>
      <c r="P759" s="56" t="str">
        <f>IF(OR(ISBLANK(Lieferung!$B$15),ISBLANK(G759)),"",IF(M759=FALSE,FALSE,IF(AND((Lieferung!$B$15-YEAR(G759))&gt;=16,(Lieferung!$B$15-YEAR(G759))&lt;=65),TRUE,FALSE)))</f>
        <v/>
      </c>
      <c r="Q759" s="26" t="str">
        <f>IF(ISBLANK(E759),"",IF(COUNTIF(Qualifikation!$O$12:$O$1011,I759)&gt;0,TRUE,FALSE))</f>
        <v/>
      </c>
      <c r="R759" s="62" t="str">
        <f t="shared" si="108"/>
        <v/>
      </c>
    </row>
    <row r="760" spans="1:18" x14ac:dyDescent="0.2">
      <c r="A760" s="46" t="str">
        <f t="shared" si="105"/>
        <v/>
      </c>
      <c r="B760" s="60"/>
      <c r="C760" s="60"/>
      <c r="D760" s="61"/>
      <c r="E760" s="59"/>
      <c r="F760" s="61"/>
      <c r="G760" s="149"/>
      <c r="H760" s="61"/>
      <c r="I760" s="57" t="str">
        <f t="shared" si="106"/>
        <v>-</v>
      </c>
      <c r="J760" s="26" t="str">
        <f t="shared" si="109"/>
        <v/>
      </c>
      <c r="K760" s="26" t="str">
        <f t="shared" si="107"/>
        <v/>
      </c>
      <c r="L760" s="26" t="str">
        <f t="shared" si="110"/>
        <v/>
      </c>
      <c r="M760" s="26" t="str">
        <f t="shared" si="111"/>
        <v/>
      </c>
      <c r="N760" s="26" t="str">
        <f t="shared" si="112"/>
        <v/>
      </c>
      <c r="O760" s="26" t="str">
        <f t="shared" si="113"/>
        <v/>
      </c>
      <c r="P760" s="56" t="str">
        <f>IF(OR(ISBLANK(Lieferung!$B$15),ISBLANK(G760)),"",IF(M760=FALSE,FALSE,IF(AND((Lieferung!$B$15-YEAR(G760))&gt;=16,(Lieferung!$B$15-YEAR(G760))&lt;=65),TRUE,FALSE)))</f>
        <v/>
      </c>
      <c r="Q760" s="26" t="str">
        <f>IF(ISBLANK(E760),"",IF(COUNTIF(Qualifikation!$O$12:$O$1011,I760)&gt;0,TRUE,FALSE))</f>
        <v/>
      </c>
      <c r="R760" s="62" t="str">
        <f t="shared" si="108"/>
        <v/>
      </c>
    </row>
    <row r="761" spans="1:18" x14ac:dyDescent="0.2">
      <c r="A761" s="46" t="str">
        <f t="shared" si="105"/>
        <v/>
      </c>
      <c r="B761" s="60"/>
      <c r="C761" s="60"/>
      <c r="D761" s="61"/>
      <c r="E761" s="59"/>
      <c r="F761" s="61"/>
      <c r="G761" s="149"/>
      <c r="H761" s="61"/>
      <c r="I761" s="57" t="str">
        <f t="shared" si="106"/>
        <v>-</v>
      </c>
      <c r="J761" s="26" t="str">
        <f t="shared" si="109"/>
        <v/>
      </c>
      <c r="K761" s="26" t="str">
        <f t="shared" si="107"/>
        <v/>
      </c>
      <c r="L761" s="26" t="str">
        <f t="shared" si="110"/>
        <v/>
      </c>
      <c r="M761" s="26" t="str">
        <f t="shared" si="111"/>
        <v/>
      </c>
      <c r="N761" s="26" t="str">
        <f t="shared" si="112"/>
        <v/>
      </c>
      <c r="O761" s="26" t="str">
        <f t="shared" si="113"/>
        <v/>
      </c>
      <c r="P761" s="56" t="str">
        <f>IF(OR(ISBLANK(Lieferung!$B$15),ISBLANK(G761)),"",IF(M761=FALSE,FALSE,IF(AND((Lieferung!$B$15-YEAR(G761))&gt;=16,(Lieferung!$B$15-YEAR(G761))&lt;=65),TRUE,FALSE)))</f>
        <v/>
      </c>
      <c r="Q761" s="26" t="str">
        <f>IF(ISBLANK(E761),"",IF(COUNTIF(Qualifikation!$O$12:$O$1011,I761)&gt;0,TRUE,FALSE))</f>
        <v/>
      </c>
      <c r="R761" s="62" t="str">
        <f t="shared" si="108"/>
        <v/>
      </c>
    </row>
    <row r="762" spans="1:18" x14ac:dyDescent="0.2">
      <c r="A762" s="46" t="str">
        <f t="shared" si="105"/>
        <v/>
      </c>
      <c r="B762" s="60"/>
      <c r="C762" s="60"/>
      <c r="D762" s="61"/>
      <c r="E762" s="59"/>
      <c r="F762" s="61"/>
      <c r="G762" s="149"/>
      <c r="H762" s="61"/>
      <c r="I762" s="57" t="str">
        <f t="shared" si="106"/>
        <v>-</v>
      </c>
      <c r="J762" s="26" t="str">
        <f t="shared" si="109"/>
        <v/>
      </c>
      <c r="K762" s="26" t="str">
        <f t="shared" si="107"/>
        <v/>
      </c>
      <c r="L762" s="26" t="str">
        <f t="shared" si="110"/>
        <v/>
      </c>
      <c r="M762" s="26" t="str">
        <f t="shared" si="111"/>
        <v/>
      </c>
      <c r="N762" s="26" t="str">
        <f t="shared" si="112"/>
        <v/>
      </c>
      <c r="O762" s="26" t="str">
        <f t="shared" si="113"/>
        <v/>
      </c>
      <c r="P762" s="56" t="str">
        <f>IF(OR(ISBLANK(Lieferung!$B$15),ISBLANK(G762)),"",IF(M762=FALSE,FALSE,IF(AND((Lieferung!$B$15-YEAR(G762))&gt;=16,(Lieferung!$B$15-YEAR(G762))&lt;=65),TRUE,FALSE)))</f>
        <v/>
      </c>
      <c r="Q762" s="26" t="str">
        <f>IF(ISBLANK(E762),"",IF(COUNTIF(Qualifikation!$O$12:$O$1011,I762)&gt;0,TRUE,FALSE))</f>
        <v/>
      </c>
      <c r="R762" s="62" t="str">
        <f t="shared" si="108"/>
        <v/>
      </c>
    </row>
    <row r="763" spans="1:18" x14ac:dyDescent="0.2">
      <c r="A763" s="46" t="str">
        <f t="shared" si="105"/>
        <v/>
      </c>
      <c r="B763" s="60"/>
      <c r="C763" s="60"/>
      <c r="D763" s="61"/>
      <c r="E763" s="59"/>
      <c r="F763" s="61"/>
      <c r="G763" s="149"/>
      <c r="H763" s="61"/>
      <c r="I763" s="57" t="str">
        <f t="shared" si="106"/>
        <v>-</v>
      </c>
      <c r="J763" s="26" t="str">
        <f t="shared" si="109"/>
        <v/>
      </c>
      <c r="K763" s="26" t="str">
        <f t="shared" si="107"/>
        <v/>
      </c>
      <c r="L763" s="26" t="str">
        <f t="shared" si="110"/>
        <v/>
      </c>
      <c r="M763" s="26" t="str">
        <f t="shared" si="111"/>
        <v/>
      </c>
      <c r="N763" s="26" t="str">
        <f t="shared" si="112"/>
        <v/>
      </c>
      <c r="O763" s="26" t="str">
        <f t="shared" si="113"/>
        <v/>
      </c>
      <c r="P763" s="56" t="str">
        <f>IF(OR(ISBLANK(Lieferung!$B$15),ISBLANK(G763)),"",IF(M763=FALSE,FALSE,IF(AND((Lieferung!$B$15-YEAR(G763))&gt;=16,(Lieferung!$B$15-YEAR(G763))&lt;=65),TRUE,FALSE)))</f>
        <v/>
      </c>
      <c r="Q763" s="26" t="str">
        <f>IF(ISBLANK(E763),"",IF(COUNTIF(Qualifikation!$O$12:$O$1011,I763)&gt;0,TRUE,FALSE))</f>
        <v/>
      </c>
      <c r="R763" s="62" t="str">
        <f t="shared" si="108"/>
        <v/>
      </c>
    </row>
    <row r="764" spans="1:18" x14ac:dyDescent="0.2">
      <c r="A764" s="46" t="str">
        <f t="shared" si="105"/>
        <v/>
      </c>
      <c r="B764" s="60"/>
      <c r="C764" s="60"/>
      <c r="D764" s="61"/>
      <c r="E764" s="59"/>
      <c r="F764" s="61"/>
      <c r="G764" s="149"/>
      <c r="H764" s="61"/>
      <c r="I764" s="57" t="str">
        <f t="shared" si="106"/>
        <v>-</v>
      </c>
      <c r="J764" s="26" t="str">
        <f t="shared" si="109"/>
        <v/>
      </c>
      <c r="K764" s="26" t="str">
        <f t="shared" si="107"/>
        <v/>
      </c>
      <c r="L764" s="26" t="str">
        <f t="shared" si="110"/>
        <v/>
      </c>
      <c r="M764" s="26" t="str">
        <f t="shared" si="111"/>
        <v/>
      </c>
      <c r="N764" s="26" t="str">
        <f t="shared" si="112"/>
        <v/>
      </c>
      <c r="O764" s="26" t="str">
        <f t="shared" si="113"/>
        <v/>
      </c>
      <c r="P764" s="56" t="str">
        <f>IF(OR(ISBLANK(Lieferung!$B$15),ISBLANK(G764)),"",IF(M764=FALSE,FALSE,IF(AND((Lieferung!$B$15-YEAR(G764))&gt;=16,(Lieferung!$B$15-YEAR(G764))&lt;=65),TRUE,FALSE)))</f>
        <v/>
      </c>
      <c r="Q764" s="26" t="str">
        <f>IF(ISBLANK(E764),"",IF(COUNTIF(Qualifikation!$O$12:$O$1011,I764)&gt;0,TRUE,FALSE))</f>
        <v/>
      </c>
      <c r="R764" s="62" t="str">
        <f t="shared" si="108"/>
        <v/>
      </c>
    </row>
    <row r="765" spans="1:18" x14ac:dyDescent="0.2">
      <c r="A765" s="46" t="str">
        <f t="shared" si="105"/>
        <v/>
      </c>
      <c r="B765" s="60"/>
      <c r="C765" s="60"/>
      <c r="D765" s="61"/>
      <c r="E765" s="59"/>
      <c r="F765" s="61"/>
      <c r="G765" s="149"/>
      <c r="H765" s="61"/>
      <c r="I765" s="57" t="str">
        <f t="shared" si="106"/>
        <v>-</v>
      </c>
      <c r="J765" s="26" t="str">
        <f t="shared" si="109"/>
        <v/>
      </c>
      <c r="K765" s="26" t="str">
        <f t="shared" si="107"/>
        <v/>
      </c>
      <c r="L765" s="26" t="str">
        <f t="shared" si="110"/>
        <v/>
      </c>
      <c r="M765" s="26" t="str">
        <f t="shared" si="111"/>
        <v/>
      </c>
      <c r="N765" s="26" t="str">
        <f t="shared" si="112"/>
        <v/>
      </c>
      <c r="O765" s="26" t="str">
        <f t="shared" si="113"/>
        <v/>
      </c>
      <c r="P765" s="56" t="str">
        <f>IF(OR(ISBLANK(Lieferung!$B$15),ISBLANK(G765)),"",IF(M765=FALSE,FALSE,IF(AND((Lieferung!$B$15-YEAR(G765))&gt;=16,(Lieferung!$B$15-YEAR(G765))&lt;=65),TRUE,FALSE)))</f>
        <v/>
      </c>
      <c r="Q765" s="26" t="str">
        <f>IF(ISBLANK(E765),"",IF(COUNTIF(Qualifikation!$O$12:$O$1011,I765)&gt;0,TRUE,FALSE))</f>
        <v/>
      </c>
      <c r="R765" s="62" t="str">
        <f t="shared" si="108"/>
        <v/>
      </c>
    </row>
    <row r="766" spans="1:18" x14ac:dyDescent="0.2">
      <c r="A766" s="46" t="str">
        <f t="shared" si="105"/>
        <v/>
      </c>
      <c r="B766" s="60"/>
      <c r="C766" s="60"/>
      <c r="D766" s="61"/>
      <c r="E766" s="59"/>
      <c r="F766" s="61"/>
      <c r="G766" s="149"/>
      <c r="H766" s="61"/>
      <c r="I766" s="57" t="str">
        <f t="shared" si="106"/>
        <v>-</v>
      </c>
      <c r="J766" s="26" t="str">
        <f t="shared" si="109"/>
        <v/>
      </c>
      <c r="K766" s="26" t="str">
        <f t="shared" si="107"/>
        <v/>
      </c>
      <c r="L766" s="26" t="str">
        <f t="shared" si="110"/>
        <v/>
      </c>
      <c r="M766" s="26" t="str">
        <f t="shared" si="111"/>
        <v/>
      </c>
      <c r="N766" s="26" t="str">
        <f t="shared" si="112"/>
        <v/>
      </c>
      <c r="O766" s="26" t="str">
        <f t="shared" si="113"/>
        <v/>
      </c>
      <c r="P766" s="56" t="str">
        <f>IF(OR(ISBLANK(Lieferung!$B$15),ISBLANK(G766)),"",IF(M766=FALSE,FALSE,IF(AND((Lieferung!$B$15-YEAR(G766))&gt;=16,(Lieferung!$B$15-YEAR(G766))&lt;=65),TRUE,FALSE)))</f>
        <v/>
      </c>
      <c r="Q766" s="26" t="str">
        <f>IF(ISBLANK(E766),"",IF(COUNTIF(Qualifikation!$O$12:$O$1011,I766)&gt;0,TRUE,FALSE))</f>
        <v/>
      </c>
      <c r="R766" s="62" t="str">
        <f t="shared" si="108"/>
        <v/>
      </c>
    </row>
    <row r="767" spans="1:18" x14ac:dyDescent="0.2">
      <c r="A767" s="46" t="str">
        <f t="shared" si="105"/>
        <v/>
      </c>
      <c r="B767" s="60"/>
      <c r="C767" s="60"/>
      <c r="D767" s="61"/>
      <c r="E767" s="59"/>
      <c r="F767" s="61"/>
      <c r="G767" s="149"/>
      <c r="H767" s="61"/>
      <c r="I767" s="57" t="str">
        <f t="shared" si="106"/>
        <v>-</v>
      </c>
      <c r="J767" s="26" t="str">
        <f t="shared" si="109"/>
        <v/>
      </c>
      <c r="K767" s="26" t="str">
        <f t="shared" si="107"/>
        <v/>
      </c>
      <c r="L767" s="26" t="str">
        <f t="shared" si="110"/>
        <v/>
      </c>
      <c r="M767" s="26" t="str">
        <f t="shared" si="111"/>
        <v/>
      </c>
      <c r="N767" s="26" t="str">
        <f t="shared" si="112"/>
        <v/>
      </c>
      <c r="O767" s="26" t="str">
        <f t="shared" si="113"/>
        <v/>
      </c>
      <c r="P767" s="56" t="str">
        <f>IF(OR(ISBLANK(Lieferung!$B$15),ISBLANK(G767)),"",IF(M767=FALSE,FALSE,IF(AND((Lieferung!$B$15-YEAR(G767))&gt;=16,(Lieferung!$B$15-YEAR(G767))&lt;=65),TRUE,FALSE)))</f>
        <v/>
      </c>
      <c r="Q767" s="26" t="str">
        <f>IF(ISBLANK(E767),"",IF(COUNTIF(Qualifikation!$O$12:$O$1011,I767)&gt;0,TRUE,FALSE))</f>
        <v/>
      </c>
      <c r="R767" s="62" t="str">
        <f t="shared" si="108"/>
        <v/>
      </c>
    </row>
    <row r="768" spans="1:18" x14ac:dyDescent="0.2">
      <c r="A768" s="46" t="str">
        <f t="shared" si="105"/>
        <v/>
      </c>
      <c r="B768" s="60"/>
      <c r="C768" s="60"/>
      <c r="D768" s="61"/>
      <c r="E768" s="59"/>
      <c r="F768" s="61"/>
      <c r="G768" s="149"/>
      <c r="H768" s="61"/>
      <c r="I768" s="57" t="str">
        <f t="shared" si="106"/>
        <v>-</v>
      </c>
      <c r="J768" s="26" t="str">
        <f t="shared" si="109"/>
        <v/>
      </c>
      <c r="K768" s="26" t="str">
        <f t="shared" si="107"/>
        <v/>
      </c>
      <c r="L768" s="26" t="str">
        <f t="shared" si="110"/>
        <v/>
      </c>
      <c r="M768" s="26" t="str">
        <f t="shared" si="111"/>
        <v/>
      </c>
      <c r="N768" s="26" t="str">
        <f t="shared" si="112"/>
        <v/>
      </c>
      <c r="O768" s="26" t="str">
        <f t="shared" si="113"/>
        <v/>
      </c>
      <c r="P768" s="56" t="str">
        <f>IF(OR(ISBLANK(Lieferung!$B$15),ISBLANK(G768)),"",IF(M768=FALSE,FALSE,IF(AND((Lieferung!$B$15-YEAR(G768))&gt;=16,(Lieferung!$B$15-YEAR(G768))&lt;=65),TRUE,FALSE)))</f>
        <v/>
      </c>
      <c r="Q768" s="26" t="str">
        <f>IF(ISBLANK(E768),"",IF(COUNTIF(Qualifikation!$O$12:$O$1011,I768)&gt;0,TRUE,FALSE))</f>
        <v/>
      </c>
      <c r="R768" s="62" t="str">
        <f t="shared" si="108"/>
        <v/>
      </c>
    </row>
    <row r="769" spans="1:18" x14ac:dyDescent="0.2">
      <c r="A769" s="46" t="str">
        <f t="shared" si="105"/>
        <v/>
      </c>
      <c r="B769" s="60"/>
      <c r="C769" s="60"/>
      <c r="D769" s="61"/>
      <c r="E769" s="59"/>
      <c r="F769" s="61"/>
      <c r="G769" s="149"/>
      <c r="H769" s="61"/>
      <c r="I769" s="57" t="str">
        <f t="shared" si="106"/>
        <v>-</v>
      </c>
      <c r="J769" s="26" t="str">
        <f t="shared" si="109"/>
        <v/>
      </c>
      <c r="K769" s="26" t="str">
        <f t="shared" si="107"/>
        <v/>
      </c>
      <c r="L769" s="26" t="str">
        <f t="shared" si="110"/>
        <v/>
      </c>
      <c r="M769" s="26" t="str">
        <f t="shared" si="111"/>
        <v/>
      </c>
      <c r="N769" s="26" t="str">
        <f t="shared" si="112"/>
        <v/>
      </c>
      <c r="O769" s="26" t="str">
        <f t="shared" si="113"/>
        <v/>
      </c>
      <c r="P769" s="56" t="str">
        <f>IF(OR(ISBLANK(Lieferung!$B$15),ISBLANK(G769)),"",IF(M769=FALSE,FALSE,IF(AND((Lieferung!$B$15-YEAR(G769))&gt;=16,(Lieferung!$B$15-YEAR(G769))&lt;=65),TRUE,FALSE)))</f>
        <v/>
      </c>
      <c r="Q769" s="26" t="str">
        <f>IF(ISBLANK(E769),"",IF(COUNTIF(Qualifikation!$O$12:$O$1011,I769)&gt;0,TRUE,FALSE))</f>
        <v/>
      </c>
      <c r="R769" s="62" t="str">
        <f t="shared" si="108"/>
        <v/>
      </c>
    </row>
    <row r="770" spans="1:18" x14ac:dyDescent="0.2">
      <c r="A770" s="46" t="str">
        <f t="shared" si="105"/>
        <v/>
      </c>
      <c r="B770" s="60"/>
      <c r="C770" s="60"/>
      <c r="D770" s="61"/>
      <c r="E770" s="59"/>
      <c r="F770" s="61"/>
      <c r="G770" s="149"/>
      <c r="H770" s="61"/>
      <c r="I770" s="57" t="str">
        <f t="shared" si="106"/>
        <v>-</v>
      </c>
      <c r="J770" s="26" t="str">
        <f t="shared" si="109"/>
        <v/>
      </c>
      <c r="K770" s="26" t="str">
        <f t="shared" si="107"/>
        <v/>
      </c>
      <c r="L770" s="26" t="str">
        <f t="shared" si="110"/>
        <v/>
      </c>
      <c r="M770" s="26" t="str">
        <f t="shared" si="111"/>
        <v/>
      </c>
      <c r="N770" s="26" t="str">
        <f t="shared" si="112"/>
        <v/>
      </c>
      <c r="O770" s="26" t="str">
        <f t="shared" si="113"/>
        <v/>
      </c>
      <c r="P770" s="56" t="str">
        <f>IF(OR(ISBLANK(Lieferung!$B$15),ISBLANK(G770)),"",IF(M770=FALSE,FALSE,IF(AND((Lieferung!$B$15-YEAR(G770))&gt;=16,(Lieferung!$B$15-YEAR(G770))&lt;=65),TRUE,FALSE)))</f>
        <v/>
      </c>
      <c r="Q770" s="26" t="str">
        <f>IF(ISBLANK(E770),"",IF(COUNTIF(Qualifikation!$O$12:$O$1011,I770)&gt;0,TRUE,FALSE))</f>
        <v/>
      </c>
      <c r="R770" s="62" t="str">
        <f t="shared" si="108"/>
        <v/>
      </c>
    </row>
    <row r="771" spans="1:18" x14ac:dyDescent="0.2">
      <c r="A771" s="46" t="str">
        <f t="shared" si="105"/>
        <v/>
      </c>
      <c r="B771" s="60"/>
      <c r="C771" s="60"/>
      <c r="D771" s="61"/>
      <c r="E771" s="59"/>
      <c r="F771" s="61"/>
      <c r="G771" s="149"/>
      <c r="H771" s="61"/>
      <c r="I771" s="57" t="str">
        <f t="shared" si="106"/>
        <v>-</v>
      </c>
      <c r="J771" s="26" t="str">
        <f t="shared" si="109"/>
        <v/>
      </c>
      <c r="K771" s="26" t="str">
        <f t="shared" si="107"/>
        <v/>
      </c>
      <c r="L771" s="26" t="str">
        <f t="shared" si="110"/>
        <v/>
      </c>
      <c r="M771" s="26" t="str">
        <f t="shared" si="111"/>
        <v/>
      </c>
      <c r="N771" s="26" t="str">
        <f t="shared" si="112"/>
        <v/>
      </c>
      <c r="O771" s="26" t="str">
        <f t="shared" si="113"/>
        <v/>
      </c>
      <c r="P771" s="56" t="str">
        <f>IF(OR(ISBLANK(Lieferung!$B$15),ISBLANK(G771)),"",IF(M771=FALSE,FALSE,IF(AND((Lieferung!$B$15-YEAR(G771))&gt;=16,(Lieferung!$B$15-YEAR(G771))&lt;=65),TRUE,FALSE)))</f>
        <v/>
      </c>
      <c r="Q771" s="26" t="str">
        <f>IF(ISBLANK(E771),"",IF(COUNTIF(Qualifikation!$O$12:$O$1011,I771)&gt;0,TRUE,FALSE))</f>
        <v/>
      </c>
      <c r="R771" s="62" t="str">
        <f t="shared" si="108"/>
        <v/>
      </c>
    </row>
    <row r="772" spans="1:18" x14ac:dyDescent="0.2">
      <c r="A772" s="46" t="str">
        <f t="shared" si="105"/>
        <v/>
      </c>
      <c r="B772" s="60"/>
      <c r="C772" s="60"/>
      <c r="D772" s="61"/>
      <c r="E772" s="59"/>
      <c r="F772" s="61"/>
      <c r="G772" s="149"/>
      <c r="H772" s="61"/>
      <c r="I772" s="57" t="str">
        <f t="shared" si="106"/>
        <v>-</v>
      </c>
      <c r="J772" s="26" t="str">
        <f t="shared" si="109"/>
        <v/>
      </c>
      <c r="K772" s="26" t="str">
        <f t="shared" si="107"/>
        <v/>
      </c>
      <c r="L772" s="26" t="str">
        <f t="shared" si="110"/>
        <v/>
      </c>
      <c r="M772" s="26" t="str">
        <f t="shared" si="111"/>
        <v/>
      </c>
      <c r="N772" s="26" t="str">
        <f t="shared" si="112"/>
        <v/>
      </c>
      <c r="O772" s="26" t="str">
        <f t="shared" si="113"/>
        <v/>
      </c>
      <c r="P772" s="56" t="str">
        <f>IF(OR(ISBLANK(Lieferung!$B$15),ISBLANK(G772)),"",IF(M772=FALSE,FALSE,IF(AND((Lieferung!$B$15-YEAR(G772))&gt;=16,(Lieferung!$B$15-YEAR(G772))&lt;=65),TRUE,FALSE)))</f>
        <v/>
      </c>
      <c r="Q772" s="26" t="str">
        <f>IF(ISBLANK(E772),"",IF(COUNTIF(Qualifikation!$O$12:$O$1011,I772)&gt;0,TRUE,FALSE))</f>
        <v/>
      </c>
      <c r="R772" s="62" t="str">
        <f t="shared" si="108"/>
        <v/>
      </c>
    </row>
    <row r="773" spans="1:18" x14ac:dyDescent="0.2">
      <c r="A773" s="46" t="str">
        <f t="shared" si="105"/>
        <v/>
      </c>
      <c r="B773" s="60"/>
      <c r="C773" s="60"/>
      <c r="D773" s="61"/>
      <c r="E773" s="59"/>
      <c r="F773" s="61"/>
      <c r="G773" s="149"/>
      <c r="H773" s="61"/>
      <c r="I773" s="57" t="str">
        <f t="shared" si="106"/>
        <v>-</v>
      </c>
      <c r="J773" s="26" t="str">
        <f t="shared" si="109"/>
        <v/>
      </c>
      <c r="K773" s="26" t="str">
        <f t="shared" si="107"/>
        <v/>
      </c>
      <c r="L773" s="26" t="str">
        <f t="shared" si="110"/>
        <v/>
      </c>
      <c r="M773" s="26" t="str">
        <f t="shared" si="111"/>
        <v/>
      </c>
      <c r="N773" s="26" t="str">
        <f t="shared" si="112"/>
        <v/>
      </c>
      <c r="O773" s="26" t="str">
        <f t="shared" si="113"/>
        <v/>
      </c>
      <c r="P773" s="56" t="str">
        <f>IF(OR(ISBLANK(Lieferung!$B$15),ISBLANK(G773)),"",IF(M773=FALSE,FALSE,IF(AND((Lieferung!$B$15-YEAR(G773))&gt;=16,(Lieferung!$B$15-YEAR(G773))&lt;=65),TRUE,FALSE)))</f>
        <v/>
      </c>
      <c r="Q773" s="26" t="str">
        <f>IF(ISBLANK(E773),"",IF(COUNTIF(Qualifikation!$O$12:$O$1011,I773)&gt;0,TRUE,FALSE))</f>
        <v/>
      </c>
      <c r="R773" s="62" t="str">
        <f t="shared" si="108"/>
        <v/>
      </c>
    </row>
    <row r="774" spans="1:18" x14ac:dyDescent="0.2">
      <c r="A774" s="46" t="str">
        <f t="shared" si="105"/>
        <v/>
      </c>
      <c r="B774" s="60"/>
      <c r="C774" s="60"/>
      <c r="D774" s="61"/>
      <c r="E774" s="59"/>
      <c r="F774" s="61"/>
      <c r="G774" s="149"/>
      <c r="H774" s="61"/>
      <c r="I774" s="57" t="str">
        <f t="shared" si="106"/>
        <v>-</v>
      </c>
      <c r="J774" s="26" t="str">
        <f t="shared" si="109"/>
        <v/>
      </c>
      <c r="K774" s="26" t="str">
        <f t="shared" si="107"/>
        <v/>
      </c>
      <c r="L774" s="26" t="str">
        <f t="shared" si="110"/>
        <v/>
      </c>
      <c r="M774" s="26" t="str">
        <f t="shared" si="111"/>
        <v/>
      </c>
      <c r="N774" s="26" t="str">
        <f t="shared" si="112"/>
        <v/>
      </c>
      <c r="O774" s="26" t="str">
        <f t="shared" si="113"/>
        <v/>
      </c>
      <c r="P774" s="56" t="str">
        <f>IF(OR(ISBLANK(Lieferung!$B$15),ISBLANK(G774)),"",IF(M774=FALSE,FALSE,IF(AND((Lieferung!$B$15-YEAR(G774))&gt;=16,(Lieferung!$B$15-YEAR(G774))&lt;=65),TRUE,FALSE)))</f>
        <v/>
      </c>
      <c r="Q774" s="26" t="str">
        <f>IF(ISBLANK(E774),"",IF(COUNTIF(Qualifikation!$O$12:$O$1011,I774)&gt;0,TRUE,FALSE))</f>
        <v/>
      </c>
      <c r="R774" s="62" t="str">
        <f t="shared" si="108"/>
        <v/>
      </c>
    </row>
    <row r="775" spans="1:18" x14ac:dyDescent="0.2">
      <c r="A775" s="46" t="str">
        <f t="shared" si="105"/>
        <v/>
      </c>
      <c r="B775" s="60"/>
      <c r="C775" s="60"/>
      <c r="D775" s="61"/>
      <c r="E775" s="59"/>
      <c r="F775" s="61"/>
      <c r="G775" s="149"/>
      <c r="H775" s="61"/>
      <c r="I775" s="57" t="str">
        <f t="shared" si="106"/>
        <v>-</v>
      </c>
      <c r="J775" s="26" t="str">
        <f t="shared" si="109"/>
        <v/>
      </c>
      <c r="K775" s="26" t="str">
        <f t="shared" si="107"/>
        <v/>
      </c>
      <c r="L775" s="26" t="str">
        <f t="shared" si="110"/>
        <v/>
      </c>
      <c r="M775" s="26" t="str">
        <f t="shared" si="111"/>
        <v/>
      </c>
      <c r="N775" s="26" t="str">
        <f t="shared" si="112"/>
        <v/>
      </c>
      <c r="O775" s="26" t="str">
        <f t="shared" si="113"/>
        <v/>
      </c>
      <c r="P775" s="56" t="str">
        <f>IF(OR(ISBLANK(Lieferung!$B$15),ISBLANK(G775)),"",IF(M775=FALSE,FALSE,IF(AND((Lieferung!$B$15-YEAR(G775))&gt;=16,(Lieferung!$B$15-YEAR(G775))&lt;=65),TRUE,FALSE)))</f>
        <v/>
      </c>
      <c r="Q775" s="26" t="str">
        <f>IF(ISBLANK(E775),"",IF(COUNTIF(Qualifikation!$O$12:$O$1011,I775)&gt;0,TRUE,FALSE))</f>
        <v/>
      </c>
      <c r="R775" s="62" t="str">
        <f t="shared" si="108"/>
        <v/>
      </c>
    </row>
    <row r="776" spans="1:18" x14ac:dyDescent="0.2">
      <c r="A776" s="46" t="str">
        <f t="shared" si="105"/>
        <v/>
      </c>
      <c r="B776" s="60"/>
      <c r="C776" s="60"/>
      <c r="D776" s="61"/>
      <c r="E776" s="59"/>
      <c r="F776" s="61"/>
      <c r="G776" s="149"/>
      <c r="H776" s="61"/>
      <c r="I776" s="57" t="str">
        <f t="shared" si="106"/>
        <v>-</v>
      </c>
      <c r="J776" s="26" t="str">
        <f t="shared" si="109"/>
        <v/>
      </c>
      <c r="K776" s="26" t="str">
        <f t="shared" si="107"/>
        <v/>
      </c>
      <c r="L776" s="26" t="str">
        <f t="shared" si="110"/>
        <v/>
      </c>
      <c r="M776" s="26" t="str">
        <f t="shared" si="111"/>
        <v/>
      </c>
      <c r="N776" s="26" t="str">
        <f t="shared" si="112"/>
        <v/>
      </c>
      <c r="O776" s="26" t="str">
        <f t="shared" si="113"/>
        <v/>
      </c>
      <c r="P776" s="56" t="str">
        <f>IF(OR(ISBLANK(Lieferung!$B$15),ISBLANK(G776)),"",IF(M776=FALSE,FALSE,IF(AND((Lieferung!$B$15-YEAR(G776))&gt;=16,(Lieferung!$B$15-YEAR(G776))&lt;=65),TRUE,FALSE)))</f>
        <v/>
      </c>
      <c r="Q776" s="26" t="str">
        <f>IF(ISBLANK(E776),"",IF(COUNTIF(Qualifikation!$O$12:$O$1011,I776)&gt;0,TRUE,FALSE))</f>
        <v/>
      </c>
      <c r="R776" s="62" t="str">
        <f t="shared" si="108"/>
        <v/>
      </c>
    </row>
    <row r="777" spans="1:18" x14ac:dyDescent="0.2">
      <c r="A777" s="46" t="str">
        <f t="shared" si="105"/>
        <v/>
      </c>
      <c r="B777" s="60"/>
      <c r="C777" s="60"/>
      <c r="D777" s="61"/>
      <c r="E777" s="59"/>
      <c r="F777" s="61"/>
      <c r="G777" s="149"/>
      <c r="H777" s="61"/>
      <c r="I777" s="57" t="str">
        <f t="shared" si="106"/>
        <v>-</v>
      </c>
      <c r="J777" s="26" t="str">
        <f t="shared" si="109"/>
        <v/>
      </c>
      <c r="K777" s="26" t="str">
        <f t="shared" si="107"/>
        <v/>
      </c>
      <c r="L777" s="26" t="str">
        <f t="shared" si="110"/>
        <v/>
      </c>
      <c r="M777" s="26" t="str">
        <f t="shared" si="111"/>
        <v/>
      </c>
      <c r="N777" s="26" t="str">
        <f t="shared" si="112"/>
        <v/>
      </c>
      <c r="O777" s="26" t="str">
        <f t="shared" si="113"/>
        <v/>
      </c>
      <c r="P777" s="56" t="str">
        <f>IF(OR(ISBLANK(Lieferung!$B$15),ISBLANK(G777)),"",IF(M777=FALSE,FALSE,IF(AND((Lieferung!$B$15-YEAR(G777))&gt;=16,(Lieferung!$B$15-YEAR(G777))&lt;=65),TRUE,FALSE)))</f>
        <v/>
      </c>
      <c r="Q777" s="26" t="str">
        <f>IF(ISBLANK(E777),"",IF(COUNTIF(Qualifikation!$O$12:$O$1011,I777)&gt;0,TRUE,FALSE))</f>
        <v/>
      </c>
      <c r="R777" s="62" t="str">
        <f t="shared" si="108"/>
        <v/>
      </c>
    </row>
    <row r="778" spans="1:18" x14ac:dyDescent="0.2">
      <c r="A778" s="46" t="str">
        <f t="shared" si="105"/>
        <v/>
      </c>
      <c r="B778" s="60"/>
      <c r="C778" s="60"/>
      <c r="D778" s="61"/>
      <c r="E778" s="59"/>
      <c r="F778" s="61"/>
      <c r="G778" s="149"/>
      <c r="H778" s="61"/>
      <c r="I778" s="57" t="str">
        <f t="shared" si="106"/>
        <v>-</v>
      </c>
      <c r="J778" s="26" t="str">
        <f t="shared" si="109"/>
        <v/>
      </c>
      <c r="K778" s="26" t="str">
        <f t="shared" si="107"/>
        <v/>
      </c>
      <c r="L778" s="26" t="str">
        <f t="shared" si="110"/>
        <v/>
      </c>
      <c r="M778" s="26" t="str">
        <f t="shared" si="111"/>
        <v/>
      </c>
      <c r="N778" s="26" t="str">
        <f t="shared" si="112"/>
        <v/>
      </c>
      <c r="O778" s="26" t="str">
        <f t="shared" si="113"/>
        <v/>
      </c>
      <c r="P778" s="56" t="str">
        <f>IF(OR(ISBLANK(Lieferung!$B$15),ISBLANK(G778)),"",IF(M778=FALSE,FALSE,IF(AND((Lieferung!$B$15-YEAR(G778))&gt;=16,(Lieferung!$B$15-YEAR(G778))&lt;=65),TRUE,FALSE)))</f>
        <v/>
      </c>
      <c r="Q778" s="26" t="str">
        <f>IF(ISBLANK(E778),"",IF(COUNTIF(Qualifikation!$O$12:$O$1011,I778)&gt;0,TRUE,FALSE))</f>
        <v/>
      </c>
      <c r="R778" s="62" t="str">
        <f t="shared" si="108"/>
        <v/>
      </c>
    </row>
    <row r="779" spans="1:18" x14ac:dyDescent="0.2">
      <c r="A779" s="46" t="str">
        <f t="shared" si="105"/>
        <v/>
      </c>
      <c r="B779" s="60"/>
      <c r="C779" s="60"/>
      <c r="D779" s="61"/>
      <c r="E779" s="59"/>
      <c r="F779" s="61"/>
      <c r="G779" s="149"/>
      <c r="H779" s="61"/>
      <c r="I779" s="57" t="str">
        <f t="shared" si="106"/>
        <v>-</v>
      </c>
      <c r="J779" s="26" t="str">
        <f t="shared" si="109"/>
        <v/>
      </c>
      <c r="K779" s="26" t="str">
        <f t="shared" si="107"/>
        <v/>
      </c>
      <c r="L779" s="26" t="str">
        <f t="shared" si="110"/>
        <v/>
      </c>
      <c r="M779" s="26" t="str">
        <f t="shared" si="111"/>
        <v/>
      </c>
      <c r="N779" s="26" t="str">
        <f t="shared" si="112"/>
        <v/>
      </c>
      <c r="O779" s="26" t="str">
        <f t="shared" si="113"/>
        <v/>
      </c>
      <c r="P779" s="56" t="str">
        <f>IF(OR(ISBLANK(Lieferung!$B$15),ISBLANK(G779)),"",IF(M779=FALSE,FALSE,IF(AND((Lieferung!$B$15-YEAR(G779))&gt;=16,(Lieferung!$B$15-YEAR(G779))&lt;=65),TRUE,FALSE)))</f>
        <v/>
      </c>
      <c r="Q779" s="26" t="str">
        <f>IF(ISBLANK(E779),"",IF(COUNTIF(Qualifikation!$O$12:$O$1011,I779)&gt;0,TRUE,FALSE))</f>
        <v/>
      </c>
      <c r="R779" s="62" t="str">
        <f t="shared" si="108"/>
        <v/>
      </c>
    </row>
    <row r="780" spans="1:18" x14ac:dyDescent="0.2">
      <c r="A780" s="46" t="str">
        <f t="shared" si="105"/>
        <v/>
      </c>
      <c r="B780" s="60"/>
      <c r="C780" s="60"/>
      <c r="D780" s="61"/>
      <c r="E780" s="59"/>
      <c r="F780" s="61"/>
      <c r="G780" s="149"/>
      <c r="H780" s="61"/>
      <c r="I780" s="57" t="str">
        <f t="shared" si="106"/>
        <v>-</v>
      </c>
      <c r="J780" s="26" t="str">
        <f t="shared" si="109"/>
        <v/>
      </c>
      <c r="K780" s="26" t="str">
        <f t="shared" si="107"/>
        <v/>
      </c>
      <c r="L780" s="26" t="str">
        <f t="shared" si="110"/>
        <v/>
      </c>
      <c r="M780" s="26" t="str">
        <f t="shared" si="111"/>
        <v/>
      </c>
      <c r="N780" s="26" t="str">
        <f t="shared" si="112"/>
        <v/>
      </c>
      <c r="O780" s="26" t="str">
        <f t="shared" si="113"/>
        <v/>
      </c>
      <c r="P780" s="56" t="str">
        <f>IF(OR(ISBLANK(Lieferung!$B$15),ISBLANK(G780)),"",IF(M780=FALSE,FALSE,IF(AND((Lieferung!$B$15-YEAR(G780))&gt;=16,(Lieferung!$B$15-YEAR(G780))&lt;=65),TRUE,FALSE)))</f>
        <v/>
      </c>
      <c r="Q780" s="26" t="str">
        <f>IF(ISBLANK(E780),"",IF(COUNTIF(Qualifikation!$O$12:$O$1011,I780)&gt;0,TRUE,FALSE))</f>
        <v/>
      </c>
      <c r="R780" s="62" t="str">
        <f t="shared" si="108"/>
        <v/>
      </c>
    </row>
    <row r="781" spans="1:18" x14ac:dyDescent="0.2">
      <c r="A781" s="46" t="str">
        <f t="shared" ref="A781:A844" si="114">IF(ISBLANK(D781),"",IF(COUNTA(D781:H781)&lt;&gt;5,"Unvollständig",IF(OR(COUNTIF(J781:P781,FALSE)&gt;0,COUNTIF(J781:P781,#N/A)&gt;0),"Fehler",IF(NOT(P781),"Achtung",IF(NOT(Q781),"Nicht verwendet","OK")))))</f>
        <v/>
      </c>
      <c r="B781" s="60"/>
      <c r="C781" s="60"/>
      <c r="D781" s="61"/>
      <c r="E781" s="59"/>
      <c r="F781" s="61"/>
      <c r="G781" s="149"/>
      <c r="H781" s="61"/>
      <c r="I781" s="57" t="str">
        <f t="shared" ref="I781:I844" si="115">IF(ISBLANK(E781),"-",CONCATENATE(E781," ",B781," ",C781))</f>
        <v>-</v>
      </c>
      <c r="J781" s="26" t="str">
        <f t="shared" si="109"/>
        <v/>
      </c>
      <c r="K781" s="26" t="str">
        <f t="shared" ref="K781:K844" si="116">IF(OR(ISBLANK(E781)),"",NOT(COUNTIF($E$12:$E$1011,$E781)&gt;1))</f>
        <v/>
      </c>
      <c r="L781" s="26" t="str">
        <f t="shared" si="110"/>
        <v/>
      </c>
      <c r="M781" s="26" t="str">
        <f t="shared" si="111"/>
        <v/>
      </c>
      <c r="N781" s="26" t="str">
        <f t="shared" si="112"/>
        <v/>
      </c>
      <c r="O781" s="26" t="str">
        <f t="shared" si="113"/>
        <v/>
      </c>
      <c r="P781" s="56" t="str">
        <f>IF(OR(ISBLANK(Lieferung!$B$15),ISBLANK(G781)),"",IF(M781=FALSE,FALSE,IF(AND((Lieferung!$B$15-YEAR(G781))&gt;=16,(Lieferung!$B$15-YEAR(G781))&lt;=65),TRUE,FALSE)))</f>
        <v/>
      </c>
      <c r="Q781" s="26" t="str">
        <f>IF(ISBLANK(E781),"",IF(COUNTIF(Qualifikation!$O$12:$O$1011,I781)&gt;0,TRUE,FALSE))</f>
        <v/>
      </c>
      <c r="R781" s="62" t="str">
        <f t="shared" ref="R781:R844" si="117">IF(A781="","",IF(A781&lt;&gt;"Nicht verwendet",1,0))</f>
        <v/>
      </c>
    </row>
    <row r="782" spans="1:18" x14ac:dyDescent="0.2">
      <c r="A782" s="46" t="str">
        <f t="shared" si="114"/>
        <v/>
      </c>
      <c r="B782" s="60"/>
      <c r="C782" s="60"/>
      <c r="D782" s="61"/>
      <c r="E782" s="59"/>
      <c r="F782" s="61"/>
      <c r="G782" s="149"/>
      <c r="H782" s="61"/>
      <c r="I782" s="57" t="str">
        <f t="shared" si="115"/>
        <v>-</v>
      </c>
      <c r="J782" s="26" t="str">
        <f t="shared" si="109"/>
        <v/>
      </c>
      <c r="K782" s="26" t="str">
        <f t="shared" si="116"/>
        <v/>
      </c>
      <c r="L782" s="26" t="str">
        <f t="shared" si="110"/>
        <v/>
      </c>
      <c r="M782" s="26" t="str">
        <f t="shared" si="111"/>
        <v/>
      </c>
      <c r="N782" s="26" t="str">
        <f t="shared" si="112"/>
        <v/>
      </c>
      <c r="O782" s="26" t="str">
        <f t="shared" si="113"/>
        <v/>
      </c>
      <c r="P782" s="56" t="str">
        <f>IF(OR(ISBLANK(Lieferung!$B$15),ISBLANK(G782)),"",IF(M782=FALSE,FALSE,IF(AND((Lieferung!$B$15-YEAR(G782))&gt;=16,(Lieferung!$B$15-YEAR(G782))&lt;=65),TRUE,FALSE)))</f>
        <v/>
      </c>
      <c r="Q782" s="26" t="str">
        <f>IF(ISBLANK(E782),"",IF(COUNTIF(Qualifikation!$O$12:$O$1011,I782)&gt;0,TRUE,FALSE))</f>
        <v/>
      </c>
      <c r="R782" s="62" t="str">
        <f t="shared" si="117"/>
        <v/>
      </c>
    </row>
    <row r="783" spans="1:18" x14ac:dyDescent="0.2">
      <c r="A783" s="46" t="str">
        <f t="shared" si="114"/>
        <v/>
      </c>
      <c r="B783" s="60"/>
      <c r="C783" s="60"/>
      <c r="D783" s="61"/>
      <c r="E783" s="59"/>
      <c r="F783" s="61"/>
      <c r="G783" s="149"/>
      <c r="H783" s="61"/>
      <c r="I783" s="57" t="str">
        <f t="shared" si="115"/>
        <v>-</v>
      </c>
      <c r="J783" s="26" t="str">
        <f t="shared" si="109"/>
        <v/>
      </c>
      <c r="K783" s="26" t="str">
        <f t="shared" si="116"/>
        <v/>
      </c>
      <c r="L783" s="26" t="str">
        <f t="shared" si="110"/>
        <v/>
      </c>
      <c r="M783" s="26" t="str">
        <f t="shared" si="111"/>
        <v/>
      </c>
      <c r="N783" s="26" t="str">
        <f t="shared" si="112"/>
        <v/>
      </c>
      <c r="O783" s="26" t="str">
        <f t="shared" si="113"/>
        <v/>
      </c>
      <c r="P783" s="56" t="str">
        <f>IF(OR(ISBLANK(Lieferung!$B$15),ISBLANK(G783)),"",IF(M783=FALSE,FALSE,IF(AND((Lieferung!$B$15-YEAR(G783))&gt;=16,(Lieferung!$B$15-YEAR(G783))&lt;=65),TRUE,FALSE)))</f>
        <v/>
      </c>
      <c r="Q783" s="26" t="str">
        <f>IF(ISBLANK(E783),"",IF(COUNTIF(Qualifikation!$O$12:$O$1011,I783)&gt;0,TRUE,FALSE))</f>
        <v/>
      </c>
      <c r="R783" s="62" t="str">
        <f t="shared" si="117"/>
        <v/>
      </c>
    </row>
    <row r="784" spans="1:18" x14ac:dyDescent="0.2">
      <c r="A784" s="46" t="str">
        <f t="shared" si="114"/>
        <v/>
      </c>
      <c r="B784" s="60"/>
      <c r="C784" s="60"/>
      <c r="D784" s="61"/>
      <c r="E784" s="59"/>
      <c r="F784" s="61"/>
      <c r="G784" s="149"/>
      <c r="H784" s="61"/>
      <c r="I784" s="57" t="str">
        <f t="shared" si="115"/>
        <v>-</v>
      </c>
      <c r="J784" s="26" t="str">
        <f t="shared" si="109"/>
        <v/>
      </c>
      <c r="K784" s="26" t="str">
        <f t="shared" si="116"/>
        <v/>
      </c>
      <c r="L784" s="26" t="str">
        <f t="shared" si="110"/>
        <v/>
      </c>
      <c r="M784" s="26" t="str">
        <f t="shared" si="111"/>
        <v/>
      </c>
      <c r="N784" s="26" t="str">
        <f t="shared" si="112"/>
        <v/>
      </c>
      <c r="O784" s="26" t="str">
        <f t="shared" si="113"/>
        <v/>
      </c>
      <c r="P784" s="56" t="str">
        <f>IF(OR(ISBLANK(Lieferung!$B$15),ISBLANK(G784)),"",IF(M784=FALSE,FALSE,IF(AND((Lieferung!$B$15-YEAR(G784))&gt;=16,(Lieferung!$B$15-YEAR(G784))&lt;=65),TRUE,FALSE)))</f>
        <v/>
      </c>
      <c r="Q784" s="26" t="str">
        <f>IF(ISBLANK(E784),"",IF(COUNTIF(Qualifikation!$O$12:$O$1011,I784)&gt;0,TRUE,FALSE))</f>
        <v/>
      </c>
      <c r="R784" s="62" t="str">
        <f t="shared" si="117"/>
        <v/>
      </c>
    </row>
    <row r="785" spans="1:18" x14ac:dyDescent="0.2">
      <c r="A785" s="46" t="str">
        <f t="shared" si="114"/>
        <v/>
      </c>
      <c r="B785" s="60"/>
      <c r="C785" s="60"/>
      <c r="D785" s="61"/>
      <c r="E785" s="59"/>
      <c r="F785" s="61"/>
      <c r="G785" s="149"/>
      <c r="H785" s="61"/>
      <c r="I785" s="57" t="str">
        <f t="shared" si="115"/>
        <v>-</v>
      </c>
      <c r="J785" s="26" t="str">
        <f t="shared" si="109"/>
        <v/>
      </c>
      <c r="K785" s="26" t="str">
        <f t="shared" si="116"/>
        <v/>
      </c>
      <c r="L785" s="26" t="str">
        <f t="shared" si="110"/>
        <v/>
      </c>
      <c r="M785" s="26" t="str">
        <f t="shared" si="111"/>
        <v/>
      </c>
      <c r="N785" s="26" t="str">
        <f t="shared" si="112"/>
        <v/>
      </c>
      <c r="O785" s="26" t="str">
        <f t="shared" si="113"/>
        <v/>
      </c>
      <c r="P785" s="56" t="str">
        <f>IF(OR(ISBLANK(Lieferung!$B$15),ISBLANK(G785)),"",IF(M785=FALSE,FALSE,IF(AND((Lieferung!$B$15-YEAR(G785))&gt;=16,(Lieferung!$B$15-YEAR(G785))&lt;=65),TRUE,FALSE)))</f>
        <v/>
      </c>
      <c r="Q785" s="26" t="str">
        <f>IF(ISBLANK(E785),"",IF(COUNTIF(Qualifikation!$O$12:$O$1011,I785)&gt;0,TRUE,FALSE))</f>
        <v/>
      </c>
      <c r="R785" s="62" t="str">
        <f t="shared" si="117"/>
        <v/>
      </c>
    </row>
    <row r="786" spans="1:18" x14ac:dyDescent="0.2">
      <c r="A786" s="46" t="str">
        <f t="shared" si="114"/>
        <v/>
      </c>
      <c r="B786" s="60"/>
      <c r="C786" s="60"/>
      <c r="D786" s="61"/>
      <c r="E786" s="59"/>
      <c r="F786" s="61"/>
      <c r="G786" s="149"/>
      <c r="H786" s="61"/>
      <c r="I786" s="57" t="str">
        <f t="shared" si="115"/>
        <v>-</v>
      </c>
      <c r="J786" s="26" t="str">
        <f t="shared" si="109"/>
        <v/>
      </c>
      <c r="K786" s="26" t="str">
        <f t="shared" si="116"/>
        <v/>
      </c>
      <c r="L786" s="26" t="str">
        <f t="shared" si="110"/>
        <v/>
      </c>
      <c r="M786" s="26" t="str">
        <f t="shared" si="111"/>
        <v/>
      </c>
      <c r="N786" s="26" t="str">
        <f t="shared" si="112"/>
        <v/>
      </c>
      <c r="O786" s="26" t="str">
        <f t="shared" si="113"/>
        <v/>
      </c>
      <c r="P786" s="56" t="str">
        <f>IF(OR(ISBLANK(Lieferung!$B$15),ISBLANK(G786)),"",IF(M786=FALSE,FALSE,IF(AND((Lieferung!$B$15-YEAR(G786))&gt;=16,(Lieferung!$B$15-YEAR(G786))&lt;=65),TRUE,FALSE)))</f>
        <v/>
      </c>
      <c r="Q786" s="26" t="str">
        <f>IF(ISBLANK(E786),"",IF(COUNTIF(Qualifikation!$O$12:$O$1011,I786)&gt;0,TRUE,FALSE))</f>
        <v/>
      </c>
      <c r="R786" s="62" t="str">
        <f t="shared" si="117"/>
        <v/>
      </c>
    </row>
    <row r="787" spans="1:18" x14ac:dyDescent="0.2">
      <c r="A787" s="46" t="str">
        <f t="shared" si="114"/>
        <v/>
      </c>
      <c r="B787" s="60"/>
      <c r="C787" s="60"/>
      <c r="D787" s="61"/>
      <c r="E787" s="59"/>
      <c r="F787" s="61"/>
      <c r="G787" s="149"/>
      <c r="H787" s="61"/>
      <c r="I787" s="57" t="str">
        <f t="shared" si="115"/>
        <v>-</v>
      </c>
      <c r="J787" s="26" t="str">
        <f t="shared" si="109"/>
        <v/>
      </c>
      <c r="K787" s="26" t="str">
        <f t="shared" si="116"/>
        <v/>
      </c>
      <c r="L787" s="26" t="str">
        <f t="shared" si="110"/>
        <v/>
      </c>
      <c r="M787" s="26" t="str">
        <f t="shared" si="111"/>
        <v/>
      </c>
      <c r="N787" s="26" t="str">
        <f t="shared" si="112"/>
        <v/>
      </c>
      <c r="O787" s="26" t="str">
        <f t="shared" si="113"/>
        <v/>
      </c>
      <c r="P787" s="56" t="str">
        <f>IF(OR(ISBLANK(Lieferung!$B$15),ISBLANK(G787)),"",IF(M787=FALSE,FALSE,IF(AND((Lieferung!$B$15-YEAR(G787))&gt;=16,(Lieferung!$B$15-YEAR(G787))&lt;=65),TRUE,FALSE)))</f>
        <v/>
      </c>
      <c r="Q787" s="26" t="str">
        <f>IF(ISBLANK(E787),"",IF(COUNTIF(Qualifikation!$O$12:$O$1011,I787)&gt;0,TRUE,FALSE))</f>
        <v/>
      </c>
      <c r="R787" s="62" t="str">
        <f t="shared" si="117"/>
        <v/>
      </c>
    </row>
    <row r="788" spans="1:18" x14ac:dyDescent="0.2">
      <c r="A788" s="46" t="str">
        <f t="shared" si="114"/>
        <v/>
      </c>
      <c r="B788" s="60"/>
      <c r="C788" s="60"/>
      <c r="D788" s="61"/>
      <c r="E788" s="59"/>
      <c r="F788" s="61"/>
      <c r="G788" s="149"/>
      <c r="H788" s="61"/>
      <c r="I788" s="57" t="str">
        <f t="shared" si="115"/>
        <v>-</v>
      </c>
      <c r="J788" s="26" t="str">
        <f t="shared" si="109"/>
        <v/>
      </c>
      <c r="K788" s="26" t="str">
        <f t="shared" si="116"/>
        <v/>
      </c>
      <c r="L788" s="26" t="str">
        <f t="shared" si="110"/>
        <v/>
      </c>
      <c r="M788" s="26" t="str">
        <f t="shared" si="111"/>
        <v/>
      </c>
      <c r="N788" s="26" t="str">
        <f t="shared" si="112"/>
        <v/>
      </c>
      <c r="O788" s="26" t="str">
        <f t="shared" si="113"/>
        <v/>
      </c>
      <c r="P788" s="56" t="str">
        <f>IF(OR(ISBLANK(Lieferung!$B$15),ISBLANK(G788)),"",IF(M788=FALSE,FALSE,IF(AND((Lieferung!$B$15-YEAR(G788))&gt;=16,(Lieferung!$B$15-YEAR(G788))&lt;=65),TRUE,FALSE)))</f>
        <v/>
      </c>
      <c r="Q788" s="26" t="str">
        <f>IF(ISBLANK(E788),"",IF(COUNTIF(Qualifikation!$O$12:$O$1011,I788)&gt;0,TRUE,FALSE))</f>
        <v/>
      </c>
      <c r="R788" s="62" t="str">
        <f t="shared" si="117"/>
        <v/>
      </c>
    </row>
    <row r="789" spans="1:18" x14ac:dyDescent="0.2">
      <c r="A789" s="46" t="str">
        <f t="shared" si="114"/>
        <v/>
      </c>
      <c r="B789" s="60"/>
      <c r="C789" s="60"/>
      <c r="D789" s="61"/>
      <c r="E789" s="59"/>
      <c r="F789" s="61"/>
      <c r="G789" s="149"/>
      <c r="H789" s="61"/>
      <c r="I789" s="57" t="str">
        <f t="shared" si="115"/>
        <v>-</v>
      </c>
      <c r="J789" s="26" t="str">
        <f t="shared" si="109"/>
        <v/>
      </c>
      <c r="K789" s="26" t="str">
        <f t="shared" si="116"/>
        <v/>
      </c>
      <c r="L789" s="26" t="str">
        <f t="shared" si="110"/>
        <v/>
      </c>
      <c r="M789" s="26" t="str">
        <f t="shared" si="111"/>
        <v/>
      </c>
      <c r="N789" s="26" t="str">
        <f t="shared" si="112"/>
        <v/>
      </c>
      <c r="O789" s="26" t="str">
        <f t="shared" si="113"/>
        <v/>
      </c>
      <c r="P789" s="56" t="str">
        <f>IF(OR(ISBLANK(Lieferung!$B$15),ISBLANK(G789)),"",IF(M789=FALSE,FALSE,IF(AND((Lieferung!$B$15-YEAR(G789))&gt;=16,(Lieferung!$B$15-YEAR(G789))&lt;=65),TRUE,FALSE)))</f>
        <v/>
      </c>
      <c r="Q789" s="26" t="str">
        <f>IF(ISBLANK(E789),"",IF(COUNTIF(Qualifikation!$O$12:$O$1011,I789)&gt;0,TRUE,FALSE))</f>
        <v/>
      </c>
      <c r="R789" s="62" t="str">
        <f t="shared" si="117"/>
        <v/>
      </c>
    </row>
    <row r="790" spans="1:18" x14ac:dyDescent="0.2">
      <c r="A790" s="46" t="str">
        <f t="shared" si="114"/>
        <v/>
      </c>
      <c r="B790" s="60"/>
      <c r="C790" s="60"/>
      <c r="D790" s="61"/>
      <c r="E790" s="59"/>
      <c r="F790" s="61"/>
      <c r="G790" s="149"/>
      <c r="H790" s="61"/>
      <c r="I790" s="57" t="str">
        <f t="shared" si="115"/>
        <v>-</v>
      </c>
      <c r="J790" s="26" t="str">
        <f t="shared" si="109"/>
        <v/>
      </c>
      <c r="K790" s="26" t="str">
        <f t="shared" si="116"/>
        <v/>
      </c>
      <c r="L790" s="26" t="str">
        <f t="shared" si="110"/>
        <v/>
      </c>
      <c r="M790" s="26" t="str">
        <f t="shared" si="111"/>
        <v/>
      </c>
      <c r="N790" s="26" t="str">
        <f t="shared" si="112"/>
        <v/>
      </c>
      <c r="O790" s="26" t="str">
        <f t="shared" si="113"/>
        <v/>
      </c>
      <c r="P790" s="56" t="str">
        <f>IF(OR(ISBLANK(Lieferung!$B$15),ISBLANK(G790)),"",IF(M790=FALSE,FALSE,IF(AND((Lieferung!$B$15-YEAR(G790))&gt;=16,(Lieferung!$B$15-YEAR(G790))&lt;=65),TRUE,FALSE)))</f>
        <v/>
      </c>
      <c r="Q790" s="26" t="str">
        <f>IF(ISBLANK(E790),"",IF(COUNTIF(Qualifikation!$O$12:$O$1011,I790)&gt;0,TRUE,FALSE))</f>
        <v/>
      </c>
      <c r="R790" s="62" t="str">
        <f t="shared" si="117"/>
        <v/>
      </c>
    </row>
    <row r="791" spans="1:18" x14ac:dyDescent="0.2">
      <c r="A791" s="46" t="str">
        <f t="shared" si="114"/>
        <v/>
      </c>
      <c r="B791" s="60"/>
      <c r="C791" s="60"/>
      <c r="D791" s="61"/>
      <c r="E791" s="59"/>
      <c r="F791" s="61"/>
      <c r="G791" s="149"/>
      <c r="H791" s="61"/>
      <c r="I791" s="57" t="str">
        <f t="shared" si="115"/>
        <v>-</v>
      </c>
      <c r="J791" s="26" t="str">
        <f t="shared" si="109"/>
        <v/>
      </c>
      <c r="K791" s="26" t="str">
        <f t="shared" si="116"/>
        <v/>
      </c>
      <c r="L791" s="26" t="str">
        <f t="shared" si="110"/>
        <v/>
      </c>
      <c r="M791" s="26" t="str">
        <f t="shared" si="111"/>
        <v/>
      </c>
      <c r="N791" s="26" t="str">
        <f t="shared" si="112"/>
        <v/>
      </c>
      <c r="O791" s="26" t="str">
        <f t="shared" si="113"/>
        <v/>
      </c>
      <c r="P791" s="56" t="str">
        <f>IF(OR(ISBLANK(Lieferung!$B$15),ISBLANK(G791)),"",IF(M791=FALSE,FALSE,IF(AND((Lieferung!$B$15-YEAR(G791))&gt;=16,(Lieferung!$B$15-YEAR(G791))&lt;=65),TRUE,FALSE)))</f>
        <v/>
      </c>
      <c r="Q791" s="26" t="str">
        <f>IF(ISBLANK(E791),"",IF(COUNTIF(Qualifikation!$O$12:$O$1011,I791)&gt;0,TRUE,FALSE))</f>
        <v/>
      </c>
      <c r="R791" s="62" t="str">
        <f t="shared" si="117"/>
        <v/>
      </c>
    </row>
    <row r="792" spans="1:18" x14ac:dyDescent="0.2">
      <c r="A792" s="46" t="str">
        <f t="shared" si="114"/>
        <v/>
      </c>
      <c r="B792" s="60"/>
      <c r="C792" s="60"/>
      <c r="D792" s="61"/>
      <c r="E792" s="59"/>
      <c r="F792" s="61"/>
      <c r="G792" s="149"/>
      <c r="H792" s="61"/>
      <c r="I792" s="57" t="str">
        <f t="shared" si="115"/>
        <v>-</v>
      </c>
      <c r="J792" s="26" t="str">
        <f t="shared" si="109"/>
        <v/>
      </c>
      <c r="K792" s="26" t="str">
        <f t="shared" si="116"/>
        <v/>
      </c>
      <c r="L792" s="26" t="str">
        <f t="shared" si="110"/>
        <v/>
      </c>
      <c r="M792" s="26" t="str">
        <f t="shared" si="111"/>
        <v/>
      </c>
      <c r="N792" s="26" t="str">
        <f t="shared" si="112"/>
        <v/>
      </c>
      <c r="O792" s="26" t="str">
        <f t="shared" si="113"/>
        <v/>
      </c>
      <c r="P792" s="56" t="str">
        <f>IF(OR(ISBLANK(Lieferung!$B$15),ISBLANK(G792)),"",IF(M792=FALSE,FALSE,IF(AND((Lieferung!$B$15-YEAR(G792))&gt;=16,(Lieferung!$B$15-YEAR(G792))&lt;=65),TRUE,FALSE)))</f>
        <v/>
      </c>
      <c r="Q792" s="26" t="str">
        <f>IF(ISBLANK(E792),"",IF(COUNTIF(Qualifikation!$O$12:$O$1011,I792)&gt;0,TRUE,FALSE))</f>
        <v/>
      </c>
      <c r="R792" s="62" t="str">
        <f t="shared" si="117"/>
        <v/>
      </c>
    </row>
    <row r="793" spans="1:18" x14ac:dyDescent="0.2">
      <c r="A793" s="46" t="str">
        <f t="shared" si="114"/>
        <v/>
      </c>
      <c r="B793" s="60"/>
      <c r="C793" s="60"/>
      <c r="D793" s="61"/>
      <c r="E793" s="59"/>
      <c r="F793" s="61"/>
      <c r="G793" s="149"/>
      <c r="H793" s="61"/>
      <c r="I793" s="57" t="str">
        <f t="shared" si="115"/>
        <v>-</v>
      </c>
      <c r="J793" s="26" t="str">
        <f t="shared" si="109"/>
        <v/>
      </c>
      <c r="K793" s="26" t="str">
        <f t="shared" si="116"/>
        <v/>
      </c>
      <c r="L793" s="26" t="str">
        <f t="shared" si="110"/>
        <v/>
      </c>
      <c r="M793" s="26" t="str">
        <f t="shared" si="111"/>
        <v/>
      </c>
      <c r="N793" s="26" t="str">
        <f t="shared" si="112"/>
        <v/>
      </c>
      <c r="O793" s="26" t="str">
        <f t="shared" si="113"/>
        <v/>
      </c>
      <c r="P793" s="56" t="str">
        <f>IF(OR(ISBLANK(Lieferung!$B$15),ISBLANK(G793)),"",IF(M793=FALSE,FALSE,IF(AND((Lieferung!$B$15-YEAR(G793))&gt;=16,(Lieferung!$B$15-YEAR(G793))&lt;=65),TRUE,FALSE)))</f>
        <v/>
      </c>
      <c r="Q793" s="26" t="str">
        <f>IF(ISBLANK(E793),"",IF(COUNTIF(Qualifikation!$O$12:$O$1011,I793)&gt;0,TRUE,FALSE))</f>
        <v/>
      </c>
      <c r="R793" s="62" t="str">
        <f t="shared" si="117"/>
        <v/>
      </c>
    </row>
    <row r="794" spans="1:18" x14ac:dyDescent="0.2">
      <c r="A794" s="46" t="str">
        <f t="shared" si="114"/>
        <v/>
      </c>
      <c r="B794" s="60"/>
      <c r="C794" s="60"/>
      <c r="D794" s="61"/>
      <c r="E794" s="59"/>
      <c r="F794" s="61"/>
      <c r="G794" s="149"/>
      <c r="H794" s="61"/>
      <c r="I794" s="57" t="str">
        <f t="shared" si="115"/>
        <v>-</v>
      </c>
      <c r="J794" s="26" t="str">
        <f t="shared" si="109"/>
        <v/>
      </c>
      <c r="K794" s="26" t="str">
        <f t="shared" si="116"/>
        <v/>
      </c>
      <c r="L794" s="26" t="str">
        <f t="shared" si="110"/>
        <v/>
      </c>
      <c r="M794" s="26" t="str">
        <f t="shared" si="111"/>
        <v/>
      </c>
      <c r="N794" s="26" t="str">
        <f t="shared" si="112"/>
        <v/>
      </c>
      <c r="O794" s="26" t="str">
        <f t="shared" si="113"/>
        <v/>
      </c>
      <c r="P794" s="56" t="str">
        <f>IF(OR(ISBLANK(Lieferung!$B$15),ISBLANK(G794)),"",IF(M794=FALSE,FALSE,IF(AND((Lieferung!$B$15-YEAR(G794))&gt;=16,(Lieferung!$B$15-YEAR(G794))&lt;=65),TRUE,FALSE)))</f>
        <v/>
      </c>
      <c r="Q794" s="26" t="str">
        <f>IF(ISBLANK(E794),"",IF(COUNTIF(Qualifikation!$O$12:$O$1011,I794)&gt;0,TRUE,FALSE))</f>
        <v/>
      </c>
      <c r="R794" s="62" t="str">
        <f t="shared" si="117"/>
        <v/>
      </c>
    </row>
    <row r="795" spans="1:18" x14ac:dyDescent="0.2">
      <c r="A795" s="46" t="str">
        <f t="shared" si="114"/>
        <v/>
      </c>
      <c r="B795" s="60"/>
      <c r="C795" s="60"/>
      <c r="D795" s="61"/>
      <c r="E795" s="59"/>
      <c r="F795" s="61"/>
      <c r="G795" s="149"/>
      <c r="H795" s="61"/>
      <c r="I795" s="57" t="str">
        <f t="shared" si="115"/>
        <v>-</v>
      </c>
      <c r="J795" s="26" t="str">
        <f t="shared" si="109"/>
        <v/>
      </c>
      <c r="K795" s="26" t="str">
        <f t="shared" si="116"/>
        <v/>
      </c>
      <c r="L795" s="26" t="str">
        <f t="shared" si="110"/>
        <v/>
      </c>
      <c r="M795" s="26" t="str">
        <f t="shared" si="111"/>
        <v/>
      </c>
      <c r="N795" s="26" t="str">
        <f t="shared" si="112"/>
        <v/>
      </c>
      <c r="O795" s="26" t="str">
        <f t="shared" si="113"/>
        <v/>
      </c>
      <c r="P795" s="56" t="str">
        <f>IF(OR(ISBLANK(Lieferung!$B$15),ISBLANK(G795)),"",IF(M795=FALSE,FALSE,IF(AND((Lieferung!$B$15-YEAR(G795))&gt;=16,(Lieferung!$B$15-YEAR(G795))&lt;=65),TRUE,FALSE)))</f>
        <v/>
      </c>
      <c r="Q795" s="26" t="str">
        <f>IF(ISBLANK(E795),"",IF(COUNTIF(Qualifikation!$O$12:$O$1011,I795)&gt;0,TRUE,FALSE))</f>
        <v/>
      </c>
      <c r="R795" s="62" t="str">
        <f t="shared" si="117"/>
        <v/>
      </c>
    </row>
    <row r="796" spans="1:18" x14ac:dyDescent="0.2">
      <c r="A796" s="46" t="str">
        <f t="shared" si="114"/>
        <v/>
      </c>
      <c r="B796" s="60"/>
      <c r="C796" s="60"/>
      <c r="D796" s="61"/>
      <c r="E796" s="59"/>
      <c r="F796" s="61"/>
      <c r="G796" s="149"/>
      <c r="H796" s="61"/>
      <c r="I796" s="57" t="str">
        <f t="shared" si="115"/>
        <v>-</v>
      </c>
      <c r="J796" s="26" t="str">
        <f t="shared" si="109"/>
        <v/>
      </c>
      <c r="K796" s="26" t="str">
        <f t="shared" si="116"/>
        <v/>
      </c>
      <c r="L796" s="26" t="str">
        <f t="shared" si="110"/>
        <v/>
      </c>
      <c r="M796" s="26" t="str">
        <f t="shared" si="111"/>
        <v/>
      </c>
      <c r="N796" s="26" t="str">
        <f t="shared" si="112"/>
        <v/>
      </c>
      <c r="O796" s="26" t="str">
        <f t="shared" si="113"/>
        <v/>
      </c>
      <c r="P796" s="56" t="str">
        <f>IF(OR(ISBLANK(Lieferung!$B$15),ISBLANK(G796)),"",IF(M796=FALSE,FALSE,IF(AND((Lieferung!$B$15-YEAR(G796))&gt;=16,(Lieferung!$B$15-YEAR(G796))&lt;=65),TRUE,FALSE)))</f>
        <v/>
      </c>
      <c r="Q796" s="26" t="str">
        <f>IF(ISBLANK(E796),"",IF(COUNTIF(Qualifikation!$O$12:$O$1011,I796)&gt;0,TRUE,FALSE))</f>
        <v/>
      </c>
      <c r="R796" s="62" t="str">
        <f t="shared" si="117"/>
        <v/>
      </c>
    </row>
    <row r="797" spans="1:18" x14ac:dyDescent="0.2">
      <c r="A797" s="46" t="str">
        <f t="shared" si="114"/>
        <v/>
      </c>
      <c r="B797" s="60"/>
      <c r="C797" s="60"/>
      <c r="D797" s="61"/>
      <c r="E797" s="59"/>
      <c r="F797" s="61"/>
      <c r="G797" s="149"/>
      <c r="H797" s="61"/>
      <c r="I797" s="57" t="str">
        <f t="shared" si="115"/>
        <v>-</v>
      </c>
      <c r="J797" s="26" t="str">
        <f t="shared" si="109"/>
        <v/>
      </c>
      <c r="K797" s="26" t="str">
        <f t="shared" si="116"/>
        <v/>
      </c>
      <c r="L797" s="26" t="str">
        <f t="shared" si="110"/>
        <v/>
      </c>
      <c r="M797" s="26" t="str">
        <f t="shared" si="111"/>
        <v/>
      </c>
      <c r="N797" s="26" t="str">
        <f t="shared" si="112"/>
        <v/>
      </c>
      <c r="O797" s="26" t="str">
        <f t="shared" si="113"/>
        <v/>
      </c>
      <c r="P797" s="56" t="str">
        <f>IF(OR(ISBLANK(Lieferung!$B$15),ISBLANK(G797)),"",IF(M797=FALSE,FALSE,IF(AND((Lieferung!$B$15-YEAR(G797))&gt;=16,(Lieferung!$B$15-YEAR(G797))&lt;=65),TRUE,FALSE)))</f>
        <v/>
      </c>
      <c r="Q797" s="26" t="str">
        <f>IF(ISBLANK(E797),"",IF(COUNTIF(Qualifikation!$O$12:$O$1011,I797)&gt;0,TRUE,FALSE))</f>
        <v/>
      </c>
      <c r="R797" s="62" t="str">
        <f t="shared" si="117"/>
        <v/>
      </c>
    </row>
    <row r="798" spans="1:18" x14ac:dyDescent="0.2">
      <c r="A798" s="46" t="str">
        <f t="shared" si="114"/>
        <v/>
      </c>
      <c r="B798" s="60"/>
      <c r="C798" s="60"/>
      <c r="D798" s="61"/>
      <c r="E798" s="59"/>
      <c r="F798" s="61"/>
      <c r="G798" s="149"/>
      <c r="H798" s="61"/>
      <c r="I798" s="57" t="str">
        <f t="shared" si="115"/>
        <v>-</v>
      </c>
      <c r="J798" s="26" t="str">
        <f t="shared" si="109"/>
        <v/>
      </c>
      <c r="K798" s="26" t="str">
        <f t="shared" si="116"/>
        <v/>
      </c>
      <c r="L798" s="26" t="str">
        <f t="shared" si="110"/>
        <v/>
      </c>
      <c r="M798" s="26" t="str">
        <f t="shared" si="111"/>
        <v/>
      </c>
      <c r="N798" s="26" t="str">
        <f t="shared" si="112"/>
        <v/>
      </c>
      <c r="O798" s="26" t="str">
        <f t="shared" si="113"/>
        <v/>
      </c>
      <c r="P798" s="56" t="str">
        <f>IF(OR(ISBLANK(Lieferung!$B$15),ISBLANK(G798)),"",IF(M798=FALSE,FALSE,IF(AND((Lieferung!$B$15-YEAR(G798))&gt;=16,(Lieferung!$B$15-YEAR(G798))&lt;=65),TRUE,FALSE)))</f>
        <v/>
      </c>
      <c r="Q798" s="26" t="str">
        <f>IF(ISBLANK(E798),"",IF(COUNTIF(Qualifikation!$O$12:$O$1011,I798)&gt;0,TRUE,FALSE))</f>
        <v/>
      </c>
      <c r="R798" s="62" t="str">
        <f t="shared" si="117"/>
        <v/>
      </c>
    </row>
    <row r="799" spans="1:18" x14ac:dyDescent="0.2">
      <c r="A799" s="46" t="str">
        <f t="shared" si="114"/>
        <v/>
      </c>
      <c r="B799" s="60"/>
      <c r="C799" s="60"/>
      <c r="D799" s="61"/>
      <c r="E799" s="59"/>
      <c r="F799" s="61"/>
      <c r="G799" s="149"/>
      <c r="H799" s="61"/>
      <c r="I799" s="57" t="str">
        <f t="shared" si="115"/>
        <v>-</v>
      </c>
      <c r="J799" s="26" t="str">
        <f t="shared" si="109"/>
        <v/>
      </c>
      <c r="K799" s="26" t="str">
        <f t="shared" si="116"/>
        <v/>
      </c>
      <c r="L799" s="26" t="str">
        <f t="shared" si="110"/>
        <v/>
      </c>
      <c r="M799" s="26" t="str">
        <f t="shared" si="111"/>
        <v/>
      </c>
      <c r="N799" s="26" t="str">
        <f t="shared" si="112"/>
        <v/>
      </c>
      <c r="O799" s="26" t="str">
        <f t="shared" si="113"/>
        <v/>
      </c>
      <c r="P799" s="56" t="str">
        <f>IF(OR(ISBLANK(Lieferung!$B$15),ISBLANK(G799)),"",IF(M799=FALSE,FALSE,IF(AND((Lieferung!$B$15-YEAR(G799))&gt;=16,(Lieferung!$B$15-YEAR(G799))&lt;=65),TRUE,FALSE)))</f>
        <v/>
      </c>
      <c r="Q799" s="26" t="str">
        <f>IF(ISBLANK(E799),"",IF(COUNTIF(Qualifikation!$O$12:$O$1011,I799)&gt;0,TRUE,FALSE))</f>
        <v/>
      </c>
      <c r="R799" s="62" t="str">
        <f t="shared" si="117"/>
        <v/>
      </c>
    </row>
    <row r="800" spans="1:18" x14ac:dyDescent="0.2">
      <c r="A800" s="46" t="str">
        <f t="shared" si="114"/>
        <v/>
      </c>
      <c r="B800" s="60"/>
      <c r="C800" s="60"/>
      <c r="D800" s="61"/>
      <c r="E800" s="59"/>
      <c r="F800" s="61"/>
      <c r="G800" s="149"/>
      <c r="H800" s="61"/>
      <c r="I800" s="57" t="str">
        <f t="shared" si="115"/>
        <v>-</v>
      </c>
      <c r="J800" s="26" t="str">
        <f t="shared" si="109"/>
        <v/>
      </c>
      <c r="K800" s="26" t="str">
        <f t="shared" si="116"/>
        <v/>
      </c>
      <c r="L800" s="26" t="str">
        <f t="shared" si="110"/>
        <v/>
      </c>
      <c r="M800" s="26" t="str">
        <f t="shared" si="111"/>
        <v/>
      </c>
      <c r="N800" s="26" t="str">
        <f t="shared" si="112"/>
        <v/>
      </c>
      <c r="O800" s="26" t="str">
        <f t="shared" si="113"/>
        <v/>
      </c>
      <c r="P800" s="56" t="str">
        <f>IF(OR(ISBLANK(Lieferung!$B$15),ISBLANK(G800)),"",IF(M800=FALSE,FALSE,IF(AND((Lieferung!$B$15-YEAR(G800))&gt;=16,(Lieferung!$B$15-YEAR(G800))&lt;=65),TRUE,FALSE)))</f>
        <v/>
      </c>
      <c r="Q800" s="26" t="str">
        <f>IF(ISBLANK(E800),"",IF(COUNTIF(Qualifikation!$O$12:$O$1011,I800)&gt;0,TRUE,FALSE))</f>
        <v/>
      </c>
      <c r="R800" s="62" t="str">
        <f t="shared" si="117"/>
        <v/>
      </c>
    </row>
    <row r="801" spans="1:18" x14ac:dyDescent="0.2">
      <c r="A801" s="46" t="str">
        <f t="shared" si="114"/>
        <v/>
      </c>
      <c r="B801" s="60"/>
      <c r="C801" s="60"/>
      <c r="D801" s="61"/>
      <c r="E801" s="59"/>
      <c r="F801" s="61"/>
      <c r="G801" s="149"/>
      <c r="H801" s="61"/>
      <c r="I801" s="57" t="str">
        <f t="shared" si="115"/>
        <v>-</v>
      </c>
      <c r="J801" s="26" t="str">
        <f t="shared" si="109"/>
        <v/>
      </c>
      <c r="K801" s="26" t="str">
        <f t="shared" si="116"/>
        <v/>
      </c>
      <c r="L801" s="26" t="str">
        <f t="shared" si="110"/>
        <v/>
      </c>
      <c r="M801" s="26" t="str">
        <f t="shared" si="111"/>
        <v/>
      </c>
      <c r="N801" s="26" t="str">
        <f t="shared" si="112"/>
        <v/>
      </c>
      <c r="O801" s="26" t="str">
        <f t="shared" si="113"/>
        <v/>
      </c>
      <c r="P801" s="56" t="str">
        <f>IF(OR(ISBLANK(Lieferung!$B$15),ISBLANK(G801)),"",IF(M801=FALSE,FALSE,IF(AND((Lieferung!$B$15-YEAR(G801))&gt;=16,(Lieferung!$B$15-YEAR(G801))&lt;=65),TRUE,FALSE)))</f>
        <v/>
      </c>
      <c r="Q801" s="26" t="str">
        <f>IF(ISBLANK(E801),"",IF(COUNTIF(Qualifikation!$O$12:$O$1011,I801)&gt;0,TRUE,FALSE))</f>
        <v/>
      </c>
      <c r="R801" s="62" t="str">
        <f t="shared" si="117"/>
        <v/>
      </c>
    </row>
    <row r="802" spans="1:18" x14ac:dyDescent="0.2">
      <c r="A802" s="46" t="str">
        <f t="shared" si="114"/>
        <v/>
      </c>
      <c r="B802" s="60"/>
      <c r="C802" s="60"/>
      <c r="D802" s="61"/>
      <c r="E802" s="59"/>
      <c r="F802" s="61"/>
      <c r="G802" s="149"/>
      <c r="H802" s="61"/>
      <c r="I802" s="57" t="str">
        <f t="shared" si="115"/>
        <v>-</v>
      </c>
      <c r="J802" s="26" t="str">
        <f t="shared" si="109"/>
        <v/>
      </c>
      <c r="K802" s="26" t="str">
        <f t="shared" si="116"/>
        <v/>
      </c>
      <c r="L802" s="26" t="str">
        <f t="shared" si="110"/>
        <v/>
      </c>
      <c r="M802" s="26" t="str">
        <f t="shared" si="111"/>
        <v/>
      </c>
      <c r="N802" s="26" t="str">
        <f t="shared" si="112"/>
        <v/>
      </c>
      <c r="O802" s="26" t="str">
        <f t="shared" si="113"/>
        <v/>
      </c>
      <c r="P802" s="56" t="str">
        <f>IF(OR(ISBLANK(Lieferung!$B$15),ISBLANK(G802)),"",IF(M802=FALSE,FALSE,IF(AND((Lieferung!$B$15-YEAR(G802))&gt;=16,(Lieferung!$B$15-YEAR(G802))&lt;=65),TRUE,FALSE)))</f>
        <v/>
      </c>
      <c r="Q802" s="26" t="str">
        <f>IF(ISBLANK(E802),"",IF(COUNTIF(Qualifikation!$O$12:$O$1011,I802)&gt;0,TRUE,FALSE))</f>
        <v/>
      </c>
      <c r="R802" s="62" t="str">
        <f t="shared" si="117"/>
        <v/>
      </c>
    </row>
    <row r="803" spans="1:18" x14ac:dyDescent="0.2">
      <c r="A803" s="46" t="str">
        <f t="shared" si="114"/>
        <v/>
      </c>
      <c r="B803" s="60"/>
      <c r="C803" s="60"/>
      <c r="D803" s="61"/>
      <c r="E803" s="59"/>
      <c r="F803" s="61"/>
      <c r="G803" s="149"/>
      <c r="H803" s="61"/>
      <c r="I803" s="57" t="str">
        <f t="shared" si="115"/>
        <v>-</v>
      </c>
      <c r="J803" s="26" t="str">
        <f t="shared" si="109"/>
        <v/>
      </c>
      <c r="K803" s="26" t="str">
        <f t="shared" si="116"/>
        <v/>
      </c>
      <c r="L803" s="26" t="str">
        <f t="shared" si="110"/>
        <v/>
      </c>
      <c r="M803" s="26" t="str">
        <f t="shared" si="111"/>
        <v/>
      </c>
      <c r="N803" s="26" t="str">
        <f t="shared" si="112"/>
        <v/>
      </c>
      <c r="O803" s="26" t="str">
        <f t="shared" si="113"/>
        <v/>
      </c>
      <c r="P803" s="56" t="str">
        <f>IF(OR(ISBLANK(Lieferung!$B$15),ISBLANK(G803)),"",IF(M803=FALSE,FALSE,IF(AND((Lieferung!$B$15-YEAR(G803))&gt;=16,(Lieferung!$B$15-YEAR(G803))&lt;=65),TRUE,FALSE)))</f>
        <v/>
      </c>
      <c r="Q803" s="26" t="str">
        <f>IF(ISBLANK(E803),"",IF(COUNTIF(Qualifikation!$O$12:$O$1011,I803)&gt;0,TRUE,FALSE))</f>
        <v/>
      </c>
      <c r="R803" s="62" t="str">
        <f t="shared" si="117"/>
        <v/>
      </c>
    </row>
    <row r="804" spans="1:18" x14ac:dyDescent="0.2">
      <c r="A804" s="46" t="str">
        <f t="shared" si="114"/>
        <v/>
      </c>
      <c r="B804" s="60"/>
      <c r="C804" s="60"/>
      <c r="D804" s="61"/>
      <c r="E804" s="59"/>
      <c r="F804" s="61"/>
      <c r="G804" s="149"/>
      <c r="H804" s="61"/>
      <c r="I804" s="57" t="str">
        <f t="shared" si="115"/>
        <v>-</v>
      </c>
      <c r="J804" s="26" t="str">
        <f t="shared" si="109"/>
        <v/>
      </c>
      <c r="K804" s="26" t="str">
        <f t="shared" si="116"/>
        <v/>
      </c>
      <c r="L804" s="26" t="str">
        <f t="shared" si="110"/>
        <v/>
      </c>
      <c r="M804" s="26" t="str">
        <f t="shared" si="111"/>
        <v/>
      </c>
      <c r="N804" s="26" t="str">
        <f t="shared" si="112"/>
        <v/>
      </c>
      <c r="O804" s="26" t="str">
        <f t="shared" si="113"/>
        <v/>
      </c>
      <c r="P804" s="56" t="str">
        <f>IF(OR(ISBLANK(Lieferung!$B$15),ISBLANK(G804)),"",IF(M804=FALSE,FALSE,IF(AND((Lieferung!$B$15-YEAR(G804))&gt;=16,(Lieferung!$B$15-YEAR(G804))&lt;=65),TRUE,FALSE)))</f>
        <v/>
      </c>
      <c r="Q804" s="26" t="str">
        <f>IF(ISBLANK(E804),"",IF(COUNTIF(Qualifikation!$O$12:$O$1011,I804)&gt;0,TRUE,FALSE))</f>
        <v/>
      </c>
      <c r="R804" s="62" t="str">
        <f t="shared" si="117"/>
        <v/>
      </c>
    </row>
    <row r="805" spans="1:18" x14ac:dyDescent="0.2">
      <c r="A805" s="46" t="str">
        <f t="shared" si="114"/>
        <v/>
      </c>
      <c r="B805" s="60"/>
      <c r="C805" s="60"/>
      <c r="D805" s="61"/>
      <c r="E805" s="59"/>
      <c r="F805" s="61"/>
      <c r="G805" s="149"/>
      <c r="H805" s="61"/>
      <c r="I805" s="57" t="str">
        <f t="shared" si="115"/>
        <v>-</v>
      </c>
      <c r="J805" s="26" t="str">
        <f t="shared" si="109"/>
        <v/>
      </c>
      <c r="K805" s="26" t="str">
        <f t="shared" si="116"/>
        <v/>
      </c>
      <c r="L805" s="26" t="str">
        <f t="shared" si="110"/>
        <v/>
      </c>
      <c r="M805" s="26" t="str">
        <f t="shared" si="111"/>
        <v/>
      </c>
      <c r="N805" s="26" t="str">
        <f t="shared" si="112"/>
        <v/>
      </c>
      <c r="O805" s="26" t="str">
        <f t="shared" si="113"/>
        <v/>
      </c>
      <c r="P805" s="56" t="str">
        <f>IF(OR(ISBLANK(Lieferung!$B$15),ISBLANK(G805)),"",IF(M805=FALSE,FALSE,IF(AND((Lieferung!$B$15-YEAR(G805))&gt;=16,(Lieferung!$B$15-YEAR(G805))&lt;=65),TRUE,FALSE)))</f>
        <v/>
      </c>
      <c r="Q805" s="26" t="str">
        <f>IF(ISBLANK(E805),"",IF(COUNTIF(Qualifikation!$O$12:$O$1011,I805)&gt;0,TRUE,FALSE))</f>
        <v/>
      </c>
      <c r="R805" s="62" t="str">
        <f t="shared" si="117"/>
        <v/>
      </c>
    </row>
    <row r="806" spans="1:18" x14ac:dyDescent="0.2">
      <c r="A806" s="46" t="str">
        <f t="shared" si="114"/>
        <v/>
      </c>
      <c r="B806" s="60"/>
      <c r="C806" s="60"/>
      <c r="D806" s="61"/>
      <c r="E806" s="59"/>
      <c r="F806" s="61"/>
      <c r="G806" s="149"/>
      <c r="H806" s="61"/>
      <c r="I806" s="57" t="str">
        <f t="shared" si="115"/>
        <v>-</v>
      </c>
      <c r="J806" s="26" t="str">
        <f t="shared" si="109"/>
        <v/>
      </c>
      <c r="K806" s="26" t="str">
        <f t="shared" si="116"/>
        <v/>
      </c>
      <c r="L806" s="26" t="str">
        <f t="shared" si="110"/>
        <v/>
      </c>
      <c r="M806" s="26" t="str">
        <f t="shared" si="111"/>
        <v/>
      </c>
      <c r="N806" s="26" t="str">
        <f t="shared" si="112"/>
        <v/>
      </c>
      <c r="O806" s="26" t="str">
        <f t="shared" si="113"/>
        <v/>
      </c>
      <c r="P806" s="56" t="str">
        <f>IF(OR(ISBLANK(Lieferung!$B$15),ISBLANK(G806)),"",IF(M806=FALSE,FALSE,IF(AND((Lieferung!$B$15-YEAR(G806))&gt;=16,(Lieferung!$B$15-YEAR(G806))&lt;=65),TRUE,FALSE)))</f>
        <v/>
      </c>
      <c r="Q806" s="26" t="str">
        <f>IF(ISBLANK(E806),"",IF(COUNTIF(Qualifikation!$O$12:$O$1011,I806)&gt;0,TRUE,FALSE))</f>
        <v/>
      </c>
      <c r="R806" s="62" t="str">
        <f t="shared" si="117"/>
        <v/>
      </c>
    </row>
    <row r="807" spans="1:18" x14ac:dyDescent="0.2">
      <c r="A807" s="46" t="str">
        <f t="shared" si="114"/>
        <v/>
      </c>
      <c r="B807" s="60"/>
      <c r="C807" s="60"/>
      <c r="D807" s="61"/>
      <c r="E807" s="59"/>
      <c r="F807" s="61"/>
      <c r="G807" s="149"/>
      <c r="H807" s="61"/>
      <c r="I807" s="57" t="str">
        <f t="shared" si="115"/>
        <v>-</v>
      </c>
      <c r="J807" s="26" t="str">
        <f t="shared" si="109"/>
        <v/>
      </c>
      <c r="K807" s="26" t="str">
        <f t="shared" si="116"/>
        <v/>
      </c>
      <c r="L807" s="26" t="str">
        <f t="shared" si="110"/>
        <v/>
      </c>
      <c r="M807" s="26" t="str">
        <f t="shared" si="111"/>
        <v/>
      </c>
      <c r="N807" s="26" t="str">
        <f t="shared" si="112"/>
        <v/>
      </c>
      <c r="O807" s="26" t="str">
        <f t="shared" si="113"/>
        <v/>
      </c>
      <c r="P807" s="56" t="str">
        <f>IF(OR(ISBLANK(Lieferung!$B$15),ISBLANK(G807)),"",IF(M807=FALSE,FALSE,IF(AND((Lieferung!$B$15-YEAR(G807))&gt;=16,(Lieferung!$B$15-YEAR(G807))&lt;=65),TRUE,FALSE)))</f>
        <v/>
      </c>
      <c r="Q807" s="26" t="str">
        <f>IF(ISBLANK(E807),"",IF(COUNTIF(Qualifikation!$O$12:$O$1011,I807)&gt;0,TRUE,FALSE))</f>
        <v/>
      </c>
      <c r="R807" s="62" t="str">
        <f t="shared" si="117"/>
        <v/>
      </c>
    </row>
    <row r="808" spans="1:18" x14ac:dyDescent="0.2">
      <c r="A808" s="46" t="str">
        <f t="shared" si="114"/>
        <v/>
      </c>
      <c r="B808" s="60"/>
      <c r="C808" s="60"/>
      <c r="D808" s="61"/>
      <c r="E808" s="59"/>
      <c r="F808" s="61"/>
      <c r="G808" s="149"/>
      <c r="H808" s="61"/>
      <c r="I808" s="57" t="str">
        <f t="shared" si="115"/>
        <v>-</v>
      </c>
      <c r="J808" s="26" t="str">
        <f t="shared" si="109"/>
        <v/>
      </c>
      <c r="K808" s="26" t="str">
        <f t="shared" si="116"/>
        <v/>
      </c>
      <c r="L808" s="26" t="str">
        <f t="shared" si="110"/>
        <v/>
      </c>
      <c r="M808" s="26" t="str">
        <f t="shared" si="111"/>
        <v/>
      </c>
      <c r="N808" s="26" t="str">
        <f t="shared" si="112"/>
        <v/>
      </c>
      <c r="O808" s="26" t="str">
        <f t="shared" si="113"/>
        <v/>
      </c>
      <c r="P808" s="56" t="str">
        <f>IF(OR(ISBLANK(Lieferung!$B$15),ISBLANK(G808)),"",IF(M808=FALSE,FALSE,IF(AND((Lieferung!$B$15-YEAR(G808))&gt;=16,(Lieferung!$B$15-YEAR(G808))&lt;=65),TRUE,FALSE)))</f>
        <v/>
      </c>
      <c r="Q808" s="26" t="str">
        <f>IF(ISBLANK(E808),"",IF(COUNTIF(Qualifikation!$O$12:$O$1011,I808)&gt;0,TRUE,FALSE))</f>
        <v/>
      </c>
      <c r="R808" s="62" t="str">
        <f t="shared" si="117"/>
        <v/>
      </c>
    </row>
    <row r="809" spans="1:18" x14ac:dyDescent="0.2">
      <c r="A809" s="46" t="str">
        <f t="shared" si="114"/>
        <v/>
      </c>
      <c r="B809" s="60"/>
      <c r="C809" s="60"/>
      <c r="D809" s="61"/>
      <c r="E809" s="59"/>
      <c r="F809" s="61"/>
      <c r="G809" s="149"/>
      <c r="H809" s="61"/>
      <c r="I809" s="57" t="str">
        <f t="shared" si="115"/>
        <v>-</v>
      </c>
      <c r="J809" s="26" t="str">
        <f t="shared" si="109"/>
        <v/>
      </c>
      <c r="K809" s="26" t="str">
        <f t="shared" si="116"/>
        <v/>
      </c>
      <c r="L809" s="26" t="str">
        <f t="shared" si="110"/>
        <v/>
      </c>
      <c r="M809" s="26" t="str">
        <f t="shared" si="111"/>
        <v/>
      </c>
      <c r="N809" s="26" t="str">
        <f t="shared" si="112"/>
        <v/>
      </c>
      <c r="O809" s="26" t="str">
        <f t="shared" si="113"/>
        <v/>
      </c>
      <c r="P809" s="56" t="str">
        <f>IF(OR(ISBLANK(Lieferung!$B$15),ISBLANK(G809)),"",IF(M809=FALSE,FALSE,IF(AND((Lieferung!$B$15-YEAR(G809))&gt;=16,(Lieferung!$B$15-YEAR(G809))&lt;=65),TRUE,FALSE)))</f>
        <v/>
      </c>
      <c r="Q809" s="26" t="str">
        <f>IF(ISBLANK(E809),"",IF(COUNTIF(Qualifikation!$O$12:$O$1011,I809)&gt;0,TRUE,FALSE))</f>
        <v/>
      </c>
      <c r="R809" s="62" t="str">
        <f t="shared" si="117"/>
        <v/>
      </c>
    </row>
    <row r="810" spans="1:18" x14ac:dyDescent="0.2">
      <c r="A810" s="46" t="str">
        <f t="shared" si="114"/>
        <v/>
      </c>
      <c r="B810" s="60"/>
      <c r="C810" s="60"/>
      <c r="D810" s="61"/>
      <c r="E810" s="59"/>
      <c r="F810" s="61"/>
      <c r="G810" s="149"/>
      <c r="H810" s="61"/>
      <c r="I810" s="57" t="str">
        <f t="shared" si="115"/>
        <v>-</v>
      </c>
      <c r="J810" s="26" t="str">
        <f t="shared" si="109"/>
        <v/>
      </c>
      <c r="K810" s="26" t="str">
        <f t="shared" si="116"/>
        <v/>
      </c>
      <c r="L810" s="26" t="str">
        <f t="shared" si="110"/>
        <v/>
      </c>
      <c r="M810" s="26" t="str">
        <f t="shared" si="111"/>
        <v/>
      </c>
      <c r="N810" s="26" t="str">
        <f t="shared" si="112"/>
        <v/>
      </c>
      <c r="O810" s="26" t="str">
        <f t="shared" si="113"/>
        <v/>
      </c>
      <c r="P810" s="56" t="str">
        <f>IF(OR(ISBLANK(Lieferung!$B$15),ISBLANK(G810)),"",IF(M810=FALSE,FALSE,IF(AND((Lieferung!$B$15-YEAR(G810))&gt;=16,(Lieferung!$B$15-YEAR(G810))&lt;=65),TRUE,FALSE)))</f>
        <v/>
      </c>
      <c r="Q810" s="26" t="str">
        <f>IF(ISBLANK(E810),"",IF(COUNTIF(Qualifikation!$O$12:$O$1011,I810)&gt;0,TRUE,FALSE))</f>
        <v/>
      </c>
      <c r="R810" s="62" t="str">
        <f t="shared" si="117"/>
        <v/>
      </c>
    </row>
    <row r="811" spans="1:18" x14ac:dyDescent="0.2">
      <c r="A811" s="46" t="str">
        <f t="shared" si="114"/>
        <v/>
      </c>
      <c r="B811" s="60"/>
      <c r="C811" s="60"/>
      <c r="D811" s="61"/>
      <c r="E811" s="59"/>
      <c r="F811" s="61"/>
      <c r="G811" s="149"/>
      <c r="H811" s="61"/>
      <c r="I811" s="57" t="str">
        <f t="shared" si="115"/>
        <v>-</v>
      </c>
      <c r="J811" s="26" t="str">
        <f t="shared" si="109"/>
        <v/>
      </c>
      <c r="K811" s="26" t="str">
        <f t="shared" si="116"/>
        <v/>
      </c>
      <c r="L811" s="26" t="str">
        <f t="shared" si="110"/>
        <v/>
      </c>
      <c r="M811" s="26" t="str">
        <f t="shared" si="111"/>
        <v/>
      </c>
      <c r="N811" s="26" t="str">
        <f t="shared" si="112"/>
        <v/>
      </c>
      <c r="O811" s="26" t="str">
        <f t="shared" si="113"/>
        <v/>
      </c>
      <c r="P811" s="56" t="str">
        <f>IF(OR(ISBLANK(Lieferung!$B$15),ISBLANK(G811)),"",IF(M811=FALSE,FALSE,IF(AND((Lieferung!$B$15-YEAR(G811))&gt;=16,(Lieferung!$B$15-YEAR(G811))&lt;=65),TRUE,FALSE)))</f>
        <v/>
      </c>
      <c r="Q811" s="26" t="str">
        <f>IF(ISBLANK(E811),"",IF(COUNTIF(Qualifikation!$O$12:$O$1011,I811)&gt;0,TRUE,FALSE))</f>
        <v/>
      </c>
      <c r="R811" s="62" t="str">
        <f t="shared" si="117"/>
        <v/>
      </c>
    </row>
    <row r="812" spans="1:18" x14ac:dyDescent="0.2">
      <c r="A812" s="46" t="str">
        <f t="shared" si="114"/>
        <v/>
      </c>
      <c r="B812" s="60"/>
      <c r="C812" s="60"/>
      <c r="D812" s="61"/>
      <c r="E812" s="59"/>
      <c r="F812" s="61"/>
      <c r="G812" s="149"/>
      <c r="H812" s="61"/>
      <c r="I812" s="57" t="str">
        <f t="shared" si="115"/>
        <v>-</v>
      </c>
      <c r="J812" s="26" t="str">
        <f t="shared" ref="J812:J875" si="118">IF(D812="CH.AHV",IF(LEN(E812)=13,IF((MID(E812,13,1)+1-1)=MOD(10-(MID(E812,1,1)+3*MID(E812,2,1)+MID(E812,3,1)+3*MID(E812,4,1)+MID(E812,5,1)+3*MID(E812,6,1)+MID(E812,7,1)+3*MID(E812,8,1)+MID(E812,9,1)+3*MID(E812,10,1)+MID(E812,11,1)+3*MID(E812,12,1)),10),TRUE,FALSE),FALSE),"")</f>
        <v/>
      </c>
      <c r="K812" s="26" t="str">
        <f t="shared" si="116"/>
        <v/>
      </c>
      <c r="L812" s="26" t="str">
        <f t="shared" ref="L812:L875" si="119">IF(ISBLANK(D812),"",IF(OR(ISNA(MATCH(D812,codecatidpers,0)),D812="-"),FALSE,TRUE))</f>
        <v/>
      </c>
      <c r="M812" s="26" t="str">
        <f t="shared" ref="M812:M875" si="120">IF(ISBLANK(G812),"",IF(AND(G812 &gt; DATE(1925,1,1),G812 &lt; DATE(2100,1,1)),TRUE,FALSE))</f>
        <v/>
      </c>
      <c r="N812" s="26" t="str">
        <f t="shared" ref="N812:N875" si="121">IF(ISBLANK(F812),"",IF(OR(ISNA(MATCH(F812,libsex,0)),F812="-"),FALSE,TRUE))</f>
        <v/>
      </c>
      <c r="O812" s="26" t="str">
        <f t="shared" ref="O812:O875" si="122">IF(ISBLANK(H812),"",IF(OR(ISNA(MATCH(H812,libgem,0)),H812="-"),FALSE,TRUE))</f>
        <v/>
      </c>
      <c r="P812" s="56" t="str">
        <f>IF(OR(ISBLANK(Lieferung!$B$15),ISBLANK(G812)),"",IF(M812=FALSE,FALSE,IF(AND((Lieferung!$B$15-YEAR(G812))&gt;=16,(Lieferung!$B$15-YEAR(G812))&lt;=65),TRUE,FALSE)))</f>
        <v/>
      </c>
      <c r="Q812" s="26" t="str">
        <f>IF(ISBLANK(E812),"",IF(COUNTIF(Qualifikation!$O$12:$O$1011,I812)&gt;0,TRUE,FALSE))</f>
        <v/>
      </c>
      <c r="R812" s="62" t="str">
        <f t="shared" si="117"/>
        <v/>
      </c>
    </row>
    <row r="813" spans="1:18" x14ac:dyDescent="0.2">
      <c r="A813" s="46" t="str">
        <f t="shared" si="114"/>
        <v/>
      </c>
      <c r="B813" s="60"/>
      <c r="C813" s="60"/>
      <c r="D813" s="61"/>
      <c r="E813" s="59"/>
      <c r="F813" s="61"/>
      <c r="G813" s="149"/>
      <c r="H813" s="61"/>
      <c r="I813" s="57" t="str">
        <f t="shared" si="115"/>
        <v>-</v>
      </c>
      <c r="J813" s="26" t="str">
        <f t="shared" si="118"/>
        <v/>
      </c>
      <c r="K813" s="26" t="str">
        <f t="shared" si="116"/>
        <v/>
      </c>
      <c r="L813" s="26" t="str">
        <f t="shared" si="119"/>
        <v/>
      </c>
      <c r="M813" s="26" t="str">
        <f t="shared" si="120"/>
        <v/>
      </c>
      <c r="N813" s="26" t="str">
        <f t="shared" si="121"/>
        <v/>
      </c>
      <c r="O813" s="26" t="str">
        <f t="shared" si="122"/>
        <v/>
      </c>
      <c r="P813" s="56" t="str">
        <f>IF(OR(ISBLANK(Lieferung!$B$15),ISBLANK(G813)),"",IF(M813=FALSE,FALSE,IF(AND((Lieferung!$B$15-YEAR(G813))&gt;=16,(Lieferung!$B$15-YEAR(G813))&lt;=65),TRUE,FALSE)))</f>
        <v/>
      </c>
      <c r="Q813" s="26" t="str">
        <f>IF(ISBLANK(E813),"",IF(COUNTIF(Qualifikation!$O$12:$O$1011,I813)&gt;0,TRUE,FALSE))</f>
        <v/>
      </c>
      <c r="R813" s="62" t="str">
        <f t="shared" si="117"/>
        <v/>
      </c>
    </row>
    <row r="814" spans="1:18" x14ac:dyDescent="0.2">
      <c r="A814" s="46" t="str">
        <f t="shared" si="114"/>
        <v/>
      </c>
      <c r="B814" s="60"/>
      <c r="C814" s="60"/>
      <c r="D814" s="61"/>
      <c r="E814" s="59"/>
      <c r="F814" s="61"/>
      <c r="G814" s="149"/>
      <c r="H814" s="61"/>
      <c r="I814" s="57" t="str">
        <f t="shared" si="115"/>
        <v>-</v>
      </c>
      <c r="J814" s="26" t="str">
        <f t="shared" si="118"/>
        <v/>
      </c>
      <c r="K814" s="26" t="str">
        <f t="shared" si="116"/>
        <v/>
      </c>
      <c r="L814" s="26" t="str">
        <f t="shared" si="119"/>
        <v/>
      </c>
      <c r="M814" s="26" t="str">
        <f t="shared" si="120"/>
        <v/>
      </c>
      <c r="N814" s="26" t="str">
        <f t="shared" si="121"/>
        <v/>
      </c>
      <c r="O814" s="26" t="str">
        <f t="shared" si="122"/>
        <v/>
      </c>
      <c r="P814" s="56" t="str">
        <f>IF(OR(ISBLANK(Lieferung!$B$15),ISBLANK(G814)),"",IF(M814=FALSE,FALSE,IF(AND((Lieferung!$B$15-YEAR(G814))&gt;=16,(Lieferung!$B$15-YEAR(G814))&lt;=65),TRUE,FALSE)))</f>
        <v/>
      </c>
      <c r="Q814" s="26" t="str">
        <f>IF(ISBLANK(E814),"",IF(COUNTIF(Qualifikation!$O$12:$O$1011,I814)&gt;0,TRUE,FALSE))</f>
        <v/>
      </c>
      <c r="R814" s="62" t="str">
        <f t="shared" si="117"/>
        <v/>
      </c>
    </row>
    <row r="815" spans="1:18" x14ac:dyDescent="0.2">
      <c r="A815" s="46" t="str">
        <f t="shared" si="114"/>
        <v/>
      </c>
      <c r="B815" s="60"/>
      <c r="C815" s="60"/>
      <c r="D815" s="61"/>
      <c r="E815" s="59"/>
      <c r="F815" s="61"/>
      <c r="G815" s="149"/>
      <c r="H815" s="61"/>
      <c r="I815" s="57" t="str">
        <f t="shared" si="115"/>
        <v>-</v>
      </c>
      <c r="J815" s="26" t="str">
        <f t="shared" si="118"/>
        <v/>
      </c>
      <c r="K815" s="26" t="str">
        <f t="shared" si="116"/>
        <v/>
      </c>
      <c r="L815" s="26" t="str">
        <f t="shared" si="119"/>
        <v/>
      </c>
      <c r="M815" s="26" t="str">
        <f t="shared" si="120"/>
        <v/>
      </c>
      <c r="N815" s="26" t="str">
        <f t="shared" si="121"/>
        <v/>
      </c>
      <c r="O815" s="26" t="str">
        <f t="shared" si="122"/>
        <v/>
      </c>
      <c r="P815" s="56" t="str">
        <f>IF(OR(ISBLANK(Lieferung!$B$15),ISBLANK(G815)),"",IF(M815=FALSE,FALSE,IF(AND((Lieferung!$B$15-YEAR(G815))&gt;=16,(Lieferung!$B$15-YEAR(G815))&lt;=65),TRUE,FALSE)))</f>
        <v/>
      </c>
      <c r="Q815" s="26" t="str">
        <f>IF(ISBLANK(E815),"",IF(COUNTIF(Qualifikation!$O$12:$O$1011,I815)&gt;0,TRUE,FALSE))</f>
        <v/>
      </c>
      <c r="R815" s="62" t="str">
        <f t="shared" si="117"/>
        <v/>
      </c>
    </row>
    <row r="816" spans="1:18" x14ac:dyDescent="0.2">
      <c r="A816" s="46" t="str">
        <f t="shared" si="114"/>
        <v/>
      </c>
      <c r="B816" s="60"/>
      <c r="C816" s="60"/>
      <c r="D816" s="61"/>
      <c r="E816" s="59"/>
      <c r="F816" s="61"/>
      <c r="G816" s="149"/>
      <c r="H816" s="61"/>
      <c r="I816" s="57" t="str">
        <f t="shared" si="115"/>
        <v>-</v>
      </c>
      <c r="J816" s="26" t="str">
        <f t="shared" si="118"/>
        <v/>
      </c>
      <c r="K816" s="26" t="str">
        <f t="shared" si="116"/>
        <v/>
      </c>
      <c r="L816" s="26" t="str">
        <f t="shared" si="119"/>
        <v/>
      </c>
      <c r="M816" s="26" t="str">
        <f t="shared" si="120"/>
        <v/>
      </c>
      <c r="N816" s="26" t="str">
        <f t="shared" si="121"/>
        <v/>
      </c>
      <c r="O816" s="26" t="str">
        <f t="shared" si="122"/>
        <v/>
      </c>
      <c r="P816" s="56" t="str">
        <f>IF(OR(ISBLANK(Lieferung!$B$15),ISBLANK(G816)),"",IF(M816=FALSE,FALSE,IF(AND((Lieferung!$B$15-YEAR(G816))&gt;=16,(Lieferung!$B$15-YEAR(G816))&lt;=65),TRUE,FALSE)))</f>
        <v/>
      </c>
      <c r="Q816" s="26" t="str">
        <f>IF(ISBLANK(E816),"",IF(COUNTIF(Qualifikation!$O$12:$O$1011,I816)&gt;0,TRUE,FALSE))</f>
        <v/>
      </c>
      <c r="R816" s="62" t="str">
        <f t="shared" si="117"/>
        <v/>
      </c>
    </row>
    <row r="817" spans="1:18" x14ac:dyDescent="0.2">
      <c r="A817" s="46" t="str">
        <f t="shared" si="114"/>
        <v/>
      </c>
      <c r="B817" s="60"/>
      <c r="C817" s="60"/>
      <c r="D817" s="61"/>
      <c r="E817" s="59"/>
      <c r="F817" s="61"/>
      <c r="G817" s="149"/>
      <c r="H817" s="61"/>
      <c r="I817" s="57" t="str">
        <f t="shared" si="115"/>
        <v>-</v>
      </c>
      <c r="J817" s="26" t="str">
        <f t="shared" si="118"/>
        <v/>
      </c>
      <c r="K817" s="26" t="str">
        <f t="shared" si="116"/>
        <v/>
      </c>
      <c r="L817" s="26" t="str">
        <f t="shared" si="119"/>
        <v/>
      </c>
      <c r="M817" s="26" t="str">
        <f t="shared" si="120"/>
        <v/>
      </c>
      <c r="N817" s="26" t="str">
        <f t="shared" si="121"/>
        <v/>
      </c>
      <c r="O817" s="26" t="str">
        <f t="shared" si="122"/>
        <v/>
      </c>
      <c r="P817" s="56" t="str">
        <f>IF(OR(ISBLANK(Lieferung!$B$15),ISBLANK(G817)),"",IF(M817=FALSE,FALSE,IF(AND((Lieferung!$B$15-YEAR(G817))&gt;=16,(Lieferung!$B$15-YEAR(G817))&lt;=65),TRUE,FALSE)))</f>
        <v/>
      </c>
      <c r="Q817" s="26" t="str">
        <f>IF(ISBLANK(E817),"",IF(COUNTIF(Qualifikation!$O$12:$O$1011,I817)&gt;0,TRUE,FALSE))</f>
        <v/>
      </c>
      <c r="R817" s="62" t="str">
        <f t="shared" si="117"/>
        <v/>
      </c>
    </row>
    <row r="818" spans="1:18" x14ac:dyDescent="0.2">
      <c r="A818" s="46" t="str">
        <f t="shared" si="114"/>
        <v/>
      </c>
      <c r="B818" s="60"/>
      <c r="C818" s="60"/>
      <c r="D818" s="61"/>
      <c r="E818" s="59"/>
      <c r="F818" s="61"/>
      <c r="G818" s="149"/>
      <c r="H818" s="61"/>
      <c r="I818" s="57" t="str">
        <f t="shared" si="115"/>
        <v>-</v>
      </c>
      <c r="J818" s="26" t="str">
        <f t="shared" si="118"/>
        <v/>
      </c>
      <c r="K818" s="26" t="str">
        <f t="shared" si="116"/>
        <v/>
      </c>
      <c r="L818" s="26" t="str">
        <f t="shared" si="119"/>
        <v/>
      </c>
      <c r="M818" s="26" t="str">
        <f t="shared" si="120"/>
        <v/>
      </c>
      <c r="N818" s="26" t="str">
        <f t="shared" si="121"/>
        <v/>
      </c>
      <c r="O818" s="26" t="str">
        <f t="shared" si="122"/>
        <v/>
      </c>
      <c r="P818" s="56" t="str">
        <f>IF(OR(ISBLANK(Lieferung!$B$15),ISBLANK(G818)),"",IF(M818=FALSE,FALSE,IF(AND((Lieferung!$B$15-YEAR(G818))&gt;=16,(Lieferung!$B$15-YEAR(G818))&lt;=65),TRUE,FALSE)))</f>
        <v/>
      </c>
      <c r="Q818" s="26" t="str">
        <f>IF(ISBLANK(E818),"",IF(COUNTIF(Qualifikation!$O$12:$O$1011,I818)&gt;0,TRUE,FALSE))</f>
        <v/>
      </c>
      <c r="R818" s="62" t="str">
        <f t="shared" si="117"/>
        <v/>
      </c>
    </row>
    <row r="819" spans="1:18" x14ac:dyDescent="0.2">
      <c r="A819" s="46" t="str">
        <f t="shared" si="114"/>
        <v/>
      </c>
      <c r="B819" s="60"/>
      <c r="C819" s="60"/>
      <c r="D819" s="61"/>
      <c r="E819" s="59"/>
      <c r="F819" s="61"/>
      <c r="G819" s="149"/>
      <c r="H819" s="61"/>
      <c r="I819" s="57" t="str">
        <f t="shared" si="115"/>
        <v>-</v>
      </c>
      <c r="J819" s="26" t="str">
        <f t="shared" si="118"/>
        <v/>
      </c>
      <c r="K819" s="26" t="str">
        <f t="shared" si="116"/>
        <v/>
      </c>
      <c r="L819" s="26" t="str">
        <f t="shared" si="119"/>
        <v/>
      </c>
      <c r="M819" s="26" t="str">
        <f t="shared" si="120"/>
        <v/>
      </c>
      <c r="N819" s="26" t="str">
        <f t="shared" si="121"/>
        <v/>
      </c>
      <c r="O819" s="26" t="str">
        <f t="shared" si="122"/>
        <v/>
      </c>
      <c r="P819" s="56" t="str">
        <f>IF(OR(ISBLANK(Lieferung!$B$15),ISBLANK(G819)),"",IF(M819=FALSE,FALSE,IF(AND((Lieferung!$B$15-YEAR(G819))&gt;=16,(Lieferung!$B$15-YEAR(G819))&lt;=65),TRUE,FALSE)))</f>
        <v/>
      </c>
      <c r="Q819" s="26" t="str">
        <f>IF(ISBLANK(E819),"",IF(COUNTIF(Qualifikation!$O$12:$O$1011,I819)&gt;0,TRUE,FALSE))</f>
        <v/>
      </c>
      <c r="R819" s="62" t="str">
        <f t="shared" si="117"/>
        <v/>
      </c>
    </row>
    <row r="820" spans="1:18" x14ac:dyDescent="0.2">
      <c r="A820" s="46" t="str">
        <f t="shared" si="114"/>
        <v/>
      </c>
      <c r="B820" s="60"/>
      <c r="C820" s="60"/>
      <c r="D820" s="61"/>
      <c r="E820" s="59"/>
      <c r="F820" s="61"/>
      <c r="G820" s="149"/>
      <c r="H820" s="61"/>
      <c r="I820" s="57" t="str">
        <f t="shared" si="115"/>
        <v>-</v>
      </c>
      <c r="J820" s="26" t="str">
        <f t="shared" si="118"/>
        <v/>
      </c>
      <c r="K820" s="26" t="str">
        <f t="shared" si="116"/>
        <v/>
      </c>
      <c r="L820" s="26" t="str">
        <f t="shared" si="119"/>
        <v/>
      </c>
      <c r="M820" s="26" t="str">
        <f t="shared" si="120"/>
        <v/>
      </c>
      <c r="N820" s="26" t="str">
        <f t="shared" si="121"/>
        <v/>
      </c>
      <c r="O820" s="26" t="str">
        <f t="shared" si="122"/>
        <v/>
      </c>
      <c r="P820" s="56" t="str">
        <f>IF(OR(ISBLANK(Lieferung!$B$15),ISBLANK(G820)),"",IF(M820=FALSE,FALSE,IF(AND((Lieferung!$B$15-YEAR(G820))&gt;=16,(Lieferung!$B$15-YEAR(G820))&lt;=65),TRUE,FALSE)))</f>
        <v/>
      </c>
      <c r="Q820" s="26" t="str">
        <f>IF(ISBLANK(E820),"",IF(COUNTIF(Qualifikation!$O$12:$O$1011,I820)&gt;0,TRUE,FALSE))</f>
        <v/>
      </c>
      <c r="R820" s="62" t="str">
        <f t="shared" si="117"/>
        <v/>
      </c>
    </row>
    <row r="821" spans="1:18" x14ac:dyDescent="0.2">
      <c r="A821" s="46" t="str">
        <f t="shared" si="114"/>
        <v/>
      </c>
      <c r="B821" s="60"/>
      <c r="C821" s="60"/>
      <c r="D821" s="61"/>
      <c r="E821" s="59"/>
      <c r="F821" s="61"/>
      <c r="G821" s="149"/>
      <c r="H821" s="61"/>
      <c r="I821" s="57" t="str">
        <f t="shared" si="115"/>
        <v>-</v>
      </c>
      <c r="J821" s="26" t="str">
        <f t="shared" si="118"/>
        <v/>
      </c>
      <c r="K821" s="26" t="str">
        <f t="shared" si="116"/>
        <v/>
      </c>
      <c r="L821" s="26" t="str">
        <f t="shared" si="119"/>
        <v/>
      </c>
      <c r="M821" s="26" t="str">
        <f t="shared" si="120"/>
        <v/>
      </c>
      <c r="N821" s="26" t="str">
        <f t="shared" si="121"/>
        <v/>
      </c>
      <c r="O821" s="26" t="str">
        <f t="shared" si="122"/>
        <v/>
      </c>
      <c r="P821" s="56" t="str">
        <f>IF(OR(ISBLANK(Lieferung!$B$15),ISBLANK(G821)),"",IF(M821=FALSE,FALSE,IF(AND((Lieferung!$B$15-YEAR(G821))&gt;=16,(Lieferung!$B$15-YEAR(G821))&lt;=65),TRUE,FALSE)))</f>
        <v/>
      </c>
      <c r="Q821" s="26" t="str">
        <f>IF(ISBLANK(E821),"",IF(COUNTIF(Qualifikation!$O$12:$O$1011,I821)&gt;0,TRUE,FALSE))</f>
        <v/>
      </c>
      <c r="R821" s="62" t="str">
        <f t="shared" si="117"/>
        <v/>
      </c>
    </row>
    <row r="822" spans="1:18" x14ac:dyDescent="0.2">
      <c r="A822" s="46" t="str">
        <f t="shared" si="114"/>
        <v/>
      </c>
      <c r="B822" s="60"/>
      <c r="C822" s="60"/>
      <c r="D822" s="61"/>
      <c r="E822" s="59"/>
      <c r="F822" s="61"/>
      <c r="G822" s="149"/>
      <c r="H822" s="61"/>
      <c r="I822" s="57" t="str">
        <f t="shared" si="115"/>
        <v>-</v>
      </c>
      <c r="J822" s="26" t="str">
        <f t="shared" si="118"/>
        <v/>
      </c>
      <c r="K822" s="26" t="str">
        <f t="shared" si="116"/>
        <v/>
      </c>
      <c r="L822" s="26" t="str">
        <f t="shared" si="119"/>
        <v/>
      </c>
      <c r="M822" s="26" t="str">
        <f t="shared" si="120"/>
        <v/>
      </c>
      <c r="N822" s="26" t="str">
        <f t="shared" si="121"/>
        <v/>
      </c>
      <c r="O822" s="26" t="str">
        <f t="shared" si="122"/>
        <v/>
      </c>
      <c r="P822" s="56" t="str">
        <f>IF(OR(ISBLANK(Lieferung!$B$15),ISBLANK(G822)),"",IF(M822=FALSE,FALSE,IF(AND((Lieferung!$B$15-YEAR(G822))&gt;=16,(Lieferung!$B$15-YEAR(G822))&lt;=65),TRUE,FALSE)))</f>
        <v/>
      </c>
      <c r="Q822" s="26" t="str">
        <f>IF(ISBLANK(E822),"",IF(COUNTIF(Qualifikation!$O$12:$O$1011,I822)&gt;0,TRUE,FALSE))</f>
        <v/>
      </c>
      <c r="R822" s="62" t="str">
        <f t="shared" si="117"/>
        <v/>
      </c>
    </row>
    <row r="823" spans="1:18" x14ac:dyDescent="0.2">
      <c r="A823" s="46" t="str">
        <f t="shared" si="114"/>
        <v/>
      </c>
      <c r="B823" s="60"/>
      <c r="C823" s="60"/>
      <c r="D823" s="61"/>
      <c r="E823" s="59"/>
      <c r="F823" s="61"/>
      <c r="G823" s="149"/>
      <c r="H823" s="61"/>
      <c r="I823" s="57" t="str">
        <f t="shared" si="115"/>
        <v>-</v>
      </c>
      <c r="J823" s="26" t="str">
        <f t="shared" si="118"/>
        <v/>
      </c>
      <c r="K823" s="26" t="str">
        <f t="shared" si="116"/>
        <v/>
      </c>
      <c r="L823" s="26" t="str">
        <f t="shared" si="119"/>
        <v/>
      </c>
      <c r="M823" s="26" t="str">
        <f t="shared" si="120"/>
        <v/>
      </c>
      <c r="N823" s="26" t="str">
        <f t="shared" si="121"/>
        <v/>
      </c>
      <c r="O823" s="26" t="str">
        <f t="shared" si="122"/>
        <v/>
      </c>
      <c r="P823" s="56" t="str">
        <f>IF(OR(ISBLANK(Lieferung!$B$15),ISBLANK(G823)),"",IF(M823=FALSE,FALSE,IF(AND((Lieferung!$B$15-YEAR(G823))&gt;=16,(Lieferung!$B$15-YEAR(G823))&lt;=65),TRUE,FALSE)))</f>
        <v/>
      </c>
      <c r="Q823" s="26" t="str">
        <f>IF(ISBLANK(E823),"",IF(COUNTIF(Qualifikation!$O$12:$O$1011,I823)&gt;0,TRUE,FALSE))</f>
        <v/>
      </c>
      <c r="R823" s="62" t="str">
        <f t="shared" si="117"/>
        <v/>
      </c>
    </row>
    <row r="824" spans="1:18" x14ac:dyDescent="0.2">
      <c r="A824" s="46" t="str">
        <f t="shared" si="114"/>
        <v/>
      </c>
      <c r="B824" s="60"/>
      <c r="C824" s="60"/>
      <c r="D824" s="61"/>
      <c r="E824" s="59"/>
      <c r="F824" s="61"/>
      <c r="G824" s="149"/>
      <c r="H824" s="61"/>
      <c r="I824" s="57" t="str">
        <f t="shared" si="115"/>
        <v>-</v>
      </c>
      <c r="J824" s="26" t="str">
        <f t="shared" si="118"/>
        <v/>
      </c>
      <c r="K824" s="26" t="str">
        <f t="shared" si="116"/>
        <v/>
      </c>
      <c r="L824" s="26" t="str">
        <f t="shared" si="119"/>
        <v/>
      </c>
      <c r="M824" s="26" t="str">
        <f t="shared" si="120"/>
        <v/>
      </c>
      <c r="N824" s="26" t="str">
        <f t="shared" si="121"/>
        <v/>
      </c>
      <c r="O824" s="26" t="str">
        <f t="shared" si="122"/>
        <v/>
      </c>
      <c r="P824" s="56" t="str">
        <f>IF(OR(ISBLANK(Lieferung!$B$15),ISBLANK(G824)),"",IF(M824=FALSE,FALSE,IF(AND((Lieferung!$B$15-YEAR(G824))&gt;=16,(Lieferung!$B$15-YEAR(G824))&lt;=65),TRUE,FALSE)))</f>
        <v/>
      </c>
      <c r="Q824" s="26" t="str">
        <f>IF(ISBLANK(E824),"",IF(COUNTIF(Qualifikation!$O$12:$O$1011,I824)&gt;0,TRUE,FALSE))</f>
        <v/>
      </c>
      <c r="R824" s="62" t="str">
        <f t="shared" si="117"/>
        <v/>
      </c>
    </row>
    <row r="825" spans="1:18" x14ac:dyDescent="0.2">
      <c r="A825" s="46" t="str">
        <f t="shared" si="114"/>
        <v/>
      </c>
      <c r="B825" s="60"/>
      <c r="C825" s="60"/>
      <c r="D825" s="61"/>
      <c r="E825" s="59"/>
      <c r="F825" s="61"/>
      <c r="G825" s="149"/>
      <c r="H825" s="61"/>
      <c r="I825" s="57" t="str">
        <f t="shared" si="115"/>
        <v>-</v>
      </c>
      <c r="J825" s="26" t="str">
        <f t="shared" si="118"/>
        <v/>
      </c>
      <c r="K825" s="26" t="str">
        <f t="shared" si="116"/>
        <v/>
      </c>
      <c r="L825" s="26" t="str">
        <f t="shared" si="119"/>
        <v/>
      </c>
      <c r="M825" s="26" t="str">
        <f t="shared" si="120"/>
        <v/>
      </c>
      <c r="N825" s="26" t="str">
        <f t="shared" si="121"/>
        <v/>
      </c>
      <c r="O825" s="26" t="str">
        <f t="shared" si="122"/>
        <v/>
      </c>
      <c r="P825" s="56" t="str">
        <f>IF(OR(ISBLANK(Lieferung!$B$15),ISBLANK(G825)),"",IF(M825=FALSE,FALSE,IF(AND((Lieferung!$B$15-YEAR(G825))&gt;=16,(Lieferung!$B$15-YEAR(G825))&lt;=65),TRUE,FALSE)))</f>
        <v/>
      </c>
      <c r="Q825" s="26" t="str">
        <f>IF(ISBLANK(E825),"",IF(COUNTIF(Qualifikation!$O$12:$O$1011,I825)&gt;0,TRUE,FALSE))</f>
        <v/>
      </c>
      <c r="R825" s="62" t="str">
        <f t="shared" si="117"/>
        <v/>
      </c>
    </row>
    <row r="826" spans="1:18" x14ac:dyDescent="0.2">
      <c r="A826" s="46" t="str">
        <f t="shared" si="114"/>
        <v/>
      </c>
      <c r="B826" s="60"/>
      <c r="C826" s="60"/>
      <c r="D826" s="61"/>
      <c r="E826" s="59"/>
      <c r="F826" s="61"/>
      <c r="G826" s="149"/>
      <c r="H826" s="61"/>
      <c r="I826" s="57" t="str">
        <f t="shared" si="115"/>
        <v>-</v>
      </c>
      <c r="J826" s="26" t="str">
        <f t="shared" si="118"/>
        <v/>
      </c>
      <c r="K826" s="26" t="str">
        <f t="shared" si="116"/>
        <v/>
      </c>
      <c r="L826" s="26" t="str">
        <f t="shared" si="119"/>
        <v/>
      </c>
      <c r="M826" s="26" t="str">
        <f t="shared" si="120"/>
        <v/>
      </c>
      <c r="N826" s="26" t="str">
        <f t="shared" si="121"/>
        <v/>
      </c>
      <c r="O826" s="26" t="str">
        <f t="shared" si="122"/>
        <v/>
      </c>
      <c r="P826" s="56" t="str">
        <f>IF(OR(ISBLANK(Lieferung!$B$15),ISBLANK(G826)),"",IF(M826=FALSE,FALSE,IF(AND((Lieferung!$B$15-YEAR(G826))&gt;=16,(Lieferung!$B$15-YEAR(G826))&lt;=65),TRUE,FALSE)))</f>
        <v/>
      </c>
      <c r="Q826" s="26" t="str">
        <f>IF(ISBLANK(E826),"",IF(COUNTIF(Qualifikation!$O$12:$O$1011,I826)&gt;0,TRUE,FALSE))</f>
        <v/>
      </c>
      <c r="R826" s="62" t="str">
        <f t="shared" si="117"/>
        <v/>
      </c>
    </row>
    <row r="827" spans="1:18" x14ac:dyDescent="0.2">
      <c r="A827" s="46" t="str">
        <f t="shared" si="114"/>
        <v/>
      </c>
      <c r="B827" s="60"/>
      <c r="C827" s="60"/>
      <c r="D827" s="61"/>
      <c r="E827" s="59"/>
      <c r="F827" s="61"/>
      <c r="G827" s="149"/>
      <c r="H827" s="61"/>
      <c r="I827" s="57" t="str">
        <f t="shared" si="115"/>
        <v>-</v>
      </c>
      <c r="J827" s="26" t="str">
        <f t="shared" si="118"/>
        <v/>
      </c>
      <c r="K827" s="26" t="str">
        <f t="shared" si="116"/>
        <v/>
      </c>
      <c r="L827" s="26" t="str">
        <f t="shared" si="119"/>
        <v/>
      </c>
      <c r="M827" s="26" t="str">
        <f t="shared" si="120"/>
        <v/>
      </c>
      <c r="N827" s="26" t="str">
        <f t="shared" si="121"/>
        <v/>
      </c>
      <c r="O827" s="26" t="str">
        <f t="shared" si="122"/>
        <v/>
      </c>
      <c r="P827" s="56" t="str">
        <f>IF(OR(ISBLANK(Lieferung!$B$15),ISBLANK(G827)),"",IF(M827=FALSE,FALSE,IF(AND((Lieferung!$B$15-YEAR(G827))&gt;=16,(Lieferung!$B$15-YEAR(G827))&lt;=65),TRUE,FALSE)))</f>
        <v/>
      </c>
      <c r="Q827" s="26" t="str">
        <f>IF(ISBLANK(E827),"",IF(COUNTIF(Qualifikation!$O$12:$O$1011,I827)&gt;0,TRUE,FALSE))</f>
        <v/>
      </c>
      <c r="R827" s="62" t="str">
        <f t="shared" si="117"/>
        <v/>
      </c>
    </row>
    <row r="828" spans="1:18" x14ac:dyDescent="0.2">
      <c r="A828" s="46" t="str">
        <f t="shared" si="114"/>
        <v/>
      </c>
      <c r="B828" s="60"/>
      <c r="C828" s="60"/>
      <c r="D828" s="61"/>
      <c r="E828" s="59"/>
      <c r="F828" s="61"/>
      <c r="G828" s="149"/>
      <c r="H828" s="61"/>
      <c r="I828" s="57" t="str">
        <f t="shared" si="115"/>
        <v>-</v>
      </c>
      <c r="J828" s="26" t="str">
        <f t="shared" si="118"/>
        <v/>
      </c>
      <c r="K828" s="26" t="str">
        <f t="shared" si="116"/>
        <v/>
      </c>
      <c r="L828" s="26" t="str">
        <f t="shared" si="119"/>
        <v/>
      </c>
      <c r="M828" s="26" t="str">
        <f t="shared" si="120"/>
        <v/>
      </c>
      <c r="N828" s="26" t="str">
        <f t="shared" si="121"/>
        <v/>
      </c>
      <c r="O828" s="26" t="str">
        <f t="shared" si="122"/>
        <v/>
      </c>
      <c r="P828" s="56" t="str">
        <f>IF(OR(ISBLANK(Lieferung!$B$15),ISBLANK(G828)),"",IF(M828=FALSE,FALSE,IF(AND((Lieferung!$B$15-YEAR(G828))&gt;=16,(Lieferung!$B$15-YEAR(G828))&lt;=65),TRUE,FALSE)))</f>
        <v/>
      </c>
      <c r="Q828" s="26" t="str">
        <f>IF(ISBLANK(E828),"",IF(COUNTIF(Qualifikation!$O$12:$O$1011,I828)&gt;0,TRUE,FALSE))</f>
        <v/>
      </c>
      <c r="R828" s="62" t="str">
        <f t="shared" si="117"/>
        <v/>
      </c>
    </row>
    <row r="829" spans="1:18" x14ac:dyDescent="0.2">
      <c r="A829" s="46" t="str">
        <f t="shared" si="114"/>
        <v/>
      </c>
      <c r="B829" s="60"/>
      <c r="C829" s="60"/>
      <c r="D829" s="61"/>
      <c r="E829" s="59"/>
      <c r="F829" s="61"/>
      <c r="G829" s="149"/>
      <c r="H829" s="61"/>
      <c r="I829" s="57" t="str">
        <f t="shared" si="115"/>
        <v>-</v>
      </c>
      <c r="J829" s="26" t="str">
        <f t="shared" si="118"/>
        <v/>
      </c>
      <c r="K829" s="26" t="str">
        <f t="shared" si="116"/>
        <v/>
      </c>
      <c r="L829" s="26" t="str">
        <f t="shared" si="119"/>
        <v/>
      </c>
      <c r="M829" s="26" t="str">
        <f t="shared" si="120"/>
        <v/>
      </c>
      <c r="N829" s="26" t="str">
        <f t="shared" si="121"/>
        <v/>
      </c>
      <c r="O829" s="26" t="str">
        <f t="shared" si="122"/>
        <v/>
      </c>
      <c r="P829" s="56" t="str">
        <f>IF(OR(ISBLANK(Lieferung!$B$15),ISBLANK(G829)),"",IF(M829=FALSE,FALSE,IF(AND((Lieferung!$B$15-YEAR(G829))&gt;=16,(Lieferung!$B$15-YEAR(G829))&lt;=65),TRUE,FALSE)))</f>
        <v/>
      </c>
      <c r="Q829" s="26" t="str">
        <f>IF(ISBLANK(E829),"",IF(COUNTIF(Qualifikation!$O$12:$O$1011,I829)&gt;0,TRUE,FALSE))</f>
        <v/>
      </c>
      <c r="R829" s="62" t="str">
        <f t="shared" si="117"/>
        <v/>
      </c>
    </row>
    <row r="830" spans="1:18" x14ac:dyDescent="0.2">
      <c r="A830" s="46" t="str">
        <f t="shared" si="114"/>
        <v/>
      </c>
      <c r="B830" s="60"/>
      <c r="C830" s="60"/>
      <c r="D830" s="61"/>
      <c r="E830" s="59"/>
      <c r="F830" s="61"/>
      <c r="G830" s="149"/>
      <c r="H830" s="61"/>
      <c r="I830" s="57" t="str">
        <f t="shared" si="115"/>
        <v>-</v>
      </c>
      <c r="J830" s="26" t="str">
        <f t="shared" si="118"/>
        <v/>
      </c>
      <c r="K830" s="26" t="str">
        <f t="shared" si="116"/>
        <v/>
      </c>
      <c r="L830" s="26" t="str">
        <f t="shared" si="119"/>
        <v/>
      </c>
      <c r="M830" s="26" t="str">
        <f t="shared" si="120"/>
        <v/>
      </c>
      <c r="N830" s="26" t="str">
        <f t="shared" si="121"/>
        <v/>
      </c>
      <c r="O830" s="26" t="str">
        <f t="shared" si="122"/>
        <v/>
      </c>
      <c r="P830" s="56" t="str">
        <f>IF(OR(ISBLANK(Lieferung!$B$15),ISBLANK(G830)),"",IF(M830=FALSE,FALSE,IF(AND((Lieferung!$B$15-YEAR(G830))&gt;=16,(Lieferung!$B$15-YEAR(G830))&lt;=65),TRUE,FALSE)))</f>
        <v/>
      </c>
      <c r="Q830" s="26" t="str">
        <f>IF(ISBLANK(E830),"",IF(COUNTIF(Qualifikation!$O$12:$O$1011,I830)&gt;0,TRUE,FALSE))</f>
        <v/>
      </c>
      <c r="R830" s="62" t="str">
        <f t="shared" si="117"/>
        <v/>
      </c>
    </row>
    <row r="831" spans="1:18" x14ac:dyDescent="0.2">
      <c r="A831" s="46" t="str">
        <f t="shared" si="114"/>
        <v/>
      </c>
      <c r="B831" s="60"/>
      <c r="C831" s="60"/>
      <c r="D831" s="61"/>
      <c r="E831" s="59"/>
      <c r="F831" s="61"/>
      <c r="G831" s="149"/>
      <c r="H831" s="61"/>
      <c r="I831" s="57" t="str">
        <f t="shared" si="115"/>
        <v>-</v>
      </c>
      <c r="J831" s="26" t="str">
        <f t="shared" si="118"/>
        <v/>
      </c>
      <c r="K831" s="26" t="str">
        <f t="shared" si="116"/>
        <v/>
      </c>
      <c r="L831" s="26" t="str">
        <f t="shared" si="119"/>
        <v/>
      </c>
      <c r="M831" s="26" t="str">
        <f t="shared" si="120"/>
        <v/>
      </c>
      <c r="N831" s="26" t="str">
        <f t="shared" si="121"/>
        <v/>
      </c>
      <c r="O831" s="26" t="str">
        <f t="shared" si="122"/>
        <v/>
      </c>
      <c r="P831" s="56" t="str">
        <f>IF(OR(ISBLANK(Lieferung!$B$15),ISBLANK(G831)),"",IF(M831=FALSE,FALSE,IF(AND((Lieferung!$B$15-YEAR(G831))&gt;=16,(Lieferung!$B$15-YEAR(G831))&lt;=65),TRUE,FALSE)))</f>
        <v/>
      </c>
      <c r="Q831" s="26" t="str">
        <f>IF(ISBLANK(E831),"",IF(COUNTIF(Qualifikation!$O$12:$O$1011,I831)&gt;0,TRUE,FALSE))</f>
        <v/>
      </c>
      <c r="R831" s="62" t="str">
        <f t="shared" si="117"/>
        <v/>
      </c>
    </row>
    <row r="832" spans="1:18" x14ac:dyDescent="0.2">
      <c r="A832" s="46" t="str">
        <f t="shared" si="114"/>
        <v/>
      </c>
      <c r="B832" s="60"/>
      <c r="C832" s="60"/>
      <c r="D832" s="61"/>
      <c r="E832" s="59"/>
      <c r="F832" s="61"/>
      <c r="G832" s="149"/>
      <c r="H832" s="61"/>
      <c r="I832" s="57" t="str">
        <f t="shared" si="115"/>
        <v>-</v>
      </c>
      <c r="J832" s="26" t="str">
        <f t="shared" si="118"/>
        <v/>
      </c>
      <c r="K832" s="26" t="str">
        <f t="shared" si="116"/>
        <v/>
      </c>
      <c r="L832" s="26" t="str">
        <f t="shared" si="119"/>
        <v/>
      </c>
      <c r="M832" s="26" t="str">
        <f t="shared" si="120"/>
        <v/>
      </c>
      <c r="N832" s="26" t="str">
        <f t="shared" si="121"/>
        <v/>
      </c>
      <c r="O832" s="26" t="str">
        <f t="shared" si="122"/>
        <v/>
      </c>
      <c r="P832" s="56" t="str">
        <f>IF(OR(ISBLANK(Lieferung!$B$15),ISBLANK(G832)),"",IF(M832=FALSE,FALSE,IF(AND((Lieferung!$B$15-YEAR(G832))&gt;=16,(Lieferung!$B$15-YEAR(G832))&lt;=65),TRUE,FALSE)))</f>
        <v/>
      </c>
      <c r="Q832" s="26" t="str">
        <f>IF(ISBLANK(E832),"",IF(COUNTIF(Qualifikation!$O$12:$O$1011,I832)&gt;0,TRUE,FALSE))</f>
        <v/>
      </c>
      <c r="R832" s="62" t="str">
        <f t="shared" si="117"/>
        <v/>
      </c>
    </row>
    <row r="833" spans="1:18" x14ac:dyDescent="0.2">
      <c r="A833" s="46" t="str">
        <f t="shared" si="114"/>
        <v/>
      </c>
      <c r="B833" s="60"/>
      <c r="C833" s="60"/>
      <c r="D833" s="61"/>
      <c r="E833" s="59"/>
      <c r="F833" s="61"/>
      <c r="G833" s="149"/>
      <c r="H833" s="61"/>
      <c r="I833" s="57" t="str">
        <f t="shared" si="115"/>
        <v>-</v>
      </c>
      <c r="J833" s="26" t="str">
        <f t="shared" si="118"/>
        <v/>
      </c>
      <c r="K833" s="26" t="str">
        <f t="shared" si="116"/>
        <v/>
      </c>
      <c r="L833" s="26" t="str">
        <f t="shared" si="119"/>
        <v/>
      </c>
      <c r="M833" s="26" t="str">
        <f t="shared" si="120"/>
        <v/>
      </c>
      <c r="N833" s="26" t="str">
        <f t="shared" si="121"/>
        <v/>
      </c>
      <c r="O833" s="26" t="str">
        <f t="shared" si="122"/>
        <v/>
      </c>
      <c r="P833" s="56" t="str">
        <f>IF(OR(ISBLANK(Lieferung!$B$15),ISBLANK(G833)),"",IF(M833=FALSE,FALSE,IF(AND((Lieferung!$B$15-YEAR(G833))&gt;=16,(Lieferung!$B$15-YEAR(G833))&lt;=65),TRUE,FALSE)))</f>
        <v/>
      </c>
      <c r="Q833" s="26" t="str">
        <f>IF(ISBLANK(E833),"",IF(COUNTIF(Qualifikation!$O$12:$O$1011,I833)&gt;0,TRUE,FALSE))</f>
        <v/>
      </c>
      <c r="R833" s="62" t="str">
        <f t="shared" si="117"/>
        <v/>
      </c>
    </row>
    <row r="834" spans="1:18" x14ac:dyDescent="0.2">
      <c r="A834" s="46" t="str">
        <f t="shared" si="114"/>
        <v/>
      </c>
      <c r="B834" s="60"/>
      <c r="C834" s="60"/>
      <c r="D834" s="61"/>
      <c r="E834" s="59"/>
      <c r="F834" s="61"/>
      <c r="G834" s="149"/>
      <c r="H834" s="61"/>
      <c r="I834" s="57" t="str">
        <f t="shared" si="115"/>
        <v>-</v>
      </c>
      <c r="J834" s="26" t="str">
        <f t="shared" si="118"/>
        <v/>
      </c>
      <c r="K834" s="26" t="str">
        <f t="shared" si="116"/>
        <v/>
      </c>
      <c r="L834" s="26" t="str">
        <f t="shared" si="119"/>
        <v/>
      </c>
      <c r="M834" s="26" t="str">
        <f t="shared" si="120"/>
        <v/>
      </c>
      <c r="N834" s="26" t="str">
        <f t="shared" si="121"/>
        <v/>
      </c>
      <c r="O834" s="26" t="str">
        <f t="shared" si="122"/>
        <v/>
      </c>
      <c r="P834" s="56" t="str">
        <f>IF(OR(ISBLANK(Lieferung!$B$15),ISBLANK(G834)),"",IF(M834=FALSE,FALSE,IF(AND((Lieferung!$B$15-YEAR(G834))&gt;=16,(Lieferung!$B$15-YEAR(G834))&lt;=65),TRUE,FALSE)))</f>
        <v/>
      </c>
      <c r="Q834" s="26" t="str">
        <f>IF(ISBLANK(E834),"",IF(COUNTIF(Qualifikation!$O$12:$O$1011,I834)&gt;0,TRUE,FALSE))</f>
        <v/>
      </c>
      <c r="R834" s="62" t="str">
        <f t="shared" si="117"/>
        <v/>
      </c>
    </row>
    <row r="835" spans="1:18" x14ac:dyDescent="0.2">
      <c r="A835" s="46" t="str">
        <f t="shared" si="114"/>
        <v/>
      </c>
      <c r="B835" s="60"/>
      <c r="C835" s="60"/>
      <c r="D835" s="61"/>
      <c r="E835" s="59"/>
      <c r="F835" s="61"/>
      <c r="G835" s="149"/>
      <c r="H835" s="61"/>
      <c r="I835" s="57" t="str">
        <f t="shared" si="115"/>
        <v>-</v>
      </c>
      <c r="J835" s="26" t="str">
        <f t="shared" si="118"/>
        <v/>
      </c>
      <c r="K835" s="26" t="str">
        <f t="shared" si="116"/>
        <v/>
      </c>
      <c r="L835" s="26" t="str">
        <f t="shared" si="119"/>
        <v/>
      </c>
      <c r="M835" s="26" t="str">
        <f t="shared" si="120"/>
        <v/>
      </c>
      <c r="N835" s="26" t="str">
        <f t="shared" si="121"/>
        <v/>
      </c>
      <c r="O835" s="26" t="str">
        <f t="shared" si="122"/>
        <v/>
      </c>
      <c r="P835" s="56" t="str">
        <f>IF(OR(ISBLANK(Lieferung!$B$15),ISBLANK(G835)),"",IF(M835=FALSE,FALSE,IF(AND((Lieferung!$B$15-YEAR(G835))&gt;=16,(Lieferung!$B$15-YEAR(G835))&lt;=65),TRUE,FALSE)))</f>
        <v/>
      </c>
      <c r="Q835" s="26" t="str">
        <f>IF(ISBLANK(E835),"",IF(COUNTIF(Qualifikation!$O$12:$O$1011,I835)&gt;0,TRUE,FALSE))</f>
        <v/>
      </c>
      <c r="R835" s="62" t="str">
        <f t="shared" si="117"/>
        <v/>
      </c>
    </row>
    <row r="836" spans="1:18" x14ac:dyDescent="0.2">
      <c r="A836" s="46" t="str">
        <f t="shared" si="114"/>
        <v/>
      </c>
      <c r="B836" s="60"/>
      <c r="C836" s="60"/>
      <c r="D836" s="61"/>
      <c r="E836" s="59"/>
      <c r="F836" s="61"/>
      <c r="G836" s="149"/>
      <c r="H836" s="61"/>
      <c r="I836" s="57" t="str">
        <f t="shared" si="115"/>
        <v>-</v>
      </c>
      <c r="J836" s="26" t="str">
        <f t="shared" si="118"/>
        <v/>
      </c>
      <c r="K836" s="26" t="str">
        <f t="shared" si="116"/>
        <v/>
      </c>
      <c r="L836" s="26" t="str">
        <f t="shared" si="119"/>
        <v/>
      </c>
      <c r="M836" s="26" t="str">
        <f t="shared" si="120"/>
        <v/>
      </c>
      <c r="N836" s="26" t="str">
        <f t="shared" si="121"/>
        <v/>
      </c>
      <c r="O836" s="26" t="str">
        <f t="shared" si="122"/>
        <v/>
      </c>
      <c r="P836" s="56" t="str">
        <f>IF(OR(ISBLANK(Lieferung!$B$15),ISBLANK(G836)),"",IF(M836=FALSE,FALSE,IF(AND((Lieferung!$B$15-YEAR(G836))&gt;=16,(Lieferung!$B$15-YEAR(G836))&lt;=65),TRUE,FALSE)))</f>
        <v/>
      </c>
      <c r="Q836" s="26" t="str">
        <f>IF(ISBLANK(E836),"",IF(COUNTIF(Qualifikation!$O$12:$O$1011,I836)&gt;0,TRUE,FALSE))</f>
        <v/>
      </c>
      <c r="R836" s="62" t="str">
        <f t="shared" si="117"/>
        <v/>
      </c>
    </row>
    <row r="837" spans="1:18" x14ac:dyDescent="0.2">
      <c r="A837" s="46" t="str">
        <f t="shared" si="114"/>
        <v/>
      </c>
      <c r="B837" s="60"/>
      <c r="C837" s="60"/>
      <c r="D837" s="61"/>
      <c r="E837" s="59"/>
      <c r="F837" s="61"/>
      <c r="G837" s="149"/>
      <c r="H837" s="61"/>
      <c r="I837" s="57" t="str">
        <f t="shared" si="115"/>
        <v>-</v>
      </c>
      <c r="J837" s="26" t="str">
        <f t="shared" si="118"/>
        <v/>
      </c>
      <c r="K837" s="26" t="str">
        <f t="shared" si="116"/>
        <v/>
      </c>
      <c r="L837" s="26" t="str">
        <f t="shared" si="119"/>
        <v/>
      </c>
      <c r="M837" s="26" t="str">
        <f t="shared" si="120"/>
        <v/>
      </c>
      <c r="N837" s="26" t="str">
        <f t="shared" si="121"/>
        <v/>
      </c>
      <c r="O837" s="26" t="str">
        <f t="shared" si="122"/>
        <v/>
      </c>
      <c r="P837" s="56" t="str">
        <f>IF(OR(ISBLANK(Lieferung!$B$15),ISBLANK(G837)),"",IF(M837=FALSE,FALSE,IF(AND((Lieferung!$B$15-YEAR(G837))&gt;=16,(Lieferung!$B$15-YEAR(G837))&lt;=65),TRUE,FALSE)))</f>
        <v/>
      </c>
      <c r="Q837" s="26" t="str">
        <f>IF(ISBLANK(E837),"",IF(COUNTIF(Qualifikation!$O$12:$O$1011,I837)&gt;0,TRUE,FALSE))</f>
        <v/>
      </c>
      <c r="R837" s="62" t="str">
        <f t="shared" si="117"/>
        <v/>
      </c>
    </row>
    <row r="838" spans="1:18" x14ac:dyDescent="0.2">
      <c r="A838" s="46" t="str">
        <f t="shared" si="114"/>
        <v/>
      </c>
      <c r="B838" s="60"/>
      <c r="C838" s="60"/>
      <c r="D838" s="61"/>
      <c r="E838" s="59"/>
      <c r="F838" s="61"/>
      <c r="G838" s="149"/>
      <c r="H838" s="61"/>
      <c r="I838" s="57" t="str">
        <f t="shared" si="115"/>
        <v>-</v>
      </c>
      <c r="J838" s="26" t="str">
        <f t="shared" si="118"/>
        <v/>
      </c>
      <c r="K838" s="26" t="str">
        <f t="shared" si="116"/>
        <v/>
      </c>
      <c r="L838" s="26" t="str">
        <f t="shared" si="119"/>
        <v/>
      </c>
      <c r="M838" s="26" t="str">
        <f t="shared" si="120"/>
        <v/>
      </c>
      <c r="N838" s="26" t="str">
        <f t="shared" si="121"/>
        <v/>
      </c>
      <c r="O838" s="26" t="str">
        <f t="shared" si="122"/>
        <v/>
      </c>
      <c r="P838" s="56" t="str">
        <f>IF(OR(ISBLANK(Lieferung!$B$15),ISBLANK(G838)),"",IF(M838=FALSE,FALSE,IF(AND((Lieferung!$B$15-YEAR(G838))&gt;=16,(Lieferung!$B$15-YEAR(G838))&lt;=65),TRUE,FALSE)))</f>
        <v/>
      </c>
      <c r="Q838" s="26" t="str">
        <f>IF(ISBLANK(E838),"",IF(COUNTIF(Qualifikation!$O$12:$O$1011,I838)&gt;0,TRUE,FALSE))</f>
        <v/>
      </c>
      <c r="R838" s="62" t="str">
        <f t="shared" si="117"/>
        <v/>
      </c>
    </row>
    <row r="839" spans="1:18" x14ac:dyDescent="0.2">
      <c r="A839" s="46" t="str">
        <f t="shared" si="114"/>
        <v/>
      </c>
      <c r="B839" s="60"/>
      <c r="C839" s="60"/>
      <c r="D839" s="61"/>
      <c r="E839" s="59"/>
      <c r="F839" s="61"/>
      <c r="G839" s="149"/>
      <c r="H839" s="61"/>
      <c r="I839" s="57" t="str">
        <f t="shared" si="115"/>
        <v>-</v>
      </c>
      <c r="J839" s="26" t="str">
        <f t="shared" si="118"/>
        <v/>
      </c>
      <c r="K839" s="26" t="str">
        <f t="shared" si="116"/>
        <v/>
      </c>
      <c r="L839" s="26" t="str">
        <f t="shared" si="119"/>
        <v/>
      </c>
      <c r="M839" s="26" t="str">
        <f t="shared" si="120"/>
        <v/>
      </c>
      <c r="N839" s="26" t="str">
        <f t="shared" si="121"/>
        <v/>
      </c>
      <c r="O839" s="26" t="str">
        <f t="shared" si="122"/>
        <v/>
      </c>
      <c r="P839" s="56" t="str">
        <f>IF(OR(ISBLANK(Lieferung!$B$15),ISBLANK(G839)),"",IF(M839=FALSE,FALSE,IF(AND((Lieferung!$B$15-YEAR(G839))&gt;=16,(Lieferung!$B$15-YEAR(G839))&lt;=65),TRUE,FALSE)))</f>
        <v/>
      </c>
      <c r="Q839" s="26" t="str">
        <f>IF(ISBLANK(E839),"",IF(COUNTIF(Qualifikation!$O$12:$O$1011,I839)&gt;0,TRUE,FALSE))</f>
        <v/>
      </c>
      <c r="R839" s="62" t="str">
        <f t="shared" si="117"/>
        <v/>
      </c>
    </row>
    <row r="840" spans="1:18" x14ac:dyDescent="0.2">
      <c r="A840" s="46" t="str">
        <f t="shared" si="114"/>
        <v/>
      </c>
      <c r="B840" s="60"/>
      <c r="C840" s="60"/>
      <c r="D840" s="61"/>
      <c r="E840" s="59"/>
      <c r="F840" s="61"/>
      <c r="G840" s="149"/>
      <c r="H840" s="61"/>
      <c r="I840" s="57" t="str">
        <f t="shared" si="115"/>
        <v>-</v>
      </c>
      <c r="J840" s="26" t="str">
        <f t="shared" si="118"/>
        <v/>
      </c>
      <c r="K840" s="26" t="str">
        <f t="shared" si="116"/>
        <v/>
      </c>
      <c r="L840" s="26" t="str">
        <f t="shared" si="119"/>
        <v/>
      </c>
      <c r="M840" s="26" t="str">
        <f t="shared" si="120"/>
        <v/>
      </c>
      <c r="N840" s="26" t="str">
        <f t="shared" si="121"/>
        <v/>
      </c>
      <c r="O840" s="26" t="str">
        <f t="shared" si="122"/>
        <v/>
      </c>
      <c r="P840" s="56" t="str">
        <f>IF(OR(ISBLANK(Lieferung!$B$15),ISBLANK(G840)),"",IF(M840=FALSE,FALSE,IF(AND((Lieferung!$B$15-YEAR(G840))&gt;=16,(Lieferung!$B$15-YEAR(G840))&lt;=65),TRUE,FALSE)))</f>
        <v/>
      </c>
      <c r="Q840" s="26" t="str">
        <f>IF(ISBLANK(E840),"",IF(COUNTIF(Qualifikation!$O$12:$O$1011,I840)&gt;0,TRUE,FALSE))</f>
        <v/>
      </c>
      <c r="R840" s="62" t="str">
        <f t="shared" si="117"/>
        <v/>
      </c>
    </row>
    <row r="841" spans="1:18" x14ac:dyDescent="0.2">
      <c r="A841" s="46" t="str">
        <f t="shared" si="114"/>
        <v/>
      </c>
      <c r="B841" s="60"/>
      <c r="C841" s="60"/>
      <c r="D841" s="61"/>
      <c r="E841" s="59"/>
      <c r="F841" s="61"/>
      <c r="G841" s="149"/>
      <c r="H841" s="61"/>
      <c r="I841" s="57" t="str">
        <f t="shared" si="115"/>
        <v>-</v>
      </c>
      <c r="J841" s="26" t="str">
        <f t="shared" si="118"/>
        <v/>
      </c>
      <c r="K841" s="26" t="str">
        <f t="shared" si="116"/>
        <v/>
      </c>
      <c r="L841" s="26" t="str">
        <f t="shared" si="119"/>
        <v/>
      </c>
      <c r="M841" s="26" t="str">
        <f t="shared" si="120"/>
        <v/>
      </c>
      <c r="N841" s="26" t="str">
        <f t="shared" si="121"/>
        <v/>
      </c>
      <c r="O841" s="26" t="str">
        <f t="shared" si="122"/>
        <v/>
      </c>
      <c r="P841" s="56" t="str">
        <f>IF(OR(ISBLANK(Lieferung!$B$15),ISBLANK(G841)),"",IF(M841=FALSE,FALSE,IF(AND((Lieferung!$B$15-YEAR(G841))&gt;=16,(Lieferung!$B$15-YEAR(G841))&lt;=65),TRUE,FALSE)))</f>
        <v/>
      </c>
      <c r="Q841" s="26" t="str">
        <f>IF(ISBLANK(E841),"",IF(COUNTIF(Qualifikation!$O$12:$O$1011,I841)&gt;0,TRUE,FALSE))</f>
        <v/>
      </c>
      <c r="R841" s="62" t="str">
        <f t="shared" si="117"/>
        <v/>
      </c>
    </row>
    <row r="842" spans="1:18" x14ac:dyDescent="0.2">
      <c r="A842" s="46" t="str">
        <f t="shared" si="114"/>
        <v/>
      </c>
      <c r="B842" s="60"/>
      <c r="C842" s="60"/>
      <c r="D842" s="61"/>
      <c r="E842" s="59"/>
      <c r="F842" s="61"/>
      <c r="G842" s="149"/>
      <c r="H842" s="61"/>
      <c r="I842" s="57" t="str">
        <f t="shared" si="115"/>
        <v>-</v>
      </c>
      <c r="J842" s="26" t="str">
        <f t="shared" si="118"/>
        <v/>
      </c>
      <c r="K842" s="26" t="str">
        <f t="shared" si="116"/>
        <v/>
      </c>
      <c r="L842" s="26" t="str">
        <f t="shared" si="119"/>
        <v/>
      </c>
      <c r="M842" s="26" t="str">
        <f t="shared" si="120"/>
        <v/>
      </c>
      <c r="N842" s="26" t="str">
        <f t="shared" si="121"/>
        <v/>
      </c>
      <c r="O842" s="26" t="str">
        <f t="shared" si="122"/>
        <v/>
      </c>
      <c r="P842" s="56" t="str">
        <f>IF(OR(ISBLANK(Lieferung!$B$15),ISBLANK(G842)),"",IF(M842=FALSE,FALSE,IF(AND((Lieferung!$B$15-YEAR(G842))&gt;=16,(Lieferung!$B$15-YEAR(G842))&lt;=65),TRUE,FALSE)))</f>
        <v/>
      </c>
      <c r="Q842" s="26" t="str">
        <f>IF(ISBLANK(E842),"",IF(COUNTIF(Qualifikation!$O$12:$O$1011,I842)&gt;0,TRUE,FALSE))</f>
        <v/>
      </c>
      <c r="R842" s="62" t="str">
        <f t="shared" si="117"/>
        <v/>
      </c>
    </row>
    <row r="843" spans="1:18" x14ac:dyDescent="0.2">
      <c r="A843" s="46" t="str">
        <f t="shared" si="114"/>
        <v/>
      </c>
      <c r="B843" s="60"/>
      <c r="C843" s="60"/>
      <c r="D843" s="61"/>
      <c r="E843" s="59"/>
      <c r="F843" s="61"/>
      <c r="G843" s="149"/>
      <c r="H843" s="61"/>
      <c r="I843" s="57" t="str">
        <f t="shared" si="115"/>
        <v>-</v>
      </c>
      <c r="J843" s="26" t="str">
        <f t="shared" si="118"/>
        <v/>
      </c>
      <c r="K843" s="26" t="str">
        <f t="shared" si="116"/>
        <v/>
      </c>
      <c r="L843" s="26" t="str">
        <f t="shared" si="119"/>
        <v/>
      </c>
      <c r="M843" s="26" t="str">
        <f t="shared" si="120"/>
        <v/>
      </c>
      <c r="N843" s="26" t="str">
        <f t="shared" si="121"/>
        <v/>
      </c>
      <c r="O843" s="26" t="str">
        <f t="shared" si="122"/>
        <v/>
      </c>
      <c r="P843" s="56" t="str">
        <f>IF(OR(ISBLANK(Lieferung!$B$15),ISBLANK(G843)),"",IF(M843=FALSE,FALSE,IF(AND((Lieferung!$B$15-YEAR(G843))&gt;=16,(Lieferung!$B$15-YEAR(G843))&lt;=65),TRUE,FALSE)))</f>
        <v/>
      </c>
      <c r="Q843" s="26" t="str">
        <f>IF(ISBLANK(E843),"",IF(COUNTIF(Qualifikation!$O$12:$O$1011,I843)&gt;0,TRUE,FALSE))</f>
        <v/>
      </c>
      <c r="R843" s="62" t="str">
        <f t="shared" si="117"/>
        <v/>
      </c>
    </row>
    <row r="844" spans="1:18" x14ac:dyDescent="0.2">
      <c r="A844" s="46" t="str">
        <f t="shared" si="114"/>
        <v/>
      </c>
      <c r="B844" s="60"/>
      <c r="C844" s="60"/>
      <c r="D844" s="61"/>
      <c r="E844" s="59"/>
      <c r="F844" s="61"/>
      <c r="G844" s="149"/>
      <c r="H844" s="61"/>
      <c r="I844" s="57" t="str">
        <f t="shared" si="115"/>
        <v>-</v>
      </c>
      <c r="J844" s="26" t="str">
        <f t="shared" si="118"/>
        <v/>
      </c>
      <c r="K844" s="26" t="str">
        <f t="shared" si="116"/>
        <v/>
      </c>
      <c r="L844" s="26" t="str">
        <f t="shared" si="119"/>
        <v/>
      </c>
      <c r="M844" s="26" t="str">
        <f t="shared" si="120"/>
        <v/>
      </c>
      <c r="N844" s="26" t="str">
        <f t="shared" si="121"/>
        <v/>
      </c>
      <c r="O844" s="26" t="str">
        <f t="shared" si="122"/>
        <v/>
      </c>
      <c r="P844" s="56" t="str">
        <f>IF(OR(ISBLANK(Lieferung!$B$15),ISBLANK(G844)),"",IF(M844=FALSE,FALSE,IF(AND((Lieferung!$B$15-YEAR(G844))&gt;=16,(Lieferung!$B$15-YEAR(G844))&lt;=65),TRUE,FALSE)))</f>
        <v/>
      </c>
      <c r="Q844" s="26" t="str">
        <f>IF(ISBLANK(E844),"",IF(COUNTIF(Qualifikation!$O$12:$O$1011,I844)&gt;0,TRUE,FALSE))</f>
        <v/>
      </c>
      <c r="R844" s="62" t="str">
        <f t="shared" si="117"/>
        <v/>
      </c>
    </row>
    <row r="845" spans="1:18" x14ac:dyDescent="0.2">
      <c r="A845" s="46" t="str">
        <f t="shared" ref="A845:A908" si="123">IF(ISBLANK(D845),"",IF(COUNTA(D845:H845)&lt;&gt;5,"Unvollständig",IF(OR(COUNTIF(J845:P845,FALSE)&gt;0,COUNTIF(J845:P845,#N/A)&gt;0),"Fehler",IF(NOT(P845),"Achtung",IF(NOT(Q845),"Nicht verwendet","OK")))))</f>
        <v/>
      </c>
      <c r="B845" s="60"/>
      <c r="C845" s="60"/>
      <c r="D845" s="61"/>
      <c r="E845" s="59"/>
      <c r="F845" s="61"/>
      <c r="G845" s="149"/>
      <c r="H845" s="61"/>
      <c r="I845" s="57" t="str">
        <f t="shared" ref="I845:I908" si="124">IF(ISBLANK(E845),"-",CONCATENATE(E845," ",B845," ",C845))</f>
        <v>-</v>
      </c>
      <c r="J845" s="26" t="str">
        <f t="shared" si="118"/>
        <v/>
      </c>
      <c r="K845" s="26" t="str">
        <f t="shared" ref="K845:K908" si="125">IF(OR(ISBLANK(E845)),"",NOT(COUNTIF($E$12:$E$1011,$E845)&gt;1))</f>
        <v/>
      </c>
      <c r="L845" s="26" t="str">
        <f t="shared" si="119"/>
        <v/>
      </c>
      <c r="M845" s="26" t="str">
        <f t="shared" si="120"/>
        <v/>
      </c>
      <c r="N845" s="26" t="str">
        <f t="shared" si="121"/>
        <v/>
      </c>
      <c r="O845" s="26" t="str">
        <f t="shared" si="122"/>
        <v/>
      </c>
      <c r="P845" s="56" t="str">
        <f>IF(OR(ISBLANK(Lieferung!$B$15),ISBLANK(G845)),"",IF(M845=FALSE,FALSE,IF(AND((Lieferung!$B$15-YEAR(G845))&gt;=16,(Lieferung!$B$15-YEAR(G845))&lt;=65),TRUE,FALSE)))</f>
        <v/>
      </c>
      <c r="Q845" s="26" t="str">
        <f>IF(ISBLANK(E845),"",IF(COUNTIF(Qualifikation!$O$12:$O$1011,I845)&gt;0,TRUE,FALSE))</f>
        <v/>
      </c>
      <c r="R845" s="62" t="str">
        <f t="shared" ref="R845:R908" si="126">IF(A845="","",IF(A845&lt;&gt;"Nicht verwendet",1,0))</f>
        <v/>
      </c>
    </row>
    <row r="846" spans="1:18" x14ac:dyDescent="0.2">
      <c r="A846" s="46" t="str">
        <f t="shared" si="123"/>
        <v/>
      </c>
      <c r="B846" s="60"/>
      <c r="C846" s="60"/>
      <c r="D846" s="61"/>
      <c r="E846" s="59"/>
      <c r="F846" s="61"/>
      <c r="G846" s="149"/>
      <c r="H846" s="61"/>
      <c r="I846" s="57" t="str">
        <f t="shared" si="124"/>
        <v>-</v>
      </c>
      <c r="J846" s="26" t="str">
        <f t="shared" si="118"/>
        <v/>
      </c>
      <c r="K846" s="26" t="str">
        <f t="shared" si="125"/>
        <v/>
      </c>
      <c r="L846" s="26" t="str">
        <f t="shared" si="119"/>
        <v/>
      </c>
      <c r="M846" s="26" t="str">
        <f t="shared" si="120"/>
        <v/>
      </c>
      <c r="N846" s="26" t="str">
        <f t="shared" si="121"/>
        <v/>
      </c>
      <c r="O846" s="26" t="str">
        <f t="shared" si="122"/>
        <v/>
      </c>
      <c r="P846" s="56" t="str">
        <f>IF(OR(ISBLANK(Lieferung!$B$15),ISBLANK(G846)),"",IF(M846=FALSE,FALSE,IF(AND((Lieferung!$B$15-YEAR(G846))&gt;=16,(Lieferung!$B$15-YEAR(G846))&lt;=65),TRUE,FALSE)))</f>
        <v/>
      </c>
      <c r="Q846" s="26" t="str">
        <f>IF(ISBLANK(E846),"",IF(COUNTIF(Qualifikation!$O$12:$O$1011,I846)&gt;0,TRUE,FALSE))</f>
        <v/>
      </c>
      <c r="R846" s="62" t="str">
        <f t="shared" si="126"/>
        <v/>
      </c>
    </row>
    <row r="847" spans="1:18" x14ac:dyDescent="0.2">
      <c r="A847" s="46" t="str">
        <f t="shared" si="123"/>
        <v/>
      </c>
      <c r="B847" s="60"/>
      <c r="C847" s="60"/>
      <c r="D847" s="61"/>
      <c r="E847" s="59"/>
      <c r="F847" s="61"/>
      <c r="G847" s="149"/>
      <c r="H847" s="61"/>
      <c r="I847" s="57" t="str">
        <f t="shared" si="124"/>
        <v>-</v>
      </c>
      <c r="J847" s="26" t="str">
        <f t="shared" si="118"/>
        <v/>
      </c>
      <c r="K847" s="26" t="str">
        <f t="shared" si="125"/>
        <v/>
      </c>
      <c r="L847" s="26" t="str">
        <f t="shared" si="119"/>
        <v/>
      </c>
      <c r="M847" s="26" t="str">
        <f t="shared" si="120"/>
        <v/>
      </c>
      <c r="N847" s="26" t="str">
        <f t="shared" si="121"/>
        <v/>
      </c>
      <c r="O847" s="26" t="str">
        <f t="shared" si="122"/>
        <v/>
      </c>
      <c r="P847" s="56" t="str">
        <f>IF(OR(ISBLANK(Lieferung!$B$15),ISBLANK(G847)),"",IF(M847=FALSE,FALSE,IF(AND((Lieferung!$B$15-YEAR(G847))&gt;=16,(Lieferung!$B$15-YEAR(G847))&lt;=65),TRUE,FALSE)))</f>
        <v/>
      </c>
      <c r="Q847" s="26" t="str">
        <f>IF(ISBLANK(E847),"",IF(COUNTIF(Qualifikation!$O$12:$O$1011,I847)&gt;0,TRUE,FALSE))</f>
        <v/>
      </c>
      <c r="R847" s="62" t="str">
        <f t="shared" si="126"/>
        <v/>
      </c>
    </row>
    <row r="848" spans="1:18" x14ac:dyDescent="0.2">
      <c r="A848" s="46" t="str">
        <f t="shared" si="123"/>
        <v/>
      </c>
      <c r="B848" s="60"/>
      <c r="C848" s="60"/>
      <c r="D848" s="61"/>
      <c r="E848" s="59"/>
      <c r="F848" s="61"/>
      <c r="G848" s="149"/>
      <c r="H848" s="61"/>
      <c r="I848" s="57" t="str">
        <f t="shared" si="124"/>
        <v>-</v>
      </c>
      <c r="J848" s="26" t="str">
        <f t="shared" si="118"/>
        <v/>
      </c>
      <c r="K848" s="26" t="str">
        <f t="shared" si="125"/>
        <v/>
      </c>
      <c r="L848" s="26" t="str">
        <f t="shared" si="119"/>
        <v/>
      </c>
      <c r="M848" s="26" t="str">
        <f t="shared" si="120"/>
        <v/>
      </c>
      <c r="N848" s="26" t="str">
        <f t="shared" si="121"/>
        <v/>
      </c>
      <c r="O848" s="26" t="str">
        <f t="shared" si="122"/>
        <v/>
      </c>
      <c r="P848" s="56" t="str">
        <f>IF(OR(ISBLANK(Lieferung!$B$15),ISBLANK(G848)),"",IF(M848=FALSE,FALSE,IF(AND((Lieferung!$B$15-YEAR(G848))&gt;=16,(Lieferung!$B$15-YEAR(G848))&lt;=65),TRUE,FALSE)))</f>
        <v/>
      </c>
      <c r="Q848" s="26" t="str">
        <f>IF(ISBLANK(E848),"",IF(COUNTIF(Qualifikation!$O$12:$O$1011,I848)&gt;0,TRUE,FALSE))</f>
        <v/>
      </c>
      <c r="R848" s="62" t="str">
        <f t="shared" si="126"/>
        <v/>
      </c>
    </row>
    <row r="849" spans="1:18" x14ac:dyDescent="0.2">
      <c r="A849" s="46" t="str">
        <f t="shared" si="123"/>
        <v/>
      </c>
      <c r="B849" s="60"/>
      <c r="C849" s="60"/>
      <c r="D849" s="61"/>
      <c r="E849" s="59"/>
      <c r="F849" s="61"/>
      <c r="G849" s="149"/>
      <c r="H849" s="61"/>
      <c r="I849" s="57" t="str">
        <f t="shared" si="124"/>
        <v>-</v>
      </c>
      <c r="J849" s="26" t="str">
        <f t="shared" si="118"/>
        <v/>
      </c>
      <c r="K849" s="26" t="str">
        <f t="shared" si="125"/>
        <v/>
      </c>
      <c r="L849" s="26" t="str">
        <f t="shared" si="119"/>
        <v/>
      </c>
      <c r="M849" s="26" t="str">
        <f t="shared" si="120"/>
        <v/>
      </c>
      <c r="N849" s="26" t="str">
        <f t="shared" si="121"/>
        <v/>
      </c>
      <c r="O849" s="26" t="str">
        <f t="shared" si="122"/>
        <v/>
      </c>
      <c r="P849" s="56" t="str">
        <f>IF(OR(ISBLANK(Lieferung!$B$15),ISBLANK(G849)),"",IF(M849=FALSE,FALSE,IF(AND((Lieferung!$B$15-YEAR(G849))&gt;=16,(Lieferung!$B$15-YEAR(G849))&lt;=65),TRUE,FALSE)))</f>
        <v/>
      </c>
      <c r="Q849" s="26" t="str">
        <f>IF(ISBLANK(E849),"",IF(COUNTIF(Qualifikation!$O$12:$O$1011,I849)&gt;0,TRUE,FALSE))</f>
        <v/>
      </c>
      <c r="R849" s="62" t="str">
        <f t="shared" si="126"/>
        <v/>
      </c>
    </row>
    <row r="850" spans="1:18" x14ac:dyDescent="0.2">
      <c r="A850" s="46" t="str">
        <f t="shared" si="123"/>
        <v/>
      </c>
      <c r="B850" s="60"/>
      <c r="C850" s="60"/>
      <c r="D850" s="61"/>
      <c r="E850" s="59"/>
      <c r="F850" s="61"/>
      <c r="G850" s="149"/>
      <c r="H850" s="61"/>
      <c r="I850" s="57" t="str">
        <f t="shared" si="124"/>
        <v>-</v>
      </c>
      <c r="J850" s="26" t="str">
        <f t="shared" si="118"/>
        <v/>
      </c>
      <c r="K850" s="26" t="str">
        <f t="shared" si="125"/>
        <v/>
      </c>
      <c r="L850" s="26" t="str">
        <f t="shared" si="119"/>
        <v/>
      </c>
      <c r="M850" s="26" t="str">
        <f t="shared" si="120"/>
        <v/>
      </c>
      <c r="N850" s="26" t="str">
        <f t="shared" si="121"/>
        <v/>
      </c>
      <c r="O850" s="26" t="str">
        <f t="shared" si="122"/>
        <v/>
      </c>
      <c r="P850" s="56" t="str">
        <f>IF(OR(ISBLANK(Lieferung!$B$15),ISBLANK(G850)),"",IF(M850=FALSE,FALSE,IF(AND((Lieferung!$B$15-YEAR(G850))&gt;=16,(Lieferung!$B$15-YEAR(G850))&lt;=65),TRUE,FALSE)))</f>
        <v/>
      </c>
      <c r="Q850" s="26" t="str">
        <f>IF(ISBLANK(E850),"",IF(COUNTIF(Qualifikation!$O$12:$O$1011,I850)&gt;0,TRUE,FALSE))</f>
        <v/>
      </c>
      <c r="R850" s="62" t="str">
        <f t="shared" si="126"/>
        <v/>
      </c>
    </row>
    <row r="851" spans="1:18" x14ac:dyDescent="0.2">
      <c r="A851" s="46" t="str">
        <f t="shared" si="123"/>
        <v/>
      </c>
      <c r="B851" s="60"/>
      <c r="C851" s="60"/>
      <c r="D851" s="61"/>
      <c r="E851" s="59"/>
      <c r="F851" s="61"/>
      <c r="G851" s="149"/>
      <c r="H851" s="61"/>
      <c r="I851" s="57" t="str">
        <f t="shared" si="124"/>
        <v>-</v>
      </c>
      <c r="J851" s="26" t="str">
        <f t="shared" si="118"/>
        <v/>
      </c>
      <c r="K851" s="26" t="str">
        <f t="shared" si="125"/>
        <v/>
      </c>
      <c r="L851" s="26" t="str">
        <f t="shared" si="119"/>
        <v/>
      </c>
      <c r="M851" s="26" t="str">
        <f t="shared" si="120"/>
        <v/>
      </c>
      <c r="N851" s="26" t="str">
        <f t="shared" si="121"/>
        <v/>
      </c>
      <c r="O851" s="26" t="str">
        <f t="shared" si="122"/>
        <v/>
      </c>
      <c r="P851" s="56" t="str">
        <f>IF(OR(ISBLANK(Lieferung!$B$15),ISBLANK(G851)),"",IF(M851=FALSE,FALSE,IF(AND((Lieferung!$B$15-YEAR(G851))&gt;=16,(Lieferung!$B$15-YEAR(G851))&lt;=65),TRUE,FALSE)))</f>
        <v/>
      </c>
      <c r="Q851" s="26" t="str">
        <f>IF(ISBLANK(E851),"",IF(COUNTIF(Qualifikation!$O$12:$O$1011,I851)&gt;0,TRUE,FALSE))</f>
        <v/>
      </c>
      <c r="R851" s="62" t="str">
        <f t="shared" si="126"/>
        <v/>
      </c>
    </row>
    <row r="852" spans="1:18" x14ac:dyDescent="0.2">
      <c r="A852" s="46" t="str">
        <f t="shared" si="123"/>
        <v/>
      </c>
      <c r="B852" s="60"/>
      <c r="C852" s="60"/>
      <c r="D852" s="61"/>
      <c r="E852" s="59"/>
      <c r="F852" s="61"/>
      <c r="G852" s="149"/>
      <c r="H852" s="61"/>
      <c r="I852" s="57" t="str">
        <f t="shared" si="124"/>
        <v>-</v>
      </c>
      <c r="J852" s="26" t="str">
        <f t="shared" si="118"/>
        <v/>
      </c>
      <c r="K852" s="26" t="str">
        <f t="shared" si="125"/>
        <v/>
      </c>
      <c r="L852" s="26" t="str">
        <f t="shared" si="119"/>
        <v/>
      </c>
      <c r="M852" s="26" t="str">
        <f t="shared" si="120"/>
        <v/>
      </c>
      <c r="N852" s="26" t="str">
        <f t="shared" si="121"/>
        <v/>
      </c>
      <c r="O852" s="26" t="str">
        <f t="shared" si="122"/>
        <v/>
      </c>
      <c r="P852" s="56" t="str">
        <f>IF(OR(ISBLANK(Lieferung!$B$15),ISBLANK(G852)),"",IF(M852=FALSE,FALSE,IF(AND((Lieferung!$B$15-YEAR(G852))&gt;=16,(Lieferung!$B$15-YEAR(G852))&lt;=65),TRUE,FALSE)))</f>
        <v/>
      </c>
      <c r="Q852" s="26" t="str">
        <f>IF(ISBLANK(E852),"",IF(COUNTIF(Qualifikation!$O$12:$O$1011,I852)&gt;0,TRUE,FALSE))</f>
        <v/>
      </c>
      <c r="R852" s="62" t="str">
        <f t="shared" si="126"/>
        <v/>
      </c>
    </row>
    <row r="853" spans="1:18" x14ac:dyDescent="0.2">
      <c r="A853" s="46" t="str">
        <f t="shared" si="123"/>
        <v/>
      </c>
      <c r="B853" s="60"/>
      <c r="C853" s="60"/>
      <c r="D853" s="61"/>
      <c r="E853" s="59"/>
      <c r="F853" s="61"/>
      <c r="G853" s="149"/>
      <c r="H853" s="61"/>
      <c r="I853" s="57" t="str">
        <f t="shared" si="124"/>
        <v>-</v>
      </c>
      <c r="J853" s="26" t="str">
        <f t="shared" si="118"/>
        <v/>
      </c>
      <c r="K853" s="26" t="str">
        <f t="shared" si="125"/>
        <v/>
      </c>
      <c r="L853" s="26" t="str">
        <f t="shared" si="119"/>
        <v/>
      </c>
      <c r="M853" s="26" t="str">
        <f t="shared" si="120"/>
        <v/>
      </c>
      <c r="N853" s="26" t="str">
        <f t="shared" si="121"/>
        <v/>
      </c>
      <c r="O853" s="26" t="str">
        <f t="shared" si="122"/>
        <v/>
      </c>
      <c r="P853" s="56" t="str">
        <f>IF(OR(ISBLANK(Lieferung!$B$15),ISBLANK(G853)),"",IF(M853=FALSE,FALSE,IF(AND((Lieferung!$B$15-YEAR(G853))&gt;=16,(Lieferung!$B$15-YEAR(G853))&lt;=65),TRUE,FALSE)))</f>
        <v/>
      </c>
      <c r="Q853" s="26" t="str">
        <f>IF(ISBLANK(E853),"",IF(COUNTIF(Qualifikation!$O$12:$O$1011,I853)&gt;0,TRUE,FALSE))</f>
        <v/>
      </c>
      <c r="R853" s="62" t="str">
        <f t="shared" si="126"/>
        <v/>
      </c>
    </row>
    <row r="854" spans="1:18" x14ac:dyDescent="0.2">
      <c r="A854" s="46" t="str">
        <f t="shared" si="123"/>
        <v/>
      </c>
      <c r="B854" s="60"/>
      <c r="C854" s="60"/>
      <c r="D854" s="61"/>
      <c r="E854" s="59"/>
      <c r="F854" s="61"/>
      <c r="G854" s="149"/>
      <c r="H854" s="61"/>
      <c r="I854" s="57" t="str">
        <f t="shared" si="124"/>
        <v>-</v>
      </c>
      <c r="J854" s="26" t="str">
        <f t="shared" si="118"/>
        <v/>
      </c>
      <c r="K854" s="26" t="str">
        <f t="shared" si="125"/>
        <v/>
      </c>
      <c r="L854" s="26" t="str">
        <f t="shared" si="119"/>
        <v/>
      </c>
      <c r="M854" s="26" t="str">
        <f t="shared" si="120"/>
        <v/>
      </c>
      <c r="N854" s="26" t="str">
        <f t="shared" si="121"/>
        <v/>
      </c>
      <c r="O854" s="26" t="str">
        <f t="shared" si="122"/>
        <v/>
      </c>
      <c r="P854" s="56" t="str">
        <f>IF(OR(ISBLANK(Lieferung!$B$15),ISBLANK(G854)),"",IF(M854=FALSE,FALSE,IF(AND((Lieferung!$B$15-YEAR(G854))&gt;=16,(Lieferung!$B$15-YEAR(G854))&lt;=65),TRUE,FALSE)))</f>
        <v/>
      </c>
      <c r="Q854" s="26" t="str">
        <f>IF(ISBLANK(E854),"",IF(COUNTIF(Qualifikation!$O$12:$O$1011,I854)&gt;0,TRUE,FALSE))</f>
        <v/>
      </c>
      <c r="R854" s="62" t="str">
        <f t="shared" si="126"/>
        <v/>
      </c>
    </row>
    <row r="855" spans="1:18" x14ac:dyDescent="0.2">
      <c r="A855" s="46" t="str">
        <f t="shared" si="123"/>
        <v/>
      </c>
      <c r="B855" s="60"/>
      <c r="C855" s="60"/>
      <c r="D855" s="61"/>
      <c r="E855" s="59"/>
      <c r="F855" s="61"/>
      <c r="G855" s="149"/>
      <c r="H855" s="61"/>
      <c r="I855" s="57" t="str">
        <f t="shared" si="124"/>
        <v>-</v>
      </c>
      <c r="J855" s="26" t="str">
        <f t="shared" si="118"/>
        <v/>
      </c>
      <c r="K855" s="26" t="str">
        <f t="shared" si="125"/>
        <v/>
      </c>
      <c r="L855" s="26" t="str">
        <f t="shared" si="119"/>
        <v/>
      </c>
      <c r="M855" s="26" t="str">
        <f t="shared" si="120"/>
        <v/>
      </c>
      <c r="N855" s="26" t="str">
        <f t="shared" si="121"/>
        <v/>
      </c>
      <c r="O855" s="26" t="str">
        <f t="shared" si="122"/>
        <v/>
      </c>
      <c r="P855" s="56" t="str">
        <f>IF(OR(ISBLANK(Lieferung!$B$15),ISBLANK(G855)),"",IF(M855=FALSE,FALSE,IF(AND((Lieferung!$B$15-YEAR(G855))&gt;=16,(Lieferung!$B$15-YEAR(G855))&lt;=65),TRUE,FALSE)))</f>
        <v/>
      </c>
      <c r="Q855" s="26" t="str">
        <f>IF(ISBLANK(E855),"",IF(COUNTIF(Qualifikation!$O$12:$O$1011,I855)&gt;0,TRUE,FALSE))</f>
        <v/>
      </c>
      <c r="R855" s="62" t="str">
        <f t="shared" si="126"/>
        <v/>
      </c>
    </row>
    <row r="856" spans="1:18" x14ac:dyDescent="0.2">
      <c r="A856" s="46" t="str">
        <f t="shared" si="123"/>
        <v/>
      </c>
      <c r="B856" s="60"/>
      <c r="C856" s="60"/>
      <c r="D856" s="61"/>
      <c r="E856" s="59"/>
      <c r="F856" s="61"/>
      <c r="G856" s="149"/>
      <c r="H856" s="61"/>
      <c r="I856" s="57" t="str">
        <f t="shared" si="124"/>
        <v>-</v>
      </c>
      <c r="J856" s="26" t="str">
        <f t="shared" si="118"/>
        <v/>
      </c>
      <c r="K856" s="26" t="str">
        <f t="shared" si="125"/>
        <v/>
      </c>
      <c r="L856" s="26" t="str">
        <f t="shared" si="119"/>
        <v/>
      </c>
      <c r="M856" s="26" t="str">
        <f t="shared" si="120"/>
        <v/>
      </c>
      <c r="N856" s="26" t="str">
        <f t="shared" si="121"/>
        <v/>
      </c>
      <c r="O856" s="26" t="str">
        <f t="shared" si="122"/>
        <v/>
      </c>
      <c r="P856" s="56" t="str">
        <f>IF(OR(ISBLANK(Lieferung!$B$15),ISBLANK(G856)),"",IF(M856=FALSE,FALSE,IF(AND((Lieferung!$B$15-YEAR(G856))&gt;=16,(Lieferung!$B$15-YEAR(G856))&lt;=65),TRUE,FALSE)))</f>
        <v/>
      </c>
      <c r="Q856" s="26" t="str">
        <f>IF(ISBLANK(E856),"",IF(COUNTIF(Qualifikation!$O$12:$O$1011,I856)&gt;0,TRUE,FALSE))</f>
        <v/>
      </c>
      <c r="R856" s="62" t="str">
        <f t="shared" si="126"/>
        <v/>
      </c>
    </row>
    <row r="857" spans="1:18" x14ac:dyDescent="0.2">
      <c r="A857" s="46" t="str">
        <f t="shared" si="123"/>
        <v/>
      </c>
      <c r="B857" s="60"/>
      <c r="C857" s="60"/>
      <c r="D857" s="61"/>
      <c r="E857" s="59"/>
      <c r="F857" s="61"/>
      <c r="G857" s="149"/>
      <c r="H857" s="61"/>
      <c r="I857" s="57" t="str">
        <f t="shared" si="124"/>
        <v>-</v>
      </c>
      <c r="J857" s="26" t="str">
        <f t="shared" si="118"/>
        <v/>
      </c>
      <c r="K857" s="26" t="str">
        <f t="shared" si="125"/>
        <v/>
      </c>
      <c r="L857" s="26" t="str">
        <f t="shared" si="119"/>
        <v/>
      </c>
      <c r="M857" s="26" t="str">
        <f t="shared" si="120"/>
        <v/>
      </c>
      <c r="N857" s="26" t="str">
        <f t="shared" si="121"/>
        <v/>
      </c>
      <c r="O857" s="26" t="str">
        <f t="shared" si="122"/>
        <v/>
      </c>
      <c r="P857" s="56" t="str">
        <f>IF(OR(ISBLANK(Lieferung!$B$15),ISBLANK(G857)),"",IF(M857=FALSE,FALSE,IF(AND((Lieferung!$B$15-YEAR(G857))&gt;=16,(Lieferung!$B$15-YEAR(G857))&lt;=65),TRUE,FALSE)))</f>
        <v/>
      </c>
      <c r="Q857" s="26" t="str">
        <f>IF(ISBLANK(E857),"",IF(COUNTIF(Qualifikation!$O$12:$O$1011,I857)&gt;0,TRUE,FALSE))</f>
        <v/>
      </c>
      <c r="R857" s="62" t="str">
        <f t="shared" si="126"/>
        <v/>
      </c>
    </row>
    <row r="858" spans="1:18" x14ac:dyDescent="0.2">
      <c r="A858" s="46" t="str">
        <f t="shared" si="123"/>
        <v/>
      </c>
      <c r="B858" s="60"/>
      <c r="C858" s="60"/>
      <c r="D858" s="61"/>
      <c r="E858" s="59"/>
      <c r="F858" s="61"/>
      <c r="G858" s="149"/>
      <c r="H858" s="61"/>
      <c r="I858" s="57" t="str">
        <f t="shared" si="124"/>
        <v>-</v>
      </c>
      <c r="J858" s="26" t="str">
        <f t="shared" si="118"/>
        <v/>
      </c>
      <c r="K858" s="26" t="str">
        <f t="shared" si="125"/>
        <v/>
      </c>
      <c r="L858" s="26" t="str">
        <f t="shared" si="119"/>
        <v/>
      </c>
      <c r="M858" s="26" t="str">
        <f t="shared" si="120"/>
        <v/>
      </c>
      <c r="N858" s="26" t="str">
        <f t="shared" si="121"/>
        <v/>
      </c>
      <c r="O858" s="26" t="str">
        <f t="shared" si="122"/>
        <v/>
      </c>
      <c r="P858" s="56" t="str">
        <f>IF(OR(ISBLANK(Lieferung!$B$15),ISBLANK(G858)),"",IF(M858=FALSE,FALSE,IF(AND((Lieferung!$B$15-YEAR(G858))&gt;=16,(Lieferung!$B$15-YEAR(G858))&lt;=65),TRUE,FALSE)))</f>
        <v/>
      </c>
      <c r="Q858" s="26" t="str">
        <f>IF(ISBLANK(E858),"",IF(COUNTIF(Qualifikation!$O$12:$O$1011,I858)&gt;0,TRUE,FALSE))</f>
        <v/>
      </c>
      <c r="R858" s="62" t="str">
        <f t="shared" si="126"/>
        <v/>
      </c>
    </row>
    <row r="859" spans="1:18" x14ac:dyDescent="0.2">
      <c r="A859" s="46" t="str">
        <f t="shared" si="123"/>
        <v/>
      </c>
      <c r="B859" s="60"/>
      <c r="C859" s="60"/>
      <c r="D859" s="61"/>
      <c r="E859" s="59"/>
      <c r="F859" s="61"/>
      <c r="G859" s="149"/>
      <c r="H859" s="61"/>
      <c r="I859" s="57" t="str">
        <f t="shared" si="124"/>
        <v>-</v>
      </c>
      <c r="J859" s="26" t="str">
        <f t="shared" si="118"/>
        <v/>
      </c>
      <c r="K859" s="26" t="str">
        <f t="shared" si="125"/>
        <v/>
      </c>
      <c r="L859" s="26" t="str">
        <f t="shared" si="119"/>
        <v/>
      </c>
      <c r="M859" s="26" t="str">
        <f t="shared" si="120"/>
        <v/>
      </c>
      <c r="N859" s="26" t="str">
        <f t="shared" si="121"/>
        <v/>
      </c>
      <c r="O859" s="26" t="str">
        <f t="shared" si="122"/>
        <v/>
      </c>
      <c r="P859" s="56" t="str">
        <f>IF(OR(ISBLANK(Lieferung!$B$15),ISBLANK(G859)),"",IF(M859=FALSE,FALSE,IF(AND((Lieferung!$B$15-YEAR(G859))&gt;=16,(Lieferung!$B$15-YEAR(G859))&lt;=65),TRUE,FALSE)))</f>
        <v/>
      </c>
      <c r="Q859" s="26" t="str">
        <f>IF(ISBLANK(E859),"",IF(COUNTIF(Qualifikation!$O$12:$O$1011,I859)&gt;0,TRUE,FALSE))</f>
        <v/>
      </c>
      <c r="R859" s="62" t="str">
        <f t="shared" si="126"/>
        <v/>
      </c>
    </row>
    <row r="860" spans="1:18" x14ac:dyDescent="0.2">
      <c r="A860" s="46" t="str">
        <f t="shared" si="123"/>
        <v/>
      </c>
      <c r="B860" s="60"/>
      <c r="C860" s="60"/>
      <c r="D860" s="61"/>
      <c r="E860" s="59"/>
      <c r="F860" s="61"/>
      <c r="G860" s="149"/>
      <c r="H860" s="61"/>
      <c r="I860" s="57" t="str">
        <f t="shared" si="124"/>
        <v>-</v>
      </c>
      <c r="J860" s="26" t="str">
        <f t="shared" si="118"/>
        <v/>
      </c>
      <c r="K860" s="26" t="str">
        <f t="shared" si="125"/>
        <v/>
      </c>
      <c r="L860" s="26" t="str">
        <f t="shared" si="119"/>
        <v/>
      </c>
      <c r="M860" s="26" t="str">
        <f t="shared" si="120"/>
        <v/>
      </c>
      <c r="N860" s="26" t="str">
        <f t="shared" si="121"/>
        <v/>
      </c>
      <c r="O860" s="26" t="str">
        <f t="shared" si="122"/>
        <v/>
      </c>
      <c r="P860" s="56" t="str">
        <f>IF(OR(ISBLANK(Lieferung!$B$15),ISBLANK(G860)),"",IF(M860=FALSE,FALSE,IF(AND((Lieferung!$B$15-YEAR(G860))&gt;=16,(Lieferung!$B$15-YEAR(G860))&lt;=65),TRUE,FALSE)))</f>
        <v/>
      </c>
      <c r="Q860" s="26" t="str">
        <f>IF(ISBLANK(E860),"",IF(COUNTIF(Qualifikation!$O$12:$O$1011,I860)&gt;0,TRUE,FALSE))</f>
        <v/>
      </c>
      <c r="R860" s="62" t="str">
        <f t="shared" si="126"/>
        <v/>
      </c>
    </row>
    <row r="861" spans="1:18" x14ac:dyDescent="0.2">
      <c r="A861" s="46" t="str">
        <f t="shared" si="123"/>
        <v/>
      </c>
      <c r="B861" s="60"/>
      <c r="C861" s="60"/>
      <c r="D861" s="61"/>
      <c r="E861" s="59"/>
      <c r="F861" s="61"/>
      <c r="G861" s="149"/>
      <c r="H861" s="61"/>
      <c r="I861" s="57" t="str">
        <f t="shared" si="124"/>
        <v>-</v>
      </c>
      <c r="J861" s="26" t="str">
        <f t="shared" si="118"/>
        <v/>
      </c>
      <c r="K861" s="26" t="str">
        <f t="shared" si="125"/>
        <v/>
      </c>
      <c r="L861" s="26" t="str">
        <f t="shared" si="119"/>
        <v/>
      </c>
      <c r="M861" s="26" t="str">
        <f t="shared" si="120"/>
        <v/>
      </c>
      <c r="N861" s="26" t="str">
        <f t="shared" si="121"/>
        <v/>
      </c>
      <c r="O861" s="26" t="str">
        <f t="shared" si="122"/>
        <v/>
      </c>
      <c r="P861" s="56" t="str">
        <f>IF(OR(ISBLANK(Lieferung!$B$15),ISBLANK(G861)),"",IF(M861=FALSE,FALSE,IF(AND((Lieferung!$B$15-YEAR(G861))&gt;=16,(Lieferung!$B$15-YEAR(G861))&lt;=65),TRUE,FALSE)))</f>
        <v/>
      </c>
      <c r="Q861" s="26" t="str">
        <f>IF(ISBLANK(E861),"",IF(COUNTIF(Qualifikation!$O$12:$O$1011,I861)&gt;0,TRUE,FALSE))</f>
        <v/>
      </c>
      <c r="R861" s="62" t="str">
        <f t="shared" si="126"/>
        <v/>
      </c>
    </row>
    <row r="862" spans="1:18" x14ac:dyDescent="0.2">
      <c r="A862" s="46" t="str">
        <f t="shared" si="123"/>
        <v/>
      </c>
      <c r="B862" s="60"/>
      <c r="C862" s="60"/>
      <c r="D862" s="61"/>
      <c r="E862" s="59"/>
      <c r="F862" s="61"/>
      <c r="G862" s="149"/>
      <c r="H862" s="61"/>
      <c r="I862" s="57" t="str">
        <f t="shared" si="124"/>
        <v>-</v>
      </c>
      <c r="J862" s="26" t="str">
        <f t="shared" si="118"/>
        <v/>
      </c>
      <c r="K862" s="26" t="str">
        <f t="shared" si="125"/>
        <v/>
      </c>
      <c r="L862" s="26" t="str">
        <f t="shared" si="119"/>
        <v/>
      </c>
      <c r="M862" s="26" t="str">
        <f t="shared" si="120"/>
        <v/>
      </c>
      <c r="N862" s="26" t="str">
        <f t="shared" si="121"/>
        <v/>
      </c>
      <c r="O862" s="26" t="str">
        <f t="shared" si="122"/>
        <v/>
      </c>
      <c r="P862" s="56" t="str">
        <f>IF(OR(ISBLANK(Lieferung!$B$15),ISBLANK(G862)),"",IF(M862=FALSE,FALSE,IF(AND((Lieferung!$B$15-YEAR(G862))&gt;=16,(Lieferung!$B$15-YEAR(G862))&lt;=65),TRUE,FALSE)))</f>
        <v/>
      </c>
      <c r="Q862" s="26" t="str">
        <f>IF(ISBLANK(E862),"",IF(COUNTIF(Qualifikation!$O$12:$O$1011,I862)&gt;0,TRUE,FALSE))</f>
        <v/>
      </c>
      <c r="R862" s="62" t="str">
        <f t="shared" si="126"/>
        <v/>
      </c>
    </row>
    <row r="863" spans="1:18" x14ac:dyDescent="0.2">
      <c r="A863" s="46" t="str">
        <f t="shared" si="123"/>
        <v/>
      </c>
      <c r="B863" s="60"/>
      <c r="C863" s="60"/>
      <c r="D863" s="61"/>
      <c r="E863" s="59"/>
      <c r="F863" s="61"/>
      <c r="G863" s="149"/>
      <c r="H863" s="61"/>
      <c r="I863" s="57" t="str">
        <f t="shared" si="124"/>
        <v>-</v>
      </c>
      <c r="J863" s="26" t="str">
        <f t="shared" si="118"/>
        <v/>
      </c>
      <c r="K863" s="26" t="str">
        <f t="shared" si="125"/>
        <v/>
      </c>
      <c r="L863" s="26" t="str">
        <f t="shared" si="119"/>
        <v/>
      </c>
      <c r="M863" s="26" t="str">
        <f t="shared" si="120"/>
        <v/>
      </c>
      <c r="N863" s="26" t="str">
        <f t="shared" si="121"/>
        <v/>
      </c>
      <c r="O863" s="26" t="str">
        <f t="shared" si="122"/>
        <v/>
      </c>
      <c r="P863" s="56" t="str">
        <f>IF(OR(ISBLANK(Lieferung!$B$15),ISBLANK(G863)),"",IF(M863=FALSE,FALSE,IF(AND((Lieferung!$B$15-YEAR(G863))&gt;=16,(Lieferung!$B$15-YEAR(G863))&lt;=65),TRUE,FALSE)))</f>
        <v/>
      </c>
      <c r="Q863" s="26" t="str">
        <f>IF(ISBLANK(E863),"",IF(COUNTIF(Qualifikation!$O$12:$O$1011,I863)&gt;0,TRUE,FALSE))</f>
        <v/>
      </c>
      <c r="R863" s="62" t="str">
        <f t="shared" si="126"/>
        <v/>
      </c>
    </row>
    <row r="864" spans="1:18" x14ac:dyDescent="0.2">
      <c r="A864" s="46" t="str">
        <f t="shared" si="123"/>
        <v/>
      </c>
      <c r="B864" s="60"/>
      <c r="C864" s="60"/>
      <c r="D864" s="61"/>
      <c r="E864" s="59"/>
      <c r="F864" s="61"/>
      <c r="G864" s="149"/>
      <c r="H864" s="61"/>
      <c r="I864" s="57" t="str">
        <f t="shared" si="124"/>
        <v>-</v>
      </c>
      <c r="J864" s="26" t="str">
        <f t="shared" si="118"/>
        <v/>
      </c>
      <c r="K864" s="26" t="str">
        <f t="shared" si="125"/>
        <v/>
      </c>
      <c r="L864" s="26" t="str">
        <f t="shared" si="119"/>
        <v/>
      </c>
      <c r="M864" s="26" t="str">
        <f t="shared" si="120"/>
        <v/>
      </c>
      <c r="N864" s="26" t="str">
        <f t="shared" si="121"/>
        <v/>
      </c>
      <c r="O864" s="26" t="str">
        <f t="shared" si="122"/>
        <v/>
      </c>
      <c r="P864" s="56" t="str">
        <f>IF(OR(ISBLANK(Lieferung!$B$15),ISBLANK(G864)),"",IF(M864=FALSE,FALSE,IF(AND((Lieferung!$B$15-YEAR(G864))&gt;=16,(Lieferung!$B$15-YEAR(G864))&lt;=65),TRUE,FALSE)))</f>
        <v/>
      </c>
      <c r="Q864" s="26" t="str">
        <f>IF(ISBLANK(E864),"",IF(COUNTIF(Qualifikation!$O$12:$O$1011,I864)&gt;0,TRUE,FALSE))</f>
        <v/>
      </c>
      <c r="R864" s="62" t="str">
        <f t="shared" si="126"/>
        <v/>
      </c>
    </row>
    <row r="865" spans="1:18" x14ac:dyDescent="0.2">
      <c r="A865" s="46" t="str">
        <f t="shared" si="123"/>
        <v/>
      </c>
      <c r="B865" s="60"/>
      <c r="C865" s="60"/>
      <c r="D865" s="61"/>
      <c r="E865" s="59"/>
      <c r="F865" s="61"/>
      <c r="G865" s="149"/>
      <c r="H865" s="61"/>
      <c r="I865" s="57" t="str">
        <f t="shared" si="124"/>
        <v>-</v>
      </c>
      <c r="J865" s="26" t="str">
        <f t="shared" si="118"/>
        <v/>
      </c>
      <c r="K865" s="26" t="str">
        <f t="shared" si="125"/>
        <v/>
      </c>
      <c r="L865" s="26" t="str">
        <f t="shared" si="119"/>
        <v/>
      </c>
      <c r="M865" s="26" t="str">
        <f t="shared" si="120"/>
        <v/>
      </c>
      <c r="N865" s="26" t="str">
        <f t="shared" si="121"/>
        <v/>
      </c>
      <c r="O865" s="26" t="str">
        <f t="shared" si="122"/>
        <v/>
      </c>
      <c r="P865" s="56" t="str">
        <f>IF(OR(ISBLANK(Lieferung!$B$15),ISBLANK(G865)),"",IF(M865=FALSE,FALSE,IF(AND((Lieferung!$B$15-YEAR(G865))&gt;=16,(Lieferung!$B$15-YEAR(G865))&lt;=65),TRUE,FALSE)))</f>
        <v/>
      </c>
      <c r="Q865" s="26" t="str">
        <f>IF(ISBLANK(E865),"",IF(COUNTIF(Qualifikation!$O$12:$O$1011,I865)&gt;0,TRUE,FALSE))</f>
        <v/>
      </c>
      <c r="R865" s="62" t="str">
        <f t="shared" si="126"/>
        <v/>
      </c>
    </row>
    <row r="866" spans="1:18" x14ac:dyDescent="0.2">
      <c r="A866" s="46" t="str">
        <f t="shared" si="123"/>
        <v/>
      </c>
      <c r="B866" s="60"/>
      <c r="C866" s="60"/>
      <c r="D866" s="61"/>
      <c r="E866" s="59"/>
      <c r="F866" s="61"/>
      <c r="G866" s="149"/>
      <c r="H866" s="61"/>
      <c r="I866" s="57" t="str">
        <f t="shared" si="124"/>
        <v>-</v>
      </c>
      <c r="J866" s="26" t="str">
        <f t="shared" si="118"/>
        <v/>
      </c>
      <c r="K866" s="26" t="str">
        <f t="shared" si="125"/>
        <v/>
      </c>
      <c r="L866" s="26" t="str">
        <f t="shared" si="119"/>
        <v/>
      </c>
      <c r="M866" s="26" t="str">
        <f t="shared" si="120"/>
        <v/>
      </c>
      <c r="N866" s="26" t="str">
        <f t="shared" si="121"/>
        <v/>
      </c>
      <c r="O866" s="26" t="str">
        <f t="shared" si="122"/>
        <v/>
      </c>
      <c r="P866" s="56" t="str">
        <f>IF(OR(ISBLANK(Lieferung!$B$15),ISBLANK(G866)),"",IF(M866=FALSE,FALSE,IF(AND((Lieferung!$B$15-YEAR(G866))&gt;=16,(Lieferung!$B$15-YEAR(G866))&lt;=65),TRUE,FALSE)))</f>
        <v/>
      </c>
      <c r="Q866" s="26" t="str">
        <f>IF(ISBLANK(E866),"",IF(COUNTIF(Qualifikation!$O$12:$O$1011,I866)&gt;0,TRUE,FALSE))</f>
        <v/>
      </c>
      <c r="R866" s="62" t="str">
        <f t="shared" si="126"/>
        <v/>
      </c>
    </row>
    <row r="867" spans="1:18" x14ac:dyDescent="0.2">
      <c r="A867" s="46" t="str">
        <f t="shared" si="123"/>
        <v/>
      </c>
      <c r="B867" s="60"/>
      <c r="C867" s="60"/>
      <c r="D867" s="61"/>
      <c r="E867" s="59"/>
      <c r="F867" s="61"/>
      <c r="G867" s="149"/>
      <c r="H867" s="61"/>
      <c r="I867" s="57" t="str">
        <f t="shared" si="124"/>
        <v>-</v>
      </c>
      <c r="J867" s="26" t="str">
        <f t="shared" si="118"/>
        <v/>
      </c>
      <c r="K867" s="26" t="str">
        <f t="shared" si="125"/>
        <v/>
      </c>
      <c r="L867" s="26" t="str">
        <f t="shared" si="119"/>
        <v/>
      </c>
      <c r="M867" s="26" t="str">
        <f t="shared" si="120"/>
        <v/>
      </c>
      <c r="N867" s="26" t="str">
        <f t="shared" si="121"/>
        <v/>
      </c>
      <c r="O867" s="26" t="str">
        <f t="shared" si="122"/>
        <v/>
      </c>
      <c r="P867" s="56" t="str">
        <f>IF(OR(ISBLANK(Lieferung!$B$15),ISBLANK(G867)),"",IF(M867=FALSE,FALSE,IF(AND((Lieferung!$B$15-YEAR(G867))&gt;=16,(Lieferung!$B$15-YEAR(G867))&lt;=65),TRUE,FALSE)))</f>
        <v/>
      </c>
      <c r="Q867" s="26" t="str">
        <f>IF(ISBLANK(E867),"",IF(COUNTIF(Qualifikation!$O$12:$O$1011,I867)&gt;0,TRUE,FALSE))</f>
        <v/>
      </c>
      <c r="R867" s="62" t="str">
        <f t="shared" si="126"/>
        <v/>
      </c>
    </row>
    <row r="868" spans="1:18" x14ac:dyDescent="0.2">
      <c r="A868" s="46" t="str">
        <f t="shared" si="123"/>
        <v/>
      </c>
      <c r="B868" s="60"/>
      <c r="C868" s="60"/>
      <c r="D868" s="61"/>
      <c r="E868" s="59"/>
      <c r="F868" s="61"/>
      <c r="G868" s="149"/>
      <c r="H868" s="61"/>
      <c r="I868" s="57" t="str">
        <f t="shared" si="124"/>
        <v>-</v>
      </c>
      <c r="J868" s="26" t="str">
        <f t="shared" si="118"/>
        <v/>
      </c>
      <c r="K868" s="26" t="str">
        <f t="shared" si="125"/>
        <v/>
      </c>
      <c r="L868" s="26" t="str">
        <f t="shared" si="119"/>
        <v/>
      </c>
      <c r="M868" s="26" t="str">
        <f t="shared" si="120"/>
        <v/>
      </c>
      <c r="N868" s="26" t="str">
        <f t="shared" si="121"/>
        <v/>
      </c>
      <c r="O868" s="26" t="str">
        <f t="shared" si="122"/>
        <v/>
      </c>
      <c r="P868" s="56" t="str">
        <f>IF(OR(ISBLANK(Lieferung!$B$15),ISBLANK(G868)),"",IF(M868=FALSE,FALSE,IF(AND((Lieferung!$B$15-YEAR(G868))&gt;=16,(Lieferung!$B$15-YEAR(G868))&lt;=65),TRUE,FALSE)))</f>
        <v/>
      </c>
      <c r="Q868" s="26" t="str">
        <f>IF(ISBLANK(E868),"",IF(COUNTIF(Qualifikation!$O$12:$O$1011,I868)&gt;0,TRUE,FALSE))</f>
        <v/>
      </c>
      <c r="R868" s="62" t="str">
        <f t="shared" si="126"/>
        <v/>
      </c>
    </row>
    <row r="869" spans="1:18" x14ac:dyDescent="0.2">
      <c r="A869" s="46" t="str">
        <f t="shared" si="123"/>
        <v/>
      </c>
      <c r="B869" s="60"/>
      <c r="C869" s="60"/>
      <c r="D869" s="61"/>
      <c r="E869" s="59"/>
      <c r="F869" s="61"/>
      <c r="G869" s="149"/>
      <c r="H869" s="61"/>
      <c r="I869" s="57" t="str">
        <f t="shared" si="124"/>
        <v>-</v>
      </c>
      <c r="J869" s="26" t="str">
        <f t="shared" si="118"/>
        <v/>
      </c>
      <c r="K869" s="26" t="str">
        <f t="shared" si="125"/>
        <v/>
      </c>
      <c r="L869" s="26" t="str">
        <f t="shared" si="119"/>
        <v/>
      </c>
      <c r="M869" s="26" t="str">
        <f t="shared" si="120"/>
        <v/>
      </c>
      <c r="N869" s="26" t="str">
        <f t="shared" si="121"/>
        <v/>
      </c>
      <c r="O869" s="26" t="str">
        <f t="shared" si="122"/>
        <v/>
      </c>
      <c r="P869" s="56" t="str">
        <f>IF(OR(ISBLANK(Lieferung!$B$15),ISBLANK(G869)),"",IF(M869=FALSE,FALSE,IF(AND((Lieferung!$B$15-YEAR(G869))&gt;=16,(Lieferung!$B$15-YEAR(G869))&lt;=65),TRUE,FALSE)))</f>
        <v/>
      </c>
      <c r="Q869" s="26" t="str">
        <f>IF(ISBLANK(E869),"",IF(COUNTIF(Qualifikation!$O$12:$O$1011,I869)&gt;0,TRUE,FALSE))</f>
        <v/>
      </c>
      <c r="R869" s="62" t="str">
        <f t="shared" si="126"/>
        <v/>
      </c>
    </row>
    <row r="870" spans="1:18" x14ac:dyDescent="0.2">
      <c r="A870" s="46" t="str">
        <f t="shared" si="123"/>
        <v/>
      </c>
      <c r="B870" s="60"/>
      <c r="C870" s="60"/>
      <c r="D870" s="61"/>
      <c r="E870" s="59"/>
      <c r="F870" s="61"/>
      <c r="G870" s="149"/>
      <c r="H870" s="61"/>
      <c r="I870" s="57" t="str">
        <f t="shared" si="124"/>
        <v>-</v>
      </c>
      <c r="J870" s="26" t="str">
        <f t="shared" si="118"/>
        <v/>
      </c>
      <c r="K870" s="26" t="str">
        <f t="shared" si="125"/>
        <v/>
      </c>
      <c r="L870" s="26" t="str">
        <f t="shared" si="119"/>
        <v/>
      </c>
      <c r="M870" s="26" t="str">
        <f t="shared" si="120"/>
        <v/>
      </c>
      <c r="N870" s="26" t="str">
        <f t="shared" si="121"/>
        <v/>
      </c>
      <c r="O870" s="26" t="str">
        <f t="shared" si="122"/>
        <v/>
      </c>
      <c r="P870" s="56" t="str">
        <f>IF(OR(ISBLANK(Lieferung!$B$15),ISBLANK(G870)),"",IF(M870=FALSE,FALSE,IF(AND((Lieferung!$B$15-YEAR(G870))&gt;=16,(Lieferung!$B$15-YEAR(G870))&lt;=65),TRUE,FALSE)))</f>
        <v/>
      </c>
      <c r="Q870" s="26" t="str">
        <f>IF(ISBLANK(E870),"",IF(COUNTIF(Qualifikation!$O$12:$O$1011,I870)&gt;0,TRUE,FALSE))</f>
        <v/>
      </c>
      <c r="R870" s="62" t="str">
        <f t="shared" si="126"/>
        <v/>
      </c>
    </row>
    <row r="871" spans="1:18" x14ac:dyDescent="0.2">
      <c r="A871" s="46" t="str">
        <f t="shared" si="123"/>
        <v/>
      </c>
      <c r="B871" s="60"/>
      <c r="C871" s="60"/>
      <c r="D871" s="61"/>
      <c r="E871" s="59"/>
      <c r="F871" s="61"/>
      <c r="G871" s="149"/>
      <c r="H871" s="61"/>
      <c r="I871" s="57" t="str">
        <f t="shared" si="124"/>
        <v>-</v>
      </c>
      <c r="J871" s="26" t="str">
        <f t="shared" si="118"/>
        <v/>
      </c>
      <c r="K871" s="26" t="str">
        <f t="shared" si="125"/>
        <v/>
      </c>
      <c r="L871" s="26" t="str">
        <f t="shared" si="119"/>
        <v/>
      </c>
      <c r="M871" s="26" t="str">
        <f t="shared" si="120"/>
        <v/>
      </c>
      <c r="N871" s="26" t="str">
        <f t="shared" si="121"/>
        <v/>
      </c>
      <c r="O871" s="26" t="str">
        <f t="shared" si="122"/>
        <v/>
      </c>
      <c r="P871" s="56" t="str">
        <f>IF(OR(ISBLANK(Lieferung!$B$15),ISBLANK(G871)),"",IF(M871=FALSE,FALSE,IF(AND((Lieferung!$B$15-YEAR(G871))&gt;=16,(Lieferung!$B$15-YEAR(G871))&lt;=65),TRUE,FALSE)))</f>
        <v/>
      </c>
      <c r="Q871" s="26" t="str">
        <f>IF(ISBLANK(E871),"",IF(COUNTIF(Qualifikation!$O$12:$O$1011,I871)&gt;0,TRUE,FALSE))</f>
        <v/>
      </c>
      <c r="R871" s="62" t="str">
        <f t="shared" si="126"/>
        <v/>
      </c>
    </row>
    <row r="872" spans="1:18" x14ac:dyDescent="0.2">
      <c r="A872" s="46" t="str">
        <f t="shared" si="123"/>
        <v/>
      </c>
      <c r="B872" s="60"/>
      <c r="C872" s="60"/>
      <c r="D872" s="61"/>
      <c r="E872" s="59"/>
      <c r="F872" s="61"/>
      <c r="G872" s="149"/>
      <c r="H872" s="61"/>
      <c r="I872" s="57" t="str">
        <f t="shared" si="124"/>
        <v>-</v>
      </c>
      <c r="J872" s="26" t="str">
        <f t="shared" si="118"/>
        <v/>
      </c>
      <c r="K872" s="26" t="str">
        <f t="shared" si="125"/>
        <v/>
      </c>
      <c r="L872" s="26" t="str">
        <f t="shared" si="119"/>
        <v/>
      </c>
      <c r="M872" s="26" t="str">
        <f t="shared" si="120"/>
        <v/>
      </c>
      <c r="N872" s="26" t="str">
        <f t="shared" si="121"/>
        <v/>
      </c>
      <c r="O872" s="26" t="str">
        <f t="shared" si="122"/>
        <v/>
      </c>
      <c r="P872" s="56" t="str">
        <f>IF(OR(ISBLANK(Lieferung!$B$15),ISBLANK(G872)),"",IF(M872=FALSE,FALSE,IF(AND((Lieferung!$B$15-YEAR(G872))&gt;=16,(Lieferung!$B$15-YEAR(G872))&lt;=65),TRUE,FALSE)))</f>
        <v/>
      </c>
      <c r="Q872" s="26" t="str">
        <f>IF(ISBLANK(E872),"",IF(COUNTIF(Qualifikation!$O$12:$O$1011,I872)&gt;0,TRUE,FALSE))</f>
        <v/>
      </c>
      <c r="R872" s="62" t="str">
        <f t="shared" si="126"/>
        <v/>
      </c>
    </row>
    <row r="873" spans="1:18" x14ac:dyDescent="0.2">
      <c r="A873" s="46" t="str">
        <f t="shared" si="123"/>
        <v/>
      </c>
      <c r="B873" s="60"/>
      <c r="C873" s="60"/>
      <c r="D873" s="61"/>
      <c r="E873" s="59"/>
      <c r="F873" s="61"/>
      <c r="G873" s="149"/>
      <c r="H873" s="61"/>
      <c r="I873" s="57" t="str">
        <f t="shared" si="124"/>
        <v>-</v>
      </c>
      <c r="J873" s="26" t="str">
        <f t="shared" si="118"/>
        <v/>
      </c>
      <c r="K873" s="26" t="str">
        <f t="shared" si="125"/>
        <v/>
      </c>
      <c r="L873" s="26" t="str">
        <f t="shared" si="119"/>
        <v/>
      </c>
      <c r="M873" s="26" t="str">
        <f t="shared" si="120"/>
        <v/>
      </c>
      <c r="N873" s="26" t="str">
        <f t="shared" si="121"/>
        <v/>
      </c>
      <c r="O873" s="26" t="str">
        <f t="shared" si="122"/>
        <v/>
      </c>
      <c r="P873" s="56" t="str">
        <f>IF(OR(ISBLANK(Lieferung!$B$15),ISBLANK(G873)),"",IF(M873=FALSE,FALSE,IF(AND((Lieferung!$B$15-YEAR(G873))&gt;=16,(Lieferung!$B$15-YEAR(G873))&lt;=65),TRUE,FALSE)))</f>
        <v/>
      </c>
      <c r="Q873" s="26" t="str">
        <f>IF(ISBLANK(E873),"",IF(COUNTIF(Qualifikation!$O$12:$O$1011,I873)&gt;0,TRUE,FALSE))</f>
        <v/>
      </c>
      <c r="R873" s="62" t="str">
        <f t="shared" si="126"/>
        <v/>
      </c>
    </row>
    <row r="874" spans="1:18" x14ac:dyDescent="0.2">
      <c r="A874" s="46" t="str">
        <f t="shared" si="123"/>
        <v/>
      </c>
      <c r="B874" s="60"/>
      <c r="C874" s="60"/>
      <c r="D874" s="61"/>
      <c r="E874" s="59"/>
      <c r="F874" s="61"/>
      <c r="G874" s="149"/>
      <c r="H874" s="61"/>
      <c r="I874" s="57" t="str">
        <f t="shared" si="124"/>
        <v>-</v>
      </c>
      <c r="J874" s="26" t="str">
        <f t="shared" si="118"/>
        <v/>
      </c>
      <c r="K874" s="26" t="str">
        <f t="shared" si="125"/>
        <v/>
      </c>
      <c r="L874" s="26" t="str">
        <f t="shared" si="119"/>
        <v/>
      </c>
      <c r="M874" s="26" t="str">
        <f t="shared" si="120"/>
        <v/>
      </c>
      <c r="N874" s="26" t="str">
        <f t="shared" si="121"/>
        <v/>
      </c>
      <c r="O874" s="26" t="str">
        <f t="shared" si="122"/>
        <v/>
      </c>
      <c r="P874" s="56" t="str">
        <f>IF(OR(ISBLANK(Lieferung!$B$15),ISBLANK(G874)),"",IF(M874=FALSE,FALSE,IF(AND((Lieferung!$B$15-YEAR(G874))&gt;=16,(Lieferung!$B$15-YEAR(G874))&lt;=65),TRUE,FALSE)))</f>
        <v/>
      </c>
      <c r="Q874" s="26" t="str">
        <f>IF(ISBLANK(E874),"",IF(COUNTIF(Qualifikation!$O$12:$O$1011,I874)&gt;0,TRUE,FALSE))</f>
        <v/>
      </c>
      <c r="R874" s="62" t="str">
        <f t="shared" si="126"/>
        <v/>
      </c>
    </row>
    <row r="875" spans="1:18" x14ac:dyDescent="0.2">
      <c r="A875" s="46" t="str">
        <f t="shared" si="123"/>
        <v/>
      </c>
      <c r="B875" s="60"/>
      <c r="C875" s="60"/>
      <c r="D875" s="61"/>
      <c r="E875" s="59"/>
      <c r="F875" s="61"/>
      <c r="G875" s="149"/>
      <c r="H875" s="61"/>
      <c r="I875" s="57" t="str">
        <f t="shared" si="124"/>
        <v>-</v>
      </c>
      <c r="J875" s="26" t="str">
        <f t="shared" si="118"/>
        <v/>
      </c>
      <c r="K875" s="26" t="str">
        <f t="shared" si="125"/>
        <v/>
      </c>
      <c r="L875" s="26" t="str">
        <f t="shared" si="119"/>
        <v/>
      </c>
      <c r="M875" s="26" t="str">
        <f t="shared" si="120"/>
        <v/>
      </c>
      <c r="N875" s="26" t="str">
        <f t="shared" si="121"/>
        <v/>
      </c>
      <c r="O875" s="26" t="str">
        <f t="shared" si="122"/>
        <v/>
      </c>
      <c r="P875" s="56" t="str">
        <f>IF(OR(ISBLANK(Lieferung!$B$15),ISBLANK(G875)),"",IF(M875=FALSE,FALSE,IF(AND((Lieferung!$B$15-YEAR(G875))&gt;=16,(Lieferung!$B$15-YEAR(G875))&lt;=65),TRUE,FALSE)))</f>
        <v/>
      </c>
      <c r="Q875" s="26" t="str">
        <f>IF(ISBLANK(E875),"",IF(COUNTIF(Qualifikation!$O$12:$O$1011,I875)&gt;0,TRUE,FALSE))</f>
        <v/>
      </c>
      <c r="R875" s="62" t="str">
        <f t="shared" si="126"/>
        <v/>
      </c>
    </row>
    <row r="876" spans="1:18" x14ac:dyDescent="0.2">
      <c r="A876" s="46" t="str">
        <f t="shared" si="123"/>
        <v/>
      </c>
      <c r="B876" s="60"/>
      <c r="C876" s="60"/>
      <c r="D876" s="61"/>
      <c r="E876" s="59"/>
      <c r="F876" s="61"/>
      <c r="G876" s="149"/>
      <c r="H876" s="61"/>
      <c r="I876" s="57" t="str">
        <f t="shared" si="124"/>
        <v>-</v>
      </c>
      <c r="J876" s="26" t="str">
        <f t="shared" ref="J876:J939" si="127">IF(D876="CH.AHV",IF(LEN(E876)=13,IF((MID(E876,13,1)+1-1)=MOD(10-(MID(E876,1,1)+3*MID(E876,2,1)+MID(E876,3,1)+3*MID(E876,4,1)+MID(E876,5,1)+3*MID(E876,6,1)+MID(E876,7,1)+3*MID(E876,8,1)+MID(E876,9,1)+3*MID(E876,10,1)+MID(E876,11,1)+3*MID(E876,12,1)),10),TRUE,FALSE),FALSE),"")</f>
        <v/>
      </c>
      <c r="K876" s="26" t="str">
        <f t="shared" si="125"/>
        <v/>
      </c>
      <c r="L876" s="26" t="str">
        <f t="shared" ref="L876:L939" si="128">IF(ISBLANK(D876),"",IF(OR(ISNA(MATCH(D876,codecatidpers,0)),D876="-"),FALSE,TRUE))</f>
        <v/>
      </c>
      <c r="M876" s="26" t="str">
        <f t="shared" ref="M876:M939" si="129">IF(ISBLANK(G876),"",IF(AND(G876 &gt; DATE(1925,1,1),G876 &lt; DATE(2100,1,1)),TRUE,FALSE))</f>
        <v/>
      </c>
      <c r="N876" s="26" t="str">
        <f t="shared" ref="N876:N939" si="130">IF(ISBLANK(F876),"",IF(OR(ISNA(MATCH(F876,libsex,0)),F876="-"),FALSE,TRUE))</f>
        <v/>
      </c>
      <c r="O876" s="26" t="str">
        <f t="shared" ref="O876:O939" si="131">IF(ISBLANK(H876),"",IF(OR(ISNA(MATCH(H876,libgem,0)),H876="-"),FALSE,TRUE))</f>
        <v/>
      </c>
      <c r="P876" s="56" t="str">
        <f>IF(OR(ISBLANK(Lieferung!$B$15),ISBLANK(G876)),"",IF(M876=FALSE,FALSE,IF(AND((Lieferung!$B$15-YEAR(G876))&gt;=16,(Lieferung!$B$15-YEAR(G876))&lt;=65),TRUE,FALSE)))</f>
        <v/>
      </c>
      <c r="Q876" s="26" t="str">
        <f>IF(ISBLANK(E876),"",IF(COUNTIF(Qualifikation!$O$12:$O$1011,I876)&gt;0,TRUE,FALSE))</f>
        <v/>
      </c>
      <c r="R876" s="62" t="str">
        <f t="shared" si="126"/>
        <v/>
      </c>
    </row>
    <row r="877" spans="1:18" x14ac:dyDescent="0.2">
      <c r="A877" s="46" t="str">
        <f t="shared" si="123"/>
        <v/>
      </c>
      <c r="B877" s="60"/>
      <c r="C877" s="60"/>
      <c r="D877" s="61"/>
      <c r="E877" s="59"/>
      <c r="F877" s="61"/>
      <c r="G877" s="149"/>
      <c r="H877" s="61"/>
      <c r="I877" s="57" t="str">
        <f t="shared" si="124"/>
        <v>-</v>
      </c>
      <c r="J877" s="26" t="str">
        <f t="shared" si="127"/>
        <v/>
      </c>
      <c r="K877" s="26" t="str">
        <f t="shared" si="125"/>
        <v/>
      </c>
      <c r="L877" s="26" t="str">
        <f t="shared" si="128"/>
        <v/>
      </c>
      <c r="M877" s="26" t="str">
        <f t="shared" si="129"/>
        <v/>
      </c>
      <c r="N877" s="26" t="str">
        <f t="shared" si="130"/>
        <v/>
      </c>
      <c r="O877" s="26" t="str">
        <f t="shared" si="131"/>
        <v/>
      </c>
      <c r="P877" s="56" t="str">
        <f>IF(OR(ISBLANK(Lieferung!$B$15),ISBLANK(G877)),"",IF(M877=FALSE,FALSE,IF(AND((Lieferung!$B$15-YEAR(G877))&gt;=16,(Lieferung!$B$15-YEAR(G877))&lt;=65),TRUE,FALSE)))</f>
        <v/>
      </c>
      <c r="Q877" s="26" t="str">
        <f>IF(ISBLANK(E877),"",IF(COUNTIF(Qualifikation!$O$12:$O$1011,I877)&gt;0,TRUE,FALSE))</f>
        <v/>
      </c>
      <c r="R877" s="62" t="str">
        <f t="shared" si="126"/>
        <v/>
      </c>
    </row>
    <row r="878" spans="1:18" x14ac:dyDescent="0.2">
      <c r="A878" s="46" t="str">
        <f t="shared" si="123"/>
        <v/>
      </c>
      <c r="B878" s="60"/>
      <c r="C878" s="60"/>
      <c r="D878" s="61"/>
      <c r="E878" s="59"/>
      <c r="F878" s="61"/>
      <c r="G878" s="149"/>
      <c r="H878" s="61"/>
      <c r="I878" s="57" t="str">
        <f t="shared" si="124"/>
        <v>-</v>
      </c>
      <c r="J878" s="26" t="str">
        <f t="shared" si="127"/>
        <v/>
      </c>
      <c r="K878" s="26" t="str">
        <f t="shared" si="125"/>
        <v/>
      </c>
      <c r="L878" s="26" t="str">
        <f t="shared" si="128"/>
        <v/>
      </c>
      <c r="M878" s="26" t="str">
        <f t="shared" si="129"/>
        <v/>
      </c>
      <c r="N878" s="26" t="str">
        <f t="shared" si="130"/>
        <v/>
      </c>
      <c r="O878" s="26" t="str">
        <f t="shared" si="131"/>
        <v/>
      </c>
      <c r="P878" s="56" t="str">
        <f>IF(OR(ISBLANK(Lieferung!$B$15),ISBLANK(G878)),"",IF(M878=FALSE,FALSE,IF(AND((Lieferung!$B$15-YEAR(G878))&gt;=16,(Lieferung!$B$15-YEAR(G878))&lt;=65),TRUE,FALSE)))</f>
        <v/>
      </c>
      <c r="Q878" s="26" t="str">
        <f>IF(ISBLANK(E878),"",IF(COUNTIF(Qualifikation!$O$12:$O$1011,I878)&gt;0,TRUE,FALSE))</f>
        <v/>
      </c>
      <c r="R878" s="62" t="str">
        <f t="shared" si="126"/>
        <v/>
      </c>
    </row>
    <row r="879" spans="1:18" x14ac:dyDescent="0.2">
      <c r="A879" s="46" t="str">
        <f t="shared" si="123"/>
        <v/>
      </c>
      <c r="B879" s="60"/>
      <c r="C879" s="60"/>
      <c r="D879" s="61"/>
      <c r="E879" s="59"/>
      <c r="F879" s="61"/>
      <c r="G879" s="149"/>
      <c r="H879" s="61"/>
      <c r="I879" s="57" t="str">
        <f t="shared" si="124"/>
        <v>-</v>
      </c>
      <c r="J879" s="26" t="str">
        <f t="shared" si="127"/>
        <v/>
      </c>
      <c r="K879" s="26" t="str">
        <f t="shared" si="125"/>
        <v/>
      </c>
      <c r="L879" s="26" t="str">
        <f t="shared" si="128"/>
        <v/>
      </c>
      <c r="M879" s="26" t="str">
        <f t="shared" si="129"/>
        <v/>
      </c>
      <c r="N879" s="26" t="str">
        <f t="shared" si="130"/>
        <v/>
      </c>
      <c r="O879" s="26" t="str">
        <f t="shared" si="131"/>
        <v/>
      </c>
      <c r="P879" s="56" t="str">
        <f>IF(OR(ISBLANK(Lieferung!$B$15),ISBLANK(G879)),"",IF(M879=FALSE,FALSE,IF(AND((Lieferung!$B$15-YEAR(G879))&gt;=16,(Lieferung!$B$15-YEAR(G879))&lt;=65),TRUE,FALSE)))</f>
        <v/>
      </c>
      <c r="Q879" s="26" t="str">
        <f>IF(ISBLANK(E879),"",IF(COUNTIF(Qualifikation!$O$12:$O$1011,I879)&gt;0,TRUE,FALSE))</f>
        <v/>
      </c>
      <c r="R879" s="62" t="str">
        <f t="shared" si="126"/>
        <v/>
      </c>
    </row>
    <row r="880" spans="1:18" x14ac:dyDescent="0.2">
      <c r="A880" s="46" t="str">
        <f t="shared" si="123"/>
        <v/>
      </c>
      <c r="B880" s="60"/>
      <c r="C880" s="60"/>
      <c r="D880" s="61"/>
      <c r="E880" s="59"/>
      <c r="F880" s="61"/>
      <c r="G880" s="149"/>
      <c r="H880" s="61"/>
      <c r="I880" s="57" t="str">
        <f t="shared" si="124"/>
        <v>-</v>
      </c>
      <c r="J880" s="26" t="str">
        <f t="shared" si="127"/>
        <v/>
      </c>
      <c r="K880" s="26" t="str">
        <f t="shared" si="125"/>
        <v/>
      </c>
      <c r="L880" s="26" t="str">
        <f t="shared" si="128"/>
        <v/>
      </c>
      <c r="M880" s="26" t="str">
        <f t="shared" si="129"/>
        <v/>
      </c>
      <c r="N880" s="26" t="str">
        <f t="shared" si="130"/>
        <v/>
      </c>
      <c r="O880" s="26" t="str">
        <f t="shared" si="131"/>
        <v/>
      </c>
      <c r="P880" s="56" t="str">
        <f>IF(OR(ISBLANK(Lieferung!$B$15),ISBLANK(G880)),"",IF(M880=FALSE,FALSE,IF(AND((Lieferung!$B$15-YEAR(G880))&gt;=16,(Lieferung!$B$15-YEAR(G880))&lt;=65),TRUE,FALSE)))</f>
        <v/>
      </c>
      <c r="Q880" s="26" t="str">
        <f>IF(ISBLANK(E880),"",IF(COUNTIF(Qualifikation!$O$12:$O$1011,I880)&gt;0,TRUE,FALSE))</f>
        <v/>
      </c>
      <c r="R880" s="62" t="str">
        <f t="shared" si="126"/>
        <v/>
      </c>
    </row>
    <row r="881" spans="1:18" x14ac:dyDescent="0.2">
      <c r="A881" s="46" t="str">
        <f t="shared" si="123"/>
        <v/>
      </c>
      <c r="B881" s="60"/>
      <c r="C881" s="60"/>
      <c r="D881" s="61"/>
      <c r="E881" s="59"/>
      <c r="F881" s="61"/>
      <c r="G881" s="149"/>
      <c r="H881" s="61"/>
      <c r="I881" s="57" t="str">
        <f t="shared" si="124"/>
        <v>-</v>
      </c>
      <c r="J881" s="26" t="str">
        <f t="shared" si="127"/>
        <v/>
      </c>
      <c r="K881" s="26" t="str">
        <f t="shared" si="125"/>
        <v/>
      </c>
      <c r="L881" s="26" t="str">
        <f t="shared" si="128"/>
        <v/>
      </c>
      <c r="M881" s="26" t="str">
        <f t="shared" si="129"/>
        <v/>
      </c>
      <c r="N881" s="26" t="str">
        <f t="shared" si="130"/>
        <v/>
      </c>
      <c r="O881" s="26" t="str">
        <f t="shared" si="131"/>
        <v/>
      </c>
      <c r="P881" s="56" t="str">
        <f>IF(OR(ISBLANK(Lieferung!$B$15),ISBLANK(G881)),"",IF(M881=FALSE,FALSE,IF(AND((Lieferung!$B$15-YEAR(G881))&gt;=16,(Lieferung!$B$15-YEAR(G881))&lt;=65),TRUE,FALSE)))</f>
        <v/>
      </c>
      <c r="Q881" s="26" t="str">
        <f>IF(ISBLANK(E881),"",IF(COUNTIF(Qualifikation!$O$12:$O$1011,I881)&gt;0,TRUE,FALSE))</f>
        <v/>
      </c>
      <c r="R881" s="62" t="str">
        <f t="shared" si="126"/>
        <v/>
      </c>
    </row>
    <row r="882" spans="1:18" x14ac:dyDescent="0.2">
      <c r="A882" s="46" t="str">
        <f t="shared" si="123"/>
        <v/>
      </c>
      <c r="B882" s="60"/>
      <c r="C882" s="60"/>
      <c r="D882" s="61"/>
      <c r="E882" s="59"/>
      <c r="F882" s="61"/>
      <c r="G882" s="149"/>
      <c r="H882" s="61"/>
      <c r="I882" s="57" t="str">
        <f t="shared" si="124"/>
        <v>-</v>
      </c>
      <c r="J882" s="26" t="str">
        <f t="shared" si="127"/>
        <v/>
      </c>
      <c r="K882" s="26" t="str">
        <f t="shared" si="125"/>
        <v/>
      </c>
      <c r="L882" s="26" t="str">
        <f t="shared" si="128"/>
        <v/>
      </c>
      <c r="M882" s="26" t="str">
        <f t="shared" si="129"/>
        <v/>
      </c>
      <c r="N882" s="26" t="str">
        <f t="shared" si="130"/>
        <v/>
      </c>
      <c r="O882" s="26" t="str">
        <f t="shared" si="131"/>
        <v/>
      </c>
      <c r="P882" s="56" t="str">
        <f>IF(OR(ISBLANK(Lieferung!$B$15),ISBLANK(G882)),"",IF(M882=FALSE,FALSE,IF(AND((Lieferung!$B$15-YEAR(G882))&gt;=16,(Lieferung!$B$15-YEAR(G882))&lt;=65),TRUE,FALSE)))</f>
        <v/>
      </c>
      <c r="Q882" s="26" t="str">
        <f>IF(ISBLANK(E882),"",IF(COUNTIF(Qualifikation!$O$12:$O$1011,I882)&gt;0,TRUE,FALSE))</f>
        <v/>
      </c>
      <c r="R882" s="62" t="str">
        <f t="shared" si="126"/>
        <v/>
      </c>
    </row>
    <row r="883" spans="1:18" x14ac:dyDescent="0.2">
      <c r="A883" s="46" t="str">
        <f t="shared" si="123"/>
        <v/>
      </c>
      <c r="B883" s="60"/>
      <c r="C883" s="60"/>
      <c r="D883" s="61"/>
      <c r="E883" s="59"/>
      <c r="F883" s="61"/>
      <c r="G883" s="149"/>
      <c r="H883" s="61"/>
      <c r="I883" s="57" t="str">
        <f t="shared" si="124"/>
        <v>-</v>
      </c>
      <c r="J883" s="26" t="str">
        <f t="shared" si="127"/>
        <v/>
      </c>
      <c r="K883" s="26" t="str">
        <f t="shared" si="125"/>
        <v/>
      </c>
      <c r="L883" s="26" t="str">
        <f t="shared" si="128"/>
        <v/>
      </c>
      <c r="M883" s="26" t="str">
        <f t="shared" si="129"/>
        <v/>
      </c>
      <c r="N883" s="26" t="str">
        <f t="shared" si="130"/>
        <v/>
      </c>
      <c r="O883" s="26" t="str">
        <f t="shared" si="131"/>
        <v/>
      </c>
      <c r="P883" s="56" t="str">
        <f>IF(OR(ISBLANK(Lieferung!$B$15),ISBLANK(G883)),"",IF(M883=FALSE,FALSE,IF(AND((Lieferung!$B$15-YEAR(G883))&gt;=16,(Lieferung!$B$15-YEAR(G883))&lt;=65),TRUE,FALSE)))</f>
        <v/>
      </c>
      <c r="Q883" s="26" t="str">
        <f>IF(ISBLANK(E883),"",IF(COUNTIF(Qualifikation!$O$12:$O$1011,I883)&gt;0,TRUE,FALSE))</f>
        <v/>
      </c>
      <c r="R883" s="62" t="str">
        <f t="shared" si="126"/>
        <v/>
      </c>
    </row>
    <row r="884" spans="1:18" x14ac:dyDescent="0.2">
      <c r="A884" s="46" t="str">
        <f t="shared" si="123"/>
        <v/>
      </c>
      <c r="B884" s="60"/>
      <c r="C884" s="60"/>
      <c r="D884" s="61"/>
      <c r="E884" s="59"/>
      <c r="F884" s="61"/>
      <c r="G884" s="149"/>
      <c r="H884" s="61"/>
      <c r="I884" s="57" t="str">
        <f t="shared" si="124"/>
        <v>-</v>
      </c>
      <c r="J884" s="26" t="str">
        <f t="shared" si="127"/>
        <v/>
      </c>
      <c r="K884" s="26" t="str">
        <f t="shared" si="125"/>
        <v/>
      </c>
      <c r="L884" s="26" t="str">
        <f t="shared" si="128"/>
        <v/>
      </c>
      <c r="M884" s="26" t="str">
        <f t="shared" si="129"/>
        <v/>
      </c>
      <c r="N884" s="26" t="str">
        <f t="shared" si="130"/>
        <v/>
      </c>
      <c r="O884" s="26" t="str">
        <f t="shared" si="131"/>
        <v/>
      </c>
      <c r="P884" s="56" t="str">
        <f>IF(OR(ISBLANK(Lieferung!$B$15),ISBLANK(G884)),"",IF(M884=FALSE,FALSE,IF(AND((Lieferung!$B$15-YEAR(G884))&gt;=16,(Lieferung!$B$15-YEAR(G884))&lt;=65),TRUE,FALSE)))</f>
        <v/>
      </c>
      <c r="Q884" s="26" t="str">
        <f>IF(ISBLANK(E884),"",IF(COUNTIF(Qualifikation!$O$12:$O$1011,I884)&gt;0,TRUE,FALSE))</f>
        <v/>
      </c>
      <c r="R884" s="62" t="str">
        <f t="shared" si="126"/>
        <v/>
      </c>
    </row>
    <row r="885" spans="1:18" x14ac:dyDescent="0.2">
      <c r="A885" s="46" t="str">
        <f t="shared" si="123"/>
        <v/>
      </c>
      <c r="B885" s="60"/>
      <c r="C885" s="60"/>
      <c r="D885" s="61"/>
      <c r="E885" s="59"/>
      <c r="F885" s="61"/>
      <c r="G885" s="149"/>
      <c r="H885" s="61"/>
      <c r="I885" s="57" t="str">
        <f t="shared" si="124"/>
        <v>-</v>
      </c>
      <c r="J885" s="26" t="str">
        <f t="shared" si="127"/>
        <v/>
      </c>
      <c r="K885" s="26" t="str">
        <f t="shared" si="125"/>
        <v/>
      </c>
      <c r="L885" s="26" t="str">
        <f t="shared" si="128"/>
        <v/>
      </c>
      <c r="M885" s="26" t="str">
        <f t="shared" si="129"/>
        <v/>
      </c>
      <c r="N885" s="26" t="str">
        <f t="shared" si="130"/>
        <v/>
      </c>
      <c r="O885" s="26" t="str">
        <f t="shared" si="131"/>
        <v/>
      </c>
      <c r="P885" s="56" t="str">
        <f>IF(OR(ISBLANK(Lieferung!$B$15),ISBLANK(G885)),"",IF(M885=FALSE,FALSE,IF(AND((Lieferung!$B$15-YEAR(G885))&gt;=16,(Lieferung!$B$15-YEAR(G885))&lt;=65),TRUE,FALSE)))</f>
        <v/>
      </c>
      <c r="Q885" s="26" t="str">
        <f>IF(ISBLANK(E885),"",IF(COUNTIF(Qualifikation!$O$12:$O$1011,I885)&gt;0,TRUE,FALSE))</f>
        <v/>
      </c>
      <c r="R885" s="62" t="str">
        <f t="shared" si="126"/>
        <v/>
      </c>
    </row>
    <row r="886" spans="1:18" x14ac:dyDescent="0.2">
      <c r="A886" s="46" t="str">
        <f t="shared" si="123"/>
        <v/>
      </c>
      <c r="B886" s="60"/>
      <c r="C886" s="60"/>
      <c r="D886" s="61"/>
      <c r="E886" s="59"/>
      <c r="F886" s="61"/>
      <c r="G886" s="149"/>
      <c r="H886" s="61"/>
      <c r="I886" s="57" t="str">
        <f t="shared" si="124"/>
        <v>-</v>
      </c>
      <c r="J886" s="26" t="str">
        <f t="shared" si="127"/>
        <v/>
      </c>
      <c r="K886" s="26" t="str">
        <f t="shared" si="125"/>
        <v/>
      </c>
      <c r="L886" s="26" t="str">
        <f t="shared" si="128"/>
        <v/>
      </c>
      <c r="M886" s="26" t="str">
        <f t="shared" si="129"/>
        <v/>
      </c>
      <c r="N886" s="26" t="str">
        <f t="shared" si="130"/>
        <v/>
      </c>
      <c r="O886" s="26" t="str">
        <f t="shared" si="131"/>
        <v/>
      </c>
      <c r="P886" s="56" t="str">
        <f>IF(OR(ISBLANK(Lieferung!$B$15),ISBLANK(G886)),"",IF(M886=FALSE,FALSE,IF(AND((Lieferung!$B$15-YEAR(G886))&gt;=16,(Lieferung!$B$15-YEAR(G886))&lt;=65),TRUE,FALSE)))</f>
        <v/>
      </c>
      <c r="Q886" s="26" t="str">
        <f>IF(ISBLANK(E886),"",IF(COUNTIF(Qualifikation!$O$12:$O$1011,I886)&gt;0,TRUE,FALSE))</f>
        <v/>
      </c>
      <c r="R886" s="62" t="str">
        <f t="shared" si="126"/>
        <v/>
      </c>
    </row>
    <row r="887" spans="1:18" x14ac:dyDescent="0.2">
      <c r="A887" s="46" t="str">
        <f t="shared" si="123"/>
        <v/>
      </c>
      <c r="B887" s="60"/>
      <c r="C887" s="60"/>
      <c r="D887" s="61"/>
      <c r="E887" s="59"/>
      <c r="F887" s="61"/>
      <c r="G887" s="149"/>
      <c r="H887" s="61"/>
      <c r="I887" s="57" t="str">
        <f t="shared" si="124"/>
        <v>-</v>
      </c>
      <c r="J887" s="26" t="str">
        <f t="shared" si="127"/>
        <v/>
      </c>
      <c r="K887" s="26" t="str">
        <f t="shared" si="125"/>
        <v/>
      </c>
      <c r="L887" s="26" t="str">
        <f t="shared" si="128"/>
        <v/>
      </c>
      <c r="M887" s="26" t="str">
        <f t="shared" si="129"/>
        <v/>
      </c>
      <c r="N887" s="26" t="str">
        <f t="shared" si="130"/>
        <v/>
      </c>
      <c r="O887" s="26" t="str">
        <f t="shared" si="131"/>
        <v/>
      </c>
      <c r="P887" s="56" t="str">
        <f>IF(OR(ISBLANK(Lieferung!$B$15),ISBLANK(G887)),"",IF(M887=FALSE,FALSE,IF(AND((Lieferung!$B$15-YEAR(G887))&gt;=16,(Lieferung!$B$15-YEAR(G887))&lt;=65),TRUE,FALSE)))</f>
        <v/>
      </c>
      <c r="Q887" s="26" t="str">
        <f>IF(ISBLANK(E887),"",IF(COUNTIF(Qualifikation!$O$12:$O$1011,I887)&gt;0,TRUE,FALSE))</f>
        <v/>
      </c>
      <c r="R887" s="62" t="str">
        <f t="shared" si="126"/>
        <v/>
      </c>
    </row>
    <row r="888" spans="1:18" x14ac:dyDescent="0.2">
      <c r="A888" s="46" t="str">
        <f t="shared" si="123"/>
        <v/>
      </c>
      <c r="B888" s="60"/>
      <c r="C888" s="60"/>
      <c r="D888" s="61"/>
      <c r="E888" s="59"/>
      <c r="F888" s="61"/>
      <c r="G888" s="149"/>
      <c r="H888" s="61"/>
      <c r="I888" s="57" t="str">
        <f t="shared" si="124"/>
        <v>-</v>
      </c>
      <c r="J888" s="26" t="str">
        <f t="shared" si="127"/>
        <v/>
      </c>
      <c r="K888" s="26" t="str">
        <f t="shared" si="125"/>
        <v/>
      </c>
      <c r="L888" s="26" t="str">
        <f t="shared" si="128"/>
        <v/>
      </c>
      <c r="M888" s="26" t="str">
        <f t="shared" si="129"/>
        <v/>
      </c>
      <c r="N888" s="26" t="str">
        <f t="shared" si="130"/>
        <v/>
      </c>
      <c r="O888" s="26" t="str">
        <f t="shared" si="131"/>
        <v/>
      </c>
      <c r="P888" s="56" t="str">
        <f>IF(OR(ISBLANK(Lieferung!$B$15),ISBLANK(G888)),"",IF(M888=FALSE,FALSE,IF(AND((Lieferung!$B$15-YEAR(G888))&gt;=16,(Lieferung!$B$15-YEAR(G888))&lt;=65),TRUE,FALSE)))</f>
        <v/>
      </c>
      <c r="Q888" s="26" t="str">
        <f>IF(ISBLANK(E888),"",IF(COUNTIF(Qualifikation!$O$12:$O$1011,I888)&gt;0,TRUE,FALSE))</f>
        <v/>
      </c>
      <c r="R888" s="62" t="str">
        <f t="shared" si="126"/>
        <v/>
      </c>
    </row>
    <row r="889" spans="1:18" x14ac:dyDescent="0.2">
      <c r="A889" s="46" t="str">
        <f t="shared" si="123"/>
        <v/>
      </c>
      <c r="B889" s="60"/>
      <c r="C889" s="60"/>
      <c r="D889" s="61"/>
      <c r="E889" s="59"/>
      <c r="F889" s="61"/>
      <c r="G889" s="149"/>
      <c r="H889" s="61"/>
      <c r="I889" s="57" t="str">
        <f t="shared" si="124"/>
        <v>-</v>
      </c>
      <c r="J889" s="26" t="str">
        <f t="shared" si="127"/>
        <v/>
      </c>
      <c r="K889" s="26" t="str">
        <f t="shared" si="125"/>
        <v/>
      </c>
      <c r="L889" s="26" t="str">
        <f t="shared" si="128"/>
        <v/>
      </c>
      <c r="M889" s="26" t="str">
        <f t="shared" si="129"/>
        <v/>
      </c>
      <c r="N889" s="26" t="str">
        <f t="shared" si="130"/>
        <v/>
      </c>
      <c r="O889" s="26" t="str">
        <f t="shared" si="131"/>
        <v/>
      </c>
      <c r="P889" s="56" t="str">
        <f>IF(OR(ISBLANK(Lieferung!$B$15),ISBLANK(G889)),"",IF(M889=FALSE,FALSE,IF(AND((Lieferung!$B$15-YEAR(G889))&gt;=16,(Lieferung!$B$15-YEAR(G889))&lt;=65),TRUE,FALSE)))</f>
        <v/>
      </c>
      <c r="Q889" s="26" t="str">
        <f>IF(ISBLANK(E889),"",IF(COUNTIF(Qualifikation!$O$12:$O$1011,I889)&gt;0,TRUE,FALSE))</f>
        <v/>
      </c>
      <c r="R889" s="62" t="str">
        <f t="shared" si="126"/>
        <v/>
      </c>
    </row>
    <row r="890" spans="1:18" x14ac:dyDescent="0.2">
      <c r="A890" s="46" t="str">
        <f t="shared" si="123"/>
        <v/>
      </c>
      <c r="B890" s="60"/>
      <c r="C890" s="60"/>
      <c r="D890" s="61"/>
      <c r="E890" s="59"/>
      <c r="F890" s="61"/>
      <c r="G890" s="149"/>
      <c r="H890" s="61"/>
      <c r="I890" s="57" t="str">
        <f t="shared" si="124"/>
        <v>-</v>
      </c>
      <c r="J890" s="26" t="str">
        <f t="shared" si="127"/>
        <v/>
      </c>
      <c r="K890" s="26" t="str">
        <f t="shared" si="125"/>
        <v/>
      </c>
      <c r="L890" s="26" t="str">
        <f t="shared" si="128"/>
        <v/>
      </c>
      <c r="M890" s="26" t="str">
        <f t="shared" si="129"/>
        <v/>
      </c>
      <c r="N890" s="26" t="str">
        <f t="shared" si="130"/>
        <v/>
      </c>
      <c r="O890" s="26" t="str">
        <f t="shared" si="131"/>
        <v/>
      </c>
      <c r="P890" s="56" t="str">
        <f>IF(OR(ISBLANK(Lieferung!$B$15),ISBLANK(G890)),"",IF(M890=FALSE,FALSE,IF(AND((Lieferung!$B$15-YEAR(G890))&gt;=16,(Lieferung!$B$15-YEAR(G890))&lt;=65),TRUE,FALSE)))</f>
        <v/>
      </c>
      <c r="Q890" s="26" t="str">
        <f>IF(ISBLANK(E890),"",IF(COUNTIF(Qualifikation!$O$12:$O$1011,I890)&gt;0,TRUE,FALSE))</f>
        <v/>
      </c>
      <c r="R890" s="62" t="str">
        <f t="shared" si="126"/>
        <v/>
      </c>
    </row>
    <row r="891" spans="1:18" x14ac:dyDescent="0.2">
      <c r="A891" s="46" t="str">
        <f t="shared" si="123"/>
        <v/>
      </c>
      <c r="B891" s="60"/>
      <c r="C891" s="60"/>
      <c r="D891" s="61"/>
      <c r="E891" s="59"/>
      <c r="F891" s="61"/>
      <c r="G891" s="149"/>
      <c r="H891" s="61"/>
      <c r="I891" s="57" t="str">
        <f t="shared" si="124"/>
        <v>-</v>
      </c>
      <c r="J891" s="26" t="str">
        <f t="shared" si="127"/>
        <v/>
      </c>
      <c r="K891" s="26" t="str">
        <f t="shared" si="125"/>
        <v/>
      </c>
      <c r="L891" s="26" t="str">
        <f t="shared" si="128"/>
        <v/>
      </c>
      <c r="M891" s="26" t="str">
        <f t="shared" si="129"/>
        <v/>
      </c>
      <c r="N891" s="26" t="str">
        <f t="shared" si="130"/>
        <v/>
      </c>
      <c r="O891" s="26" t="str">
        <f t="shared" si="131"/>
        <v/>
      </c>
      <c r="P891" s="56" t="str">
        <f>IF(OR(ISBLANK(Lieferung!$B$15),ISBLANK(G891)),"",IF(M891=FALSE,FALSE,IF(AND((Lieferung!$B$15-YEAR(G891))&gt;=16,(Lieferung!$B$15-YEAR(G891))&lt;=65),TRUE,FALSE)))</f>
        <v/>
      </c>
      <c r="Q891" s="26" t="str">
        <f>IF(ISBLANK(E891),"",IF(COUNTIF(Qualifikation!$O$12:$O$1011,I891)&gt;0,TRUE,FALSE))</f>
        <v/>
      </c>
      <c r="R891" s="62" t="str">
        <f t="shared" si="126"/>
        <v/>
      </c>
    </row>
    <row r="892" spans="1:18" x14ac:dyDescent="0.2">
      <c r="A892" s="46" t="str">
        <f t="shared" si="123"/>
        <v/>
      </c>
      <c r="B892" s="60"/>
      <c r="C892" s="60"/>
      <c r="D892" s="61"/>
      <c r="E892" s="59"/>
      <c r="F892" s="61"/>
      <c r="G892" s="149"/>
      <c r="H892" s="61"/>
      <c r="I892" s="57" t="str">
        <f t="shared" si="124"/>
        <v>-</v>
      </c>
      <c r="J892" s="26" t="str">
        <f t="shared" si="127"/>
        <v/>
      </c>
      <c r="K892" s="26" t="str">
        <f t="shared" si="125"/>
        <v/>
      </c>
      <c r="L892" s="26" t="str">
        <f t="shared" si="128"/>
        <v/>
      </c>
      <c r="M892" s="26" t="str">
        <f t="shared" si="129"/>
        <v/>
      </c>
      <c r="N892" s="26" t="str">
        <f t="shared" si="130"/>
        <v/>
      </c>
      <c r="O892" s="26" t="str">
        <f t="shared" si="131"/>
        <v/>
      </c>
      <c r="P892" s="56" t="str">
        <f>IF(OR(ISBLANK(Lieferung!$B$15),ISBLANK(G892)),"",IF(M892=FALSE,FALSE,IF(AND((Lieferung!$B$15-YEAR(G892))&gt;=16,(Lieferung!$B$15-YEAR(G892))&lt;=65),TRUE,FALSE)))</f>
        <v/>
      </c>
      <c r="Q892" s="26" t="str">
        <f>IF(ISBLANK(E892),"",IF(COUNTIF(Qualifikation!$O$12:$O$1011,I892)&gt;0,TRUE,FALSE))</f>
        <v/>
      </c>
      <c r="R892" s="62" t="str">
        <f t="shared" si="126"/>
        <v/>
      </c>
    </row>
    <row r="893" spans="1:18" x14ac:dyDescent="0.2">
      <c r="A893" s="46" t="str">
        <f t="shared" si="123"/>
        <v/>
      </c>
      <c r="B893" s="60"/>
      <c r="C893" s="60"/>
      <c r="D893" s="61"/>
      <c r="E893" s="59"/>
      <c r="F893" s="61"/>
      <c r="G893" s="149"/>
      <c r="H893" s="61"/>
      <c r="I893" s="57" t="str">
        <f t="shared" si="124"/>
        <v>-</v>
      </c>
      <c r="J893" s="26" t="str">
        <f t="shared" si="127"/>
        <v/>
      </c>
      <c r="K893" s="26" t="str">
        <f t="shared" si="125"/>
        <v/>
      </c>
      <c r="L893" s="26" t="str">
        <f t="shared" si="128"/>
        <v/>
      </c>
      <c r="M893" s="26" t="str">
        <f t="shared" si="129"/>
        <v/>
      </c>
      <c r="N893" s="26" t="str">
        <f t="shared" si="130"/>
        <v/>
      </c>
      <c r="O893" s="26" t="str">
        <f t="shared" si="131"/>
        <v/>
      </c>
      <c r="P893" s="56" t="str">
        <f>IF(OR(ISBLANK(Lieferung!$B$15),ISBLANK(G893)),"",IF(M893=FALSE,FALSE,IF(AND((Lieferung!$B$15-YEAR(G893))&gt;=16,(Lieferung!$B$15-YEAR(G893))&lt;=65),TRUE,FALSE)))</f>
        <v/>
      </c>
      <c r="Q893" s="26" t="str">
        <f>IF(ISBLANK(E893),"",IF(COUNTIF(Qualifikation!$O$12:$O$1011,I893)&gt;0,TRUE,FALSE))</f>
        <v/>
      </c>
      <c r="R893" s="62" t="str">
        <f t="shared" si="126"/>
        <v/>
      </c>
    </row>
    <row r="894" spans="1:18" x14ac:dyDescent="0.2">
      <c r="A894" s="46" t="str">
        <f t="shared" si="123"/>
        <v/>
      </c>
      <c r="B894" s="60"/>
      <c r="C894" s="60"/>
      <c r="D894" s="61"/>
      <c r="E894" s="59"/>
      <c r="F894" s="61"/>
      <c r="G894" s="149"/>
      <c r="H894" s="61"/>
      <c r="I894" s="57" t="str">
        <f t="shared" si="124"/>
        <v>-</v>
      </c>
      <c r="J894" s="26" t="str">
        <f t="shared" si="127"/>
        <v/>
      </c>
      <c r="K894" s="26" t="str">
        <f t="shared" si="125"/>
        <v/>
      </c>
      <c r="L894" s="26" t="str">
        <f t="shared" si="128"/>
        <v/>
      </c>
      <c r="M894" s="26" t="str">
        <f t="shared" si="129"/>
        <v/>
      </c>
      <c r="N894" s="26" t="str">
        <f t="shared" si="130"/>
        <v/>
      </c>
      <c r="O894" s="26" t="str">
        <f t="shared" si="131"/>
        <v/>
      </c>
      <c r="P894" s="56" t="str">
        <f>IF(OR(ISBLANK(Lieferung!$B$15),ISBLANK(G894)),"",IF(M894=FALSE,FALSE,IF(AND((Lieferung!$B$15-YEAR(G894))&gt;=16,(Lieferung!$B$15-YEAR(G894))&lt;=65),TRUE,FALSE)))</f>
        <v/>
      </c>
      <c r="Q894" s="26" t="str">
        <f>IF(ISBLANK(E894),"",IF(COUNTIF(Qualifikation!$O$12:$O$1011,I894)&gt;0,TRUE,FALSE))</f>
        <v/>
      </c>
      <c r="R894" s="62" t="str">
        <f t="shared" si="126"/>
        <v/>
      </c>
    </row>
    <row r="895" spans="1:18" x14ac:dyDescent="0.2">
      <c r="A895" s="46" t="str">
        <f t="shared" si="123"/>
        <v/>
      </c>
      <c r="B895" s="60"/>
      <c r="C895" s="60"/>
      <c r="D895" s="61"/>
      <c r="E895" s="59"/>
      <c r="F895" s="61"/>
      <c r="G895" s="149"/>
      <c r="H895" s="61"/>
      <c r="I895" s="57" t="str">
        <f t="shared" si="124"/>
        <v>-</v>
      </c>
      <c r="J895" s="26" t="str">
        <f t="shared" si="127"/>
        <v/>
      </c>
      <c r="K895" s="26" t="str">
        <f t="shared" si="125"/>
        <v/>
      </c>
      <c r="L895" s="26" t="str">
        <f t="shared" si="128"/>
        <v/>
      </c>
      <c r="M895" s="26" t="str">
        <f t="shared" si="129"/>
        <v/>
      </c>
      <c r="N895" s="26" t="str">
        <f t="shared" si="130"/>
        <v/>
      </c>
      <c r="O895" s="26" t="str">
        <f t="shared" si="131"/>
        <v/>
      </c>
      <c r="P895" s="56" t="str">
        <f>IF(OR(ISBLANK(Lieferung!$B$15),ISBLANK(G895)),"",IF(M895=FALSE,FALSE,IF(AND((Lieferung!$B$15-YEAR(G895))&gt;=16,(Lieferung!$B$15-YEAR(G895))&lt;=65),TRUE,FALSE)))</f>
        <v/>
      </c>
      <c r="Q895" s="26" t="str">
        <f>IF(ISBLANK(E895),"",IF(COUNTIF(Qualifikation!$O$12:$O$1011,I895)&gt;0,TRUE,FALSE))</f>
        <v/>
      </c>
      <c r="R895" s="62" t="str">
        <f t="shared" si="126"/>
        <v/>
      </c>
    </row>
    <row r="896" spans="1:18" x14ac:dyDescent="0.2">
      <c r="A896" s="46" t="str">
        <f t="shared" si="123"/>
        <v/>
      </c>
      <c r="B896" s="60"/>
      <c r="C896" s="60"/>
      <c r="D896" s="61"/>
      <c r="E896" s="59"/>
      <c r="F896" s="61"/>
      <c r="G896" s="149"/>
      <c r="H896" s="61"/>
      <c r="I896" s="57" t="str">
        <f t="shared" si="124"/>
        <v>-</v>
      </c>
      <c r="J896" s="26" t="str">
        <f t="shared" si="127"/>
        <v/>
      </c>
      <c r="K896" s="26" t="str">
        <f t="shared" si="125"/>
        <v/>
      </c>
      <c r="L896" s="26" t="str">
        <f t="shared" si="128"/>
        <v/>
      </c>
      <c r="M896" s="26" t="str">
        <f t="shared" si="129"/>
        <v/>
      </c>
      <c r="N896" s="26" t="str">
        <f t="shared" si="130"/>
        <v/>
      </c>
      <c r="O896" s="26" t="str">
        <f t="shared" si="131"/>
        <v/>
      </c>
      <c r="P896" s="56" t="str">
        <f>IF(OR(ISBLANK(Lieferung!$B$15),ISBLANK(G896)),"",IF(M896=FALSE,FALSE,IF(AND((Lieferung!$B$15-YEAR(G896))&gt;=16,(Lieferung!$B$15-YEAR(G896))&lt;=65),TRUE,FALSE)))</f>
        <v/>
      </c>
      <c r="Q896" s="26" t="str">
        <f>IF(ISBLANK(E896),"",IF(COUNTIF(Qualifikation!$O$12:$O$1011,I896)&gt;0,TRUE,FALSE))</f>
        <v/>
      </c>
      <c r="R896" s="62" t="str">
        <f t="shared" si="126"/>
        <v/>
      </c>
    </row>
    <row r="897" spans="1:18" x14ac:dyDescent="0.2">
      <c r="A897" s="46" t="str">
        <f t="shared" si="123"/>
        <v/>
      </c>
      <c r="B897" s="60"/>
      <c r="C897" s="60"/>
      <c r="D897" s="61"/>
      <c r="E897" s="59"/>
      <c r="F897" s="61"/>
      <c r="G897" s="149"/>
      <c r="H897" s="61"/>
      <c r="I897" s="57" t="str">
        <f t="shared" si="124"/>
        <v>-</v>
      </c>
      <c r="J897" s="26" t="str">
        <f t="shared" si="127"/>
        <v/>
      </c>
      <c r="K897" s="26" t="str">
        <f t="shared" si="125"/>
        <v/>
      </c>
      <c r="L897" s="26" t="str">
        <f t="shared" si="128"/>
        <v/>
      </c>
      <c r="M897" s="26" t="str">
        <f t="shared" si="129"/>
        <v/>
      </c>
      <c r="N897" s="26" t="str">
        <f t="shared" si="130"/>
        <v/>
      </c>
      <c r="O897" s="26" t="str">
        <f t="shared" si="131"/>
        <v/>
      </c>
      <c r="P897" s="56" t="str">
        <f>IF(OR(ISBLANK(Lieferung!$B$15),ISBLANK(G897)),"",IF(M897=FALSE,FALSE,IF(AND((Lieferung!$B$15-YEAR(G897))&gt;=16,(Lieferung!$B$15-YEAR(G897))&lt;=65),TRUE,FALSE)))</f>
        <v/>
      </c>
      <c r="Q897" s="26" t="str">
        <f>IF(ISBLANK(E897),"",IF(COUNTIF(Qualifikation!$O$12:$O$1011,I897)&gt;0,TRUE,FALSE))</f>
        <v/>
      </c>
      <c r="R897" s="62" t="str">
        <f t="shared" si="126"/>
        <v/>
      </c>
    </row>
    <row r="898" spans="1:18" x14ac:dyDescent="0.2">
      <c r="A898" s="46" t="str">
        <f t="shared" si="123"/>
        <v/>
      </c>
      <c r="B898" s="60"/>
      <c r="C898" s="60"/>
      <c r="D898" s="61"/>
      <c r="E898" s="59"/>
      <c r="F898" s="61"/>
      <c r="G898" s="149"/>
      <c r="H898" s="61"/>
      <c r="I898" s="57" t="str">
        <f t="shared" si="124"/>
        <v>-</v>
      </c>
      <c r="J898" s="26" t="str">
        <f t="shared" si="127"/>
        <v/>
      </c>
      <c r="K898" s="26" t="str">
        <f t="shared" si="125"/>
        <v/>
      </c>
      <c r="L898" s="26" t="str">
        <f t="shared" si="128"/>
        <v/>
      </c>
      <c r="M898" s="26" t="str">
        <f t="shared" si="129"/>
        <v/>
      </c>
      <c r="N898" s="26" t="str">
        <f t="shared" si="130"/>
        <v/>
      </c>
      <c r="O898" s="26" t="str">
        <f t="shared" si="131"/>
        <v/>
      </c>
      <c r="P898" s="56" t="str">
        <f>IF(OR(ISBLANK(Lieferung!$B$15),ISBLANK(G898)),"",IF(M898=FALSE,FALSE,IF(AND((Lieferung!$B$15-YEAR(G898))&gt;=16,(Lieferung!$B$15-YEAR(G898))&lt;=65),TRUE,FALSE)))</f>
        <v/>
      </c>
      <c r="Q898" s="26" t="str">
        <f>IF(ISBLANK(E898),"",IF(COUNTIF(Qualifikation!$O$12:$O$1011,I898)&gt;0,TRUE,FALSE))</f>
        <v/>
      </c>
      <c r="R898" s="62" t="str">
        <f t="shared" si="126"/>
        <v/>
      </c>
    </row>
    <row r="899" spans="1:18" x14ac:dyDescent="0.2">
      <c r="A899" s="46" t="str">
        <f t="shared" si="123"/>
        <v/>
      </c>
      <c r="B899" s="60"/>
      <c r="C899" s="60"/>
      <c r="D899" s="61"/>
      <c r="E899" s="59"/>
      <c r="F899" s="61"/>
      <c r="G899" s="149"/>
      <c r="H899" s="61"/>
      <c r="I899" s="57" t="str">
        <f t="shared" si="124"/>
        <v>-</v>
      </c>
      <c r="J899" s="26" t="str">
        <f t="shared" si="127"/>
        <v/>
      </c>
      <c r="K899" s="26" t="str">
        <f t="shared" si="125"/>
        <v/>
      </c>
      <c r="L899" s="26" t="str">
        <f t="shared" si="128"/>
        <v/>
      </c>
      <c r="M899" s="26" t="str">
        <f t="shared" si="129"/>
        <v/>
      </c>
      <c r="N899" s="26" t="str">
        <f t="shared" si="130"/>
        <v/>
      </c>
      <c r="O899" s="26" t="str">
        <f t="shared" si="131"/>
        <v/>
      </c>
      <c r="P899" s="56" t="str">
        <f>IF(OR(ISBLANK(Lieferung!$B$15),ISBLANK(G899)),"",IF(M899=FALSE,FALSE,IF(AND((Lieferung!$B$15-YEAR(G899))&gt;=16,(Lieferung!$B$15-YEAR(G899))&lt;=65),TRUE,FALSE)))</f>
        <v/>
      </c>
      <c r="Q899" s="26" t="str">
        <f>IF(ISBLANK(E899),"",IF(COUNTIF(Qualifikation!$O$12:$O$1011,I899)&gt;0,TRUE,FALSE))</f>
        <v/>
      </c>
      <c r="R899" s="62" t="str">
        <f t="shared" si="126"/>
        <v/>
      </c>
    </row>
    <row r="900" spans="1:18" x14ac:dyDescent="0.2">
      <c r="A900" s="46" t="str">
        <f t="shared" si="123"/>
        <v/>
      </c>
      <c r="B900" s="60"/>
      <c r="C900" s="60"/>
      <c r="D900" s="61"/>
      <c r="E900" s="59"/>
      <c r="F900" s="61"/>
      <c r="G900" s="149"/>
      <c r="H900" s="61"/>
      <c r="I900" s="57" t="str">
        <f t="shared" si="124"/>
        <v>-</v>
      </c>
      <c r="J900" s="26" t="str">
        <f t="shared" si="127"/>
        <v/>
      </c>
      <c r="K900" s="26" t="str">
        <f t="shared" si="125"/>
        <v/>
      </c>
      <c r="L900" s="26" t="str">
        <f t="shared" si="128"/>
        <v/>
      </c>
      <c r="M900" s="26" t="str">
        <f t="shared" si="129"/>
        <v/>
      </c>
      <c r="N900" s="26" t="str">
        <f t="shared" si="130"/>
        <v/>
      </c>
      <c r="O900" s="26" t="str">
        <f t="shared" si="131"/>
        <v/>
      </c>
      <c r="P900" s="56" t="str">
        <f>IF(OR(ISBLANK(Lieferung!$B$15),ISBLANK(G900)),"",IF(M900=FALSE,FALSE,IF(AND((Lieferung!$B$15-YEAR(G900))&gt;=16,(Lieferung!$B$15-YEAR(G900))&lt;=65),TRUE,FALSE)))</f>
        <v/>
      </c>
      <c r="Q900" s="26" t="str">
        <f>IF(ISBLANK(E900),"",IF(COUNTIF(Qualifikation!$O$12:$O$1011,I900)&gt;0,TRUE,FALSE))</f>
        <v/>
      </c>
      <c r="R900" s="62" t="str">
        <f t="shared" si="126"/>
        <v/>
      </c>
    </row>
    <row r="901" spans="1:18" x14ac:dyDescent="0.2">
      <c r="A901" s="46" t="str">
        <f t="shared" si="123"/>
        <v/>
      </c>
      <c r="B901" s="60"/>
      <c r="C901" s="60"/>
      <c r="D901" s="61"/>
      <c r="E901" s="59"/>
      <c r="F901" s="61"/>
      <c r="G901" s="149"/>
      <c r="H901" s="61"/>
      <c r="I901" s="57" t="str">
        <f t="shared" si="124"/>
        <v>-</v>
      </c>
      <c r="J901" s="26" t="str">
        <f t="shared" si="127"/>
        <v/>
      </c>
      <c r="K901" s="26" t="str">
        <f t="shared" si="125"/>
        <v/>
      </c>
      <c r="L901" s="26" t="str">
        <f t="shared" si="128"/>
        <v/>
      </c>
      <c r="M901" s="26" t="str">
        <f t="shared" si="129"/>
        <v/>
      </c>
      <c r="N901" s="26" t="str">
        <f t="shared" si="130"/>
        <v/>
      </c>
      <c r="O901" s="26" t="str">
        <f t="shared" si="131"/>
        <v/>
      </c>
      <c r="P901" s="56" t="str">
        <f>IF(OR(ISBLANK(Lieferung!$B$15),ISBLANK(G901)),"",IF(M901=FALSE,FALSE,IF(AND((Lieferung!$B$15-YEAR(G901))&gt;=16,(Lieferung!$B$15-YEAR(G901))&lt;=65),TRUE,FALSE)))</f>
        <v/>
      </c>
      <c r="Q901" s="26" t="str">
        <f>IF(ISBLANK(E901),"",IF(COUNTIF(Qualifikation!$O$12:$O$1011,I901)&gt;0,TRUE,FALSE))</f>
        <v/>
      </c>
      <c r="R901" s="62" t="str">
        <f t="shared" si="126"/>
        <v/>
      </c>
    </row>
    <row r="902" spans="1:18" x14ac:dyDescent="0.2">
      <c r="A902" s="46" t="str">
        <f t="shared" si="123"/>
        <v/>
      </c>
      <c r="B902" s="60"/>
      <c r="C902" s="60"/>
      <c r="D902" s="61"/>
      <c r="E902" s="59"/>
      <c r="F902" s="61"/>
      <c r="G902" s="149"/>
      <c r="H902" s="61"/>
      <c r="I902" s="57" t="str">
        <f t="shared" si="124"/>
        <v>-</v>
      </c>
      <c r="J902" s="26" t="str">
        <f t="shared" si="127"/>
        <v/>
      </c>
      <c r="K902" s="26" t="str">
        <f t="shared" si="125"/>
        <v/>
      </c>
      <c r="L902" s="26" t="str">
        <f t="shared" si="128"/>
        <v/>
      </c>
      <c r="M902" s="26" t="str">
        <f t="shared" si="129"/>
        <v/>
      </c>
      <c r="N902" s="26" t="str">
        <f t="shared" si="130"/>
        <v/>
      </c>
      <c r="O902" s="26" t="str">
        <f t="shared" si="131"/>
        <v/>
      </c>
      <c r="P902" s="56" t="str">
        <f>IF(OR(ISBLANK(Lieferung!$B$15),ISBLANK(G902)),"",IF(M902=FALSE,FALSE,IF(AND((Lieferung!$B$15-YEAR(G902))&gt;=16,(Lieferung!$B$15-YEAR(G902))&lt;=65),TRUE,FALSE)))</f>
        <v/>
      </c>
      <c r="Q902" s="26" t="str">
        <f>IF(ISBLANK(E902),"",IF(COUNTIF(Qualifikation!$O$12:$O$1011,I902)&gt;0,TRUE,FALSE))</f>
        <v/>
      </c>
      <c r="R902" s="62" t="str">
        <f t="shared" si="126"/>
        <v/>
      </c>
    </row>
    <row r="903" spans="1:18" x14ac:dyDescent="0.2">
      <c r="A903" s="46" t="str">
        <f t="shared" si="123"/>
        <v/>
      </c>
      <c r="B903" s="60"/>
      <c r="C903" s="60"/>
      <c r="D903" s="61"/>
      <c r="E903" s="59"/>
      <c r="F903" s="61"/>
      <c r="G903" s="149"/>
      <c r="H903" s="61"/>
      <c r="I903" s="57" t="str">
        <f t="shared" si="124"/>
        <v>-</v>
      </c>
      <c r="J903" s="26" t="str">
        <f t="shared" si="127"/>
        <v/>
      </c>
      <c r="K903" s="26" t="str">
        <f t="shared" si="125"/>
        <v/>
      </c>
      <c r="L903" s="26" t="str">
        <f t="shared" si="128"/>
        <v/>
      </c>
      <c r="M903" s="26" t="str">
        <f t="shared" si="129"/>
        <v/>
      </c>
      <c r="N903" s="26" t="str">
        <f t="shared" si="130"/>
        <v/>
      </c>
      <c r="O903" s="26" t="str">
        <f t="shared" si="131"/>
        <v/>
      </c>
      <c r="P903" s="56" t="str">
        <f>IF(OR(ISBLANK(Lieferung!$B$15),ISBLANK(G903)),"",IF(M903=FALSE,FALSE,IF(AND((Lieferung!$B$15-YEAR(G903))&gt;=16,(Lieferung!$B$15-YEAR(G903))&lt;=65),TRUE,FALSE)))</f>
        <v/>
      </c>
      <c r="Q903" s="26" t="str">
        <f>IF(ISBLANK(E903),"",IF(COUNTIF(Qualifikation!$O$12:$O$1011,I903)&gt;0,TRUE,FALSE))</f>
        <v/>
      </c>
      <c r="R903" s="62" t="str">
        <f t="shared" si="126"/>
        <v/>
      </c>
    </row>
    <row r="904" spans="1:18" x14ac:dyDescent="0.2">
      <c r="A904" s="46" t="str">
        <f t="shared" si="123"/>
        <v/>
      </c>
      <c r="B904" s="60"/>
      <c r="C904" s="60"/>
      <c r="D904" s="61"/>
      <c r="E904" s="59"/>
      <c r="F904" s="61"/>
      <c r="G904" s="149"/>
      <c r="H904" s="61"/>
      <c r="I904" s="57" t="str">
        <f t="shared" si="124"/>
        <v>-</v>
      </c>
      <c r="J904" s="26" t="str">
        <f t="shared" si="127"/>
        <v/>
      </c>
      <c r="K904" s="26" t="str">
        <f t="shared" si="125"/>
        <v/>
      </c>
      <c r="L904" s="26" t="str">
        <f t="shared" si="128"/>
        <v/>
      </c>
      <c r="M904" s="26" t="str">
        <f t="shared" si="129"/>
        <v/>
      </c>
      <c r="N904" s="26" t="str">
        <f t="shared" si="130"/>
        <v/>
      </c>
      <c r="O904" s="26" t="str">
        <f t="shared" si="131"/>
        <v/>
      </c>
      <c r="P904" s="56" t="str">
        <f>IF(OR(ISBLANK(Lieferung!$B$15),ISBLANK(G904)),"",IF(M904=FALSE,FALSE,IF(AND((Lieferung!$B$15-YEAR(G904))&gt;=16,(Lieferung!$B$15-YEAR(G904))&lt;=65),TRUE,FALSE)))</f>
        <v/>
      </c>
      <c r="Q904" s="26" t="str">
        <f>IF(ISBLANK(E904),"",IF(COUNTIF(Qualifikation!$O$12:$O$1011,I904)&gt;0,TRUE,FALSE))</f>
        <v/>
      </c>
      <c r="R904" s="62" t="str">
        <f t="shared" si="126"/>
        <v/>
      </c>
    </row>
    <row r="905" spans="1:18" x14ac:dyDescent="0.2">
      <c r="A905" s="46" t="str">
        <f t="shared" si="123"/>
        <v/>
      </c>
      <c r="B905" s="60"/>
      <c r="C905" s="60"/>
      <c r="D905" s="61"/>
      <c r="E905" s="59"/>
      <c r="F905" s="61"/>
      <c r="G905" s="149"/>
      <c r="H905" s="61"/>
      <c r="I905" s="57" t="str">
        <f t="shared" si="124"/>
        <v>-</v>
      </c>
      <c r="J905" s="26" t="str">
        <f t="shared" si="127"/>
        <v/>
      </c>
      <c r="K905" s="26" t="str">
        <f t="shared" si="125"/>
        <v/>
      </c>
      <c r="L905" s="26" t="str">
        <f t="shared" si="128"/>
        <v/>
      </c>
      <c r="M905" s="26" t="str">
        <f t="shared" si="129"/>
        <v/>
      </c>
      <c r="N905" s="26" t="str">
        <f t="shared" si="130"/>
        <v/>
      </c>
      <c r="O905" s="26" t="str">
        <f t="shared" si="131"/>
        <v/>
      </c>
      <c r="P905" s="56" t="str">
        <f>IF(OR(ISBLANK(Lieferung!$B$15),ISBLANK(G905)),"",IF(M905=FALSE,FALSE,IF(AND((Lieferung!$B$15-YEAR(G905))&gt;=16,(Lieferung!$B$15-YEAR(G905))&lt;=65),TRUE,FALSE)))</f>
        <v/>
      </c>
      <c r="Q905" s="26" t="str">
        <f>IF(ISBLANK(E905),"",IF(COUNTIF(Qualifikation!$O$12:$O$1011,I905)&gt;0,TRUE,FALSE))</f>
        <v/>
      </c>
      <c r="R905" s="62" t="str">
        <f t="shared" si="126"/>
        <v/>
      </c>
    </row>
    <row r="906" spans="1:18" x14ac:dyDescent="0.2">
      <c r="A906" s="46" t="str">
        <f t="shared" si="123"/>
        <v/>
      </c>
      <c r="B906" s="60"/>
      <c r="C906" s="60"/>
      <c r="D906" s="61"/>
      <c r="E906" s="59"/>
      <c r="F906" s="61"/>
      <c r="G906" s="149"/>
      <c r="H906" s="61"/>
      <c r="I906" s="57" t="str">
        <f t="shared" si="124"/>
        <v>-</v>
      </c>
      <c r="J906" s="26" t="str">
        <f t="shared" si="127"/>
        <v/>
      </c>
      <c r="K906" s="26" t="str">
        <f t="shared" si="125"/>
        <v/>
      </c>
      <c r="L906" s="26" t="str">
        <f t="shared" si="128"/>
        <v/>
      </c>
      <c r="M906" s="26" t="str">
        <f t="shared" si="129"/>
        <v/>
      </c>
      <c r="N906" s="26" t="str">
        <f t="shared" si="130"/>
        <v/>
      </c>
      <c r="O906" s="26" t="str">
        <f t="shared" si="131"/>
        <v/>
      </c>
      <c r="P906" s="56" t="str">
        <f>IF(OR(ISBLANK(Lieferung!$B$15),ISBLANK(G906)),"",IF(M906=FALSE,FALSE,IF(AND((Lieferung!$B$15-YEAR(G906))&gt;=16,(Lieferung!$B$15-YEAR(G906))&lt;=65),TRUE,FALSE)))</f>
        <v/>
      </c>
      <c r="Q906" s="26" t="str">
        <f>IF(ISBLANK(E906),"",IF(COUNTIF(Qualifikation!$O$12:$O$1011,I906)&gt;0,TRUE,FALSE))</f>
        <v/>
      </c>
      <c r="R906" s="62" t="str">
        <f t="shared" si="126"/>
        <v/>
      </c>
    </row>
    <row r="907" spans="1:18" x14ac:dyDescent="0.2">
      <c r="A907" s="46" t="str">
        <f t="shared" si="123"/>
        <v/>
      </c>
      <c r="B907" s="60"/>
      <c r="C907" s="60"/>
      <c r="D907" s="61"/>
      <c r="E907" s="59"/>
      <c r="F907" s="61"/>
      <c r="G907" s="149"/>
      <c r="H907" s="61"/>
      <c r="I907" s="57" t="str">
        <f t="shared" si="124"/>
        <v>-</v>
      </c>
      <c r="J907" s="26" t="str">
        <f t="shared" si="127"/>
        <v/>
      </c>
      <c r="K907" s="26" t="str">
        <f t="shared" si="125"/>
        <v/>
      </c>
      <c r="L907" s="26" t="str">
        <f t="shared" si="128"/>
        <v/>
      </c>
      <c r="M907" s="26" t="str">
        <f t="shared" si="129"/>
        <v/>
      </c>
      <c r="N907" s="26" t="str">
        <f t="shared" si="130"/>
        <v/>
      </c>
      <c r="O907" s="26" t="str">
        <f t="shared" si="131"/>
        <v/>
      </c>
      <c r="P907" s="56" t="str">
        <f>IF(OR(ISBLANK(Lieferung!$B$15),ISBLANK(G907)),"",IF(M907=FALSE,FALSE,IF(AND((Lieferung!$B$15-YEAR(G907))&gt;=16,(Lieferung!$B$15-YEAR(G907))&lt;=65),TRUE,FALSE)))</f>
        <v/>
      </c>
      <c r="Q907" s="26" t="str">
        <f>IF(ISBLANK(E907),"",IF(COUNTIF(Qualifikation!$O$12:$O$1011,I907)&gt;0,TRUE,FALSE))</f>
        <v/>
      </c>
      <c r="R907" s="62" t="str">
        <f t="shared" si="126"/>
        <v/>
      </c>
    </row>
    <row r="908" spans="1:18" x14ac:dyDescent="0.2">
      <c r="A908" s="46" t="str">
        <f t="shared" si="123"/>
        <v/>
      </c>
      <c r="B908" s="60"/>
      <c r="C908" s="60"/>
      <c r="D908" s="61"/>
      <c r="E908" s="59"/>
      <c r="F908" s="61"/>
      <c r="G908" s="149"/>
      <c r="H908" s="61"/>
      <c r="I908" s="57" t="str">
        <f t="shared" si="124"/>
        <v>-</v>
      </c>
      <c r="J908" s="26" t="str">
        <f t="shared" si="127"/>
        <v/>
      </c>
      <c r="K908" s="26" t="str">
        <f t="shared" si="125"/>
        <v/>
      </c>
      <c r="L908" s="26" t="str">
        <f t="shared" si="128"/>
        <v/>
      </c>
      <c r="M908" s="26" t="str">
        <f t="shared" si="129"/>
        <v/>
      </c>
      <c r="N908" s="26" t="str">
        <f t="shared" si="130"/>
        <v/>
      </c>
      <c r="O908" s="26" t="str">
        <f t="shared" si="131"/>
        <v/>
      </c>
      <c r="P908" s="56" t="str">
        <f>IF(OR(ISBLANK(Lieferung!$B$15),ISBLANK(G908)),"",IF(M908=FALSE,FALSE,IF(AND((Lieferung!$B$15-YEAR(G908))&gt;=16,(Lieferung!$B$15-YEAR(G908))&lt;=65),TRUE,FALSE)))</f>
        <v/>
      </c>
      <c r="Q908" s="26" t="str">
        <f>IF(ISBLANK(E908),"",IF(COUNTIF(Qualifikation!$O$12:$O$1011,I908)&gt;0,TRUE,FALSE))</f>
        <v/>
      </c>
      <c r="R908" s="62" t="str">
        <f t="shared" si="126"/>
        <v/>
      </c>
    </row>
    <row r="909" spans="1:18" x14ac:dyDescent="0.2">
      <c r="A909" s="46" t="str">
        <f t="shared" ref="A909:A972" si="132">IF(ISBLANK(D909),"",IF(COUNTA(D909:H909)&lt;&gt;5,"Unvollständig",IF(OR(COUNTIF(J909:P909,FALSE)&gt;0,COUNTIF(J909:P909,#N/A)&gt;0),"Fehler",IF(NOT(P909),"Achtung",IF(NOT(Q909),"Nicht verwendet","OK")))))</f>
        <v/>
      </c>
      <c r="B909" s="60"/>
      <c r="C909" s="60"/>
      <c r="D909" s="61"/>
      <c r="E909" s="59"/>
      <c r="F909" s="61"/>
      <c r="G909" s="149"/>
      <c r="H909" s="61"/>
      <c r="I909" s="57" t="str">
        <f t="shared" ref="I909:I972" si="133">IF(ISBLANK(E909),"-",CONCATENATE(E909," ",B909," ",C909))</f>
        <v>-</v>
      </c>
      <c r="J909" s="26" t="str">
        <f t="shared" si="127"/>
        <v/>
      </c>
      <c r="K909" s="26" t="str">
        <f t="shared" ref="K909:K972" si="134">IF(OR(ISBLANK(E909)),"",NOT(COUNTIF($E$12:$E$1011,$E909)&gt;1))</f>
        <v/>
      </c>
      <c r="L909" s="26" t="str">
        <f t="shared" si="128"/>
        <v/>
      </c>
      <c r="M909" s="26" t="str">
        <f t="shared" si="129"/>
        <v/>
      </c>
      <c r="N909" s="26" t="str">
        <f t="shared" si="130"/>
        <v/>
      </c>
      <c r="O909" s="26" t="str">
        <f t="shared" si="131"/>
        <v/>
      </c>
      <c r="P909" s="56" t="str">
        <f>IF(OR(ISBLANK(Lieferung!$B$15),ISBLANK(G909)),"",IF(M909=FALSE,FALSE,IF(AND((Lieferung!$B$15-YEAR(G909))&gt;=16,(Lieferung!$B$15-YEAR(G909))&lt;=65),TRUE,FALSE)))</f>
        <v/>
      </c>
      <c r="Q909" s="26" t="str">
        <f>IF(ISBLANK(E909),"",IF(COUNTIF(Qualifikation!$O$12:$O$1011,I909)&gt;0,TRUE,FALSE))</f>
        <v/>
      </c>
      <c r="R909" s="62" t="str">
        <f t="shared" ref="R909:R972" si="135">IF(A909="","",IF(A909&lt;&gt;"Nicht verwendet",1,0))</f>
        <v/>
      </c>
    </row>
    <row r="910" spans="1:18" x14ac:dyDescent="0.2">
      <c r="A910" s="46" t="str">
        <f t="shared" si="132"/>
        <v/>
      </c>
      <c r="B910" s="60"/>
      <c r="C910" s="60"/>
      <c r="D910" s="61"/>
      <c r="E910" s="59"/>
      <c r="F910" s="61"/>
      <c r="G910" s="149"/>
      <c r="H910" s="61"/>
      <c r="I910" s="57" t="str">
        <f t="shared" si="133"/>
        <v>-</v>
      </c>
      <c r="J910" s="26" t="str">
        <f t="shared" si="127"/>
        <v/>
      </c>
      <c r="K910" s="26" t="str">
        <f t="shared" si="134"/>
        <v/>
      </c>
      <c r="L910" s="26" t="str">
        <f t="shared" si="128"/>
        <v/>
      </c>
      <c r="M910" s="26" t="str">
        <f t="shared" si="129"/>
        <v/>
      </c>
      <c r="N910" s="26" t="str">
        <f t="shared" si="130"/>
        <v/>
      </c>
      <c r="O910" s="26" t="str">
        <f t="shared" si="131"/>
        <v/>
      </c>
      <c r="P910" s="56" t="str">
        <f>IF(OR(ISBLANK(Lieferung!$B$15),ISBLANK(G910)),"",IF(M910=FALSE,FALSE,IF(AND((Lieferung!$B$15-YEAR(G910))&gt;=16,(Lieferung!$B$15-YEAR(G910))&lt;=65),TRUE,FALSE)))</f>
        <v/>
      </c>
      <c r="Q910" s="26" t="str">
        <f>IF(ISBLANK(E910),"",IF(COUNTIF(Qualifikation!$O$12:$O$1011,I910)&gt;0,TRUE,FALSE))</f>
        <v/>
      </c>
      <c r="R910" s="62" t="str">
        <f t="shared" si="135"/>
        <v/>
      </c>
    </row>
    <row r="911" spans="1:18" x14ac:dyDescent="0.2">
      <c r="A911" s="46" t="str">
        <f t="shared" si="132"/>
        <v/>
      </c>
      <c r="B911" s="60"/>
      <c r="C911" s="60"/>
      <c r="D911" s="61"/>
      <c r="E911" s="59"/>
      <c r="F911" s="61"/>
      <c r="G911" s="149"/>
      <c r="H911" s="61"/>
      <c r="I911" s="57" t="str">
        <f t="shared" si="133"/>
        <v>-</v>
      </c>
      <c r="J911" s="26" t="str">
        <f t="shared" si="127"/>
        <v/>
      </c>
      <c r="K911" s="26" t="str">
        <f t="shared" si="134"/>
        <v/>
      </c>
      <c r="L911" s="26" t="str">
        <f t="shared" si="128"/>
        <v/>
      </c>
      <c r="M911" s="26" t="str">
        <f t="shared" si="129"/>
        <v/>
      </c>
      <c r="N911" s="26" t="str">
        <f t="shared" si="130"/>
        <v/>
      </c>
      <c r="O911" s="26" t="str">
        <f t="shared" si="131"/>
        <v/>
      </c>
      <c r="P911" s="56" t="str">
        <f>IF(OR(ISBLANK(Lieferung!$B$15),ISBLANK(G911)),"",IF(M911=FALSE,FALSE,IF(AND((Lieferung!$B$15-YEAR(G911))&gt;=16,(Lieferung!$B$15-YEAR(G911))&lt;=65),TRUE,FALSE)))</f>
        <v/>
      </c>
      <c r="Q911" s="26" t="str">
        <f>IF(ISBLANK(E911),"",IF(COUNTIF(Qualifikation!$O$12:$O$1011,I911)&gt;0,TRUE,FALSE))</f>
        <v/>
      </c>
      <c r="R911" s="62" t="str">
        <f t="shared" si="135"/>
        <v/>
      </c>
    </row>
    <row r="912" spans="1:18" x14ac:dyDescent="0.2">
      <c r="A912" s="46" t="str">
        <f t="shared" si="132"/>
        <v/>
      </c>
      <c r="B912" s="60"/>
      <c r="C912" s="60"/>
      <c r="D912" s="61"/>
      <c r="E912" s="59"/>
      <c r="F912" s="61"/>
      <c r="G912" s="149"/>
      <c r="H912" s="61"/>
      <c r="I912" s="57" t="str">
        <f t="shared" si="133"/>
        <v>-</v>
      </c>
      <c r="J912" s="26" t="str">
        <f t="shared" si="127"/>
        <v/>
      </c>
      <c r="K912" s="26" t="str">
        <f t="shared" si="134"/>
        <v/>
      </c>
      <c r="L912" s="26" t="str">
        <f t="shared" si="128"/>
        <v/>
      </c>
      <c r="M912" s="26" t="str">
        <f t="shared" si="129"/>
        <v/>
      </c>
      <c r="N912" s="26" t="str">
        <f t="shared" si="130"/>
        <v/>
      </c>
      <c r="O912" s="26" t="str">
        <f t="shared" si="131"/>
        <v/>
      </c>
      <c r="P912" s="56" t="str">
        <f>IF(OR(ISBLANK(Lieferung!$B$15),ISBLANK(G912)),"",IF(M912=FALSE,FALSE,IF(AND((Lieferung!$B$15-YEAR(G912))&gt;=16,(Lieferung!$B$15-YEAR(G912))&lt;=65),TRUE,FALSE)))</f>
        <v/>
      </c>
      <c r="Q912" s="26" t="str">
        <f>IF(ISBLANK(E912),"",IF(COUNTIF(Qualifikation!$O$12:$O$1011,I912)&gt;0,TRUE,FALSE))</f>
        <v/>
      </c>
      <c r="R912" s="62" t="str">
        <f t="shared" si="135"/>
        <v/>
      </c>
    </row>
    <row r="913" spans="1:18" x14ac:dyDescent="0.2">
      <c r="A913" s="46" t="str">
        <f t="shared" si="132"/>
        <v/>
      </c>
      <c r="B913" s="60"/>
      <c r="C913" s="60"/>
      <c r="D913" s="61"/>
      <c r="E913" s="59"/>
      <c r="F913" s="61"/>
      <c r="G913" s="149"/>
      <c r="H913" s="61"/>
      <c r="I913" s="57" t="str">
        <f t="shared" si="133"/>
        <v>-</v>
      </c>
      <c r="J913" s="26" t="str">
        <f t="shared" si="127"/>
        <v/>
      </c>
      <c r="K913" s="26" t="str">
        <f t="shared" si="134"/>
        <v/>
      </c>
      <c r="L913" s="26" t="str">
        <f t="shared" si="128"/>
        <v/>
      </c>
      <c r="M913" s="26" t="str">
        <f t="shared" si="129"/>
        <v/>
      </c>
      <c r="N913" s="26" t="str">
        <f t="shared" si="130"/>
        <v/>
      </c>
      <c r="O913" s="26" t="str">
        <f t="shared" si="131"/>
        <v/>
      </c>
      <c r="P913" s="56" t="str">
        <f>IF(OR(ISBLANK(Lieferung!$B$15),ISBLANK(G913)),"",IF(M913=FALSE,FALSE,IF(AND((Lieferung!$B$15-YEAR(G913))&gt;=16,(Lieferung!$B$15-YEAR(G913))&lt;=65),TRUE,FALSE)))</f>
        <v/>
      </c>
      <c r="Q913" s="26" t="str">
        <f>IF(ISBLANK(E913),"",IF(COUNTIF(Qualifikation!$O$12:$O$1011,I913)&gt;0,TRUE,FALSE))</f>
        <v/>
      </c>
      <c r="R913" s="62" t="str">
        <f t="shared" si="135"/>
        <v/>
      </c>
    </row>
    <row r="914" spans="1:18" x14ac:dyDescent="0.2">
      <c r="A914" s="46" t="str">
        <f t="shared" si="132"/>
        <v/>
      </c>
      <c r="B914" s="60"/>
      <c r="C914" s="60"/>
      <c r="D914" s="61"/>
      <c r="E914" s="59"/>
      <c r="F914" s="61"/>
      <c r="G914" s="149"/>
      <c r="H914" s="61"/>
      <c r="I914" s="57" t="str">
        <f t="shared" si="133"/>
        <v>-</v>
      </c>
      <c r="J914" s="26" t="str">
        <f t="shared" si="127"/>
        <v/>
      </c>
      <c r="K914" s="26" t="str">
        <f t="shared" si="134"/>
        <v/>
      </c>
      <c r="L914" s="26" t="str">
        <f t="shared" si="128"/>
        <v/>
      </c>
      <c r="M914" s="26" t="str">
        <f t="shared" si="129"/>
        <v/>
      </c>
      <c r="N914" s="26" t="str">
        <f t="shared" si="130"/>
        <v/>
      </c>
      <c r="O914" s="26" t="str">
        <f t="shared" si="131"/>
        <v/>
      </c>
      <c r="P914" s="56" t="str">
        <f>IF(OR(ISBLANK(Lieferung!$B$15),ISBLANK(G914)),"",IF(M914=FALSE,FALSE,IF(AND((Lieferung!$B$15-YEAR(G914))&gt;=16,(Lieferung!$B$15-YEAR(G914))&lt;=65),TRUE,FALSE)))</f>
        <v/>
      </c>
      <c r="Q914" s="26" t="str">
        <f>IF(ISBLANK(E914),"",IF(COUNTIF(Qualifikation!$O$12:$O$1011,I914)&gt;0,TRUE,FALSE))</f>
        <v/>
      </c>
      <c r="R914" s="62" t="str">
        <f t="shared" si="135"/>
        <v/>
      </c>
    </row>
    <row r="915" spans="1:18" x14ac:dyDescent="0.2">
      <c r="A915" s="46" t="str">
        <f t="shared" si="132"/>
        <v/>
      </c>
      <c r="B915" s="60"/>
      <c r="C915" s="60"/>
      <c r="D915" s="61"/>
      <c r="E915" s="59"/>
      <c r="F915" s="61"/>
      <c r="G915" s="149"/>
      <c r="H915" s="61"/>
      <c r="I915" s="57" t="str">
        <f t="shared" si="133"/>
        <v>-</v>
      </c>
      <c r="J915" s="26" t="str">
        <f t="shared" si="127"/>
        <v/>
      </c>
      <c r="K915" s="26" t="str">
        <f t="shared" si="134"/>
        <v/>
      </c>
      <c r="L915" s="26" t="str">
        <f t="shared" si="128"/>
        <v/>
      </c>
      <c r="M915" s="26" t="str">
        <f t="shared" si="129"/>
        <v/>
      </c>
      <c r="N915" s="26" t="str">
        <f t="shared" si="130"/>
        <v/>
      </c>
      <c r="O915" s="26" t="str">
        <f t="shared" si="131"/>
        <v/>
      </c>
      <c r="P915" s="56" t="str">
        <f>IF(OR(ISBLANK(Lieferung!$B$15),ISBLANK(G915)),"",IF(M915=FALSE,FALSE,IF(AND((Lieferung!$B$15-YEAR(G915))&gt;=16,(Lieferung!$B$15-YEAR(G915))&lt;=65),TRUE,FALSE)))</f>
        <v/>
      </c>
      <c r="Q915" s="26" t="str">
        <f>IF(ISBLANK(E915),"",IF(COUNTIF(Qualifikation!$O$12:$O$1011,I915)&gt;0,TRUE,FALSE))</f>
        <v/>
      </c>
      <c r="R915" s="62" t="str">
        <f t="shared" si="135"/>
        <v/>
      </c>
    </row>
    <row r="916" spans="1:18" x14ac:dyDescent="0.2">
      <c r="A916" s="46" t="str">
        <f t="shared" si="132"/>
        <v/>
      </c>
      <c r="B916" s="60"/>
      <c r="C916" s="60"/>
      <c r="D916" s="61"/>
      <c r="E916" s="59"/>
      <c r="F916" s="61"/>
      <c r="G916" s="149"/>
      <c r="H916" s="61"/>
      <c r="I916" s="57" t="str">
        <f t="shared" si="133"/>
        <v>-</v>
      </c>
      <c r="J916" s="26" t="str">
        <f t="shared" si="127"/>
        <v/>
      </c>
      <c r="K916" s="26" t="str">
        <f t="shared" si="134"/>
        <v/>
      </c>
      <c r="L916" s="26" t="str">
        <f t="shared" si="128"/>
        <v/>
      </c>
      <c r="M916" s="26" t="str">
        <f t="shared" si="129"/>
        <v/>
      </c>
      <c r="N916" s="26" t="str">
        <f t="shared" si="130"/>
        <v/>
      </c>
      <c r="O916" s="26" t="str">
        <f t="shared" si="131"/>
        <v/>
      </c>
      <c r="P916" s="56" t="str">
        <f>IF(OR(ISBLANK(Lieferung!$B$15),ISBLANK(G916)),"",IF(M916=FALSE,FALSE,IF(AND((Lieferung!$B$15-YEAR(G916))&gt;=16,(Lieferung!$B$15-YEAR(G916))&lt;=65),TRUE,FALSE)))</f>
        <v/>
      </c>
      <c r="Q916" s="26" t="str">
        <f>IF(ISBLANK(E916),"",IF(COUNTIF(Qualifikation!$O$12:$O$1011,I916)&gt;0,TRUE,FALSE))</f>
        <v/>
      </c>
      <c r="R916" s="62" t="str">
        <f t="shared" si="135"/>
        <v/>
      </c>
    </row>
    <row r="917" spans="1:18" x14ac:dyDescent="0.2">
      <c r="A917" s="46" t="str">
        <f t="shared" si="132"/>
        <v/>
      </c>
      <c r="B917" s="60"/>
      <c r="C917" s="60"/>
      <c r="D917" s="61"/>
      <c r="E917" s="59"/>
      <c r="F917" s="61"/>
      <c r="G917" s="149"/>
      <c r="H917" s="61"/>
      <c r="I917" s="57" t="str">
        <f t="shared" si="133"/>
        <v>-</v>
      </c>
      <c r="J917" s="26" t="str">
        <f t="shared" si="127"/>
        <v/>
      </c>
      <c r="K917" s="26" t="str">
        <f t="shared" si="134"/>
        <v/>
      </c>
      <c r="L917" s="26" t="str">
        <f t="shared" si="128"/>
        <v/>
      </c>
      <c r="M917" s="26" t="str">
        <f t="shared" si="129"/>
        <v/>
      </c>
      <c r="N917" s="26" t="str">
        <f t="shared" si="130"/>
        <v/>
      </c>
      <c r="O917" s="26" t="str">
        <f t="shared" si="131"/>
        <v/>
      </c>
      <c r="P917" s="56" t="str">
        <f>IF(OR(ISBLANK(Lieferung!$B$15),ISBLANK(G917)),"",IF(M917=FALSE,FALSE,IF(AND((Lieferung!$B$15-YEAR(G917))&gt;=16,(Lieferung!$B$15-YEAR(G917))&lt;=65),TRUE,FALSE)))</f>
        <v/>
      </c>
      <c r="Q917" s="26" t="str">
        <f>IF(ISBLANK(E917),"",IF(COUNTIF(Qualifikation!$O$12:$O$1011,I917)&gt;0,TRUE,FALSE))</f>
        <v/>
      </c>
      <c r="R917" s="62" t="str">
        <f t="shared" si="135"/>
        <v/>
      </c>
    </row>
    <row r="918" spans="1:18" x14ac:dyDescent="0.2">
      <c r="A918" s="46" t="str">
        <f t="shared" si="132"/>
        <v/>
      </c>
      <c r="B918" s="60"/>
      <c r="C918" s="60"/>
      <c r="D918" s="61"/>
      <c r="E918" s="59"/>
      <c r="F918" s="61"/>
      <c r="G918" s="149"/>
      <c r="H918" s="61"/>
      <c r="I918" s="57" t="str">
        <f t="shared" si="133"/>
        <v>-</v>
      </c>
      <c r="J918" s="26" t="str">
        <f t="shared" si="127"/>
        <v/>
      </c>
      <c r="K918" s="26" t="str">
        <f t="shared" si="134"/>
        <v/>
      </c>
      <c r="L918" s="26" t="str">
        <f t="shared" si="128"/>
        <v/>
      </c>
      <c r="M918" s="26" t="str">
        <f t="shared" si="129"/>
        <v/>
      </c>
      <c r="N918" s="26" t="str">
        <f t="shared" si="130"/>
        <v/>
      </c>
      <c r="O918" s="26" t="str">
        <f t="shared" si="131"/>
        <v/>
      </c>
      <c r="P918" s="56" t="str">
        <f>IF(OR(ISBLANK(Lieferung!$B$15),ISBLANK(G918)),"",IF(M918=FALSE,FALSE,IF(AND((Lieferung!$B$15-YEAR(G918))&gt;=16,(Lieferung!$B$15-YEAR(G918))&lt;=65),TRUE,FALSE)))</f>
        <v/>
      </c>
      <c r="Q918" s="26" t="str">
        <f>IF(ISBLANK(E918),"",IF(COUNTIF(Qualifikation!$O$12:$O$1011,I918)&gt;0,TRUE,FALSE))</f>
        <v/>
      </c>
      <c r="R918" s="62" t="str">
        <f t="shared" si="135"/>
        <v/>
      </c>
    </row>
    <row r="919" spans="1:18" x14ac:dyDescent="0.2">
      <c r="A919" s="46" t="str">
        <f t="shared" si="132"/>
        <v/>
      </c>
      <c r="B919" s="60"/>
      <c r="C919" s="60"/>
      <c r="D919" s="61"/>
      <c r="E919" s="59"/>
      <c r="F919" s="61"/>
      <c r="G919" s="149"/>
      <c r="H919" s="61"/>
      <c r="I919" s="57" t="str">
        <f t="shared" si="133"/>
        <v>-</v>
      </c>
      <c r="J919" s="26" t="str">
        <f t="shared" si="127"/>
        <v/>
      </c>
      <c r="K919" s="26" t="str">
        <f t="shared" si="134"/>
        <v/>
      </c>
      <c r="L919" s="26" t="str">
        <f t="shared" si="128"/>
        <v/>
      </c>
      <c r="M919" s="26" t="str">
        <f t="shared" si="129"/>
        <v/>
      </c>
      <c r="N919" s="26" t="str">
        <f t="shared" si="130"/>
        <v/>
      </c>
      <c r="O919" s="26" t="str">
        <f t="shared" si="131"/>
        <v/>
      </c>
      <c r="P919" s="56" t="str">
        <f>IF(OR(ISBLANK(Lieferung!$B$15),ISBLANK(G919)),"",IF(M919=FALSE,FALSE,IF(AND((Lieferung!$B$15-YEAR(G919))&gt;=16,(Lieferung!$B$15-YEAR(G919))&lt;=65),TRUE,FALSE)))</f>
        <v/>
      </c>
      <c r="Q919" s="26" t="str">
        <f>IF(ISBLANK(E919),"",IF(COUNTIF(Qualifikation!$O$12:$O$1011,I919)&gt;0,TRUE,FALSE))</f>
        <v/>
      </c>
      <c r="R919" s="62" t="str">
        <f t="shared" si="135"/>
        <v/>
      </c>
    </row>
    <row r="920" spans="1:18" x14ac:dyDescent="0.2">
      <c r="A920" s="46" t="str">
        <f t="shared" si="132"/>
        <v/>
      </c>
      <c r="B920" s="60"/>
      <c r="C920" s="60"/>
      <c r="D920" s="61"/>
      <c r="E920" s="59"/>
      <c r="F920" s="61"/>
      <c r="G920" s="149"/>
      <c r="H920" s="61"/>
      <c r="I920" s="57" t="str">
        <f t="shared" si="133"/>
        <v>-</v>
      </c>
      <c r="J920" s="26" t="str">
        <f t="shared" si="127"/>
        <v/>
      </c>
      <c r="K920" s="26" t="str">
        <f t="shared" si="134"/>
        <v/>
      </c>
      <c r="L920" s="26" t="str">
        <f t="shared" si="128"/>
        <v/>
      </c>
      <c r="M920" s="26" t="str">
        <f t="shared" si="129"/>
        <v/>
      </c>
      <c r="N920" s="26" t="str">
        <f t="shared" si="130"/>
        <v/>
      </c>
      <c r="O920" s="26" t="str">
        <f t="shared" si="131"/>
        <v/>
      </c>
      <c r="P920" s="56" t="str">
        <f>IF(OR(ISBLANK(Lieferung!$B$15),ISBLANK(G920)),"",IF(M920=FALSE,FALSE,IF(AND((Lieferung!$B$15-YEAR(G920))&gt;=16,(Lieferung!$B$15-YEAR(G920))&lt;=65),TRUE,FALSE)))</f>
        <v/>
      </c>
      <c r="Q920" s="26" t="str">
        <f>IF(ISBLANK(E920),"",IF(COUNTIF(Qualifikation!$O$12:$O$1011,I920)&gt;0,TRUE,FALSE))</f>
        <v/>
      </c>
      <c r="R920" s="62" t="str">
        <f t="shared" si="135"/>
        <v/>
      </c>
    </row>
    <row r="921" spans="1:18" x14ac:dyDescent="0.2">
      <c r="A921" s="46" t="str">
        <f t="shared" si="132"/>
        <v/>
      </c>
      <c r="B921" s="60"/>
      <c r="C921" s="60"/>
      <c r="D921" s="61"/>
      <c r="E921" s="59"/>
      <c r="F921" s="61"/>
      <c r="G921" s="149"/>
      <c r="H921" s="61"/>
      <c r="I921" s="57" t="str">
        <f t="shared" si="133"/>
        <v>-</v>
      </c>
      <c r="J921" s="26" t="str">
        <f t="shared" si="127"/>
        <v/>
      </c>
      <c r="K921" s="26" t="str">
        <f t="shared" si="134"/>
        <v/>
      </c>
      <c r="L921" s="26" t="str">
        <f t="shared" si="128"/>
        <v/>
      </c>
      <c r="M921" s="26" t="str">
        <f t="shared" si="129"/>
        <v/>
      </c>
      <c r="N921" s="26" t="str">
        <f t="shared" si="130"/>
        <v/>
      </c>
      <c r="O921" s="26" t="str">
        <f t="shared" si="131"/>
        <v/>
      </c>
      <c r="P921" s="56" t="str">
        <f>IF(OR(ISBLANK(Lieferung!$B$15),ISBLANK(G921)),"",IF(M921=FALSE,FALSE,IF(AND((Lieferung!$B$15-YEAR(G921))&gt;=16,(Lieferung!$B$15-YEAR(G921))&lt;=65),TRUE,FALSE)))</f>
        <v/>
      </c>
      <c r="Q921" s="26" t="str">
        <f>IF(ISBLANK(E921),"",IF(COUNTIF(Qualifikation!$O$12:$O$1011,I921)&gt;0,TRUE,FALSE))</f>
        <v/>
      </c>
      <c r="R921" s="62" t="str">
        <f t="shared" si="135"/>
        <v/>
      </c>
    </row>
    <row r="922" spans="1:18" x14ac:dyDescent="0.2">
      <c r="A922" s="46" t="str">
        <f t="shared" si="132"/>
        <v/>
      </c>
      <c r="B922" s="60"/>
      <c r="C922" s="60"/>
      <c r="D922" s="61"/>
      <c r="E922" s="59"/>
      <c r="F922" s="61"/>
      <c r="G922" s="149"/>
      <c r="H922" s="61"/>
      <c r="I922" s="57" t="str">
        <f t="shared" si="133"/>
        <v>-</v>
      </c>
      <c r="J922" s="26" t="str">
        <f t="shared" si="127"/>
        <v/>
      </c>
      <c r="K922" s="26" t="str">
        <f t="shared" si="134"/>
        <v/>
      </c>
      <c r="L922" s="26" t="str">
        <f t="shared" si="128"/>
        <v/>
      </c>
      <c r="M922" s="26" t="str">
        <f t="shared" si="129"/>
        <v/>
      </c>
      <c r="N922" s="26" t="str">
        <f t="shared" si="130"/>
        <v/>
      </c>
      <c r="O922" s="26" t="str">
        <f t="shared" si="131"/>
        <v/>
      </c>
      <c r="P922" s="56" t="str">
        <f>IF(OR(ISBLANK(Lieferung!$B$15),ISBLANK(G922)),"",IF(M922=FALSE,FALSE,IF(AND((Lieferung!$B$15-YEAR(G922))&gt;=16,(Lieferung!$B$15-YEAR(G922))&lt;=65),TRUE,FALSE)))</f>
        <v/>
      </c>
      <c r="Q922" s="26" t="str">
        <f>IF(ISBLANK(E922),"",IF(COUNTIF(Qualifikation!$O$12:$O$1011,I922)&gt;0,TRUE,FALSE))</f>
        <v/>
      </c>
      <c r="R922" s="62" t="str">
        <f t="shared" si="135"/>
        <v/>
      </c>
    </row>
    <row r="923" spans="1:18" x14ac:dyDescent="0.2">
      <c r="A923" s="46" t="str">
        <f t="shared" si="132"/>
        <v/>
      </c>
      <c r="B923" s="60"/>
      <c r="C923" s="60"/>
      <c r="D923" s="61"/>
      <c r="E923" s="59"/>
      <c r="F923" s="61"/>
      <c r="G923" s="149"/>
      <c r="H923" s="61"/>
      <c r="I923" s="57" t="str">
        <f t="shared" si="133"/>
        <v>-</v>
      </c>
      <c r="J923" s="26" t="str">
        <f t="shared" si="127"/>
        <v/>
      </c>
      <c r="K923" s="26" t="str">
        <f t="shared" si="134"/>
        <v/>
      </c>
      <c r="L923" s="26" t="str">
        <f t="shared" si="128"/>
        <v/>
      </c>
      <c r="M923" s="26" t="str">
        <f t="shared" si="129"/>
        <v/>
      </c>
      <c r="N923" s="26" t="str">
        <f t="shared" si="130"/>
        <v/>
      </c>
      <c r="O923" s="26" t="str">
        <f t="shared" si="131"/>
        <v/>
      </c>
      <c r="P923" s="56" t="str">
        <f>IF(OR(ISBLANK(Lieferung!$B$15),ISBLANK(G923)),"",IF(M923=FALSE,FALSE,IF(AND((Lieferung!$B$15-YEAR(G923))&gt;=16,(Lieferung!$B$15-YEAR(G923))&lt;=65),TRUE,FALSE)))</f>
        <v/>
      </c>
      <c r="Q923" s="26" t="str">
        <f>IF(ISBLANK(E923),"",IF(COUNTIF(Qualifikation!$O$12:$O$1011,I923)&gt;0,TRUE,FALSE))</f>
        <v/>
      </c>
      <c r="R923" s="62" t="str">
        <f t="shared" si="135"/>
        <v/>
      </c>
    </row>
    <row r="924" spans="1:18" x14ac:dyDescent="0.2">
      <c r="A924" s="46" t="str">
        <f t="shared" si="132"/>
        <v/>
      </c>
      <c r="B924" s="60"/>
      <c r="C924" s="60"/>
      <c r="D924" s="61"/>
      <c r="E924" s="59"/>
      <c r="F924" s="61"/>
      <c r="G924" s="149"/>
      <c r="H924" s="61"/>
      <c r="I924" s="57" t="str">
        <f t="shared" si="133"/>
        <v>-</v>
      </c>
      <c r="J924" s="26" t="str">
        <f t="shared" si="127"/>
        <v/>
      </c>
      <c r="K924" s="26" t="str">
        <f t="shared" si="134"/>
        <v/>
      </c>
      <c r="L924" s="26" t="str">
        <f t="shared" si="128"/>
        <v/>
      </c>
      <c r="M924" s="26" t="str">
        <f t="shared" si="129"/>
        <v/>
      </c>
      <c r="N924" s="26" t="str">
        <f t="shared" si="130"/>
        <v/>
      </c>
      <c r="O924" s="26" t="str">
        <f t="shared" si="131"/>
        <v/>
      </c>
      <c r="P924" s="56" t="str">
        <f>IF(OR(ISBLANK(Lieferung!$B$15),ISBLANK(G924)),"",IF(M924=FALSE,FALSE,IF(AND((Lieferung!$B$15-YEAR(G924))&gt;=16,(Lieferung!$B$15-YEAR(G924))&lt;=65),TRUE,FALSE)))</f>
        <v/>
      </c>
      <c r="Q924" s="26" t="str">
        <f>IF(ISBLANK(E924),"",IF(COUNTIF(Qualifikation!$O$12:$O$1011,I924)&gt;0,TRUE,FALSE))</f>
        <v/>
      </c>
      <c r="R924" s="62" t="str">
        <f t="shared" si="135"/>
        <v/>
      </c>
    </row>
    <row r="925" spans="1:18" x14ac:dyDescent="0.2">
      <c r="A925" s="46" t="str">
        <f t="shared" si="132"/>
        <v/>
      </c>
      <c r="B925" s="60"/>
      <c r="C925" s="60"/>
      <c r="D925" s="61"/>
      <c r="E925" s="59"/>
      <c r="F925" s="61"/>
      <c r="G925" s="149"/>
      <c r="H925" s="61"/>
      <c r="I925" s="57" t="str">
        <f t="shared" si="133"/>
        <v>-</v>
      </c>
      <c r="J925" s="26" t="str">
        <f t="shared" si="127"/>
        <v/>
      </c>
      <c r="K925" s="26" t="str">
        <f t="shared" si="134"/>
        <v/>
      </c>
      <c r="L925" s="26" t="str">
        <f t="shared" si="128"/>
        <v/>
      </c>
      <c r="M925" s="26" t="str">
        <f t="shared" si="129"/>
        <v/>
      </c>
      <c r="N925" s="26" t="str">
        <f t="shared" si="130"/>
        <v/>
      </c>
      <c r="O925" s="26" t="str">
        <f t="shared" si="131"/>
        <v/>
      </c>
      <c r="P925" s="56" t="str">
        <f>IF(OR(ISBLANK(Lieferung!$B$15),ISBLANK(G925)),"",IF(M925=FALSE,FALSE,IF(AND((Lieferung!$B$15-YEAR(G925))&gt;=16,(Lieferung!$B$15-YEAR(G925))&lt;=65),TRUE,FALSE)))</f>
        <v/>
      </c>
      <c r="Q925" s="26" t="str">
        <f>IF(ISBLANK(E925),"",IF(COUNTIF(Qualifikation!$O$12:$O$1011,I925)&gt;0,TRUE,FALSE))</f>
        <v/>
      </c>
      <c r="R925" s="62" t="str">
        <f t="shared" si="135"/>
        <v/>
      </c>
    </row>
    <row r="926" spans="1:18" x14ac:dyDescent="0.2">
      <c r="A926" s="46" t="str">
        <f t="shared" si="132"/>
        <v/>
      </c>
      <c r="B926" s="60"/>
      <c r="C926" s="60"/>
      <c r="D926" s="61"/>
      <c r="E926" s="59"/>
      <c r="F926" s="61"/>
      <c r="G926" s="149"/>
      <c r="H926" s="61"/>
      <c r="I926" s="57" t="str">
        <f t="shared" si="133"/>
        <v>-</v>
      </c>
      <c r="J926" s="26" t="str">
        <f t="shared" si="127"/>
        <v/>
      </c>
      <c r="K926" s="26" t="str">
        <f t="shared" si="134"/>
        <v/>
      </c>
      <c r="L926" s="26" t="str">
        <f t="shared" si="128"/>
        <v/>
      </c>
      <c r="M926" s="26" t="str">
        <f t="shared" si="129"/>
        <v/>
      </c>
      <c r="N926" s="26" t="str">
        <f t="shared" si="130"/>
        <v/>
      </c>
      <c r="O926" s="26" t="str">
        <f t="shared" si="131"/>
        <v/>
      </c>
      <c r="P926" s="56" t="str">
        <f>IF(OR(ISBLANK(Lieferung!$B$15),ISBLANK(G926)),"",IF(M926=FALSE,FALSE,IF(AND((Lieferung!$B$15-YEAR(G926))&gt;=16,(Lieferung!$B$15-YEAR(G926))&lt;=65),TRUE,FALSE)))</f>
        <v/>
      </c>
      <c r="Q926" s="26" t="str">
        <f>IF(ISBLANK(E926),"",IF(COUNTIF(Qualifikation!$O$12:$O$1011,I926)&gt;0,TRUE,FALSE))</f>
        <v/>
      </c>
      <c r="R926" s="62" t="str">
        <f t="shared" si="135"/>
        <v/>
      </c>
    </row>
    <row r="927" spans="1:18" x14ac:dyDescent="0.2">
      <c r="A927" s="46" t="str">
        <f t="shared" si="132"/>
        <v/>
      </c>
      <c r="B927" s="60"/>
      <c r="C927" s="60"/>
      <c r="D927" s="61"/>
      <c r="E927" s="59"/>
      <c r="F927" s="61"/>
      <c r="G927" s="149"/>
      <c r="H927" s="61"/>
      <c r="I927" s="57" t="str">
        <f t="shared" si="133"/>
        <v>-</v>
      </c>
      <c r="J927" s="26" t="str">
        <f t="shared" si="127"/>
        <v/>
      </c>
      <c r="K927" s="26" t="str">
        <f t="shared" si="134"/>
        <v/>
      </c>
      <c r="L927" s="26" t="str">
        <f t="shared" si="128"/>
        <v/>
      </c>
      <c r="M927" s="26" t="str">
        <f t="shared" si="129"/>
        <v/>
      </c>
      <c r="N927" s="26" t="str">
        <f t="shared" si="130"/>
        <v/>
      </c>
      <c r="O927" s="26" t="str">
        <f t="shared" si="131"/>
        <v/>
      </c>
      <c r="P927" s="56" t="str">
        <f>IF(OR(ISBLANK(Lieferung!$B$15),ISBLANK(G927)),"",IF(M927=FALSE,FALSE,IF(AND((Lieferung!$B$15-YEAR(G927))&gt;=16,(Lieferung!$B$15-YEAR(G927))&lt;=65),TRUE,FALSE)))</f>
        <v/>
      </c>
      <c r="Q927" s="26" t="str">
        <f>IF(ISBLANK(E927),"",IF(COUNTIF(Qualifikation!$O$12:$O$1011,I927)&gt;0,TRUE,FALSE))</f>
        <v/>
      </c>
      <c r="R927" s="62" t="str">
        <f t="shared" si="135"/>
        <v/>
      </c>
    </row>
    <row r="928" spans="1:18" x14ac:dyDescent="0.2">
      <c r="A928" s="46" t="str">
        <f t="shared" si="132"/>
        <v/>
      </c>
      <c r="B928" s="60"/>
      <c r="C928" s="60"/>
      <c r="D928" s="61"/>
      <c r="E928" s="59"/>
      <c r="F928" s="61"/>
      <c r="G928" s="149"/>
      <c r="H928" s="61"/>
      <c r="I928" s="57" t="str">
        <f t="shared" si="133"/>
        <v>-</v>
      </c>
      <c r="J928" s="26" t="str">
        <f t="shared" si="127"/>
        <v/>
      </c>
      <c r="K928" s="26" t="str">
        <f t="shared" si="134"/>
        <v/>
      </c>
      <c r="L928" s="26" t="str">
        <f t="shared" si="128"/>
        <v/>
      </c>
      <c r="M928" s="26" t="str">
        <f t="shared" si="129"/>
        <v/>
      </c>
      <c r="N928" s="26" t="str">
        <f t="shared" si="130"/>
        <v/>
      </c>
      <c r="O928" s="26" t="str">
        <f t="shared" si="131"/>
        <v/>
      </c>
      <c r="P928" s="56" t="str">
        <f>IF(OR(ISBLANK(Lieferung!$B$15),ISBLANK(G928)),"",IF(M928=FALSE,FALSE,IF(AND((Lieferung!$B$15-YEAR(G928))&gt;=16,(Lieferung!$B$15-YEAR(G928))&lt;=65),TRUE,FALSE)))</f>
        <v/>
      </c>
      <c r="Q928" s="26" t="str">
        <f>IF(ISBLANK(E928),"",IF(COUNTIF(Qualifikation!$O$12:$O$1011,I928)&gt;0,TRUE,FALSE))</f>
        <v/>
      </c>
      <c r="R928" s="62" t="str">
        <f t="shared" si="135"/>
        <v/>
      </c>
    </row>
    <row r="929" spans="1:18" x14ac:dyDescent="0.2">
      <c r="A929" s="46" t="str">
        <f t="shared" si="132"/>
        <v/>
      </c>
      <c r="B929" s="60"/>
      <c r="C929" s="60"/>
      <c r="D929" s="61"/>
      <c r="E929" s="59"/>
      <c r="F929" s="61"/>
      <c r="G929" s="149"/>
      <c r="H929" s="61"/>
      <c r="I929" s="57" t="str">
        <f t="shared" si="133"/>
        <v>-</v>
      </c>
      <c r="J929" s="26" t="str">
        <f t="shared" si="127"/>
        <v/>
      </c>
      <c r="K929" s="26" t="str">
        <f t="shared" si="134"/>
        <v/>
      </c>
      <c r="L929" s="26" t="str">
        <f t="shared" si="128"/>
        <v/>
      </c>
      <c r="M929" s="26" t="str">
        <f t="shared" si="129"/>
        <v/>
      </c>
      <c r="N929" s="26" t="str">
        <f t="shared" si="130"/>
        <v/>
      </c>
      <c r="O929" s="26" t="str">
        <f t="shared" si="131"/>
        <v/>
      </c>
      <c r="P929" s="56" t="str">
        <f>IF(OR(ISBLANK(Lieferung!$B$15),ISBLANK(G929)),"",IF(M929=FALSE,FALSE,IF(AND((Lieferung!$B$15-YEAR(G929))&gt;=16,(Lieferung!$B$15-YEAR(G929))&lt;=65),TRUE,FALSE)))</f>
        <v/>
      </c>
      <c r="Q929" s="26" t="str">
        <f>IF(ISBLANK(E929),"",IF(COUNTIF(Qualifikation!$O$12:$O$1011,I929)&gt;0,TRUE,FALSE))</f>
        <v/>
      </c>
      <c r="R929" s="62" t="str">
        <f t="shared" si="135"/>
        <v/>
      </c>
    </row>
    <row r="930" spans="1:18" x14ac:dyDescent="0.2">
      <c r="A930" s="46" t="str">
        <f t="shared" si="132"/>
        <v/>
      </c>
      <c r="B930" s="60"/>
      <c r="C930" s="60"/>
      <c r="D930" s="61"/>
      <c r="E930" s="59"/>
      <c r="F930" s="61"/>
      <c r="G930" s="149"/>
      <c r="H930" s="61"/>
      <c r="I930" s="57" t="str">
        <f t="shared" si="133"/>
        <v>-</v>
      </c>
      <c r="J930" s="26" t="str">
        <f t="shared" si="127"/>
        <v/>
      </c>
      <c r="K930" s="26" t="str">
        <f t="shared" si="134"/>
        <v/>
      </c>
      <c r="L930" s="26" t="str">
        <f t="shared" si="128"/>
        <v/>
      </c>
      <c r="M930" s="26" t="str">
        <f t="shared" si="129"/>
        <v/>
      </c>
      <c r="N930" s="26" t="str">
        <f t="shared" si="130"/>
        <v/>
      </c>
      <c r="O930" s="26" t="str">
        <f t="shared" si="131"/>
        <v/>
      </c>
      <c r="P930" s="56" t="str">
        <f>IF(OR(ISBLANK(Lieferung!$B$15),ISBLANK(G930)),"",IF(M930=FALSE,FALSE,IF(AND((Lieferung!$B$15-YEAR(G930))&gt;=16,(Lieferung!$B$15-YEAR(G930))&lt;=65),TRUE,FALSE)))</f>
        <v/>
      </c>
      <c r="Q930" s="26" t="str">
        <f>IF(ISBLANK(E930),"",IF(COUNTIF(Qualifikation!$O$12:$O$1011,I930)&gt;0,TRUE,FALSE))</f>
        <v/>
      </c>
      <c r="R930" s="62" t="str">
        <f t="shared" si="135"/>
        <v/>
      </c>
    </row>
    <row r="931" spans="1:18" x14ac:dyDescent="0.2">
      <c r="A931" s="46" t="str">
        <f t="shared" si="132"/>
        <v/>
      </c>
      <c r="B931" s="60"/>
      <c r="C931" s="60"/>
      <c r="D931" s="61"/>
      <c r="E931" s="59"/>
      <c r="F931" s="61"/>
      <c r="G931" s="149"/>
      <c r="H931" s="61"/>
      <c r="I931" s="57" t="str">
        <f t="shared" si="133"/>
        <v>-</v>
      </c>
      <c r="J931" s="26" t="str">
        <f t="shared" si="127"/>
        <v/>
      </c>
      <c r="K931" s="26" t="str">
        <f t="shared" si="134"/>
        <v/>
      </c>
      <c r="L931" s="26" t="str">
        <f t="shared" si="128"/>
        <v/>
      </c>
      <c r="M931" s="26" t="str">
        <f t="shared" si="129"/>
        <v/>
      </c>
      <c r="N931" s="26" t="str">
        <f t="shared" si="130"/>
        <v/>
      </c>
      <c r="O931" s="26" t="str">
        <f t="shared" si="131"/>
        <v/>
      </c>
      <c r="P931" s="56" t="str">
        <f>IF(OR(ISBLANK(Lieferung!$B$15),ISBLANK(G931)),"",IF(M931=FALSE,FALSE,IF(AND((Lieferung!$B$15-YEAR(G931))&gt;=16,(Lieferung!$B$15-YEAR(G931))&lt;=65),TRUE,FALSE)))</f>
        <v/>
      </c>
      <c r="Q931" s="26" t="str">
        <f>IF(ISBLANK(E931),"",IF(COUNTIF(Qualifikation!$O$12:$O$1011,I931)&gt;0,TRUE,FALSE))</f>
        <v/>
      </c>
      <c r="R931" s="62" t="str">
        <f t="shared" si="135"/>
        <v/>
      </c>
    </row>
    <row r="932" spans="1:18" x14ac:dyDescent="0.2">
      <c r="A932" s="46" t="str">
        <f t="shared" si="132"/>
        <v/>
      </c>
      <c r="B932" s="60"/>
      <c r="C932" s="60"/>
      <c r="D932" s="61"/>
      <c r="E932" s="59"/>
      <c r="F932" s="61"/>
      <c r="G932" s="149"/>
      <c r="H932" s="61"/>
      <c r="I932" s="57" t="str">
        <f t="shared" si="133"/>
        <v>-</v>
      </c>
      <c r="J932" s="26" t="str">
        <f t="shared" si="127"/>
        <v/>
      </c>
      <c r="K932" s="26" t="str">
        <f t="shared" si="134"/>
        <v/>
      </c>
      <c r="L932" s="26" t="str">
        <f t="shared" si="128"/>
        <v/>
      </c>
      <c r="M932" s="26" t="str">
        <f t="shared" si="129"/>
        <v/>
      </c>
      <c r="N932" s="26" t="str">
        <f t="shared" si="130"/>
        <v/>
      </c>
      <c r="O932" s="26" t="str">
        <f t="shared" si="131"/>
        <v/>
      </c>
      <c r="P932" s="56" t="str">
        <f>IF(OR(ISBLANK(Lieferung!$B$15),ISBLANK(G932)),"",IF(M932=FALSE,FALSE,IF(AND((Lieferung!$B$15-YEAR(G932))&gt;=16,(Lieferung!$B$15-YEAR(G932))&lt;=65),TRUE,FALSE)))</f>
        <v/>
      </c>
      <c r="Q932" s="26" t="str">
        <f>IF(ISBLANK(E932),"",IF(COUNTIF(Qualifikation!$O$12:$O$1011,I932)&gt;0,TRUE,FALSE))</f>
        <v/>
      </c>
      <c r="R932" s="62" t="str">
        <f t="shared" si="135"/>
        <v/>
      </c>
    </row>
    <row r="933" spans="1:18" x14ac:dyDescent="0.2">
      <c r="A933" s="46" t="str">
        <f t="shared" si="132"/>
        <v/>
      </c>
      <c r="B933" s="60"/>
      <c r="C933" s="60"/>
      <c r="D933" s="61"/>
      <c r="E933" s="59"/>
      <c r="F933" s="61"/>
      <c r="G933" s="149"/>
      <c r="H933" s="61"/>
      <c r="I933" s="57" t="str">
        <f t="shared" si="133"/>
        <v>-</v>
      </c>
      <c r="J933" s="26" t="str">
        <f t="shared" si="127"/>
        <v/>
      </c>
      <c r="K933" s="26" t="str">
        <f t="shared" si="134"/>
        <v/>
      </c>
      <c r="L933" s="26" t="str">
        <f t="shared" si="128"/>
        <v/>
      </c>
      <c r="M933" s="26" t="str">
        <f t="shared" si="129"/>
        <v/>
      </c>
      <c r="N933" s="26" t="str">
        <f t="shared" si="130"/>
        <v/>
      </c>
      <c r="O933" s="26" t="str">
        <f t="shared" si="131"/>
        <v/>
      </c>
      <c r="P933" s="56" t="str">
        <f>IF(OR(ISBLANK(Lieferung!$B$15),ISBLANK(G933)),"",IF(M933=FALSE,FALSE,IF(AND((Lieferung!$B$15-YEAR(G933))&gt;=16,(Lieferung!$B$15-YEAR(G933))&lt;=65),TRUE,FALSE)))</f>
        <v/>
      </c>
      <c r="Q933" s="26" t="str">
        <f>IF(ISBLANK(E933),"",IF(COUNTIF(Qualifikation!$O$12:$O$1011,I933)&gt;0,TRUE,FALSE))</f>
        <v/>
      </c>
      <c r="R933" s="62" t="str">
        <f t="shared" si="135"/>
        <v/>
      </c>
    </row>
    <row r="934" spans="1:18" x14ac:dyDescent="0.2">
      <c r="A934" s="46" t="str">
        <f t="shared" si="132"/>
        <v/>
      </c>
      <c r="B934" s="60"/>
      <c r="C934" s="60"/>
      <c r="D934" s="61"/>
      <c r="E934" s="59"/>
      <c r="F934" s="61"/>
      <c r="G934" s="149"/>
      <c r="H934" s="61"/>
      <c r="I934" s="57" t="str">
        <f t="shared" si="133"/>
        <v>-</v>
      </c>
      <c r="J934" s="26" t="str">
        <f t="shared" si="127"/>
        <v/>
      </c>
      <c r="K934" s="26" t="str">
        <f t="shared" si="134"/>
        <v/>
      </c>
      <c r="L934" s="26" t="str">
        <f t="shared" si="128"/>
        <v/>
      </c>
      <c r="M934" s="26" t="str">
        <f t="shared" si="129"/>
        <v/>
      </c>
      <c r="N934" s="26" t="str">
        <f t="shared" si="130"/>
        <v/>
      </c>
      <c r="O934" s="26" t="str">
        <f t="shared" si="131"/>
        <v/>
      </c>
      <c r="P934" s="56" t="str">
        <f>IF(OR(ISBLANK(Lieferung!$B$15),ISBLANK(G934)),"",IF(M934=FALSE,FALSE,IF(AND((Lieferung!$B$15-YEAR(G934))&gt;=16,(Lieferung!$B$15-YEAR(G934))&lt;=65),TRUE,FALSE)))</f>
        <v/>
      </c>
      <c r="Q934" s="26" t="str">
        <f>IF(ISBLANK(E934),"",IF(COUNTIF(Qualifikation!$O$12:$O$1011,I934)&gt;0,TRUE,FALSE))</f>
        <v/>
      </c>
      <c r="R934" s="62" t="str">
        <f t="shared" si="135"/>
        <v/>
      </c>
    </row>
    <row r="935" spans="1:18" x14ac:dyDescent="0.2">
      <c r="A935" s="46" t="str">
        <f t="shared" si="132"/>
        <v/>
      </c>
      <c r="B935" s="60"/>
      <c r="C935" s="60"/>
      <c r="D935" s="61"/>
      <c r="E935" s="59"/>
      <c r="F935" s="61"/>
      <c r="G935" s="149"/>
      <c r="H935" s="61"/>
      <c r="I935" s="57" t="str">
        <f t="shared" si="133"/>
        <v>-</v>
      </c>
      <c r="J935" s="26" t="str">
        <f t="shared" si="127"/>
        <v/>
      </c>
      <c r="K935" s="26" t="str">
        <f t="shared" si="134"/>
        <v/>
      </c>
      <c r="L935" s="26" t="str">
        <f t="shared" si="128"/>
        <v/>
      </c>
      <c r="M935" s="26" t="str">
        <f t="shared" si="129"/>
        <v/>
      </c>
      <c r="N935" s="26" t="str">
        <f t="shared" si="130"/>
        <v/>
      </c>
      <c r="O935" s="26" t="str">
        <f t="shared" si="131"/>
        <v/>
      </c>
      <c r="P935" s="56" t="str">
        <f>IF(OR(ISBLANK(Lieferung!$B$15),ISBLANK(G935)),"",IF(M935=FALSE,FALSE,IF(AND((Lieferung!$B$15-YEAR(G935))&gt;=16,(Lieferung!$B$15-YEAR(G935))&lt;=65),TRUE,FALSE)))</f>
        <v/>
      </c>
      <c r="Q935" s="26" t="str">
        <f>IF(ISBLANK(E935),"",IF(COUNTIF(Qualifikation!$O$12:$O$1011,I935)&gt;0,TRUE,FALSE))</f>
        <v/>
      </c>
      <c r="R935" s="62" t="str">
        <f t="shared" si="135"/>
        <v/>
      </c>
    </row>
    <row r="936" spans="1:18" x14ac:dyDescent="0.2">
      <c r="A936" s="46" t="str">
        <f t="shared" si="132"/>
        <v/>
      </c>
      <c r="B936" s="60"/>
      <c r="C936" s="60"/>
      <c r="D936" s="61"/>
      <c r="E936" s="59"/>
      <c r="F936" s="61"/>
      <c r="G936" s="149"/>
      <c r="H936" s="61"/>
      <c r="I936" s="57" t="str">
        <f t="shared" si="133"/>
        <v>-</v>
      </c>
      <c r="J936" s="26" t="str">
        <f t="shared" si="127"/>
        <v/>
      </c>
      <c r="K936" s="26" t="str">
        <f t="shared" si="134"/>
        <v/>
      </c>
      <c r="L936" s="26" t="str">
        <f t="shared" si="128"/>
        <v/>
      </c>
      <c r="M936" s="26" t="str">
        <f t="shared" si="129"/>
        <v/>
      </c>
      <c r="N936" s="26" t="str">
        <f t="shared" si="130"/>
        <v/>
      </c>
      <c r="O936" s="26" t="str">
        <f t="shared" si="131"/>
        <v/>
      </c>
      <c r="P936" s="56" t="str">
        <f>IF(OR(ISBLANK(Lieferung!$B$15),ISBLANK(G936)),"",IF(M936=FALSE,FALSE,IF(AND((Lieferung!$B$15-YEAR(G936))&gt;=16,(Lieferung!$B$15-YEAR(G936))&lt;=65),TRUE,FALSE)))</f>
        <v/>
      </c>
      <c r="Q936" s="26" t="str">
        <f>IF(ISBLANK(E936),"",IF(COUNTIF(Qualifikation!$O$12:$O$1011,I936)&gt;0,TRUE,FALSE))</f>
        <v/>
      </c>
      <c r="R936" s="62" t="str">
        <f t="shared" si="135"/>
        <v/>
      </c>
    </row>
    <row r="937" spans="1:18" x14ac:dyDescent="0.2">
      <c r="A937" s="46" t="str">
        <f t="shared" si="132"/>
        <v/>
      </c>
      <c r="B937" s="60"/>
      <c r="C937" s="60"/>
      <c r="D937" s="61"/>
      <c r="E937" s="59"/>
      <c r="F937" s="61"/>
      <c r="G937" s="149"/>
      <c r="H937" s="61"/>
      <c r="I937" s="57" t="str">
        <f t="shared" si="133"/>
        <v>-</v>
      </c>
      <c r="J937" s="26" t="str">
        <f t="shared" si="127"/>
        <v/>
      </c>
      <c r="K937" s="26" t="str">
        <f t="shared" si="134"/>
        <v/>
      </c>
      <c r="L937" s="26" t="str">
        <f t="shared" si="128"/>
        <v/>
      </c>
      <c r="M937" s="26" t="str">
        <f t="shared" si="129"/>
        <v/>
      </c>
      <c r="N937" s="26" t="str">
        <f t="shared" si="130"/>
        <v/>
      </c>
      <c r="O937" s="26" t="str">
        <f t="shared" si="131"/>
        <v/>
      </c>
      <c r="P937" s="56" t="str">
        <f>IF(OR(ISBLANK(Lieferung!$B$15),ISBLANK(G937)),"",IF(M937=FALSE,FALSE,IF(AND((Lieferung!$B$15-YEAR(G937))&gt;=16,(Lieferung!$B$15-YEAR(G937))&lt;=65),TRUE,FALSE)))</f>
        <v/>
      </c>
      <c r="Q937" s="26" t="str">
        <f>IF(ISBLANK(E937),"",IF(COUNTIF(Qualifikation!$O$12:$O$1011,I937)&gt;0,TRUE,FALSE))</f>
        <v/>
      </c>
      <c r="R937" s="62" t="str">
        <f t="shared" si="135"/>
        <v/>
      </c>
    </row>
    <row r="938" spans="1:18" x14ac:dyDescent="0.2">
      <c r="A938" s="46" t="str">
        <f t="shared" si="132"/>
        <v/>
      </c>
      <c r="B938" s="60"/>
      <c r="C938" s="60"/>
      <c r="D938" s="61"/>
      <c r="E938" s="59"/>
      <c r="F938" s="61"/>
      <c r="G938" s="149"/>
      <c r="H938" s="61"/>
      <c r="I938" s="57" t="str">
        <f t="shared" si="133"/>
        <v>-</v>
      </c>
      <c r="J938" s="26" t="str">
        <f t="shared" si="127"/>
        <v/>
      </c>
      <c r="K938" s="26" t="str">
        <f t="shared" si="134"/>
        <v/>
      </c>
      <c r="L938" s="26" t="str">
        <f t="shared" si="128"/>
        <v/>
      </c>
      <c r="M938" s="26" t="str">
        <f t="shared" si="129"/>
        <v/>
      </c>
      <c r="N938" s="26" t="str">
        <f t="shared" si="130"/>
        <v/>
      </c>
      <c r="O938" s="26" t="str">
        <f t="shared" si="131"/>
        <v/>
      </c>
      <c r="P938" s="56" t="str">
        <f>IF(OR(ISBLANK(Lieferung!$B$15),ISBLANK(G938)),"",IF(M938=FALSE,FALSE,IF(AND((Lieferung!$B$15-YEAR(G938))&gt;=16,(Lieferung!$B$15-YEAR(G938))&lt;=65),TRUE,FALSE)))</f>
        <v/>
      </c>
      <c r="Q938" s="26" t="str">
        <f>IF(ISBLANK(E938),"",IF(COUNTIF(Qualifikation!$O$12:$O$1011,I938)&gt;0,TRUE,FALSE))</f>
        <v/>
      </c>
      <c r="R938" s="62" t="str">
        <f t="shared" si="135"/>
        <v/>
      </c>
    </row>
    <row r="939" spans="1:18" x14ac:dyDescent="0.2">
      <c r="A939" s="46" t="str">
        <f t="shared" si="132"/>
        <v/>
      </c>
      <c r="B939" s="60"/>
      <c r="C939" s="60"/>
      <c r="D939" s="61"/>
      <c r="E939" s="59"/>
      <c r="F939" s="61"/>
      <c r="G939" s="149"/>
      <c r="H939" s="61"/>
      <c r="I939" s="57" t="str">
        <f t="shared" si="133"/>
        <v>-</v>
      </c>
      <c r="J939" s="26" t="str">
        <f t="shared" si="127"/>
        <v/>
      </c>
      <c r="K939" s="26" t="str">
        <f t="shared" si="134"/>
        <v/>
      </c>
      <c r="L939" s="26" t="str">
        <f t="shared" si="128"/>
        <v/>
      </c>
      <c r="M939" s="26" t="str">
        <f t="shared" si="129"/>
        <v/>
      </c>
      <c r="N939" s="26" t="str">
        <f t="shared" si="130"/>
        <v/>
      </c>
      <c r="O939" s="26" t="str">
        <f t="shared" si="131"/>
        <v/>
      </c>
      <c r="P939" s="56" t="str">
        <f>IF(OR(ISBLANK(Lieferung!$B$15),ISBLANK(G939)),"",IF(M939=FALSE,FALSE,IF(AND((Lieferung!$B$15-YEAR(G939))&gt;=16,(Lieferung!$B$15-YEAR(G939))&lt;=65),TRUE,FALSE)))</f>
        <v/>
      </c>
      <c r="Q939" s="26" t="str">
        <f>IF(ISBLANK(E939),"",IF(COUNTIF(Qualifikation!$O$12:$O$1011,I939)&gt;0,TRUE,FALSE))</f>
        <v/>
      </c>
      <c r="R939" s="62" t="str">
        <f t="shared" si="135"/>
        <v/>
      </c>
    </row>
    <row r="940" spans="1:18" x14ac:dyDescent="0.2">
      <c r="A940" s="46" t="str">
        <f t="shared" si="132"/>
        <v/>
      </c>
      <c r="B940" s="60"/>
      <c r="C940" s="60"/>
      <c r="D940" s="61"/>
      <c r="E940" s="59"/>
      <c r="F940" s="61"/>
      <c r="G940" s="149"/>
      <c r="H940" s="61"/>
      <c r="I940" s="57" t="str">
        <f t="shared" si="133"/>
        <v>-</v>
      </c>
      <c r="J940" s="26" t="str">
        <f t="shared" ref="J940:J1003" si="136">IF(D940="CH.AHV",IF(LEN(E940)=13,IF((MID(E940,13,1)+1-1)=MOD(10-(MID(E940,1,1)+3*MID(E940,2,1)+MID(E940,3,1)+3*MID(E940,4,1)+MID(E940,5,1)+3*MID(E940,6,1)+MID(E940,7,1)+3*MID(E940,8,1)+MID(E940,9,1)+3*MID(E940,10,1)+MID(E940,11,1)+3*MID(E940,12,1)),10),TRUE,FALSE),FALSE),"")</f>
        <v/>
      </c>
      <c r="K940" s="26" t="str">
        <f t="shared" si="134"/>
        <v/>
      </c>
      <c r="L940" s="26" t="str">
        <f t="shared" ref="L940:L1003" si="137">IF(ISBLANK(D940),"",IF(OR(ISNA(MATCH(D940,codecatidpers,0)),D940="-"),FALSE,TRUE))</f>
        <v/>
      </c>
      <c r="M940" s="26" t="str">
        <f t="shared" ref="M940:M1003" si="138">IF(ISBLANK(G940),"",IF(AND(G940 &gt; DATE(1925,1,1),G940 &lt; DATE(2100,1,1)),TRUE,FALSE))</f>
        <v/>
      </c>
      <c r="N940" s="26" t="str">
        <f t="shared" ref="N940:N1003" si="139">IF(ISBLANK(F940),"",IF(OR(ISNA(MATCH(F940,libsex,0)),F940="-"),FALSE,TRUE))</f>
        <v/>
      </c>
      <c r="O940" s="26" t="str">
        <f t="shared" ref="O940:O1003" si="140">IF(ISBLANK(H940),"",IF(OR(ISNA(MATCH(H940,libgem,0)),H940="-"),FALSE,TRUE))</f>
        <v/>
      </c>
      <c r="P940" s="56" t="str">
        <f>IF(OR(ISBLANK(Lieferung!$B$15),ISBLANK(G940)),"",IF(M940=FALSE,FALSE,IF(AND((Lieferung!$B$15-YEAR(G940))&gt;=16,(Lieferung!$B$15-YEAR(G940))&lt;=65),TRUE,FALSE)))</f>
        <v/>
      </c>
      <c r="Q940" s="26" t="str">
        <f>IF(ISBLANK(E940),"",IF(COUNTIF(Qualifikation!$O$12:$O$1011,I940)&gt;0,TRUE,FALSE))</f>
        <v/>
      </c>
      <c r="R940" s="62" t="str">
        <f t="shared" si="135"/>
        <v/>
      </c>
    </row>
    <row r="941" spans="1:18" x14ac:dyDescent="0.2">
      <c r="A941" s="46" t="str">
        <f t="shared" si="132"/>
        <v/>
      </c>
      <c r="B941" s="60"/>
      <c r="C941" s="60"/>
      <c r="D941" s="61"/>
      <c r="E941" s="59"/>
      <c r="F941" s="61"/>
      <c r="G941" s="149"/>
      <c r="H941" s="61"/>
      <c r="I941" s="57" t="str">
        <f t="shared" si="133"/>
        <v>-</v>
      </c>
      <c r="J941" s="26" t="str">
        <f t="shared" si="136"/>
        <v/>
      </c>
      <c r="K941" s="26" t="str">
        <f t="shared" si="134"/>
        <v/>
      </c>
      <c r="L941" s="26" t="str">
        <f t="shared" si="137"/>
        <v/>
      </c>
      <c r="M941" s="26" t="str">
        <f t="shared" si="138"/>
        <v/>
      </c>
      <c r="N941" s="26" t="str">
        <f t="shared" si="139"/>
        <v/>
      </c>
      <c r="O941" s="26" t="str">
        <f t="shared" si="140"/>
        <v/>
      </c>
      <c r="P941" s="56" t="str">
        <f>IF(OR(ISBLANK(Lieferung!$B$15),ISBLANK(G941)),"",IF(M941=FALSE,FALSE,IF(AND((Lieferung!$B$15-YEAR(G941))&gt;=16,(Lieferung!$B$15-YEAR(G941))&lt;=65),TRUE,FALSE)))</f>
        <v/>
      </c>
      <c r="Q941" s="26" t="str">
        <f>IF(ISBLANK(E941),"",IF(COUNTIF(Qualifikation!$O$12:$O$1011,I941)&gt;0,TRUE,FALSE))</f>
        <v/>
      </c>
      <c r="R941" s="62" t="str">
        <f t="shared" si="135"/>
        <v/>
      </c>
    </row>
    <row r="942" spans="1:18" x14ac:dyDescent="0.2">
      <c r="A942" s="46" t="str">
        <f t="shared" si="132"/>
        <v/>
      </c>
      <c r="B942" s="60"/>
      <c r="C942" s="60"/>
      <c r="D942" s="61"/>
      <c r="E942" s="59"/>
      <c r="F942" s="61"/>
      <c r="G942" s="149"/>
      <c r="H942" s="61"/>
      <c r="I942" s="57" t="str">
        <f t="shared" si="133"/>
        <v>-</v>
      </c>
      <c r="J942" s="26" t="str">
        <f t="shared" si="136"/>
        <v/>
      </c>
      <c r="K942" s="26" t="str">
        <f t="shared" si="134"/>
        <v/>
      </c>
      <c r="L942" s="26" t="str">
        <f t="shared" si="137"/>
        <v/>
      </c>
      <c r="M942" s="26" t="str">
        <f t="shared" si="138"/>
        <v/>
      </c>
      <c r="N942" s="26" t="str">
        <f t="shared" si="139"/>
        <v/>
      </c>
      <c r="O942" s="26" t="str">
        <f t="shared" si="140"/>
        <v/>
      </c>
      <c r="P942" s="56" t="str">
        <f>IF(OR(ISBLANK(Lieferung!$B$15),ISBLANK(G942)),"",IF(M942=FALSE,FALSE,IF(AND((Lieferung!$B$15-YEAR(G942))&gt;=16,(Lieferung!$B$15-YEAR(G942))&lt;=65),TRUE,FALSE)))</f>
        <v/>
      </c>
      <c r="Q942" s="26" t="str">
        <f>IF(ISBLANK(E942),"",IF(COUNTIF(Qualifikation!$O$12:$O$1011,I942)&gt;0,TRUE,FALSE))</f>
        <v/>
      </c>
      <c r="R942" s="62" t="str">
        <f t="shared" si="135"/>
        <v/>
      </c>
    </row>
    <row r="943" spans="1:18" x14ac:dyDescent="0.2">
      <c r="A943" s="46" t="str">
        <f t="shared" si="132"/>
        <v/>
      </c>
      <c r="B943" s="60"/>
      <c r="C943" s="60"/>
      <c r="D943" s="61"/>
      <c r="E943" s="59"/>
      <c r="F943" s="61"/>
      <c r="G943" s="149"/>
      <c r="H943" s="61"/>
      <c r="I943" s="57" t="str">
        <f t="shared" si="133"/>
        <v>-</v>
      </c>
      <c r="J943" s="26" t="str">
        <f t="shared" si="136"/>
        <v/>
      </c>
      <c r="K943" s="26" t="str">
        <f t="shared" si="134"/>
        <v/>
      </c>
      <c r="L943" s="26" t="str">
        <f t="shared" si="137"/>
        <v/>
      </c>
      <c r="M943" s="26" t="str">
        <f t="shared" si="138"/>
        <v/>
      </c>
      <c r="N943" s="26" t="str">
        <f t="shared" si="139"/>
        <v/>
      </c>
      <c r="O943" s="26" t="str">
        <f t="shared" si="140"/>
        <v/>
      </c>
      <c r="P943" s="56" t="str">
        <f>IF(OR(ISBLANK(Lieferung!$B$15),ISBLANK(G943)),"",IF(M943=FALSE,FALSE,IF(AND((Lieferung!$B$15-YEAR(G943))&gt;=16,(Lieferung!$B$15-YEAR(G943))&lt;=65),TRUE,FALSE)))</f>
        <v/>
      </c>
      <c r="Q943" s="26" t="str">
        <f>IF(ISBLANK(E943),"",IF(COUNTIF(Qualifikation!$O$12:$O$1011,I943)&gt;0,TRUE,FALSE))</f>
        <v/>
      </c>
      <c r="R943" s="62" t="str">
        <f t="shared" si="135"/>
        <v/>
      </c>
    </row>
    <row r="944" spans="1:18" x14ac:dyDescent="0.2">
      <c r="A944" s="46" t="str">
        <f t="shared" si="132"/>
        <v/>
      </c>
      <c r="B944" s="60"/>
      <c r="C944" s="60"/>
      <c r="D944" s="61"/>
      <c r="E944" s="59"/>
      <c r="F944" s="61"/>
      <c r="G944" s="149"/>
      <c r="H944" s="61"/>
      <c r="I944" s="57" t="str">
        <f t="shared" si="133"/>
        <v>-</v>
      </c>
      <c r="J944" s="26" t="str">
        <f t="shared" si="136"/>
        <v/>
      </c>
      <c r="K944" s="26" t="str">
        <f t="shared" si="134"/>
        <v/>
      </c>
      <c r="L944" s="26" t="str">
        <f t="shared" si="137"/>
        <v/>
      </c>
      <c r="M944" s="26" t="str">
        <f t="shared" si="138"/>
        <v/>
      </c>
      <c r="N944" s="26" t="str">
        <f t="shared" si="139"/>
        <v/>
      </c>
      <c r="O944" s="26" t="str">
        <f t="shared" si="140"/>
        <v/>
      </c>
      <c r="P944" s="56" t="str">
        <f>IF(OR(ISBLANK(Lieferung!$B$15),ISBLANK(G944)),"",IF(M944=FALSE,FALSE,IF(AND((Lieferung!$B$15-YEAR(G944))&gt;=16,(Lieferung!$B$15-YEAR(G944))&lt;=65),TRUE,FALSE)))</f>
        <v/>
      </c>
      <c r="Q944" s="26" t="str">
        <f>IF(ISBLANK(E944),"",IF(COUNTIF(Qualifikation!$O$12:$O$1011,I944)&gt;0,TRUE,FALSE))</f>
        <v/>
      </c>
      <c r="R944" s="62" t="str">
        <f t="shared" si="135"/>
        <v/>
      </c>
    </row>
    <row r="945" spans="1:18" x14ac:dyDescent="0.2">
      <c r="A945" s="46" t="str">
        <f t="shared" si="132"/>
        <v/>
      </c>
      <c r="B945" s="60"/>
      <c r="C945" s="60"/>
      <c r="D945" s="61"/>
      <c r="E945" s="59"/>
      <c r="F945" s="61"/>
      <c r="G945" s="149"/>
      <c r="H945" s="61"/>
      <c r="I945" s="57" t="str">
        <f t="shared" si="133"/>
        <v>-</v>
      </c>
      <c r="J945" s="26" t="str">
        <f t="shared" si="136"/>
        <v/>
      </c>
      <c r="K945" s="26" t="str">
        <f t="shared" si="134"/>
        <v/>
      </c>
      <c r="L945" s="26" t="str">
        <f t="shared" si="137"/>
        <v/>
      </c>
      <c r="M945" s="26" t="str">
        <f t="shared" si="138"/>
        <v/>
      </c>
      <c r="N945" s="26" t="str">
        <f t="shared" si="139"/>
        <v/>
      </c>
      <c r="O945" s="26" t="str">
        <f t="shared" si="140"/>
        <v/>
      </c>
      <c r="P945" s="56" t="str">
        <f>IF(OR(ISBLANK(Lieferung!$B$15),ISBLANK(G945)),"",IF(M945=FALSE,FALSE,IF(AND((Lieferung!$B$15-YEAR(G945))&gt;=16,(Lieferung!$B$15-YEAR(G945))&lt;=65),TRUE,FALSE)))</f>
        <v/>
      </c>
      <c r="Q945" s="26" t="str">
        <f>IF(ISBLANK(E945),"",IF(COUNTIF(Qualifikation!$O$12:$O$1011,I945)&gt;0,TRUE,FALSE))</f>
        <v/>
      </c>
      <c r="R945" s="62" t="str">
        <f t="shared" si="135"/>
        <v/>
      </c>
    </row>
    <row r="946" spans="1:18" x14ac:dyDescent="0.2">
      <c r="A946" s="46" t="str">
        <f t="shared" si="132"/>
        <v/>
      </c>
      <c r="B946" s="60"/>
      <c r="C946" s="60"/>
      <c r="D946" s="61"/>
      <c r="E946" s="59"/>
      <c r="F946" s="61"/>
      <c r="G946" s="149"/>
      <c r="H946" s="61"/>
      <c r="I946" s="57" t="str">
        <f t="shared" si="133"/>
        <v>-</v>
      </c>
      <c r="J946" s="26" t="str">
        <f t="shared" si="136"/>
        <v/>
      </c>
      <c r="K946" s="26" t="str">
        <f t="shared" si="134"/>
        <v/>
      </c>
      <c r="L946" s="26" t="str">
        <f t="shared" si="137"/>
        <v/>
      </c>
      <c r="M946" s="26" t="str">
        <f t="shared" si="138"/>
        <v/>
      </c>
      <c r="N946" s="26" t="str">
        <f t="shared" si="139"/>
        <v/>
      </c>
      <c r="O946" s="26" t="str">
        <f t="shared" si="140"/>
        <v/>
      </c>
      <c r="P946" s="56" t="str">
        <f>IF(OR(ISBLANK(Lieferung!$B$15),ISBLANK(G946)),"",IF(M946=FALSE,FALSE,IF(AND((Lieferung!$B$15-YEAR(G946))&gt;=16,(Lieferung!$B$15-YEAR(G946))&lt;=65),TRUE,FALSE)))</f>
        <v/>
      </c>
      <c r="Q946" s="26" t="str">
        <f>IF(ISBLANK(E946),"",IF(COUNTIF(Qualifikation!$O$12:$O$1011,I946)&gt;0,TRUE,FALSE))</f>
        <v/>
      </c>
      <c r="R946" s="62" t="str">
        <f t="shared" si="135"/>
        <v/>
      </c>
    </row>
    <row r="947" spans="1:18" x14ac:dyDescent="0.2">
      <c r="A947" s="46" t="str">
        <f t="shared" si="132"/>
        <v/>
      </c>
      <c r="B947" s="60"/>
      <c r="C947" s="60"/>
      <c r="D947" s="61"/>
      <c r="E947" s="59"/>
      <c r="F947" s="61"/>
      <c r="G947" s="149"/>
      <c r="H947" s="61"/>
      <c r="I947" s="57" t="str">
        <f t="shared" si="133"/>
        <v>-</v>
      </c>
      <c r="J947" s="26" t="str">
        <f t="shared" si="136"/>
        <v/>
      </c>
      <c r="K947" s="26" t="str">
        <f t="shared" si="134"/>
        <v/>
      </c>
      <c r="L947" s="26" t="str">
        <f t="shared" si="137"/>
        <v/>
      </c>
      <c r="M947" s="26" t="str">
        <f t="shared" si="138"/>
        <v/>
      </c>
      <c r="N947" s="26" t="str">
        <f t="shared" si="139"/>
        <v/>
      </c>
      <c r="O947" s="26" t="str">
        <f t="shared" si="140"/>
        <v/>
      </c>
      <c r="P947" s="56" t="str">
        <f>IF(OR(ISBLANK(Lieferung!$B$15),ISBLANK(G947)),"",IF(M947=FALSE,FALSE,IF(AND((Lieferung!$B$15-YEAR(G947))&gt;=16,(Lieferung!$B$15-YEAR(G947))&lt;=65),TRUE,FALSE)))</f>
        <v/>
      </c>
      <c r="Q947" s="26" t="str">
        <f>IF(ISBLANK(E947),"",IF(COUNTIF(Qualifikation!$O$12:$O$1011,I947)&gt;0,TRUE,FALSE))</f>
        <v/>
      </c>
      <c r="R947" s="62" t="str">
        <f t="shared" si="135"/>
        <v/>
      </c>
    </row>
    <row r="948" spans="1:18" x14ac:dyDescent="0.2">
      <c r="A948" s="46" t="str">
        <f t="shared" si="132"/>
        <v/>
      </c>
      <c r="B948" s="60"/>
      <c r="C948" s="60"/>
      <c r="D948" s="61"/>
      <c r="E948" s="59"/>
      <c r="F948" s="61"/>
      <c r="G948" s="149"/>
      <c r="H948" s="61"/>
      <c r="I948" s="57" t="str">
        <f t="shared" si="133"/>
        <v>-</v>
      </c>
      <c r="J948" s="26" t="str">
        <f t="shared" si="136"/>
        <v/>
      </c>
      <c r="K948" s="26" t="str">
        <f t="shared" si="134"/>
        <v/>
      </c>
      <c r="L948" s="26" t="str">
        <f t="shared" si="137"/>
        <v/>
      </c>
      <c r="M948" s="26" t="str">
        <f t="shared" si="138"/>
        <v/>
      </c>
      <c r="N948" s="26" t="str">
        <f t="shared" si="139"/>
        <v/>
      </c>
      <c r="O948" s="26" t="str">
        <f t="shared" si="140"/>
        <v/>
      </c>
      <c r="P948" s="56" t="str">
        <f>IF(OR(ISBLANK(Lieferung!$B$15),ISBLANK(G948)),"",IF(M948=FALSE,FALSE,IF(AND((Lieferung!$B$15-YEAR(G948))&gt;=16,(Lieferung!$B$15-YEAR(G948))&lt;=65),TRUE,FALSE)))</f>
        <v/>
      </c>
      <c r="Q948" s="26" t="str">
        <f>IF(ISBLANK(E948),"",IF(COUNTIF(Qualifikation!$O$12:$O$1011,I948)&gt;0,TRUE,FALSE))</f>
        <v/>
      </c>
      <c r="R948" s="62" t="str">
        <f t="shared" si="135"/>
        <v/>
      </c>
    </row>
    <row r="949" spans="1:18" x14ac:dyDescent="0.2">
      <c r="A949" s="46" t="str">
        <f t="shared" si="132"/>
        <v/>
      </c>
      <c r="B949" s="60"/>
      <c r="C949" s="60"/>
      <c r="D949" s="61"/>
      <c r="E949" s="59"/>
      <c r="F949" s="61"/>
      <c r="G949" s="149"/>
      <c r="H949" s="61"/>
      <c r="I949" s="57" t="str">
        <f t="shared" si="133"/>
        <v>-</v>
      </c>
      <c r="J949" s="26" t="str">
        <f t="shared" si="136"/>
        <v/>
      </c>
      <c r="K949" s="26" t="str">
        <f t="shared" si="134"/>
        <v/>
      </c>
      <c r="L949" s="26" t="str">
        <f t="shared" si="137"/>
        <v/>
      </c>
      <c r="M949" s="26" t="str">
        <f t="shared" si="138"/>
        <v/>
      </c>
      <c r="N949" s="26" t="str">
        <f t="shared" si="139"/>
        <v/>
      </c>
      <c r="O949" s="26" t="str">
        <f t="shared" si="140"/>
        <v/>
      </c>
      <c r="P949" s="56" t="str">
        <f>IF(OR(ISBLANK(Lieferung!$B$15),ISBLANK(G949)),"",IF(M949=FALSE,FALSE,IF(AND((Lieferung!$B$15-YEAR(G949))&gt;=16,(Lieferung!$B$15-YEAR(G949))&lt;=65),TRUE,FALSE)))</f>
        <v/>
      </c>
      <c r="Q949" s="26" t="str">
        <f>IF(ISBLANK(E949),"",IF(COUNTIF(Qualifikation!$O$12:$O$1011,I949)&gt;0,TRUE,FALSE))</f>
        <v/>
      </c>
      <c r="R949" s="62" t="str">
        <f t="shared" si="135"/>
        <v/>
      </c>
    </row>
    <row r="950" spans="1:18" x14ac:dyDescent="0.2">
      <c r="A950" s="46" t="str">
        <f t="shared" si="132"/>
        <v/>
      </c>
      <c r="B950" s="60"/>
      <c r="C950" s="60"/>
      <c r="D950" s="61"/>
      <c r="E950" s="59"/>
      <c r="F950" s="61"/>
      <c r="G950" s="149"/>
      <c r="H950" s="61"/>
      <c r="I950" s="57" t="str">
        <f t="shared" si="133"/>
        <v>-</v>
      </c>
      <c r="J950" s="26" t="str">
        <f t="shared" si="136"/>
        <v/>
      </c>
      <c r="K950" s="26" t="str">
        <f t="shared" si="134"/>
        <v/>
      </c>
      <c r="L950" s="26" t="str">
        <f t="shared" si="137"/>
        <v/>
      </c>
      <c r="M950" s="26" t="str">
        <f t="shared" si="138"/>
        <v/>
      </c>
      <c r="N950" s="26" t="str">
        <f t="shared" si="139"/>
        <v/>
      </c>
      <c r="O950" s="26" t="str">
        <f t="shared" si="140"/>
        <v/>
      </c>
      <c r="P950" s="56" t="str">
        <f>IF(OR(ISBLANK(Lieferung!$B$15),ISBLANK(G950)),"",IF(M950=FALSE,FALSE,IF(AND((Lieferung!$B$15-YEAR(G950))&gt;=16,(Lieferung!$B$15-YEAR(G950))&lt;=65),TRUE,FALSE)))</f>
        <v/>
      </c>
      <c r="Q950" s="26" t="str">
        <f>IF(ISBLANK(E950),"",IF(COUNTIF(Qualifikation!$O$12:$O$1011,I950)&gt;0,TRUE,FALSE))</f>
        <v/>
      </c>
      <c r="R950" s="62" t="str">
        <f t="shared" si="135"/>
        <v/>
      </c>
    </row>
    <row r="951" spans="1:18" x14ac:dyDescent="0.2">
      <c r="A951" s="46" t="str">
        <f t="shared" si="132"/>
        <v/>
      </c>
      <c r="B951" s="60"/>
      <c r="C951" s="60"/>
      <c r="D951" s="61"/>
      <c r="E951" s="59"/>
      <c r="F951" s="61"/>
      <c r="G951" s="149"/>
      <c r="H951" s="61"/>
      <c r="I951" s="57" t="str">
        <f t="shared" si="133"/>
        <v>-</v>
      </c>
      <c r="J951" s="26" t="str">
        <f t="shared" si="136"/>
        <v/>
      </c>
      <c r="K951" s="26" t="str">
        <f t="shared" si="134"/>
        <v/>
      </c>
      <c r="L951" s="26" t="str">
        <f t="shared" si="137"/>
        <v/>
      </c>
      <c r="M951" s="26" t="str">
        <f t="shared" si="138"/>
        <v/>
      </c>
      <c r="N951" s="26" t="str">
        <f t="shared" si="139"/>
        <v/>
      </c>
      <c r="O951" s="26" t="str">
        <f t="shared" si="140"/>
        <v/>
      </c>
      <c r="P951" s="56" t="str">
        <f>IF(OR(ISBLANK(Lieferung!$B$15),ISBLANK(G951)),"",IF(M951=FALSE,FALSE,IF(AND((Lieferung!$B$15-YEAR(G951))&gt;=16,(Lieferung!$B$15-YEAR(G951))&lt;=65),TRUE,FALSE)))</f>
        <v/>
      </c>
      <c r="Q951" s="26" t="str">
        <f>IF(ISBLANK(E951),"",IF(COUNTIF(Qualifikation!$O$12:$O$1011,I951)&gt;0,TRUE,FALSE))</f>
        <v/>
      </c>
      <c r="R951" s="62" t="str">
        <f t="shared" si="135"/>
        <v/>
      </c>
    </row>
    <row r="952" spans="1:18" x14ac:dyDescent="0.2">
      <c r="A952" s="46" t="str">
        <f t="shared" si="132"/>
        <v/>
      </c>
      <c r="B952" s="60"/>
      <c r="C952" s="60"/>
      <c r="D952" s="61"/>
      <c r="E952" s="59"/>
      <c r="F952" s="61"/>
      <c r="G952" s="149"/>
      <c r="H952" s="61"/>
      <c r="I952" s="57" t="str">
        <f t="shared" si="133"/>
        <v>-</v>
      </c>
      <c r="J952" s="26" t="str">
        <f t="shared" si="136"/>
        <v/>
      </c>
      <c r="K952" s="26" t="str">
        <f t="shared" si="134"/>
        <v/>
      </c>
      <c r="L952" s="26" t="str">
        <f t="shared" si="137"/>
        <v/>
      </c>
      <c r="M952" s="26" t="str">
        <f t="shared" si="138"/>
        <v/>
      </c>
      <c r="N952" s="26" t="str">
        <f t="shared" si="139"/>
        <v/>
      </c>
      <c r="O952" s="26" t="str">
        <f t="shared" si="140"/>
        <v/>
      </c>
      <c r="P952" s="56" t="str">
        <f>IF(OR(ISBLANK(Lieferung!$B$15),ISBLANK(G952)),"",IF(M952=FALSE,FALSE,IF(AND((Lieferung!$B$15-YEAR(G952))&gt;=16,(Lieferung!$B$15-YEAR(G952))&lt;=65),TRUE,FALSE)))</f>
        <v/>
      </c>
      <c r="Q952" s="26" t="str">
        <f>IF(ISBLANK(E952),"",IF(COUNTIF(Qualifikation!$O$12:$O$1011,I952)&gt;0,TRUE,FALSE))</f>
        <v/>
      </c>
      <c r="R952" s="62" t="str">
        <f t="shared" si="135"/>
        <v/>
      </c>
    </row>
    <row r="953" spans="1:18" x14ac:dyDescent="0.2">
      <c r="A953" s="46" t="str">
        <f t="shared" si="132"/>
        <v/>
      </c>
      <c r="B953" s="60"/>
      <c r="C953" s="60"/>
      <c r="D953" s="61"/>
      <c r="E953" s="59"/>
      <c r="F953" s="61"/>
      <c r="G953" s="149"/>
      <c r="H953" s="61"/>
      <c r="I953" s="57" t="str">
        <f t="shared" si="133"/>
        <v>-</v>
      </c>
      <c r="J953" s="26" t="str">
        <f t="shared" si="136"/>
        <v/>
      </c>
      <c r="K953" s="26" t="str">
        <f t="shared" si="134"/>
        <v/>
      </c>
      <c r="L953" s="26" t="str">
        <f t="shared" si="137"/>
        <v/>
      </c>
      <c r="M953" s="26" t="str">
        <f t="shared" si="138"/>
        <v/>
      </c>
      <c r="N953" s="26" t="str">
        <f t="shared" si="139"/>
        <v/>
      </c>
      <c r="O953" s="26" t="str">
        <f t="shared" si="140"/>
        <v/>
      </c>
      <c r="P953" s="56" t="str">
        <f>IF(OR(ISBLANK(Lieferung!$B$15),ISBLANK(G953)),"",IF(M953=FALSE,FALSE,IF(AND((Lieferung!$B$15-YEAR(G953))&gt;=16,(Lieferung!$B$15-YEAR(G953))&lt;=65),TRUE,FALSE)))</f>
        <v/>
      </c>
      <c r="Q953" s="26" t="str">
        <f>IF(ISBLANK(E953),"",IF(COUNTIF(Qualifikation!$O$12:$O$1011,I953)&gt;0,TRUE,FALSE))</f>
        <v/>
      </c>
      <c r="R953" s="62" t="str">
        <f t="shared" si="135"/>
        <v/>
      </c>
    </row>
    <row r="954" spans="1:18" x14ac:dyDescent="0.2">
      <c r="A954" s="46" t="str">
        <f t="shared" si="132"/>
        <v/>
      </c>
      <c r="B954" s="60"/>
      <c r="C954" s="60"/>
      <c r="D954" s="61"/>
      <c r="E954" s="59"/>
      <c r="F954" s="61"/>
      <c r="G954" s="149"/>
      <c r="H954" s="61"/>
      <c r="I954" s="57" t="str">
        <f t="shared" si="133"/>
        <v>-</v>
      </c>
      <c r="J954" s="26" t="str">
        <f t="shared" si="136"/>
        <v/>
      </c>
      <c r="K954" s="26" t="str">
        <f t="shared" si="134"/>
        <v/>
      </c>
      <c r="L954" s="26" t="str">
        <f t="shared" si="137"/>
        <v/>
      </c>
      <c r="M954" s="26" t="str">
        <f t="shared" si="138"/>
        <v/>
      </c>
      <c r="N954" s="26" t="str">
        <f t="shared" si="139"/>
        <v/>
      </c>
      <c r="O954" s="26" t="str">
        <f t="shared" si="140"/>
        <v/>
      </c>
      <c r="P954" s="56" t="str">
        <f>IF(OR(ISBLANK(Lieferung!$B$15),ISBLANK(G954)),"",IF(M954=FALSE,FALSE,IF(AND((Lieferung!$B$15-YEAR(G954))&gt;=16,(Lieferung!$B$15-YEAR(G954))&lt;=65),TRUE,FALSE)))</f>
        <v/>
      </c>
      <c r="Q954" s="26" t="str">
        <f>IF(ISBLANK(E954),"",IF(COUNTIF(Qualifikation!$O$12:$O$1011,I954)&gt;0,TRUE,FALSE))</f>
        <v/>
      </c>
      <c r="R954" s="62" t="str">
        <f t="shared" si="135"/>
        <v/>
      </c>
    </row>
    <row r="955" spans="1:18" x14ac:dyDescent="0.2">
      <c r="A955" s="46" t="str">
        <f t="shared" si="132"/>
        <v/>
      </c>
      <c r="B955" s="60"/>
      <c r="C955" s="60"/>
      <c r="D955" s="61"/>
      <c r="E955" s="59"/>
      <c r="F955" s="61"/>
      <c r="G955" s="149"/>
      <c r="H955" s="61"/>
      <c r="I955" s="57" t="str">
        <f t="shared" si="133"/>
        <v>-</v>
      </c>
      <c r="J955" s="26" t="str">
        <f t="shared" si="136"/>
        <v/>
      </c>
      <c r="K955" s="26" t="str">
        <f t="shared" si="134"/>
        <v/>
      </c>
      <c r="L955" s="26" t="str">
        <f t="shared" si="137"/>
        <v/>
      </c>
      <c r="M955" s="26" t="str">
        <f t="shared" si="138"/>
        <v/>
      </c>
      <c r="N955" s="26" t="str">
        <f t="shared" si="139"/>
        <v/>
      </c>
      <c r="O955" s="26" t="str">
        <f t="shared" si="140"/>
        <v/>
      </c>
      <c r="P955" s="56" t="str">
        <f>IF(OR(ISBLANK(Lieferung!$B$15),ISBLANK(G955)),"",IF(M955=FALSE,FALSE,IF(AND((Lieferung!$B$15-YEAR(G955))&gt;=16,(Lieferung!$B$15-YEAR(G955))&lt;=65),TRUE,FALSE)))</f>
        <v/>
      </c>
      <c r="Q955" s="26" t="str">
        <f>IF(ISBLANK(E955),"",IF(COUNTIF(Qualifikation!$O$12:$O$1011,I955)&gt;0,TRUE,FALSE))</f>
        <v/>
      </c>
      <c r="R955" s="62" t="str">
        <f t="shared" si="135"/>
        <v/>
      </c>
    </row>
    <row r="956" spans="1:18" x14ac:dyDescent="0.2">
      <c r="A956" s="46" t="str">
        <f t="shared" si="132"/>
        <v/>
      </c>
      <c r="B956" s="60"/>
      <c r="C956" s="60"/>
      <c r="D956" s="61"/>
      <c r="E956" s="59"/>
      <c r="F956" s="61"/>
      <c r="G956" s="149"/>
      <c r="H956" s="61"/>
      <c r="I956" s="57" t="str">
        <f t="shared" si="133"/>
        <v>-</v>
      </c>
      <c r="J956" s="26" t="str">
        <f t="shared" si="136"/>
        <v/>
      </c>
      <c r="K956" s="26" t="str">
        <f t="shared" si="134"/>
        <v/>
      </c>
      <c r="L956" s="26" t="str">
        <f t="shared" si="137"/>
        <v/>
      </c>
      <c r="M956" s="26" t="str">
        <f t="shared" si="138"/>
        <v/>
      </c>
      <c r="N956" s="26" t="str">
        <f t="shared" si="139"/>
        <v/>
      </c>
      <c r="O956" s="26" t="str">
        <f t="shared" si="140"/>
        <v/>
      </c>
      <c r="P956" s="56" t="str">
        <f>IF(OR(ISBLANK(Lieferung!$B$15),ISBLANK(G956)),"",IF(M956=FALSE,FALSE,IF(AND((Lieferung!$B$15-YEAR(G956))&gt;=16,(Lieferung!$B$15-YEAR(G956))&lt;=65),TRUE,FALSE)))</f>
        <v/>
      </c>
      <c r="Q956" s="26" t="str">
        <f>IF(ISBLANK(E956),"",IF(COUNTIF(Qualifikation!$O$12:$O$1011,I956)&gt;0,TRUE,FALSE))</f>
        <v/>
      </c>
      <c r="R956" s="62" t="str">
        <f t="shared" si="135"/>
        <v/>
      </c>
    </row>
    <row r="957" spans="1:18" x14ac:dyDescent="0.2">
      <c r="A957" s="46" t="str">
        <f t="shared" si="132"/>
        <v/>
      </c>
      <c r="B957" s="60"/>
      <c r="C957" s="60"/>
      <c r="D957" s="61"/>
      <c r="E957" s="59"/>
      <c r="F957" s="61"/>
      <c r="G957" s="149"/>
      <c r="H957" s="61"/>
      <c r="I957" s="57" t="str">
        <f t="shared" si="133"/>
        <v>-</v>
      </c>
      <c r="J957" s="26" t="str">
        <f t="shared" si="136"/>
        <v/>
      </c>
      <c r="K957" s="26" t="str">
        <f t="shared" si="134"/>
        <v/>
      </c>
      <c r="L957" s="26" t="str">
        <f t="shared" si="137"/>
        <v/>
      </c>
      <c r="M957" s="26" t="str">
        <f t="shared" si="138"/>
        <v/>
      </c>
      <c r="N957" s="26" t="str">
        <f t="shared" si="139"/>
        <v/>
      </c>
      <c r="O957" s="26" t="str">
        <f t="shared" si="140"/>
        <v/>
      </c>
      <c r="P957" s="56" t="str">
        <f>IF(OR(ISBLANK(Lieferung!$B$15),ISBLANK(G957)),"",IF(M957=FALSE,FALSE,IF(AND((Lieferung!$B$15-YEAR(G957))&gt;=16,(Lieferung!$B$15-YEAR(G957))&lt;=65),TRUE,FALSE)))</f>
        <v/>
      </c>
      <c r="Q957" s="26" t="str">
        <f>IF(ISBLANK(E957),"",IF(COUNTIF(Qualifikation!$O$12:$O$1011,I957)&gt;0,TRUE,FALSE))</f>
        <v/>
      </c>
      <c r="R957" s="62" t="str">
        <f t="shared" si="135"/>
        <v/>
      </c>
    </row>
    <row r="958" spans="1:18" x14ac:dyDescent="0.2">
      <c r="A958" s="46" t="str">
        <f t="shared" si="132"/>
        <v/>
      </c>
      <c r="B958" s="60"/>
      <c r="C958" s="60"/>
      <c r="D958" s="61"/>
      <c r="E958" s="59"/>
      <c r="F958" s="61"/>
      <c r="G958" s="149"/>
      <c r="H958" s="61"/>
      <c r="I958" s="57" t="str">
        <f t="shared" si="133"/>
        <v>-</v>
      </c>
      <c r="J958" s="26" t="str">
        <f t="shared" si="136"/>
        <v/>
      </c>
      <c r="K958" s="26" t="str">
        <f t="shared" si="134"/>
        <v/>
      </c>
      <c r="L958" s="26" t="str">
        <f t="shared" si="137"/>
        <v/>
      </c>
      <c r="M958" s="26" t="str">
        <f t="shared" si="138"/>
        <v/>
      </c>
      <c r="N958" s="26" t="str">
        <f t="shared" si="139"/>
        <v/>
      </c>
      <c r="O958" s="26" t="str">
        <f t="shared" si="140"/>
        <v/>
      </c>
      <c r="P958" s="56" t="str">
        <f>IF(OR(ISBLANK(Lieferung!$B$15),ISBLANK(G958)),"",IF(M958=FALSE,FALSE,IF(AND((Lieferung!$B$15-YEAR(G958))&gt;=16,(Lieferung!$B$15-YEAR(G958))&lt;=65),TRUE,FALSE)))</f>
        <v/>
      </c>
      <c r="Q958" s="26" t="str">
        <f>IF(ISBLANK(E958),"",IF(COUNTIF(Qualifikation!$O$12:$O$1011,I958)&gt;0,TRUE,FALSE))</f>
        <v/>
      </c>
      <c r="R958" s="62" t="str">
        <f t="shared" si="135"/>
        <v/>
      </c>
    </row>
    <row r="959" spans="1:18" x14ac:dyDescent="0.2">
      <c r="A959" s="46" t="str">
        <f t="shared" si="132"/>
        <v/>
      </c>
      <c r="B959" s="60"/>
      <c r="C959" s="60"/>
      <c r="D959" s="61"/>
      <c r="E959" s="59"/>
      <c r="F959" s="61"/>
      <c r="G959" s="149"/>
      <c r="H959" s="61"/>
      <c r="I959" s="57" t="str">
        <f t="shared" si="133"/>
        <v>-</v>
      </c>
      <c r="J959" s="26" t="str">
        <f t="shared" si="136"/>
        <v/>
      </c>
      <c r="K959" s="26" t="str">
        <f t="shared" si="134"/>
        <v/>
      </c>
      <c r="L959" s="26" t="str">
        <f t="shared" si="137"/>
        <v/>
      </c>
      <c r="M959" s="26" t="str">
        <f t="shared" si="138"/>
        <v/>
      </c>
      <c r="N959" s="26" t="str">
        <f t="shared" si="139"/>
        <v/>
      </c>
      <c r="O959" s="26" t="str">
        <f t="shared" si="140"/>
        <v/>
      </c>
      <c r="P959" s="56" t="str">
        <f>IF(OR(ISBLANK(Lieferung!$B$15),ISBLANK(G959)),"",IF(M959=FALSE,FALSE,IF(AND((Lieferung!$B$15-YEAR(G959))&gt;=16,(Lieferung!$B$15-YEAR(G959))&lt;=65),TRUE,FALSE)))</f>
        <v/>
      </c>
      <c r="Q959" s="26" t="str">
        <f>IF(ISBLANK(E959),"",IF(COUNTIF(Qualifikation!$O$12:$O$1011,I959)&gt;0,TRUE,FALSE))</f>
        <v/>
      </c>
      <c r="R959" s="62" t="str">
        <f t="shared" si="135"/>
        <v/>
      </c>
    </row>
    <row r="960" spans="1:18" x14ac:dyDescent="0.2">
      <c r="A960" s="46" t="str">
        <f t="shared" si="132"/>
        <v/>
      </c>
      <c r="B960" s="60"/>
      <c r="C960" s="60"/>
      <c r="D960" s="61"/>
      <c r="E960" s="59"/>
      <c r="F960" s="61"/>
      <c r="G960" s="149"/>
      <c r="H960" s="61"/>
      <c r="I960" s="57" t="str">
        <f t="shared" si="133"/>
        <v>-</v>
      </c>
      <c r="J960" s="26" t="str">
        <f t="shared" si="136"/>
        <v/>
      </c>
      <c r="K960" s="26" t="str">
        <f t="shared" si="134"/>
        <v/>
      </c>
      <c r="L960" s="26" t="str">
        <f t="shared" si="137"/>
        <v/>
      </c>
      <c r="M960" s="26" t="str">
        <f t="shared" si="138"/>
        <v/>
      </c>
      <c r="N960" s="26" t="str">
        <f t="shared" si="139"/>
        <v/>
      </c>
      <c r="O960" s="26" t="str">
        <f t="shared" si="140"/>
        <v/>
      </c>
      <c r="P960" s="56" t="str">
        <f>IF(OR(ISBLANK(Lieferung!$B$15),ISBLANK(G960)),"",IF(M960=FALSE,FALSE,IF(AND((Lieferung!$B$15-YEAR(G960))&gt;=16,(Lieferung!$B$15-YEAR(G960))&lt;=65),TRUE,FALSE)))</f>
        <v/>
      </c>
      <c r="Q960" s="26" t="str">
        <f>IF(ISBLANK(E960),"",IF(COUNTIF(Qualifikation!$O$12:$O$1011,I960)&gt;0,TRUE,FALSE))</f>
        <v/>
      </c>
      <c r="R960" s="62" t="str">
        <f t="shared" si="135"/>
        <v/>
      </c>
    </row>
    <row r="961" spans="1:18" x14ac:dyDescent="0.2">
      <c r="A961" s="46" t="str">
        <f t="shared" si="132"/>
        <v/>
      </c>
      <c r="B961" s="60"/>
      <c r="C961" s="60"/>
      <c r="D961" s="61"/>
      <c r="E961" s="59"/>
      <c r="F961" s="61"/>
      <c r="G961" s="149"/>
      <c r="H961" s="61"/>
      <c r="I961" s="57" t="str">
        <f t="shared" si="133"/>
        <v>-</v>
      </c>
      <c r="J961" s="26" t="str">
        <f t="shared" si="136"/>
        <v/>
      </c>
      <c r="K961" s="26" t="str">
        <f t="shared" si="134"/>
        <v/>
      </c>
      <c r="L961" s="26" t="str">
        <f t="shared" si="137"/>
        <v/>
      </c>
      <c r="M961" s="26" t="str">
        <f t="shared" si="138"/>
        <v/>
      </c>
      <c r="N961" s="26" t="str">
        <f t="shared" si="139"/>
        <v/>
      </c>
      <c r="O961" s="26" t="str">
        <f t="shared" si="140"/>
        <v/>
      </c>
      <c r="P961" s="56" t="str">
        <f>IF(OR(ISBLANK(Lieferung!$B$15),ISBLANK(G961)),"",IF(M961=FALSE,FALSE,IF(AND((Lieferung!$B$15-YEAR(G961))&gt;=16,(Lieferung!$B$15-YEAR(G961))&lt;=65),TRUE,FALSE)))</f>
        <v/>
      </c>
      <c r="Q961" s="26" t="str">
        <f>IF(ISBLANK(E961),"",IF(COUNTIF(Qualifikation!$O$12:$O$1011,I961)&gt;0,TRUE,FALSE))</f>
        <v/>
      </c>
      <c r="R961" s="62" t="str">
        <f t="shared" si="135"/>
        <v/>
      </c>
    </row>
    <row r="962" spans="1:18" x14ac:dyDescent="0.2">
      <c r="A962" s="46" t="str">
        <f t="shared" si="132"/>
        <v/>
      </c>
      <c r="B962" s="60"/>
      <c r="C962" s="60"/>
      <c r="D962" s="61"/>
      <c r="E962" s="59"/>
      <c r="F962" s="61"/>
      <c r="G962" s="149"/>
      <c r="H962" s="61"/>
      <c r="I962" s="57" t="str">
        <f t="shared" si="133"/>
        <v>-</v>
      </c>
      <c r="J962" s="26" t="str">
        <f t="shared" si="136"/>
        <v/>
      </c>
      <c r="K962" s="26" t="str">
        <f t="shared" si="134"/>
        <v/>
      </c>
      <c r="L962" s="26" t="str">
        <f t="shared" si="137"/>
        <v/>
      </c>
      <c r="M962" s="26" t="str">
        <f t="shared" si="138"/>
        <v/>
      </c>
      <c r="N962" s="26" t="str">
        <f t="shared" si="139"/>
        <v/>
      </c>
      <c r="O962" s="26" t="str">
        <f t="shared" si="140"/>
        <v/>
      </c>
      <c r="P962" s="56" t="str">
        <f>IF(OR(ISBLANK(Lieferung!$B$15),ISBLANK(G962)),"",IF(M962=FALSE,FALSE,IF(AND((Lieferung!$B$15-YEAR(G962))&gt;=16,(Lieferung!$B$15-YEAR(G962))&lt;=65),TRUE,FALSE)))</f>
        <v/>
      </c>
      <c r="Q962" s="26" t="str">
        <f>IF(ISBLANK(E962),"",IF(COUNTIF(Qualifikation!$O$12:$O$1011,I962)&gt;0,TRUE,FALSE))</f>
        <v/>
      </c>
      <c r="R962" s="62" t="str">
        <f t="shared" si="135"/>
        <v/>
      </c>
    </row>
    <row r="963" spans="1:18" x14ac:dyDescent="0.2">
      <c r="A963" s="46" t="str">
        <f t="shared" si="132"/>
        <v/>
      </c>
      <c r="B963" s="60"/>
      <c r="C963" s="60"/>
      <c r="D963" s="61"/>
      <c r="E963" s="59"/>
      <c r="F963" s="61"/>
      <c r="G963" s="149"/>
      <c r="H963" s="61"/>
      <c r="I963" s="57" t="str">
        <f t="shared" si="133"/>
        <v>-</v>
      </c>
      <c r="J963" s="26" t="str">
        <f t="shared" si="136"/>
        <v/>
      </c>
      <c r="K963" s="26" t="str">
        <f t="shared" si="134"/>
        <v/>
      </c>
      <c r="L963" s="26" t="str">
        <f t="shared" si="137"/>
        <v/>
      </c>
      <c r="M963" s="26" t="str">
        <f t="shared" si="138"/>
        <v/>
      </c>
      <c r="N963" s="26" t="str">
        <f t="shared" si="139"/>
        <v/>
      </c>
      <c r="O963" s="26" t="str">
        <f t="shared" si="140"/>
        <v/>
      </c>
      <c r="P963" s="56" t="str">
        <f>IF(OR(ISBLANK(Lieferung!$B$15),ISBLANK(G963)),"",IF(M963=FALSE,FALSE,IF(AND((Lieferung!$B$15-YEAR(G963))&gt;=16,(Lieferung!$B$15-YEAR(G963))&lt;=65),TRUE,FALSE)))</f>
        <v/>
      </c>
      <c r="Q963" s="26" t="str">
        <f>IF(ISBLANK(E963),"",IF(COUNTIF(Qualifikation!$O$12:$O$1011,I963)&gt;0,TRUE,FALSE))</f>
        <v/>
      </c>
      <c r="R963" s="62" t="str">
        <f t="shared" si="135"/>
        <v/>
      </c>
    </row>
    <row r="964" spans="1:18" x14ac:dyDescent="0.2">
      <c r="A964" s="46" t="str">
        <f t="shared" si="132"/>
        <v/>
      </c>
      <c r="B964" s="60"/>
      <c r="C964" s="60"/>
      <c r="D964" s="61"/>
      <c r="E964" s="59"/>
      <c r="F964" s="61"/>
      <c r="G964" s="149"/>
      <c r="H964" s="61"/>
      <c r="I964" s="57" t="str">
        <f t="shared" si="133"/>
        <v>-</v>
      </c>
      <c r="J964" s="26" t="str">
        <f t="shared" si="136"/>
        <v/>
      </c>
      <c r="K964" s="26" t="str">
        <f t="shared" si="134"/>
        <v/>
      </c>
      <c r="L964" s="26" t="str">
        <f t="shared" si="137"/>
        <v/>
      </c>
      <c r="M964" s="26" t="str">
        <f t="shared" si="138"/>
        <v/>
      </c>
      <c r="N964" s="26" t="str">
        <f t="shared" si="139"/>
        <v/>
      </c>
      <c r="O964" s="26" t="str">
        <f t="shared" si="140"/>
        <v/>
      </c>
      <c r="P964" s="56" t="str">
        <f>IF(OR(ISBLANK(Lieferung!$B$15),ISBLANK(G964)),"",IF(M964=FALSE,FALSE,IF(AND((Lieferung!$B$15-YEAR(G964))&gt;=16,(Lieferung!$B$15-YEAR(G964))&lt;=65),TRUE,FALSE)))</f>
        <v/>
      </c>
      <c r="Q964" s="26" t="str">
        <f>IF(ISBLANK(E964),"",IF(COUNTIF(Qualifikation!$O$12:$O$1011,I964)&gt;0,TRUE,FALSE))</f>
        <v/>
      </c>
      <c r="R964" s="62" t="str">
        <f t="shared" si="135"/>
        <v/>
      </c>
    </row>
    <row r="965" spans="1:18" x14ac:dyDescent="0.2">
      <c r="A965" s="46" t="str">
        <f t="shared" si="132"/>
        <v/>
      </c>
      <c r="B965" s="60"/>
      <c r="C965" s="60"/>
      <c r="D965" s="61"/>
      <c r="E965" s="59"/>
      <c r="F965" s="61"/>
      <c r="G965" s="149"/>
      <c r="H965" s="61"/>
      <c r="I965" s="57" t="str">
        <f t="shared" si="133"/>
        <v>-</v>
      </c>
      <c r="J965" s="26" t="str">
        <f t="shared" si="136"/>
        <v/>
      </c>
      <c r="K965" s="26" t="str">
        <f t="shared" si="134"/>
        <v/>
      </c>
      <c r="L965" s="26" t="str">
        <f t="shared" si="137"/>
        <v/>
      </c>
      <c r="M965" s="26" t="str">
        <f t="shared" si="138"/>
        <v/>
      </c>
      <c r="N965" s="26" t="str">
        <f t="shared" si="139"/>
        <v/>
      </c>
      <c r="O965" s="26" t="str">
        <f t="shared" si="140"/>
        <v/>
      </c>
      <c r="P965" s="56" t="str">
        <f>IF(OR(ISBLANK(Lieferung!$B$15),ISBLANK(G965)),"",IF(M965=FALSE,FALSE,IF(AND((Lieferung!$B$15-YEAR(G965))&gt;=16,(Lieferung!$B$15-YEAR(G965))&lt;=65),TRUE,FALSE)))</f>
        <v/>
      </c>
      <c r="Q965" s="26" t="str">
        <f>IF(ISBLANK(E965),"",IF(COUNTIF(Qualifikation!$O$12:$O$1011,I965)&gt;0,TRUE,FALSE))</f>
        <v/>
      </c>
      <c r="R965" s="62" t="str">
        <f t="shared" si="135"/>
        <v/>
      </c>
    </row>
    <row r="966" spans="1:18" x14ac:dyDescent="0.2">
      <c r="A966" s="46" t="str">
        <f t="shared" si="132"/>
        <v/>
      </c>
      <c r="B966" s="60"/>
      <c r="C966" s="60"/>
      <c r="D966" s="61"/>
      <c r="E966" s="59"/>
      <c r="F966" s="61"/>
      <c r="G966" s="149"/>
      <c r="H966" s="61"/>
      <c r="I966" s="57" t="str">
        <f t="shared" si="133"/>
        <v>-</v>
      </c>
      <c r="J966" s="26" t="str">
        <f t="shared" si="136"/>
        <v/>
      </c>
      <c r="K966" s="26" t="str">
        <f t="shared" si="134"/>
        <v/>
      </c>
      <c r="L966" s="26" t="str">
        <f t="shared" si="137"/>
        <v/>
      </c>
      <c r="M966" s="26" t="str">
        <f t="shared" si="138"/>
        <v/>
      </c>
      <c r="N966" s="26" t="str">
        <f t="shared" si="139"/>
        <v/>
      </c>
      <c r="O966" s="26" t="str">
        <f t="shared" si="140"/>
        <v/>
      </c>
      <c r="P966" s="56" t="str">
        <f>IF(OR(ISBLANK(Lieferung!$B$15),ISBLANK(G966)),"",IF(M966=FALSE,FALSE,IF(AND((Lieferung!$B$15-YEAR(G966))&gt;=16,(Lieferung!$B$15-YEAR(G966))&lt;=65),TRUE,FALSE)))</f>
        <v/>
      </c>
      <c r="Q966" s="26" t="str">
        <f>IF(ISBLANK(E966),"",IF(COUNTIF(Qualifikation!$O$12:$O$1011,I966)&gt;0,TRUE,FALSE))</f>
        <v/>
      </c>
      <c r="R966" s="62" t="str">
        <f t="shared" si="135"/>
        <v/>
      </c>
    </row>
    <row r="967" spans="1:18" x14ac:dyDescent="0.2">
      <c r="A967" s="46" t="str">
        <f t="shared" si="132"/>
        <v/>
      </c>
      <c r="B967" s="60"/>
      <c r="C967" s="60"/>
      <c r="D967" s="61"/>
      <c r="E967" s="59"/>
      <c r="F967" s="61"/>
      <c r="G967" s="149"/>
      <c r="H967" s="61"/>
      <c r="I967" s="57" t="str">
        <f t="shared" si="133"/>
        <v>-</v>
      </c>
      <c r="J967" s="26" t="str">
        <f t="shared" si="136"/>
        <v/>
      </c>
      <c r="K967" s="26" t="str">
        <f t="shared" si="134"/>
        <v/>
      </c>
      <c r="L967" s="26" t="str">
        <f t="shared" si="137"/>
        <v/>
      </c>
      <c r="M967" s="26" t="str">
        <f t="shared" si="138"/>
        <v/>
      </c>
      <c r="N967" s="26" t="str">
        <f t="shared" si="139"/>
        <v/>
      </c>
      <c r="O967" s="26" t="str">
        <f t="shared" si="140"/>
        <v/>
      </c>
      <c r="P967" s="56" t="str">
        <f>IF(OR(ISBLANK(Lieferung!$B$15),ISBLANK(G967)),"",IF(M967=FALSE,FALSE,IF(AND((Lieferung!$B$15-YEAR(G967))&gt;=16,(Lieferung!$B$15-YEAR(G967))&lt;=65),TRUE,FALSE)))</f>
        <v/>
      </c>
      <c r="Q967" s="26" t="str">
        <f>IF(ISBLANK(E967),"",IF(COUNTIF(Qualifikation!$O$12:$O$1011,I967)&gt;0,TRUE,FALSE))</f>
        <v/>
      </c>
      <c r="R967" s="62" t="str">
        <f t="shared" si="135"/>
        <v/>
      </c>
    </row>
    <row r="968" spans="1:18" x14ac:dyDescent="0.2">
      <c r="A968" s="46" t="str">
        <f t="shared" si="132"/>
        <v/>
      </c>
      <c r="B968" s="60"/>
      <c r="C968" s="60"/>
      <c r="D968" s="61"/>
      <c r="E968" s="59"/>
      <c r="F968" s="61"/>
      <c r="G968" s="149"/>
      <c r="H968" s="61"/>
      <c r="I968" s="57" t="str">
        <f t="shared" si="133"/>
        <v>-</v>
      </c>
      <c r="J968" s="26" t="str">
        <f t="shared" si="136"/>
        <v/>
      </c>
      <c r="K968" s="26" t="str">
        <f t="shared" si="134"/>
        <v/>
      </c>
      <c r="L968" s="26" t="str">
        <f t="shared" si="137"/>
        <v/>
      </c>
      <c r="M968" s="26" t="str">
        <f t="shared" si="138"/>
        <v/>
      </c>
      <c r="N968" s="26" t="str">
        <f t="shared" si="139"/>
        <v/>
      </c>
      <c r="O968" s="26" t="str">
        <f t="shared" si="140"/>
        <v/>
      </c>
      <c r="P968" s="56" t="str">
        <f>IF(OR(ISBLANK(Lieferung!$B$15),ISBLANK(G968)),"",IF(M968=FALSE,FALSE,IF(AND((Lieferung!$B$15-YEAR(G968))&gt;=16,(Lieferung!$B$15-YEAR(G968))&lt;=65),TRUE,FALSE)))</f>
        <v/>
      </c>
      <c r="Q968" s="26" t="str">
        <f>IF(ISBLANK(E968),"",IF(COUNTIF(Qualifikation!$O$12:$O$1011,I968)&gt;0,TRUE,FALSE))</f>
        <v/>
      </c>
      <c r="R968" s="62" t="str">
        <f t="shared" si="135"/>
        <v/>
      </c>
    </row>
    <row r="969" spans="1:18" x14ac:dyDescent="0.2">
      <c r="A969" s="46" t="str">
        <f t="shared" si="132"/>
        <v/>
      </c>
      <c r="B969" s="60"/>
      <c r="C969" s="60"/>
      <c r="D969" s="61"/>
      <c r="E969" s="59"/>
      <c r="F969" s="61"/>
      <c r="G969" s="149"/>
      <c r="H969" s="61"/>
      <c r="I969" s="57" t="str">
        <f t="shared" si="133"/>
        <v>-</v>
      </c>
      <c r="J969" s="26" t="str">
        <f t="shared" si="136"/>
        <v/>
      </c>
      <c r="K969" s="26" t="str">
        <f t="shared" si="134"/>
        <v/>
      </c>
      <c r="L969" s="26" t="str">
        <f t="shared" si="137"/>
        <v/>
      </c>
      <c r="M969" s="26" t="str">
        <f t="shared" si="138"/>
        <v/>
      </c>
      <c r="N969" s="26" t="str">
        <f t="shared" si="139"/>
        <v/>
      </c>
      <c r="O969" s="26" t="str">
        <f t="shared" si="140"/>
        <v/>
      </c>
      <c r="P969" s="56" t="str">
        <f>IF(OR(ISBLANK(Lieferung!$B$15),ISBLANK(G969)),"",IF(M969=FALSE,FALSE,IF(AND((Lieferung!$B$15-YEAR(G969))&gt;=16,(Lieferung!$B$15-YEAR(G969))&lt;=65),TRUE,FALSE)))</f>
        <v/>
      </c>
      <c r="Q969" s="26" t="str">
        <f>IF(ISBLANK(E969),"",IF(COUNTIF(Qualifikation!$O$12:$O$1011,I969)&gt;0,TRUE,FALSE))</f>
        <v/>
      </c>
      <c r="R969" s="62" t="str">
        <f t="shared" si="135"/>
        <v/>
      </c>
    </row>
    <row r="970" spans="1:18" x14ac:dyDescent="0.2">
      <c r="A970" s="46" t="str">
        <f t="shared" si="132"/>
        <v/>
      </c>
      <c r="B970" s="60"/>
      <c r="C970" s="60"/>
      <c r="D970" s="61"/>
      <c r="E970" s="59"/>
      <c r="F970" s="61"/>
      <c r="G970" s="149"/>
      <c r="H970" s="61"/>
      <c r="I970" s="57" t="str">
        <f t="shared" si="133"/>
        <v>-</v>
      </c>
      <c r="J970" s="26" t="str">
        <f t="shared" si="136"/>
        <v/>
      </c>
      <c r="K970" s="26" t="str">
        <f t="shared" si="134"/>
        <v/>
      </c>
      <c r="L970" s="26" t="str">
        <f t="shared" si="137"/>
        <v/>
      </c>
      <c r="M970" s="26" t="str">
        <f t="shared" si="138"/>
        <v/>
      </c>
      <c r="N970" s="26" t="str">
        <f t="shared" si="139"/>
        <v/>
      </c>
      <c r="O970" s="26" t="str">
        <f t="shared" si="140"/>
        <v/>
      </c>
      <c r="P970" s="56" t="str">
        <f>IF(OR(ISBLANK(Lieferung!$B$15),ISBLANK(G970)),"",IF(M970=FALSE,FALSE,IF(AND((Lieferung!$B$15-YEAR(G970))&gt;=16,(Lieferung!$B$15-YEAR(G970))&lt;=65),TRUE,FALSE)))</f>
        <v/>
      </c>
      <c r="Q970" s="26" t="str">
        <f>IF(ISBLANK(E970),"",IF(COUNTIF(Qualifikation!$O$12:$O$1011,I970)&gt;0,TRUE,FALSE))</f>
        <v/>
      </c>
      <c r="R970" s="62" t="str">
        <f t="shared" si="135"/>
        <v/>
      </c>
    </row>
    <row r="971" spans="1:18" x14ac:dyDescent="0.2">
      <c r="A971" s="46" t="str">
        <f t="shared" si="132"/>
        <v/>
      </c>
      <c r="B971" s="60"/>
      <c r="C971" s="60"/>
      <c r="D971" s="61"/>
      <c r="E971" s="59"/>
      <c r="F971" s="61"/>
      <c r="G971" s="149"/>
      <c r="H971" s="61"/>
      <c r="I971" s="57" t="str">
        <f t="shared" si="133"/>
        <v>-</v>
      </c>
      <c r="J971" s="26" t="str">
        <f t="shared" si="136"/>
        <v/>
      </c>
      <c r="K971" s="26" t="str">
        <f t="shared" si="134"/>
        <v/>
      </c>
      <c r="L971" s="26" t="str">
        <f t="shared" si="137"/>
        <v/>
      </c>
      <c r="M971" s="26" t="str">
        <f t="shared" si="138"/>
        <v/>
      </c>
      <c r="N971" s="26" t="str">
        <f t="shared" si="139"/>
        <v/>
      </c>
      <c r="O971" s="26" t="str">
        <f t="shared" si="140"/>
        <v/>
      </c>
      <c r="P971" s="56" t="str">
        <f>IF(OR(ISBLANK(Lieferung!$B$15),ISBLANK(G971)),"",IF(M971=FALSE,FALSE,IF(AND((Lieferung!$B$15-YEAR(G971))&gt;=16,(Lieferung!$B$15-YEAR(G971))&lt;=65),TRUE,FALSE)))</f>
        <v/>
      </c>
      <c r="Q971" s="26" t="str">
        <f>IF(ISBLANK(E971),"",IF(COUNTIF(Qualifikation!$O$12:$O$1011,I971)&gt;0,TRUE,FALSE))</f>
        <v/>
      </c>
      <c r="R971" s="62" t="str">
        <f t="shared" si="135"/>
        <v/>
      </c>
    </row>
    <row r="972" spans="1:18" x14ac:dyDescent="0.2">
      <c r="A972" s="46" t="str">
        <f t="shared" si="132"/>
        <v/>
      </c>
      <c r="B972" s="60"/>
      <c r="C972" s="60"/>
      <c r="D972" s="61"/>
      <c r="E972" s="59"/>
      <c r="F972" s="61"/>
      <c r="G972" s="149"/>
      <c r="H972" s="61"/>
      <c r="I972" s="57" t="str">
        <f t="shared" si="133"/>
        <v>-</v>
      </c>
      <c r="J972" s="26" t="str">
        <f t="shared" si="136"/>
        <v/>
      </c>
      <c r="K972" s="26" t="str">
        <f t="shared" si="134"/>
        <v/>
      </c>
      <c r="L972" s="26" t="str">
        <f t="shared" si="137"/>
        <v/>
      </c>
      <c r="M972" s="26" t="str">
        <f t="shared" si="138"/>
        <v/>
      </c>
      <c r="N972" s="26" t="str">
        <f t="shared" si="139"/>
        <v/>
      </c>
      <c r="O972" s="26" t="str">
        <f t="shared" si="140"/>
        <v/>
      </c>
      <c r="P972" s="56" t="str">
        <f>IF(OR(ISBLANK(Lieferung!$B$15),ISBLANK(G972)),"",IF(M972=FALSE,FALSE,IF(AND((Lieferung!$B$15-YEAR(G972))&gt;=16,(Lieferung!$B$15-YEAR(G972))&lt;=65),TRUE,FALSE)))</f>
        <v/>
      </c>
      <c r="Q972" s="26" t="str">
        <f>IF(ISBLANK(E972),"",IF(COUNTIF(Qualifikation!$O$12:$O$1011,I972)&gt;0,TRUE,FALSE))</f>
        <v/>
      </c>
      <c r="R972" s="62" t="str">
        <f t="shared" si="135"/>
        <v/>
      </c>
    </row>
    <row r="973" spans="1:18" x14ac:dyDescent="0.2">
      <c r="A973" s="46" t="str">
        <f t="shared" ref="A973:A1011" si="141">IF(ISBLANK(D973),"",IF(COUNTA(D973:H973)&lt;&gt;5,"Unvollständig",IF(OR(COUNTIF(J973:P973,FALSE)&gt;0,COUNTIF(J973:P973,#N/A)&gt;0),"Fehler",IF(NOT(P973),"Achtung",IF(NOT(Q973),"Nicht verwendet","OK")))))</f>
        <v/>
      </c>
      <c r="B973" s="60"/>
      <c r="C973" s="60"/>
      <c r="D973" s="61"/>
      <c r="E973" s="59"/>
      <c r="F973" s="61"/>
      <c r="G973" s="149"/>
      <c r="H973" s="61"/>
      <c r="I973" s="57" t="str">
        <f t="shared" ref="I973:I1011" si="142">IF(ISBLANK(E973),"-",CONCATENATE(E973," ",B973," ",C973))</f>
        <v>-</v>
      </c>
      <c r="J973" s="26" t="str">
        <f t="shared" si="136"/>
        <v/>
      </c>
      <c r="K973" s="26" t="str">
        <f t="shared" ref="K973:K1011" si="143">IF(OR(ISBLANK(E973)),"",NOT(COUNTIF($E$12:$E$1011,$E973)&gt;1))</f>
        <v/>
      </c>
      <c r="L973" s="26" t="str">
        <f t="shared" si="137"/>
        <v/>
      </c>
      <c r="M973" s="26" t="str">
        <f t="shared" si="138"/>
        <v/>
      </c>
      <c r="N973" s="26" t="str">
        <f t="shared" si="139"/>
        <v/>
      </c>
      <c r="O973" s="26" t="str">
        <f t="shared" si="140"/>
        <v/>
      </c>
      <c r="P973" s="56" t="str">
        <f>IF(OR(ISBLANK(Lieferung!$B$15),ISBLANK(G973)),"",IF(M973=FALSE,FALSE,IF(AND((Lieferung!$B$15-YEAR(G973))&gt;=16,(Lieferung!$B$15-YEAR(G973))&lt;=65),TRUE,FALSE)))</f>
        <v/>
      </c>
      <c r="Q973" s="26" t="str">
        <f>IF(ISBLANK(E973),"",IF(COUNTIF(Qualifikation!$O$12:$O$1011,I973)&gt;0,TRUE,FALSE))</f>
        <v/>
      </c>
      <c r="R973" s="62" t="str">
        <f t="shared" ref="R973:R1011" si="144">IF(A973="","",IF(A973&lt;&gt;"Nicht verwendet",1,0))</f>
        <v/>
      </c>
    </row>
    <row r="974" spans="1:18" x14ac:dyDescent="0.2">
      <c r="A974" s="46" t="str">
        <f t="shared" si="141"/>
        <v/>
      </c>
      <c r="B974" s="60"/>
      <c r="C974" s="60"/>
      <c r="D974" s="61"/>
      <c r="E974" s="59"/>
      <c r="F974" s="61"/>
      <c r="G974" s="149"/>
      <c r="H974" s="61"/>
      <c r="I974" s="57" t="str">
        <f t="shared" si="142"/>
        <v>-</v>
      </c>
      <c r="J974" s="26" t="str">
        <f t="shared" si="136"/>
        <v/>
      </c>
      <c r="K974" s="26" t="str">
        <f t="shared" si="143"/>
        <v/>
      </c>
      <c r="L974" s="26" t="str">
        <f t="shared" si="137"/>
        <v/>
      </c>
      <c r="M974" s="26" t="str">
        <f t="shared" si="138"/>
        <v/>
      </c>
      <c r="N974" s="26" t="str">
        <f t="shared" si="139"/>
        <v/>
      </c>
      <c r="O974" s="26" t="str">
        <f t="shared" si="140"/>
        <v/>
      </c>
      <c r="P974" s="56" t="str">
        <f>IF(OR(ISBLANK(Lieferung!$B$15),ISBLANK(G974)),"",IF(M974=FALSE,FALSE,IF(AND((Lieferung!$B$15-YEAR(G974))&gt;=16,(Lieferung!$B$15-YEAR(G974))&lt;=65),TRUE,FALSE)))</f>
        <v/>
      </c>
      <c r="Q974" s="26" t="str">
        <f>IF(ISBLANK(E974),"",IF(COUNTIF(Qualifikation!$O$12:$O$1011,I974)&gt;0,TRUE,FALSE))</f>
        <v/>
      </c>
      <c r="R974" s="62" t="str">
        <f t="shared" si="144"/>
        <v/>
      </c>
    </row>
    <row r="975" spans="1:18" x14ac:dyDescent="0.2">
      <c r="A975" s="46" t="str">
        <f t="shared" si="141"/>
        <v/>
      </c>
      <c r="B975" s="60"/>
      <c r="C975" s="60"/>
      <c r="D975" s="61"/>
      <c r="E975" s="59"/>
      <c r="F975" s="61"/>
      <c r="G975" s="149"/>
      <c r="H975" s="61"/>
      <c r="I975" s="57" t="str">
        <f t="shared" si="142"/>
        <v>-</v>
      </c>
      <c r="J975" s="26" t="str">
        <f t="shared" si="136"/>
        <v/>
      </c>
      <c r="K975" s="26" t="str">
        <f t="shared" si="143"/>
        <v/>
      </c>
      <c r="L975" s="26" t="str">
        <f t="shared" si="137"/>
        <v/>
      </c>
      <c r="M975" s="26" t="str">
        <f t="shared" si="138"/>
        <v/>
      </c>
      <c r="N975" s="26" t="str">
        <f t="shared" si="139"/>
        <v/>
      </c>
      <c r="O975" s="26" t="str">
        <f t="shared" si="140"/>
        <v/>
      </c>
      <c r="P975" s="56" t="str">
        <f>IF(OR(ISBLANK(Lieferung!$B$15),ISBLANK(G975)),"",IF(M975=FALSE,FALSE,IF(AND((Lieferung!$B$15-YEAR(G975))&gt;=16,(Lieferung!$B$15-YEAR(G975))&lt;=65),TRUE,FALSE)))</f>
        <v/>
      </c>
      <c r="Q975" s="26" t="str">
        <f>IF(ISBLANK(E975),"",IF(COUNTIF(Qualifikation!$O$12:$O$1011,I975)&gt;0,TRUE,FALSE))</f>
        <v/>
      </c>
      <c r="R975" s="62" t="str">
        <f t="shared" si="144"/>
        <v/>
      </c>
    </row>
    <row r="976" spans="1:18" x14ac:dyDescent="0.2">
      <c r="A976" s="46" t="str">
        <f t="shared" si="141"/>
        <v/>
      </c>
      <c r="B976" s="60"/>
      <c r="C976" s="60"/>
      <c r="D976" s="61"/>
      <c r="E976" s="59"/>
      <c r="F976" s="61"/>
      <c r="G976" s="149"/>
      <c r="H976" s="61"/>
      <c r="I976" s="57" t="str">
        <f t="shared" si="142"/>
        <v>-</v>
      </c>
      <c r="J976" s="26" t="str">
        <f t="shared" si="136"/>
        <v/>
      </c>
      <c r="K976" s="26" t="str">
        <f t="shared" si="143"/>
        <v/>
      </c>
      <c r="L976" s="26" t="str">
        <f t="shared" si="137"/>
        <v/>
      </c>
      <c r="M976" s="26" t="str">
        <f t="shared" si="138"/>
        <v/>
      </c>
      <c r="N976" s="26" t="str">
        <f t="shared" si="139"/>
        <v/>
      </c>
      <c r="O976" s="26" t="str">
        <f t="shared" si="140"/>
        <v/>
      </c>
      <c r="P976" s="56" t="str">
        <f>IF(OR(ISBLANK(Lieferung!$B$15),ISBLANK(G976)),"",IF(M976=FALSE,FALSE,IF(AND((Lieferung!$B$15-YEAR(G976))&gt;=16,(Lieferung!$B$15-YEAR(G976))&lt;=65),TRUE,FALSE)))</f>
        <v/>
      </c>
      <c r="Q976" s="26" t="str">
        <f>IF(ISBLANK(E976),"",IF(COUNTIF(Qualifikation!$O$12:$O$1011,I976)&gt;0,TRUE,FALSE))</f>
        <v/>
      </c>
      <c r="R976" s="62" t="str">
        <f t="shared" si="144"/>
        <v/>
      </c>
    </row>
    <row r="977" spans="1:18" x14ac:dyDescent="0.2">
      <c r="A977" s="46" t="str">
        <f t="shared" si="141"/>
        <v/>
      </c>
      <c r="B977" s="60"/>
      <c r="C977" s="60"/>
      <c r="D977" s="61"/>
      <c r="E977" s="59"/>
      <c r="F977" s="61"/>
      <c r="G977" s="149"/>
      <c r="H977" s="61"/>
      <c r="I977" s="57" t="str">
        <f t="shared" si="142"/>
        <v>-</v>
      </c>
      <c r="J977" s="26" t="str">
        <f t="shared" si="136"/>
        <v/>
      </c>
      <c r="K977" s="26" t="str">
        <f t="shared" si="143"/>
        <v/>
      </c>
      <c r="L977" s="26" t="str">
        <f t="shared" si="137"/>
        <v/>
      </c>
      <c r="M977" s="26" t="str">
        <f t="shared" si="138"/>
        <v/>
      </c>
      <c r="N977" s="26" t="str">
        <f t="shared" si="139"/>
        <v/>
      </c>
      <c r="O977" s="26" t="str">
        <f t="shared" si="140"/>
        <v/>
      </c>
      <c r="P977" s="56" t="str">
        <f>IF(OR(ISBLANK(Lieferung!$B$15),ISBLANK(G977)),"",IF(M977=FALSE,FALSE,IF(AND((Lieferung!$B$15-YEAR(G977))&gt;=16,(Lieferung!$B$15-YEAR(G977))&lt;=65),TRUE,FALSE)))</f>
        <v/>
      </c>
      <c r="Q977" s="26" t="str">
        <f>IF(ISBLANK(E977),"",IF(COUNTIF(Qualifikation!$O$12:$O$1011,I977)&gt;0,TRUE,FALSE))</f>
        <v/>
      </c>
      <c r="R977" s="62" t="str">
        <f t="shared" si="144"/>
        <v/>
      </c>
    </row>
    <row r="978" spans="1:18" x14ac:dyDescent="0.2">
      <c r="A978" s="46" t="str">
        <f t="shared" si="141"/>
        <v/>
      </c>
      <c r="B978" s="60"/>
      <c r="C978" s="60"/>
      <c r="D978" s="61"/>
      <c r="E978" s="59"/>
      <c r="F978" s="61"/>
      <c r="G978" s="149"/>
      <c r="H978" s="61"/>
      <c r="I978" s="57" t="str">
        <f t="shared" si="142"/>
        <v>-</v>
      </c>
      <c r="J978" s="26" t="str">
        <f t="shared" si="136"/>
        <v/>
      </c>
      <c r="K978" s="26" t="str">
        <f t="shared" si="143"/>
        <v/>
      </c>
      <c r="L978" s="26" t="str">
        <f t="shared" si="137"/>
        <v/>
      </c>
      <c r="M978" s="26" t="str">
        <f t="shared" si="138"/>
        <v/>
      </c>
      <c r="N978" s="26" t="str">
        <f t="shared" si="139"/>
        <v/>
      </c>
      <c r="O978" s="26" t="str">
        <f t="shared" si="140"/>
        <v/>
      </c>
      <c r="P978" s="56" t="str">
        <f>IF(OR(ISBLANK(Lieferung!$B$15),ISBLANK(G978)),"",IF(M978=FALSE,FALSE,IF(AND((Lieferung!$B$15-YEAR(G978))&gt;=16,(Lieferung!$B$15-YEAR(G978))&lt;=65),TRUE,FALSE)))</f>
        <v/>
      </c>
      <c r="Q978" s="26" t="str">
        <f>IF(ISBLANK(E978),"",IF(COUNTIF(Qualifikation!$O$12:$O$1011,I978)&gt;0,TRUE,FALSE))</f>
        <v/>
      </c>
      <c r="R978" s="62" t="str">
        <f t="shared" si="144"/>
        <v/>
      </c>
    </row>
    <row r="979" spans="1:18" x14ac:dyDescent="0.2">
      <c r="A979" s="46" t="str">
        <f t="shared" si="141"/>
        <v/>
      </c>
      <c r="B979" s="60"/>
      <c r="C979" s="60"/>
      <c r="D979" s="61"/>
      <c r="E979" s="59"/>
      <c r="F979" s="61"/>
      <c r="G979" s="149"/>
      <c r="H979" s="61"/>
      <c r="I979" s="57" t="str">
        <f t="shared" si="142"/>
        <v>-</v>
      </c>
      <c r="J979" s="26" t="str">
        <f t="shared" si="136"/>
        <v/>
      </c>
      <c r="K979" s="26" t="str">
        <f t="shared" si="143"/>
        <v/>
      </c>
      <c r="L979" s="26" t="str">
        <f t="shared" si="137"/>
        <v/>
      </c>
      <c r="M979" s="26" t="str">
        <f t="shared" si="138"/>
        <v/>
      </c>
      <c r="N979" s="26" t="str">
        <f t="shared" si="139"/>
        <v/>
      </c>
      <c r="O979" s="26" t="str">
        <f t="shared" si="140"/>
        <v/>
      </c>
      <c r="P979" s="56" t="str">
        <f>IF(OR(ISBLANK(Lieferung!$B$15),ISBLANK(G979)),"",IF(M979=FALSE,FALSE,IF(AND((Lieferung!$B$15-YEAR(G979))&gt;=16,(Lieferung!$B$15-YEAR(G979))&lt;=65),TRUE,FALSE)))</f>
        <v/>
      </c>
      <c r="Q979" s="26" t="str">
        <f>IF(ISBLANK(E979),"",IF(COUNTIF(Qualifikation!$O$12:$O$1011,I979)&gt;0,TRUE,FALSE))</f>
        <v/>
      </c>
      <c r="R979" s="62" t="str">
        <f t="shared" si="144"/>
        <v/>
      </c>
    </row>
    <row r="980" spans="1:18" x14ac:dyDescent="0.2">
      <c r="A980" s="46" t="str">
        <f t="shared" si="141"/>
        <v/>
      </c>
      <c r="B980" s="60"/>
      <c r="C980" s="60"/>
      <c r="D980" s="61"/>
      <c r="E980" s="59"/>
      <c r="F980" s="61"/>
      <c r="G980" s="149"/>
      <c r="H980" s="61"/>
      <c r="I980" s="57" t="str">
        <f t="shared" si="142"/>
        <v>-</v>
      </c>
      <c r="J980" s="26" t="str">
        <f t="shared" si="136"/>
        <v/>
      </c>
      <c r="K980" s="26" t="str">
        <f t="shared" si="143"/>
        <v/>
      </c>
      <c r="L980" s="26" t="str">
        <f t="shared" si="137"/>
        <v/>
      </c>
      <c r="M980" s="26" t="str">
        <f t="shared" si="138"/>
        <v/>
      </c>
      <c r="N980" s="26" t="str">
        <f t="shared" si="139"/>
        <v/>
      </c>
      <c r="O980" s="26" t="str">
        <f t="shared" si="140"/>
        <v/>
      </c>
      <c r="P980" s="56" t="str">
        <f>IF(OR(ISBLANK(Lieferung!$B$15),ISBLANK(G980)),"",IF(M980=FALSE,FALSE,IF(AND((Lieferung!$B$15-YEAR(G980))&gt;=16,(Lieferung!$B$15-YEAR(G980))&lt;=65),TRUE,FALSE)))</f>
        <v/>
      </c>
      <c r="Q980" s="26" t="str">
        <f>IF(ISBLANK(E980),"",IF(COUNTIF(Qualifikation!$O$12:$O$1011,I980)&gt;0,TRUE,FALSE))</f>
        <v/>
      </c>
      <c r="R980" s="62" t="str">
        <f t="shared" si="144"/>
        <v/>
      </c>
    </row>
    <row r="981" spans="1:18" x14ac:dyDescent="0.2">
      <c r="A981" s="46" t="str">
        <f t="shared" si="141"/>
        <v/>
      </c>
      <c r="B981" s="60"/>
      <c r="C981" s="60"/>
      <c r="D981" s="61"/>
      <c r="E981" s="59"/>
      <c r="F981" s="61"/>
      <c r="G981" s="149"/>
      <c r="H981" s="61"/>
      <c r="I981" s="57" t="str">
        <f t="shared" si="142"/>
        <v>-</v>
      </c>
      <c r="J981" s="26" t="str">
        <f t="shared" si="136"/>
        <v/>
      </c>
      <c r="K981" s="26" t="str">
        <f t="shared" si="143"/>
        <v/>
      </c>
      <c r="L981" s="26" t="str">
        <f t="shared" si="137"/>
        <v/>
      </c>
      <c r="M981" s="26" t="str">
        <f t="shared" si="138"/>
        <v/>
      </c>
      <c r="N981" s="26" t="str">
        <f t="shared" si="139"/>
        <v/>
      </c>
      <c r="O981" s="26" t="str">
        <f t="shared" si="140"/>
        <v/>
      </c>
      <c r="P981" s="56" t="str">
        <f>IF(OR(ISBLANK(Lieferung!$B$15),ISBLANK(G981)),"",IF(M981=FALSE,FALSE,IF(AND((Lieferung!$B$15-YEAR(G981))&gt;=16,(Lieferung!$B$15-YEAR(G981))&lt;=65),TRUE,FALSE)))</f>
        <v/>
      </c>
      <c r="Q981" s="26" t="str">
        <f>IF(ISBLANK(E981),"",IF(COUNTIF(Qualifikation!$O$12:$O$1011,I981)&gt;0,TRUE,FALSE))</f>
        <v/>
      </c>
      <c r="R981" s="62" t="str">
        <f t="shared" si="144"/>
        <v/>
      </c>
    </row>
    <row r="982" spans="1:18" x14ac:dyDescent="0.2">
      <c r="A982" s="46" t="str">
        <f t="shared" si="141"/>
        <v/>
      </c>
      <c r="B982" s="60"/>
      <c r="C982" s="60"/>
      <c r="D982" s="61"/>
      <c r="E982" s="59"/>
      <c r="F982" s="61"/>
      <c r="G982" s="149"/>
      <c r="H982" s="61"/>
      <c r="I982" s="57" t="str">
        <f t="shared" si="142"/>
        <v>-</v>
      </c>
      <c r="J982" s="26" t="str">
        <f t="shared" si="136"/>
        <v/>
      </c>
      <c r="K982" s="26" t="str">
        <f t="shared" si="143"/>
        <v/>
      </c>
      <c r="L982" s="26" t="str">
        <f t="shared" si="137"/>
        <v/>
      </c>
      <c r="M982" s="26" t="str">
        <f t="shared" si="138"/>
        <v/>
      </c>
      <c r="N982" s="26" t="str">
        <f t="shared" si="139"/>
        <v/>
      </c>
      <c r="O982" s="26" t="str">
        <f t="shared" si="140"/>
        <v/>
      </c>
      <c r="P982" s="56" t="str">
        <f>IF(OR(ISBLANK(Lieferung!$B$15),ISBLANK(G982)),"",IF(M982=FALSE,FALSE,IF(AND((Lieferung!$B$15-YEAR(G982))&gt;=16,(Lieferung!$B$15-YEAR(G982))&lt;=65),TRUE,FALSE)))</f>
        <v/>
      </c>
      <c r="Q982" s="26" t="str">
        <f>IF(ISBLANK(E982),"",IF(COUNTIF(Qualifikation!$O$12:$O$1011,I982)&gt;0,TRUE,FALSE))</f>
        <v/>
      </c>
      <c r="R982" s="62" t="str">
        <f t="shared" si="144"/>
        <v/>
      </c>
    </row>
    <row r="983" spans="1:18" x14ac:dyDescent="0.2">
      <c r="A983" s="46" t="str">
        <f t="shared" si="141"/>
        <v/>
      </c>
      <c r="B983" s="60"/>
      <c r="C983" s="60"/>
      <c r="D983" s="61"/>
      <c r="E983" s="59"/>
      <c r="F983" s="61"/>
      <c r="G983" s="149"/>
      <c r="H983" s="61"/>
      <c r="I983" s="57" t="str">
        <f t="shared" si="142"/>
        <v>-</v>
      </c>
      <c r="J983" s="26" t="str">
        <f t="shared" si="136"/>
        <v/>
      </c>
      <c r="K983" s="26" t="str">
        <f t="shared" si="143"/>
        <v/>
      </c>
      <c r="L983" s="26" t="str">
        <f t="shared" si="137"/>
        <v/>
      </c>
      <c r="M983" s="26" t="str">
        <f t="shared" si="138"/>
        <v/>
      </c>
      <c r="N983" s="26" t="str">
        <f t="shared" si="139"/>
        <v/>
      </c>
      <c r="O983" s="26" t="str">
        <f t="shared" si="140"/>
        <v/>
      </c>
      <c r="P983" s="56" t="str">
        <f>IF(OR(ISBLANK(Lieferung!$B$15),ISBLANK(G983)),"",IF(M983=FALSE,FALSE,IF(AND((Lieferung!$B$15-YEAR(G983))&gt;=16,(Lieferung!$B$15-YEAR(G983))&lt;=65),TRUE,FALSE)))</f>
        <v/>
      </c>
      <c r="Q983" s="26" t="str">
        <f>IF(ISBLANK(E983),"",IF(COUNTIF(Qualifikation!$O$12:$O$1011,I983)&gt;0,TRUE,FALSE))</f>
        <v/>
      </c>
      <c r="R983" s="62" t="str">
        <f t="shared" si="144"/>
        <v/>
      </c>
    </row>
    <row r="984" spans="1:18" x14ac:dyDescent="0.2">
      <c r="A984" s="46" t="str">
        <f t="shared" si="141"/>
        <v/>
      </c>
      <c r="B984" s="60"/>
      <c r="C984" s="60"/>
      <c r="D984" s="61"/>
      <c r="E984" s="59"/>
      <c r="F984" s="61"/>
      <c r="G984" s="149"/>
      <c r="H984" s="61"/>
      <c r="I984" s="57" t="str">
        <f t="shared" si="142"/>
        <v>-</v>
      </c>
      <c r="J984" s="26" t="str">
        <f t="shared" si="136"/>
        <v/>
      </c>
      <c r="K984" s="26" t="str">
        <f t="shared" si="143"/>
        <v/>
      </c>
      <c r="L984" s="26" t="str">
        <f t="shared" si="137"/>
        <v/>
      </c>
      <c r="M984" s="26" t="str">
        <f t="shared" si="138"/>
        <v/>
      </c>
      <c r="N984" s="26" t="str">
        <f t="shared" si="139"/>
        <v/>
      </c>
      <c r="O984" s="26" t="str">
        <f t="shared" si="140"/>
        <v/>
      </c>
      <c r="P984" s="56" t="str">
        <f>IF(OR(ISBLANK(Lieferung!$B$15),ISBLANK(G984)),"",IF(M984=FALSE,FALSE,IF(AND((Lieferung!$B$15-YEAR(G984))&gt;=16,(Lieferung!$B$15-YEAR(G984))&lt;=65),TRUE,FALSE)))</f>
        <v/>
      </c>
      <c r="Q984" s="26" t="str">
        <f>IF(ISBLANK(E984),"",IF(COUNTIF(Qualifikation!$O$12:$O$1011,I984)&gt;0,TRUE,FALSE))</f>
        <v/>
      </c>
      <c r="R984" s="62" t="str">
        <f t="shared" si="144"/>
        <v/>
      </c>
    </row>
    <row r="985" spans="1:18" x14ac:dyDescent="0.2">
      <c r="A985" s="46" t="str">
        <f t="shared" si="141"/>
        <v/>
      </c>
      <c r="B985" s="60"/>
      <c r="C985" s="60"/>
      <c r="D985" s="61"/>
      <c r="E985" s="59"/>
      <c r="F985" s="61"/>
      <c r="G985" s="149"/>
      <c r="H985" s="61"/>
      <c r="I985" s="57" t="str">
        <f t="shared" si="142"/>
        <v>-</v>
      </c>
      <c r="J985" s="26" t="str">
        <f t="shared" si="136"/>
        <v/>
      </c>
      <c r="K985" s="26" t="str">
        <f t="shared" si="143"/>
        <v/>
      </c>
      <c r="L985" s="26" t="str">
        <f t="shared" si="137"/>
        <v/>
      </c>
      <c r="M985" s="26" t="str">
        <f t="shared" si="138"/>
        <v/>
      </c>
      <c r="N985" s="26" t="str">
        <f t="shared" si="139"/>
        <v/>
      </c>
      <c r="O985" s="26" t="str">
        <f t="shared" si="140"/>
        <v/>
      </c>
      <c r="P985" s="56" t="str">
        <f>IF(OR(ISBLANK(Lieferung!$B$15),ISBLANK(G985)),"",IF(M985=FALSE,FALSE,IF(AND((Lieferung!$B$15-YEAR(G985))&gt;=16,(Lieferung!$B$15-YEAR(G985))&lt;=65),TRUE,FALSE)))</f>
        <v/>
      </c>
      <c r="Q985" s="26" t="str">
        <f>IF(ISBLANK(E985),"",IF(COUNTIF(Qualifikation!$O$12:$O$1011,I985)&gt;0,TRUE,FALSE))</f>
        <v/>
      </c>
      <c r="R985" s="62" t="str">
        <f t="shared" si="144"/>
        <v/>
      </c>
    </row>
    <row r="986" spans="1:18" x14ac:dyDescent="0.2">
      <c r="A986" s="46" t="str">
        <f t="shared" si="141"/>
        <v/>
      </c>
      <c r="B986" s="60"/>
      <c r="C986" s="60"/>
      <c r="D986" s="61"/>
      <c r="E986" s="59"/>
      <c r="F986" s="61"/>
      <c r="G986" s="149"/>
      <c r="H986" s="61"/>
      <c r="I986" s="57" t="str">
        <f t="shared" si="142"/>
        <v>-</v>
      </c>
      <c r="J986" s="26" t="str">
        <f t="shared" si="136"/>
        <v/>
      </c>
      <c r="K986" s="26" t="str">
        <f t="shared" si="143"/>
        <v/>
      </c>
      <c r="L986" s="26" t="str">
        <f t="shared" si="137"/>
        <v/>
      </c>
      <c r="M986" s="26" t="str">
        <f t="shared" si="138"/>
        <v/>
      </c>
      <c r="N986" s="26" t="str">
        <f t="shared" si="139"/>
        <v/>
      </c>
      <c r="O986" s="26" t="str">
        <f t="shared" si="140"/>
        <v/>
      </c>
      <c r="P986" s="56" t="str">
        <f>IF(OR(ISBLANK(Lieferung!$B$15),ISBLANK(G986)),"",IF(M986=FALSE,FALSE,IF(AND((Lieferung!$B$15-YEAR(G986))&gt;=16,(Lieferung!$B$15-YEAR(G986))&lt;=65),TRUE,FALSE)))</f>
        <v/>
      </c>
      <c r="Q986" s="26" t="str">
        <f>IF(ISBLANK(E986),"",IF(COUNTIF(Qualifikation!$O$12:$O$1011,I986)&gt;0,TRUE,FALSE))</f>
        <v/>
      </c>
      <c r="R986" s="62" t="str">
        <f t="shared" si="144"/>
        <v/>
      </c>
    </row>
    <row r="987" spans="1:18" x14ac:dyDescent="0.2">
      <c r="A987" s="46" t="str">
        <f t="shared" si="141"/>
        <v/>
      </c>
      <c r="B987" s="60"/>
      <c r="C987" s="60"/>
      <c r="D987" s="61"/>
      <c r="E987" s="59"/>
      <c r="F987" s="61"/>
      <c r="G987" s="149"/>
      <c r="H987" s="61"/>
      <c r="I987" s="57" t="str">
        <f t="shared" si="142"/>
        <v>-</v>
      </c>
      <c r="J987" s="26" t="str">
        <f t="shared" si="136"/>
        <v/>
      </c>
      <c r="K987" s="26" t="str">
        <f t="shared" si="143"/>
        <v/>
      </c>
      <c r="L987" s="26" t="str">
        <f t="shared" si="137"/>
        <v/>
      </c>
      <c r="M987" s="26" t="str">
        <f t="shared" si="138"/>
        <v/>
      </c>
      <c r="N987" s="26" t="str">
        <f t="shared" si="139"/>
        <v/>
      </c>
      <c r="O987" s="26" t="str">
        <f t="shared" si="140"/>
        <v/>
      </c>
      <c r="P987" s="56" t="str">
        <f>IF(OR(ISBLANK(Lieferung!$B$15),ISBLANK(G987)),"",IF(M987=FALSE,FALSE,IF(AND((Lieferung!$B$15-YEAR(G987))&gt;=16,(Lieferung!$B$15-YEAR(G987))&lt;=65),TRUE,FALSE)))</f>
        <v/>
      </c>
      <c r="Q987" s="26" t="str">
        <f>IF(ISBLANK(E987),"",IF(COUNTIF(Qualifikation!$O$12:$O$1011,I987)&gt;0,TRUE,FALSE))</f>
        <v/>
      </c>
      <c r="R987" s="62" t="str">
        <f t="shared" si="144"/>
        <v/>
      </c>
    </row>
    <row r="988" spans="1:18" x14ac:dyDescent="0.2">
      <c r="A988" s="46" t="str">
        <f t="shared" si="141"/>
        <v/>
      </c>
      <c r="B988" s="60"/>
      <c r="C988" s="60"/>
      <c r="D988" s="61"/>
      <c r="E988" s="59"/>
      <c r="F988" s="61"/>
      <c r="G988" s="149"/>
      <c r="H988" s="61"/>
      <c r="I988" s="57" t="str">
        <f t="shared" si="142"/>
        <v>-</v>
      </c>
      <c r="J988" s="26" t="str">
        <f t="shared" si="136"/>
        <v/>
      </c>
      <c r="K988" s="26" t="str">
        <f t="shared" si="143"/>
        <v/>
      </c>
      <c r="L988" s="26" t="str">
        <f t="shared" si="137"/>
        <v/>
      </c>
      <c r="M988" s="26" t="str">
        <f t="shared" si="138"/>
        <v/>
      </c>
      <c r="N988" s="26" t="str">
        <f t="shared" si="139"/>
        <v/>
      </c>
      <c r="O988" s="26" t="str">
        <f t="shared" si="140"/>
        <v/>
      </c>
      <c r="P988" s="56" t="str">
        <f>IF(OR(ISBLANK(Lieferung!$B$15),ISBLANK(G988)),"",IF(M988=FALSE,FALSE,IF(AND((Lieferung!$B$15-YEAR(G988))&gt;=16,(Lieferung!$B$15-YEAR(G988))&lt;=65),TRUE,FALSE)))</f>
        <v/>
      </c>
      <c r="Q988" s="26" t="str">
        <f>IF(ISBLANK(E988),"",IF(COUNTIF(Qualifikation!$O$12:$O$1011,I988)&gt;0,TRUE,FALSE))</f>
        <v/>
      </c>
      <c r="R988" s="62" t="str">
        <f t="shared" si="144"/>
        <v/>
      </c>
    </row>
    <row r="989" spans="1:18" x14ac:dyDescent="0.2">
      <c r="A989" s="46" t="str">
        <f t="shared" si="141"/>
        <v/>
      </c>
      <c r="B989" s="60"/>
      <c r="C989" s="60"/>
      <c r="D989" s="61"/>
      <c r="E989" s="59"/>
      <c r="F989" s="61"/>
      <c r="G989" s="149"/>
      <c r="H989" s="61"/>
      <c r="I989" s="57" t="str">
        <f t="shared" si="142"/>
        <v>-</v>
      </c>
      <c r="J989" s="26" t="str">
        <f t="shared" si="136"/>
        <v/>
      </c>
      <c r="K989" s="26" t="str">
        <f t="shared" si="143"/>
        <v/>
      </c>
      <c r="L989" s="26" t="str">
        <f t="shared" si="137"/>
        <v/>
      </c>
      <c r="M989" s="26" t="str">
        <f t="shared" si="138"/>
        <v/>
      </c>
      <c r="N989" s="26" t="str">
        <f t="shared" si="139"/>
        <v/>
      </c>
      <c r="O989" s="26" t="str">
        <f t="shared" si="140"/>
        <v/>
      </c>
      <c r="P989" s="56" t="str">
        <f>IF(OR(ISBLANK(Lieferung!$B$15),ISBLANK(G989)),"",IF(M989=FALSE,FALSE,IF(AND((Lieferung!$B$15-YEAR(G989))&gt;=16,(Lieferung!$B$15-YEAR(G989))&lt;=65),TRUE,FALSE)))</f>
        <v/>
      </c>
      <c r="Q989" s="26" t="str">
        <f>IF(ISBLANK(E989),"",IF(COUNTIF(Qualifikation!$O$12:$O$1011,I989)&gt;0,TRUE,FALSE))</f>
        <v/>
      </c>
      <c r="R989" s="62" t="str">
        <f t="shared" si="144"/>
        <v/>
      </c>
    </row>
    <row r="990" spans="1:18" x14ac:dyDescent="0.2">
      <c r="A990" s="46" t="str">
        <f t="shared" si="141"/>
        <v/>
      </c>
      <c r="B990" s="60"/>
      <c r="C990" s="60"/>
      <c r="D990" s="61"/>
      <c r="E990" s="59"/>
      <c r="F990" s="61"/>
      <c r="G990" s="149"/>
      <c r="H990" s="61"/>
      <c r="I990" s="57" t="str">
        <f t="shared" si="142"/>
        <v>-</v>
      </c>
      <c r="J990" s="26" t="str">
        <f t="shared" si="136"/>
        <v/>
      </c>
      <c r="K990" s="26" t="str">
        <f t="shared" si="143"/>
        <v/>
      </c>
      <c r="L990" s="26" t="str">
        <f t="shared" si="137"/>
        <v/>
      </c>
      <c r="M990" s="26" t="str">
        <f t="shared" si="138"/>
        <v/>
      </c>
      <c r="N990" s="26" t="str">
        <f t="shared" si="139"/>
        <v/>
      </c>
      <c r="O990" s="26" t="str">
        <f t="shared" si="140"/>
        <v/>
      </c>
      <c r="P990" s="56" t="str">
        <f>IF(OR(ISBLANK(Lieferung!$B$15),ISBLANK(G990)),"",IF(M990=FALSE,FALSE,IF(AND((Lieferung!$B$15-YEAR(G990))&gt;=16,(Lieferung!$B$15-YEAR(G990))&lt;=65),TRUE,FALSE)))</f>
        <v/>
      </c>
      <c r="Q990" s="26" t="str">
        <f>IF(ISBLANK(E990),"",IF(COUNTIF(Qualifikation!$O$12:$O$1011,I990)&gt;0,TRUE,FALSE))</f>
        <v/>
      </c>
      <c r="R990" s="62" t="str">
        <f t="shared" si="144"/>
        <v/>
      </c>
    </row>
    <row r="991" spans="1:18" x14ac:dyDescent="0.2">
      <c r="A991" s="46" t="str">
        <f t="shared" si="141"/>
        <v/>
      </c>
      <c r="B991" s="60"/>
      <c r="C991" s="60"/>
      <c r="D991" s="61"/>
      <c r="E991" s="59"/>
      <c r="F991" s="61"/>
      <c r="G991" s="149"/>
      <c r="H991" s="61"/>
      <c r="I991" s="57" t="str">
        <f t="shared" si="142"/>
        <v>-</v>
      </c>
      <c r="J991" s="26" t="str">
        <f t="shared" si="136"/>
        <v/>
      </c>
      <c r="K991" s="26" t="str">
        <f t="shared" si="143"/>
        <v/>
      </c>
      <c r="L991" s="26" t="str">
        <f t="shared" si="137"/>
        <v/>
      </c>
      <c r="M991" s="26" t="str">
        <f t="shared" si="138"/>
        <v/>
      </c>
      <c r="N991" s="26" t="str">
        <f t="shared" si="139"/>
        <v/>
      </c>
      <c r="O991" s="26" t="str">
        <f t="shared" si="140"/>
        <v/>
      </c>
      <c r="P991" s="56" t="str">
        <f>IF(OR(ISBLANK(Lieferung!$B$15),ISBLANK(G991)),"",IF(M991=FALSE,FALSE,IF(AND((Lieferung!$B$15-YEAR(G991))&gt;=16,(Lieferung!$B$15-YEAR(G991))&lt;=65),TRUE,FALSE)))</f>
        <v/>
      </c>
      <c r="Q991" s="26" t="str">
        <f>IF(ISBLANK(E991),"",IF(COUNTIF(Qualifikation!$O$12:$O$1011,I991)&gt;0,TRUE,FALSE))</f>
        <v/>
      </c>
      <c r="R991" s="62" t="str">
        <f t="shared" si="144"/>
        <v/>
      </c>
    </row>
    <row r="992" spans="1:18" x14ac:dyDescent="0.2">
      <c r="A992" s="46" t="str">
        <f t="shared" si="141"/>
        <v/>
      </c>
      <c r="B992" s="60"/>
      <c r="C992" s="60"/>
      <c r="D992" s="61"/>
      <c r="E992" s="59"/>
      <c r="F992" s="61"/>
      <c r="G992" s="149"/>
      <c r="H992" s="61"/>
      <c r="I992" s="57" t="str">
        <f t="shared" si="142"/>
        <v>-</v>
      </c>
      <c r="J992" s="26" t="str">
        <f t="shared" si="136"/>
        <v/>
      </c>
      <c r="K992" s="26" t="str">
        <f t="shared" si="143"/>
        <v/>
      </c>
      <c r="L992" s="26" t="str">
        <f t="shared" si="137"/>
        <v/>
      </c>
      <c r="M992" s="26" t="str">
        <f t="shared" si="138"/>
        <v/>
      </c>
      <c r="N992" s="26" t="str">
        <f t="shared" si="139"/>
        <v/>
      </c>
      <c r="O992" s="26" t="str">
        <f t="shared" si="140"/>
        <v/>
      </c>
      <c r="P992" s="56" t="str">
        <f>IF(OR(ISBLANK(Lieferung!$B$15),ISBLANK(G992)),"",IF(M992=FALSE,FALSE,IF(AND((Lieferung!$B$15-YEAR(G992))&gt;=16,(Lieferung!$B$15-YEAR(G992))&lt;=65),TRUE,FALSE)))</f>
        <v/>
      </c>
      <c r="Q992" s="26" t="str">
        <f>IF(ISBLANK(E992),"",IF(COUNTIF(Qualifikation!$O$12:$O$1011,I992)&gt;0,TRUE,FALSE))</f>
        <v/>
      </c>
      <c r="R992" s="62" t="str">
        <f t="shared" si="144"/>
        <v/>
      </c>
    </row>
    <row r="993" spans="1:18" x14ac:dyDescent="0.2">
      <c r="A993" s="46" t="str">
        <f t="shared" si="141"/>
        <v/>
      </c>
      <c r="B993" s="60"/>
      <c r="C993" s="60"/>
      <c r="D993" s="61"/>
      <c r="E993" s="59"/>
      <c r="F993" s="61"/>
      <c r="G993" s="149"/>
      <c r="H993" s="61"/>
      <c r="I993" s="57" t="str">
        <f t="shared" si="142"/>
        <v>-</v>
      </c>
      <c r="J993" s="26" t="str">
        <f t="shared" si="136"/>
        <v/>
      </c>
      <c r="K993" s="26" t="str">
        <f t="shared" si="143"/>
        <v/>
      </c>
      <c r="L993" s="26" t="str">
        <f t="shared" si="137"/>
        <v/>
      </c>
      <c r="M993" s="26" t="str">
        <f t="shared" si="138"/>
        <v/>
      </c>
      <c r="N993" s="26" t="str">
        <f t="shared" si="139"/>
        <v/>
      </c>
      <c r="O993" s="26" t="str">
        <f t="shared" si="140"/>
        <v/>
      </c>
      <c r="P993" s="56" t="str">
        <f>IF(OR(ISBLANK(Lieferung!$B$15),ISBLANK(G993)),"",IF(M993=FALSE,FALSE,IF(AND((Lieferung!$B$15-YEAR(G993))&gt;=16,(Lieferung!$B$15-YEAR(G993))&lt;=65),TRUE,FALSE)))</f>
        <v/>
      </c>
      <c r="Q993" s="26" t="str">
        <f>IF(ISBLANK(E993),"",IF(COUNTIF(Qualifikation!$O$12:$O$1011,I993)&gt;0,TRUE,FALSE))</f>
        <v/>
      </c>
      <c r="R993" s="62" t="str">
        <f t="shared" si="144"/>
        <v/>
      </c>
    </row>
    <row r="994" spans="1:18" x14ac:dyDescent="0.2">
      <c r="A994" s="46" t="str">
        <f t="shared" si="141"/>
        <v/>
      </c>
      <c r="B994" s="60"/>
      <c r="C994" s="60"/>
      <c r="D994" s="61"/>
      <c r="E994" s="59"/>
      <c r="F994" s="61"/>
      <c r="G994" s="149"/>
      <c r="H994" s="61"/>
      <c r="I994" s="57" t="str">
        <f t="shared" si="142"/>
        <v>-</v>
      </c>
      <c r="J994" s="26" t="str">
        <f t="shared" si="136"/>
        <v/>
      </c>
      <c r="K994" s="26" t="str">
        <f t="shared" si="143"/>
        <v/>
      </c>
      <c r="L994" s="26" t="str">
        <f t="shared" si="137"/>
        <v/>
      </c>
      <c r="M994" s="26" t="str">
        <f t="shared" si="138"/>
        <v/>
      </c>
      <c r="N994" s="26" t="str">
        <f t="shared" si="139"/>
        <v/>
      </c>
      <c r="O994" s="26" t="str">
        <f t="shared" si="140"/>
        <v/>
      </c>
      <c r="P994" s="56" t="str">
        <f>IF(OR(ISBLANK(Lieferung!$B$15),ISBLANK(G994)),"",IF(M994=FALSE,FALSE,IF(AND((Lieferung!$B$15-YEAR(G994))&gt;=16,(Lieferung!$B$15-YEAR(G994))&lt;=65),TRUE,FALSE)))</f>
        <v/>
      </c>
      <c r="Q994" s="26" t="str">
        <f>IF(ISBLANK(E994),"",IF(COUNTIF(Qualifikation!$O$12:$O$1011,I994)&gt;0,TRUE,FALSE))</f>
        <v/>
      </c>
      <c r="R994" s="62" t="str">
        <f t="shared" si="144"/>
        <v/>
      </c>
    </row>
    <row r="995" spans="1:18" x14ac:dyDescent="0.2">
      <c r="A995" s="46" t="str">
        <f t="shared" si="141"/>
        <v/>
      </c>
      <c r="B995" s="60"/>
      <c r="C995" s="60"/>
      <c r="D995" s="61"/>
      <c r="E995" s="59"/>
      <c r="F995" s="61"/>
      <c r="G995" s="149"/>
      <c r="H995" s="61"/>
      <c r="I995" s="57" t="str">
        <f t="shared" si="142"/>
        <v>-</v>
      </c>
      <c r="J995" s="26" t="str">
        <f t="shared" si="136"/>
        <v/>
      </c>
      <c r="K995" s="26" t="str">
        <f t="shared" si="143"/>
        <v/>
      </c>
      <c r="L995" s="26" t="str">
        <f t="shared" si="137"/>
        <v/>
      </c>
      <c r="M995" s="26" t="str">
        <f t="shared" si="138"/>
        <v/>
      </c>
      <c r="N995" s="26" t="str">
        <f t="shared" si="139"/>
        <v/>
      </c>
      <c r="O995" s="26" t="str">
        <f t="shared" si="140"/>
        <v/>
      </c>
      <c r="P995" s="56" t="str">
        <f>IF(OR(ISBLANK(Lieferung!$B$15),ISBLANK(G995)),"",IF(M995=FALSE,FALSE,IF(AND((Lieferung!$B$15-YEAR(G995))&gt;=16,(Lieferung!$B$15-YEAR(G995))&lt;=65),TRUE,FALSE)))</f>
        <v/>
      </c>
      <c r="Q995" s="26" t="str">
        <f>IF(ISBLANK(E995),"",IF(COUNTIF(Qualifikation!$O$12:$O$1011,I995)&gt;0,TRUE,FALSE))</f>
        <v/>
      </c>
      <c r="R995" s="62" t="str">
        <f t="shared" si="144"/>
        <v/>
      </c>
    </row>
    <row r="996" spans="1:18" x14ac:dyDescent="0.2">
      <c r="A996" s="46" t="str">
        <f t="shared" si="141"/>
        <v/>
      </c>
      <c r="B996" s="60"/>
      <c r="C996" s="60"/>
      <c r="D996" s="61"/>
      <c r="E996" s="59"/>
      <c r="F996" s="61"/>
      <c r="G996" s="149"/>
      <c r="H996" s="61"/>
      <c r="I996" s="57" t="str">
        <f t="shared" si="142"/>
        <v>-</v>
      </c>
      <c r="J996" s="26" t="str">
        <f t="shared" si="136"/>
        <v/>
      </c>
      <c r="K996" s="26" t="str">
        <f t="shared" si="143"/>
        <v/>
      </c>
      <c r="L996" s="26" t="str">
        <f t="shared" si="137"/>
        <v/>
      </c>
      <c r="M996" s="26" t="str">
        <f t="shared" si="138"/>
        <v/>
      </c>
      <c r="N996" s="26" t="str">
        <f t="shared" si="139"/>
        <v/>
      </c>
      <c r="O996" s="26" t="str">
        <f t="shared" si="140"/>
        <v/>
      </c>
      <c r="P996" s="56" t="str">
        <f>IF(OR(ISBLANK(Lieferung!$B$15),ISBLANK(G996)),"",IF(M996=FALSE,FALSE,IF(AND((Lieferung!$B$15-YEAR(G996))&gt;=16,(Lieferung!$B$15-YEAR(G996))&lt;=65),TRUE,FALSE)))</f>
        <v/>
      </c>
      <c r="Q996" s="26" t="str">
        <f>IF(ISBLANK(E996),"",IF(COUNTIF(Qualifikation!$O$12:$O$1011,I996)&gt;0,TRUE,FALSE))</f>
        <v/>
      </c>
      <c r="R996" s="62" t="str">
        <f t="shared" si="144"/>
        <v/>
      </c>
    </row>
    <row r="997" spans="1:18" x14ac:dyDescent="0.2">
      <c r="A997" s="46" t="str">
        <f t="shared" si="141"/>
        <v/>
      </c>
      <c r="B997" s="60"/>
      <c r="C997" s="60"/>
      <c r="D997" s="61"/>
      <c r="E997" s="59"/>
      <c r="F997" s="61"/>
      <c r="G997" s="149"/>
      <c r="H997" s="61"/>
      <c r="I997" s="57" t="str">
        <f t="shared" si="142"/>
        <v>-</v>
      </c>
      <c r="J997" s="26" t="str">
        <f t="shared" si="136"/>
        <v/>
      </c>
      <c r="K997" s="26" t="str">
        <f t="shared" si="143"/>
        <v/>
      </c>
      <c r="L997" s="26" t="str">
        <f t="shared" si="137"/>
        <v/>
      </c>
      <c r="M997" s="26" t="str">
        <f t="shared" si="138"/>
        <v/>
      </c>
      <c r="N997" s="26" t="str">
        <f t="shared" si="139"/>
        <v/>
      </c>
      <c r="O997" s="26" t="str">
        <f t="shared" si="140"/>
        <v/>
      </c>
      <c r="P997" s="56" t="str">
        <f>IF(OR(ISBLANK(Lieferung!$B$15),ISBLANK(G997)),"",IF(M997=FALSE,FALSE,IF(AND((Lieferung!$B$15-YEAR(G997))&gt;=16,(Lieferung!$B$15-YEAR(G997))&lt;=65),TRUE,FALSE)))</f>
        <v/>
      </c>
      <c r="Q997" s="26" t="str">
        <f>IF(ISBLANK(E997),"",IF(COUNTIF(Qualifikation!$O$12:$O$1011,I997)&gt;0,TRUE,FALSE))</f>
        <v/>
      </c>
      <c r="R997" s="62" t="str">
        <f t="shared" si="144"/>
        <v/>
      </c>
    </row>
    <row r="998" spans="1:18" x14ac:dyDescent="0.2">
      <c r="A998" s="46" t="str">
        <f t="shared" si="141"/>
        <v/>
      </c>
      <c r="B998" s="60"/>
      <c r="C998" s="60"/>
      <c r="D998" s="61"/>
      <c r="E998" s="59"/>
      <c r="F998" s="61"/>
      <c r="G998" s="149"/>
      <c r="H998" s="61"/>
      <c r="I998" s="57" t="str">
        <f t="shared" si="142"/>
        <v>-</v>
      </c>
      <c r="J998" s="26" t="str">
        <f t="shared" si="136"/>
        <v/>
      </c>
      <c r="K998" s="26" t="str">
        <f t="shared" si="143"/>
        <v/>
      </c>
      <c r="L998" s="26" t="str">
        <f t="shared" si="137"/>
        <v/>
      </c>
      <c r="M998" s="26" t="str">
        <f t="shared" si="138"/>
        <v/>
      </c>
      <c r="N998" s="26" t="str">
        <f t="shared" si="139"/>
        <v/>
      </c>
      <c r="O998" s="26" t="str">
        <f t="shared" si="140"/>
        <v/>
      </c>
      <c r="P998" s="56" t="str">
        <f>IF(OR(ISBLANK(Lieferung!$B$15),ISBLANK(G998)),"",IF(M998=FALSE,FALSE,IF(AND((Lieferung!$B$15-YEAR(G998))&gt;=16,(Lieferung!$B$15-YEAR(G998))&lt;=65),TRUE,FALSE)))</f>
        <v/>
      </c>
      <c r="Q998" s="26" t="str">
        <f>IF(ISBLANK(E998),"",IF(COUNTIF(Qualifikation!$O$12:$O$1011,I998)&gt;0,TRUE,FALSE))</f>
        <v/>
      </c>
      <c r="R998" s="62" t="str">
        <f t="shared" si="144"/>
        <v/>
      </c>
    </row>
    <row r="999" spans="1:18" x14ac:dyDescent="0.2">
      <c r="A999" s="46" t="str">
        <f t="shared" si="141"/>
        <v/>
      </c>
      <c r="B999" s="60"/>
      <c r="C999" s="60"/>
      <c r="D999" s="61"/>
      <c r="E999" s="59"/>
      <c r="F999" s="61"/>
      <c r="G999" s="149"/>
      <c r="H999" s="61"/>
      <c r="I999" s="57" t="str">
        <f t="shared" si="142"/>
        <v>-</v>
      </c>
      <c r="J999" s="26" t="str">
        <f t="shared" si="136"/>
        <v/>
      </c>
      <c r="K999" s="26" t="str">
        <f t="shared" si="143"/>
        <v/>
      </c>
      <c r="L999" s="26" t="str">
        <f t="shared" si="137"/>
        <v/>
      </c>
      <c r="M999" s="26" t="str">
        <f t="shared" si="138"/>
        <v/>
      </c>
      <c r="N999" s="26" t="str">
        <f t="shared" si="139"/>
        <v/>
      </c>
      <c r="O999" s="26" t="str">
        <f t="shared" si="140"/>
        <v/>
      </c>
      <c r="P999" s="56" t="str">
        <f>IF(OR(ISBLANK(Lieferung!$B$15),ISBLANK(G999)),"",IF(M999=FALSE,FALSE,IF(AND((Lieferung!$B$15-YEAR(G999))&gt;=16,(Lieferung!$B$15-YEAR(G999))&lt;=65),TRUE,FALSE)))</f>
        <v/>
      </c>
      <c r="Q999" s="26" t="str">
        <f>IF(ISBLANK(E999),"",IF(COUNTIF(Qualifikation!$O$12:$O$1011,I999)&gt;0,TRUE,FALSE))</f>
        <v/>
      </c>
      <c r="R999" s="62" t="str">
        <f t="shared" si="144"/>
        <v/>
      </c>
    </row>
    <row r="1000" spans="1:18" x14ac:dyDescent="0.2">
      <c r="A1000" s="46" t="str">
        <f t="shared" si="141"/>
        <v/>
      </c>
      <c r="B1000" s="60"/>
      <c r="C1000" s="60"/>
      <c r="D1000" s="61"/>
      <c r="E1000" s="59"/>
      <c r="F1000" s="61"/>
      <c r="G1000" s="149"/>
      <c r="H1000" s="61"/>
      <c r="I1000" s="57" t="str">
        <f t="shared" si="142"/>
        <v>-</v>
      </c>
      <c r="J1000" s="26" t="str">
        <f t="shared" si="136"/>
        <v/>
      </c>
      <c r="K1000" s="26" t="str">
        <f t="shared" si="143"/>
        <v/>
      </c>
      <c r="L1000" s="26" t="str">
        <f t="shared" si="137"/>
        <v/>
      </c>
      <c r="M1000" s="26" t="str">
        <f t="shared" si="138"/>
        <v/>
      </c>
      <c r="N1000" s="26" t="str">
        <f t="shared" si="139"/>
        <v/>
      </c>
      <c r="O1000" s="26" t="str">
        <f t="shared" si="140"/>
        <v/>
      </c>
      <c r="P1000" s="56" t="str">
        <f>IF(OR(ISBLANK(Lieferung!$B$15),ISBLANK(G1000)),"",IF(M1000=FALSE,FALSE,IF(AND((Lieferung!$B$15-YEAR(G1000))&gt;=16,(Lieferung!$B$15-YEAR(G1000))&lt;=65),TRUE,FALSE)))</f>
        <v/>
      </c>
      <c r="Q1000" s="26" t="str">
        <f>IF(ISBLANK(E1000),"",IF(COUNTIF(Qualifikation!$O$12:$O$1011,I1000)&gt;0,TRUE,FALSE))</f>
        <v/>
      </c>
      <c r="R1000" s="62" t="str">
        <f t="shared" si="144"/>
        <v/>
      </c>
    </row>
    <row r="1001" spans="1:18" x14ac:dyDescent="0.2">
      <c r="A1001" s="46" t="str">
        <f t="shared" si="141"/>
        <v/>
      </c>
      <c r="B1001" s="60"/>
      <c r="C1001" s="60"/>
      <c r="D1001" s="61"/>
      <c r="E1001" s="59"/>
      <c r="F1001" s="61"/>
      <c r="G1001" s="149"/>
      <c r="H1001" s="61"/>
      <c r="I1001" s="57" t="str">
        <f t="shared" si="142"/>
        <v>-</v>
      </c>
      <c r="J1001" s="26" t="str">
        <f t="shared" si="136"/>
        <v/>
      </c>
      <c r="K1001" s="26" t="str">
        <f t="shared" si="143"/>
        <v/>
      </c>
      <c r="L1001" s="26" t="str">
        <f t="shared" si="137"/>
        <v/>
      </c>
      <c r="M1001" s="26" t="str">
        <f t="shared" si="138"/>
        <v/>
      </c>
      <c r="N1001" s="26" t="str">
        <f t="shared" si="139"/>
        <v/>
      </c>
      <c r="O1001" s="26" t="str">
        <f t="shared" si="140"/>
        <v/>
      </c>
      <c r="P1001" s="56" t="str">
        <f>IF(OR(ISBLANK(Lieferung!$B$15),ISBLANK(G1001)),"",IF(M1001=FALSE,FALSE,IF(AND((Lieferung!$B$15-YEAR(G1001))&gt;=16,(Lieferung!$B$15-YEAR(G1001))&lt;=65),TRUE,FALSE)))</f>
        <v/>
      </c>
      <c r="Q1001" s="26" t="str">
        <f>IF(ISBLANK(E1001),"",IF(COUNTIF(Qualifikation!$O$12:$O$1011,I1001)&gt;0,TRUE,FALSE))</f>
        <v/>
      </c>
      <c r="R1001" s="62" t="str">
        <f t="shared" si="144"/>
        <v/>
      </c>
    </row>
    <row r="1002" spans="1:18" x14ac:dyDescent="0.2">
      <c r="A1002" s="46" t="str">
        <f t="shared" si="141"/>
        <v/>
      </c>
      <c r="B1002" s="60"/>
      <c r="C1002" s="60"/>
      <c r="D1002" s="61"/>
      <c r="E1002" s="59"/>
      <c r="F1002" s="61"/>
      <c r="G1002" s="149"/>
      <c r="H1002" s="61"/>
      <c r="I1002" s="57" t="str">
        <f t="shared" si="142"/>
        <v>-</v>
      </c>
      <c r="J1002" s="26" t="str">
        <f t="shared" si="136"/>
        <v/>
      </c>
      <c r="K1002" s="26" t="str">
        <f t="shared" si="143"/>
        <v/>
      </c>
      <c r="L1002" s="26" t="str">
        <f t="shared" si="137"/>
        <v/>
      </c>
      <c r="M1002" s="26" t="str">
        <f t="shared" si="138"/>
        <v/>
      </c>
      <c r="N1002" s="26" t="str">
        <f t="shared" si="139"/>
        <v/>
      </c>
      <c r="O1002" s="26" t="str">
        <f t="shared" si="140"/>
        <v/>
      </c>
      <c r="P1002" s="56" t="str">
        <f>IF(OR(ISBLANK(Lieferung!$B$15),ISBLANK(G1002)),"",IF(M1002=FALSE,FALSE,IF(AND((Lieferung!$B$15-YEAR(G1002))&gt;=16,(Lieferung!$B$15-YEAR(G1002))&lt;=65),TRUE,FALSE)))</f>
        <v/>
      </c>
      <c r="Q1002" s="26" t="str">
        <f>IF(ISBLANK(E1002),"",IF(COUNTIF(Qualifikation!$O$12:$O$1011,I1002)&gt;0,TRUE,FALSE))</f>
        <v/>
      </c>
      <c r="R1002" s="62" t="str">
        <f t="shared" si="144"/>
        <v/>
      </c>
    </row>
    <row r="1003" spans="1:18" x14ac:dyDescent="0.2">
      <c r="A1003" s="46" t="str">
        <f t="shared" si="141"/>
        <v/>
      </c>
      <c r="B1003" s="60"/>
      <c r="C1003" s="60"/>
      <c r="D1003" s="61"/>
      <c r="E1003" s="59"/>
      <c r="F1003" s="61"/>
      <c r="G1003" s="149"/>
      <c r="H1003" s="61"/>
      <c r="I1003" s="57" t="str">
        <f t="shared" si="142"/>
        <v>-</v>
      </c>
      <c r="J1003" s="26" t="str">
        <f t="shared" si="136"/>
        <v/>
      </c>
      <c r="K1003" s="26" t="str">
        <f t="shared" si="143"/>
        <v/>
      </c>
      <c r="L1003" s="26" t="str">
        <f t="shared" si="137"/>
        <v/>
      </c>
      <c r="M1003" s="26" t="str">
        <f t="shared" si="138"/>
        <v/>
      </c>
      <c r="N1003" s="26" t="str">
        <f t="shared" si="139"/>
        <v/>
      </c>
      <c r="O1003" s="26" t="str">
        <f t="shared" si="140"/>
        <v/>
      </c>
      <c r="P1003" s="56" t="str">
        <f>IF(OR(ISBLANK(Lieferung!$B$15),ISBLANK(G1003)),"",IF(M1003=FALSE,FALSE,IF(AND((Lieferung!$B$15-YEAR(G1003))&gt;=16,(Lieferung!$B$15-YEAR(G1003))&lt;=65),TRUE,FALSE)))</f>
        <v/>
      </c>
      <c r="Q1003" s="26" t="str">
        <f>IF(ISBLANK(E1003),"",IF(COUNTIF(Qualifikation!$O$12:$O$1011,I1003)&gt;0,TRUE,FALSE))</f>
        <v/>
      </c>
      <c r="R1003" s="62" t="str">
        <f t="shared" si="144"/>
        <v/>
      </c>
    </row>
    <row r="1004" spans="1:18" x14ac:dyDescent="0.2">
      <c r="A1004" s="46" t="str">
        <f t="shared" si="141"/>
        <v/>
      </c>
      <c r="B1004" s="60"/>
      <c r="C1004" s="60"/>
      <c r="D1004" s="61"/>
      <c r="E1004" s="59"/>
      <c r="F1004" s="61"/>
      <c r="G1004" s="149"/>
      <c r="H1004" s="61"/>
      <c r="I1004" s="57" t="str">
        <f t="shared" si="142"/>
        <v>-</v>
      </c>
      <c r="J1004" s="26" t="str">
        <f t="shared" ref="J1004:J1011" si="145">IF(D1004="CH.AHV",IF(LEN(E1004)=13,IF((MID(E1004,13,1)+1-1)=MOD(10-(MID(E1004,1,1)+3*MID(E1004,2,1)+MID(E1004,3,1)+3*MID(E1004,4,1)+MID(E1004,5,1)+3*MID(E1004,6,1)+MID(E1004,7,1)+3*MID(E1004,8,1)+MID(E1004,9,1)+3*MID(E1004,10,1)+MID(E1004,11,1)+3*MID(E1004,12,1)),10),TRUE,FALSE),FALSE),"")</f>
        <v/>
      </c>
      <c r="K1004" s="26" t="str">
        <f t="shared" si="143"/>
        <v/>
      </c>
      <c r="L1004" s="26" t="str">
        <f t="shared" ref="L1004:L1011" si="146">IF(ISBLANK(D1004),"",IF(OR(ISNA(MATCH(D1004,codecatidpers,0)),D1004="-"),FALSE,TRUE))</f>
        <v/>
      </c>
      <c r="M1004" s="26" t="str">
        <f t="shared" ref="M1004:M1011" si="147">IF(ISBLANK(G1004),"",IF(AND(G1004 &gt; DATE(1925,1,1),G1004 &lt; DATE(2100,1,1)),TRUE,FALSE))</f>
        <v/>
      </c>
      <c r="N1004" s="26" t="str">
        <f t="shared" ref="N1004:N1011" si="148">IF(ISBLANK(F1004),"",IF(OR(ISNA(MATCH(F1004,libsex,0)),F1004="-"),FALSE,TRUE))</f>
        <v/>
      </c>
      <c r="O1004" s="26" t="str">
        <f t="shared" ref="O1004:O1011" si="149">IF(ISBLANK(H1004),"",IF(OR(ISNA(MATCH(H1004,libgem,0)),H1004="-"),FALSE,TRUE))</f>
        <v/>
      </c>
      <c r="P1004" s="56" t="str">
        <f>IF(OR(ISBLANK(Lieferung!$B$15),ISBLANK(G1004)),"",IF(M1004=FALSE,FALSE,IF(AND((Lieferung!$B$15-YEAR(G1004))&gt;=16,(Lieferung!$B$15-YEAR(G1004))&lt;=65),TRUE,FALSE)))</f>
        <v/>
      </c>
      <c r="Q1004" s="26" t="str">
        <f>IF(ISBLANK(E1004),"",IF(COUNTIF(Qualifikation!$O$12:$O$1011,I1004)&gt;0,TRUE,FALSE))</f>
        <v/>
      </c>
      <c r="R1004" s="62" t="str">
        <f t="shared" si="144"/>
        <v/>
      </c>
    </row>
    <row r="1005" spans="1:18" x14ac:dyDescent="0.2">
      <c r="A1005" s="46" t="str">
        <f t="shared" si="141"/>
        <v/>
      </c>
      <c r="B1005" s="60"/>
      <c r="C1005" s="60"/>
      <c r="D1005" s="61"/>
      <c r="E1005" s="59"/>
      <c r="F1005" s="61"/>
      <c r="G1005" s="149"/>
      <c r="H1005" s="61"/>
      <c r="I1005" s="57" t="str">
        <f t="shared" si="142"/>
        <v>-</v>
      </c>
      <c r="J1005" s="26" t="str">
        <f t="shared" si="145"/>
        <v/>
      </c>
      <c r="K1005" s="26" t="str">
        <f t="shared" si="143"/>
        <v/>
      </c>
      <c r="L1005" s="26" t="str">
        <f t="shared" si="146"/>
        <v/>
      </c>
      <c r="M1005" s="26" t="str">
        <f t="shared" si="147"/>
        <v/>
      </c>
      <c r="N1005" s="26" t="str">
        <f t="shared" si="148"/>
        <v/>
      </c>
      <c r="O1005" s="26" t="str">
        <f t="shared" si="149"/>
        <v/>
      </c>
      <c r="P1005" s="56" t="str">
        <f>IF(OR(ISBLANK(Lieferung!$B$15),ISBLANK(G1005)),"",IF(M1005=FALSE,FALSE,IF(AND((Lieferung!$B$15-YEAR(G1005))&gt;=16,(Lieferung!$B$15-YEAR(G1005))&lt;=65),TRUE,FALSE)))</f>
        <v/>
      </c>
      <c r="Q1005" s="26" t="str">
        <f>IF(ISBLANK(E1005),"",IF(COUNTIF(Qualifikation!$O$12:$O$1011,I1005)&gt;0,TRUE,FALSE))</f>
        <v/>
      </c>
      <c r="R1005" s="62" t="str">
        <f t="shared" si="144"/>
        <v/>
      </c>
    </row>
    <row r="1006" spans="1:18" x14ac:dyDescent="0.2">
      <c r="A1006" s="46" t="str">
        <f t="shared" si="141"/>
        <v/>
      </c>
      <c r="B1006" s="60"/>
      <c r="C1006" s="60"/>
      <c r="D1006" s="61"/>
      <c r="E1006" s="59"/>
      <c r="F1006" s="61"/>
      <c r="G1006" s="149"/>
      <c r="H1006" s="61"/>
      <c r="I1006" s="57" t="str">
        <f t="shared" si="142"/>
        <v>-</v>
      </c>
      <c r="J1006" s="26" t="str">
        <f t="shared" si="145"/>
        <v/>
      </c>
      <c r="K1006" s="26" t="str">
        <f t="shared" si="143"/>
        <v/>
      </c>
      <c r="L1006" s="26" t="str">
        <f t="shared" si="146"/>
        <v/>
      </c>
      <c r="M1006" s="26" t="str">
        <f t="shared" si="147"/>
        <v/>
      </c>
      <c r="N1006" s="26" t="str">
        <f t="shared" si="148"/>
        <v/>
      </c>
      <c r="O1006" s="26" t="str">
        <f t="shared" si="149"/>
        <v/>
      </c>
      <c r="P1006" s="56" t="str">
        <f>IF(OR(ISBLANK(Lieferung!$B$15),ISBLANK(G1006)),"",IF(M1006=FALSE,FALSE,IF(AND((Lieferung!$B$15-YEAR(G1006))&gt;=16,(Lieferung!$B$15-YEAR(G1006))&lt;=65),TRUE,FALSE)))</f>
        <v/>
      </c>
      <c r="Q1006" s="26" t="str">
        <f>IF(ISBLANK(E1006),"",IF(COUNTIF(Qualifikation!$O$12:$O$1011,I1006)&gt;0,TRUE,FALSE))</f>
        <v/>
      </c>
      <c r="R1006" s="62" t="str">
        <f t="shared" si="144"/>
        <v/>
      </c>
    </row>
    <row r="1007" spans="1:18" x14ac:dyDescent="0.2">
      <c r="A1007" s="46" t="str">
        <f t="shared" si="141"/>
        <v/>
      </c>
      <c r="B1007" s="60"/>
      <c r="C1007" s="60"/>
      <c r="D1007" s="61"/>
      <c r="E1007" s="59"/>
      <c r="F1007" s="61"/>
      <c r="G1007" s="149"/>
      <c r="H1007" s="61"/>
      <c r="I1007" s="57" t="str">
        <f t="shared" si="142"/>
        <v>-</v>
      </c>
      <c r="J1007" s="26" t="str">
        <f t="shared" si="145"/>
        <v/>
      </c>
      <c r="K1007" s="26" t="str">
        <f t="shared" si="143"/>
        <v/>
      </c>
      <c r="L1007" s="26" t="str">
        <f t="shared" si="146"/>
        <v/>
      </c>
      <c r="M1007" s="26" t="str">
        <f t="shared" si="147"/>
        <v/>
      </c>
      <c r="N1007" s="26" t="str">
        <f t="shared" si="148"/>
        <v/>
      </c>
      <c r="O1007" s="26" t="str">
        <f t="shared" si="149"/>
        <v/>
      </c>
      <c r="P1007" s="56" t="str">
        <f>IF(OR(ISBLANK(Lieferung!$B$15),ISBLANK(G1007)),"",IF(M1007=FALSE,FALSE,IF(AND((Lieferung!$B$15-YEAR(G1007))&gt;=16,(Lieferung!$B$15-YEAR(G1007))&lt;=65),TRUE,FALSE)))</f>
        <v/>
      </c>
      <c r="Q1007" s="26" t="str">
        <f>IF(ISBLANK(E1007),"",IF(COUNTIF(Qualifikation!$O$12:$O$1011,I1007)&gt;0,TRUE,FALSE))</f>
        <v/>
      </c>
      <c r="R1007" s="62" t="str">
        <f t="shared" si="144"/>
        <v/>
      </c>
    </row>
    <row r="1008" spans="1:18" x14ac:dyDescent="0.2">
      <c r="A1008" s="46" t="str">
        <f t="shared" si="141"/>
        <v/>
      </c>
      <c r="B1008" s="60"/>
      <c r="C1008" s="60"/>
      <c r="D1008" s="61"/>
      <c r="E1008" s="59"/>
      <c r="F1008" s="61"/>
      <c r="G1008" s="149"/>
      <c r="H1008" s="61"/>
      <c r="I1008" s="57" t="str">
        <f t="shared" si="142"/>
        <v>-</v>
      </c>
      <c r="J1008" s="26" t="str">
        <f t="shared" si="145"/>
        <v/>
      </c>
      <c r="K1008" s="26" t="str">
        <f t="shared" si="143"/>
        <v/>
      </c>
      <c r="L1008" s="26" t="str">
        <f t="shared" si="146"/>
        <v/>
      </c>
      <c r="M1008" s="26" t="str">
        <f t="shared" si="147"/>
        <v/>
      </c>
      <c r="N1008" s="26" t="str">
        <f t="shared" si="148"/>
        <v/>
      </c>
      <c r="O1008" s="26" t="str">
        <f t="shared" si="149"/>
        <v/>
      </c>
      <c r="P1008" s="56" t="str">
        <f>IF(OR(ISBLANK(Lieferung!$B$15),ISBLANK(G1008)),"",IF(M1008=FALSE,FALSE,IF(AND((Lieferung!$B$15-YEAR(G1008))&gt;=16,(Lieferung!$B$15-YEAR(G1008))&lt;=65),TRUE,FALSE)))</f>
        <v/>
      </c>
      <c r="Q1008" s="26" t="str">
        <f>IF(ISBLANK(E1008),"",IF(COUNTIF(Qualifikation!$O$12:$O$1011,I1008)&gt;0,TRUE,FALSE))</f>
        <v/>
      </c>
      <c r="R1008" s="62" t="str">
        <f t="shared" si="144"/>
        <v/>
      </c>
    </row>
    <row r="1009" spans="1:18" x14ac:dyDescent="0.2">
      <c r="A1009" s="46" t="str">
        <f t="shared" si="141"/>
        <v/>
      </c>
      <c r="B1009" s="60"/>
      <c r="C1009" s="60"/>
      <c r="D1009" s="61"/>
      <c r="E1009" s="59"/>
      <c r="F1009" s="61"/>
      <c r="G1009" s="149"/>
      <c r="H1009" s="61"/>
      <c r="I1009" s="57" t="str">
        <f t="shared" si="142"/>
        <v>-</v>
      </c>
      <c r="J1009" s="26" t="str">
        <f t="shared" si="145"/>
        <v/>
      </c>
      <c r="K1009" s="26" t="str">
        <f t="shared" si="143"/>
        <v/>
      </c>
      <c r="L1009" s="26" t="str">
        <f t="shared" si="146"/>
        <v/>
      </c>
      <c r="M1009" s="26" t="str">
        <f t="shared" si="147"/>
        <v/>
      </c>
      <c r="N1009" s="26" t="str">
        <f t="shared" si="148"/>
        <v/>
      </c>
      <c r="O1009" s="26" t="str">
        <f t="shared" si="149"/>
        <v/>
      </c>
      <c r="P1009" s="56" t="str">
        <f>IF(OR(ISBLANK(Lieferung!$B$15),ISBLANK(G1009)),"",IF(M1009=FALSE,FALSE,IF(AND((Lieferung!$B$15-YEAR(G1009))&gt;=16,(Lieferung!$B$15-YEAR(G1009))&lt;=65),TRUE,FALSE)))</f>
        <v/>
      </c>
      <c r="Q1009" s="26" t="str">
        <f>IF(ISBLANK(E1009),"",IF(COUNTIF(Qualifikation!$O$12:$O$1011,I1009)&gt;0,TRUE,FALSE))</f>
        <v/>
      </c>
      <c r="R1009" s="62" t="str">
        <f t="shared" si="144"/>
        <v/>
      </c>
    </row>
    <row r="1010" spans="1:18" x14ac:dyDescent="0.2">
      <c r="A1010" s="46" t="str">
        <f t="shared" si="141"/>
        <v/>
      </c>
      <c r="B1010" s="60"/>
      <c r="C1010" s="60"/>
      <c r="D1010" s="61"/>
      <c r="E1010" s="59"/>
      <c r="F1010" s="61"/>
      <c r="G1010" s="149"/>
      <c r="H1010" s="61"/>
      <c r="I1010" s="57" t="str">
        <f t="shared" si="142"/>
        <v>-</v>
      </c>
      <c r="J1010" s="26" t="str">
        <f t="shared" si="145"/>
        <v/>
      </c>
      <c r="K1010" s="26" t="str">
        <f t="shared" si="143"/>
        <v/>
      </c>
      <c r="L1010" s="26" t="str">
        <f t="shared" si="146"/>
        <v/>
      </c>
      <c r="M1010" s="26" t="str">
        <f t="shared" si="147"/>
        <v/>
      </c>
      <c r="N1010" s="26" t="str">
        <f t="shared" si="148"/>
        <v/>
      </c>
      <c r="O1010" s="26" t="str">
        <f t="shared" si="149"/>
        <v/>
      </c>
      <c r="P1010" s="56" t="str">
        <f>IF(OR(ISBLANK(Lieferung!$B$15),ISBLANK(G1010)),"",IF(M1010=FALSE,FALSE,IF(AND((Lieferung!$B$15-YEAR(G1010))&gt;=16,(Lieferung!$B$15-YEAR(G1010))&lt;=65),TRUE,FALSE)))</f>
        <v/>
      </c>
      <c r="Q1010" s="26" t="str">
        <f>IF(ISBLANK(E1010),"",IF(COUNTIF(Qualifikation!$O$12:$O$1011,I1010)&gt;0,TRUE,FALSE))</f>
        <v/>
      </c>
      <c r="R1010" s="62" t="str">
        <f t="shared" si="144"/>
        <v/>
      </c>
    </row>
    <row r="1011" spans="1:18" x14ac:dyDescent="0.2">
      <c r="A1011" s="46" t="str">
        <f t="shared" si="141"/>
        <v/>
      </c>
      <c r="B1011" s="60"/>
      <c r="C1011" s="60"/>
      <c r="D1011" s="61"/>
      <c r="E1011" s="59"/>
      <c r="F1011" s="61"/>
      <c r="G1011" s="149"/>
      <c r="H1011" s="61"/>
      <c r="I1011" s="57" t="str">
        <f t="shared" si="142"/>
        <v>-</v>
      </c>
      <c r="J1011" s="26" t="str">
        <f t="shared" si="145"/>
        <v/>
      </c>
      <c r="K1011" s="26" t="str">
        <f t="shared" si="143"/>
        <v/>
      </c>
      <c r="L1011" s="26" t="str">
        <f t="shared" si="146"/>
        <v/>
      </c>
      <c r="M1011" s="26" t="str">
        <f t="shared" si="147"/>
        <v/>
      </c>
      <c r="N1011" s="26" t="str">
        <f t="shared" si="148"/>
        <v/>
      </c>
      <c r="O1011" s="26" t="str">
        <f t="shared" si="149"/>
        <v/>
      </c>
      <c r="P1011" s="56" t="str">
        <f>IF(OR(ISBLANK(Lieferung!$B$15),ISBLANK(G1011)),"",IF(M1011=FALSE,FALSE,IF(AND((Lieferung!$B$15-YEAR(G1011))&gt;=16,(Lieferung!$B$15-YEAR(G1011))&lt;=65),TRUE,FALSE)))</f>
        <v/>
      </c>
      <c r="Q1011" s="26" t="str">
        <f>IF(ISBLANK(E1011),"",IF(COUNTIF(Qualifikation!$O$12:$O$1011,I1011)&gt;0,TRUE,FALSE))</f>
        <v/>
      </c>
      <c r="R1011" s="62" t="str">
        <f t="shared" si="144"/>
        <v/>
      </c>
    </row>
  </sheetData>
  <sheetProtection sheet="1" objects="1" scenarios="1"/>
  <phoneticPr fontId="2" type="noConversion"/>
  <conditionalFormatting sqref="F12:F1011 D11:D1011">
    <cfRule type="expression" dxfId="1027" priority="1" stopIfTrue="1">
      <formula>NOT(L11)</formula>
    </cfRule>
  </conditionalFormatting>
  <conditionalFormatting sqref="E12:E1011">
    <cfRule type="expression" dxfId="1026" priority="2" stopIfTrue="1">
      <formula>NOT(J12)</formula>
    </cfRule>
    <cfRule type="expression" dxfId="1025" priority="3" stopIfTrue="1">
      <formula>NOT(K12)</formula>
    </cfRule>
  </conditionalFormatting>
  <conditionalFormatting sqref="H12:H1011">
    <cfRule type="expression" dxfId="1024" priority="4" stopIfTrue="1">
      <formula>NOT(O12)</formula>
    </cfRule>
  </conditionalFormatting>
  <conditionalFormatting sqref="A11">
    <cfRule type="cellIs" dxfId="1023" priority="5" stopIfTrue="1" operator="equal">
      <formula>"OK"</formula>
    </cfRule>
    <cfRule type="cellIs" dxfId="1022" priority="6" stopIfTrue="1" operator="equal">
      <formula>"x"</formula>
    </cfRule>
  </conditionalFormatting>
  <conditionalFormatting sqref="G12:G1011">
    <cfRule type="expression" dxfId="1021" priority="7" stopIfTrue="1">
      <formula>OR(M12=FALSE,P12=FALSE)</formula>
    </cfRule>
  </conditionalFormatting>
  <conditionalFormatting sqref="A12:A1011">
    <cfRule type="cellIs" dxfId="1020" priority="8" stopIfTrue="1" operator="equal">
      <formula>"OK"</formula>
    </cfRule>
    <cfRule type="expression" dxfId="1019" priority="9" stopIfTrue="1">
      <formula>OR(A12="Unvollständig",A12="Fehler",A12="Nicht verwendet")</formula>
    </cfRule>
    <cfRule type="expression" dxfId="1018" priority="10" stopIfTrue="1">
      <formula>OR(A12="Achtung")</formula>
    </cfRule>
  </conditionalFormatting>
  <dataValidations count="14">
    <dataValidation allowBlank="1" showInputMessage="1" showErrorMessage="1" prompt="Typ des Identifikators welcher zur Identifikation der Lernenden dient" sqref="D11" xr:uid="{00000000-0002-0000-0200-000000000000}"/>
    <dataValidation allowBlank="1" showInputMessage="1" showErrorMessage="1" prompt="Identifikator der Lernenden" sqref="E11" xr:uid="{00000000-0002-0000-0200-000001000000}"/>
    <dataValidation allowBlank="1" showInputMessage="1" showErrorMessage="1" prompt="Geschlecht der Lernenden (M=Männer/F=Frauen)" sqref="F11" xr:uid="{00000000-0002-0000-0200-000002000000}"/>
    <dataValidation allowBlank="1" showInputMessage="1" showErrorMessage="1" prompt="Geburtsdatum der Lernenden im Format TT-MM-JJ(JJ). Sie müssen zwischen 16 und 65 Jahre alt sein" sqref="G11" xr:uid="{00000000-0002-0000-0200-000003000000}"/>
    <dataValidation allowBlank="1" showInputMessage="1" showErrorMessage="1" prompt="Politische Gemeinde des Wohnsitzes der Lernenden" sqref="H11" xr:uid="{00000000-0002-0000-0200-000004000000}"/>
    <dataValidation allowBlank="1" showInputMessage="1" showErrorMessage="1" prompt="Name der Person. Der Wert ist fakultativ und dient dazu sich im Formular besser zurechtzufinden. Der Name wird nicht auf die Exportdatei übertragen." sqref="B11" xr:uid="{00000000-0002-0000-0200-000005000000}"/>
    <dataValidation allowBlank="1" showInputMessage="1" showErrorMessage="1" prompt="Dieser Indikator kann 5 Werte annehmen: _x000a_OK_x000a_Unvollständig: Es fehlen Werte._x000a_Achtung: Ein Wert (in orange) ist ausserhalb der Grenzen._x000a_Fehler: Ein Wert (in rot) ist nicht korrekt._x000a_Nicht verwendet: Diese Person ist nicht mit einer Tätigkeit verbunden." sqref="A11" xr:uid="{00000000-0002-0000-0200-000006000000}"/>
    <dataValidation allowBlank="1" showInputMessage="1" showErrorMessage="1" prompt="Vorname der Person. Der Wert ist fakultativ und dient dazu sich im Formular besser zurechtzufinden. Der Vorname wird nicht auf die Exportdatei übertragen." sqref="C11" xr:uid="{00000000-0002-0000-0200-000007000000}"/>
    <dataValidation type="list" allowBlank="1" showDropDown="1" showInputMessage="1" showErrorMessage="1" error="Ungültiger Wert: konsultieren Sie die Liste der zulässigen Werte unten im Blatt &quot;Gem&quot;" sqref="H12:H1011" xr:uid="{00000000-0002-0000-0200-000008000000}">
      <formula1>libgem</formula1>
    </dataValidation>
    <dataValidation type="date" allowBlank="1" showInputMessage="1" showErrorMessage="1" error="Das Format des Datum ist nicht korrekt" sqref="G12:G1011" xr:uid="{00000000-0002-0000-0200-000009000000}">
      <formula1>9133</formula1>
      <formula2>73051</formula2>
    </dataValidation>
    <dataValidation type="list" allowBlank="1" showInputMessage="1" showErrorMessage="1" error="Ungültiger Wert: konsultieren Sie die Liste der zulässigen Werte unten im Blatt &quot;Sex&quot;" sqref="F12:F1011" xr:uid="{00000000-0002-0000-0200-00000A000000}">
      <formula1>libsex</formula1>
    </dataValidation>
    <dataValidation type="list" allowBlank="1" showInputMessage="1" showErrorMessage="1" error="Ungültiger Wert: konsultieren Sie die Liste der zulässigen Werte unten im Blatt &quot;ID-Typ&quot;" sqref="D12:D1011" xr:uid="{00000000-0002-0000-0200-00000B000000}">
      <formula1>codecatidpers</formula1>
    </dataValidation>
    <dataValidation type="textLength" allowBlank="1" showInputMessage="1" showErrorMessage="1" error="Format nicht korrekt" sqref="B12:C1011" xr:uid="{00000000-0002-0000-0200-00000C000000}">
      <formula1>1</formula1>
      <formula2>256</formula2>
    </dataValidation>
    <dataValidation type="whole" allowBlank="1" showInputMessage="1" showErrorMessage="1" error="Das Format des Wertes ist nicht korrekt" sqref="E12:E1011" xr:uid="{00000000-0002-0000-0200-00000D000000}">
      <formula1>0</formula1>
      <formula2>9999999999999</formula2>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1"/>
  </sheetPr>
  <dimension ref="A9:AG1011"/>
  <sheetViews>
    <sheetView showGridLines="0" showRowColHeaders="0" workbookViewId="0">
      <pane xSplit="14" ySplit="11" topLeftCell="O12" activePane="bottomRight" state="frozen"/>
      <selection pane="topRight" activeCell="M1" sqref="M1"/>
      <selection pane="bottomLeft" activeCell="A12" sqref="A12"/>
      <selection pane="bottomRight" activeCell="O12" sqref="O12"/>
    </sheetView>
  </sheetViews>
  <sheetFormatPr baseColWidth="10" defaultRowHeight="12.75" x14ac:dyDescent="0.2"/>
  <cols>
    <col min="1" max="1" width="12.42578125" style="51" customWidth="1"/>
    <col min="2" max="2" width="6.28515625" style="51" hidden="1" customWidth="1"/>
    <col min="3" max="3" width="10.7109375" style="65" hidden="1" customWidth="1"/>
    <col min="4" max="4" width="6.42578125" style="65" hidden="1" customWidth="1"/>
    <col min="5" max="5" width="9.140625" style="65" hidden="1" customWidth="1"/>
    <col min="6" max="7" width="10.5703125" style="65" hidden="1" customWidth="1"/>
    <col min="8" max="8" width="12" style="52" hidden="1" customWidth="1"/>
    <col min="9" max="9" width="9.85546875" style="52" hidden="1" customWidth="1"/>
    <col min="10" max="11" width="15.85546875" style="65" hidden="1" customWidth="1"/>
    <col min="12" max="12" width="13" style="52" customWidth="1"/>
    <col min="13" max="13" width="12.42578125" style="52" customWidth="1"/>
    <col min="14" max="14" width="6.140625" style="52" customWidth="1"/>
    <col min="15" max="15" width="27.7109375" style="51" customWidth="1"/>
    <col min="16" max="16" width="68.85546875" style="51" customWidth="1"/>
    <col min="17" max="17" width="47.7109375" style="51" customWidth="1"/>
    <col min="18" max="18" width="20" style="51" customWidth="1"/>
    <col min="19" max="19" width="22.85546875" style="51" customWidth="1"/>
    <col min="20" max="20" width="15" style="51" customWidth="1"/>
    <col min="21" max="21" width="27.85546875" style="51" bestFit="1" customWidth="1"/>
    <col min="22" max="22" width="22.140625" style="51" customWidth="1"/>
    <col min="23" max="23" width="13.5703125" style="51" hidden="1" customWidth="1"/>
    <col min="24" max="31" width="11.42578125" style="51" hidden="1" customWidth="1"/>
    <col min="32" max="32" width="11.42578125" style="65" hidden="1" customWidth="1"/>
    <col min="33" max="33" width="14" style="51" hidden="1" customWidth="1"/>
    <col min="34" max="16384" width="11.42578125" style="51"/>
  </cols>
  <sheetData>
    <row r="9" spans="1:33" ht="15.75" x14ac:dyDescent="0.25">
      <c r="A9" s="53" t="s">
        <v>380</v>
      </c>
      <c r="B9" s="53"/>
      <c r="C9" s="64"/>
    </row>
    <row r="11" spans="1:33" ht="25.5" customHeight="1" x14ac:dyDescent="0.2">
      <c r="A11" s="8" t="s">
        <v>820</v>
      </c>
      <c r="B11" s="8" t="s">
        <v>2740</v>
      </c>
      <c r="C11" s="38" t="s">
        <v>2219</v>
      </c>
      <c r="D11" s="39" t="s">
        <v>2221</v>
      </c>
      <c r="E11" s="39" t="s">
        <v>2579</v>
      </c>
      <c r="F11" s="38" t="s">
        <v>2222</v>
      </c>
      <c r="G11" s="38" t="s">
        <v>2582</v>
      </c>
      <c r="H11" s="37" t="s">
        <v>2209</v>
      </c>
      <c r="I11" s="135" t="s">
        <v>1513</v>
      </c>
      <c r="J11" s="42" t="s">
        <v>2211</v>
      </c>
      <c r="K11" s="42" t="s">
        <v>1625</v>
      </c>
      <c r="L11" s="35" t="s">
        <v>822</v>
      </c>
      <c r="M11" s="114" t="s">
        <v>381</v>
      </c>
      <c r="N11" s="114" t="s">
        <v>382</v>
      </c>
      <c r="O11" s="118" t="s">
        <v>2220</v>
      </c>
      <c r="P11" s="9" t="s">
        <v>384</v>
      </c>
      <c r="Q11" s="9" t="s">
        <v>385</v>
      </c>
      <c r="R11" s="148" t="s">
        <v>386</v>
      </c>
      <c r="S11" s="148" t="s">
        <v>387</v>
      </c>
      <c r="T11" s="148" t="s">
        <v>388</v>
      </c>
      <c r="U11" s="209" t="s">
        <v>3552</v>
      </c>
      <c r="V11" s="119" t="s">
        <v>383</v>
      </c>
      <c r="W11" s="47" t="s">
        <v>1626</v>
      </c>
      <c r="X11" s="41" t="s">
        <v>2580</v>
      </c>
      <c r="Y11" s="41" t="s">
        <v>2581</v>
      </c>
      <c r="Z11" s="41" t="s">
        <v>676</v>
      </c>
      <c r="AA11" s="41" t="s">
        <v>505</v>
      </c>
      <c r="AB11" s="41" t="s">
        <v>506</v>
      </c>
      <c r="AC11" s="41" t="s">
        <v>507</v>
      </c>
      <c r="AD11" s="41" t="s">
        <v>3553</v>
      </c>
      <c r="AE11" s="41" t="s">
        <v>2741</v>
      </c>
      <c r="AF11" s="106" t="s">
        <v>2583</v>
      </c>
      <c r="AG11" s="41" t="s">
        <v>2588</v>
      </c>
    </row>
    <row r="12" spans="1:33" x14ac:dyDescent="0.2">
      <c r="A12" s="46" t="str">
        <f>IF(ISBLANK(O12),"",IF(COUNTA(P12:T12)&lt;5,"Unvollständig",IF(OR(COUNTIF(W12:AD12,FALSE)&gt;0,COUNTIF(W12:AC12,#N/A)&gt;0),"Fehler",IF(AE12=FALSE,"Achtung","OK"))))</f>
        <v/>
      </c>
      <c r="B12" s="46" t="str">
        <f t="shared" ref="B12:B75" si="0">IF(O12&lt;&gt;"",IF(ISNA(MATCH(O12,persid,0)),"",IF(MATCH(O12,persid,0)=0,"",MATCH(O12,persid,0))),"")</f>
        <v/>
      </c>
      <c r="C12" s="66" t="str">
        <f t="shared" ref="C12:C75" si="1">IF(B12&lt;&gt;"",IF(INDEX(pkatid,B12)&gt;0,INDEX(pkatid,B12),""),"")</f>
        <v/>
      </c>
      <c r="D12" s="67" t="str">
        <f t="shared" ref="D12:D75" si="2">IF(B12&lt;&gt;"",IF(INDEX(psex,B12)&gt;0,INDEX(psex,B12),""),"")</f>
        <v/>
      </c>
      <c r="E12" s="67" t="str">
        <f t="shared" ref="E12:E75" si="3">IF(B12&lt;&gt;"",INDEX(ctrlsex,B12),"")</f>
        <v/>
      </c>
      <c r="F12" s="68" t="str">
        <f t="shared" ref="F12:F75" si="4">IF(B12&lt;&gt;"",IF(INDEX(pgebdat,B12)&gt;0,INDEX(pgebdat,B12),""),"")</f>
        <v/>
      </c>
      <c r="G12" s="68" t="str">
        <f t="shared" ref="G12:G75" si="5">IF(B12&lt;&gt;"",INDEX(ctrlage,B12),"")</f>
        <v/>
      </c>
      <c r="H12" s="69" t="str">
        <f t="shared" ref="H12:H75" si="6">IF(B12&lt;&gt;"",IF(INDEX(pdom,B12)&gt;0,INDEX(pdom,B12),""),"")</f>
        <v/>
      </c>
      <c r="I12" s="136" t="str">
        <f t="shared" ref="I12:I75" si="7">IF(B12&lt;&gt;"",INDEX(ctrldom,B12),"")</f>
        <v/>
      </c>
      <c r="J12" s="70" t="str">
        <f t="shared" ref="J12:J75" si="8">IF(B12&lt;&gt;"",IF(INDEX(pid,B12)&gt;0,INDEX(pid,B12),""),"")</f>
        <v/>
      </c>
      <c r="K12" s="154" t="str">
        <f t="shared" ref="K12:K75" si="9">IF(B12&lt;&gt;"",CONCATENATE(J12,S12),"")</f>
        <v/>
      </c>
      <c r="L12" s="120" t="str">
        <f t="shared" ref="L12:L75" si="10">IF(B12&lt;&gt;"",IF(INDEX(pname,B12)&gt;0,INDEX(pname,B12),""),"")</f>
        <v/>
      </c>
      <c r="M12" s="121" t="str">
        <f t="shared" ref="M12:M75" si="11">IF(B12&lt;&gt;"",IF(INDEX(psurname,B12)&gt;0,INDEX(psurname,B12),""),"")</f>
        <v/>
      </c>
      <c r="N12" s="121" t="str">
        <f>IF(B12&lt;&gt;"",IF(INDEX(ctrlage,B12)=TRUE,Lieferung!$B$15-(YEAR(INDEX(pgebdat,B12))),""),"")</f>
        <v/>
      </c>
      <c r="O12" s="115"/>
      <c r="P12" s="117"/>
      <c r="Q12" s="116"/>
      <c r="R12" s="149"/>
      <c r="S12" s="116"/>
      <c r="T12" s="116"/>
      <c r="U12" s="116"/>
      <c r="V12" s="211"/>
      <c r="W12" s="155" t="str">
        <f>IF(K12="","",NOT(COUNTIF($K$12:$K$1011,$K12)&gt;1))</f>
        <v/>
      </c>
      <c r="X12" s="26" t="str">
        <f t="shared" ref="X12:X75" si="12">IF(ISBLANK(O12),"",IF(OR(ISNA(MATCH(O12,persid,0)),O12="-"),FALSE,TRUE))</f>
        <v/>
      </c>
      <c r="Y12" s="26" t="str">
        <f t="shared" ref="Y12:Y75" si="13">IF(ISBLANK(P12),"",IF(OR(ISNA(MATCH(P12,libinst,0)),P12="-"),FALSE,TRUE))</f>
        <v/>
      </c>
      <c r="Z12" s="26" t="str">
        <f>IF(ISBLANK(Q12),"",IF(OR(ISNA(MATCH(Q12,libtform,0)),Q12="-"),FALSE,TRUE))</f>
        <v/>
      </c>
      <c r="AA12" s="26" t="str">
        <f>IF(ISBLANK(R12),"",IF(AND(R12 &gt; DATE(1925,1,1),R12 &lt; DATE(2100,1,1)),TRUE,FALSE))</f>
        <v/>
      </c>
      <c r="AB12" s="26" t="str">
        <f>IF(ISBLANK(S12),"",IF(AND(S12 &gt;=1,S12 &lt;=9),TRUE,FALSE))</f>
        <v/>
      </c>
      <c r="AC12" s="26" t="str">
        <f t="shared" ref="AC12:AC75" si="14">IF(ISBLANK(T12),"",IF(OR(ISNA(MATCH(T12,libresult,0)),T12="-"),FALSE,TRUE))</f>
        <v/>
      </c>
      <c r="AD12" s="26" t="str">
        <f>IF(OR(ISBLANK(U12),ISBLANK(Q12),U12="-"),"",IF(ISNA(MATCH(U12,libtwolang,0)),FALSE,IF(AND(Z12=TRUE,INDEX(codetform,MATCH(Qualifikation!Q12,libtform,0))&gt;=10311000,INDEX(codetform,MATCH(Qualifikation!Q12,libtform,0))&lt;=10319900),IF(AND(INDEX(codetwolang,MATCH(Qualifikation!U12,libtwolang,0))&gt;=1,INDEX(codetwolang,MATCH(Qualifikation!U12,libtwolang,0))&lt;=999),TRUE,FALSE),IF(AND(INDEX(codetwolang,MATCH(Qualifikation!U12,libtwolang,0))&gt;=10,INDEX(codetwolang,MATCH(Qualifikation!U12,libtwolang,0))&lt;=99),FALSE,TRUE))))</f>
        <v/>
      </c>
      <c r="AE12" s="26" t="str">
        <f t="shared" ref="AE12:AE75" si="15">IF(OR(G12&lt;&gt;TRUE,Z12&lt;&gt;TRUE),"",IF(OR(N12&gt;INDEX(valmaxalt,MATCH(Q12,libtform,0)),N12&lt;INDEX(valminalt,MATCH(Q12,libtform,0))),FALSE,TRUE))</f>
        <v/>
      </c>
      <c r="AF12" s="62" t="str">
        <f>IF(A12="","",1)</f>
        <v/>
      </c>
      <c r="AG12" s="26" t="str">
        <f>IF(Y12=TRUE,INDEX(codeinst,MATCH(P12,libinst,0)),IF(Y13=TRUE,INDEX(codeinst,MATCH(P13,libinst,0)),IF(Y14=TRUE,INDEX(codeinst,MATCH(P14,libinst,0)),"ID")))</f>
        <v>ID</v>
      </c>
    </row>
    <row r="13" spans="1:33" x14ac:dyDescent="0.2">
      <c r="A13" s="46" t="str">
        <f t="shared" ref="A13:A76" si="16">IF(ISBLANK(O13),"",IF(COUNTA(P13:T13)&lt;5,"Unvollständig",IF(OR(COUNTIF(W13:AD13,FALSE)&gt;0,COUNTIF(W13:AC13,#N/A)&gt;0),"Fehler",IF(AE13=FALSE,"Achtung","OK"))))</f>
        <v/>
      </c>
      <c r="B13" s="46" t="str">
        <f t="shared" si="0"/>
        <v/>
      </c>
      <c r="C13" s="71" t="str">
        <f t="shared" si="1"/>
        <v/>
      </c>
      <c r="D13" s="62" t="str">
        <f t="shared" si="2"/>
        <v/>
      </c>
      <c r="E13" s="62" t="str">
        <f t="shared" si="3"/>
        <v/>
      </c>
      <c r="F13" s="72" t="str">
        <f t="shared" si="4"/>
        <v/>
      </c>
      <c r="G13" s="72" t="str">
        <f t="shared" si="5"/>
        <v/>
      </c>
      <c r="H13" s="63" t="str">
        <f t="shared" si="6"/>
        <v/>
      </c>
      <c r="I13" s="63" t="str">
        <f t="shared" si="7"/>
        <v/>
      </c>
      <c r="J13" s="70" t="str">
        <f t="shared" si="8"/>
        <v/>
      </c>
      <c r="K13" s="70" t="str">
        <f t="shared" si="9"/>
        <v/>
      </c>
      <c r="L13" s="122" t="str">
        <f t="shared" si="10"/>
        <v/>
      </c>
      <c r="M13" s="122" t="str">
        <f t="shared" si="11"/>
        <v/>
      </c>
      <c r="N13" s="121" t="str">
        <f>IF(B13&lt;&gt;"",IF(INDEX(ctrlage,B13)=TRUE,Lieferung!$B$15-(YEAR(INDEX(pgebdat,B13))),""),"")</f>
        <v/>
      </c>
      <c r="O13" s="115"/>
      <c r="P13" s="113"/>
      <c r="Q13" s="116"/>
      <c r="R13" s="149"/>
      <c r="S13" s="116"/>
      <c r="T13" s="116"/>
      <c r="U13" s="116"/>
      <c r="V13" s="113"/>
      <c r="W13" s="155" t="str">
        <f t="shared" ref="W13:W76" si="17">IF(K13="","",NOT(COUNTIF($K$12:$K$1011,$K13)&gt;1))</f>
        <v/>
      </c>
      <c r="X13" s="26" t="str">
        <f t="shared" si="12"/>
        <v/>
      </c>
      <c r="Y13" s="26" t="str">
        <f t="shared" si="13"/>
        <v/>
      </c>
      <c r="Z13" s="26" t="str">
        <f t="shared" ref="Z13:Z76" si="18">IF(ISBLANK(Q13),"",IF(OR(ISNA(MATCH(Q13,libtform,0)),Q13="-"),FALSE,TRUE))</f>
        <v/>
      </c>
      <c r="AA13" s="26" t="str">
        <f t="shared" ref="AA13:AA76" si="19">IF(ISBLANK(R13),"",IF(AND(R13 &gt; DATE(1925,1,1),R13 &lt; DATE(2100,1,1)),TRUE,FALSE))</f>
        <v/>
      </c>
      <c r="AB13" s="26" t="str">
        <f t="shared" ref="AB13:AB76" si="20">IF(ISBLANK(S13),"",IF(AND(S13 &gt;=1,S13 &lt;=9),TRUE,FALSE))</f>
        <v/>
      </c>
      <c r="AC13" s="26" t="str">
        <f t="shared" si="14"/>
        <v/>
      </c>
      <c r="AD13" s="26" t="str">
        <f>IF(OR(ISBLANK(U13),ISBLANK(Q13),U13="-"),"",IF(ISNA(MATCH(U13,libtwolang,0)),FALSE,IF(AND(Z13=TRUE,INDEX(codetform,MATCH(Qualifikation!Q13,libtform,0))&gt;=10311000,INDEX(codetform,MATCH(Qualifikation!Q13,libtform,0))&lt;=10319900),IF(AND(INDEX(codetwolang,MATCH(Qualifikation!U13,libtwolang,0))&gt;=1,INDEX(codetwolang,MATCH(Qualifikation!U13,libtwolang,0))&lt;=999),TRUE,FALSE),IF(AND(INDEX(codetwolang,MATCH(Qualifikation!U13,libtwolang,0))&gt;=10,INDEX(codetwolang,MATCH(Qualifikation!U13,libtwolang,0))&lt;=99),FALSE,TRUE))))</f>
        <v/>
      </c>
      <c r="AE13" s="26" t="str">
        <f t="shared" si="15"/>
        <v/>
      </c>
      <c r="AF13" s="62" t="str">
        <f t="shared" ref="AF13:AF76" si="21">IF(A13="","",1)</f>
        <v/>
      </c>
    </row>
    <row r="14" spans="1:33" x14ac:dyDescent="0.2">
      <c r="A14" s="46" t="str">
        <f t="shared" si="16"/>
        <v/>
      </c>
      <c r="B14" s="46" t="str">
        <f t="shared" si="0"/>
        <v/>
      </c>
      <c r="C14" s="71" t="str">
        <f t="shared" si="1"/>
        <v/>
      </c>
      <c r="D14" s="62" t="str">
        <f t="shared" si="2"/>
        <v/>
      </c>
      <c r="E14" s="62" t="str">
        <f t="shared" si="3"/>
        <v/>
      </c>
      <c r="F14" s="72" t="str">
        <f t="shared" si="4"/>
        <v/>
      </c>
      <c r="G14" s="72" t="str">
        <f t="shared" si="5"/>
        <v/>
      </c>
      <c r="H14" s="63" t="str">
        <f t="shared" si="6"/>
        <v/>
      </c>
      <c r="I14" s="63" t="str">
        <f t="shared" si="7"/>
        <v/>
      </c>
      <c r="J14" s="70" t="str">
        <f t="shared" si="8"/>
        <v/>
      </c>
      <c r="K14" s="70" t="str">
        <f t="shared" si="9"/>
        <v/>
      </c>
      <c r="L14" s="122" t="str">
        <f t="shared" si="10"/>
        <v/>
      </c>
      <c r="M14" s="122" t="str">
        <f t="shared" si="11"/>
        <v/>
      </c>
      <c r="N14" s="121" t="str">
        <f>IF(B14&lt;&gt;"",IF(INDEX(ctrlage,B14)=TRUE,Lieferung!$B$15-(YEAR(INDEX(pgebdat,B14))),""),"")</f>
        <v/>
      </c>
      <c r="O14" s="115"/>
      <c r="P14" s="113"/>
      <c r="Q14" s="116"/>
      <c r="R14" s="149"/>
      <c r="S14" s="116"/>
      <c r="T14" s="116"/>
      <c r="U14" s="116"/>
      <c r="V14" s="113"/>
      <c r="W14" s="155" t="str">
        <f t="shared" si="17"/>
        <v/>
      </c>
      <c r="X14" s="26" t="str">
        <f t="shared" si="12"/>
        <v/>
      </c>
      <c r="Y14" s="26" t="str">
        <f t="shared" si="13"/>
        <v/>
      </c>
      <c r="Z14" s="26" t="str">
        <f t="shared" si="18"/>
        <v/>
      </c>
      <c r="AA14" s="26" t="str">
        <f t="shared" si="19"/>
        <v/>
      </c>
      <c r="AB14" s="26" t="str">
        <f t="shared" si="20"/>
        <v/>
      </c>
      <c r="AC14" s="26" t="str">
        <f t="shared" si="14"/>
        <v/>
      </c>
      <c r="AD14" s="26" t="str">
        <f>IF(OR(ISBLANK(U14),ISBLANK(Q14),U14="-"),"",IF(ISNA(MATCH(U14,libtwolang,0)),FALSE,IF(AND(Z14=TRUE,INDEX(codetform,MATCH(Qualifikation!Q14,libtform,0))&gt;=10311000,INDEX(codetform,MATCH(Qualifikation!Q14,libtform,0))&lt;=10319900),IF(AND(INDEX(codetwolang,MATCH(Qualifikation!U14,libtwolang,0))&gt;=1,INDEX(codetwolang,MATCH(Qualifikation!U14,libtwolang,0))&lt;=999),TRUE,FALSE),IF(AND(INDEX(codetwolang,MATCH(Qualifikation!U14,libtwolang,0))&gt;=10,INDEX(codetwolang,MATCH(Qualifikation!U14,libtwolang,0))&lt;=99),FALSE,TRUE))))</f>
        <v/>
      </c>
      <c r="AE14" s="26" t="str">
        <f t="shared" si="15"/>
        <v/>
      </c>
      <c r="AF14" s="62" t="str">
        <f t="shared" si="21"/>
        <v/>
      </c>
    </row>
    <row r="15" spans="1:33" x14ac:dyDescent="0.2">
      <c r="A15" s="46" t="str">
        <f t="shared" si="16"/>
        <v/>
      </c>
      <c r="B15" s="46" t="str">
        <f t="shared" si="0"/>
        <v/>
      </c>
      <c r="C15" s="71" t="str">
        <f t="shared" si="1"/>
        <v/>
      </c>
      <c r="D15" s="62" t="str">
        <f t="shared" si="2"/>
        <v/>
      </c>
      <c r="E15" s="62" t="str">
        <f t="shared" si="3"/>
        <v/>
      </c>
      <c r="F15" s="72" t="str">
        <f t="shared" si="4"/>
        <v/>
      </c>
      <c r="G15" s="72" t="str">
        <f t="shared" si="5"/>
        <v/>
      </c>
      <c r="H15" s="63" t="str">
        <f t="shared" si="6"/>
        <v/>
      </c>
      <c r="I15" s="63" t="str">
        <f t="shared" si="7"/>
        <v/>
      </c>
      <c r="J15" s="70" t="str">
        <f t="shared" si="8"/>
        <v/>
      </c>
      <c r="K15" s="70" t="str">
        <f t="shared" si="9"/>
        <v/>
      </c>
      <c r="L15" s="122" t="str">
        <f t="shared" si="10"/>
        <v/>
      </c>
      <c r="M15" s="122" t="str">
        <f t="shared" si="11"/>
        <v/>
      </c>
      <c r="N15" s="121" t="str">
        <f>IF(B15&lt;&gt;"",IF(INDEX(ctrlage,B15)=TRUE,Lieferung!$B$15-(YEAR(INDEX(pgebdat,B15))),""),"")</f>
        <v/>
      </c>
      <c r="O15" s="115"/>
      <c r="P15" s="113"/>
      <c r="Q15" s="116"/>
      <c r="R15" s="149"/>
      <c r="S15" s="116"/>
      <c r="T15" s="116"/>
      <c r="U15" s="116"/>
      <c r="V15" s="113"/>
      <c r="W15" s="155" t="str">
        <f t="shared" si="17"/>
        <v/>
      </c>
      <c r="X15" s="26" t="str">
        <f t="shared" si="12"/>
        <v/>
      </c>
      <c r="Y15" s="26" t="str">
        <f t="shared" si="13"/>
        <v/>
      </c>
      <c r="Z15" s="26" t="str">
        <f t="shared" si="18"/>
        <v/>
      </c>
      <c r="AA15" s="26" t="str">
        <f t="shared" si="19"/>
        <v/>
      </c>
      <c r="AB15" s="26" t="str">
        <f t="shared" si="20"/>
        <v/>
      </c>
      <c r="AC15" s="26" t="str">
        <f t="shared" si="14"/>
        <v/>
      </c>
      <c r="AD15" s="26" t="str">
        <f>IF(OR(ISBLANK(U15),ISBLANK(Q15),U15="-"),"",IF(ISNA(MATCH(U15,libtwolang,0)),FALSE,IF(AND(Z15=TRUE,INDEX(codetform,MATCH(Qualifikation!Q15,libtform,0))&gt;=10311000,INDEX(codetform,MATCH(Qualifikation!Q15,libtform,0))&lt;=10319900),IF(AND(INDEX(codetwolang,MATCH(Qualifikation!U15,libtwolang,0))&gt;=1,INDEX(codetwolang,MATCH(Qualifikation!U15,libtwolang,0))&lt;=999),TRUE,FALSE),IF(AND(INDEX(codetwolang,MATCH(Qualifikation!U15,libtwolang,0))&gt;=10,INDEX(codetwolang,MATCH(Qualifikation!U15,libtwolang,0))&lt;=99),FALSE,TRUE))))</f>
        <v/>
      </c>
      <c r="AE15" s="26" t="str">
        <f t="shared" si="15"/>
        <v/>
      </c>
      <c r="AF15" s="62" t="str">
        <f t="shared" si="21"/>
        <v/>
      </c>
    </row>
    <row r="16" spans="1:33" x14ac:dyDescent="0.2">
      <c r="A16" s="46" t="str">
        <f t="shared" si="16"/>
        <v/>
      </c>
      <c r="B16" s="46" t="str">
        <f t="shared" si="0"/>
        <v/>
      </c>
      <c r="C16" s="71" t="str">
        <f t="shared" si="1"/>
        <v/>
      </c>
      <c r="D16" s="62" t="str">
        <f t="shared" si="2"/>
        <v/>
      </c>
      <c r="E16" s="62" t="str">
        <f t="shared" si="3"/>
        <v/>
      </c>
      <c r="F16" s="72" t="str">
        <f t="shared" si="4"/>
        <v/>
      </c>
      <c r="G16" s="72" t="str">
        <f t="shared" si="5"/>
        <v/>
      </c>
      <c r="H16" s="63" t="str">
        <f t="shared" si="6"/>
        <v/>
      </c>
      <c r="I16" s="63" t="str">
        <f t="shared" si="7"/>
        <v/>
      </c>
      <c r="J16" s="70" t="str">
        <f t="shared" si="8"/>
        <v/>
      </c>
      <c r="K16" s="70" t="str">
        <f t="shared" si="9"/>
        <v/>
      </c>
      <c r="L16" s="122" t="str">
        <f t="shared" si="10"/>
        <v/>
      </c>
      <c r="M16" s="122" t="str">
        <f t="shared" si="11"/>
        <v/>
      </c>
      <c r="N16" s="121" t="str">
        <f>IF(B16&lt;&gt;"",IF(INDEX(ctrlage,B16)=TRUE,Lieferung!$B$15-(YEAR(INDEX(pgebdat,B16))),""),"")</f>
        <v/>
      </c>
      <c r="O16" s="115"/>
      <c r="P16" s="113"/>
      <c r="Q16" s="116"/>
      <c r="R16" s="149"/>
      <c r="S16" s="116"/>
      <c r="T16" s="116"/>
      <c r="U16" s="116"/>
      <c r="V16" s="113"/>
      <c r="W16" s="155" t="str">
        <f t="shared" si="17"/>
        <v/>
      </c>
      <c r="X16" s="26" t="str">
        <f t="shared" si="12"/>
        <v/>
      </c>
      <c r="Y16" s="26" t="str">
        <f t="shared" si="13"/>
        <v/>
      </c>
      <c r="Z16" s="26" t="str">
        <f t="shared" si="18"/>
        <v/>
      </c>
      <c r="AA16" s="26" t="str">
        <f t="shared" si="19"/>
        <v/>
      </c>
      <c r="AB16" s="26" t="str">
        <f t="shared" si="20"/>
        <v/>
      </c>
      <c r="AC16" s="26" t="str">
        <f t="shared" si="14"/>
        <v/>
      </c>
      <c r="AD16" s="26" t="str">
        <f>IF(OR(ISBLANK(U16),ISBLANK(Q16),U16="-"),"",IF(ISNA(MATCH(U16,libtwolang,0)),FALSE,IF(AND(Z16=TRUE,INDEX(codetform,MATCH(Qualifikation!Q16,libtform,0))&gt;=10311000,INDEX(codetform,MATCH(Qualifikation!Q16,libtform,0))&lt;=10319900),IF(AND(INDEX(codetwolang,MATCH(Qualifikation!U16,libtwolang,0))&gt;=1,INDEX(codetwolang,MATCH(Qualifikation!U16,libtwolang,0))&lt;=999),TRUE,FALSE),IF(AND(INDEX(codetwolang,MATCH(Qualifikation!U16,libtwolang,0))&gt;=10,INDEX(codetwolang,MATCH(Qualifikation!U16,libtwolang,0))&lt;=99),FALSE,TRUE))))</f>
        <v/>
      </c>
      <c r="AE16" s="26" t="str">
        <f t="shared" si="15"/>
        <v/>
      </c>
      <c r="AF16" s="62" t="str">
        <f t="shared" si="21"/>
        <v/>
      </c>
    </row>
    <row r="17" spans="1:32" x14ac:dyDescent="0.2">
      <c r="A17" s="46" t="str">
        <f t="shared" si="16"/>
        <v/>
      </c>
      <c r="B17" s="46" t="str">
        <f t="shared" si="0"/>
        <v/>
      </c>
      <c r="C17" s="71" t="str">
        <f t="shared" si="1"/>
        <v/>
      </c>
      <c r="D17" s="62" t="str">
        <f t="shared" si="2"/>
        <v/>
      </c>
      <c r="E17" s="62" t="str">
        <f t="shared" si="3"/>
        <v/>
      </c>
      <c r="F17" s="72" t="str">
        <f t="shared" si="4"/>
        <v/>
      </c>
      <c r="G17" s="72" t="str">
        <f t="shared" si="5"/>
        <v/>
      </c>
      <c r="H17" s="63" t="str">
        <f t="shared" si="6"/>
        <v/>
      </c>
      <c r="I17" s="63" t="str">
        <f t="shared" si="7"/>
        <v/>
      </c>
      <c r="J17" s="70" t="str">
        <f t="shared" si="8"/>
        <v/>
      </c>
      <c r="K17" s="70" t="str">
        <f t="shared" si="9"/>
        <v/>
      </c>
      <c r="L17" s="122" t="str">
        <f t="shared" si="10"/>
        <v/>
      </c>
      <c r="M17" s="122" t="str">
        <f t="shared" si="11"/>
        <v/>
      </c>
      <c r="N17" s="121" t="str">
        <f>IF(B17&lt;&gt;"",IF(INDEX(ctrlage,B17)=TRUE,Lieferung!$B$15-(YEAR(INDEX(pgebdat,B17))),""),"")</f>
        <v/>
      </c>
      <c r="O17" s="115"/>
      <c r="P17" s="113"/>
      <c r="Q17" s="116"/>
      <c r="R17" s="149"/>
      <c r="S17" s="116"/>
      <c r="T17" s="116"/>
      <c r="U17" s="116"/>
      <c r="V17" s="113"/>
      <c r="W17" s="155" t="str">
        <f t="shared" si="17"/>
        <v/>
      </c>
      <c r="X17" s="26" t="str">
        <f t="shared" si="12"/>
        <v/>
      </c>
      <c r="Y17" s="26" t="str">
        <f t="shared" si="13"/>
        <v/>
      </c>
      <c r="Z17" s="26" t="str">
        <f t="shared" si="18"/>
        <v/>
      </c>
      <c r="AA17" s="26" t="str">
        <f t="shared" si="19"/>
        <v/>
      </c>
      <c r="AB17" s="26" t="str">
        <f t="shared" si="20"/>
        <v/>
      </c>
      <c r="AC17" s="26" t="str">
        <f t="shared" si="14"/>
        <v/>
      </c>
      <c r="AD17" s="26" t="str">
        <f>IF(OR(ISBLANK(U17),ISBLANK(Q17),U17="-"),"",IF(ISNA(MATCH(U17,libtwolang,0)),FALSE,IF(AND(Z17=TRUE,INDEX(codetform,MATCH(Qualifikation!Q17,libtform,0))&gt;=10311000,INDEX(codetform,MATCH(Qualifikation!Q17,libtform,0))&lt;=10319900),IF(AND(INDEX(codetwolang,MATCH(Qualifikation!U17,libtwolang,0))&gt;=1,INDEX(codetwolang,MATCH(Qualifikation!U17,libtwolang,0))&lt;=999),TRUE,FALSE),IF(AND(INDEX(codetwolang,MATCH(Qualifikation!U17,libtwolang,0))&gt;=10,INDEX(codetwolang,MATCH(Qualifikation!U17,libtwolang,0))&lt;=99),FALSE,TRUE))))</f>
        <v/>
      </c>
      <c r="AE17" s="26" t="str">
        <f t="shared" si="15"/>
        <v/>
      </c>
      <c r="AF17" s="62" t="str">
        <f t="shared" si="21"/>
        <v/>
      </c>
    </row>
    <row r="18" spans="1:32" x14ac:dyDescent="0.2">
      <c r="A18" s="46" t="str">
        <f t="shared" si="16"/>
        <v/>
      </c>
      <c r="B18" s="46" t="str">
        <f t="shared" si="0"/>
        <v/>
      </c>
      <c r="C18" s="71" t="str">
        <f t="shared" si="1"/>
        <v/>
      </c>
      <c r="D18" s="62" t="str">
        <f t="shared" si="2"/>
        <v/>
      </c>
      <c r="E18" s="62" t="str">
        <f t="shared" si="3"/>
        <v/>
      </c>
      <c r="F18" s="72" t="str">
        <f t="shared" si="4"/>
        <v/>
      </c>
      <c r="G18" s="72" t="str">
        <f t="shared" si="5"/>
        <v/>
      </c>
      <c r="H18" s="63" t="str">
        <f t="shared" si="6"/>
        <v/>
      </c>
      <c r="I18" s="63" t="str">
        <f t="shared" si="7"/>
        <v/>
      </c>
      <c r="J18" s="70" t="str">
        <f t="shared" si="8"/>
        <v/>
      </c>
      <c r="K18" s="70" t="str">
        <f t="shared" si="9"/>
        <v/>
      </c>
      <c r="L18" s="122" t="str">
        <f t="shared" si="10"/>
        <v/>
      </c>
      <c r="M18" s="122" t="str">
        <f t="shared" si="11"/>
        <v/>
      </c>
      <c r="N18" s="121" t="str">
        <f>IF(B18&lt;&gt;"",IF(INDEX(ctrlage,B18)=TRUE,Lieferung!$B$15-(YEAR(INDEX(pgebdat,B18))),""),"")</f>
        <v/>
      </c>
      <c r="O18" s="115"/>
      <c r="P18" s="113"/>
      <c r="Q18" s="116"/>
      <c r="R18" s="149"/>
      <c r="S18" s="116"/>
      <c r="T18" s="116"/>
      <c r="U18" s="116"/>
      <c r="V18" s="113"/>
      <c r="W18" s="155" t="str">
        <f t="shared" si="17"/>
        <v/>
      </c>
      <c r="X18" s="26" t="str">
        <f t="shared" si="12"/>
        <v/>
      </c>
      <c r="Y18" s="26" t="str">
        <f t="shared" si="13"/>
        <v/>
      </c>
      <c r="Z18" s="26" t="str">
        <f t="shared" si="18"/>
        <v/>
      </c>
      <c r="AA18" s="26" t="str">
        <f t="shared" si="19"/>
        <v/>
      </c>
      <c r="AB18" s="26" t="str">
        <f t="shared" si="20"/>
        <v/>
      </c>
      <c r="AC18" s="26" t="str">
        <f t="shared" si="14"/>
        <v/>
      </c>
      <c r="AD18" s="26" t="str">
        <f>IF(OR(ISBLANK(U18),ISBLANK(Q18),U18="-"),"",IF(ISNA(MATCH(U18,libtwolang,0)),FALSE,IF(AND(Z18=TRUE,INDEX(codetform,MATCH(Qualifikation!Q18,libtform,0))&gt;=10311000,INDEX(codetform,MATCH(Qualifikation!Q18,libtform,0))&lt;=10319900),IF(AND(INDEX(codetwolang,MATCH(Qualifikation!U18,libtwolang,0))&gt;=1,INDEX(codetwolang,MATCH(Qualifikation!U18,libtwolang,0))&lt;=999),TRUE,FALSE),IF(AND(INDEX(codetwolang,MATCH(Qualifikation!U18,libtwolang,0))&gt;=10,INDEX(codetwolang,MATCH(Qualifikation!U18,libtwolang,0))&lt;=99),FALSE,TRUE))))</f>
        <v/>
      </c>
      <c r="AE18" s="26" t="str">
        <f t="shared" si="15"/>
        <v/>
      </c>
      <c r="AF18" s="62" t="str">
        <f t="shared" si="21"/>
        <v/>
      </c>
    </row>
    <row r="19" spans="1:32" x14ac:dyDescent="0.2">
      <c r="A19" s="46" t="str">
        <f t="shared" si="16"/>
        <v/>
      </c>
      <c r="B19" s="46" t="str">
        <f t="shared" si="0"/>
        <v/>
      </c>
      <c r="C19" s="71" t="str">
        <f t="shared" si="1"/>
        <v/>
      </c>
      <c r="D19" s="62" t="str">
        <f t="shared" si="2"/>
        <v/>
      </c>
      <c r="E19" s="62" t="str">
        <f t="shared" si="3"/>
        <v/>
      </c>
      <c r="F19" s="72" t="str">
        <f t="shared" si="4"/>
        <v/>
      </c>
      <c r="G19" s="72" t="str">
        <f t="shared" si="5"/>
        <v/>
      </c>
      <c r="H19" s="63" t="str">
        <f t="shared" si="6"/>
        <v/>
      </c>
      <c r="I19" s="63" t="str">
        <f t="shared" si="7"/>
        <v/>
      </c>
      <c r="J19" s="70" t="str">
        <f t="shared" si="8"/>
        <v/>
      </c>
      <c r="K19" s="70" t="str">
        <f t="shared" si="9"/>
        <v/>
      </c>
      <c r="L19" s="122" t="str">
        <f t="shared" si="10"/>
        <v/>
      </c>
      <c r="M19" s="122" t="str">
        <f t="shared" si="11"/>
        <v/>
      </c>
      <c r="N19" s="121" t="str">
        <f>IF(B19&lt;&gt;"",IF(INDEX(ctrlage,B19)=TRUE,Lieferung!$B$15-(YEAR(INDEX(pgebdat,B19))),""),"")</f>
        <v/>
      </c>
      <c r="O19" s="115"/>
      <c r="P19" s="113"/>
      <c r="Q19" s="116"/>
      <c r="R19" s="149"/>
      <c r="S19" s="116"/>
      <c r="T19" s="116"/>
      <c r="U19" s="116"/>
      <c r="V19" s="113"/>
      <c r="W19" s="155" t="str">
        <f t="shared" si="17"/>
        <v/>
      </c>
      <c r="X19" s="26" t="str">
        <f t="shared" si="12"/>
        <v/>
      </c>
      <c r="Y19" s="26" t="str">
        <f t="shared" si="13"/>
        <v/>
      </c>
      <c r="Z19" s="26" t="str">
        <f t="shared" si="18"/>
        <v/>
      </c>
      <c r="AA19" s="26" t="str">
        <f t="shared" si="19"/>
        <v/>
      </c>
      <c r="AB19" s="26" t="str">
        <f t="shared" si="20"/>
        <v/>
      </c>
      <c r="AC19" s="26" t="str">
        <f t="shared" si="14"/>
        <v/>
      </c>
      <c r="AD19" s="26" t="str">
        <f>IF(OR(ISBLANK(U19),ISBLANK(Q19),U19="-"),"",IF(ISNA(MATCH(U19,libtwolang,0)),FALSE,IF(AND(Z19=TRUE,INDEX(codetform,MATCH(Qualifikation!Q19,libtform,0))&gt;=10311000,INDEX(codetform,MATCH(Qualifikation!Q19,libtform,0))&lt;=10319900),IF(AND(INDEX(codetwolang,MATCH(Qualifikation!U19,libtwolang,0))&gt;=1,INDEX(codetwolang,MATCH(Qualifikation!U19,libtwolang,0))&lt;=999),TRUE,FALSE),IF(AND(INDEX(codetwolang,MATCH(Qualifikation!U19,libtwolang,0))&gt;=10,INDEX(codetwolang,MATCH(Qualifikation!U19,libtwolang,0))&lt;=99),FALSE,TRUE))))</f>
        <v/>
      </c>
      <c r="AE19" s="26" t="str">
        <f t="shared" si="15"/>
        <v/>
      </c>
      <c r="AF19" s="62" t="str">
        <f t="shared" si="21"/>
        <v/>
      </c>
    </row>
    <row r="20" spans="1:32" x14ac:dyDescent="0.2">
      <c r="A20" s="46" t="str">
        <f t="shared" si="16"/>
        <v/>
      </c>
      <c r="B20" s="46" t="str">
        <f t="shared" si="0"/>
        <v/>
      </c>
      <c r="C20" s="71" t="str">
        <f t="shared" si="1"/>
        <v/>
      </c>
      <c r="D20" s="62" t="str">
        <f t="shared" si="2"/>
        <v/>
      </c>
      <c r="E20" s="62" t="str">
        <f t="shared" si="3"/>
        <v/>
      </c>
      <c r="F20" s="72" t="str">
        <f t="shared" si="4"/>
        <v/>
      </c>
      <c r="G20" s="72" t="str">
        <f t="shared" si="5"/>
        <v/>
      </c>
      <c r="H20" s="63" t="str">
        <f t="shared" si="6"/>
        <v/>
      </c>
      <c r="I20" s="63" t="str">
        <f t="shared" si="7"/>
        <v/>
      </c>
      <c r="J20" s="70" t="str">
        <f t="shared" si="8"/>
        <v/>
      </c>
      <c r="K20" s="70" t="str">
        <f t="shared" si="9"/>
        <v/>
      </c>
      <c r="L20" s="122" t="str">
        <f t="shared" si="10"/>
        <v/>
      </c>
      <c r="M20" s="122" t="str">
        <f t="shared" si="11"/>
        <v/>
      </c>
      <c r="N20" s="121" t="str">
        <f>IF(B20&lt;&gt;"",IF(INDEX(ctrlage,B20)=TRUE,Lieferung!$B$15-(YEAR(INDEX(pgebdat,B20))),""),"")</f>
        <v/>
      </c>
      <c r="O20" s="115"/>
      <c r="P20" s="113"/>
      <c r="Q20" s="116"/>
      <c r="R20" s="149"/>
      <c r="S20" s="116"/>
      <c r="T20" s="116"/>
      <c r="U20" s="116"/>
      <c r="V20" s="113"/>
      <c r="W20" s="155" t="str">
        <f t="shared" si="17"/>
        <v/>
      </c>
      <c r="X20" s="26" t="str">
        <f t="shared" si="12"/>
        <v/>
      </c>
      <c r="Y20" s="26" t="str">
        <f t="shared" si="13"/>
        <v/>
      </c>
      <c r="Z20" s="26" t="str">
        <f t="shared" si="18"/>
        <v/>
      </c>
      <c r="AA20" s="26" t="str">
        <f t="shared" si="19"/>
        <v/>
      </c>
      <c r="AB20" s="26" t="str">
        <f t="shared" si="20"/>
        <v/>
      </c>
      <c r="AC20" s="26" t="str">
        <f t="shared" si="14"/>
        <v/>
      </c>
      <c r="AD20" s="26" t="str">
        <f>IF(OR(ISBLANK(U20),ISBLANK(Q20),U20="-"),"",IF(ISNA(MATCH(U20,libtwolang,0)),FALSE,IF(AND(Z20=TRUE,INDEX(codetform,MATCH(Qualifikation!Q20,libtform,0))&gt;=10311000,INDEX(codetform,MATCH(Qualifikation!Q20,libtform,0))&lt;=10319900),IF(AND(INDEX(codetwolang,MATCH(Qualifikation!U20,libtwolang,0))&gt;=1,INDEX(codetwolang,MATCH(Qualifikation!U20,libtwolang,0))&lt;=999),TRUE,FALSE),IF(AND(INDEX(codetwolang,MATCH(Qualifikation!U20,libtwolang,0))&gt;=10,INDEX(codetwolang,MATCH(Qualifikation!U20,libtwolang,0))&lt;=99),FALSE,TRUE))))</f>
        <v/>
      </c>
      <c r="AE20" s="26" t="str">
        <f t="shared" si="15"/>
        <v/>
      </c>
      <c r="AF20" s="62" t="str">
        <f t="shared" si="21"/>
        <v/>
      </c>
    </row>
    <row r="21" spans="1:32" x14ac:dyDescent="0.2">
      <c r="A21" s="46" t="str">
        <f t="shared" si="16"/>
        <v/>
      </c>
      <c r="B21" s="46" t="str">
        <f t="shared" si="0"/>
        <v/>
      </c>
      <c r="C21" s="71" t="str">
        <f t="shared" si="1"/>
        <v/>
      </c>
      <c r="D21" s="62" t="str">
        <f t="shared" si="2"/>
        <v/>
      </c>
      <c r="E21" s="62" t="str">
        <f t="shared" si="3"/>
        <v/>
      </c>
      <c r="F21" s="72" t="str">
        <f t="shared" si="4"/>
        <v/>
      </c>
      <c r="G21" s="72" t="str">
        <f t="shared" si="5"/>
        <v/>
      </c>
      <c r="H21" s="63" t="str">
        <f t="shared" si="6"/>
        <v/>
      </c>
      <c r="I21" s="63" t="str">
        <f t="shared" si="7"/>
        <v/>
      </c>
      <c r="J21" s="70" t="str">
        <f t="shared" si="8"/>
        <v/>
      </c>
      <c r="K21" s="70" t="str">
        <f t="shared" si="9"/>
        <v/>
      </c>
      <c r="L21" s="122" t="str">
        <f t="shared" si="10"/>
        <v/>
      </c>
      <c r="M21" s="122" t="str">
        <f t="shared" si="11"/>
        <v/>
      </c>
      <c r="N21" s="121" t="str">
        <f>IF(B21&lt;&gt;"",IF(INDEX(ctrlage,B21)=TRUE,Lieferung!$B$15-(YEAR(INDEX(pgebdat,B21))),""),"")</f>
        <v/>
      </c>
      <c r="O21" s="115"/>
      <c r="P21" s="113"/>
      <c r="Q21" s="116"/>
      <c r="R21" s="149"/>
      <c r="S21" s="116"/>
      <c r="T21" s="116"/>
      <c r="U21" s="116"/>
      <c r="V21" s="113"/>
      <c r="W21" s="155" t="str">
        <f t="shared" si="17"/>
        <v/>
      </c>
      <c r="X21" s="26" t="str">
        <f t="shared" si="12"/>
        <v/>
      </c>
      <c r="Y21" s="26" t="str">
        <f t="shared" si="13"/>
        <v/>
      </c>
      <c r="Z21" s="26" t="str">
        <f t="shared" si="18"/>
        <v/>
      </c>
      <c r="AA21" s="26" t="str">
        <f t="shared" si="19"/>
        <v/>
      </c>
      <c r="AB21" s="26" t="str">
        <f t="shared" si="20"/>
        <v/>
      </c>
      <c r="AC21" s="26" t="str">
        <f t="shared" si="14"/>
        <v/>
      </c>
      <c r="AD21" s="26" t="str">
        <f>IF(OR(ISBLANK(U21),ISBLANK(Q21),U21="-"),"",IF(ISNA(MATCH(U21,libtwolang,0)),FALSE,IF(AND(Z21=TRUE,INDEX(codetform,MATCH(Qualifikation!Q21,libtform,0))&gt;=10311000,INDEX(codetform,MATCH(Qualifikation!Q21,libtform,0))&lt;=10319900),IF(AND(INDEX(codetwolang,MATCH(Qualifikation!U21,libtwolang,0))&gt;=1,INDEX(codetwolang,MATCH(Qualifikation!U21,libtwolang,0))&lt;=999),TRUE,FALSE),IF(AND(INDEX(codetwolang,MATCH(Qualifikation!U21,libtwolang,0))&gt;=10,INDEX(codetwolang,MATCH(Qualifikation!U21,libtwolang,0))&lt;=99),FALSE,TRUE))))</f>
        <v/>
      </c>
      <c r="AE21" s="26" t="str">
        <f t="shared" si="15"/>
        <v/>
      </c>
      <c r="AF21" s="62" t="str">
        <f t="shared" si="21"/>
        <v/>
      </c>
    </row>
    <row r="22" spans="1:32" x14ac:dyDescent="0.2">
      <c r="A22" s="46" t="str">
        <f t="shared" si="16"/>
        <v/>
      </c>
      <c r="B22" s="46" t="str">
        <f t="shared" si="0"/>
        <v/>
      </c>
      <c r="C22" s="71" t="str">
        <f t="shared" si="1"/>
        <v/>
      </c>
      <c r="D22" s="62" t="str">
        <f t="shared" si="2"/>
        <v/>
      </c>
      <c r="E22" s="62" t="str">
        <f t="shared" si="3"/>
        <v/>
      </c>
      <c r="F22" s="72" t="str">
        <f t="shared" si="4"/>
        <v/>
      </c>
      <c r="G22" s="72" t="str">
        <f t="shared" si="5"/>
        <v/>
      </c>
      <c r="H22" s="63" t="str">
        <f t="shared" si="6"/>
        <v/>
      </c>
      <c r="I22" s="63" t="str">
        <f t="shared" si="7"/>
        <v/>
      </c>
      <c r="J22" s="70" t="str">
        <f t="shared" si="8"/>
        <v/>
      </c>
      <c r="K22" s="70" t="str">
        <f t="shared" si="9"/>
        <v/>
      </c>
      <c r="L22" s="122" t="str">
        <f t="shared" si="10"/>
        <v/>
      </c>
      <c r="M22" s="122" t="str">
        <f t="shared" si="11"/>
        <v/>
      </c>
      <c r="N22" s="121" t="str">
        <f>IF(B22&lt;&gt;"",IF(INDEX(ctrlage,B22)=TRUE,Lieferung!$B$15-(YEAR(INDEX(pgebdat,B22))),""),"")</f>
        <v/>
      </c>
      <c r="O22" s="115"/>
      <c r="P22" s="113"/>
      <c r="Q22" s="116"/>
      <c r="R22" s="149"/>
      <c r="S22" s="116"/>
      <c r="T22" s="116"/>
      <c r="U22" s="116"/>
      <c r="V22" s="113"/>
      <c r="W22" s="155" t="str">
        <f t="shared" si="17"/>
        <v/>
      </c>
      <c r="X22" s="26" t="str">
        <f t="shared" si="12"/>
        <v/>
      </c>
      <c r="Y22" s="26" t="str">
        <f t="shared" si="13"/>
        <v/>
      </c>
      <c r="Z22" s="26" t="str">
        <f t="shared" si="18"/>
        <v/>
      </c>
      <c r="AA22" s="26" t="str">
        <f t="shared" si="19"/>
        <v/>
      </c>
      <c r="AB22" s="26" t="str">
        <f t="shared" si="20"/>
        <v/>
      </c>
      <c r="AC22" s="26" t="str">
        <f t="shared" si="14"/>
        <v/>
      </c>
      <c r="AD22" s="26" t="str">
        <f>IF(OR(ISBLANK(U22),ISBLANK(Q22),U22="-"),"",IF(ISNA(MATCH(U22,libtwolang,0)),FALSE,IF(AND(Z22=TRUE,INDEX(codetform,MATCH(Qualifikation!Q22,libtform,0))&gt;=10311000,INDEX(codetform,MATCH(Qualifikation!Q22,libtform,0))&lt;=10319900),IF(AND(INDEX(codetwolang,MATCH(Qualifikation!U22,libtwolang,0))&gt;=1,INDEX(codetwolang,MATCH(Qualifikation!U22,libtwolang,0))&lt;=999),TRUE,FALSE),IF(AND(INDEX(codetwolang,MATCH(Qualifikation!U22,libtwolang,0))&gt;=10,INDEX(codetwolang,MATCH(Qualifikation!U22,libtwolang,0))&lt;=99),FALSE,TRUE))))</f>
        <v/>
      </c>
      <c r="AE22" s="26" t="str">
        <f t="shared" si="15"/>
        <v/>
      </c>
      <c r="AF22" s="62" t="str">
        <f t="shared" si="21"/>
        <v/>
      </c>
    </row>
    <row r="23" spans="1:32" x14ac:dyDescent="0.2">
      <c r="A23" s="46" t="str">
        <f t="shared" si="16"/>
        <v/>
      </c>
      <c r="B23" s="46" t="str">
        <f t="shared" si="0"/>
        <v/>
      </c>
      <c r="C23" s="71" t="str">
        <f t="shared" si="1"/>
        <v/>
      </c>
      <c r="D23" s="62" t="str">
        <f t="shared" si="2"/>
        <v/>
      </c>
      <c r="E23" s="62" t="str">
        <f t="shared" si="3"/>
        <v/>
      </c>
      <c r="F23" s="72" t="str">
        <f t="shared" si="4"/>
        <v/>
      </c>
      <c r="G23" s="72" t="str">
        <f t="shared" si="5"/>
        <v/>
      </c>
      <c r="H23" s="63" t="str">
        <f t="shared" si="6"/>
        <v/>
      </c>
      <c r="I23" s="63" t="str">
        <f t="shared" si="7"/>
        <v/>
      </c>
      <c r="J23" s="70" t="str">
        <f t="shared" si="8"/>
        <v/>
      </c>
      <c r="K23" s="70" t="str">
        <f t="shared" si="9"/>
        <v/>
      </c>
      <c r="L23" s="122" t="str">
        <f t="shared" si="10"/>
        <v/>
      </c>
      <c r="M23" s="122" t="str">
        <f t="shared" si="11"/>
        <v/>
      </c>
      <c r="N23" s="121" t="str">
        <f>IF(B23&lt;&gt;"",IF(INDEX(ctrlage,B23)=TRUE,Lieferung!$B$15-(YEAR(INDEX(pgebdat,B23))),""),"")</f>
        <v/>
      </c>
      <c r="O23" s="115"/>
      <c r="P23" s="113"/>
      <c r="Q23" s="116"/>
      <c r="R23" s="149"/>
      <c r="S23" s="116"/>
      <c r="T23" s="116"/>
      <c r="U23" s="116"/>
      <c r="V23" s="113"/>
      <c r="W23" s="155" t="str">
        <f t="shared" si="17"/>
        <v/>
      </c>
      <c r="X23" s="26" t="str">
        <f t="shared" si="12"/>
        <v/>
      </c>
      <c r="Y23" s="26" t="str">
        <f t="shared" si="13"/>
        <v/>
      </c>
      <c r="Z23" s="26" t="str">
        <f t="shared" si="18"/>
        <v/>
      </c>
      <c r="AA23" s="26" t="str">
        <f t="shared" si="19"/>
        <v/>
      </c>
      <c r="AB23" s="26" t="str">
        <f t="shared" si="20"/>
        <v/>
      </c>
      <c r="AC23" s="26" t="str">
        <f t="shared" si="14"/>
        <v/>
      </c>
      <c r="AD23" s="26" t="str">
        <f>IF(OR(ISBLANK(U23),ISBLANK(Q23),U23="-"),"",IF(ISNA(MATCH(U23,libtwolang,0)),FALSE,IF(AND(Z23=TRUE,INDEX(codetform,MATCH(Qualifikation!Q23,libtform,0))&gt;=10311000,INDEX(codetform,MATCH(Qualifikation!Q23,libtform,0))&lt;=10319900),IF(AND(INDEX(codetwolang,MATCH(Qualifikation!U23,libtwolang,0))&gt;=1,INDEX(codetwolang,MATCH(Qualifikation!U23,libtwolang,0))&lt;=999),TRUE,FALSE),IF(AND(INDEX(codetwolang,MATCH(Qualifikation!U23,libtwolang,0))&gt;=10,INDEX(codetwolang,MATCH(Qualifikation!U23,libtwolang,0))&lt;=99),FALSE,TRUE))))</f>
        <v/>
      </c>
      <c r="AE23" s="26" t="str">
        <f t="shared" si="15"/>
        <v/>
      </c>
      <c r="AF23" s="62" t="str">
        <f t="shared" si="21"/>
        <v/>
      </c>
    </row>
    <row r="24" spans="1:32" x14ac:dyDescent="0.2">
      <c r="A24" s="46" t="str">
        <f t="shared" si="16"/>
        <v/>
      </c>
      <c r="B24" s="46" t="str">
        <f t="shared" si="0"/>
        <v/>
      </c>
      <c r="C24" s="71" t="str">
        <f t="shared" si="1"/>
        <v/>
      </c>
      <c r="D24" s="62" t="str">
        <f t="shared" si="2"/>
        <v/>
      </c>
      <c r="E24" s="62" t="str">
        <f t="shared" si="3"/>
        <v/>
      </c>
      <c r="F24" s="72" t="str">
        <f t="shared" si="4"/>
        <v/>
      </c>
      <c r="G24" s="72" t="str">
        <f t="shared" si="5"/>
        <v/>
      </c>
      <c r="H24" s="63" t="str">
        <f t="shared" si="6"/>
        <v/>
      </c>
      <c r="I24" s="63" t="str">
        <f t="shared" si="7"/>
        <v/>
      </c>
      <c r="J24" s="70" t="str">
        <f t="shared" si="8"/>
        <v/>
      </c>
      <c r="K24" s="70" t="str">
        <f t="shared" si="9"/>
        <v/>
      </c>
      <c r="L24" s="122" t="str">
        <f t="shared" si="10"/>
        <v/>
      </c>
      <c r="M24" s="122" t="str">
        <f t="shared" si="11"/>
        <v/>
      </c>
      <c r="N24" s="121" t="str">
        <f>IF(B24&lt;&gt;"",IF(INDEX(ctrlage,B24)=TRUE,Lieferung!$B$15-(YEAR(INDEX(pgebdat,B24))),""),"")</f>
        <v/>
      </c>
      <c r="O24" s="115"/>
      <c r="P24" s="113"/>
      <c r="Q24" s="116"/>
      <c r="R24" s="149"/>
      <c r="S24" s="116"/>
      <c r="T24" s="116"/>
      <c r="U24" s="116"/>
      <c r="V24" s="113"/>
      <c r="W24" s="155" t="str">
        <f t="shared" si="17"/>
        <v/>
      </c>
      <c r="X24" s="26" t="str">
        <f t="shared" si="12"/>
        <v/>
      </c>
      <c r="Y24" s="26" t="str">
        <f t="shared" si="13"/>
        <v/>
      </c>
      <c r="Z24" s="26" t="str">
        <f t="shared" si="18"/>
        <v/>
      </c>
      <c r="AA24" s="26" t="str">
        <f t="shared" si="19"/>
        <v/>
      </c>
      <c r="AB24" s="26" t="str">
        <f t="shared" si="20"/>
        <v/>
      </c>
      <c r="AC24" s="26" t="str">
        <f t="shared" si="14"/>
        <v/>
      </c>
      <c r="AD24" s="26" t="str">
        <f>IF(OR(ISBLANK(U24),ISBLANK(Q24),U24="-"),"",IF(ISNA(MATCH(U24,libtwolang,0)),FALSE,IF(AND(Z24=TRUE,INDEX(codetform,MATCH(Qualifikation!Q24,libtform,0))&gt;=10311000,INDEX(codetform,MATCH(Qualifikation!Q24,libtform,0))&lt;=10319900),IF(AND(INDEX(codetwolang,MATCH(Qualifikation!U24,libtwolang,0))&gt;=1,INDEX(codetwolang,MATCH(Qualifikation!U24,libtwolang,0))&lt;=999),TRUE,FALSE),IF(AND(INDEX(codetwolang,MATCH(Qualifikation!U24,libtwolang,0))&gt;=10,INDEX(codetwolang,MATCH(Qualifikation!U24,libtwolang,0))&lt;=99),FALSE,TRUE))))</f>
        <v/>
      </c>
      <c r="AE24" s="26" t="str">
        <f t="shared" si="15"/>
        <v/>
      </c>
      <c r="AF24" s="62" t="str">
        <f t="shared" si="21"/>
        <v/>
      </c>
    </row>
    <row r="25" spans="1:32" x14ac:dyDescent="0.2">
      <c r="A25" s="46" t="str">
        <f t="shared" si="16"/>
        <v/>
      </c>
      <c r="B25" s="46" t="str">
        <f t="shared" si="0"/>
        <v/>
      </c>
      <c r="C25" s="71" t="str">
        <f t="shared" si="1"/>
        <v/>
      </c>
      <c r="D25" s="62" t="str">
        <f t="shared" si="2"/>
        <v/>
      </c>
      <c r="E25" s="62" t="str">
        <f t="shared" si="3"/>
        <v/>
      </c>
      <c r="F25" s="72" t="str">
        <f t="shared" si="4"/>
        <v/>
      </c>
      <c r="G25" s="72" t="str">
        <f t="shared" si="5"/>
        <v/>
      </c>
      <c r="H25" s="63" t="str">
        <f t="shared" si="6"/>
        <v/>
      </c>
      <c r="I25" s="63" t="str">
        <f t="shared" si="7"/>
        <v/>
      </c>
      <c r="J25" s="70" t="str">
        <f t="shared" si="8"/>
        <v/>
      </c>
      <c r="K25" s="70" t="str">
        <f t="shared" si="9"/>
        <v/>
      </c>
      <c r="L25" s="122" t="str">
        <f t="shared" si="10"/>
        <v/>
      </c>
      <c r="M25" s="122" t="str">
        <f t="shared" si="11"/>
        <v/>
      </c>
      <c r="N25" s="121" t="str">
        <f>IF(B25&lt;&gt;"",IF(INDEX(ctrlage,B25)=TRUE,Lieferung!$B$15-(YEAR(INDEX(pgebdat,B25))),""),"")</f>
        <v/>
      </c>
      <c r="O25" s="115"/>
      <c r="P25" s="113"/>
      <c r="Q25" s="116"/>
      <c r="R25" s="149"/>
      <c r="S25" s="116"/>
      <c r="T25" s="116"/>
      <c r="U25" s="116"/>
      <c r="V25" s="113"/>
      <c r="W25" s="155" t="str">
        <f t="shared" si="17"/>
        <v/>
      </c>
      <c r="X25" s="26" t="str">
        <f t="shared" si="12"/>
        <v/>
      </c>
      <c r="Y25" s="26" t="str">
        <f t="shared" si="13"/>
        <v/>
      </c>
      <c r="Z25" s="26" t="str">
        <f t="shared" si="18"/>
        <v/>
      </c>
      <c r="AA25" s="26" t="str">
        <f t="shared" si="19"/>
        <v/>
      </c>
      <c r="AB25" s="26" t="str">
        <f t="shared" si="20"/>
        <v/>
      </c>
      <c r="AC25" s="26" t="str">
        <f t="shared" si="14"/>
        <v/>
      </c>
      <c r="AD25" s="26" t="str">
        <f>IF(OR(ISBLANK(U25),ISBLANK(Q25),U25="-"),"",IF(ISNA(MATCH(U25,libtwolang,0)),FALSE,IF(AND(Z25=TRUE,INDEX(codetform,MATCH(Qualifikation!Q25,libtform,0))&gt;=10311000,INDEX(codetform,MATCH(Qualifikation!Q25,libtform,0))&lt;=10319900),IF(AND(INDEX(codetwolang,MATCH(Qualifikation!U25,libtwolang,0))&gt;=1,INDEX(codetwolang,MATCH(Qualifikation!U25,libtwolang,0))&lt;=999),TRUE,FALSE),IF(AND(INDEX(codetwolang,MATCH(Qualifikation!U25,libtwolang,0))&gt;=10,INDEX(codetwolang,MATCH(Qualifikation!U25,libtwolang,0))&lt;=99),FALSE,TRUE))))</f>
        <v/>
      </c>
      <c r="AE25" s="26" t="str">
        <f t="shared" si="15"/>
        <v/>
      </c>
      <c r="AF25" s="62" t="str">
        <f t="shared" si="21"/>
        <v/>
      </c>
    </row>
    <row r="26" spans="1:32" x14ac:dyDescent="0.2">
      <c r="A26" s="46" t="str">
        <f t="shared" si="16"/>
        <v/>
      </c>
      <c r="B26" s="46" t="str">
        <f t="shared" si="0"/>
        <v/>
      </c>
      <c r="C26" s="71" t="str">
        <f t="shared" si="1"/>
        <v/>
      </c>
      <c r="D26" s="62" t="str">
        <f t="shared" si="2"/>
        <v/>
      </c>
      <c r="E26" s="62" t="str">
        <f t="shared" si="3"/>
        <v/>
      </c>
      <c r="F26" s="72" t="str">
        <f t="shared" si="4"/>
        <v/>
      </c>
      <c r="G26" s="72" t="str">
        <f t="shared" si="5"/>
        <v/>
      </c>
      <c r="H26" s="63" t="str">
        <f t="shared" si="6"/>
        <v/>
      </c>
      <c r="I26" s="63" t="str">
        <f t="shared" si="7"/>
        <v/>
      </c>
      <c r="J26" s="70" t="str">
        <f t="shared" si="8"/>
        <v/>
      </c>
      <c r="K26" s="70" t="str">
        <f t="shared" si="9"/>
        <v/>
      </c>
      <c r="L26" s="122" t="str">
        <f t="shared" si="10"/>
        <v/>
      </c>
      <c r="M26" s="122" t="str">
        <f t="shared" si="11"/>
        <v/>
      </c>
      <c r="N26" s="121" t="str">
        <f>IF(B26&lt;&gt;"",IF(INDEX(ctrlage,B26)=TRUE,Lieferung!$B$15-(YEAR(INDEX(pgebdat,B26))),""),"")</f>
        <v/>
      </c>
      <c r="O26" s="115"/>
      <c r="P26" s="113"/>
      <c r="Q26" s="116"/>
      <c r="R26" s="149"/>
      <c r="S26" s="116"/>
      <c r="T26" s="116"/>
      <c r="U26" s="116"/>
      <c r="V26" s="113"/>
      <c r="W26" s="155" t="str">
        <f t="shared" si="17"/>
        <v/>
      </c>
      <c r="X26" s="26" t="str">
        <f t="shared" si="12"/>
        <v/>
      </c>
      <c r="Y26" s="26" t="str">
        <f t="shared" si="13"/>
        <v/>
      </c>
      <c r="Z26" s="26" t="str">
        <f t="shared" si="18"/>
        <v/>
      </c>
      <c r="AA26" s="26" t="str">
        <f t="shared" si="19"/>
        <v/>
      </c>
      <c r="AB26" s="26" t="str">
        <f t="shared" si="20"/>
        <v/>
      </c>
      <c r="AC26" s="26" t="str">
        <f t="shared" si="14"/>
        <v/>
      </c>
      <c r="AD26" s="26" t="str">
        <f>IF(OR(ISBLANK(U26),ISBLANK(Q26),U26="-"),"",IF(ISNA(MATCH(U26,libtwolang,0)),FALSE,IF(AND(Z26=TRUE,INDEX(codetform,MATCH(Qualifikation!Q26,libtform,0))&gt;=10311000,INDEX(codetform,MATCH(Qualifikation!Q26,libtform,0))&lt;=10319900),IF(AND(INDEX(codetwolang,MATCH(Qualifikation!U26,libtwolang,0))&gt;=1,INDEX(codetwolang,MATCH(Qualifikation!U26,libtwolang,0))&lt;=999),TRUE,FALSE),IF(AND(INDEX(codetwolang,MATCH(Qualifikation!U26,libtwolang,0))&gt;=10,INDEX(codetwolang,MATCH(Qualifikation!U26,libtwolang,0))&lt;=99),FALSE,TRUE))))</f>
        <v/>
      </c>
      <c r="AE26" s="26" t="str">
        <f t="shared" si="15"/>
        <v/>
      </c>
      <c r="AF26" s="62" t="str">
        <f t="shared" si="21"/>
        <v/>
      </c>
    </row>
    <row r="27" spans="1:32" x14ac:dyDescent="0.2">
      <c r="A27" s="46" t="str">
        <f t="shared" si="16"/>
        <v/>
      </c>
      <c r="B27" s="46" t="str">
        <f t="shared" si="0"/>
        <v/>
      </c>
      <c r="C27" s="71" t="str">
        <f t="shared" si="1"/>
        <v/>
      </c>
      <c r="D27" s="62" t="str">
        <f t="shared" si="2"/>
        <v/>
      </c>
      <c r="E27" s="62" t="str">
        <f t="shared" si="3"/>
        <v/>
      </c>
      <c r="F27" s="72" t="str">
        <f t="shared" si="4"/>
        <v/>
      </c>
      <c r="G27" s="72" t="str">
        <f t="shared" si="5"/>
        <v/>
      </c>
      <c r="H27" s="63" t="str">
        <f t="shared" si="6"/>
        <v/>
      </c>
      <c r="I27" s="63" t="str">
        <f t="shared" si="7"/>
        <v/>
      </c>
      <c r="J27" s="70" t="str">
        <f t="shared" si="8"/>
        <v/>
      </c>
      <c r="K27" s="70" t="str">
        <f t="shared" si="9"/>
        <v/>
      </c>
      <c r="L27" s="122" t="str">
        <f t="shared" si="10"/>
        <v/>
      </c>
      <c r="M27" s="122" t="str">
        <f t="shared" si="11"/>
        <v/>
      </c>
      <c r="N27" s="121" t="str">
        <f>IF(B27&lt;&gt;"",IF(INDEX(ctrlage,B27)=TRUE,Lieferung!$B$15-(YEAR(INDEX(pgebdat,B27))),""),"")</f>
        <v/>
      </c>
      <c r="O27" s="115"/>
      <c r="P27" s="113"/>
      <c r="Q27" s="116"/>
      <c r="R27" s="149"/>
      <c r="S27" s="116"/>
      <c r="T27" s="116"/>
      <c r="U27" s="116"/>
      <c r="V27" s="113"/>
      <c r="W27" s="155" t="str">
        <f t="shared" si="17"/>
        <v/>
      </c>
      <c r="X27" s="26" t="str">
        <f t="shared" si="12"/>
        <v/>
      </c>
      <c r="Y27" s="26" t="str">
        <f t="shared" si="13"/>
        <v/>
      </c>
      <c r="Z27" s="26" t="str">
        <f t="shared" si="18"/>
        <v/>
      </c>
      <c r="AA27" s="26" t="str">
        <f t="shared" si="19"/>
        <v/>
      </c>
      <c r="AB27" s="26" t="str">
        <f t="shared" si="20"/>
        <v/>
      </c>
      <c r="AC27" s="26" t="str">
        <f t="shared" si="14"/>
        <v/>
      </c>
      <c r="AD27" s="26" t="str">
        <f>IF(OR(ISBLANK(U27),ISBLANK(Q27),U27="-"),"",IF(ISNA(MATCH(U27,libtwolang,0)),FALSE,IF(AND(Z27=TRUE,INDEX(codetform,MATCH(Qualifikation!Q27,libtform,0))&gt;=10311000,INDEX(codetform,MATCH(Qualifikation!Q27,libtform,0))&lt;=10319900),IF(AND(INDEX(codetwolang,MATCH(Qualifikation!U27,libtwolang,0))&gt;=1,INDEX(codetwolang,MATCH(Qualifikation!U27,libtwolang,0))&lt;=999),TRUE,FALSE),IF(AND(INDEX(codetwolang,MATCH(Qualifikation!U27,libtwolang,0))&gt;=10,INDEX(codetwolang,MATCH(Qualifikation!U27,libtwolang,0))&lt;=99),FALSE,TRUE))))</f>
        <v/>
      </c>
      <c r="AE27" s="26" t="str">
        <f t="shared" si="15"/>
        <v/>
      </c>
      <c r="AF27" s="62" t="str">
        <f t="shared" si="21"/>
        <v/>
      </c>
    </row>
    <row r="28" spans="1:32" x14ac:dyDescent="0.2">
      <c r="A28" s="46" t="str">
        <f t="shared" si="16"/>
        <v/>
      </c>
      <c r="B28" s="46" t="str">
        <f t="shared" si="0"/>
        <v/>
      </c>
      <c r="C28" s="71" t="str">
        <f t="shared" si="1"/>
        <v/>
      </c>
      <c r="D28" s="62" t="str">
        <f t="shared" si="2"/>
        <v/>
      </c>
      <c r="E28" s="62" t="str">
        <f t="shared" si="3"/>
        <v/>
      </c>
      <c r="F28" s="72" t="str">
        <f t="shared" si="4"/>
        <v/>
      </c>
      <c r="G28" s="72" t="str">
        <f t="shared" si="5"/>
        <v/>
      </c>
      <c r="H28" s="63" t="str">
        <f t="shared" si="6"/>
        <v/>
      </c>
      <c r="I28" s="63" t="str">
        <f t="shared" si="7"/>
        <v/>
      </c>
      <c r="J28" s="70" t="str">
        <f t="shared" si="8"/>
        <v/>
      </c>
      <c r="K28" s="70" t="str">
        <f t="shared" si="9"/>
        <v/>
      </c>
      <c r="L28" s="122" t="str">
        <f t="shared" si="10"/>
        <v/>
      </c>
      <c r="M28" s="122" t="str">
        <f t="shared" si="11"/>
        <v/>
      </c>
      <c r="N28" s="121" t="str">
        <f>IF(B28&lt;&gt;"",IF(INDEX(ctrlage,B28)=TRUE,Lieferung!$B$15-(YEAR(INDEX(pgebdat,B28))),""),"")</f>
        <v/>
      </c>
      <c r="O28" s="115"/>
      <c r="P28" s="113"/>
      <c r="Q28" s="116"/>
      <c r="R28" s="149"/>
      <c r="S28" s="116"/>
      <c r="T28" s="116"/>
      <c r="U28" s="116"/>
      <c r="V28" s="113"/>
      <c r="W28" s="155" t="str">
        <f t="shared" si="17"/>
        <v/>
      </c>
      <c r="X28" s="26" t="str">
        <f t="shared" si="12"/>
        <v/>
      </c>
      <c r="Y28" s="26" t="str">
        <f t="shared" si="13"/>
        <v/>
      </c>
      <c r="Z28" s="26" t="str">
        <f t="shared" si="18"/>
        <v/>
      </c>
      <c r="AA28" s="26" t="str">
        <f t="shared" si="19"/>
        <v/>
      </c>
      <c r="AB28" s="26" t="str">
        <f t="shared" si="20"/>
        <v/>
      </c>
      <c r="AC28" s="26" t="str">
        <f t="shared" si="14"/>
        <v/>
      </c>
      <c r="AD28" s="26" t="str">
        <f>IF(OR(ISBLANK(U28),ISBLANK(Q28),U28="-"),"",IF(ISNA(MATCH(U28,libtwolang,0)),FALSE,IF(AND(Z28=TRUE,INDEX(codetform,MATCH(Qualifikation!Q28,libtform,0))&gt;=10311000,INDEX(codetform,MATCH(Qualifikation!Q28,libtform,0))&lt;=10319900),IF(AND(INDEX(codetwolang,MATCH(Qualifikation!U28,libtwolang,0))&gt;=1,INDEX(codetwolang,MATCH(Qualifikation!U28,libtwolang,0))&lt;=999),TRUE,FALSE),IF(AND(INDEX(codetwolang,MATCH(Qualifikation!U28,libtwolang,0))&gt;=10,INDEX(codetwolang,MATCH(Qualifikation!U28,libtwolang,0))&lt;=99),FALSE,TRUE))))</f>
        <v/>
      </c>
      <c r="AE28" s="26" t="str">
        <f t="shared" si="15"/>
        <v/>
      </c>
      <c r="AF28" s="62" t="str">
        <f t="shared" si="21"/>
        <v/>
      </c>
    </row>
    <row r="29" spans="1:32" x14ac:dyDescent="0.2">
      <c r="A29" s="46" t="str">
        <f t="shared" si="16"/>
        <v/>
      </c>
      <c r="B29" s="46" t="str">
        <f t="shared" si="0"/>
        <v/>
      </c>
      <c r="C29" s="71" t="str">
        <f t="shared" si="1"/>
        <v/>
      </c>
      <c r="D29" s="62" t="str">
        <f t="shared" si="2"/>
        <v/>
      </c>
      <c r="E29" s="62" t="str">
        <f t="shared" si="3"/>
        <v/>
      </c>
      <c r="F29" s="72" t="str">
        <f t="shared" si="4"/>
        <v/>
      </c>
      <c r="G29" s="72" t="str">
        <f t="shared" si="5"/>
        <v/>
      </c>
      <c r="H29" s="63" t="str">
        <f t="shared" si="6"/>
        <v/>
      </c>
      <c r="I29" s="63" t="str">
        <f t="shared" si="7"/>
        <v/>
      </c>
      <c r="J29" s="70" t="str">
        <f t="shared" si="8"/>
        <v/>
      </c>
      <c r="K29" s="70" t="str">
        <f t="shared" si="9"/>
        <v/>
      </c>
      <c r="L29" s="122" t="str">
        <f t="shared" si="10"/>
        <v/>
      </c>
      <c r="M29" s="122" t="str">
        <f t="shared" si="11"/>
        <v/>
      </c>
      <c r="N29" s="121" t="str">
        <f>IF(B29&lt;&gt;"",IF(INDEX(ctrlage,B29)=TRUE,Lieferung!$B$15-(YEAR(INDEX(pgebdat,B29))),""),"")</f>
        <v/>
      </c>
      <c r="O29" s="115"/>
      <c r="P29" s="113"/>
      <c r="Q29" s="116"/>
      <c r="R29" s="149"/>
      <c r="S29" s="116"/>
      <c r="T29" s="116"/>
      <c r="U29" s="116"/>
      <c r="V29" s="113"/>
      <c r="W29" s="155" t="str">
        <f t="shared" si="17"/>
        <v/>
      </c>
      <c r="X29" s="26" t="str">
        <f t="shared" si="12"/>
        <v/>
      </c>
      <c r="Y29" s="26" t="str">
        <f t="shared" si="13"/>
        <v/>
      </c>
      <c r="Z29" s="26" t="str">
        <f t="shared" si="18"/>
        <v/>
      </c>
      <c r="AA29" s="26" t="str">
        <f t="shared" si="19"/>
        <v/>
      </c>
      <c r="AB29" s="26" t="str">
        <f t="shared" si="20"/>
        <v/>
      </c>
      <c r="AC29" s="26" t="str">
        <f t="shared" si="14"/>
        <v/>
      </c>
      <c r="AD29" s="26" t="str">
        <f>IF(OR(ISBLANK(U29),ISBLANK(Q29),U29="-"),"",IF(ISNA(MATCH(U29,libtwolang,0)),FALSE,IF(AND(Z29=TRUE,INDEX(codetform,MATCH(Qualifikation!Q29,libtform,0))&gt;=10311000,INDEX(codetform,MATCH(Qualifikation!Q29,libtform,0))&lt;=10319900),IF(AND(INDEX(codetwolang,MATCH(Qualifikation!U29,libtwolang,0))&gt;=1,INDEX(codetwolang,MATCH(Qualifikation!U29,libtwolang,0))&lt;=999),TRUE,FALSE),IF(AND(INDEX(codetwolang,MATCH(Qualifikation!U29,libtwolang,0))&gt;=10,INDEX(codetwolang,MATCH(Qualifikation!U29,libtwolang,0))&lt;=99),FALSE,TRUE))))</f>
        <v/>
      </c>
      <c r="AE29" s="26" t="str">
        <f t="shared" si="15"/>
        <v/>
      </c>
      <c r="AF29" s="62" t="str">
        <f t="shared" si="21"/>
        <v/>
      </c>
    </row>
    <row r="30" spans="1:32" x14ac:dyDescent="0.2">
      <c r="A30" s="46" t="str">
        <f t="shared" si="16"/>
        <v/>
      </c>
      <c r="B30" s="46" t="str">
        <f t="shared" si="0"/>
        <v/>
      </c>
      <c r="C30" s="71" t="str">
        <f t="shared" si="1"/>
        <v/>
      </c>
      <c r="D30" s="62" t="str">
        <f t="shared" si="2"/>
        <v/>
      </c>
      <c r="E30" s="62" t="str">
        <f t="shared" si="3"/>
        <v/>
      </c>
      <c r="F30" s="72" t="str">
        <f t="shared" si="4"/>
        <v/>
      </c>
      <c r="G30" s="72" t="str">
        <f t="shared" si="5"/>
        <v/>
      </c>
      <c r="H30" s="63" t="str">
        <f t="shared" si="6"/>
        <v/>
      </c>
      <c r="I30" s="63" t="str">
        <f t="shared" si="7"/>
        <v/>
      </c>
      <c r="J30" s="70" t="str">
        <f t="shared" si="8"/>
        <v/>
      </c>
      <c r="K30" s="70" t="str">
        <f t="shared" si="9"/>
        <v/>
      </c>
      <c r="L30" s="122" t="str">
        <f t="shared" si="10"/>
        <v/>
      </c>
      <c r="M30" s="122" t="str">
        <f t="shared" si="11"/>
        <v/>
      </c>
      <c r="N30" s="121" t="str">
        <f>IF(B30&lt;&gt;"",IF(INDEX(ctrlage,B30)=TRUE,Lieferung!$B$15-(YEAR(INDEX(pgebdat,B30))),""),"")</f>
        <v/>
      </c>
      <c r="O30" s="115"/>
      <c r="P30" s="113"/>
      <c r="Q30" s="116"/>
      <c r="R30" s="149"/>
      <c r="S30" s="116"/>
      <c r="T30" s="116"/>
      <c r="U30" s="116"/>
      <c r="V30" s="113"/>
      <c r="W30" s="155" t="str">
        <f t="shared" si="17"/>
        <v/>
      </c>
      <c r="X30" s="26" t="str">
        <f t="shared" si="12"/>
        <v/>
      </c>
      <c r="Y30" s="26" t="str">
        <f t="shared" si="13"/>
        <v/>
      </c>
      <c r="Z30" s="26" t="str">
        <f t="shared" si="18"/>
        <v/>
      </c>
      <c r="AA30" s="26" t="str">
        <f t="shared" si="19"/>
        <v/>
      </c>
      <c r="AB30" s="26" t="str">
        <f t="shared" si="20"/>
        <v/>
      </c>
      <c r="AC30" s="26" t="str">
        <f t="shared" si="14"/>
        <v/>
      </c>
      <c r="AD30" s="26" t="str">
        <f>IF(OR(ISBLANK(U30),ISBLANK(Q30),U30="-"),"",IF(ISNA(MATCH(U30,libtwolang,0)),FALSE,IF(AND(Z30=TRUE,INDEX(codetform,MATCH(Qualifikation!Q30,libtform,0))&gt;=10311000,INDEX(codetform,MATCH(Qualifikation!Q30,libtform,0))&lt;=10319900),IF(AND(INDEX(codetwolang,MATCH(Qualifikation!U30,libtwolang,0))&gt;=1,INDEX(codetwolang,MATCH(Qualifikation!U30,libtwolang,0))&lt;=999),TRUE,FALSE),IF(AND(INDEX(codetwolang,MATCH(Qualifikation!U30,libtwolang,0))&gt;=10,INDEX(codetwolang,MATCH(Qualifikation!U30,libtwolang,0))&lt;=99),FALSE,TRUE))))</f>
        <v/>
      </c>
      <c r="AE30" s="26" t="str">
        <f t="shared" si="15"/>
        <v/>
      </c>
      <c r="AF30" s="62" t="str">
        <f t="shared" si="21"/>
        <v/>
      </c>
    </row>
    <row r="31" spans="1:32" x14ac:dyDescent="0.2">
      <c r="A31" s="46" t="str">
        <f t="shared" si="16"/>
        <v/>
      </c>
      <c r="B31" s="46" t="str">
        <f t="shared" si="0"/>
        <v/>
      </c>
      <c r="C31" s="71" t="str">
        <f t="shared" si="1"/>
        <v/>
      </c>
      <c r="D31" s="62" t="str">
        <f t="shared" si="2"/>
        <v/>
      </c>
      <c r="E31" s="62" t="str">
        <f t="shared" si="3"/>
        <v/>
      </c>
      <c r="F31" s="72" t="str">
        <f t="shared" si="4"/>
        <v/>
      </c>
      <c r="G31" s="72" t="str">
        <f t="shared" si="5"/>
        <v/>
      </c>
      <c r="H31" s="63" t="str">
        <f t="shared" si="6"/>
        <v/>
      </c>
      <c r="I31" s="63" t="str">
        <f t="shared" si="7"/>
        <v/>
      </c>
      <c r="J31" s="70" t="str">
        <f t="shared" si="8"/>
        <v/>
      </c>
      <c r="K31" s="70" t="str">
        <f t="shared" si="9"/>
        <v/>
      </c>
      <c r="L31" s="122" t="str">
        <f t="shared" si="10"/>
        <v/>
      </c>
      <c r="M31" s="122" t="str">
        <f t="shared" si="11"/>
        <v/>
      </c>
      <c r="N31" s="121" t="str">
        <f>IF(B31&lt;&gt;"",IF(INDEX(ctrlage,B31)=TRUE,Lieferung!$B$15-(YEAR(INDEX(pgebdat,B31))),""),"")</f>
        <v/>
      </c>
      <c r="O31" s="115"/>
      <c r="P31" s="113"/>
      <c r="Q31" s="116"/>
      <c r="R31" s="149"/>
      <c r="S31" s="116"/>
      <c r="T31" s="116"/>
      <c r="U31" s="116"/>
      <c r="V31" s="113"/>
      <c r="W31" s="155" t="str">
        <f t="shared" si="17"/>
        <v/>
      </c>
      <c r="X31" s="26" t="str">
        <f t="shared" si="12"/>
        <v/>
      </c>
      <c r="Y31" s="26" t="str">
        <f t="shared" si="13"/>
        <v/>
      </c>
      <c r="Z31" s="26" t="str">
        <f t="shared" si="18"/>
        <v/>
      </c>
      <c r="AA31" s="26" t="str">
        <f t="shared" si="19"/>
        <v/>
      </c>
      <c r="AB31" s="26" t="str">
        <f t="shared" si="20"/>
        <v/>
      </c>
      <c r="AC31" s="26" t="str">
        <f t="shared" si="14"/>
        <v/>
      </c>
      <c r="AD31" s="26" t="str">
        <f>IF(OR(ISBLANK(U31),ISBLANK(Q31),U31="-"),"",IF(ISNA(MATCH(U31,libtwolang,0)),FALSE,IF(AND(Z31=TRUE,INDEX(codetform,MATCH(Qualifikation!Q31,libtform,0))&gt;=10311000,INDEX(codetform,MATCH(Qualifikation!Q31,libtform,0))&lt;=10319900),IF(AND(INDEX(codetwolang,MATCH(Qualifikation!U31,libtwolang,0))&gt;=1,INDEX(codetwolang,MATCH(Qualifikation!U31,libtwolang,0))&lt;=999),TRUE,FALSE),IF(AND(INDEX(codetwolang,MATCH(Qualifikation!U31,libtwolang,0))&gt;=10,INDEX(codetwolang,MATCH(Qualifikation!U31,libtwolang,0))&lt;=99),FALSE,TRUE))))</f>
        <v/>
      </c>
      <c r="AE31" s="26" t="str">
        <f t="shared" si="15"/>
        <v/>
      </c>
      <c r="AF31" s="62" t="str">
        <f t="shared" si="21"/>
        <v/>
      </c>
    </row>
    <row r="32" spans="1:32" x14ac:dyDescent="0.2">
      <c r="A32" s="46" t="str">
        <f t="shared" si="16"/>
        <v/>
      </c>
      <c r="B32" s="46" t="str">
        <f t="shared" si="0"/>
        <v/>
      </c>
      <c r="C32" s="71" t="str">
        <f t="shared" si="1"/>
        <v/>
      </c>
      <c r="D32" s="62" t="str">
        <f t="shared" si="2"/>
        <v/>
      </c>
      <c r="E32" s="62" t="str">
        <f t="shared" si="3"/>
        <v/>
      </c>
      <c r="F32" s="72" t="str">
        <f t="shared" si="4"/>
        <v/>
      </c>
      <c r="G32" s="72" t="str">
        <f t="shared" si="5"/>
        <v/>
      </c>
      <c r="H32" s="63" t="str">
        <f t="shared" si="6"/>
        <v/>
      </c>
      <c r="I32" s="63" t="str">
        <f t="shared" si="7"/>
        <v/>
      </c>
      <c r="J32" s="70" t="str">
        <f t="shared" si="8"/>
        <v/>
      </c>
      <c r="K32" s="70" t="str">
        <f t="shared" si="9"/>
        <v/>
      </c>
      <c r="L32" s="122" t="str">
        <f t="shared" si="10"/>
        <v/>
      </c>
      <c r="M32" s="122" t="str">
        <f t="shared" si="11"/>
        <v/>
      </c>
      <c r="N32" s="121" t="str">
        <f>IF(B32&lt;&gt;"",IF(INDEX(ctrlage,B32)=TRUE,Lieferung!$B$15-(YEAR(INDEX(pgebdat,B32))),""),"")</f>
        <v/>
      </c>
      <c r="O32" s="115"/>
      <c r="P32" s="113"/>
      <c r="Q32" s="116"/>
      <c r="R32" s="149"/>
      <c r="S32" s="116"/>
      <c r="T32" s="116"/>
      <c r="U32" s="116"/>
      <c r="V32" s="113"/>
      <c r="W32" s="155" t="str">
        <f t="shared" si="17"/>
        <v/>
      </c>
      <c r="X32" s="26" t="str">
        <f t="shared" si="12"/>
        <v/>
      </c>
      <c r="Y32" s="26" t="str">
        <f t="shared" si="13"/>
        <v/>
      </c>
      <c r="Z32" s="26" t="str">
        <f t="shared" si="18"/>
        <v/>
      </c>
      <c r="AA32" s="26" t="str">
        <f t="shared" si="19"/>
        <v/>
      </c>
      <c r="AB32" s="26" t="str">
        <f t="shared" si="20"/>
        <v/>
      </c>
      <c r="AC32" s="26" t="str">
        <f t="shared" si="14"/>
        <v/>
      </c>
      <c r="AD32" s="26" t="str">
        <f>IF(OR(ISBLANK(U32),ISBLANK(Q32),U32="-"),"",IF(ISNA(MATCH(U32,libtwolang,0)),FALSE,IF(AND(Z32=TRUE,INDEX(codetform,MATCH(Qualifikation!Q32,libtform,0))&gt;=10311000,INDEX(codetform,MATCH(Qualifikation!Q32,libtform,0))&lt;=10319900),IF(AND(INDEX(codetwolang,MATCH(Qualifikation!U32,libtwolang,0))&gt;=1,INDEX(codetwolang,MATCH(Qualifikation!U32,libtwolang,0))&lt;=999),TRUE,FALSE),IF(AND(INDEX(codetwolang,MATCH(Qualifikation!U32,libtwolang,0))&gt;=10,INDEX(codetwolang,MATCH(Qualifikation!U32,libtwolang,0))&lt;=99),FALSE,TRUE))))</f>
        <v/>
      </c>
      <c r="AE32" s="26" t="str">
        <f t="shared" si="15"/>
        <v/>
      </c>
      <c r="AF32" s="62" t="str">
        <f t="shared" si="21"/>
        <v/>
      </c>
    </row>
    <row r="33" spans="1:32" x14ac:dyDescent="0.2">
      <c r="A33" s="46" t="str">
        <f t="shared" si="16"/>
        <v/>
      </c>
      <c r="B33" s="46" t="str">
        <f t="shared" si="0"/>
        <v/>
      </c>
      <c r="C33" s="71" t="str">
        <f t="shared" si="1"/>
        <v/>
      </c>
      <c r="D33" s="62" t="str">
        <f t="shared" si="2"/>
        <v/>
      </c>
      <c r="E33" s="62" t="str">
        <f t="shared" si="3"/>
        <v/>
      </c>
      <c r="F33" s="72" t="str">
        <f t="shared" si="4"/>
        <v/>
      </c>
      <c r="G33" s="72" t="str">
        <f t="shared" si="5"/>
        <v/>
      </c>
      <c r="H33" s="63" t="str">
        <f t="shared" si="6"/>
        <v/>
      </c>
      <c r="I33" s="63" t="str">
        <f t="shared" si="7"/>
        <v/>
      </c>
      <c r="J33" s="70" t="str">
        <f t="shared" si="8"/>
        <v/>
      </c>
      <c r="K33" s="70" t="str">
        <f t="shared" si="9"/>
        <v/>
      </c>
      <c r="L33" s="122" t="str">
        <f t="shared" si="10"/>
        <v/>
      </c>
      <c r="M33" s="122" t="str">
        <f t="shared" si="11"/>
        <v/>
      </c>
      <c r="N33" s="121" t="str">
        <f>IF(B33&lt;&gt;"",IF(INDEX(ctrlage,B33)=TRUE,Lieferung!$B$15-(YEAR(INDEX(pgebdat,B33))),""),"")</f>
        <v/>
      </c>
      <c r="O33" s="115"/>
      <c r="P33" s="113"/>
      <c r="Q33" s="116"/>
      <c r="R33" s="149"/>
      <c r="S33" s="116"/>
      <c r="T33" s="116"/>
      <c r="U33" s="116"/>
      <c r="V33" s="113"/>
      <c r="W33" s="155" t="str">
        <f t="shared" si="17"/>
        <v/>
      </c>
      <c r="X33" s="26" t="str">
        <f t="shared" si="12"/>
        <v/>
      </c>
      <c r="Y33" s="26" t="str">
        <f t="shared" si="13"/>
        <v/>
      </c>
      <c r="Z33" s="26" t="str">
        <f t="shared" si="18"/>
        <v/>
      </c>
      <c r="AA33" s="26" t="str">
        <f t="shared" si="19"/>
        <v/>
      </c>
      <c r="AB33" s="26" t="str">
        <f t="shared" si="20"/>
        <v/>
      </c>
      <c r="AC33" s="26" t="str">
        <f t="shared" si="14"/>
        <v/>
      </c>
      <c r="AD33" s="26" t="str">
        <f>IF(OR(ISBLANK(U33),ISBLANK(Q33),U33="-"),"",IF(ISNA(MATCH(U33,libtwolang,0)),FALSE,IF(AND(Z33=TRUE,INDEX(codetform,MATCH(Qualifikation!Q33,libtform,0))&gt;=10311000,INDEX(codetform,MATCH(Qualifikation!Q33,libtform,0))&lt;=10319900),IF(AND(INDEX(codetwolang,MATCH(Qualifikation!U33,libtwolang,0))&gt;=1,INDEX(codetwolang,MATCH(Qualifikation!U33,libtwolang,0))&lt;=999),TRUE,FALSE),IF(AND(INDEX(codetwolang,MATCH(Qualifikation!U33,libtwolang,0))&gt;=10,INDEX(codetwolang,MATCH(Qualifikation!U33,libtwolang,0))&lt;=99),FALSE,TRUE))))</f>
        <v/>
      </c>
      <c r="AE33" s="26" t="str">
        <f t="shared" si="15"/>
        <v/>
      </c>
      <c r="AF33" s="62" t="str">
        <f t="shared" si="21"/>
        <v/>
      </c>
    </row>
    <row r="34" spans="1:32" x14ac:dyDescent="0.2">
      <c r="A34" s="46" t="str">
        <f t="shared" si="16"/>
        <v/>
      </c>
      <c r="B34" s="46" t="str">
        <f t="shared" si="0"/>
        <v/>
      </c>
      <c r="C34" s="71" t="str">
        <f t="shared" si="1"/>
        <v/>
      </c>
      <c r="D34" s="62" t="str">
        <f t="shared" si="2"/>
        <v/>
      </c>
      <c r="E34" s="62" t="str">
        <f t="shared" si="3"/>
        <v/>
      </c>
      <c r="F34" s="72" t="str">
        <f t="shared" si="4"/>
        <v/>
      </c>
      <c r="G34" s="72" t="str">
        <f t="shared" si="5"/>
        <v/>
      </c>
      <c r="H34" s="63" t="str">
        <f t="shared" si="6"/>
        <v/>
      </c>
      <c r="I34" s="63" t="str">
        <f t="shared" si="7"/>
        <v/>
      </c>
      <c r="J34" s="70" t="str">
        <f t="shared" si="8"/>
        <v/>
      </c>
      <c r="K34" s="70" t="str">
        <f t="shared" si="9"/>
        <v/>
      </c>
      <c r="L34" s="122" t="str">
        <f t="shared" si="10"/>
        <v/>
      </c>
      <c r="M34" s="122" t="str">
        <f t="shared" si="11"/>
        <v/>
      </c>
      <c r="N34" s="121" t="str">
        <f>IF(B34&lt;&gt;"",IF(INDEX(ctrlage,B34)=TRUE,Lieferung!$B$15-(YEAR(INDEX(pgebdat,B34))),""),"")</f>
        <v/>
      </c>
      <c r="O34" s="115"/>
      <c r="P34" s="113"/>
      <c r="Q34" s="116"/>
      <c r="R34" s="149"/>
      <c r="S34" s="116"/>
      <c r="T34" s="116"/>
      <c r="U34" s="116"/>
      <c r="V34" s="113"/>
      <c r="W34" s="155" t="str">
        <f t="shared" si="17"/>
        <v/>
      </c>
      <c r="X34" s="26" t="str">
        <f t="shared" si="12"/>
        <v/>
      </c>
      <c r="Y34" s="26" t="str">
        <f t="shared" si="13"/>
        <v/>
      </c>
      <c r="Z34" s="26" t="str">
        <f t="shared" si="18"/>
        <v/>
      </c>
      <c r="AA34" s="26" t="str">
        <f t="shared" si="19"/>
        <v/>
      </c>
      <c r="AB34" s="26" t="str">
        <f t="shared" si="20"/>
        <v/>
      </c>
      <c r="AC34" s="26" t="str">
        <f t="shared" si="14"/>
        <v/>
      </c>
      <c r="AD34" s="26" t="str">
        <f>IF(OR(ISBLANK(U34),ISBLANK(Q34),U34="-"),"",IF(ISNA(MATCH(U34,libtwolang,0)),FALSE,IF(AND(Z34=TRUE,INDEX(codetform,MATCH(Qualifikation!Q34,libtform,0))&gt;=10311000,INDEX(codetform,MATCH(Qualifikation!Q34,libtform,0))&lt;=10319900),IF(AND(INDEX(codetwolang,MATCH(Qualifikation!U34,libtwolang,0))&gt;=1,INDEX(codetwolang,MATCH(Qualifikation!U34,libtwolang,0))&lt;=999),TRUE,FALSE),IF(AND(INDEX(codetwolang,MATCH(Qualifikation!U34,libtwolang,0))&gt;=10,INDEX(codetwolang,MATCH(Qualifikation!U34,libtwolang,0))&lt;=99),FALSE,TRUE))))</f>
        <v/>
      </c>
      <c r="AE34" s="26" t="str">
        <f t="shared" si="15"/>
        <v/>
      </c>
      <c r="AF34" s="62" t="str">
        <f t="shared" si="21"/>
        <v/>
      </c>
    </row>
    <row r="35" spans="1:32" x14ac:dyDescent="0.2">
      <c r="A35" s="46" t="str">
        <f t="shared" si="16"/>
        <v/>
      </c>
      <c r="B35" s="46" t="str">
        <f t="shared" si="0"/>
        <v/>
      </c>
      <c r="C35" s="71" t="str">
        <f t="shared" si="1"/>
        <v/>
      </c>
      <c r="D35" s="62" t="str">
        <f t="shared" si="2"/>
        <v/>
      </c>
      <c r="E35" s="62" t="str">
        <f t="shared" si="3"/>
        <v/>
      </c>
      <c r="F35" s="72" t="str">
        <f t="shared" si="4"/>
        <v/>
      </c>
      <c r="G35" s="72" t="str">
        <f t="shared" si="5"/>
        <v/>
      </c>
      <c r="H35" s="63" t="str">
        <f t="shared" si="6"/>
        <v/>
      </c>
      <c r="I35" s="63" t="str">
        <f t="shared" si="7"/>
        <v/>
      </c>
      <c r="J35" s="70" t="str">
        <f t="shared" si="8"/>
        <v/>
      </c>
      <c r="K35" s="70" t="str">
        <f t="shared" si="9"/>
        <v/>
      </c>
      <c r="L35" s="122" t="str">
        <f t="shared" si="10"/>
        <v/>
      </c>
      <c r="M35" s="122" t="str">
        <f t="shared" si="11"/>
        <v/>
      </c>
      <c r="N35" s="121" t="str">
        <f>IF(B35&lt;&gt;"",IF(INDEX(ctrlage,B35)=TRUE,Lieferung!$B$15-(YEAR(INDEX(pgebdat,B35))),""),"")</f>
        <v/>
      </c>
      <c r="O35" s="115"/>
      <c r="P35" s="113"/>
      <c r="Q35" s="116"/>
      <c r="R35" s="149"/>
      <c r="S35" s="116"/>
      <c r="T35" s="116"/>
      <c r="U35" s="116"/>
      <c r="V35" s="113"/>
      <c r="W35" s="155" t="str">
        <f t="shared" si="17"/>
        <v/>
      </c>
      <c r="X35" s="26" t="str">
        <f t="shared" si="12"/>
        <v/>
      </c>
      <c r="Y35" s="26" t="str">
        <f t="shared" si="13"/>
        <v/>
      </c>
      <c r="Z35" s="26" t="str">
        <f t="shared" si="18"/>
        <v/>
      </c>
      <c r="AA35" s="26" t="str">
        <f t="shared" si="19"/>
        <v/>
      </c>
      <c r="AB35" s="26" t="str">
        <f t="shared" si="20"/>
        <v/>
      </c>
      <c r="AC35" s="26" t="str">
        <f t="shared" si="14"/>
        <v/>
      </c>
      <c r="AD35" s="26" t="str">
        <f>IF(OR(ISBLANK(U35),ISBLANK(Q35),U35="-"),"",IF(ISNA(MATCH(U35,libtwolang,0)),FALSE,IF(AND(Z35=TRUE,INDEX(codetform,MATCH(Qualifikation!Q35,libtform,0))&gt;=10311000,INDEX(codetform,MATCH(Qualifikation!Q35,libtform,0))&lt;=10319900),IF(AND(INDEX(codetwolang,MATCH(Qualifikation!U35,libtwolang,0))&gt;=1,INDEX(codetwolang,MATCH(Qualifikation!U35,libtwolang,0))&lt;=999),TRUE,FALSE),IF(AND(INDEX(codetwolang,MATCH(Qualifikation!U35,libtwolang,0))&gt;=10,INDEX(codetwolang,MATCH(Qualifikation!U35,libtwolang,0))&lt;=99),FALSE,TRUE))))</f>
        <v/>
      </c>
      <c r="AE35" s="26" t="str">
        <f t="shared" si="15"/>
        <v/>
      </c>
      <c r="AF35" s="62" t="str">
        <f t="shared" si="21"/>
        <v/>
      </c>
    </row>
    <row r="36" spans="1:32" x14ac:dyDescent="0.2">
      <c r="A36" s="46" t="str">
        <f t="shared" si="16"/>
        <v/>
      </c>
      <c r="B36" s="46" t="str">
        <f t="shared" si="0"/>
        <v/>
      </c>
      <c r="C36" s="71" t="str">
        <f t="shared" si="1"/>
        <v/>
      </c>
      <c r="D36" s="62" t="str">
        <f t="shared" si="2"/>
        <v/>
      </c>
      <c r="E36" s="62" t="str">
        <f t="shared" si="3"/>
        <v/>
      </c>
      <c r="F36" s="72" t="str">
        <f t="shared" si="4"/>
        <v/>
      </c>
      <c r="G36" s="72" t="str">
        <f t="shared" si="5"/>
        <v/>
      </c>
      <c r="H36" s="63" t="str">
        <f t="shared" si="6"/>
        <v/>
      </c>
      <c r="I36" s="63" t="str">
        <f t="shared" si="7"/>
        <v/>
      </c>
      <c r="J36" s="70" t="str">
        <f t="shared" si="8"/>
        <v/>
      </c>
      <c r="K36" s="70" t="str">
        <f t="shared" si="9"/>
        <v/>
      </c>
      <c r="L36" s="122" t="str">
        <f t="shared" si="10"/>
        <v/>
      </c>
      <c r="M36" s="122" t="str">
        <f t="shared" si="11"/>
        <v/>
      </c>
      <c r="N36" s="121" t="str">
        <f>IF(B36&lt;&gt;"",IF(INDEX(ctrlage,B36)=TRUE,Lieferung!$B$15-(YEAR(INDEX(pgebdat,B36))),""),"")</f>
        <v/>
      </c>
      <c r="O36" s="115"/>
      <c r="P36" s="113"/>
      <c r="Q36" s="116"/>
      <c r="R36" s="149"/>
      <c r="S36" s="116"/>
      <c r="T36" s="116"/>
      <c r="U36" s="116"/>
      <c r="V36" s="113"/>
      <c r="W36" s="155" t="str">
        <f t="shared" si="17"/>
        <v/>
      </c>
      <c r="X36" s="26" t="str">
        <f t="shared" si="12"/>
        <v/>
      </c>
      <c r="Y36" s="26" t="str">
        <f t="shared" si="13"/>
        <v/>
      </c>
      <c r="Z36" s="26" t="str">
        <f t="shared" si="18"/>
        <v/>
      </c>
      <c r="AA36" s="26" t="str">
        <f t="shared" si="19"/>
        <v/>
      </c>
      <c r="AB36" s="26" t="str">
        <f t="shared" si="20"/>
        <v/>
      </c>
      <c r="AC36" s="26" t="str">
        <f t="shared" si="14"/>
        <v/>
      </c>
      <c r="AD36" s="26" t="str">
        <f>IF(OR(ISBLANK(U36),ISBLANK(Q36),U36="-"),"",IF(ISNA(MATCH(U36,libtwolang,0)),FALSE,IF(AND(Z36=TRUE,INDEX(codetform,MATCH(Qualifikation!Q36,libtform,0))&gt;=10311000,INDEX(codetform,MATCH(Qualifikation!Q36,libtform,0))&lt;=10319900),IF(AND(INDEX(codetwolang,MATCH(Qualifikation!U36,libtwolang,0))&gt;=1,INDEX(codetwolang,MATCH(Qualifikation!U36,libtwolang,0))&lt;=999),TRUE,FALSE),IF(AND(INDEX(codetwolang,MATCH(Qualifikation!U36,libtwolang,0))&gt;=10,INDEX(codetwolang,MATCH(Qualifikation!U36,libtwolang,0))&lt;=99),FALSE,TRUE))))</f>
        <v/>
      </c>
      <c r="AE36" s="26" t="str">
        <f t="shared" si="15"/>
        <v/>
      </c>
      <c r="AF36" s="62" t="str">
        <f t="shared" si="21"/>
        <v/>
      </c>
    </row>
    <row r="37" spans="1:32" x14ac:dyDescent="0.2">
      <c r="A37" s="46" t="str">
        <f t="shared" si="16"/>
        <v/>
      </c>
      <c r="B37" s="46" t="str">
        <f t="shared" si="0"/>
        <v/>
      </c>
      <c r="C37" s="71" t="str">
        <f t="shared" si="1"/>
        <v/>
      </c>
      <c r="D37" s="62" t="str">
        <f t="shared" si="2"/>
        <v/>
      </c>
      <c r="E37" s="62" t="str">
        <f t="shared" si="3"/>
        <v/>
      </c>
      <c r="F37" s="72" t="str">
        <f t="shared" si="4"/>
        <v/>
      </c>
      <c r="G37" s="72" t="str">
        <f t="shared" si="5"/>
        <v/>
      </c>
      <c r="H37" s="63" t="str">
        <f t="shared" si="6"/>
        <v/>
      </c>
      <c r="I37" s="63" t="str">
        <f t="shared" si="7"/>
        <v/>
      </c>
      <c r="J37" s="70" t="str">
        <f t="shared" si="8"/>
        <v/>
      </c>
      <c r="K37" s="70" t="str">
        <f t="shared" si="9"/>
        <v/>
      </c>
      <c r="L37" s="122" t="str">
        <f t="shared" si="10"/>
        <v/>
      </c>
      <c r="M37" s="122" t="str">
        <f t="shared" si="11"/>
        <v/>
      </c>
      <c r="N37" s="121" t="str">
        <f>IF(B37&lt;&gt;"",IF(INDEX(ctrlage,B37)=TRUE,Lieferung!$B$15-(YEAR(INDEX(pgebdat,B37))),""),"")</f>
        <v/>
      </c>
      <c r="O37" s="115"/>
      <c r="P37" s="113"/>
      <c r="Q37" s="116"/>
      <c r="R37" s="149"/>
      <c r="S37" s="116"/>
      <c r="T37" s="116"/>
      <c r="U37" s="116"/>
      <c r="V37" s="113"/>
      <c r="W37" s="155" t="str">
        <f t="shared" si="17"/>
        <v/>
      </c>
      <c r="X37" s="26" t="str">
        <f t="shared" si="12"/>
        <v/>
      </c>
      <c r="Y37" s="26" t="str">
        <f t="shared" si="13"/>
        <v/>
      </c>
      <c r="Z37" s="26" t="str">
        <f t="shared" si="18"/>
        <v/>
      </c>
      <c r="AA37" s="26" t="str">
        <f t="shared" si="19"/>
        <v/>
      </c>
      <c r="AB37" s="26" t="str">
        <f t="shared" si="20"/>
        <v/>
      </c>
      <c r="AC37" s="26" t="str">
        <f t="shared" si="14"/>
        <v/>
      </c>
      <c r="AD37" s="26" t="str">
        <f>IF(OR(ISBLANK(U37),ISBLANK(Q37),U37="-"),"",IF(ISNA(MATCH(U37,libtwolang,0)),FALSE,IF(AND(Z37=TRUE,INDEX(codetform,MATCH(Qualifikation!Q37,libtform,0))&gt;=10311000,INDEX(codetform,MATCH(Qualifikation!Q37,libtform,0))&lt;=10319900),IF(AND(INDEX(codetwolang,MATCH(Qualifikation!U37,libtwolang,0))&gt;=1,INDEX(codetwolang,MATCH(Qualifikation!U37,libtwolang,0))&lt;=999),TRUE,FALSE),IF(AND(INDEX(codetwolang,MATCH(Qualifikation!U37,libtwolang,0))&gt;=10,INDEX(codetwolang,MATCH(Qualifikation!U37,libtwolang,0))&lt;=99),FALSE,TRUE))))</f>
        <v/>
      </c>
      <c r="AE37" s="26" t="str">
        <f t="shared" si="15"/>
        <v/>
      </c>
      <c r="AF37" s="62" t="str">
        <f t="shared" si="21"/>
        <v/>
      </c>
    </row>
    <row r="38" spans="1:32" x14ac:dyDescent="0.2">
      <c r="A38" s="46" t="str">
        <f t="shared" si="16"/>
        <v/>
      </c>
      <c r="B38" s="46" t="str">
        <f t="shared" si="0"/>
        <v/>
      </c>
      <c r="C38" s="71" t="str">
        <f t="shared" si="1"/>
        <v/>
      </c>
      <c r="D38" s="62" t="str">
        <f t="shared" si="2"/>
        <v/>
      </c>
      <c r="E38" s="62" t="str">
        <f t="shared" si="3"/>
        <v/>
      </c>
      <c r="F38" s="72" t="str">
        <f t="shared" si="4"/>
        <v/>
      </c>
      <c r="G38" s="72" t="str">
        <f t="shared" si="5"/>
        <v/>
      </c>
      <c r="H38" s="63" t="str">
        <f t="shared" si="6"/>
        <v/>
      </c>
      <c r="I38" s="63" t="str">
        <f t="shared" si="7"/>
        <v/>
      </c>
      <c r="J38" s="70" t="str">
        <f t="shared" si="8"/>
        <v/>
      </c>
      <c r="K38" s="70" t="str">
        <f t="shared" si="9"/>
        <v/>
      </c>
      <c r="L38" s="122" t="str">
        <f t="shared" si="10"/>
        <v/>
      </c>
      <c r="M38" s="122" t="str">
        <f t="shared" si="11"/>
        <v/>
      </c>
      <c r="N38" s="121" t="str">
        <f>IF(B38&lt;&gt;"",IF(INDEX(ctrlage,B38)=TRUE,Lieferung!$B$15-(YEAR(INDEX(pgebdat,B38))),""),"")</f>
        <v/>
      </c>
      <c r="O38" s="115"/>
      <c r="P38" s="113"/>
      <c r="Q38" s="116"/>
      <c r="R38" s="149"/>
      <c r="S38" s="116"/>
      <c r="T38" s="116"/>
      <c r="U38" s="116"/>
      <c r="V38" s="113"/>
      <c r="W38" s="155" t="str">
        <f t="shared" si="17"/>
        <v/>
      </c>
      <c r="X38" s="26" t="str">
        <f t="shared" si="12"/>
        <v/>
      </c>
      <c r="Y38" s="26" t="str">
        <f t="shared" si="13"/>
        <v/>
      </c>
      <c r="Z38" s="26" t="str">
        <f t="shared" si="18"/>
        <v/>
      </c>
      <c r="AA38" s="26" t="str">
        <f t="shared" si="19"/>
        <v/>
      </c>
      <c r="AB38" s="26" t="str">
        <f t="shared" si="20"/>
        <v/>
      </c>
      <c r="AC38" s="26" t="str">
        <f t="shared" si="14"/>
        <v/>
      </c>
      <c r="AD38" s="26" t="str">
        <f>IF(OR(ISBLANK(U38),ISBLANK(Q38),U38="-"),"",IF(ISNA(MATCH(U38,libtwolang,0)),FALSE,IF(AND(Z38=TRUE,INDEX(codetform,MATCH(Qualifikation!Q38,libtform,0))&gt;=10311000,INDEX(codetform,MATCH(Qualifikation!Q38,libtform,0))&lt;=10319900),IF(AND(INDEX(codetwolang,MATCH(Qualifikation!U38,libtwolang,0))&gt;=1,INDEX(codetwolang,MATCH(Qualifikation!U38,libtwolang,0))&lt;=999),TRUE,FALSE),IF(AND(INDEX(codetwolang,MATCH(Qualifikation!U38,libtwolang,0))&gt;=10,INDEX(codetwolang,MATCH(Qualifikation!U38,libtwolang,0))&lt;=99),FALSE,TRUE))))</f>
        <v/>
      </c>
      <c r="AE38" s="26" t="str">
        <f t="shared" si="15"/>
        <v/>
      </c>
      <c r="AF38" s="62" t="str">
        <f t="shared" si="21"/>
        <v/>
      </c>
    </row>
    <row r="39" spans="1:32" x14ac:dyDescent="0.2">
      <c r="A39" s="46" t="str">
        <f t="shared" si="16"/>
        <v/>
      </c>
      <c r="B39" s="46" t="str">
        <f t="shared" si="0"/>
        <v/>
      </c>
      <c r="C39" s="71" t="str">
        <f t="shared" si="1"/>
        <v/>
      </c>
      <c r="D39" s="62" t="str">
        <f t="shared" si="2"/>
        <v/>
      </c>
      <c r="E39" s="62" t="str">
        <f t="shared" si="3"/>
        <v/>
      </c>
      <c r="F39" s="72" t="str">
        <f t="shared" si="4"/>
        <v/>
      </c>
      <c r="G39" s="72" t="str">
        <f t="shared" si="5"/>
        <v/>
      </c>
      <c r="H39" s="63" t="str">
        <f t="shared" si="6"/>
        <v/>
      </c>
      <c r="I39" s="63" t="str">
        <f t="shared" si="7"/>
        <v/>
      </c>
      <c r="J39" s="70" t="str">
        <f t="shared" si="8"/>
        <v/>
      </c>
      <c r="K39" s="70" t="str">
        <f t="shared" si="9"/>
        <v/>
      </c>
      <c r="L39" s="122" t="str">
        <f t="shared" si="10"/>
        <v/>
      </c>
      <c r="M39" s="122" t="str">
        <f t="shared" si="11"/>
        <v/>
      </c>
      <c r="N39" s="121" t="str">
        <f>IF(B39&lt;&gt;"",IF(INDEX(ctrlage,B39)=TRUE,Lieferung!$B$15-(YEAR(INDEX(pgebdat,B39))),""),"")</f>
        <v/>
      </c>
      <c r="O39" s="115"/>
      <c r="P39" s="113"/>
      <c r="Q39" s="116"/>
      <c r="R39" s="149"/>
      <c r="S39" s="116"/>
      <c r="T39" s="116"/>
      <c r="U39" s="116"/>
      <c r="V39" s="113"/>
      <c r="W39" s="155" t="str">
        <f t="shared" si="17"/>
        <v/>
      </c>
      <c r="X39" s="26" t="str">
        <f t="shared" si="12"/>
        <v/>
      </c>
      <c r="Y39" s="26" t="str">
        <f t="shared" si="13"/>
        <v/>
      </c>
      <c r="Z39" s="26" t="str">
        <f t="shared" si="18"/>
        <v/>
      </c>
      <c r="AA39" s="26" t="str">
        <f t="shared" si="19"/>
        <v/>
      </c>
      <c r="AB39" s="26" t="str">
        <f t="shared" si="20"/>
        <v/>
      </c>
      <c r="AC39" s="26" t="str">
        <f t="shared" si="14"/>
        <v/>
      </c>
      <c r="AD39" s="26" t="str">
        <f>IF(OR(ISBLANK(U39),ISBLANK(Q39),U39="-"),"",IF(ISNA(MATCH(U39,libtwolang,0)),FALSE,IF(AND(Z39=TRUE,INDEX(codetform,MATCH(Qualifikation!Q39,libtform,0))&gt;=10311000,INDEX(codetform,MATCH(Qualifikation!Q39,libtform,0))&lt;=10319900),IF(AND(INDEX(codetwolang,MATCH(Qualifikation!U39,libtwolang,0))&gt;=1,INDEX(codetwolang,MATCH(Qualifikation!U39,libtwolang,0))&lt;=999),TRUE,FALSE),IF(AND(INDEX(codetwolang,MATCH(Qualifikation!U39,libtwolang,0))&gt;=10,INDEX(codetwolang,MATCH(Qualifikation!U39,libtwolang,0))&lt;=99),FALSE,TRUE))))</f>
        <v/>
      </c>
      <c r="AE39" s="26" t="str">
        <f t="shared" si="15"/>
        <v/>
      </c>
      <c r="AF39" s="62" t="str">
        <f t="shared" si="21"/>
        <v/>
      </c>
    </row>
    <row r="40" spans="1:32" x14ac:dyDescent="0.2">
      <c r="A40" s="46" t="str">
        <f t="shared" si="16"/>
        <v/>
      </c>
      <c r="B40" s="46" t="str">
        <f t="shared" si="0"/>
        <v/>
      </c>
      <c r="C40" s="71" t="str">
        <f t="shared" si="1"/>
        <v/>
      </c>
      <c r="D40" s="62" t="str">
        <f t="shared" si="2"/>
        <v/>
      </c>
      <c r="E40" s="62" t="str">
        <f t="shared" si="3"/>
        <v/>
      </c>
      <c r="F40" s="72" t="str">
        <f t="shared" si="4"/>
        <v/>
      </c>
      <c r="G40" s="72" t="str">
        <f t="shared" si="5"/>
        <v/>
      </c>
      <c r="H40" s="63" t="str">
        <f t="shared" si="6"/>
        <v/>
      </c>
      <c r="I40" s="63" t="str">
        <f t="shared" si="7"/>
        <v/>
      </c>
      <c r="J40" s="70" t="str">
        <f t="shared" si="8"/>
        <v/>
      </c>
      <c r="K40" s="70" t="str">
        <f t="shared" si="9"/>
        <v/>
      </c>
      <c r="L40" s="122" t="str">
        <f t="shared" si="10"/>
        <v/>
      </c>
      <c r="M40" s="122" t="str">
        <f t="shared" si="11"/>
        <v/>
      </c>
      <c r="N40" s="121" t="str">
        <f>IF(B40&lt;&gt;"",IF(INDEX(ctrlage,B40)=TRUE,Lieferung!$B$15-(YEAR(INDEX(pgebdat,B40))),""),"")</f>
        <v/>
      </c>
      <c r="O40" s="115"/>
      <c r="P40" s="113"/>
      <c r="Q40" s="116"/>
      <c r="R40" s="149"/>
      <c r="S40" s="116"/>
      <c r="T40" s="116"/>
      <c r="U40" s="116"/>
      <c r="V40" s="113"/>
      <c r="W40" s="155" t="str">
        <f t="shared" si="17"/>
        <v/>
      </c>
      <c r="X40" s="26" t="str">
        <f t="shared" si="12"/>
        <v/>
      </c>
      <c r="Y40" s="26" t="str">
        <f t="shared" si="13"/>
        <v/>
      </c>
      <c r="Z40" s="26" t="str">
        <f t="shared" si="18"/>
        <v/>
      </c>
      <c r="AA40" s="26" t="str">
        <f t="shared" si="19"/>
        <v/>
      </c>
      <c r="AB40" s="26" t="str">
        <f t="shared" si="20"/>
        <v/>
      </c>
      <c r="AC40" s="26" t="str">
        <f t="shared" si="14"/>
        <v/>
      </c>
      <c r="AD40" s="26" t="str">
        <f>IF(OR(ISBLANK(U40),ISBLANK(Q40),U40="-"),"",IF(ISNA(MATCH(U40,libtwolang,0)),FALSE,IF(AND(Z40=TRUE,INDEX(codetform,MATCH(Qualifikation!Q40,libtform,0))&gt;=10311000,INDEX(codetform,MATCH(Qualifikation!Q40,libtform,0))&lt;=10319900),IF(AND(INDEX(codetwolang,MATCH(Qualifikation!U40,libtwolang,0))&gt;=1,INDEX(codetwolang,MATCH(Qualifikation!U40,libtwolang,0))&lt;=999),TRUE,FALSE),IF(AND(INDEX(codetwolang,MATCH(Qualifikation!U40,libtwolang,0))&gt;=10,INDEX(codetwolang,MATCH(Qualifikation!U40,libtwolang,0))&lt;=99),FALSE,TRUE))))</f>
        <v/>
      </c>
      <c r="AE40" s="26" t="str">
        <f t="shared" si="15"/>
        <v/>
      </c>
      <c r="AF40" s="62" t="str">
        <f t="shared" si="21"/>
        <v/>
      </c>
    </row>
    <row r="41" spans="1:32" x14ac:dyDescent="0.2">
      <c r="A41" s="46" t="str">
        <f t="shared" si="16"/>
        <v/>
      </c>
      <c r="B41" s="46" t="str">
        <f t="shared" si="0"/>
        <v/>
      </c>
      <c r="C41" s="71" t="str">
        <f t="shared" si="1"/>
        <v/>
      </c>
      <c r="D41" s="62" t="str">
        <f t="shared" si="2"/>
        <v/>
      </c>
      <c r="E41" s="62" t="str">
        <f t="shared" si="3"/>
        <v/>
      </c>
      <c r="F41" s="72" t="str">
        <f t="shared" si="4"/>
        <v/>
      </c>
      <c r="G41" s="72" t="str">
        <f t="shared" si="5"/>
        <v/>
      </c>
      <c r="H41" s="63" t="str">
        <f t="shared" si="6"/>
        <v/>
      </c>
      <c r="I41" s="63" t="str">
        <f t="shared" si="7"/>
        <v/>
      </c>
      <c r="J41" s="70" t="str">
        <f t="shared" si="8"/>
        <v/>
      </c>
      <c r="K41" s="70" t="str">
        <f t="shared" si="9"/>
        <v/>
      </c>
      <c r="L41" s="122" t="str">
        <f t="shared" si="10"/>
        <v/>
      </c>
      <c r="M41" s="122" t="str">
        <f t="shared" si="11"/>
        <v/>
      </c>
      <c r="N41" s="121" t="str">
        <f>IF(B41&lt;&gt;"",IF(INDEX(ctrlage,B41)=TRUE,Lieferung!$B$15-(YEAR(INDEX(pgebdat,B41))),""),"")</f>
        <v/>
      </c>
      <c r="O41" s="115"/>
      <c r="P41" s="113"/>
      <c r="Q41" s="116"/>
      <c r="R41" s="149"/>
      <c r="S41" s="116"/>
      <c r="T41" s="116"/>
      <c r="U41" s="116"/>
      <c r="V41" s="113"/>
      <c r="W41" s="155" t="str">
        <f t="shared" si="17"/>
        <v/>
      </c>
      <c r="X41" s="26" t="str">
        <f t="shared" si="12"/>
        <v/>
      </c>
      <c r="Y41" s="26" t="str">
        <f t="shared" si="13"/>
        <v/>
      </c>
      <c r="Z41" s="26" t="str">
        <f t="shared" si="18"/>
        <v/>
      </c>
      <c r="AA41" s="26" t="str">
        <f t="shared" si="19"/>
        <v/>
      </c>
      <c r="AB41" s="26" t="str">
        <f t="shared" si="20"/>
        <v/>
      </c>
      <c r="AC41" s="26" t="str">
        <f t="shared" si="14"/>
        <v/>
      </c>
      <c r="AD41" s="26" t="str">
        <f>IF(OR(ISBLANK(U41),ISBLANK(Q41),U41="-"),"",IF(ISNA(MATCH(U41,libtwolang,0)),FALSE,IF(AND(Z41=TRUE,INDEX(codetform,MATCH(Qualifikation!Q41,libtform,0))&gt;=10311000,INDEX(codetform,MATCH(Qualifikation!Q41,libtform,0))&lt;=10319900),IF(AND(INDEX(codetwolang,MATCH(Qualifikation!U41,libtwolang,0))&gt;=1,INDEX(codetwolang,MATCH(Qualifikation!U41,libtwolang,0))&lt;=999),TRUE,FALSE),IF(AND(INDEX(codetwolang,MATCH(Qualifikation!U41,libtwolang,0))&gt;=10,INDEX(codetwolang,MATCH(Qualifikation!U41,libtwolang,0))&lt;=99),FALSE,TRUE))))</f>
        <v/>
      </c>
      <c r="AE41" s="26" t="str">
        <f t="shared" si="15"/>
        <v/>
      </c>
      <c r="AF41" s="62" t="str">
        <f t="shared" si="21"/>
        <v/>
      </c>
    </row>
    <row r="42" spans="1:32" x14ac:dyDescent="0.2">
      <c r="A42" s="46" t="str">
        <f t="shared" si="16"/>
        <v/>
      </c>
      <c r="B42" s="46" t="str">
        <f t="shared" si="0"/>
        <v/>
      </c>
      <c r="C42" s="71" t="str">
        <f t="shared" si="1"/>
        <v/>
      </c>
      <c r="D42" s="62" t="str">
        <f t="shared" si="2"/>
        <v/>
      </c>
      <c r="E42" s="62" t="str">
        <f t="shared" si="3"/>
        <v/>
      </c>
      <c r="F42" s="72" t="str">
        <f t="shared" si="4"/>
        <v/>
      </c>
      <c r="G42" s="72" t="str">
        <f t="shared" si="5"/>
        <v/>
      </c>
      <c r="H42" s="63" t="str">
        <f t="shared" si="6"/>
        <v/>
      </c>
      <c r="I42" s="63" t="str">
        <f t="shared" si="7"/>
        <v/>
      </c>
      <c r="J42" s="70" t="str">
        <f t="shared" si="8"/>
        <v/>
      </c>
      <c r="K42" s="70" t="str">
        <f t="shared" si="9"/>
        <v/>
      </c>
      <c r="L42" s="122" t="str">
        <f t="shared" si="10"/>
        <v/>
      </c>
      <c r="M42" s="122" t="str">
        <f t="shared" si="11"/>
        <v/>
      </c>
      <c r="N42" s="121" t="str">
        <f>IF(B42&lt;&gt;"",IF(INDEX(ctrlage,B42)=TRUE,Lieferung!$B$15-(YEAR(INDEX(pgebdat,B42))),""),"")</f>
        <v/>
      </c>
      <c r="O42" s="115"/>
      <c r="P42" s="113"/>
      <c r="Q42" s="116"/>
      <c r="R42" s="149"/>
      <c r="S42" s="116"/>
      <c r="T42" s="116"/>
      <c r="U42" s="116"/>
      <c r="V42" s="113"/>
      <c r="W42" s="155" t="str">
        <f t="shared" si="17"/>
        <v/>
      </c>
      <c r="X42" s="26" t="str">
        <f t="shared" si="12"/>
        <v/>
      </c>
      <c r="Y42" s="26" t="str">
        <f t="shared" si="13"/>
        <v/>
      </c>
      <c r="Z42" s="26" t="str">
        <f t="shared" si="18"/>
        <v/>
      </c>
      <c r="AA42" s="26" t="str">
        <f t="shared" si="19"/>
        <v/>
      </c>
      <c r="AB42" s="26" t="str">
        <f t="shared" si="20"/>
        <v/>
      </c>
      <c r="AC42" s="26" t="str">
        <f t="shared" si="14"/>
        <v/>
      </c>
      <c r="AD42" s="26" t="str">
        <f>IF(OR(ISBLANK(U42),ISBLANK(Q42),U42="-"),"",IF(ISNA(MATCH(U42,libtwolang,0)),FALSE,IF(AND(Z42=TRUE,INDEX(codetform,MATCH(Qualifikation!Q42,libtform,0))&gt;=10311000,INDEX(codetform,MATCH(Qualifikation!Q42,libtform,0))&lt;=10319900),IF(AND(INDEX(codetwolang,MATCH(Qualifikation!U42,libtwolang,0))&gt;=1,INDEX(codetwolang,MATCH(Qualifikation!U42,libtwolang,0))&lt;=999),TRUE,FALSE),IF(AND(INDEX(codetwolang,MATCH(Qualifikation!U42,libtwolang,0))&gt;=10,INDEX(codetwolang,MATCH(Qualifikation!U42,libtwolang,0))&lt;=99),FALSE,TRUE))))</f>
        <v/>
      </c>
      <c r="AE42" s="26" t="str">
        <f t="shared" si="15"/>
        <v/>
      </c>
      <c r="AF42" s="62" t="str">
        <f t="shared" si="21"/>
        <v/>
      </c>
    </row>
    <row r="43" spans="1:32" x14ac:dyDescent="0.2">
      <c r="A43" s="46" t="str">
        <f t="shared" si="16"/>
        <v/>
      </c>
      <c r="B43" s="46" t="str">
        <f t="shared" si="0"/>
        <v/>
      </c>
      <c r="C43" s="71" t="str">
        <f t="shared" si="1"/>
        <v/>
      </c>
      <c r="D43" s="62" t="str">
        <f t="shared" si="2"/>
        <v/>
      </c>
      <c r="E43" s="62" t="str">
        <f t="shared" si="3"/>
        <v/>
      </c>
      <c r="F43" s="72" t="str">
        <f t="shared" si="4"/>
        <v/>
      </c>
      <c r="G43" s="72" t="str">
        <f t="shared" si="5"/>
        <v/>
      </c>
      <c r="H43" s="63" t="str">
        <f t="shared" si="6"/>
        <v/>
      </c>
      <c r="I43" s="63" t="str">
        <f t="shared" si="7"/>
        <v/>
      </c>
      <c r="J43" s="70" t="str">
        <f t="shared" si="8"/>
        <v/>
      </c>
      <c r="K43" s="70" t="str">
        <f t="shared" si="9"/>
        <v/>
      </c>
      <c r="L43" s="122" t="str">
        <f t="shared" si="10"/>
        <v/>
      </c>
      <c r="M43" s="122" t="str">
        <f t="shared" si="11"/>
        <v/>
      </c>
      <c r="N43" s="121" t="str">
        <f>IF(B43&lt;&gt;"",IF(INDEX(ctrlage,B43)=TRUE,Lieferung!$B$15-(YEAR(INDEX(pgebdat,B43))),""),"")</f>
        <v/>
      </c>
      <c r="O43" s="115"/>
      <c r="P43" s="113"/>
      <c r="Q43" s="116"/>
      <c r="R43" s="149"/>
      <c r="S43" s="116"/>
      <c r="T43" s="116"/>
      <c r="U43" s="116"/>
      <c r="V43" s="113"/>
      <c r="W43" s="155" t="str">
        <f t="shared" si="17"/>
        <v/>
      </c>
      <c r="X43" s="26" t="str">
        <f t="shared" si="12"/>
        <v/>
      </c>
      <c r="Y43" s="26" t="str">
        <f t="shared" si="13"/>
        <v/>
      </c>
      <c r="Z43" s="26" t="str">
        <f t="shared" si="18"/>
        <v/>
      </c>
      <c r="AA43" s="26" t="str">
        <f t="shared" si="19"/>
        <v/>
      </c>
      <c r="AB43" s="26" t="str">
        <f t="shared" si="20"/>
        <v/>
      </c>
      <c r="AC43" s="26" t="str">
        <f t="shared" si="14"/>
        <v/>
      </c>
      <c r="AD43" s="26" t="str">
        <f>IF(OR(ISBLANK(U43),ISBLANK(Q43),U43="-"),"",IF(ISNA(MATCH(U43,libtwolang,0)),FALSE,IF(AND(Z43=TRUE,INDEX(codetform,MATCH(Qualifikation!Q43,libtform,0))&gt;=10311000,INDEX(codetform,MATCH(Qualifikation!Q43,libtform,0))&lt;=10319900),IF(AND(INDEX(codetwolang,MATCH(Qualifikation!U43,libtwolang,0))&gt;=1,INDEX(codetwolang,MATCH(Qualifikation!U43,libtwolang,0))&lt;=999),TRUE,FALSE),IF(AND(INDEX(codetwolang,MATCH(Qualifikation!U43,libtwolang,0))&gt;=10,INDEX(codetwolang,MATCH(Qualifikation!U43,libtwolang,0))&lt;=99),FALSE,TRUE))))</f>
        <v/>
      </c>
      <c r="AE43" s="26" t="str">
        <f t="shared" si="15"/>
        <v/>
      </c>
      <c r="AF43" s="62" t="str">
        <f t="shared" si="21"/>
        <v/>
      </c>
    </row>
    <row r="44" spans="1:32" x14ac:dyDescent="0.2">
      <c r="A44" s="46" t="str">
        <f t="shared" si="16"/>
        <v/>
      </c>
      <c r="B44" s="46" t="str">
        <f t="shared" si="0"/>
        <v/>
      </c>
      <c r="C44" s="71" t="str">
        <f t="shared" si="1"/>
        <v/>
      </c>
      <c r="D44" s="62" t="str">
        <f t="shared" si="2"/>
        <v/>
      </c>
      <c r="E44" s="62" t="str">
        <f t="shared" si="3"/>
        <v/>
      </c>
      <c r="F44" s="72" t="str">
        <f t="shared" si="4"/>
        <v/>
      </c>
      <c r="G44" s="72" t="str">
        <f t="shared" si="5"/>
        <v/>
      </c>
      <c r="H44" s="63" t="str">
        <f t="shared" si="6"/>
        <v/>
      </c>
      <c r="I44" s="63" t="str">
        <f t="shared" si="7"/>
        <v/>
      </c>
      <c r="J44" s="70" t="str">
        <f t="shared" si="8"/>
        <v/>
      </c>
      <c r="K44" s="70" t="str">
        <f t="shared" si="9"/>
        <v/>
      </c>
      <c r="L44" s="122" t="str">
        <f t="shared" si="10"/>
        <v/>
      </c>
      <c r="M44" s="122" t="str">
        <f t="shared" si="11"/>
        <v/>
      </c>
      <c r="N44" s="121" t="str">
        <f>IF(B44&lt;&gt;"",IF(INDEX(ctrlage,B44)=TRUE,Lieferung!$B$15-(YEAR(INDEX(pgebdat,B44))),""),"")</f>
        <v/>
      </c>
      <c r="O44" s="115"/>
      <c r="P44" s="113"/>
      <c r="Q44" s="116"/>
      <c r="R44" s="149"/>
      <c r="S44" s="116"/>
      <c r="T44" s="116"/>
      <c r="U44" s="116"/>
      <c r="V44" s="113"/>
      <c r="W44" s="155" t="str">
        <f t="shared" si="17"/>
        <v/>
      </c>
      <c r="X44" s="26" t="str">
        <f t="shared" si="12"/>
        <v/>
      </c>
      <c r="Y44" s="26" t="str">
        <f t="shared" si="13"/>
        <v/>
      </c>
      <c r="Z44" s="26" t="str">
        <f t="shared" si="18"/>
        <v/>
      </c>
      <c r="AA44" s="26" t="str">
        <f t="shared" si="19"/>
        <v/>
      </c>
      <c r="AB44" s="26" t="str">
        <f t="shared" si="20"/>
        <v/>
      </c>
      <c r="AC44" s="26" t="str">
        <f t="shared" si="14"/>
        <v/>
      </c>
      <c r="AD44" s="26" t="str">
        <f>IF(OR(ISBLANK(U44),ISBLANK(Q44),U44="-"),"",IF(ISNA(MATCH(U44,libtwolang,0)),FALSE,IF(AND(Z44=TRUE,INDEX(codetform,MATCH(Qualifikation!Q44,libtform,0))&gt;=10311000,INDEX(codetform,MATCH(Qualifikation!Q44,libtform,0))&lt;=10319900),IF(AND(INDEX(codetwolang,MATCH(Qualifikation!U44,libtwolang,0))&gt;=1,INDEX(codetwolang,MATCH(Qualifikation!U44,libtwolang,0))&lt;=999),TRUE,FALSE),IF(AND(INDEX(codetwolang,MATCH(Qualifikation!U44,libtwolang,0))&gt;=10,INDEX(codetwolang,MATCH(Qualifikation!U44,libtwolang,0))&lt;=99),FALSE,TRUE))))</f>
        <v/>
      </c>
      <c r="AE44" s="26" t="str">
        <f t="shared" si="15"/>
        <v/>
      </c>
      <c r="AF44" s="62" t="str">
        <f t="shared" si="21"/>
        <v/>
      </c>
    </row>
    <row r="45" spans="1:32" x14ac:dyDescent="0.2">
      <c r="A45" s="46" t="str">
        <f t="shared" si="16"/>
        <v/>
      </c>
      <c r="B45" s="46" t="str">
        <f t="shared" si="0"/>
        <v/>
      </c>
      <c r="C45" s="71" t="str">
        <f t="shared" si="1"/>
        <v/>
      </c>
      <c r="D45" s="62" t="str">
        <f t="shared" si="2"/>
        <v/>
      </c>
      <c r="E45" s="62" t="str">
        <f t="shared" si="3"/>
        <v/>
      </c>
      <c r="F45" s="72" t="str">
        <f t="shared" si="4"/>
        <v/>
      </c>
      <c r="G45" s="72" t="str">
        <f t="shared" si="5"/>
        <v/>
      </c>
      <c r="H45" s="63" t="str">
        <f t="shared" si="6"/>
        <v/>
      </c>
      <c r="I45" s="63" t="str">
        <f t="shared" si="7"/>
        <v/>
      </c>
      <c r="J45" s="70" t="str">
        <f t="shared" si="8"/>
        <v/>
      </c>
      <c r="K45" s="70" t="str">
        <f t="shared" si="9"/>
        <v/>
      </c>
      <c r="L45" s="122" t="str">
        <f t="shared" si="10"/>
        <v/>
      </c>
      <c r="M45" s="122" t="str">
        <f t="shared" si="11"/>
        <v/>
      </c>
      <c r="N45" s="121" t="str">
        <f>IF(B45&lt;&gt;"",IF(INDEX(ctrlage,B45)=TRUE,Lieferung!$B$15-(YEAR(INDEX(pgebdat,B45))),""),"")</f>
        <v/>
      </c>
      <c r="O45" s="115"/>
      <c r="P45" s="113"/>
      <c r="Q45" s="116"/>
      <c r="R45" s="149"/>
      <c r="S45" s="116"/>
      <c r="T45" s="116"/>
      <c r="U45" s="116"/>
      <c r="V45" s="113"/>
      <c r="W45" s="155" t="str">
        <f t="shared" si="17"/>
        <v/>
      </c>
      <c r="X45" s="26" t="str">
        <f t="shared" si="12"/>
        <v/>
      </c>
      <c r="Y45" s="26" t="str">
        <f t="shared" si="13"/>
        <v/>
      </c>
      <c r="Z45" s="26" t="str">
        <f t="shared" si="18"/>
        <v/>
      </c>
      <c r="AA45" s="26" t="str">
        <f t="shared" si="19"/>
        <v/>
      </c>
      <c r="AB45" s="26" t="str">
        <f t="shared" si="20"/>
        <v/>
      </c>
      <c r="AC45" s="26" t="str">
        <f t="shared" si="14"/>
        <v/>
      </c>
      <c r="AD45" s="26" t="str">
        <f>IF(OR(ISBLANK(U45),ISBLANK(Q45),U45="-"),"",IF(ISNA(MATCH(U45,libtwolang,0)),FALSE,IF(AND(Z45=TRUE,INDEX(codetform,MATCH(Qualifikation!Q45,libtform,0))&gt;=10311000,INDEX(codetform,MATCH(Qualifikation!Q45,libtform,0))&lt;=10319900),IF(AND(INDEX(codetwolang,MATCH(Qualifikation!U45,libtwolang,0))&gt;=1,INDEX(codetwolang,MATCH(Qualifikation!U45,libtwolang,0))&lt;=999),TRUE,FALSE),IF(AND(INDEX(codetwolang,MATCH(Qualifikation!U45,libtwolang,0))&gt;=10,INDEX(codetwolang,MATCH(Qualifikation!U45,libtwolang,0))&lt;=99),FALSE,TRUE))))</f>
        <v/>
      </c>
      <c r="AE45" s="26" t="str">
        <f t="shared" si="15"/>
        <v/>
      </c>
      <c r="AF45" s="62" t="str">
        <f t="shared" si="21"/>
        <v/>
      </c>
    </row>
    <row r="46" spans="1:32" x14ac:dyDescent="0.2">
      <c r="A46" s="46" t="str">
        <f t="shared" si="16"/>
        <v/>
      </c>
      <c r="B46" s="46" t="str">
        <f t="shared" si="0"/>
        <v/>
      </c>
      <c r="C46" s="71" t="str">
        <f t="shared" si="1"/>
        <v/>
      </c>
      <c r="D46" s="62" t="str">
        <f t="shared" si="2"/>
        <v/>
      </c>
      <c r="E46" s="62" t="str">
        <f t="shared" si="3"/>
        <v/>
      </c>
      <c r="F46" s="72" t="str">
        <f t="shared" si="4"/>
        <v/>
      </c>
      <c r="G46" s="72" t="str">
        <f t="shared" si="5"/>
        <v/>
      </c>
      <c r="H46" s="63" t="str">
        <f t="shared" si="6"/>
        <v/>
      </c>
      <c r="I46" s="63" t="str">
        <f t="shared" si="7"/>
        <v/>
      </c>
      <c r="J46" s="70" t="str">
        <f t="shared" si="8"/>
        <v/>
      </c>
      <c r="K46" s="70" t="str">
        <f t="shared" si="9"/>
        <v/>
      </c>
      <c r="L46" s="122" t="str">
        <f t="shared" si="10"/>
        <v/>
      </c>
      <c r="M46" s="122" t="str">
        <f t="shared" si="11"/>
        <v/>
      </c>
      <c r="N46" s="121" t="str">
        <f>IF(B46&lt;&gt;"",IF(INDEX(ctrlage,B46)=TRUE,Lieferung!$B$15-(YEAR(INDEX(pgebdat,B46))),""),"")</f>
        <v/>
      </c>
      <c r="O46" s="115"/>
      <c r="P46" s="113"/>
      <c r="Q46" s="116"/>
      <c r="R46" s="149"/>
      <c r="S46" s="116"/>
      <c r="T46" s="116"/>
      <c r="U46" s="116"/>
      <c r="V46" s="113"/>
      <c r="W46" s="155" t="str">
        <f t="shared" si="17"/>
        <v/>
      </c>
      <c r="X46" s="26" t="str">
        <f t="shared" si="12"/>
        <v/>
      </c>
      <c r="Y46" s="26" t="str">
        <f t="shared" si="13"/>
        <v/>
      </c>
      <c r="Z46" s="26" t="str">
        <f t="shared" si="18"/>
        <v/>
      </c>
      <c r="AA46" s="26" t="str">
        <f t="shared" si="19"/>
        <v/>
      </c>
      <c r="AB46" s="26" t="str">
        <f t="shared" si="20"/>
        <v/>
      </c>
      <c r="AC46" s="26" t="str">
        <f t="shared" si="14"/>
        <v/>
      </c>
      <c r="AD46" s="26" t="str">
        <f>IF(OR(ISBLANK(U46),ISBLANK(Q46),U46="-"),"",IF(ISNA(MATCH(U46,libtwolang,0)),FALSE,IF(AND(Z46=TRUE,INDEX(codetform,MATCH(Qualifikation!Q46,libtform,0))&gt;=10311000,INDEX(codetform,MATCH(Qualifikation!Q46,libtform,0))&lt;=10319900),IF(AND(INDEX(codetwolang,MATCH(Qualifikation!U46,libtwolang,0))&gt;=1,INDEX(codetwolang,MATCH(Qualifikation!U46,libtwolang,0))&lt;=999),TRUE,FALSE),IF(AND(INDEX(codetwolang,MATCH(Qualifikation!U46,libtwolang,0))&gt;=10,INDEX(codetwolang,MATCH(Qualifikation!U46,libtwolang,0))&lt;=99),FALSE,TRUE))))</f>
        <v/>
      </c>
      <c r="AE46" s="26" t="str">
        <f t="shared" si="15"/>
        <v/>
      </c>
      <c r="AF46" s="62" t="str">
        <f t="shared" si="21"/>
        <v/>
      </c>
    </row>
    <row r="47" spans="1:32" x14ac:dyDescent="0.2">
      <c r="A47" s="46" t="str">
        <f t="shared" si="16"/>
        <v/>
      </c>
      <c r="B47" s="46" t="str">
        <f t="shared" si="0"/>
        <v/>
      </c>
      <c r="C47" s="71" t="str">
        <f t="shared" si="1"/>
        <v/>
      </c>
      <c r="D47" s="62" t="str">
        <f t="shared" si="2"/>
        <v/>
      </c>
      <c r="E47" s="62" t="str">
        <f t="shared" si="3"/>
        <v/>
      </c>
      <c r="F47" s="72" t="str">
        <f t="shared" si="4"/>
        <v/>
      </c>
      <c r="G47" s="72" t="str">
        <f t="shared" si="5"/>
        <v/>
      </c>
      <c r="H47" s="63" t="str">
        <f t="shared" si="6"/>
        <v/>
      </c>
      <c r="I47" s="63" t="str">
        <f t="shared" si="7"/>
        <v/>
      </c>
      <c r="J47" s="70" t="str">
        <f t="shared" si="8"/>
        <v/>
      </c>
      <c r="K47" s="70" t="str">
        <f t="shared" si="9"/>
        <v/>
      </c>
      <c r="L47" s="122" t="str">
        <f t="shared" si="10"/>
        <v/>
      </c>
      <c r="M47" s="122" t="str">
        <f t="shared" si="11"/>
        <v/>
      </c>
      <c r="N47" s="121" t="str">
        <f>IF(B47&lt;&gt;"",IF(INDEX(ctrlage,B47)=TRUE,Lieferung!$B$15-(YEAR(INDEX(pgebdat,B47))),""),"")</f>
        <v/>
      </c>
      <c r="O47" s="115"/>
      <c r="P47" s="113"/>
      <c r="Q47" s="116"/>
      <c r="R47" s="149"/>
      <c r="S47" s="116"/>
      <c r="T47" s="116"/>
      <c r="U47" s="116"/>
      <c r="V47" s="113"/>
      <c r="W47" s="155" t="str">
        <f t="shared" si="17"/>
        <v/>
      </c>
      <c r="X47" s="26" t="str">
        <f t="shared" si="12"/>
        <v/>
      </c>
      <c r="Y47" s="26" t="str">
        <f t="shared" si="13"/>
        <v/>
      </c>
      <c r="Z47" s="26" t="str">
        <f t="shared" si="18"/>
        <v/>
      </c>
      <c r="AA47" s="26" t="str">
        <f t="shared" si="19"/>
        <v/>
      </c>
      <c r="AB47" s="26" t="str">
        <f t="shared" si="20"/>
        <v/>
      </c>
      <c r="AC47" s="26" t="str">
        <f t="shared" si="14"/>
        <v/>
      </c>
      <c r="AD47" s="26" t="str">
        <f>IF(OR(ISBLANK(U47),ISBLANK(Q47),U47="-"),"",IF(ISNA(MATCH(U47,libtwolang,0)),FALSE,IF(AND(Z47=TRUE,INDEX(codetform,MATCH(Qualifikation!Q47,libtform,0))&gt;=10311000,INDEX(codetform,MATCH(Qualifikation!Q47,libtform,0))&lt;=10319900),IF(AND(INDEX(codetwolang,MATCH(Qualifikation!U47,libtwolang,0))&gt;=1,INDEX(codetwolang,MATCH(Qualifikation!U47,libtwolang,0))&lt;=999),TRUE,FALSE),IF(AND(INDEX(codetwolang,MATCH(Qualifikation!U47,libtwolang,0))&gt;=10,INDEX(codetwolang,MATCH(Qualifikation!U47,libtwolang,0))&lt;=99),FALSE,TRUE))))</f>
        <v/>
      </c>
      <c r="AE47" s="26" t="str">
        <f t="shared" si="15"/>
        <v/>
      </c>
      <c r="AF47" s="62" t="str">
        <f t="shared" si="21"/>
        <v/>
      </c>
    </row>
    <row r="48" spans="1:32" x14ac:dyDescent="0.2">
      <c r="A48" s="46" t="str">
        <f t="shared" si="16"/>
        <v/>
      </c>
      <c r="B48" s="46" t="str">
        <f t="shared" si="0"/>
        <v/>
      </c>
      <c r="C48" s="71" t="str">
        <f t="shared" si="1"/>
        <v/>
      </c>
      <c r="D48" s="62" t="str">
        <f t="shared" si="2"/>
        <v/>
      </c>
      <c r="E48" s="62" t="str">
        <f t="shared" si="3"/>
        <v/>
      </c>
      <c r="F48" s="72" t="str">
        <f t="shared" si="4"/>
        <v/>
      </c>
      <c r="G48" s="72" t="str">
        <f t="shared" si="5"/>
        <v/>
      </c>
      <c r="H48" s="63" t="str">
        <f t="shared" si="6"/>
        <v/>
      </c>
      <c r="I48" s="63" t="str">
        <f t="shared" si="7"/>
        <v/>
      </c>
      <c r="J48" s="70" t="str">
        <f t="shared" si="8"/>
        <v/>
      </c>
      <c r="K48" s="70" t="str">
        <f t="shared" si="9"/>
        <v/>
      </c>
      <c r="L48" s="122" t="str">
        <f t="shared" si="10"/>
        <v/>
      </c>
      <c r="M48" s="122" t="str">
        <f t="shared" si="11"/>
        <v/>
      </c>
      <c r="N48" s="121" t="str">
        <f>IF(B48&lt;&gt;"",IF(INDEX(ctrlage,B48)=TRUE,Lieferung!$B$15-(YEAR(INDEX(pgebdat,B48))),""),"")</f>
        <v/>
      </c>
      <c r="O48" s="115"/>
      <c r="P48" s="113"/>
      <c r="Q48" s="116"/>
      <c r="R48" s="149"/>
      <c r="S48" s="116"/>
      <c r="T48" s="116"/>
      <c r="U48" s="116"/>
      <c r="V48" s="113"/>
      <c r="W48" s="155" t="str">
        <f t="shared" si="17"/>
        <v/>
      </c>
      <c r="X48" s="26" t="str">
        <f t="shared" si="12"/>
        <v/>
      </c>
      <c r="Y48" s="26" t="str">
        <f t="shared" si="13"/>
        <v/>
      </c>
      <c r="Z48" s="26" t="str">
        <f t="shared" si="18"/>
        <v/>
      </c>
      <c r="AA48" s="26" t="str">
        <f t="shared" si="19"/>
        <v/>
      </c>
      <c r="AB48" s="26" t="str">
        <f t="shared" si="20"/>
        <v/>
      </c>
      <c r="AC48" s="26" t="str">
        <f t="shared" si="14"/>
        <v/>
      </c>
      <c r="AD48" s="26" t="str">
        <f>IF(OR(ISBLANK(U48),ISBLANK(Q48),U48="-"),"",IF(ISNA(MATCH(U48,libtwolang,0)),FALSE,IF(AND(Z48=TRUE,INDEX(codetform,MATCH(Qualifikation!Q48,libtform,0))&gt;=10311000,INDEX(codetform,MATCH(Qualifikation!Q48,libtform,0))&lt;=10319900),IF(AND(INDEX(codetwolang,MATCH(Qualifikation!U48,libtwolang,0))&gt;=1,INDEX(codetwolang,MATCH(Qualifikation!U48,libtwolang,0))&lt;=999),TRUE,FALSE),IF(AND(INDEX(codetwolang,MATCH(Qualifikation!U48,libtwolang,0))&gt;=10,INDEX(codetwolang,MATCH(Qualifikation!U48,libtwolang,0))&lt;=99),FALSE,TRUE))))</f>
        <v/>
      </c>
      <c r="AE48" s="26" t="str">
        <f t="shared" si="15"/>
        <v/>
      </c>
      <c r="AF48" s="62" t="str">
        <f t="shared" si="21"/>
        <v/>
      </c>
    </row>
    <row r="49" spans="1:32" x14ac:dyDescent="0.2">
      <c r="A49" s="46" t="str">
        <f t="shared" si="16"/>
        <v/>
      </c>
      <c r="B49" s="46" t="str">
        <f t="shared" si="0"/>
        <v/>
      </c>
      <c r="C49" s="71" t="str">
        <f t="shared" si="1"/>
        <v/>
      </c>
      <c r="D49" s="62" t="str">
        <f t="shared" si="2"/>
        <v/>
      </c>
      <c r="E49" s="62" t="str">
        <f t="shared" si="3"/>
        <v/>
      </c>
      <c r="F49" s="72" t="str">
        <f t="shared" si="4"/>
        <v/>
      </c>
      <c r="G49" s="72" t="str">
        <f t="shared" si="5"/>
        <v/>
      </c>
      <c r="H49" s="63" t="str">
        <f t="shared" si="6"/>
        <v/>
      </c>
      <c r="I49" s="63" t="str">
        <f t="shared" si="7"/>
        <v/>
      </c>
      <c r="J49" s="70" t="str">
        <f t="shared" si="8"/>
        <v/>
      </c>
      <c r="K49" s="70" t="str">
        <f t="shared" si="9"/>
        <v/>
      </c>
      <c r="L49" s="122" t="str">
        <f t="shared" si="10"/>
        <v/>
      </c>
      <c r="M49" s="122" t="str">
        <f t="shared" si="11"/>
        <v/>
      </c>
      <c r="N49" s="121" t="str">
        <f>IF(B49&lt;&gt;"",IF(INDEX(ctrlage,B49)=TRUE,Lieferung!$B$15-(YEAR(INDEX(pgebdat,B49))),""),"")</f>
        <v/>
      </c>
      <c r="O49" s="115"/>
      <c r="P49" s="113"/>
      <c r="Q49" s="116"/>
      <c r="R49" s="149"/>
      <c r="S49" s="116"/>
      <c r="T49" s="116"/>
      <c r="U49" s="116"/>
      <c r="V49" s="113"/>
      <c r="W49" s="155" t="str">
        <f t="shared" si="17"/>
        <v/>
      </c>
      <c r="X49" s="26" t="str">
        <f t="shared" si="12"/>
        <v/>
      </c>
      <c r="Y49" s="26" t="str">
        <f t="shared" si="13"/>
        <v/>
      </c>
      <c r="Z49" s="26" t="str">
        <f t="shared" si="18"/>
        <v/>
      </c>
      <c r="AA49" s="26" t="str">
        <f t="shared" si="19"/>
        <v/>
      </c>
      <c r="AB49" s="26" t="str">
        <f t="shared" si="20"/>
        <v/>
      </c>
      <c r="AC49" s="26" t="str">
        <f t="shared" si="14"/>
        <v/>
      </c>
      <c r="AD49" s="26" t="str">
        <f>IF(OR(ISBLANK(U49),ISBLANK(Q49),U49="-"),"",IF(ISNA(MATCH(U49,libtwolang,0)),FALSE,IF(AND(Z49=TRUE,INDEX(codetform,MATCH(Qualifikation!Q49,libtform,0))&gt;=10311000,INDEX(codetform,MATCH(Qualifikation!Q49,libtform,0))&lt;=10319900),IF(AND(INDEX(codetwolang,MATCH(Qualifikation!U49,libtwolang,0))&gt;=1,INDEX(codetwolang,MATCH(Qualifikation!U49,libtwolang,0))&lt;=999),TRUE,FALSE),IF(AND(INDEX(codetwolang,MATCH(Qualifikation!U49,libtwolang,0))&gt;=10,INDEX(codetwolang,MATCH(Qualifikation!U49,libtwolang,0))&lt;=99),FALSE,TRUE))))</f>
        <v/>
      </c>
      <c r="AE49" s="26" t="str">
        <f t="shared" si="15"/>
        <v/>
      </c>
      <c r="AF49" s="62" t="str">
        <f t="shared" si="21"/>
        <v/>
      </c>
    </row>
    <row r="50" spans="1:32" x14ac:dyDescent="0.2">
      <c r="A50" s="46" t="str">
        <f t="shared" si="16"/>
        <v/>
      </c>
      <c r="B50" s="46" t="str">
        <f t="shared" si="0"/>
        <v/>
      </c>
      <c r="C50" s="71" t="str">
        <f t="shared" si="1"/>
        <v/>
      </c>
      <c r="D50" s="62" t="str">
        <f t="shared" si="2"/>
        <v/>
      </c>
      <c r="E50" s="62" t="str">
        <f t="shared" si="3"/>
        <v/>
      </c>
      <c r="F50" s="72" t="str">
        <f t="shared" si="4"/>
        <v/>
      </c>
      <c r="G50" s="72" t="str">
        <f t="shared" si="5"/>
        <v/>
      </c>
      <c r="H50" s="63" t="str">
        <f t="shared" si="6"/>
        <v/>
      </c>
      <c r="I50" s="63" t="str">
        <f t="shared" si="7"/>
        <v/>
      </c>
      <c r="J50" s="70" t="str">
        <f t="shared" si="8"/>
        <v/>
      </c>
      <c r="K50" s="70" t="str">
        <f t="shared" si="9"/>
        <v/>
      </c>
      <c r="L50" s="122" t="str">
        <f t="shared" si="10"/>
        <v/>
      </c>
      <c r="M50" s="122" t="str">
        <f t="shared" si="11"/>
        <v/>
      </c>
      <c r="N50" s="121" t="str">
        <f>IF(B50&lt;&gt;"",IF(INDEX(ctrlage,B50)=TRUE,Lieferung!$B$15-(YEAR(INDEX(pgebdat,B50))),""),"")</f>
        <v/>
      </c>
      <c r="O50" s="115"/>
      <c r="P50" s="113"/>
      <c r="Q50" s="116"/>
      <c r="R50" s="149"/>
      <c r="S50" s="116"/>
      <c r="T50" s="116"/>
      <c r="U50" s="116"/>
      <c r="V50" s="113"/>
      <c r="W50" s="155" t="str">
        <f t="shared" si="17"/>
        <v/>
      </c>
      <c r="X50" s="26" t="str">
        <f t="shared" si="12"/>
        <v/>
      </c>
      <c r="Y50" s="26" t="str">
        <f t="shared" si="13"/>
        <v/>
      </c>
      <c r="Z50" s="26" t="str">
        <f t="shared" si="18"/>
        <v/>
      </c>
      <c r="AA50" s="26" t="str">
        <f t="shared" si="19"/>
        <v/>
      </c>
      <c r="AB50" s="26" t="str">
        <f t="shared" si="20"/>
        <v/>
      </c>
      <c r="AC50" s="26" t="str">
        <f t="shared" si="14"/>
        <v/>
      </c>
      <c r="AD50" s="26" t="str">
        <f>IF(OR(ISBLANK(U50),ISBLANK(Q50),U50="-"),"",IF(ISNA(MATCH(U50,libtwolang,0)),FALSE,IF(AND(Z50=TRUE,INDEX(codetform,MATCH(Qualifikation!Q50,libtform,0))&gt;=10311000,INDEX(codetform,MATCH(Qualifikation!Q50,libtform,0))&lt;=10319900),IF(AND(INDEX(codetwolang,MATCH(Qualifikation!U50,libtwolang,0))&gt;=1,INDEX(codetwolang,MATCH(Qualifikation!U50,libtwolang,0))&lt;=999),TRUE,FALSE),IF(AND(INDEX(codetwolang,MATCH(Qualifikation!U50,libtwolang,0))&gt;=10,INDEX(codetwolang,MATCH(Qualifikation!U50,libtwolang,0))&lt;=99),FALSE,TRUE))))</f>
        <v/>
      </c>
      <c r="AE50" s="26" t="str">
        <f t="shared" si="15"/>
        <v/>
      </c>
      <c r="AF50" s="62" t="str">
        <f t="shared" si="21"/>
        <v/>
      </c>
    </row>
    <row r="51" spans="1:32" x14ac:dyDescent="0.2">
      <c r="A51" s="46" t="str">
        <f t="shared" si="16"/>
        <v/>
      </c>
      <c r="B51" s="46" t="str">
        <f t="shared" si="0"/>
        <v/>
      </c>
      <c r="C51" s="71" t="str">
        <f t="shared" si="1"/>
        <v/>
      </c>
      <c r="D51" s="62" t="str">
        <f t="shared" si="2"/>
        <v/>
      </c>
      <c r="E51" s="62" t="str">
        <f t="shared" si="3"/>
        <v/>
      </c>
      <c r="F51" s="72" t="str">
        <f t="shared" si="4"/>
        <v/>
      </c>
      <c r="G51" s="72" t="str">
        <f t="shared" si="5"/>
        <v/>
      </c>
      <c r="H51" s="63" t="str">
        <f t="shared" si="6"/>
        <v/>
      </c>
      <c r="I51" s="63" t="str">
        <f t="shared" si="7"/>
        <v/>
      </c>
      <c r="J51" s="70" t="str">
        <f t="shared" si="8"/>
        <v/>
      </c>
      <c r="K51" s="70" t="str">
        <f t="shared" si="9"/>
        <v/>
      </c>
      <c r="L51" s="122" t="str">
        <f t="shared" si="10"/>
        <v/>
      </c>
      <c r="M51" s="122" t="str">
        <f t="shared" si="11"/>
        <v/>
      </c>
      <c r="N51" s="121" t="str">
        <f>IF(B51&lt;&gt;"",IF(INDEX(ctrlage,B51)=TRUE,Lieferung!$B$15-(YEAR(INDEX(pgebdat,B51))),""),"")</f>
        <v/>
      </c>
      <c r="O51" s="115"/>
      <c r="P51" s="113"/>
      <c r="Q51" s="116"/>
      <c r="R51" s="149"/>
      <c r="S51" s="116"/>
      <c r="T51" s="116"/>
      <c r="U51" s="116"/>
      <c r="V51" s="113"/>
      <c r="W51" s="155" t="str">
        <f t="shared" si="17"/>
        <v/>
      </c>
      <c r="X51" s="26" t="str">
        <f t="shared" si="12"/>
        <v/>
      </c>
      <c r="Y51" s="26" t="str">
        <f t="shared" si="13"/>
        <v/>
      </c>
      <c r="Z51" s="26" t="str">
        <f t="shared" si="18"/>
        <v/>
      </c>
      <c r="AA51" s="26" t="str">
        <f t="shared" si="19"/>
        <v/>
      </c>
      <c r="AB51" s="26" t="str">
        <f t="shared" si="20"/>
        <v/>
      </c>
      <c r="AC51" s="26" t="str">
        <f t="shared" si="14"/>
        <v/>
      </c>
      <c r="AD51" s="26" t="str">
        <f>IF(OR(ISBLANK(U51),ISBLANK(Q51),U51="-"),"",IF(ISNA(MATCH(U51,libtwolang,0)),FALSE,IF(AND(Z51=TRUE,INDEX(codetform,MATCH(Qualifikation!Q51,libtform,0))&gt;=10311000,INDEX(codetform,MATCH(Qualifikation!Q51,libtform,0))&lt;=10319900),IF(AND(INDEX(codetwolang,MATCH(Qualifikation!U51,libtwolang,0))&gt;=1,INDEX(codetwolang,MATCH(Qualifikation!U51,libtwolang,0))&lt;=999),TRUE,FALSE),IF(AND(INDEX(codetwolang,MATCH(Qualifikation!U51,libtwolang,0))&gt;=10,INDEX(codetwolang,MATCH(Qualifikation!U51,libtwolang,0))&lt;=99),FALSE,TRUE))))</f>
        <v/>
      </c>
      <c r="AE51" s="26" t="str">
        <f t="shared" si="15"/>
        <v/>
      </c>
      <c r="AF51" s="62" t="str">
        <f t="shared" si="21"/>
        <v/>
      </c>
    </row>
    <row r="52" spans="1:32" x14ac:dyDescent="0.2">
      <c r="A52" s="46" t="str">
        <f t="shared" si="16"/>
        <v/>
      </c>
      <c r="B52" s="46" t="str">
        <f t="shared" si="0"/>
        <v/>
      </c>
      <c r="C52" s="71" t="str">
        <f t="shared" si="1"/>
        <v/>
      </c>
      <c r="D52" s="62" t="str">
        <f t="shared" si="2"/>
        <v/>
      </c>
      <c r="E52" s="62" t="str">
        <f t="shared" si="3"/>
        <v/>
      </c>
      <c r="F52" s="72" t="str">
        <f t="shared" si="4"/>
        <v/>
      </c>
      <c r="G52" s="72" t="str">
        <f t="shared" si="5"/>
        <v/>
      </c>
      <c r="H52" s="63" t="str">
        <f t="shared" si="6"/>
        <v/>
      </c>
      <c r="I52" s="63" t="str">
        <f t="shared" si="7"/>
        <v/>
      </c>
      <c r="J52" s="70" t="str">
        <f t="shared" si="8"/>
        <v/>
      </c>
      <c r="K52" s="70" t="str">
        <f t="shared" si="9"/>
        <v/>
      </c>
      <c r="L52" s="122" t="str">
        <f t="shared" si="10"/>
        <v/>
      </c>
      <c r="M52" s="122" t="str">
        <f t="shared" si="11"/>
        <v/>
      </c>
      <c r="N52" s="121" t="str">
        <f>IF(B52&lt;&gt;"",IF(INDEX(ctrlage,B52)=TRUE,Lieferung!$B$15-(YEAR(INDEX(pgebdat,B52))),""),"")</f>
        <v/>
      </c>
      <c r="O52" s="115"/>
      <c r="P52" s="113"/>
      <c r="Q52" s="116"/>
      <c r="R52" s="149"/>
      <c r="S52" s="116"/>
      <c r="T52" s="116"/>
      <c r="U52" s="116"/>
      <c r="V52" s="113"/>
      <c r="W52" s="155" t="str">
        <f t="shared" si="17"/>
        <v/>
      </c>
      <c r="X52" s="26" t="str">
        <f t="shared" si="12"/>
        <v/>
      </c>
      <c r="Y52" s="26" t="str">
        <f t="shared" si="13"/>
        <v/>
      </c>
      <c r="Z52" s="26" t="str">
        <f t="shared" si="18"/>
        <v/>
      </c>
      <c r="AA52" s="26" t="str">
        <f t="shared" si="19"/>
        <v/>
      </c>
      <c r="AB52" s="26" t="str">
        <f t="shared" si="20"/>
        <v/>
      </c>
      <c r="AC52" s="26" t="str">
        <f t="shared" si="14"/>
        <v/>
      </c>
      <c r="AD52" s="26" t="str">
        <f>IF(OR(ISBLANK(U52),ISBLANK(Q52),U52="-"),"",IF(ISNA(MATCH(U52,libtwolang,0)),FALSE,IF(AND(Z52=TRUE,INDEX(codetform,MATCH(Qualifikation!Q52,libtform,0))&gt;=10311000,INDEX(codetform,MATCH(Qualifikation!Q52,libtform,0))&lt;=10319900),IF(AND(INDEX(codetwolang,MATCH(Qualifikation!U52,libtwolang,0))&gt;=1,INDEX(codetwolang,MATCH(Qualifikation!U52,libtwolang,0))&lt;=999),TRUE,FALSE),IF(AND(INDEX(codetwolang,MATCH(Qualifikation!U52,libtwolang,0))&gt;=10,INDEX(codetwolang,MATCH(Qualifikation!U52,libtwolang,0))&lt;=99),FALSE,TRUE))))</f>
        <v/>
      </c>
      <c r="AE52" s="26" t="str">
        <f t="shared" si="15"/>
        <v/>
      </c>
      <c r="AF52" s="62" t="str">
        <f t="shared" si="21"/>
        <v/>
      </c>
    </row>
    <row r="53" spans="1:32" x14ac:dyDescent="0.2">
      <c r="A53" s="46" t="str">
        <f t="shared" si="16"/>
        <v/>
      </c>
      <c r="B53" s="46" t="str">
        <f t="shared" si="0"/>
        <v/>
      </c>
      <c r="C53" s="71" t="str">
        <f t="shared" si="1"/>
        <v/>
      </c>
      <c r="D53" s="62" t="str">
        <f t="shared" si="2"/>
        <v/>
      </c>
      <c r="E53" s="62" t="str">
        <f t="shared" si="3"/>
        <v/>
      </c>
      <c r="F53" s="72" t="str">
        <f t="shared" si="4"/>
        <v/>
      </c>
      <c r="G53" s="72" t="str">
        <f t="shared" si="5"/>
        <v/>
      </c>
      <c r="H53" s="63" t="str">
        <f t="shared" si="6"/>
        <v/>
      </c>
      <c r="I53" s="63" t="str">
        <f t="shared" si="7"/>
        <v/>
      </c>
      <c r="J53" s="70" t="str">
        <f t="shared" si="8"/>
        <v/>
      </c>
      <c r="K53" s="70" t="str">
        <f t="shared" si="9"/>
        <v/>
      </c>
      <c r="L53" s="122" t="str">
        <f t="shared" si="10"/>
        <v/>
      </c>
      <c r="M53" s="122" t="str">
        <f t="shared" si="11"/>
        <v/>
      </c>
      <c r="N53" s="121" t="str">
        <f>IF(B53&lt;&gt;"",IF(INDEX(ctrlage,B53)=TRUE,Lieferung!$B$15-(YEAR(INDEX(pgebdat,B53))),""),"")</f>
        <v/>
      </c>
      <c r="O53" s="115"/>
      <c r="P53" s="113"/>
      <c r="Q53" s="116"/>
      <c r="R53" s="149"/>
      <c r="S53" s="116"/>
      <c r="T53" s="116"/>
      <c r="U53" s="116"/>
      <c r="V53" s="113"/>
      <c r="W53" s="155" t="str">
        <f t="shared" si="17"/>
        <v/>
      </c>
      <c r="X53" s="26" t="str">
        <f t="shared" si="12"/>
        <v/>
      </c>
      <c r="Y53" s="26" t="str">
        <f t="shared" si="13"/>
        <v/>
      </c>
      <c r="Z53" s="26" t="str">
        <f t="shared" si="18"/>
        <v/>
      </c>
      <c r="AA53" s="26" t="str">
        <f t="shared" si="19"/>
        <v/>
      </c>
      <c r="AB53" s="26" t="str">
        <f t="shared" si="20"/>
        <v/>
      </c>
      <c r="AC53" s="26" t="str">
        <f t="shared" si="14"/>
        <v/>
      </c>
      <c r="AD53" s="26" t="str">
        <f>IF(OR(ISBLANK(U53),ISBLANK(Q53),U53="-"),"",IF(ISNA(MATCH(U53,libtwolang,0)),FALSE,IF(AND(Z53=TRUE,INDEX(codetform,MATCH(Qualifikation!Q53,libtform,0))&gt;=10311000,INDEX(codetform,MATCH(Qualifikation!Q53,libtform,0))&lt;=10319900),IF(AND(INDEX(codetwolang,MATCH(Qualifikation!U53,libtwolang,0))&gt;=1,INDEX(codetwolang,MATCH(Qualifikation!U53,libtwolang,0))&lt;=999),TRUE,FALSE),IF(AND(INDEX(codetwolang,MATCH(Qualifikation!U53,libtwolang,0))&gt;=10,INDEX(codetwolang,MATCH(Qualifikation!U53,libtwolang,0))&lt;=99),FALSE,TRUE))))</f>
        <v/>
      </c>
      <c r="AE53" s="26" t="str">
        <f t="shared" si="15"/>
        <v/>
      </c>
      <c r="AF53" s="62" t="str">
        <f t="shared" si="21"/>
        <v/>
      </c>
    </row>
    <row r="54" spans="1:32" x14ac:dyDescent="0.2">
      <c r="A54" s="46" t="str">
        <f t="shared" si="16"/>
        <v/>
      </c>
      <c r="B54" s="46" t="str">
        <f t="shared" si="0"/>
        <v/>
      </c>
      <c r="C54" s="71" t="str">
        <f t="shared" si="1"/>
        <v/>
      </c>
      <c r="D54" s="62" t="str">
        <f t="shared" si="2"/>
        <v/>
      </c>
      <c r="E54" s="62" t="str">
        <f t="shared" si="3"/>
        <v/>
      </c>
      <c r="F54" s="72" t="str">
        <f t="shared" si="4"/>
        <v/>
      </c>
      <c r="G54" s="72" t="str">
        <f t="shared" si="5"/>
        <v/>
      </c>
      <c r="H54" s="63" t="str">
        <f t="shared" si="6"/>
        <v/>
      </c>
      <c r="I54" s="63" t="str">
        <f t="shared" si="7"/>
        <v/>
      </c>
      <c r="J54" s="70" t="str">
        <f t="shared" si="8"/>
        <v/>
      </c>
      <c r="K54" s="70" t="str">
        <f t="shared" si="9"/>
        <v/>
      </c>
      <c r="L54" s="122" t="str">
        <f t="shared" si="10"/>
        <v/>
      </c>
      <c r="M54" s="122" t="str">
        <f t="shared" si="11"/>
        <v/>
      </c>
      <c r="N54" s="121" t="str">
        <f>IF(B54&lt;&gt;"",IF(INDEX(ctrlage,B54)=TRUE,Lieferung!$B$15-(YEAR(INDEX(pgebdat,B54))),""),"")</f>
        <v/>
      </c>
      <c r="O54" s="115"/>
      <c r="P54" s="113"/>
      <c r="Q54" s="116"/>
      <c r="R54" s="149"/>
      <c r="S54" s="116"/>
      <c r="T54" s="116"/>
      <c r="U54" s="116"/>
      <c r="V54" s="113"/>
      <c r="W54" s="155" t="str">
        <f t="shared" si="17"/>
        <v/>
      </c>
      <c r="X54" s="26" t="str">
        <f t="shared" si="12"/>
        <v/>
      </c>
      <c r="Y54" s="26" t="str">
        <f t="shared" si="13"/>
        <v/>
      </c>
      <c r="Z54" s="26" t="str">
        <f t="shared" si="18"/>
        <v/>
      </c>
      <c r="AA54" s="26" t="str">
        <f t="shared" si="19"/>
        <v/>
      </c>
      <c r="AB54" s="26" t="str">
        <f t="shared" si="20"/>
        <v/>
      </c>
      <c r="AC54" s="26" t="str">
        <f t="shared" si="14"/>
        <v/>
      </c>
      <c r="AD54" s="26" t="str">
        <f>IF(OR(ISBLANK(U54),ISBLANK(Q54),U54="-"),"",IF(ISNA(MATCH(U54,libtwolang,0)),FALSE,IF(AND(Z54=TRUE,INDEX(codetform,MATCH(Qualifikation!Q54,libtform,0))&gt;=10311000,INDEX(codetform,MATCH(Qualifikation!Q54,libtform,0))&lt;=10319900),IF(AND(INDEX(codetwolang,MATCH(Qualifikation!U54,libtwolang,0))&gt;=1,INDEX(codetwolang,MATCH(Qualifikation!U54,libtwolang,0))&lt;=999),TRUE,FALSE),IF(AND(INDEX(codetwolang,MATCH(Qualifikation!U54,libtwolang,0))&gt;=10,INDEX(codetwolang,MATCH(Qualifikation!U54,libtwolang,0))&lt;=99),FALSE,TRUE))))</f>
        <v/>
      </c>
      <c r="AE54" s="26" t="str">
        <f t="shared" si="15"/>
        <v/>
      </c>
      <c r="AF54" s="62" t="str">
        <f t="shared" si="21"/>
        <v/>
      </c>
    </row>
    <row r="55" spans="1:32" x14ac:dyDescent="0.2">
      <c r="A55" s="46" t="str">
        <f t="shared" si="16"/>
        <v/>
      </c>
      <c r="B55" s="46" t="str">
        <f t="shared" si="0"/>
        <v/>
      </c>
      <c r="C55" s="71" t="str">
        <f t="shared" si="1"/>
        <v/>
      </c>
      <c r="D55" s="62" t="str">
        <f t="shared" si="2"/>
        <v/>
      </c>
      <c r="E55" s="62" t="str">
        <f t="shared" si="3"/>
        <v/>
      </c>
      <c r="F55" s="72" t="str">
        <f t="shared" si="4"/>
        <v/>
      </c>
      <c r="G55" s="72" t="str">
        <f t="shared" si="5"/>
        <v/>
      </c>
      <c r="H55" s="63" t="str">
        <f t="shared" si="6"/>
        <v/>
      </c>
      <c r="I55" s="63" t="str">
        <f t="shared" si="7"/>
        <v/>
      </c>
      <c r="J55" s="70" t="str">
        <f t="shared" si="8"/>
        <v/>
      </c>
      <c r="K55" s="70" t="str">
        <f t="shared" si="9"/>
        <v/>
      </c>
      <c r="L55" s="122" t="str">
        <f t="shared" si="10"/>
        <v/>
      </c>
      <c r="M55" s="122" t="str">
        <f t="shared" si="11"/>
        <v/>
      </c>
      <c r="N55" s="121" t="str">
        <f>IF(B55&lt;&gt;"",IF(INDEX(ctrlage,B55)=TRUE,Lieferung!$B$15-(YEAR(INDEX(pgebdat,B55))),""),"")</f>
        <v/>
      </c>
      <c r="O55" s="115"/>
      <c r="P55" s="113"/>
      <c r="Q55" s="116"/>
      <c r="R55" s="149"/>
      <c r="S55" s="116"/>
      <c r="T55" s="116"/>
      <c r="U55" s="116"/>
      <c r="V55" s="113"/>
      <c r="W55" s="155" t="str">
        <f t="shared" si="17"/>
        <v/>
      </c>
      <c r="X55" s="26" t="str">
        <f t="shared" si="12"/>
        <v/>
      </c>
      <c r="Y55" s="26" t="str">
        <f t="shared" si="13"/>
        <v/>
      </c>
      <c r="Z55" s="26" t="str">
        <f t="shared" si="18"/>
        <v/>
      </c>
      <c r="AA55" s="26" t="str">
        <f t="shared" si="19"/>
        <v/>
      </c>
      <c r="AB55" s="26" t="str">
        <f t="shared" si="20"/>
        <v/>
      </c>
      <c r="AC55" s="26" t="str">
        <f t="shared" si="14"/>
        <v/>
      </c>
      <c r="AD55" s="26" t="str">
        <f>IF(OR(ISBLANK(U55),ISBLANK(Q55),U55="-"),"",IF(ISNA(MATCH(U55,libtwolang,0)),FALSE,IF(AND(Z55=TRUE,INDEX(codetform,MATCH(Qualifikation!Q55,libtform,0))&gt;=10311000,INDEX(codetform,MATCH(Qualifikation!Q55,libtform,0))&lt;=10319900),IF(AND(INDEX(codetwolang,MATCH(Qualifikation!U55,libtwolang,0))&gt;=1,INDEX(codetwolang,MATCH(Qualifikation!U55,libtwolang,0))&lt;=999),TRUE,FALSE),IF(AND(INDEX(codetwolang,MATCH(Qualifikation!U55,libtwolang,0))&gt;=10,INDEX(codetwolang,MATCH(Qualifikation!U55,libtwolang,0))&lt;=99),FALSE,TRUE))))</f>
        <v/>
      </c>
      <c r="AE55" s="26" t="str">
        <f t="shared" si="15"/>
        <v/>
      </c>
      <c r="AF55" s="62" t="str">
        <f t="shared" si="21"/>
        <v/>
      </c>
    </row>
    <row r="56" spans="1:32" x14ac:dyDescent="0.2">
      <c r="A56" s="46" t="str">
        <f t="shared" si="16"/>
        <v/>
      </c>
      <c r="B56" s="46" t="str">
        <f t="shared" si="0"/>
        <v/>
      </c>
      <c r="C56" s="71" t="str">
        <f t="shared" si="1"/>
        <v/>
      </c>
      <c r="D56" s="62" t="str">
        <f t="shared" si="2"/>
        <v/>
      </c>
      <c r="E56" s="62" t="str">
        <f t="shared" si="3"/>
        <v/>
      </c>
      <c r="F56" s="72" t="str">
        <f t="shared" si="4"/>
        <v/>
      </c>
      <c r="G56" s="72" t="str">
        <f t="shared" si="5"/>
        <v/>
      </c>
      <c r="H56" s="63" t="str">
        <f t="shared" si="6"/>
        <v/>
      </c>
      <c r="I56" s="63" t="str">
        <f t="shared" si="7"/>
        <v/>
      </c>
      <c r="J56" s="70" t="str">
        <f t="shared" si="8"/>
        <v/>
      </c>
      <c r="K56" s="70" t="str">
        <f t="shared" si="9"/>
        <v/>
      </c>
      <c r="L56" s="122" t="str">
        <f t="shared" si="10"/>
        <v/>
      </c>
      <c r="M56" s="122" t="str">
        <f t="shared" si="11"/>
        <v/>
      </c>
      <c r="N56" s="121" t="str">
        <f>IF(B56&lt;&gt;"",IF(INDEX(ctrlage,B56)=TRUE,Lieferung!$B$15-(YEAR(INDEX(pgebdat,B56))),""),"")</f>
        <v/>
      </c>
      <c r="O56" s="115"/>
      <c r="P56" s="113"/>
      <c r="Q56" s="116"/>
      <c r="R56" s="149"/>
      <c r="S56" s="116"/>
      <c r="T56" s="116"/>
      <c r="U56" s="116"/>
      <c r="V56" s="113"/>
      <c r="W56" s="155" t="str">
        <f t="shared" si="17"/>
        <v/>
      </c>
      <c r="X56" s="26" t="str">
        <f t="shared" si="12"/>
        <v/>
      </c>
      <c r="Y56" s="26" t="str">
        <f t="shared" si="13"/>
        <v/>
      </c>
      <c r="Z56" s="26" t="str">
        <f t="shared" si="18"/>
        <v/>
      </c>
      <c r="AA56" s="26" t="str">
        <f t="shared" si="19"/>
        <v/>
      </c>
      <c r="AB56" s="26" t="str">
        <f t="shared" si="20"/>
        <v/>
      </c>
      <c r="AC56" s="26" t="str">
        <f t="shared" si="14"/>
        <v/>
      </c>
      <c r="AD56" s="26" t="str">
        <f>IF(OR(ISBLANK(U56),ISBLANK(Q56),U56="-"),"",IF(ISNA(MATCH(U56,libtwolang,0)),FALSE,IF(AND(Z56=TRUE,INDEX(codetform,MATCH(Qualifikation!Q56,libtform,0))&gt;=10311000,INDEX(codetform,MATCH(Qualifikation!Q56,libtform,0))&lt;=10319900),IF(AND(INDEX(codetwolang,MATCH(Qualifikation!U56,libtwolang,0))&gt;=1,INDEX(codetwolang,MATCH(Qualifikation!U56,libtwolang,0))&lt;=999),TRUE,FALSE),IF(AND(INDEX(codetwolang,MATCH(Qualifikation!U56,libtwolang,0))&gt;=10,INDEX(codetwolang,MATCH(Qualifikation!U56,libtwolang,0))&lt;=99),FALSE,TRUE))))</f>
        <v/>
      </c>
      <c r="AE56" s="26" t="str">
        <f t="shared" si="15"/>
        <v/>
      </c>
      <c r="AF56" s="62" t="str">
        <f t="shared" si="21"/>
        <v/>
      </c>
    </row>
    <row r="57" spans="1:32" x14ac:dyDescent="0.2">
      <c r="A57" s="46" t="str">
        <f t="shared" si="16"/>
        <v/>
      </c>
      <c r="B57" s="46" t="str">
        <f t="shared" si="0"/>
        <v/>
      </c>
      <c r="C57" s="71" t="str">
        <f t="shared" si="1"/>
        <v/>
      </c>
      <c r="D57" s="62" t="str">
        <f t="shared" si="2"/>
        <v/>
      </c>
      <c r="E57" s="62" t="str">
        <f t="shared" si="3"/>
        <v/>
      </c>
      <c r="F57" s="72" t="str">
        <f t="shared" si="4"/>
        <v/>
      </c>
      <c r="G57" s="72" t="str">
        <f t="shared" si="5"/>
        <v/>
      </c>
      <c r="H57" s="63" t="str">
        <f t="shared" si="6"/>
        <v/>
      </c>
      <c r="I57" s="63" t="str">
        <f t="shared" si="7"/>
        <v/>
      </c>
      <c r="J57" s="70" t="str">
        <f t="shared" si="8"/>
        <v/>
      </c>
      <c r="K57" s="70" t="str">
        <f t="shared" si="9"/>
        <v/>
      </c>
      <c r="L57" s="122" t="str">
        <f t="shared" si="10"/>
        <v/>
      </c>
      <c r="M57" s="122" t="str">
        <f t="shared" si="11"/>
        <v/>
      </c>
      <c r="N57" s="121" t="str">
        <f>IF(B57&lt;&gt;"",IF(INDEX(ctrlage,B57)=TRUE,Lieferung!$B$15-(YEAR(INDEX(pgebdat,B57))),""),"")</f>
        <v/>
      </c>
      <c r="O57" s="115"/>
      <c r="P57" s="113"/>
      <c r="Q57" s="116"/>
      <c r="R57" s="149"/>
      <c r="S57" s="116"/>
      <c r="T57" s="116"/>
      <c r="U57" s="116"/>
      <c r="V57" s="113"/>
      <c r="W57" s="155" t="str">
        <f t="shared" si="17"/>
        <v/>
      </c>
      <c r="X57" s="26" t="str">
        <f t="shared" si="12"/>
        <v/>
      </c>
      <c r="Y57" s="26" t="str">
        <f t="shared" si="13"/>
        <v/>
      </c>
      <c r="Z57" s="26" t="str">
        <f t="shared" si="18"/>
        <v/>
      </c>
      <c r="AA57" s="26" t="str">
        <f t="shared" si="19"/>
        <v/>
      </c>
      <c r="AB57" s="26" t="str">
        <f t="shared" si="20"/>
        <v/>
      </c>
      <c r="AC57" s="26" t="str">
        <f t="shared" si="14"/>
        <v/>
      </c>
      <c r="AD57" s="26" t="str">
        <f>IF(OR(ISBLANK(U57),ISBLANK(Q57),U57="-"),"",IF(ISNA(MATCH(U57,libtwolang,0)),FALSE,IF(AND(Z57=TRUE,INDEX(codetform,MATCH(Qualifikation!Q57,libtform,0))&gt;=10311000,INDEX(codetform,MATCH(Qualifikation!Q57,libtform,0))&lt;=10319900),IF(AND(INDEX(codetwolang,MATCH(Qualifikation!U57,libtwolang,0))&gt;=1,INDEX(codetwolang,MATCH(Qualifikation!U57,libtwolang,0))&lt;=999),TRUE,FALSE),IF(AND(INDEX(codetwolang,MATCH(Qualifikation!U57,libtwolang,0))&gt;=10,INDEX(codetwolang,MATCH(Qualifikation!U57,libtwolang,0))&lt;=99),FALSE,TRUE))))</f>
        <v/>
      </c>
      <c r="AE57" s="26" t="str">
        <f t="shared" si="15"/>
        <v/>
      </c>
      <c r="AF57" s="62" t="str">
        <f t="shared" si="21"/>
        <v/>
      </c>
    </row>
    <row r="58" spans="1:32" x14ac:dyDescent="0.2">
      <c r="A58" s="46" t="str">
        <f t="shared" si="16"/>
        <v/>
      </c>
      <c r="B58" s="46" t="str">
        <f t="shared" si="0"/>
        <v/>
      </c>
      <c r="C58" s="71" t="str">
        <f t="shared" si="1"/>
        <v/>
      </c>
      <c r="D58" s="62" t="str">
        <f t="shared" si="2"/>
        <v/>
      </c>
      <c r="E58" s="62" t="str">
        <f t="shared" si="3"/>
        <v/>
      </c>
      <c r="F58" s="72" t="str">
        <f t="shared" si="4"/>
        <v/>
      </c>
      <c r="G58" s="72" t="str">
        <f t="shared" si="5"/>
        <v/>
      </c>
      <c r="H58" s="63" t="str">
        <f t="shared" si="6"/>
        <v/>
      </c>
      <c r="I58" s="63" t="str">
        <f t="shared" si="7"/>
        <v/>
      </c>
      <c r="J58" s="70" t="str">
        <f t="shared" si="8"/>
        <v/>
      </c>
      <c r="K58" s="70" t="str">
        <f t="shared" si="9"/>
        <v/>
      </c>
      <c r="L58" s="122" t="str">
        <f t="shared" si="10"/>
        <v/>
      </c>
      <c r="M58" s="122" t="str">
        <f t="shared" si="11"/>
        <v/>
      </c>
      <c r="N58" s="121" t="str">
        <f>IF(B58&lt;&gt;"",IF(INDEX(ctrlage,B58)=TRUE,Lieferung!$B$15-(YEAR(INDEX(pgebdat,B58))),""),"")</f>
        <v/>
      </c>
      <c r="O58" s="115"/>
      <c r="P58" s="113"/>
      <c r="Q58" s="116"/>
      <c r="R58" s="149"/>
      <c r="S58" s="116"/>
      <c r="T58" s="116"/>
      <c r="U58" s="116"/>
      <c r="V58" s="113"/>
      <c r="W58" s="155" t="str">
        <f t="shared" si="17"/>
        <v/>
      </c>
      <c r="X58" s="26" t="str">
        <f t="shared" si="12"/>
        <v/>
      </c>
      <c r="Y58" s="26" t="str">
        <f t="shared" si="13"/>
        <v/>
      </c>
      <c r="Z58" s="26" t="str">
        <f t="shared" si="18"/>
        <v/>
      </c>
      <c r="AA58" s="26" t="str">
        <f t="shared" si="19"/>
        <v/>
      </c>
      <c r="AB58" s="26" t="str">
        <f t="shared" si="20"/>
        <v/>
      </c>
      <c r="AC58" s="26" t="str">
        <f t="shared" si="14"/>
        <v/>
      </c>
      <c r="AD58" s="26" t="str">
        <f>IF(OR(ISBLANK(U58),ISBLANK(Q58),U58="-"),"",IF(ISNA(MATCH(U58,libtwolang,0)),FALSE,IF(AND(Z58=TRUE,INDEX(codetform,MATCH(Qualifikation!Q58,libtform,0))&gt;=10311000,INDEX(codetform,MATCH(Qualifikation!Q58,libtform,0))&lt;=10319900),IF(AND(INDEX(codetwolang,MATCH(Qualifikation!U58,libtwolang,0))&gt;=1,INDEX(codetwolang,MATCH(Qualifikation!U58,libtwolang,0))&lt;=999),TRUE,FALSE),IF(AND(INDEX(codetwolang,MATCH(Qualifikation!U58,libtwolang,0))&gt;=10,INDEX(codetwolang,MATCH(Qualifikation!U58,libtwolang,0))&lt;=99),FALSE,TRUE))))</f>
        <v/>
      </c>
      <c r="AE58" s="26" t="str">
        <f t="shared" si="15"/>
        <v/>
      </c>
      <c r="AF58" s="62" t="str">
        <f t="shared" si="21"/>
        <v/>
      </c>
    </row>
    <row r="59" spans="1:32" x14ac:dyDescent="0.2">
      <c r="A59" s="46" t="str">
        <f t="shared" si="16"/>
        <v/>
      </c>
      <c r="B59" s="46" t="str">
        <f t="shared" si="0"/>
        <v/>
      </c>
      <c r="C59" s="71" t="str">
        <f t="shared" si="1"/>
        <v/>
      </c>
      <c r="D59" s="62" t="str">
        <f t="shared" si="2"/>
        <v/>
      </c>
      <c r="E59" s="62" t="str">
        <f t="shared" si="3"/>
        <v/>
      </c>
      <c r="F59" s="72" t="str">
        <f t="shared" si="4"/>
        <v/>
      </c>
      <c r="G59" s="72" t="str">
        <f t="shared" si="5"/>
        <v/>
      </c>
      <c r="H59" s="63" t="str">
        <f t="shared" si="6"/>
        <v/>
      </c>
      <c r="I59" s="63" t="str">
        <f t="shared" si="7"/>
        <v/>
      </c>
      <c r="J59" s="70" t="str">
        <f t="shared" si="8"/>
        <v/>
      </c>
      <c r="K59" s="70" t="str">
        <f t="shared" si="9"/>
        <v/>
      </c>
      <c r="L59" s="122" t="str">
        <f t="shared" si="10"/>
        <v/>
      </c>
      <c r="M59" s="122" t="str">
        <f t="shared" si="11"/>
        <v/>
      </c>
      <c r="N59" s="121" t="str">
        <f>IF(B59&lt;&gt;"",IF(INDEX(ctrlage,B59)=TRUE,Lieferung!$B$15-(YEAR(INDEX(pgebdat,B59))),""),"")</f>
        <v/>
      </c>
      <c r="O59" s="115"/>
      <c r="P59" s="113"/>
      <c r="Q59" s="116"/>
      <c r="R59" s="149"/>
      <c r="S59" s="116"/>
      <c r="T59" s="116"/>
      <c r="U59" s="116"/>
      <c r="V59" s="113"/>
      <c r="W59" s="155" t="str">
        <f t="shared" si="17"/>
        <v/>
      </c>
      <c r="X59" s="26" t="str">
        <f t="shared" si="12"/>
        <v/>
      </c>
      <c r="Y59" s="26" t="str">
        <f t="shared" si="13"/>
        <v/>
      </c>
      <c r="Z59" s="26" t="str">
        <f t="shared" si="18"/>
        <v/>
      </c>
      <c r="AA59" s="26" t="str">
        <f t="shared" si="19"/>
        <v/>
      </c>
      <c r="AB59" s="26" t="str">
        <f t="shared" si="20"/>
        <v/>
      </c>
      <c r="AC59" s="26" t="str">
        <f t="shared" si="14"/>
        <v/>
      </c>
      <c r="AD59" s="26" t="str">
        <f>IF(OR(ISBLANK(U59),ISBLANK(Q59),U59="-"),"",IF(ISNA(MATCH(U59,libtwolang,0)),FALSE,IF(AND(Z59=TRUE,INDEX(codetform,MATCH(Qualifikation!Q59,libtform,0))&gt;=10311000,INDEX(codetform,MATCH(Qualifikation!Q59,libtform,0))&lt;=10319900),IF(AND(INDEX(codetwolang,MATCH(Qualifikation!U59,libtwolang,0))&gt;=1,INDEX(codetwolang,MATCH(Qualifikation!U59,libtwolang,0))&lt;=999),TRUE,FALSE),IF(AND(INDEX(codetwolang,MATCH(Qualifikation!U59,libtwolang,0))&gt;=10,INDEX(codetwolang,MATCH(Qualifikation!U59,libtwolang,0))&lt;=99),FALSE,TRUE))))</f>
        <v/>
      </c>
      <c r="AE59" s="26" t="str">
        <f t="shared" si="15"/>
        <v/>
      </c>
      <c r="AF59" s="62" t="str">
        <f t="shared" si="21"/>
        <v/>
      </c>
    </row>
    <row r="60" spans="1:32" x14ac:dyDescent="0.2">
      <c r="A60" s="46" t="str">
        <f t="shared" si="16"/>
        <v/>
      </c>
      <c r="B60" s="46" t="str">
        <f t="shared" si="0"/>
        <v/>
      </c>
      <c r="C60" s="71" t="str">
        <f t="shared" si="1"/>
        <v/>
      </c>
      <c r="D60" s="62" t="str">
        <f t="shared" si="2"/>
        <v/>
      </c>
      <c r="E60" s="62" t="str">
        <f t="shared" si="3"/>
        <v/>
      </c>
      <c r="F60" s="72" t="str">
        <f t="shared" si="4"/>
        <v/>
      </c>
      <c r="G60" s="72" t="str">
        <f t="shared" si="5"/>
        <v/>
      </c>
      <c r="H60" s="63" t="str">
        <f t="shared" si="6"/>
        <v/>
      </c>
      <c r="I60" s="63" t="str">
        <f t="shared" si="7"/>
        <v/>
      </c>
      <c r="J60" s="70" t="str">
        <f t="shared" si="8"/>
        <v/>
      </c>
      <c r="K60" s="70" t="str">
        <f t="shared" si="9"/>
        <v/>
      </c>
      <c r="L60" s="122" t="str">
        <f t="shared" si="10"/>
        <v/>
      </c>
      <c r="M60" s="122" t="str">
        <f t="shared" si="11"/>
        <v/>
      </c>
      <c r="N60" s="121" t="str">
        <f>IF(B60&lt;&gt;"",IF(INDEX(ctrlage,B60)=TRUE,Lieferung!$B$15-(YEAR(INDEX(pgebdat,B60))),""),"")</f>
        <v/>
      </c>
      <c r="O60" s="115"/>
      <c r="P60" s="113"/>
      <c r="Q60" s="116"/>
      <c r="R60" s="149"/>
      <c r="S60" s="116"/>
      <c r="T60" s="116"/>
      <c r="U60" s="116"/>
      <c r="V60" s="113"/>
      <c r="W60" s="155" t="str">
        <f t="shared" si="17"/>
        <v/>
      </c>
      <c r="X60" s="26" t="str">
        <f t="shared" si="12"/>
        <v/>
      </c>
      <c r="Y60" s="26" t="str">
        <f t="shared" si="13"/>
        <v/>
      </c>
      <c r="Z60" s="26" t="str">
        <f t="shared" si="18"/>
        <v/>
      </c>
      <c r="AA60" s="26" t="str">
        <f t="shared" si="19"/>
        <v/>
      </c>
      <c r="AB60" s="26" t="str">
        <f t="shared" si="20"/>
        <v/>
      </c>
      <c r="AC60" s="26" t="str">
        <f t="shared" si="14"/>
        <v/>
      </c>
      <c r="AD60" s="26" t="str">
        <f>IF(OR(ISBLANK(U60),ISBLANK(Q60),U60="-"),"",IF(ISNA(MATCH(U60,libtwolang,0)),FALSE,IF(AND(Z60=TRUE,INDEX(codetform,MATCH(Qualifikation!Q60,libtform,0))&gt;=10311000,INDEX(codetform,MATCH(Qualifikation!Q60,libtform,0))&lt;=10319900),IF(AND(INDEX(codetwolang,MATCH(Qualifikation!U60,libtwolang,0))&gt;=1,INDEX(codetwolang,MATCH(Qualifikation!U60,libtwolang,0))&lt;=999),TRUE,FALSE),IF(AND(INDEX(codetwolang,MATCH(Qualifikation!U60,libtwolang,0))&gt;=10,INDEX(codetwolang,MATCH(Qualifikation!U60,libtwolang,0))&lt;=99),FALSE,TRUE))))</f>
        <v/>
      </c>
      <c r="AE60" s="26" t="str">
        <f t="shared" si="15"/>
        <v/>
      </c>
      <c r="AF60" s="62" t="str">
        <f t="shared" si="21"/>
        <v/>
      </c>
    </row>
    <row r="61" spans="1:32" x14ac:dyDescent="0.2">
      <c r="A61" s="46" t="str">
        <f t="shared" si="16"/>
        <v/>
      </c>
      <c r="B61" s="46" t="str">
        <f t="shared" si="0"/>
        <v/>
      </c>
      <c r="C61" s="71" t="str">
        <f t="shared" si="1"/>
        <v/>
      </c>
      <c r="D61" s="62" t="str">
        <f t="shared" si="2"/>
        <v/>
      </c>
      <c r="E61" s="62" t="str">
        <f t="shared" si="3"/>
        <v/>
      </c>
      <c r="F61" s="72" t="str">
        <f t="shared" si="4"/>
        <v/>
      </c>
      <c r="G61" s="72" t="str">
        <f t="shared" si="5"/>
        <v/>
      </c>
      <c r="H61" s="63" t="str">
        <f t="shared" si="6"/>
        <v/>
      </c>
      <c r="I61" s="63" t="str">
        <f t="shared" si="7"/>
        <v/>
      </c>
      <c r="J61" s="70" t="str">
        <f t="shared" si="8"/>
        <v/>
      </c>
      <c r="K61" s="70" t="str">
        <f t="shared" si="9"/>
        <v/>
      </c>
      <c r="L61" s="122" t="str">
        <f t="shared" si="10"/>
        <v/>
      </c>
      <c r="M61" s="122" t="str">
        <f t="shared" si="11"/>
        <v/>
      </c>
      <c r="N61" s="121" t="str">
        <f>IF(B61&lt;&gt;"",IF(INDEX(ctrlage,B61)=TRUE,Lieferung!$B$15-(YEAR(INDEX(pgebdat,B61))),""),"")</f>
        <v/>
      </c>
      <c r="O61" s="115"/>
      <c r="P61" s="113"/>
      <c r="Q61" s="116"/>
      <c r="R61" s="149"/>
      <c r="S61" s="116"/>
      <c r="T61" s="116"/>
      <c r="U61" s="116"/>
      <c r="V61" s="113"/>
      <c r="W61" s="155" t="str">
        <f t="shared" si="17"/>
        <v/>
      </c>
      <c r="X61" s="26" t="str">
        <f t="shared" si="12"/>
        <v/>
      </c>
      <c r="Y61" s="26" t="str">
        <f t="shared" si="13"/>
        <v/>
      </c>
      <c r="Z61" s="26" t="str">
        <f t="shared" si="18"/>
        <v/>
      </c>
      <c r="AA61" s="26" t="str">
        <f t="shared" si="19"/>
        <v/>
      </c>
      <c r="AB61" s="26" t="str">
        <f t="shared" si="20"/>
        <v/>
      </c>
      <c r="AC61" s="26" t="str">
        <f t="shared" si="14"/>
        <v/>
      </c>
      <c r="AD61" s="26" t="str">
        <f>IF(OR(ISBLANK(U61),ISBLANK(Q61),U61="-"),"",IF(ISNA(MATCH(U61,libtwolang,0)),FALSE,IF(AND(Z61=TRUE,INDEX(codetform,MATCH(Qualifikation!Q61,libtform,0))&gt;=10311000,INDEX(codetform,MATCH(Qualifikation!Q61,libtform,0))&lt;=10319900),IF(AND(INDEX(codetwolang,MATCH(Qualifikation!U61,libtwolang,0))&gt;=1,INDEX(codetwolang,MATCH(Qualifikation!U61,libtwolang,0))&lt;=999),TRUE,FALSE),IF(AND(INDEX(codetwolang,MATCH(Qualifikation!U61,libtwolang,0))&gt;=10,INDEX(codetwolang,MATCH(Qualifikation!U61,libtwolang,0))&lt;=99),FALSE,TRUE))))</f>
        <v/>
      </c>
      <c r="AE61" s="26" t="str">
        <f t="shared" si="15"/>
        <v/>
      </c>
      <c r="AF61" s="62" t="str">
        <f t="shared" si="21"/>
        <v/>
      </c>
    </row>
    <row r="62" spans="1:32" x14ac:dyDescent="0.2">
      <c r="A62" s="46" t="str">
        <f t="shared" si="16"/>
        <v/>
      </c>
      <c r="B62" s="46" t="str">
        <f t="shared" si="0"/>
        <v/>
      </c>
      <c r="C62" s="71" t="str">
        <f t="shared" si="1"/>
        <v/>
      </c>
      <c r="D62" s="62" t="str">
        <f t="shared" si="2"/>
        <v/>
      </c>
      <c r="E62" s="62" t="str">
        <f t="shared" si="3"/>
        <v/>
      </c>
      <c r="F62" s="72" t="str">
        <f t="shared" si="4"/>
        <v/>
      </c>
      <c r="G62" s="72" t="str">
        <f t="shared" si="5"/>
        <v/>
      </c>
      <c r="H62" s="63" t="str">
        <f t="shared" si="6"/>
        <v/>
      </c>
      <c r="I62" s="63" t="str">
        <f t="shared" si="7"/>
        <v/>
      </c>
      <c r="J62" s="70" t="str">
        <f t="shared" si="8"/>
        <v/>
      </c>
      <c r="K62" s="70" t="str">
        <f t="shared" si="9"/>
        <v/>
      </c>
      <c r="L62" s="122" t="str">
        <f t="shared" si="10"/>
        <v/>
      </c>
      <c r="M62" s="122" t="str">
        <f t="shared" si="11"/>
        <v/>
      </c>
      <c r="N62" s="121" t="str">
        <f>IF(B62&lt;&gt;"",IF(INDEX(ctrlage,B62)=TRUE,Lieferung!$B$15-(YEAR(INDEX(pgebdat,B62))),""),"")</f>
        <v/>
      </c>
      <c r="O62" s="115"/>
      <c r="P62" s="113"/>
      <c r="Q62" s="116"/>
      <c r="R62" s="149"/>
      <c r="S62" s="116"/>
      <c r="T62" s="116"/>
      <c r="U62" s="116"/>
      <c r="V62" s="113"/>
      <c r="W62" s="155" t="str">
        <f t="shared" si="17"/>
        <v/>
      </c>
      <c r="X62" s="26" t="str">
        <f t="shared" si="12"/>
        <v/>
      </c>
      <c r="Y62" s="26" t="str">
        <f t="shared" si="13"/>
        <v/>
      </c>
      <c r="Z62" s="26" t="str">
        <f t="shared" si="18"/>
        <v/>
      </c>
      <c r="AA62" s="26" t="str">
        <f t="shared" si="19"/>
        <v/>
      </c>
      <c r="AB62" s="26" t="str">
        <f t="shared" si="20"/>
        <v/>
      </c>
      <c r="AC62" s="26" t="str">
        <f t="shared" si="14"/>
        <v/>
      </c>
      <c r="AD62" s="26" t="str">
        <f>IF(OR(ISBLANK(U62),ISBLANK(Q62),U62="-"),"",IF(ISNA(MATCH(U62,libtwolang,0)),FALSE,IF(AND(Z62=TRUE,INDEX(codetform,MATCH(Qualifikation!Q62,libtform,0))&gt;=10311000,INDEX(codetform,MATCH(Qualifikation!Q62,libtform,0))&lt;=10319900),IF(AND(INDEX(codetwolang,MATCH(Qualifikation!U62,libtwolang,0))&gt;=1,INDEX(codetwolang,MATCH(Qualifikation!U62,libtwolang,0))&lt;=999),TRUE,FALSE),IF(AND(INDEX(codetwolang,MATCH(Qualifikation!U62,libtwolang,0))&gt;=10,INDEX(codetwolang,MATCH(Qualifikation!U62,libtwolang,0))&lt;=99),FALSE,TRUE))))</f>
        <v/>
      </c>
      <c r="AE62" s="26" t="str">
        <f t="shared" si="15"/>
        <v/>
      </c>
      <c r="AF62" s="62" t="str">
        <f t="shared" si="21"/>
        <v/>
      </c>
    </row>
    <row r="63" spans="1:32" x14ac:dyDescent="0.2">
      <c r="A63" s="46" t="str">
        <f t="shared" si="16"/>
        <v/>
      </c>
      <c r="B63" s="46" t="str">
        <f t="shared" si="0"/>
        <v/>
      </c>
      <c r="C63" s="71" t="str">
        <f t="shared" si="1"/>
        <v/>
      </c>
      <c r="D63" s="62" t="str">
        <f t="shared" si="2"/>
        <v/>
      </c>
      <c r="E63" s="62" t="str">
        <f t="shared" si="3"/>
        <v/>
      </c>
      <c r="F63" s="72" t="str">
        <f t="shared" si="4"/>
        <v/>
      </c>
      <c r="G63" s="72" t="str">
        <f t="shared" si="5"/>
        <v/>
      </c>
      <c r="H63" s="63" t="str">
        <f t="shared" si="6"/>
        <v/>
      </c>
      <c r="I63" s="63" t="str">
        <f t="shared" si="7"/>
        <v/>
      </c>
      <c r="J63" s="70" t="str">
        <f t="shared" si="8"/>
        <v/>
      </c>
      <c r="K63" s="70" t="str">
        <f t="shared" si="9"/>
        <v/>
      </c>
      <c r="L63" s="122" t="str">
        <f t="shared" si="10"/>
        <v/>
      </c>
      <c r="M63" s="122" t="str">
        <f t="shared" si="11"/>
        <v/>
      </c>
      <c r="N63" s="121" t="str">
        <f>IF(B63&lt;&gt;"",IF(INDEX(ctrlage,B63)=TRUE,Lieferung!$B$15-(YEAR(INDEX(pgebdat,B63))),""),"")</f>
        <v/>
      </c>
      <c r="O63" s="115"/>
      <c r="P63" s="113"/>
      <c r="Q63" s="116"/>
      <c r="R63" s="149"/>
      <c r="S63" s="116"/>
      <c r="T63" s="116"/>
      <c r="U63" s="116"/>
      <c r="V63" s="113"/>
      <c r="W63" s="155" t="str">
        <f t="shared" si="17"/>
        <v/>
      </c>
      <c r="X63" s="26" t="str">
        <f t="shared" si="12"/>
        <v/>
      </c>
      <c r="Y63" s="26" t="str">
        <f t="shared" si="13"/>
        <v/>
      </c>
      <c r="Z63" s="26" t="str">
        <f t="shared" si="18"/>
        <v/>
      </c>
      <c r="AA63" s="26" t="str">
        <f t="shared" si="19"/>
        <v/>
      </c>
      <c r="AB63" s="26" t="str">
        <f t="shared" si="20"/>
        <v/>
      </c>
      <c r="AC63" s="26" t="str">
        <f t="shared" si="14"/>
        <v/>
      </c>
      <c r="AD63" s="26" t="str">
        <f>IF(OR(ISBLANK(U63),ISBLANK(Q63),U63="-"),"",IF(ISNA(MATCH(U63,libtwolang,0)),FALSE,IF(AND(Z63=TRUE,INDEX(codetform,MATCH(Qualifikation!Q63,libtform,0))&gt;=10311000,INDEX(codetform,MATCH(Qualifikation!Q63,libtform,0))&lt;=10319900),IF(AND(INDEX(codetwolang,MATCH(Qualifikation!U63,libtwolang,0))&gt;=1,INDEX(codetwolang,MATCH(Qualifikation!U63,libtwolang,0))&lt;=999),TRUE,FALSE),IF(AND(INDEX(codetwolang,MATCH(Qualifikation!U63,libtwolang,0))&gt;=10,INDEX(codetwolang,MATCH(Qualifikation!U63,libtwolang,0))&lt;=99),FALSE,TRUE))))</f>
        <v/>
      </c>
      <c r="AE63" s="26" t="str">
        <f t="shared" si="15"/>
        <v/>
      </c>
      <c r="AF63" s="62" t="str">
        <f t="shared" si="21"/>
        <v/>
      </c>
    </row>
    <row r="64" spans="1:32" x14ac:dyDescent="0.2">
      <c r="A64" s="46" t="str">
        <f t="shared" si="16"/>
        <v/>
      </c>
      <c r="B64" s="46" t="str">
        <f t="shared" si="0"/>
        <v/>
      </c>
      <c r="C64" s="71" t="str">
        <f t="shared" si="1"/>
        <v/>
      </c>
      <c r="D64" s="62" t="str">
        <f t="shared" si="2"/>
        <v/>
      </c>
      <c r="E64" s="62" t="str">
        <f t="shared" si="3"/>
        <v/>
      </c>
      <c r="F64" s="72" t="str">
        <f t="shared" si="4"/>
        <v/>
      </c>
      <c r="G64" s="72" t="str">
        <f t="shared" si="5"/>
        <v/>
      </c>
      <c r="H64" s="63" t="str">
        <f t="shared" si="6"/>
        <v/>
      </c>
      <c r="I64" s="63" t="str">
        <f t="shared" si="7"/>
        <v/>
      </c>
      <c r="J64" s="70" t="str">
        <f t="shared" si="8"/>
        <v/>
      </c>
      <c r="K64" s="70" t="str">
        <f t="shared" si="9"/>
        <v/>
      </c>
      <c r="L64" s="122" t="str">
        <f t="shared" si="10"/>
        <v/>
      </c>
      <c r="M64" s="122" t="str">
        <f t="shared" si="11"/>
        <v/>
      </c>
      <c r="N64" s="121" t="str">
        <f>IF(B64&lt;&gt;"",IF(INDEX(ctrlage,B64)=TRUE,Lieferung!$B$15-(YEAR(INDEX(pgebdat,B64))),""),"")</f>
        <v/>
      </c>
      <c r="O64" s="115"/>
      <c r="P64" s="113"/>
      <c r="Q64" s="116"/>
      <c r="R64" s="149"/>
      <c r="S64" s="116"/>
      <c r="T64" s="116"/>
      <c r="U64" s="116"/>
      <c r="V64" s="113"/>
      <c r="W64" s="155" t="str">
        <f t="shared" si="17"/>
        <v/>
      </c>
      <c r="X64" s="26" t="str">
        <f t="shared" si="12"/>
        <v/>
      </c>
      <c r="Y64" s="26" t="str">
        <f t="shared" si="13"/>
        <v/>
      </c>
      <c r="Z64" s="26" t="str">
        <f t="shared" si="18"/>
        <v/>
      </c>
      <c r="AA64" s="26" t="str">
        <f t="shared" si="19"/>
        <v/>
      </c>
      <c r="AB64" s="26" t="str">
        <f t="shared" si="20"/>
        <v/>
      </c>
      <c r="AC64" s="26" t="str">
        <f t="shared" si="14"/>
        <v/>
      </c>
      <c r="AD64" s="26" t="str">
        <f>IF(OR(ISBLANK(U64),ISBLANK(Q64),U64="-"),"",IF(ISNA(MATCH(U64,libtwolang,0)),FALSE,IF(AND(Z64=TRUE,INDEX(codetform,MATCH(Qualifikation!Q64,libtform,0))&gt;=10311000,INDEX(codetform,MATCH(Qualifikation!Q64,libtform,0))&lt;=10319900),IF(AND(INDEX(codetwolang,MATCH(Qualifikation!U64,libtwolang,0))&gt;=1,INDEX(codetwolang,MATCH(Qualifikation!U64,libtwolang,0))&lt;=999),TRUE,FALSE),IF(AND(INDEX(codetwolang,MATCH(Qualifikation!U64,libtwolang,0))&gt;=10,INDEX(codetwolang,MATCH(Qualifikation!U64,libtwolang,0))&lt;=99),FALSE,TRUE))))</f>
        <v/>
      </c>
      <c r="AE64" s="26" t="str">
        <f t="shared" si="15"/>
        <v/>
      </c>
      <c r="AF64" s="62" t="str">
        <f t="shared" si="21"/>
        <v/>
      </c>
    </row>
    <row r="65" spans="1:32" x14ac:dyDescent="0.2">
      <c r="A65" s="46" t="str">
        <f t="shared" si="16"/>
        <v/>
      </c>
      <c r="B65" s="46" t="str">
        <f t="shared" si="0"/>
        <v/>
      </c>
      <c r="C65" s="71" t="str">
        <f t="shared" si="1"/>
        <v/>
      </c>
      <c r="D65" s="62" t="str">
        <f t="shared" si="2"/>
        <v/>
      </c>
      <c r="E65" s="62" t="str">
        <f t="shared" si="3"/>
        <v/>
      </c>
      <c r="F65" s="72" t="str">
        <f t="shared" si="4"/>
        <v/>
      </c>
      <c r="G65" s="72" t="str">
        <f t="shared" si="5"/>
        <v/>
      </c>
      <c r="H65" s="63" t="str">
        <f t="shared" si="6"/>
        <v/>
      </c>
      <c r="I65" s="63" t="str">
        <f t="shared" si="7"/>
        <v/>
      </c>
      <c r="J65" s="70" t="str">
        <f t="shared" si="8"/>
        <v/>
      </c>
      <c r="K65" s="70" t="str">
        <f t="shared" si="9"/>
        <v/>
      </c>
      <c r="L65" s="122" t="str">
        <f t="shared" si="10"/>
        <v/>
      </c>
      <c r="M65" s="122" t="str">
        <f t="shared" si="11"/>
        <v/>
      </c>
      <c r="N65" s="121" t="str">
        <f>IF(B65&lt;&gt;"",IF(INDEX(ctrlage,B65)=TRUE,Lieferung!$B$15-(YEAR(INDEX(pgebdat,B65))),""),"")</f>
        <v/>
      </c>
      <c r="O65" s="115"/>
      <c r="P65" s="113"/>
      <c r="Q65" s="116"/>
      <c r="R65" s="149"/>
      <c r="S65" s="116"/>
      <c r="T65" s="116"/>
      <c r="U65" s="116"/>
      <c r="V65" s="113"/>
      <c r="W65" s="155" t="str">
        <f t="shared" si="17"/>
        <v/>
      </c>
      <c r="X65" s="26" t="str">
        <f t="shared" si="12"/>
        <v/>
      </c>
      <c r="Y65" s="26" t="str">
        <f t="shared" si="13"/>
        <v/>
      </c>
      <c r="Z65" s="26" t="str">
        <f t="shared" si="18"/>
        <v/>
      </c>
      <c r="AA65" s="26" t="str">
        <f t="shared" si="19"/>
        <v/>
      </c>
      <c r="AB65" s="26" t="str">
        <f t="shared" si="20"/>
        <v/>
      </c>
      <c r="AC65" s="26" t="str">
        <f t="shared" si="14"/>
        <v/>
      </c>
      <c r="AD65" s="26" t="str">
        <f>IF(OR(ISBLANK(U65),ISBLANK(Q65),U65="-"),"",IF(ISNA(MATCH(U65,libtwolang,0)),FALSE,IF(AND(Z65=TRUE,INDEX(codetform,MATCH(Qualifikation!Q65,libtform,0))&gt;=10311000,INDEX(codetform,MATCH(Qualifikation!Q65,libtform,0))&lt;=10319900),IF(AND(INDEX(codetwolang,MATCH(Qualifikation!U65,libtwolang,0))&gt;=1,INDEX(codetwolang,MATCH(Qualifikation!U65,libtwolang,0))&lt;=999),TRUE,FALSE),IF(AND(INDEX(codetwolang,MATCH(Qualifikation!U65,libtwolang,0))&gt;=10,INDEX(codetwolang,MATCH(Qualifikation!U65,libtwolang,0))&lt;=99),FALSE,TRUE))))</f>
        <v/>
      </c>
      <c r="AE65" s="26" t="str">
        <f t="shared" si="15"/>
        <v/>
      </c>
      <c r="AF65" s="62" t="str">
        <f t="shared" si="21"/>
        <v/>
      </c>
    </row>
    <row r="66" spans="1:32" x14ac:dyDescent="0.2">
      <c r="A66" s="46" t="str">
        <f t="shared" si="16"/>
        <v/>
      </c>
      <c r="B66" s="46" t="str">
        <f t="shared" si="0"/>
        <v/>
      </c>
      <c r="C66" s="71" t="str">
        <f t="shared" si="1"/>
        <v/>
      </c>
      <c r="D66" s="62" t="str">
        <f t="shared" si="2"/>
        <v/>
      </c>
      <c r="E66" s="62" t="str">
        <f t="shared" si="3"/>
        <v/>
      </c>
      <c r="F66" s="72" t="str">
        <f t="shared" si="4"/>
        <v/>
      </c>
      <c r="G66" s="72" t="str">
        <f t="shared" si="5"/>
        <v/>
      </c>
      <c r="H66" s="63" t="str">
        <f t="shared" si="6"/>
        <v/>
      </c>
      <c r="I66" s="63" t="str">
        <f t="shared" si="7"/>
        <v/>
      </c>
      <c r="J66" s="70" t="str">
        <f t="shared" si="8"/>
        <v/>
      </c>
      <c r="K66" s="70" t="str">
        <f t="shared" si="9"/>
        <v/>
      </c>
      <c r="L66" s="122" t="str">
        <f t="shared" si="10"/>
        <v/>
      </c>
      <c r="M66" s="122" t="str">
        <f t="shared" si="11"/>
        <v/>
      </c>
      <c r="N66" s="121" t="str">
        <f>IF(B66&lt;&gt;"",IF(INDEX(ctrlage,B66)=TRUE,Lieferung!$B$15-(YEAR(INDEX(pgebdat,B66))),""),"")</f>
        <v/>
      </c>
      <c r="O66" s="115"/>
      <c r="P66" s="113"/>
      <c r="Q66" s="116"/>
      <c r="R66" s="149"/>
      <c r="S66" s="116"/>
      <c r="T66" s="116"/>
      <c r="U66" s="116"/>
      <c r="V66" s="113"/>
      <c r="W66" s="155" t="str">
        <f t="shared" si="17"/>
        <v/>
      </c>
      <c r="X66" s="26" t="str">
        <f t="shared" si="12"/>
        <v/>
      </c>
      <c r="Y66" s="26" t="str">
        <f t="shared" si="13"/>
        <v/>
      </c>
      <c r="Z66" s="26" t="str">
        <f t="shared" si="18"/>
        <v/>
      </c>
      <c r="AA66" s="26" t="str">
        <f t="shared" si="19"/>
        <v/>
      </c>
      <c r="AB66" s="26" t="str">
        <f t="shared" si="20"/>
        <v/>
      </c>
      <c r="AC66" s="26" t="str">
        <f t="shared" si="14"/>
        <v/>
      </c>
      <c r="AD66" s="26" t="str">
        <f>IF(OR(ISBLANK(U66),ISBLANK(Q66),U66="-"),"",IF(ISNA(MATCH(U66,libtwolang,0)),FALSE,IF(AND(Z66=TRUE,INDEX(codetform,MATCH(Qualifikation!Q66,libtform,0))&gt;=10311000,INDEX(codetform,MATCH(Qualifikation!Q66,libtform,0))&lt;=10319900),IF(AND(INDEX(codetwolang,MATCH(Qualifikation!U66,libtwolang,0))&gt;=1,INDEX(codetwolang,MATCH(Qualifikation!U66,libtwolang,0))&lt;=999),TRUE,FALSE),IF(AND(INDEX(codetwolang,MATCH(Qualifikation!U66,libtwolang,0))&gt;=10,INDEX(codetwolang,MATCH(Qualifikation!U66,libtwolang,0))&lt;=99),FALSE,TRUE))))</f>
        <v/>
      </c>
      <c r="AE66" s="26" t="str">
        <f t="shared" si="15"/>
        <v/>
      </c>
      <c r="AF66" s="62" t="str">
        <f t="shared" si="21"/>
        <v/>
      </c>
    </row>
    <row r="67" spans="1:32" x14ac:dyDescent="0.2">
      <c r="A67" s="46" t="str">
        <f t="shared" si="16"/>
        <v/>
      </c>
      <c r="B67" s="46" t="str">
        <f t="shared" si="0"/>
        <v/>
      </c>
      <c r="C67" s="71" t="str">
        <f t="shared" si="1"/>
        <v/>
      </c>
      <c r="D67" s="62" t="str">
        <f t="shared" si="2"/>
        <v/>
      </c>
      <c r="E67" s="62" t="str">
        <f t="shared" si="3"/>
        <v/>
      </c>
      <c r="F67" s="72" t="str">
        <f t="shared" si="4"/>
        <v/>
      </c>
      <c r="G67" s="72" t="str">
        <f t="shared" si="5"/>
        <v/>
      </c>
      <c r="H67" s="63" t="str">
        <f t="shared" si="6"/>
        <v/>
      </c>
      <c r="I67" s="63" t="str">
        <f t="shared" si="7"/>
        <v/>
      </c>
      <c r="J67" s="70" t="str">
        <f t="shared" si="8"/>
        <v/>
      </c>
      <c r="K67" s="70" t="str">
        <f t="shared" si="9"/>
        <v/>
      </c>
      <c r="L67" s="122" t="str">
        <f t="shared" si="10"/>
        <v/>
      </c>
      <c r="M67" s="122" t="str">
        <f t="shared" si="11"/>
        <v/>
      </c>
      <c r="N67" s="121" t="str">
        <f>IF(B67&lt;&gt;"",IF(INDEX(ctrlage,B67)=TRUE,Lieferung!$B$15-(YEAR(INDEX(pgebdat,B67))),""),"")</f>
        <v/>
      </c>
      <c r="O67" s="115"/>
      <c r="P67" s="113"/>
      <c r="Q67" s="116"/>
      <c r="R67" s="149"/>
      <c r="S67" s="116"/>
      <c r="T67" s="116"/>
      <c r="U67" s="116"/>
      <c r="V67" s="113"/>
      <c r="W67" s="155" t="str">
        <f t="shared" si="17"/>
        <v/>
      </c>
      <c r="X67" s="26" t="str">
        <f t="shared" si="12"/>
        <v/>
      </c>
      <c r="Y67" s="26" t="str">
        <f t="shared" si="13"/>
        <v/>
      </c>
      <c r="Z67" s="26" t="str">
        <f t="shared" si="18"/>
        <v/>
      </c>
      <c r="AA67" s="26" t="str">
        <f t="shared" si="19"/>
        <v/>
      </c>
      <c r="AB67" s="26" t="str">
        <f t="shared" si="20"/>
        <v/>
      </c>
      <c r="AC67" s="26" t="str">
        <f t="shared" si="14"/>
        <v/>
      </c>
      <c r="AD67" s="26" t="str">
        <f>IF(OR(ISBLANK(U67),ISBLANK(Q67),U67="-"),"",IF(ISNA(MATCH(U67,libtwolang,0)),FALSE,IF(AND(Z67=TRUE,INDEX(codetform,MATCH(Qualifikation!Q67,libtform,0))&gt;=10311000,INDEX(codetform,MATCH(Qualifikation!Q67,libtform,0))&lt;=10319900),IF(AND(INDEX(codetwolang,MATCH(Qualifikation!U67,libtwolang,0))&gt;=1,INDEX(codetwolang,MATCH(Qualifikation!U67,libtwolang,0))&lt;=999),TRUE,FALSE),IF(AND(INDEX(codetwolang,MATCH(Qualifikation!U67,libtwolang,0))&gt;=10,INDEX(codetwolang,MATCH(Qualifikation!U67,libtwolang,0))&lt;=99),FALSE,TRUE))))</f>
        <v/>
      </c>
      <c r="AE67" s="26" t="str">
        <f t="shared" si="15"/>
        <v/>
      </c>
      <c r="AF67" s="62" t="str">
        <f t="shared" si="21"/>
        <v/>
      </c>
    </row>
    <row r="68" spans="1:32" x14ac:dyDescent="0.2">
      <c r="A68" s="46" t="str">
        <f t="shared" si="16"/>
        <v/>
      </c>
      <c r="B68" s="46" t="str">
        <f t="shared" si="0"/>
        <v/>
      </c>
      <c r="C68" s="71" t="str">
        <f t="shared" si="1"/>
        <v/>
      </c>
      <c r="D68" s="62" t="str">
        <f t="shared" si="2"/>
        <v/>
      </c>
      <c r="E68" s="62" t="str">
        <f t="shared" si="3"/>
        <v/>
      </c>
      <c r="F68" s="72" t="str">
        <f t="shared" si="4"/>
        <v/>
      </c>
      <c r="G68" s="72" t="str">
        <f t="shared" si="5"/>
        <v/>
      </c>
      <c r="H68" s="63" t="str">
        <f t="shared" si="6"/>
        <v/>
      </c>
      <c r="I68" s="63" t="str">
        <f t="shared" si="7"/>
        <v/>
      </c>
      <c r="J68" s="70" t="str">
        <f t="shared" si="8"/>
        <v/>
      </c>
      <c r="K68" s="70" t="str">
        <f t="shared" si="9"/>
        <v/>
      </c>
      <c r="L68" s="122" t="str">
        <f t="shared" si="10"/>
        <v/>
      </c>
      <c r="M68" s="122" t="str">
        <f t="shared" si="11"/>
        <v/>
      </c>
      <c r="N68" s="121" t="str">
        <f>IF(B68&lt;&gt;"",IF(INDEX(ctrlage,B68)=TRUE,Lieferung!$B$15-(YEAR(INDEX(pgebdat,B68))),""),"")</f>
        <v/>
      </c>
      <c r="O68" s="115"/>
      <c r="P68" s="113"/>
      <c r="Q68" s="116"/>
      <c r="R68" s="149"/>
      <c r="S68" s="116"/>
      <c r="T68" s="116"/>
      <c r="U68" s="116"/>
      <c r="V68" s="113"/>
      <c r="W68" s="155" t="str">
        <f t="shared" si="17"/>
        <v/>
      </c>
      <c r="X68" s="26" t="str">
        <f t="shared" si="12"/>
        <v/>
      </c>
      <c r="Y68" s="26" t="str">
        <f t="shared" si="13"/>
        <v/>
      </c>
      <c r="Z68" s="26" t="str">
        <f t="shared" si="18"/>
        <v/>
      </c>
      <c r="AA68" s="26" t="str">
        <f t="shared" si="19"/>
        <v/>
      </c>
      <c r="AB68" s="26" t="str">
        <f t="shared" si="20"/>
        <v/>
      </c>
      <c r="AC68" s="26" t="str">
        <f t="shared" si="14"/>
        <v/>
      </c>
      <c r="AD68" s="26" t="str">
        <f>IF(OR(ISBLANK(U68),ISBLANK(Q68),U68="-"),"",IF(ISNA(MATCH(U68,libtwolang,0)),FALSE,IF(AND(Z68=TRUE,INDEX(codetform,MATCH(Qualifikation!Q68,libtform,0))&gt;=10311000,INDEX(codetform,MATCH(Qualifikation!Q68,libtform,0))&lt;=10319900),IF(AND(INDEX(codetwolang,MATCH(Qualifikation!U68,libtwolang,0))&gt;=1,INDEX(codetwolang,MATCH(Qualifikation!U68,libtwolang,0))&lt;=999),TRUE,FALSE),IF(AND(INDEX(codetwolang,MATCH(Qualifikation!U68,libtwolang,0))&gt;=10,INDEX(codetwolang,MATCH(Qualifikation!U68,libtwolang,0))&lt;=99),FALSE,TRUE))))</f>
        <v/>
      </c>
      <c r="AE68" s="26" t="str">
        <f t="shared" si="15"/>
        <v/>
      </c>
      <c r="AF68" s="62" t="str">
        <f t="shared" si="21"/>
        <v/>
      </c>
    </row>
    <row r="69" spans="1:32" x14ac:dyDescent="0.2">
      <c r="A69" s="46" t="str">
        <f t="shared" si="16"/>
        <v/>
      </c>
      <c r="B69" s="46" t="str">
        <f t="shared" si="0"/>
        <v/>
      </c>
      <c r="C69" s="71" t="str">
        <f t="shared" si="1"/>
        <v/>
      </c>
      <c r="D69" s="62" t="str">
        <f t="shared" si="2"/>
        <v/>
      </c>
      <c r="E69" s="62" t="str">
        <f t="shared" si="3"/>
        <v/>
      </c>
      <c r="F69" s="72" t="str">
        <f t="shared" si="4"/>
        <v/>
      </c>
      <c r="G69" s="72" t="str">
        <f t="shared" si="5"/>
        <v/>
      </c>
      <c r="H69" s="63" t="str">
        <f t="shared" si="6"/>
        <v/>
      </c>
      <c r="I69" s="63" t="str">
        <f t="shared" si="7"/>
        <v/>
      </c>
      <c r="J69" s="70" t="str">
        <f t="shared" si="8"/>
        <v/>
      </c>
      <c r="K69" s="70" t="str">
        <f t="shared" si="9"/>
        <v/>
      </c>
      <c r="L69" s="122" t="str">
        <f t="shared" si="10"/>
        <v/>
      </c>
      <c r="M69" s="122" t="str">
        <f t="shared" si="11"/>
        <v/>
      </c>
      <c r="N69" s="121" t="str">
        <f>IF(B69&lt;&gt;"",IF(INDEX(ctrlage,B69)=TRUE,Lieferung!$B$15-(YEAR(INDEX(pgebdat,B69))),""),"")</f>
        <v/>
      </c>
      <c r="O69" s="115"/>
      <c r="P69" s="113"/>
      <c r="Q69" s="116"/>
      <c r="R69" s="149"/>
      <c r="S69" s="116"/>
      <c r="T69" s="116"/>
      <c r="U69" s="116"/>
      <c r="V69" s="113"/>
      <c r="W69" s="155" t="str">
        <f t="shared" si="17"/>
        <v/>
      </c>
      <c r="X69" s="26" t="str">
        <f t="shared" si="12"/>
        <v/>
      </c>
      <c r="Y69" s="26" t="str">
        <f t="shared" si="13"/>
        <v/>
      </c>
      <c r="Z69" s="26" t="str">
        <f t="shared" si="18"/>
        <v/>
      </c>
      <c r="AA69" s="26" t="str">
        <f t="shared" si="19"/>
        <v/>
      </c>
      <c r="AB69" s="26" t="str">
        <f t="shared" si="20"/>
        <v/>
      </c>
      <c r="AC69" s="26" t="str">
        <f t="shared" si="14"/>
        <v/>
      </c>
      <c r="AD69" s="26" t="str">
        <f>IF(OR(ISBLANK(U69),ISBLANK(Q69),U69="-"),"",IF(ISNA(MATCH(U69,libtwolang,0)),FALSE,IF(AND(Z69=TRUE,INDEX(codetform,MATCH(Qualifikation!Q69,libtform,0))&gt;=10311000,INDEX(codetform,MATCH(Qualifikation!Q69,libtform,0))&lt;=10319900),IF(AND(INDEX(codetwolang,MATCH(Qualifikation!U69,libtwolang,0))&gt;=1,INDEX(codetwolang,MATCH(Qualifikation!U69,libtwolang,0))&lt;=999),TRUE,FALSE),IF(AND(INDEX(codetwolang,MATCH(Qualifikation!U69,libtwolang,0))&gt;=10,INDEX(codetwolang,MATCH(Qualifikation!U69,libtwolang,0))&lt;=99),FALSE,TRUE))))</f>
        <v/>
      </c>
      <c r="AE69" s="26" t="str">
        <f t="shared" si="15"/>
        <v/>
      </c>
      <c r="AF69" s="62" t="str">
        <f t="shared" si="21"/>
        <v/>
      </c>
    </row>
    <row r="70" spans="1:32" x14ac:dyDescent="0.2">
      <c r="A70" s="46" t="str">
        <f t="shared" si="16"/>
        <v/>
      </c>
      <c r="B70" s="46" t="str">
        <f t="shared" si="0"/>
        <v/>
      </c>
      <c r="C70" s="71" t="str">
        <f t="shared" si="1"/>
        <v/>
      </c>
      <c r="D70" s="62" t="str">
        <f t="shared" si="2"/>
        <v/>
      </c>
      <c r="E70" s="62" t="str">
        <f t="shared" si="3"/>
        <v/>
      </c>
      <c r="F70" s="72" t="str">
        <f t="shared" si="4"/>
        <v/>
      </c>
      <c r="G70" s="72" t="str">
        <f t="shared" si="5"/>
        <v/>
      </c>
      <c r="H70" s="63" t="str">
        <f t="shared" si="6"/>
        <v/>
      </c>
      <c r="I70" s="63" t="str">
        <f t="shared" si="7"/>
        <v/>
      </c>
      <c r="J70" s="70" t="str">
        <f t="shared" si="8"/>
        <v/>
      </c>
      <c r="K70" s="70" t="str">
        <f t="shared" si="9"/>
        <v/>
      </c>
      <c r="L70" s="122" t="str">
        <f t="shared" si="10"/>
        <v/>
      </c>
      <c r="M70" s="122" t="str">
        <f t="shared" si="11"/>
        <v/>
      </c>
      <c r="N70" s="121" t="str">
        <f>IF(B70&lt;&gt;"",IF(INDEX(ctrlage,B70)=TRUE,Lieferung!$B$15-(YEAR(INDEX(pgebdat,B70))),""),"")</f>
        <v/>
      </c>
      <c r="O70" s="115"/>
      <c r="P70" s="113"/>
      <c r="Q70" s="116"/>
      <c r="R70" s="149"/>
      <c r="S70" s="116"/>
      <c r="T70" s="116"/>
      <c r="U70" s="116"/>
      <c r="V70" s="113"/>
      <c r="W70" s="155" t="str">
        <f t="shared" si="17"/>
        <v/>
      </c>
      <c r="X70" s="26" t="str">
        <f t="shared" si="12"/>
        <v/>
      </c>
      <c r="Y70" s="26" t="str">
        <f t="shared" si="13"/>
        <v/>
      </c>
      <c r="Z70" s="26" t="str">
        <f t="shared" si="18"/>
        <v/>
      </c>
      <c r="AA70" s="26" t="str">
        <f t="shared" si="19"/>
        <v/>
      </c>
      <c r="AB70" s="26" t="str">
        <f t="shared" si="20"/>
        <v/>
      </c>
      <c r="AC70" s="26" t="str">
        <f t="shared" si="14"/>
        <v/>
      </c>
      <c r="AD70" s="26" t="str">
        <f>IF(OR(ISBLANK(U70),ISBLANK(Q70),U70="-"),"",IF(ISNA(MATCH(U70,libtwolang,0)),FALSE,IF(AND(Z70=TRUE,INDEX(codetform,MATCH(Qualifikation!Q70,libtform,0))&gt;=10311000,INDEX(codetform,MATCH(Qualifikation!Q70,libtform,0))&lt;=10319900),IF(AND(INDEX(codetwolang,MATCH(Qualifikation!U70,libtwolang,0))&gt;=1,INDEX(codetwolang,MATCH(Qualifikation!U70,libtwolang,0))&lt;=999),TRUE,FALSE),IF(AND(INDEX(codetwolang,MATCH(Qualifikation!U70,libtwolang,0))&gt;=10,INDEX(codetwolang,MATCH(Qualifikation!U70,libtwolang,0))&lt;=99),FALSE,TRUE))))</f>
        <v/>
      </c>
      <c r="AE70" s="26" t="str">
        <f t="shared" si="15"/>
        <v/>
      </c>
      <c r="AF70" s="62" t="str">
        <f t="shared" si="21"/>
        <v/>
      </c>
    </row>
    <row r="71" spans="1:32" x14ac:dyDescent="0.2">
      <c r="A71" s="46" t="str">
        <f t="shared" si="16"/>
        <v/>
      </c>
      <c r="B71" s="46" t="str">
        <f t="shared" si="0"/>
        <v/>
      </c>
      <c r="C71" s="71" t="str">
        <f t="shared" si="1"/>
        <v/>
      </c>
      <c r="D71" s="62" t="str">
        <f t="shared" si="2"/>
        <v/>
      </c>
      <c r="E71" s="62" t="str">
        <f t="shared" si="3"/>
        <v/>
      </c>
      <c r="F71" s="72" t="str">
        <f t="shared" si="4"/>
        <v/>
      </c>
      <c r="G71" s="72" t="str">
        <f t="shared" si="5"/>
        <v/>
      </c>
      <c r="H71" s="63" t="str">
        <f t="shared" si="6"/>
        <v/>
      </c>
      <c r="I71" s="63" t="str">
        <f t="shared" si="7"/>
        <v/>
      </c>
      <c r="J71" s="70" t="str">
        <f t="shared" si="8"/>
        <v/>
      </c>
      <c r="K71" s="70" t="str">
        <f t="shared" si="9"/>
        <v/>
      </c>
      <c r="L71" s="122" t="str">
        <f t="shared" si="10"/>
        <v/>
      </c>
      <c r="M71" s="122" t="str">
        <f t="shared" si="11"/>
        <v/>
      </c>
      <c r="N71" s="121" t="str">
        <f>IF(B71&lt;&gt;"",IF(INDEX(ctrlage,B71)=TRUE,Lieferung!$B$15-(YEAR(INDEX(pgebdat,B71))),""),"")</f>
        <v/>
      </c>
      <c r="O71" s="115"/>
      <c r="P71" s="113"/>
      <c r="Q71" s="116"/>
      <c r="R71" s="149"/>
      <c r="S71" s="116"/>
      <c r="T71" s="116"/>
      <c r="U71" s="116"/>
      <c r="V71" s="113"/>
      <c r="W71" s="155" t="str">
        <f t="shared" si="17"/>
        <v/>
      </c>
      <c r="X71" s="26" t="str">
        <f t="shared" si="12"/>
        <v/>
      </c>
      <c r="Y71" s="26" t="str">
        <f t="shared" si="13"/>
        <v/>
      </c>
      <c r="Z71" s="26" t="str">
        <f t="shared" si="18"/>
        <v/>
      </c>
      <c r="AA71" s="26" t="str">
        <f t="shared" si="19"/>
        <v/>
      </c>
      <c r="AB71" s="26" t="str">
        <f t="shared" si="20"/>
        <v/>
      </c>
      <c r="AC71" s="26" t="str">
        <f t="shared" si="14"/>
        <v/>
      </c>
      <c r="AD71" s="26" t="str">
        <f>IF(OR(ISBLANK(U71),ISBLANK(Q71),U71="-"),"",IF(ISNA(MATCH(U71,libtwolang,0)),FALSE,IF(AND(Z71=TRUE,INDEX(codetform,MATCH(Qualifikation!Q71,libtform,0))&gt;=10311000,INDEX(codetform,MATCH(Qualifikation!Q71,libtform,0))&lt;=10319900),IF(AND(INDEX(codetwolang,MATCH(Qualifikation!U71,libtwolang,0))&gt;=1,INDEX(codetwolang,MATCH(Qualifikation!U71,libtwolang,0))&lt;=999),TRUE,FALSE),IF(AND(INDEX(codetwolang,MATCH(Qualifikation!U71,libtwolang,0))&gt;=10,INDEX(codetwolang,MATCH(Qualifikation!U71,libtwolang,0))&lt;=99),FALSE,TRUE))))</f>
        <v/>
      </c>
      <c r="AE71" s="26" t="str">
        <f t="shared" si="15"/>
        <v/>
      </c>
      <c r="AF71" s="62" t="str">
        <f t="shared" si="21"/>
        <v/>
      </c>
    </row>
    <row r="72" spans="1:32" x14ac:dyDescent="0.2">
      <c r="A72" s="46" t="str">
        <f t="shared" si="16"/>
        <v/>
      </c>
      <c r="B72" s="46" t="str">
        <f t="shared" si="0"/>
        <v/>
      </c>
      <c r="C72" s="71" t="str">
        <f t="shared" si="1"/>
        <v/>
      </c>
      <c r="D72" s="62" t="str">
        <f t="shared" si="2"/>
        <v/>
      </c>
      <c r="E72" s="62" t="str">
        <f t="shared" si="3"/>
        <v/>
      </c>
      <c r="F72" s="72" t="str">
        <f t="shared" si="4"/>
        <v/>
      </c>
      <c r="G72" s="72" t="str">
        <f t="shared" si="5"/>
        <v/>
      </c>
      <c r="H72" s="63" t="str">
        <f t="shared" si="6"/>
        <v/>
      </c>
      <c r="I72" s="63" t="str">
        <f t="shared" si="7"/>
        <v/>
      </c>
      <c r="J72" s="70" t="str">
        <f t="shared" si="8"/>
        <v/>
      </c>
      <c r="K72" s="70" t="str">
        <f t="shared" si="9"/>
        <v/>
      </c>
      <c r="L72" s="122" t="str">
        <f t="shared" si="10"/>
        <v/>
      </c>
      <c r="M72" s="122" t="str">
        <f t="shared" si="11"/>
        <v/>
      </c>
      <c r="N72" s="121" t="str">
        <f>IF(B72&lt;&gt;"",IF(INDEX(ctrlage,B72)=TRUE,Lieferung!$B$15-(YEAR(INDEX(pgebdat,B72))),""),"")</f>
        <v/>
      </c>
      <c r="O72" s="115"/>
      <c r="P72" s="113"/>
      <c r="Q72" s="116"/>
      <c r="R72" s="149"/>
      <c r="S72" s="116"/>
      <c r="T72" s="116"/>
      <c r="U72" s="116"/>
      <c r="V72" s="113"/>
      <c r="W72" s="155" t="str">
        <f t="shared" si="17"/>
        <v/>
      </c>
      <c r="X72" s="26" t="str">
        <f t="shared" si="12"/>
        <v/>
      </c>
      <c r="Y72" s="26" t="str">
        <f t="shared" si="13"/>
        <v/>
      </c>
      <c r="Z72" s="26" t="str">
        <f t="shared" si="18"/>
        <v/>
      </c>
      <c r="AA72" s="26" t="str">
        <f t="shared" si="19"/>
        <v/>
      </c>
      <c r="AB72" s="26" t="str">
        <f t="shared" si="20"/>
        <v/>
      </c>
      <c r="AC72" s="26" t="str">
        <f t="shared" si="14"/>
        <v/>
      </c>
      <c r="AD72" s="26" t="str">
        <f>IF(OR(ISBLANK(U72),ISBLANK(Q72),U72="-"),"",IF(ISNA(MATCH(U72,libtwolang,0)),FALSE,IF(AND(Z72=TRUE,INDEX(codetform,MATCH(Qualifikation!Q72,libtform,0))&gt;=10311000,INDEX(codetform,MATCH(Qualifikation!Q72,libtform,0))&lt;=10319900),IF(AND(INDEX(codetwolang,MATCH(Qualifikation!U72,libtwolang,0))&gt;=1,INDEX(codetwolang,MATCH(Qualifikation!U72,libtwolang,0))&lt;=999),TRUE,FALSE),IF(AND(INDEX(codetwolang,MATCH(Qualifikation!U72,libtwolang,0))&gt;=10,INDEX(codetwolang,MATCH(Qualifikation!U72,libtwolang,0))&lt;=99),FALSE,TRUE))))</f>
        <v/>
      </c>
      <c r="AE72" s="26" t="str">
        <f t="shared" si="15"/>
        <v/>
      </c>
      <c r="AF72" s="62" t="str">
        <f t="shared" si="21"/>
        <v/>
      </c>
    </row>
    <row r="73" spans="1:32" x14ac:dyDescent="0.2">
      <c r="A73" s="46" t="str">
        <f t="shared" si="16"/>
        <v/>
      </c>
      <c r="B73" s="46" t="str">
        <f t="shared" si="0"/>
        <v/>
      </c>
      <c r="C73" s="71" t="str">
        <f t="shared" si="1"/>
        <v/>
      </c>
      <c r="D73" s="62" t="str">
        <f t="shared" si="2"/>
        <v/>
      </c>
      <c r="E73" s="62" t="str">
        <f t="shared" si="3"/>
        <v/>
      </c>
      <c r="F73" s="72" t="str">
        <f t="shared" si="4"/>
        <v/>
      </c>
      <c r="G73" s="72" t="str">
        <f t="shared" si="5"/>
        <v/>
      </c>
      <c r="H73" s="63" t="str">
        <f t="shared" si="6"/>
        <v/>
      </c>
      <c r="I73" s="63" t="str">
        <f t="shared" si="7"/>
        <v/>
      </c>
      <c r="J73" s="70" t="str">
        <f t="shared" si="8"/>
        <v/>
      </c>
      <c r="K73" s="70" t="str">
        <f t="shared" si="9"/>
        <v/>
      </c>
      <c r="L73" s="122" t="str">
        <f t="shared" si="10"/>
        <v/>
      </c>
      <c r="M73" s="122" t="str">
        <f t="shared" si="11"/>
        <v/>
      </c>
      <c r="N73" s="121" t="str">
        <f>IF(B73&lt;&gt;"",IF(INDEX(ctrlage,B73)=TRUE,Lieferung!$B$15-(YEAR(INDEX(pgebdat,B73))),""),"")</f>
        <v/>
      </c>
      <c r="O73" s="115"/>
      <c r="P73" s="113"/>
      <c r="Q73" s="116"/>
      <c r="R73" s="149"/>
      <c r="S73" s="116"/>
      <c r="T73" s="116"/>
      <c r="U73" s="116"/>
      <c r="V73" s="113"/>
      <c r="W73" s="155" t="str">
        <f t="shared" si="17"/>
        <v/>
      </c>
      <c r="X73" s="26" t="str">
        <f t="shared" si="12"/>
        <v/>
      </c>
      <c r="Y73" s="26" t="str">
        <f t="shared" si="13"/>
        <v/>
      </c>
      <c r="Z73" s="26" t="str">
        <f t="shared" si="18"/>
        <v/>
      </c>
      <c r="AA73" s="26" t="str">
        <f t="shared" si="19"/>
        <v/>
      </c>
      <c r="AB73" s="26" t="str">
        <f t="shared" si="20"/>
        <v/>
      </c>
      <c r="AC73" s="26" t="str">
        <f t="shared" si="14"/>
        <v/>
      </c>
      <c r="AD73" s="26" t="str">
        <f>IF(OR(ISBLANK(U73),ISBLANK(Q73),U73="-"),"",IF(ISNA(MATCH(U73,libtwolang,0)),FALSE,IF(AND(Z73=TRUE,INDEX(codetform,MATCH(Qualifikation!Q73,libtform,0))&gt;=10311000,INDEX(codetform,MATCH(Qualifikation!Q73,libtform,0))&lt;=10319900),IF(AND(INDEX(codetwolang,MATCH(Qualifikation!U73,libtwolang,0))&gt;=1,INDEX(codetwolang,MATCH(Qualifikation!U73,libtwolang,0))&lt;=999),TRUE,FALSE),IF(AND(INDEX(codetwolang,MATCH(Qualifikation!U73,libtwolang,0))&gt;=10,INDEX(codetwolang,MATCH(Qualifikation!U73,libtwolang,0))&lt;=99),FALSE,TRUE))))</f>
        <v/>
      </c>
      <c r="AE73" s="26" t="str">
        <f t="shared" si="15"/>
        <v/>
      </c>
      <c r="AF73" s="62" t="str">
        <f t="shared" si="21"/>
        <v/>
      </c>
    </row>
    <row r="74" spans="1:32" x14ac:dyDescent="0.2">
      <c r="A74" s="46" t="str">
        <f t="shared" si="16"/>
        <v/>
      </c>
      <c r="B74" s="46" t="str">
        <f t="shared" si="0"/>
        <v/>
      </c>
      <c r="C74" s="71" t="str">
        <f t="shared" si="1"/>
        <v/>
      </c>
      <c r="D74" s="62" t="str">
        <f t="shared" si="2"/>
        <v/>
      </c>
      <c r="E74" s="62" t="str">
        <f t="shared" si="3"/>
        <v/>
      </c>
      <c r="F74" s="72" t="str">
        <f t="shared" si="4"/>
        <v/>
      </c>
      <c r="G74" s="72" t="str">
        <f t="shared" si="5"/>
        <v/>
      </c>
      <c r="H74" s="63" t="str">
        <f t="shared" si="6"/>
        <v/>
      </c>
      <c r="I74" s="63" t="str">
        <f t="shared" si="7"/>
        <v/>
      </c>
      <c r="J74" s="70" t="str">
        <f t="shared" si="8"/>
        <v/>
      </c>
      <c r="K74" s="70" t="str">
        <f t="shared" si="9"/>
        <v/>
      </c>
      <c r="L74" s="122" t="str">
        <f t="shared" si="10"/>
        <v/>
      </c>
      <c r="M74" s="122" t="str">
        <f t="shared" si="11"/>
        <v/>
      </c>
      <c r="N74" s="121" t="str">
        <f>IF(B74&lt;&gt;"",IF(INDEX(ctrlage,B74)=TRUE,Lieferung!$B$15-(YEAR(INDEX(pgebdat,B74))),""),"")</f>
        <v/>
      </c>
      <c r="O74" s="115"/>
      <c r="P74" s="113"/>
      <c r="Q74" s="116"/>
      <c r="R74" s="149"/>
      <c r="S74" s="116"/>
      <c r="T74" s="116"/>
      <c r="U74" s="116"/>
      <c r="V74" s="113"/>
      <c r="W74" s="155" t="str">
        <f t="shared" si="17"/>
        <v/>
      </c>
      <c r="X74" s="26" t="str">
        <f t="shared" si="12"/>
        <v/>
      </c>
      <c r="Y74" s="26" t="str">
        <f t="shared" si="13"/>
        <v/>
      </c>
      <c r="Z74" s="26" t="str">
        <f t="shared" si="18"/>
        <v/>
      </c>
      <c r="AA74" s="26" t="str">
        <f t="shared" si="19"/>
        <v/>
      </c>
      <c r="AB74" s="26" t="str">
        <f t="shared" si="20"/>
        <v/>
      </c>
      <c r="AC74" s="26" t="str">
        <f t="shared" si="14"/>
        <v/>
      </c>
      <c r="AD74" s="26" t="str">
        <f>IF(OR(ISBLANK(U74),ISBLANK(Q74),U74="-"),"",IF(ISNA(MATCH(U74,libtwolang,0)),FALSE,IF(AND(Z74=TRUE,INDEX(codetform,MATCH(Qualifikation!Q74,libtform,0))&gt;=10311000,INDEX(codetform,MATCH(Qualifikation!Q74,libtform,0))&lt;=10319900),IF(AND(INDEX(codetwolang,MATCH(Qualifikation!U74,libtwolang,0))&gt;=1,INDEX(codetwolang,MATCH(Qualifikation!U74,libtwolang,0))&lt;=999),TRUE,FALSE),IF(AND(INDEX(codetwolang,MATCH(Qualifikation!U74,libtwolang,0))&gt;=10,INDEX(codetwolang,MATCH(Qualifikation!U74,libtwolang,0))&lt;=99),FALSE,TRUE))))</f>
        <v/>
      </c>
      <c r="AE74" s="26" t="str">
        <f t="shared" si="15"/>
        <v/>
      </c>
      <c r="AF74" s="62" t="str">
        <f t="shared" si="21"/>
        <v/>
      </c>
    </row>
    <row r="75" spans="1:32" x14ac:dyDescent="0.2">
      <c r="A75" s="46" t="str">
        <f t="shared" si="16"/>
        <v/>
      </c>
      <c r="B75" s="46" t="str">
        <f t="shared" si="0"/>
        <v/>
      </c>
      <c r="C75" s="71" t="str">
        <f t="shared" si="1"/>
        <v/>
      </c>
      <c r="D75" s="62" t="str">
        <f t="shared" si="2"/>
        <v/>
      </c>
      <c r="E75" s="62" t="str">
        <f t="shared" si="3"/>
        <v/>
      </c>
      <c r="F75" s="72" t="str">
        <f t="shared" si="4"/>
        <v/>
      </c>
      <c r="G75" s="72" t="str">
        <f t="shared" si="5"/>
        <v/>
      </c>
      <c r="H75" s="63" t="str">
        <f t="shared" si="6"/>
        <v/>
      </c>
      <c r="I75" s="63" t="str">
        <f t="shared" si="7"/>
        <v/>
      </c>
      <c r="J75" s="70" t="str">
        <f t="shared" si="8"/>
        <v/>
      </c>
      <c r="K75" s="70" t="str">
        <f t="shared" si="9"/>
        <v/>
      </c>
      <c r="L75" s="122" t="str">
        <f t="shared" si="10"/>
        <v/>
      </c>
      <c r="M75" s="122" t="str">
        <f t="shared" si="11"/>
        <v/>
      </c>
      <c r="N75" s="121" t="str">
        <f>IF(B75&lt;&gt;"",IF(INDEX(ctrlage,B75)=TRUE,Lieferung!$B$15-(YEAR(INDEX(pgebdat,B75))),""),"")</f>
        <v/>
      </c>
      <c r="O75" s="115"/>
      <c r="P75" s="113"/>
      <c r="Q75" s="116"/>
      <c r="R75" s="149"/>
      <c r="S75" s="116"/>
      <c r="T75" s="116"/>
      <c r="U75" s="116"/>
      <c r="V75" s="113"/>
      <c r="W75" s="155" t="str">
        <f t="shared" si="17"/>
        <v/>
      </c>
      <c r="X75" s="26" t="str">
        <f t="shared" si="12"/>
        <v/>
      </c>
      <c r="Y75" s="26" t="str">
        <f t="shared" si="13"/>
        <v/>
      </c>
      <c r="Z75" s="26" t="str">
        <f t="shared" si="18"/>
        <v/>
      </c>
      <c r="AA75" s="26" t="str">
        <f t="shared" si="19"/>
        <v/>
      </c>
      <c r="AB75" s="26" t="str">
        <f t="shared" si="20"/>
        <v/>
      </c>
      <c r="AC75" s="26" t="str">
        <f t="shared" si="14"/>
        <v/>
      </c>
      <c r="AD75" s="26" t="str">
        <f>IF(OR(ISBLANK(U75),ISBLANK(Q75),U75="-"),"",IF(ISNA(MATCH(U75,libtwolang,0)),FALSE,IF(AND(Z75=TRUE,INDEX(codetform,MATCH(Qualifikation!Q75,libtform,0))&gt;=10311000,INDEX(codetform,MATCH(Qualifikation!Q75,libtform,0))&lt;=10319900),IF(AND(INDEX(codetwolang,MATCH(Qualifikation!U75,libtwolang,0))&gt;=1,INDEX(codetwolang,MATCH(Qualifikation!U75,libtwolang,0))&lt;=999),TRUE,FALSE),IF(AND(INDEX(codetwolang,MATCH(Qualifikation!U75,libtwolang,0))&gt;=10,INDEX(codetwolang,MATCH(Qualifikation!U75,libtwolang,0))&lt;=99),FALSE,TRUE))))</f>
        <v/>
      </c>
      <c r="AE75" s="26" t="str">
        <f t="shared" si="15"/>
        <v/>
      </c>
      <c r="AF75" s="62" t="str">
        <f t="shared" si="21"/>
        <v/>
      </c>
    </row>
    <row r="76" spans="1:32" x14ac:dyDescent="0.2">
      <c r="A76" s="46" t="str">
        <f t="shared" si="16"/>
        <v/>
      </c>
      <c r="B76" s="46" t="str">
        <f t="shared" ref="B76:B139" si="22">IF(O76&lt;&gt;"",IF(ISNA(MATCH(O76,persid,0)),"",IF(MATCH(O76,persid,0)=0,"",MATCH(O76,persid,0))),"")</f>
        <v/>
      </c>
      <c r="C76" s="71" t="str">
        <f t="shared" ref="C76:C139" si="23">IF(B76&lt;&gt;"",IF(INDEX(pkatid,B76)&gt;0,INDEX(pkatid,B76),""),"")</f>
        <v/>
      </c>
      <c r="D76" s="62" t="str">
        <f t="shared" ref="D76:D139" si="24">IF(B76&lt;&gt;"",IF(INDEX(psex,B76)&gt;0,INDEX(psex,B76),""),"")</f>
        <v/>
      </c>
      <c r="E76" s="62" t="str">
        <f t="shared" ref="E76:E139" si="25">IF(B76&lt;&gt;"",INDEX(ctrlsex,B76),"")</f>
        <v/>
      </c>
      <c r="F76" s="72" t="str">
        <f t="shared" ref="F76:F139" si="26">IF(B76&lt;&gt;"",IF(INDEX(pgebdat,B76)&gt;0,INDEX(pgebdat,B76),""),"")</f>
        <v/>
      </c>
      <c r="G76" s="72" t="str">
        <f t="shared" ref="G76:G139" si="27">IF(B76&lt;&gt;"",INDEX(ctrlage,B76),"")</f>
        <v/>
      </c>
      <c r="H76" s="63" t="str">
        <f t="shared" ref="H76:H139" si="28">IF(B76&lt;&gt;"",IF(INDEX(pdom,B76)&gt;0,INDEX(pdom,B76),""),"")</f>
        <v/>
      </c>
      <c r="I76" s="63" t="str">
        <f t="shared" ref="I76:I139" si="29">IF(B76&lt;&gt;"",INDEX(ctrldom,B76),"")</f>
        <v/>
      </c>
      <c r="J76" s="70" t="str">
        <f t="shared" ref="J76:J139" si="30">IF(B76&lt;&gt;"",IF(INDEX(pid,B76)&gt;0,INDEX(pid,B76),""),"")</f>
        <v/>
      </c>
      <c r="K76" s="70" t="str">
        <f t="shared" ref="K76:K139" si="31">IF(B76&lt;&gt;"",CONCATENATE(J76,S76),"")</f>
        <v/>
      </c>
      <c r="L76" s="122" t="str">
        <f t="shared" ref="L76:L139" si="32">IF(B76&lt;&gt;"",IF(INDEX(pname,B76)&gt;0,INDEX(pname,B76),""),"")</f>
        <v/>
      </c>
      <c r="M76" s="122" t="str">
        <f t="shared" ref="M76:M139" si="33">IF(B76&lt;&gt;"",IF(INDEX(psurname,B76)&gt;0,INDEX(psurname,B76),""),"")</f>
        <v/>
      </c>
      <c r="N76" s="121" t="str">
        <f>IF(B76&lt;&gt;"",IF(INDEX(ctrlage,B76)=TRUE,Lieferung!$B$15-(YEAR(INDEX(pgebdat,B76))),""),"")</f>
        <v/>
      </c>
      <c r="O76" s="115"/>
      <c r="P76" s="113"/>
      <c r="Q76" s="116"/>
      <c r="R76" s="149"/>
      <c r="S76" s="116"/>
      <c r="T76" s="116"/>
      <c r="U76" s="116"/>
      <c r="V76" s="113"/>
      <c r="W76" s="155" t="str">
        <f t="shared" si="17"/>
        <v/>
      </c>
      <c r="X76" s="26" t="str">
        <f t="shared" ref="X76:X139" si="34">IF(ISBLANK(O76),"",IF(OR(ISNA(MATCH(O76,persid,0)),O76="-"),FALSE,TRUE))</f>
        <v/>
      </c>
      <c r="Y76" s="26" t="str">
        <f t="shared" ref="Y76:Y139" si="35">IF(ISBLANK(P76),"",IF(OR(ISNA(MATCH(P76,libinst,0)),P76="-"),FALSE,TRUE))</f>
        <v/>
      </c>
      <c r="Z76" s="26" t="str">
        <f t="shared" si="18"/>
        <v/>
      </c>
      <c r="AA76" s="26" t="str">
        <f t="shared" si="19"/>
        <v/>
      </c>
      <c r="AB76" s="26" t="str">
        <f t="shared" si="20"/>
        <v/>
      </c>
      <c r="AC76" s="26" t="str">
        <f t="shared" ref="AC76:AC139" si="36">IF(ISBLANK(T76),"",IF(OR(ISNA(MATCH(T76,libresult,0)),T76="-"),FALSE,TRUE))</f>
        <v/>
      </c>
      <c r="AD76" s="26" t="str">
        <f>IF(OR(ISBLANK(U76),ISBLANK(Q76),U76="-"),"",IF(ISNA(MATCH(U76,libtwolang,0)),FALSE,IF(AND(Z76=TRUE,INDEX(codetform,MATCH(Qualifikation!Q76,libtform,0))&gt;=10311000,INDEX(codetform,MATCH(Qualifikation!Q76,libtform,0))&lt;=10319900),IF(AND(INDEX(codetwolang,MATCH(Qualifikation!U76,libtwolang,0))&gt;=1,INDEX(codetwolang,MATCH(Qualifikation!U76,libtwolang,0))&lt;=999),TRUE,FALSE),IF(AND(INDEX(codetwolang,MATCH(Qualifikation!U76,libtwolang,0))&gt;=10,INDEX(codetwolang,MATCH(Qualifikation!U76,libtwolang,0))&lt;=99),FALSE,TRUE))))</f>
        <v/>
      </c>
      <c r="AE76" s="26" t="str">
        <f t="shared" ref="AE76:AE139" si="37">IF(OR(G76&lt;&gt;TRUE,Z76&lt;&gt;TRUE),"",IF(OR(N76&gt;INDEX(valmaxalt,MATCH(Q76,libtform,0)),N76&lt;INDEX(valminalt,MATCH(Q76,libtform,0))),FALSE,TRUE))</f>
        <v/>
      </c>
      <c r="AF76" s="62" t="str">
        <f t="shared" si="21"/>
        <v/>
      </c>
    </row>
    <row r="77" spans="1:32" x14ac:dyDescent="0.2">
      <c r="A77" s="46" t="str">
        <f t="shared" ref="A77:A140" si="38">IF(ISBLANK(O77),"",IF(COUNTA(P77:T77)&lt;5,"Unvollständig",IF(OR(COUNTIF(W77:AD77,FALSE)&gt;0,COUNTIF(W77:AC77,#N/A)&gt;0),"Fehler",IF(AE77=FALSE,"Achtung","OK"))))</f>
        <v/>
      </c>
      <c r="B77" s="46" t="str">
        <f t="shared" si="22"/>
        <v/>
      </c>
      <c r="C77" s="71" t="str">
        <f t="shared" si="23"/>
        <v/>
      </c>
      <c r="D77" s="62" t="str">
        <f t="shared" si="24"/>
        <v/>
      </c>
      <c r="E77" s="62" t="str">
        <f t="shared" si="25"/>
        <v/>
      </c>
      <c r="F77" s="72" t="str">
        <f t="shared" si="26"/>
        <v/>
      </c>
      <c r="G77" s="72" t="str">
        <f t="shared" si="27"/>
        <v/>
      </c>
      <c r="H77" s="63" t="str">
        <f t="shared" si="28"/>
        <v/>
      </c>
      <c r="I77" s="63" t="str">
        <f t="shared" si="29"/>
        <v/>
      </c>
      <c r="J77" s="70" t="str">
        <f t="shared" si="30"/>
        <v/>
      </c>
      <c r="K77" s="70" t="str">
        <f t="shared" si="31"/>
        <v/>
      </c>
      <c r="L77" s="122" t="str">
        <f t="shared" si="32"/>
        <v/>
      </c>
      <c r="M77" s="122" t="str">
        <f t="shared" si="33"/>
        <v/>
      </c>
      <c r="N77" s="121" t="str">
        <f>IF(B77&lt;&gt;"",IF(INDEX(ctrlage,B77)=TRUE,Lieferung!$B$15-(YEAR(INDEX(pgebdat,B77))),""),"")</f>
        <v/>
      </c>
      <c r="O77" s="115"/>
      <c r="P77" s="113"/>
      <c r="Q77" s="116"/>
      <c r="R77" s="149"/>
      <c r="S77" s="116"/>
      <c r="T77" s="116"/>
      <c r="U77" s="116"/>
      <c r="V77" s="113"/>
      <c r="W77" s="155" t="str">
        <f t="shared" ref="W77:W140" si="39">IF(K77="","",NOT(COUNTIF($K$12:$K$1011,$K77)&gt;1))</f>
        <v/>
      </c>
      <c r="X77" s="26" t="str">
        <f t="shared" si="34"/>
        <v/>
      </c>
      <c r="Y77" s="26" t="str">
        <f t="shared" si="35"/>
        <v/>
      </c>
      <c r="Z77" s="26" t="str">
        <f t="shared" ref="Z77:Z140" si="40">IF(ISBLANK(Q77),"",IF(OR(ISNA(MATCH(Q77,libtform,0)),Q77="-"),FALSE,TRUE))</f>
        <v/>
      </c>
      <c r="AA77" s="26" t="str">
        <f t="shared" ref="AA77:AA140" si="41">IF(ISBLANK(R77),"",IF(AND(R77 &gt; DATE(1925,1,1),R77 &lt; DATE(2100,1,1)),TRUE,FALSE))</f>
        <v/>
      </c>
      <c r="AB77" s="26" t="str">
        <f t="shared" ref="AB77:AB140" si="42">IF(ISBLANK(S77),"",IF(AND(S77 &gt;=1,S77 &lt;=9),TRUE,FALSE))</f>
        <v/>
      </c>
      <c r="AC77" s="26" t="str">
        <f t="shared" si="36"/>
        <v/>
      </c>
      <c r="AD77" s="26" t="str">
        <f>IF(OR(ISBLANK(U77),ISBLANK(Q77),U77="-"),"",IF(ISNA(MATCH(U77,libtwolang,0)),FALSE,IF(AND(Z77=TRUE,INDEX(codetform,MATCH(Qualifikation!Q77,libtform,0))&gt;=10311000,INDEX(codetform,MATCH(Qualifikation!Q77,libtform,0))&lt;=10319900),IF(AND(INDEX(codetwolang,MATCH(Qualifikation!U77,libtwolang,0))&gt;=1,INDEX(codetwolang,MATCH(Qualifikation!U77,libtwolang,0))&lt;=999),TRUE,FALSE),IF(AND(INDEX(codetwolang,MATCH(Qualifikation!U77,libtwolang,0))&gt;=10,INDEX(codetwolang,MATCH(Qualifikation!U77,libtwolang,0))&lt;=99),FALSE,TRUE))))</f>
        <v/>
      </c>
      <c r="AE77" s="26" t="str">
        <f t="shared" si="37"/>
        <v/>
      </c>
      <c r="AF77" s="62" t="str">
        <f t="shared" ref="AF77:AF140" si="43">IF(A77="","",1)</f>
        <v/>
      </c>
    </row>
    <row r="78" spans="1:32" x14ac:dyDescent="0.2">
      <c r="A78" s="46" t="str">
        <f t="shared" si="38"/>
        <v/>
      </c>
      <c r="B78" s="46" t="str">
        <f t="shared" si="22"/>
        <v/>
      </c>
      <c r="C78" s="71" t="str">
        <f t="shared" si="23"/>
        <v/>
      </c>
      <c r="D78" s="62" t="str">
        <f t="shared" si="24"/>
        <v/>
      </c>
      <c r="E78" s="62" t="str">
        <f t="shared" si="25"/>
        <v/>
      </c>
      <c r="F78" s="72" t="str">
        <f t="shared" si="26"/>
        <v/>
      </c>
      <c r="G78" s="72" t="str">
        <f t="shared" si="27"/>
        <v/>
      </c>
      <c r="H78" s="63" t="str">
        <f t="shared" si="28"/>
        <v/>
      </c>
      <c r="I78" s="63" t="str">
        <f t="shared" si="29"/>
        <v/>
      </c>
      <c r="J78" s="70" t="str">
        <f t="shared" si="30"/>
        <v/>
      </c>
      <c r="K78" s="70" t="str">
        <f t="shared" si="31"/>
        <v/>
      </c>
      <c r="L78" s="122" t="str">
        <f t="shared" si="32"/>
        <v/>
      </c>
      <c r="M78" s="122" t="str">
        <f t="shared" si="33"/>
        <v/>
      </c>
      <c r="N78" s="121" t="str">
        <f>IF(B78&lt;&gt;"",IF(INDEX(ctrlage,B78)=TRUE,Lieferung!$B$15-(YEAR(INDEX(pgebdat,B78))),""),"")</f>
        <v/>
      </c>
      <c r="O78" s="115"/>
      <c r="P78" s="113"/>
      <c r="Q78" s="116"/>
      <c r="R78" s="149"/>
      <c r="S78" s="116"/>
      <c r="T78" s="116"/>
      <c r="U78" s="116"/>
      <c r="V78" s="113"/>
      <c r="W78" s="155" t="str">
        <f t="shared" si="39"/>
        <v/>
      </c>
      <c r="X78" s="26" t="str">
        <f t="shared" si="34"/>
        <v/>
      </c>
      <c r="Y78" s="26" t="str">
        <f t="shared" si="35"/>
        <v/>
      </c>
      <c r="Z78" s="26" t="str">
        <f t="shared" si="40"/>
        <v/>
      </c>
      <c r="AA78" s="26" t="str">
        <f t="shared" si="41"/>
        <v/>
      </c>
      <c r="AB78" s="26" t="str">
        <f t="shared" si="42"/>
        <v/>
      </c>
      <c r="AC78" s="26" t="str">
        <f t="shared" si="36"/>
        <v/>
      </c>
      <c r="AD78" s="26" t="str">
        <f>IF(OR(ISBLANK(U78),ISBLANK(Q78),U78="-"),"",IF(ISNA(MATCH(U78,libtwolang,0)),FALSE,IF(AND(Z78=TRUE,INDEX(codetform,MATCH(Qualifikation!Q78,libtform,0))&gt;=10311000,INDEX(codetform,MATCH(Qualifikation!Q78,libtform,0))&lt;=10319900),IF(AND(INDEX(codetwolang,MATCH(Qualifikation!U78,libtwolang,0))&gt;=1,INDEX(codetwolang,MATCH(Qualifikation!U78,libtwolang,0))&lt;=999),TRUE,FALSE),IF(AND(INDEX(codetwolang,MATCH(Qualifikation!U78,libtwolang,0))&gt;=10,INDEX(codetwolang,MATCH(Qualifikation!U78,libtwolang,0))&lt;=99),FALSE,TRUE))))</f>
        <v/>
      </c>
      <c r="AE78" s="26" t="str">
        <f t="shared" si="37"/>
        <v/>
      </c>
      <c r="AF78" s="62" t="str">
        <f t="shared" si="43"/>
        <v/>
      </c>
    </row>
    <row r="79" spans="1:32" x14ac:dyDescent="0.2">
      <c r="A79" s="46" t="str">
        <f t="shared" si="38"/>
        <v/>
      </c>
      <c r="B79" s="46" t="str">
        <f t="shared" si="22"/>
        <v/>
      </c>
      <c r="C79" s="71" t="str">
        <f t="shared" si="23"/>
        <v/>
      </c>
      <c r="D79" s="62" t="str">
        <f t="shared" si="24"/>
        <v/>
      </c>
      <c r="E79" s="62" t="str">
        <f t="shared" si="25"/>
        <v/>
      </c>
      <c r="F79" s="72" t="str">
        <f t="shared" si="26"/>
        <v/>
      </c>
      <c r="G79" s="72" t="str">
        <f t="shared" si="27"/>
        <v/>
      </c>
      <c r="H79" s="63" t="str">
        <f t="shared" si="28"/>
        <v/>
      </c>
      <c r="I79" s="63" t="str">
        <f t="shared" si="29"/>
        <v/>
      </c>
      <c r="J79" s="70" t="str">
        <f t="shared" si="30"/>
        <v/>
      </c>
      <c r="K79" s="70" t="str">
        <f t="shared" si="31"/>
        <v/>
      </c>
      <c r="L79" s="122" t="str">
        <f t="shared" si="32"/>
        <v/>
      </c>
      <c r="M79" s="122" t="str">
        <f t="shared" si="33"/>
        <v/>
      </c>
      <c r="N79" s="121" t="str">
        <f>IF(B79&lt;&gt;"",IF(INDEX(ctrlage,B79)=TRUE,Lieferung!$B$15-(YEAR(INDEX(pgebdat,B79))),""),"")</f>
        <v/>
      </c>
      <c r="O79" s="115"/>
      <c r="P79" s="113"/>
      <c r="Q79" s="116"/>
      <c r="R79" s="149"/>
      <c r="S79" s="116"/>
      <c r="T79" s="116"/>
      <c r="U79" s="116"/>
      <c r="V79" s="113"/>
      <c r="W79" s="155" t="str">
        <f t="shared" si="39"/>
        <v/>
      </c>
      <c r="X79" s="26" t="str">
        <f t="shared" si="34"/>
        <v/>
      </c>
      <c r="Y79" s="26" t="str">
        <f t="shared" si="35"/>
        <v/>
      </c>
      <c r="Z79" s="26" t="str">
        <f t="shared" si="40"/>
        <v/>
      </c>
      <c r="AA79" s="26" t="str">
        <f t="shared" si="41"/>
        <v/>
      </c>
      <c r="AB79" s="26" t="str">
        <f t="shared" si="42"/>
        <v/>
      </c>
      <c r="AC79" s="26" t="str">
        <f t="shared" si="36"/>
        <v/>
      </c>
      <c r="AD79" s="26" t="str">
        <f>IF(OR(ISBLANK(U79),ISBLANK(Q79),U79="-"),"",IF(ISNA(MATCH(U79,libtwolang,0)),FALSE,IF(AND(Z79=TRUE,INDEX(codetform,MATCH(Qualifikation!Q79,libtform,0))&gt;=10311000,INDEX(codetform,MATCH(Qualifikation!Q79,libtform,0))&lt;=10319900),IF(AND(INDEX(codetwolang,MATCH(Qualifikation!U79,libtwolang,0))&gt;=1,INDEX(codetwolang,MATCH(Qualifikation!U79,libtwolang,0))&lt;=999),TRUE,FALSE),IF(AND(INDEX(codetwolang,MATCH(Qualifikation!U79,libtwolang,0))&gt;=10,INDEX(codetwolang,MATCH(Qualifikation!U79,libtwolang,0))&lt;=99),FALSE,TRUE))))</f>
        <v/>
      </c>
      <c r="AE79" s="26" t="str">
        <f t="shared" si="37"/>
        <v/>
      </c>
      <c r="AF79" s="62" t="str">
        <f t="shared" si="43"/>
        <v/>
      </c>
    </row>
    <row r="80" spans="1:32" x14ac:dyDescent="0.2">
      <c r="A80" s="46" t="str">
        <f t="shared" si="38"/>
        <v/>
      </c>
      <c r="B80" s="46" t="str">
        <f t="shared" si="22"/>
        <v/>
      </c>
      <c r="C80" s="71" t="str">
        <f t="shared" si="23"/>
        <v/>
      </c>
      <c r="D80" s="62" t="str">
        <f t="shared" si="24"/>
        <v/>
      </c>
      <c r="E80" s="62" t="str">
        <f t="shared" si="25"/>
        <v/>
      </c>
      <c r="F80" s="72" t="str">
        <f t="shared" si="26"/>
        <v/>
      </c>
      <c r="G80" s="72" t="str">
        <f t="shared" si="27"/>
        <v/>
      </c>
      <c r="H80" s="63" t="str">
        <f t="shared" si="28"/>
        <v/>
      </c>
      <c r="I80" s="63" t="str">
        <f t="shared" si="29"/>
        <v/>
      </c>
      <c r="J80" s="70" t="str">
        <f t="shared" si="30"/>
        <v/>
      </c>
      <c r="K80" s="70" t="str">
        <f t="shared" si="31"/>
        <v/>
      </c>
      <c r="L80" s="122" t="str">
        <f t="shared" si="32"/>
        <v/>
      </c>
      <c r="M80" s="122" t="str">
        <f t="shared" si="33"/>
        <v/>
      </c>
      <c r="N80" s="121" t="str">
        <f>IF(B80&lt;&gt;"",IF(INDEX(ctrlage,B80)=TRUE,Lieferung!$B$15-(YEAR(INDEX(pgebdat,B80))),""),"")</f>
        <v/>
      </c>
      <c r="O80" s="115"/>
      <c r="P80" s="113"/>
      <c r="Q80" s="116"/>
      <c r="R80" s="149"/>
      <c r="S80" s="116"/>
      <c r="T80" s="116"/>
      <c r="U80" s="116"/>
      <c r="V80" s="113"/>
      <c r="W80" s="155" t="str">
        <f t="shared" si="39"/>
        <v/>
      </c>
      <c r="X80" s="26" t="str">
        <f t="shared" si="34"/>
        <v/>
      </c>
      <c r="Y80" s="26" t="str">
        <f t="shared" si="35"/>
        <v/>
      </c>
      <c r="Z80" s="26" t="str">
        <f t="shared" si="40"/>
        <v/>
      </c>
      <c r="AA80" s="26" t="str">
        <f t="shared" si="41"/>
        <v/>
      </c>
      <c r="AB80" s="26" t="str">
        <f t="shared" si="42"/>
        <v/>
      </c>
      <c r="AC80" s="26" t="str">
        <f t="shared" si="36"/>
        <v/>
      </c>
      <c r="AD80" s="26" t="str">
        <f>IF(OR(ISBLANK(U80),ISBLANK(Q80),U80="-"),"",IF(ISNA(MATCH(U80,libtwolang,0)),FALSE,IF(AND(Z80=TRUE,INDEX(codetform,MATCH(Qualifikation!Q80,libtform,0))&gt;=10311000,INDEX(codetform,MATCH(Qualifikation!Q80,libtform,0))&lt;=10319900),IF(AND(INDEX(codetwolang,MATCH(Qualifikation!U80,libtwolang,0))&gt;=1,INDEX(codetwolang,MATCH(Qualifikation!U80,libtwolang,0))&lt;=999),TRUE,FALSE),IF(AND(INDEX(codetwolang,MATCH(Qualifikation!U80,libtwolang,0))&gt;=10,INDEX(codetwolang,MATCH(Qualifikation!U80,libtwolang,0))&lt;=99),FALSE,TRUE))))</f>
        <v/>
      </c>
      <c r="AE80" s="26" t="str">
        <f t="shared" si="37"/>
        <v/>
      </c>
      <c r="AF80" s="62" t="str">
        <f t="shared" si="43"/>
        <v/>
      </c>
    </row>
    <row r="81" spans="1:32" x14ac:dyDescent="0.2">
      <c r="A81" s="46" t="str">
        <f t="shared" si="38"/>
        <v/>
      </c>
      <c r="B81" s="46" t="str">
        <f t="shared" si="22"/>
        <v/>
      </c>
      <c r="C81" s="71" t="str">
        <f t="shared" si="23"/>
        <v/>
      </c>
      <c r="D81" s="62" t="str">
        <f t="shared" si="24"/>
        <v/>
      </c>
      <c r="E81" s="62" t="str">
        <f t="shared" si="25"/>
        <v/>
      </c>
      <c r="F81" s="72" t="str">
        <f t="shared" si="26"/>
        <v/>
      </c>
      <c r="G81" s="72" t="str">
        <f t="shared" si="27"/>
        <v/>
      </c>
      <c r="H81" s="63" t="str">
        <f t="shared" si="28"/>
        <v/>
      </c>
      <c r="I81" s="63" t="str">
        <f t="shared" si="29"/>
        <v/>
      </c>
      <c r="J81" s="70" t="str">
        <f t="shared" si="30"/>
        <v/>
      </c>
      <c r="K81" s="70" t="str">
        <f t="shared" si="31"/>
        <v/>
      </c>
      <c r="L81" s="122" t="str">
        <f t="shared" si="32"/>
        <v/>
      </c>
      <c r="M81" s="122" t="str">
        <f t="shared" si="33"/>
        <v/>
      </c>
      <c r="N81" s="121" t="str">
        <f>IF(B81&lt;&gt;"",IF(INDEX(ctrlage,B81)=TRUE,Lieferung!$B$15-(YEAR(INDEX(pgebdat,B81))),""),"")</f>
        <v/>
      </c>
      <c r="O81" s="115"/>
      <c r="P81" s="113"/>
      <c r="Q81" s="116"/>
      <c r="R81" s="149"/>
      <c r="S81" s="116"/>
      <c r="T81" s="116"/>
      <c r="U81" s="116"/>
      <c r="V81" s="113"/>
      <c r="W81" s="155" t="str">
        <f t="shared" si="39"/>
        <v/>
      </c>
      <c r="X81" s="26" t="str">
        <f t="shared" si="34"/>
        <v/>
      </c>
      <c r="Y81" s="26" t="str">
        <f t="shared" si="35"/>
        <v/>
      </c>
      <c r="Z81" s="26" t="str">
        <f t="shared" si="40"/>
        <v/>
      </c>
      <c r="AA81" s="26" t="str">
        <f t="shared" si="41"/>
        <v/>
      </c>
      <c r="AB81" s="26" t="str">
        <f t="shared" si="42"/>
        <v/>
      </c>
      <c r="AC81" s="26" t="str">
        <f t="shared" si="36"/>
        <v/>
      </c>
      <c r="AD81" s="26" t="str">
        <f>IF(OR(ISBLANK(U81),ISBLANK(Q81),U81="-"),"",IF(ISNA(MATCH(U81,libtwolang,0)),FALSE,IF(AND(Z81=TRUE,INDEX(codetform,MATCH(Qualifikation!Q81,libtform,0))&gt;=10311000,INDEX(codetform,MATCH(Qualifikation!Q81,libtform,0))&lt;=10319900),IF(AND(INDEX(codetwolang,MATCH(Qualifikation!U81,libtwolang,0))&gt;=1,INDEX(codetwolang,MATCH(Qualifikation!U81,libtwolang,0))&lt;=999),TRUE,FALSE),IF(AND(INDEX(codetwolang,MATCH(Qualifikation!U81,libtwolang,0))&gt;=10,INDEX(codetwolang,MATCH(Qualifikation!U81,libtwolang,0))&lt;=99),FALSE,TRUE))))</f>
        <v/>
      </c>
      <c r="AE81" s="26" t="str">
        <f t="shared" si="37"/>
        <v/>
      </c>
      <c r="AF81" s="62" t="str">
        <f t="shared" si="43"/>
        <v/>
      </c>
    </row>
    <row r="82" spans="1:32" x14ac:dyDescent="0.2">
      <c r="A82" s="46" t="str">
        <f t="shared" si="38"/>
        <v/>
      </c>
      <c r="B82" s="46" t="str">
        <f t="shared" si="22"/>
        <v/>
      </c>
      <c r="C82" s="71" t="str">
        <f t="shared" si="23"/>
        <v/>
      </c>
      <c r="D82" s="62" t="str">
        <f t="shared" si="24"/>
        <v/>
      </c>
      <c r="E82" s="62" t="str">
        <f t="shared" si="25"/>
        <v/>
      </c>
      <c r="F82" s="72" t="str">
        <f t="shared" si="26"/>
        <v/>
      </c>
      <c r="G82" s="72" t="str">
        <f t="shared" si="27"/>
        <v/>
      </c>
      <c r="H82" s="63" t="str">
        <f t="shared" si="28"/>
        <v/>
      </c>
      <c r="I82" s="63" t="str">
        <f t="shared" si="29"/>
        <v/>
      </c>
      <c r="J82" s="70" t="str">
        <f t="shared" si="30"/>
        <v/>
      </c>
      <c r="K82" s="70" t="str">
        <f t="shared" si="31"/>
        <v/>
      </c>
      <c r="L82" s="122" t="str">
        <f t="shared" si="32"/>
        <v/>
      </c>
      <c r="M82" s="122" t="str">
        <f t="shared" si="33"/>
        <v/>
      </c>
      <c r="N82" s="121" t="str">
        <f>IF(B82&lt;&gt;"",IF(INDEX(ctrlage,B82)=TRUE,Lieferung!$B$15-(YEAR(INDEX(pgebdat,B82))),""),"")</f>
        <v/>
      </c>
      <c r="O82" s="115"/>
      <c r="P82" s="113"/>
      <c r="Q82" s="116"/>
      <c r="R82" s="149"/>
      <c r="S82" s="116"/>
      <c r="T82" s="116"/>
      <c r="U82" s="116"/>
      <c r="V82" s="113"/>
      <c r="W82" s="155" t="str">
        <f t="shared" si="39"/>
        <v/>
      </c>
      <c r="X82" s="26" t="str">
        <f t="shared" si="34"/>
        <v/>
      </c>
      <c r="Y82" s="26" t="str">
        <f t="shared" si="35"/>
        <v/>
      </c>
      <c r="Z82" s="26" t="str">
        <f t="shared" si="40"/>
        <v/>
      </c>
      <c r="AA82" s="26" t="str">
        <f t="shared" si="41"/>
        <v/>
      </c>
      <c r="AB82" s="26" t="str">
        <f t="shared" si="42"/>
        <v/>
      </c>
      <c r="AC82" s="26" t="str">
        <f t="shared" si="36"/>
        <v/>
      </c>
      <c r="AD82" s="26" t="str">
        <f>IF(OR(ISBLANK(U82),ISBLANK(Q82),U82="-"),"",IF(ISNA(MATCH(U82,libtwolang,0)),FALSE,IF(AND(Z82=TRUE,INDEX(codetform,MATCH(Qualifikation!Q82,libtform,0))&gt;=10311000,INDEX(codetform,MATCH(Qualifikation!Q82,libtform,0))&lt;=10319900),IF(AND(INDEX(codetwolang,MATCH(Qualifikation!U82,libtwolang,0))&gt;=1,INDEX(codetwolang,MATCH(Qualifikation!U82,libtwolang,0))&lt;=999),TRUE,FALSE),IF(AND(INDEX(codetwolang,MATCH(Qualifikation!U82,libtwolang,0))&gt;=10,INDEX(codetwolang,MATCH(Qualifikation!U82,libtwolang,0))&lt;=99),FALSE,TRUE))))</f>
        <v/>
      </c>
      <c r="AE82" s="26" t="str">
        <f t="shared" si="37"/>
        <v/>
      </c>
      <c r="AF82" s="62" t="str">
        <f t="shared" si="43"/>
        <v/>
      </c>
    </row>
    <row r="83" spans="1:32" x14ac:dyDescent="0.2">
      <c r="A83" s="46" t="str">
        <f t="shared" si="38"/>
        <v/>
      </c>
      <c r="B83" s="46" t="str">
        <f t="shared" si="22"/>
        <v/>
      </c>
      <c r="C83" s="71" t="str">
        <f t="shared" si="23"/>
        <v/>
      </c>
      <c r="D83" s="62" t="str">
        <f t="shared" si="24"/>
        <v/>
      </c>
      <c r="E83" s="62" t="str">
        <f t="shared" si="25"/>
        <v/>
      </c>
      <c r="F83" s="72" t="str">
        <f t="shared" si="26"/>
        <v/>
      </c>
      <c r="G83" s="72" t="str">
        <f t="shared" si="27"/>
        <v/>
      </c>
      <c r="H83" s="63" t="str">
        <f t="shared" si="28"/>
        <v/>
      </c>
      <c r="I83" s="63" t="str">
        <f t="shared" si="29"/>
        <v/>
      </c>
      <c r="J83" s="70" t="str">
        <f t="shared" si="30"/>
        <v/>
      </c>
      <c r="K83" s="70" t="str">
        <f t="shared" si="31"/>
        <v/>
      </c>
      <c r="L83" s="122" t="str">
        <f t="shared" si="32"/>
        <v/>
      </c>
      <c r="M83" s="122" t="str">
        <f t="shared" si="33"/>
        <v/>
      </c>
      <c r="N83" s="121" t="str">
        <f>IF(B83&lt;&gt;"",IF(INDEX(ctrlage,B83)=TRUE,Lieferung!$B$15-(YEAR(INDEX(pgebdat,B83))),""),"")</f>
        <v/>
      </c>
      <c r="O83" s="115"/>
      <c r="P83" s="113"/>
      <c r="Q83" s="116"/>
      <c r="R83" s="149"/>
      <c r="S83" s="116"/>
      <c r="T83" s="116"/>
      <c r="U83" s="116"/>
      <c r="V83" s="113"/>
      <c r="W83" s="155" t="str">
        <f t="shared" si="39"/>
        <v/>
      </c>
      <c r="X83" s="26" t="str">
        <f t="shared" si="34"/>
        <v/>
      </c>
      <c r="Y83" s="26" t="str">
        <f t="shared" si="35"/>
        <v/>
      </c>
      <c r="Z83" s="26" t="str">
        <f t="shared" si="40"/>
        <v/>
      </c>
      <c r="AA83" s="26" t="str">
        <f t="shared" si="41"/>
        <v/>
      </c>
      <c r="AB83" s="26" t="str">
        <f t="shared" si="42"/>
        <v/>
      </c>
      <c r="AC83" s="26" t="str">
        <f t="shared" si="36"/>
        <v/>
      </c>
      <c r="AD83" s="26" t="str">
        <f>IF(OR(ISBLANK(U83),ISBLANK(Q83),U83="-"),"",IF(ISNA(MATCH(U83,libtwolang,0)),FALSE,IF(AND(Z83=TRUE,INDEX(codetform,MATCH(Qualifikation!Q83,libtform,0))&gt;=10311000,INDEX(codetform,MATCH(Qualifikation!Q83,libtform,0))&lt;=10319900),IF(AND(INDEX(codetwolang,MATCH(Qualifikation!U83,libtwolang,0))&gt;=1,INDEX(codetwolang,MATCH(Qualifikation!U83,libtwolang,0))&lt;=999),TRUE,FALSE),IF(AND(INDEX(codetwolang,MATCH(Qualifikation!U83,libtwolang,0))&gt;=10,INDEX(codetwolang,MATCH(Qualifikation!U83,libtwolang,0))&lt;=99),FALSE,TRUE))))</f>
        <v/>
      </c>
      <c r="AE83" s="26" t="str">
        <f t="shared" si="37"/>
        <v/>
      </c>
      <c r="AF83" s="62" t="str">
        <f t="shared" si="43"/>
        <v/>
      </c>
    </row>
    <row r="84" spans="1:32" x14ac:dyDescent="0.2">
      <c r="A84" s="46" t="str">
        <f t="shared" si="38"/>
        <v/>
      </c>
      <c r="B84" s="46" t="str">
        <f t="shared" si="22"/>
        <v/>
      </c>
      <c r="C84" s="71" t="str">
        <f t="shared" si="23"/>
        <v/>
      </c>
      <c r="D84" s="62" t="str">
        <f t="shared" si="24"/>
        <v/>
      </c>
      <c r="E84" s="62" t="str">
        <f t="shared" si="25"/>
        <v/>
      </c>
      <c r="F84" s="72" t="str">
        <f t="shared" si="26"/>
        <v/>
      </c>
      <c r="G84" s="72" t="str">
        <f t="shared" si="27"/>
        <v/>
      </c>
      <c r="H84" s="63" t="str">
        <f t="shared" si="28"/>
        <v/>
      </c>
      <c r="I84" s="63" t="str">
        <f t="shared" si="29"/>
        <v/>
      </c>
      <c r="J84" s="70" t="str">
        <f t="shared" si="30"/>
        <v/>
      </c>
      <c r="K84" s="70" t="str">
        <f t="shared" si="31"/>
        <v/>
      </c>
      <c r="L84" s="122" t="str">
        <f t="shared" si="32"/>
        <v/>
      </c>
      <c r="M84" s="122" t="str">
        <f t="shared" si="33"/>
        <v/>
      </c>
      <c r="N84" s="121" t="str">
        <f>IF(B84&lt;&gt;"",IF(INDEX(ctrlage,B84)=TRUE,Lieferung!$B$15-(YEAR(INDEX(pgebdat,B84))),""),"")</f>
        <v/>
      </c>
      <c r="O84" s="115"/>
      <c r="P84" s="113"/>
      <c r="Q84" s="116"/>
      <c r="R84" s="149"/>
      <c r="S84" s="116"/>
      <c r="T84" s="116"/>
      <c r="U84" s="116"/>
      <c r="V84" s="113"/>
      <c r="W84" s="155" t="str">
        <f t="shared" si="39"/>
        <v/>
      </c>
      <c r="X84" s="26" t="str">
        <f t="shared" si="34"/>
        <v/>
      </c>
      <c r="Y84" s="26" t="str">
        <f t="shared" si="35"/>
        <v/>
      </c>
      <c r="Z84" s="26" t="str">
        <f t="shared" si="40"/>
        <v/>
      </c>
      <c r="AA84" s="26" t="str">
        <f t="shared" si="41"/>
        <v/>
      </c>
      <c r="AB84" s="26" t="str">
        <f t="shared" si="42"/>
        <v/>
      </c>
      <c r="AC84" s="26" t="str">
        <f t="shared" si="36"/>
        <v/>
      </c>
      <c r="AD84" s="26" t="str">
        <f>IF(OR(ISBLANK(U84),ISBLANK(Q84),U84="-"),"",IF(ISNA(MATCH(U84,libtwolang,0)),FALSE,IF(AND(Z84=TRUE,INDEX(codetform,MATCH(Qualifikation!Q84,libtform,0))&gt;=10311000,INDEX(codetform,MATCH(Qualifikation!Q84,libtform,0))&lt;=10319900),IF(AND(INDEX(codetwolang,MATCH(Qualifikation!U84,libtwolang,0))&gt;=1,INDEX(codetwolang,MATCH(Qualifikation!U84,libtwolang,0))&lt;=999),TRUE,FALSE),IF(AND(INDEX(codetwolang,MATCH(Qualifikation!U84,libtwolang,0))&gt;=10,INDEX(codetwolang,MATCH(Qualifikation!U84,libtwolang,0))&lt;=99),FALSE,TRUE))))</f>
        <v/>
      </c>
      <c r="AE84" s="26" t="str">
        <f t="shared" si="37"/>
        <v/>
      </c>
      <c r="AF84" s="62" t="str">
        <f t="shared" si="43"/>
        <v/>
      </c>
    </row>
    <row r="85" spans="1:32" x14ac:dyDescent="0.2">
      <c r="A85" s="46" t="str">
        <f t="shared" si="38"/>
        <v/>
      </c>
      <c r="B85" s="46" t="str">
        <f t="shared" si="22"/>
        <v/>
      </c>
      <c r="C85" s="71" t="str">
        <f t="shared" si="23"/>
        <v/>
      </c>
      <c r="D85" s="62" t="str">
        <f t="shared" si="24"/>
        <v/>
      </c>
      <c r="E85" s="62" t="str">
        <f t="shared" si="25"/>
        <v/>
      </c>
      <c r="F85" s="72" t="str">
        <f t="shared" si="26"/>
        <v/>
      </c>
      <c r="G85" s="72" t="str">
        <f t="shared" si="27"/>
        <v/>
      </c>
      <c r="H85" s="63" t="str">
        <f t="shared" si="28"/>
        <v/>
      </c>
      <c r="I85" s="63" t="str">
        <f t="shared" si="29"/>
        <v/>
      </c>
      <c r="J85" s="70" t="str">
        <f t="shared" si="30"/>
        <v/>
      </c>
      <c r="K85" s="70" t="str">
        <f t="shared" si="31"/>
        <v/>
      </c>
      <c r="L85" s="122" t="str">
        <f t="shared" si="32"/>
        <v/>
      </c>
      <c r="M85" s="122" t="str">
        <f t="shared" si="33"/>
        <v/>
      </c>
      <c r="N85" s="121" t="str">
        <f>IF(B85&lt;&gt;"",IF(INDEX(ctrlage,B85)=TRUE,Lieferung!$B$15-(YEAR(INDEX(pgebdat,B85))),""),"")</f>
        <v/>
      </c>
      <c r="O85" s="115"/>
      <c r="P85" s="113"/>
      <c r="Q85" s="116"/>
      <c r="R85" s="149"/>
      <c r="S85" s="116"/>
      <c r="T85" s="116"/>
      <c r="U85" s="116"/>
      <c r="V85" s="113"/>
      <c r="W85" s="155" t="str">
        <f t="shared" si="39"/>
        <v/>
      </c>
      <c r="X85" s="26" t="str">
        <f t="shared" si="34"/>
        <v/>
      </c>
      <c r="Y85" s="26" t="str">
        <f t="shared" si="35"/>
        <v/>
      </c>
      <c r="Z85" s="26" t="str">
        <f t="shared" si="40"/>
        <v/>
      </c>
      <c r="AA85" s="26" t="str">
        <f t="shared" si="41"/>
        <v/>
      </c>
      <c r="AB85" s="26" t="str">
        <f t="shared" si="42"/>
        <v/>
      </c>
      <c r="AC85" s="26" t="str">
        <f t="shared" si="36"/>
        <v/>
      </c>
      <c r="AD85" s="26" t="str">
        <f>IF(OR(ISBLANK(U85),ISBLANK(Q85),U85="-"),"",IF(ISNA(MATCH(U85,libtwolang,0)),FALSE,IF(AND(Z85=TRUE,INDEX(codetform,MATCH(Qualifikation!Q85,libtform,0))&gt;=10311000,INDEX(codetform,MATCH(Qualifikation!Q85,libtform,0))&lt;=10319900),IF(AND(INDEX(codetwolang,MATCH(Qualifikation!U85,libtwolang,0))&gt;=1,INDEX(codetwolang,MATCH(Qualifikation!U85,libtwolang,0))&lt;=999),TRUE,FALSE),IF(AND(INDEX(codetwolang,MATCH(Qualifikation!U85,libtwolang,0))&gt;=10,INDEX(codetwolang,MATCH(Qualifikation!U85,libtwolang,0))&lt;=99),FALSE,TRUE))))</f>
        <v/>
      </c>
      <c r="AE85" s="26" t="str">
        <f t="shared" si="37"/>
        <v/>
      </c>
      <c r="AF85" s="62" t="str">
        <f t="shared" si="43"/>
        <v/>
      </c>
    </row>
    <row r="86" spans="1:32" x14ac:dyDescent="0.2">
      <c r="A86" s="46" t="str">
        <f t="shared" si="38"/>
        <v/>
      </c>
      <c r="B86" s="46" t="str">
        <f t="shared" si="22"/>
        <v/>
      </c>
      <c r="C86" s="71" t="str">
        <f t="shared" si="23"/>
        <v/>
      </c>
      <c r="D86" s="62" t="str">
        <f t="shared" si="24"/>
        <v/>
      </c>
      <c r="E86" s="62" t="str">
        <f t="shared" si="25"/>
        <v/>
      </c>
      <c r="F86" s="72" t="str">
        <f t="shared" si="26"/>
        <v/>
      </c>
      <c r="G86" s="72" t="str">
        <f t="shared" si="27"/>
        <v/>
      </c>
      <c r="H86" s="63" t="str">
        <f t="shared" si="28"/>
        <v/>
      </c>
      <c r="I86" s="63" t="str">
        <f t="shared" si="29"/>
        <v/>
      </c>
      <c r="J86" s="70" t="str">
        <f t="shared" si="30"/>
        <v/>
      </c>
      <c r="K86" s="70" t="str">
        <f t="shared" si="31"/>
        <v/>
      </c>
      <c r="L86" s="122" t="str">
        <f t="shared" si="32"/>
        <v/>
      </c>
      <c r="M86" s="122" t="str">
        <f t="shared" si="33"/>
        <v/>
      </c>
      <c r="N86" s="121" t="str">
        <f>IF(B86&lt;&gt;"",IF(INDEX(ctrlage,B86)=TRUE,Lieferung!$B$15-(YEAR(INDEX(pgebdat,B86))),""),"")</f>
        <v/>
      </c>
      <c r="O86" s="115"/>
      <c r="P86" s="113"/>
      <c r="Q86" s="116"/>
      <c r="R86" s="149"/>
      <c r="S86" s="116"/>
      <c r="T86" s="116"/>
      <c r="U86" s="116"/>
      <c r="V86" s="113"/>
      <c r="W86" s="155" t="str">
        <f t="shared" si="39"/>
        <v/>
      </c>
      <c r="X86" s="26" t="str">
        <f t="shared" si="34"/>
        <v/>
      </c>
      <c r="Y86" s="26" t="str">
        <f t="shared" si="35"/>
        <v/>
      </c>
      <c r="Z86" s="26" t="str">
        <f t="shared" si="40"/>
        <v/>
      </c>
      <c r="AA86" s="26" t="str">
        <f t="shared" si="41"/>
        <v/>
      </c>
      <c r="AB86" s="26" t="str">
        <f t="shared" si="42"/>
        <v/>
      </c>
      <c r="AC86" s="26" t="str">
        <f t="shared" si="36"/>
        <v/>
      </c>
      <c r="AD86" s="26" t="str">
        <f>IF(OR(ISBLANK(U86),ISBLANK(Q86),U86="-"),"",IF(ISNA(MATCH(U86,libtwolang,0)),FALSE,IF(AND(Z86=TRUE,INDEX(codetform,MATCH(Qualifikation!Q86,libtform,0))&gt;=10311000,INDEX(codetform,MATCH(Qualifikation!Q86,libtform,0))&lt;=10319900),IF(AND(INDEX(codetwolang,MATCH(Qualifikation!U86,libtwolang,0))&gt;=1,INDEX(codetwolang,MATCH(Qualifikation!U86,libtwolang,0))&lt;=999),TRUE,FALSE),IF(AND(INDEX(codetwolang,MATCH(Qualifikation!U86,libtwolang,0))&gt;=10,INDEX(codetwolang,MATCH(Qualifikation!U86,libtwolang,0))&lt;=99),FALSE,TRUE))))</f>
        <v/>
      </c>
      <c r="AE86" s="26" t="str">
        <f t="shared" si="37"/>
        <v/>
      </c>
      <c r="AF86" s="62" t="str">
        <f t="shared" si="43"/>
        <v/>
      </c>
    </row>
    <row r="87" spans="1:32" x14ac:dyDescent="0.2">
      <c r="A87" s="46" t="str">
        <f t="shared" si="38"/>
        <v/>
      </c>
      <c r="B87" s="46" t="str">
        <f t="shared" si="22"/>
        <v/>
      </c>
      <c r="C87" s="71" t="str">
        <f t="shared" si="23"/>
        <v/>
      </c>
      <c r="D87" s="62" t="str">
        <f t="shared" si="24"/>
        <v/>
      </c>
      <c r="E87" s="62" t="str">
        <f t="shared" si="25"/>
        <v/>
      </c>
      <c r="F87" s="72" t="str">
        <f t="shared" si="26"/>
        <v/>
      </c>
      <c r="G87" s="72" t="str">
        <f t="shared" si="27"/>
        <v/>
      </c>
      <c r="H87" s="63" t="str">
        <f t="shared" si="28"/>
        <v/>
      </c>
      <c r="I87" s="63" t="str">
        <f t="shared" si="29"/>
        <v/>
      </c>
      <c r="J87" s="70" t="str">
        <f t="shared" si="30"/>
        <v/>
      </c>
      <c r="K87" s="70" t="str">
        <f t="shared" si="31"/>
        <v/>
      </c>
      <c r="L87" s="122" t="str">
        <f t="shared" si="32"/>
        <v/>
      </c>
      <c r="M87" s="122" t="str">
        <f t="shared" si="33"/>
        <v/>
      </c>
      <c r="N87" s="121" t="str">
        <f>IF(B87&lt;&gt;"",IF(INDEX(ctrlage,B87)=TRUE,Lieferung!$B$15-(YEAR(INDEX(pgebdat,B87))),""),"")</f>
        <v/>
      </c>
      <c r="O87" s="115"/>
      <c r="P87" s="113"/>
      <c r="Q87" s="116"/>
      <c r="R87" s="149"/>
      <c r="S87" s="116"/>
      <c r="T87" s="116"/>
      <c r="U87" s="116"/>
      <c r="V87" s="113"/>
      <c r="W87" s="155" t="str">
        <f t="shared" si="39"/>
        <v/>
      </c>
      <c r="X87" s="26" t="str">
        <f t="shared" si="34"/>
        <v/>
      </c>
      <c r="Y87" s="26" t="str">
        <f t="shared" si="35"/>
        <v/>
      </c>
      <c r="Z87" s="26" t="str">
        <f t="shared" si="40"/>
        <v/>
      </c>
      <c r="AA87" s="26" t="str">
        <f t="shared" si="41"/>
        <v/>
      </c>
      <c r="AB87" s="26" t="str">
        <f t="shared" si="42"/>
        <v/>
      </c>
      <c r="AC87" s="26" t="str">
        <f t="shared" si="36"/>
        <v/>
      </c>
      <c r="AD87" s="26" t="str">
        <f>IF(OR(ISBLANK(U87),ISBLANK(Q87),U87="-"),"",IF(ISNA(MATCH(U87,libtwolang,0)),FALSE,IF(AND(Z87=TRUE,INDEX(codetform,MATCH(Qualifikation!Q87,libtform,0))&gt;=10311000,INDEX(codetform,MATCH(Qualifikation!Q87,libtform,0))&lt;=10319900),IF(AND(INDEX(codetwolang,MATCH(Qualifikation!U87,libtwolang,0))&gt;=1,INDEX(codetwolang,MATCH(Qualifikation!U87,libtwolang,0))&lt;=999),TRUE,FALSE),IF(AND(INDEX(codetwolang,MATCH(Qualifikation!U87,libtwolang,0))&gt;=10,INDEX(codetwolang,MATCH(Qualifikation!U87,libtwolang,0))&lt;=99),FALSE,TRUE))))</f>
        <v/>
      </c>
      <c r="AE87" s="26" t="str">
        <f t="shared" si="37"/>
        <v/>
      </c>
      <c r="AF87" s="62" t="str">
        <f t="shared" si="43"/>
        <v/>
      </c>
    </row>
    <row r="88" spans="1:32" x14ac:dyDescent="0.2">
      <c r="A88" s="46" t="str">
        <f t="shared" si="38"/>
        <v/>
      </c>
      <c r="B88" s="46" t="str">
        <f t="shared" si="22"/>
        <v/>
      </c>
      <c r="C88" s="71" t="str">
        <f t="shared" si="23"/>
        <v/>
      </c>
      <c r="D88" s="62" t="str">
        <f t="shared" si="24"/>
        <v/>
      </c>
      <c r="E88" s="62" t="str">
        <f t="shared" si="25"/>
        <v/>
      </c>
      <c r="F88" s="72" t="str">
        <f t="shared" si="26"/>
        <v/>
      </c>
      <c r="G88" s="72" t="str">
        <f t="shared" si="27"/>
        <v/>
      </c>
      <c r="H88" s="63" t="str">
        <f t="shared" si="28"/>
        <v/>
      </c>
      <c r="I88" s="63" t="str">
        <f t="shared" si="29"/>
        <v/>
      </c>
      <c r="J88" s="70" t="str">
        <f t="shared" si="30"/>
        <v/>
      </c>
      <c r="K88" s="70" t="str">
        <f t="shared" si="31"/>
        <v/>
      </c>
      <c r="L88" s="122" t="str">
        <f t="shared" si="32"/>
        <v/>
      </c>
      <c r="M88" s="122" t="str">
        <f t="shared" si="33"/>
        <v/>
      </c>
      <c r="N88" s="121" t="str">
        <f>IF(B88&lt;&gt;"",IF(INDEX(ctrlage,B88)=TRUE,Lieferung!$B$15-(YEAR(INDEX(pgebdat,B88))),""),"")</f>
        <v/>
      </c>
      <c r="O88" s="115"/>
      <c r="P88" s="113"/>
      <c r="Q88" s="116"/>
      <c r="R88" s="149"/>
      <c r="S88" s="116"/>
      <c r="T88" s="116"/>
      <c r="U88" s="116"/>
      <c r="V88" s="113"/>
      <c r="W88" s="155" t="str">
        <f t="shared" si="39"/>
        <v/>
      </c>
      <c r="X88" s="26" t="str">
        <f t="shared" si="34"/>
        <v/>
      </c>
      <c r="Y88" s="26" t="str">
        <f t="shared" si="35"/>
        <v/>
      </c>
      <c r="Z88" s="26" t="str">
        <f t="shared" si="40"/>
        <v/>
      </c>
      <c r="AA88" s="26" t="str">
        <f t="shared" si="41"/>
        <v/>
      </c>
      <c r="AB88" s="26" t="str">
        <f t="shared" si="42"/>
        <v/>
      </c>
      <c r="AC88" s="26" t="str">
        <f t="shared" si="36"/>
        <v/>
      </c>
      <c r="AD88" s="26" t="str">
        <f>IF(OR(ISBLANK(U88),ISBLANK(Q88),U88="-"),"",IF(ISNA(MATCH(U88,libtwolang,0)),FALSE,IF(AND(Z88=TRUE,INDEX(codetform,MATCH(Qualifikation!Q88,libtform,0))&gt;=10311000,INDEX(codetform,MATCH(Qualifikation!Q88,libtform,0))&lt;=10319900),IF(AND(INDEX(codetwolang,MATCH(Qualifikation!U88,libtwolang,0))&gt;=1,INDEX(codetwolang,MATCH(Qualifikation!U88,libtwolang,0))&lt;=999),TRUE,FALSE),IF(AND(INDEX(codetwolang,MATCH(Qualifikation!U88,libtwolang,0))&gt;=10,INDEX(codetwolang,MATCH(Qualifikation!U88,libtwolang,0))&lt;=99),FALSE,TRUE))))</f>
        <v/>
      </c>
      <c r="AE88" s="26" t="str">
        <f t="shared" si="37"/>
        <v/>
      </c>
      <c r="AF88" s="62" t="str">
        <f t="shared" si="43"/>
        <v/>
      </c>
    </row>
    <row r="89" spans="1:32" x14ac:dyDescent="0.2">
      <c r="A89" s="46" t="str">
        <f t="shared" si="38"/>
        <v/>
      </c>
      <c r="B89" s="46" t="str">
        <f t="shared" si="22"/>
        <v/>
      </c>
      <c r="C89" s="71" t="str">
        <f t="shared" si="23"/>
        <v/>
      </c>
      <c r="D89" s="62" t="str">
        <f t="shared" si="24"/>
        <v/>
      </c>
      <c r="E89" s="62" t="str">
        <f t="shared" si="25"/>
        <v/>
      </c>
      <c r="F89" s="72" t="str">
        <f t="shared" si="26"/>
        <v/>
      </c>
      <c r="G89" s="72" t="str">
        <f t="shared" si="27"/>
        <v/>
      </c>
      <c r="H89" s="63" t="str">
        <f t="shared" si="28"/>
        <v/>
      </c>
      <c r="I89" s="63" t="str">
        <f t="shared" si="29"/>
        <v/>
      </c>
      <c r="J89" s="70" t="str">
        <f t="shared" si="30"/>
        <v/>
      </c>
      <c r="K89" s="70" t="str">
        <f t="shared" si="31"/>
        <v/>
      </c>
      <c r="L89" s="122" t="str">
        <f t="shared" si="32"/>
        <v/>
      </c>
      <c r="M89" s="122" t="str">
        <f t="shared" si="33"/>
        <v/>
      </c>
      <c r="N89" s="121" t="str">
        <f>IF(B89&lt;&gt;"",IF(INDEX(ctrlage,B89)=TRUE,Lieferung!$B$15-(YEAR(INDEX(pgebdat,B89))),""),"")</f>
        <v/>
      </c>
      <c r="O89" s="115"/>
      <c r="P89" s="113"/>
      <c r="Q89" s="116"/>
      <c r="R89" s="149"/>
      <c r="S89" s="116"/>
      <c r="T89" s="116"/>
      <c r="U89" s="116"/>
      <c r="V89" s="113"/>
      <c r="W89" s="155" t="str">
        <f t="shared" si="39"/>
        <v/>
      </c>
      <c r="X89" s="26" t="str">
        <f t="shared" si="34"/>
        <v/>
      </c>
      <c r="Y89" s="26" t="str">
        <f t="shared" si="35"/>
        <v/>
      </c>
      <c r="Z89" s="26" t="str">
        <f t="shared" si="40"/>
        <v/>
      </c>
      <c r="AA89" s="26" t="str">
        <f t="shared" si="41"/>
        <v/>
      </c>
      <c r="AB89" s="26" t="str">
        <f t="shared" si="42"/>
        <v/>
      </c>
      <c r="AC89" s="26" t="str">
        <f t="shared" si="36"/>
        <v/>
      </c>
      <c r="AD89" s="26" t="str">
        <f>IF(OR(ISBLANK(U89),ISBLANK(Q89),U89="-"),"",IF(ISNA(MATCH(U89,libtwolang,0)),FALSE,IF(AND(Z89=TRUE,INDEX(codetform,MATCH(Qualifikation!Q89,libtform,0))&gt;=10311000,INDEX(codetform,MATCH(Qualifikation!Q89,libtform,0))&lt;=10319900),IF(AND(INDEX(codetwolang,MATCH(Qualifikation!U89,libtwolang,0))&gt;=1,INDEX(codetwolang,MATCH(Qualifikation!U89,libtwolang,0))&lt;=999),TRUE,FALSE),IF(AND(INDEX(codetwolang,MATCH(Qualifikation!U89,libtwolang,0))&gt;=10,INDEX(codetwolang,MATCH(Qualifikation!U89,libtwolang,0))&lt;=99),FALSE,TRUE))))</f>
        <v/>
      </c>
      <c r="AE89" s="26" t="str">
        <f t="shared" si="37"/>
        <v/>
      </c>
      <c r="AF89" s="62" t="str">
        <f t="shared" si="43"/>
        <v/>
      </c>
    </row>
    <row r="90" spans="1:32" x14ac:dyDescent="0.2">
      <c r="A90" s="46" t="str">
        <f t="shared" si="38"/>
        <v/>
      </c>
      <c r="B90" s="46" t="str">
        <f t="shared" si="22"/>
        <v/>
      </c>
      <c r="C90" s="71" t="str">
        <f t="shared" si="23"/>
        <v/>
      </c>
      <c r="D90" s="62" t="str">
        <f t="shared" si="24"/>
        <v/>
      </c>
      <c r="E90" s="62" t="str">
        <f t="shared" si="25"/>
        <v/>
      </c>
      <c r="F90" s="72" t="str">
        <f t="shared" si="26"/>
        <v/>
      </c>
      <c r="G90" s="72" t="str">
        <f t="shared" si="27"/>
        <v/>
      </c>
      <c r="H90" s="63" t="str">
        <f t="shared" si="28"/>
        <v/>
      </c>
      <c r="I90" s="63" t="str">
        <f t="shared" si="29"/>
        <v/>
      </c>
      <c r="J90" s="70" t="str">
        <f t="shared" si="30"/>
        <v/>
      </c>
      <c r="K90" s="70" t="str">
        <f t="shared" si="31"/>
        <v/>
      </c>
      <c r="L90" s="122" t="str">
        <f t="shared" si="32"/>
        <v/>
      </c>
      <c r="M90" s="122" t="str">
        <f t="shared" si="33"/>
        <v/>
      </c>
      <c r="N90" s="121" t="str">
        <f>IF(B90&lt;&gt;"",IF(INDEX(ctrlage,B90)=TRUE,Lieferung!$B$15-(YEAR(INDEX(pgebdat,B90))),""),"")</f>
        <v/>
      </c>
      <c r="O90" s="115"/>
      <c r="P90" s="113"/>
      <c r="Q90" s="116"/>
      <c r="R90" s="149"/>
      <c r="S90" s="116"/>
      <c r="T90" s="116"/>
      <c r="U90" s="116"/>
      <c r="V90" s="113"/>
      <c r="W90" s="155" t="str">
        <f t="shared" si="39"/>
        <v/>
      </c>
      <c r="X90" s="26" t="str">
        <f t="shared" si="34"/>
        <v/>
      </c>
      <c r="Y90" s="26" t="str">
        <f t="shared" si="35"/>
        <v/>
      </c>
      <c r="Z90" s="26" t="str">
        <f t="shared" si="40"/>
        <v/>
      </c>
      <c r="AA90" s="26" t="str">
        <f t="shared" si="41"/>
        <v/>
      </c>
      <c r="AB90" s="26" t="str">
        <f t="shared" si="42"/>
        <v/>
      </c>
      <c r="AC90" s="26" t="str">
        <f t="shared" si="36"/>
        <v/>
      </c>
      <c r="AD90" s="26" t="str">
        <f>IF(OR(ISBLANK(U90),ISBLANK(Q90),U90="-"),"",IF(ISNA(MATCH(U90,libtwolang,0)),FALSE,IF(AND(Z90=TRUE,INDEX(codetform,MATCH(Qualifikation!Q90,libtform,0))&gt;=10311000,INDEX(codetform,MATCH(Qualifikation!Q90,libtform,0))&lt;=10319900),IF(AND(INDEX(codetwolang,MATCH(Qualifikation!U90,libtwolang,0))&gt;=1,INDEX(codetwolang,MATCH(Qualifikation!U90,libtwolang,0))&lt;=999),TRUE,FALSE),IF(AND(INDEX(codetwolang,MATCH(Qualifikation!U90,libtwolang,0))&gt;=10,INDEX(codetwolang,MATCH(Qualifikation!U90,libtwolang,0))&lt;=99),FALSE,TRUE))))</f>
        <v/>
      </c>
      <c r="AE90" s="26" t="str">
        <f t="shared" si="37"/>
        <v/>
      </c>
      <c r="AF90" s="62" t="str">
        <f t="shared" si="43"/>
        <v/>
      </c>
    </row>
    <row r="91" spans="1:32" x14ac:dyDescent="0.2">
      <c r="A91" s="46" t="str">
        <f t="shared" si="38"/>
        <v/>
      </c>
      <c r="B91" s="46" t="str">
        <f t="shared" si="22"/>
        <v/>
      </c>
      <c r="C91" s="71" t="str">
        <f t="shared" si="23"/>
        <v/>
      </c>
      <c r="D91" s="62" t="str">
        <f t="shared" si="24"/>
        <v/>
      </c>
      <c r="E91" s="62" t="str">
        <f t="shared" si="25"/>
        <v/>
      </c>
      <c r="F91" s="72" t="str">
        <f t="shared" si="26"/>
        <v/>
      </c>
      <c r="G91" s="72" t="str">
        <f t="shared" si="27"/>
        <v/>
      </c>
      <c r="H91" s="63" t="str">
        <f t="shared" si="28"/>
        <v/>
      </c>
      <c r="I91" s="63" t="str">
        <f t="shared" si="29"/>
        <v/>
      </c>
      <c r="J91" s="70" t="str">
        <f t="shared" si="30"/>
        <v/>
      </c>
      <c r="K91" s="70" t="str">
        <f t="shared" si="31"/>
        <v/>
      </c>
      <c r="L91" s="122" t="str">
        <f t="shared" si="32"/>
        <v/>
      </c>
      <c r="M91" s="122" t="str">
        <f t="shared" si="33"/>
        <v/>
      </c>
      <c r="N91" s="121" t="str">
        <f>IF(B91&lt;&gt;"",IF(INDEX(ctrlage,B91)=TRUE,Lieferung!$B$15-(YEAR(INDEX(pgebdat,B91))),""),"")</f>
        <v/>
      </c>
      <c r="O91" s="115"/>
      <c r="P91" s="113"/>
      <c r="Q91" s="116"/>
      <c r="R91" s="149"/>
      <c r="S91" s="116"/>
      <c r="T91" s="116"/>
      <c r="U91" s="116"/>
      <c r="V91" s="113"/>
      <c r="W91" s="155" t="str">
        <f t="shared" si="39"/>
        <v/>
      </c>
      <c r="X91" s="26" t="str">
        <f t="shared" si="34"/>
        <v/>
      </c>
      <c r="Y91" s="26" t="str">
        <f t="shared" si="35"/>
        <v/>
      </c>
      <c r="Z91" s="26" t="str">
        <f t="shared" si="40"/>
        <v/>
      </c>
      <c r="AA91" s="26" t="str">
        <f t="shared" si="41"/>
        <v/>
      </c>
      <c r="AB91" s="26" t="str">
        <f t="shared" si="42"/>
        <v/>
      </c>
      <c r="AC91" s="26" t="str">
        <f t="shared" si="36"/>
        <v/>
      </c>
      <c r="AD91" s="26" t="str">
        <f>IF(OR(ISBLANK(U91),ISBLANK(Q91),U91="-"),"",IF(ISNA(MATCH(U91,libtwolang,0)),FALSE,IF(AND(Z91=TRUE,INDEX(codetform,MATCH(Qualifikation!Q91,libtform,0))&gt;=10311000,INDEX(codetform,MATCH(Qualifikation!Q91,libtform,0))&lt;=10319900),IF(AND(INDEX(codetwolang,MATCH(Qualifikation!U91,libtwolang,0))&gt;=1,INDEX(codetwolang,MATCH(Qualifikation!U91,libtwolang,0))&lt;=999),TRUE,FALSE),IF(AND(INDEX(codetwolang,MATCH(Qualifikation!U91,libtwolang,0))&gt;=10,INDEX(codetwolang,MATCH(Qualifikation!U91,libtwolang,0))&lt;=99),FALSE,TRUE))))</f>
        <v/>
      </c>
      <c r="AE91" s="26" t="str">
        <f t="shared" si="37"/>
        <v/>
      </c>
      <c r="AF91" s="62" t="str">
        <f t="shared" si="43"/>
        <v/>
      </c>
    </row>
    <row r="92" spans="1:32" x14ac:dyDescent="0.2">
      <c r="A92" s="46" t="str">
        <f t="shared" si="38"/>
        <v/>
      </c>
      <c r="B92" s="46" t="str">
        <f t="shared" si="22"/>
        <v/>
      </c>
      <c r="C92" s="71" t="str">
        <f t="shared" si="23"/>
        <v/>
      </c>
      <c r="D92" s="62" t="str">
        <f t="shared" si="24"/>
        <v/>
      </c>
      <c r="E92" s="62" t="str">
        <f t="shared" si="25"/>
        <v/>
      </c>
      <c r="F92" s="72" t="str">
        <f t="shared" si="26"/>
        <v/>
      </c>
      <c r="G92" s="72" t="str">
        <f t="shared" si="27"/>
        <v/>
      </c>
      <c r="H92" s="63" t="str">
        <f t="shared" si="28"/>
        <v/>
      </c>
      <c r="I92" s="63" t="str">
        <f t="shared" si="29"/>
        <v/>
      </c>
      <c r="J92" s="70" t="str">
        <f t="shared" si="30"/>
        <v/>
      </c>
      <c r="K92" s="70" t="str">
        <f t="shared" si="31"/>
        <v/>
      </c>
      <c r="L92" s="122" t="str">
        <f t="shared" si="32"/>
        <v/>
      </c>
      <c r="M92" s="122" t="str">
        <f t="shared" si="33"/>
        <v/>
      </c>
      <c r="N92" s="121" t="str">
        <f>IF(B92&lt;&gt;"",IF(INDEX(ctrlage,B92)=TRUE,Lieferung!$B$15-(YEAR(INDEX(pgebdat,B92))),""),"")</f>
        <v/>
      </c>
      <c r="O92" s="115"/>
      <c r="P92" s="113"/>
      <c r="Q92" s="116"/>
      <c r="R92" s="149"/>
      <c r="S92" s="116"/>
      <c r="T92" s="116"/>
      <c r="U92" s="116"/>
      <c r="V92" s="113"/>
      <c r="W92" s="155" t="str">
        <f t="shared" si="39"/>
        <v/>
      </c>
      <c r="X92" s="26" t="str">
        <f t="shared" si="34"/>
        <v/>
      </c>
      <c r="Y92" s="26" t="str">
        <f t="shared" si="35"/>
        <v/>
      </c>
      <c r="Z92" s="26" t="str">
        <f t="shared" si="40"/>
        <v/>
      </c>
      <c r="AA92" s="26" t="str">
        <f t="shared" si="41"/>
        <v/>
      </c>
      <c r="AB92" s="26" t="str">
        <f t="shared" si="42"/>
        <v/>
      </c>
      <c r="AC92" s="26" t="str">
        <f t="shared" si="36"/>
        <v/>
      </c>
      <c r="AD92" s="26" t="str">
        <f>IF(OR(ISBLANK(U92),ISBLANK(Q92),U92="-"),"",IF(ISNA(MATCH(U92,libtwolang,0)),FALSE,IF(AND(Z92=TRUE,INDEX(codetform,MATCH(Qualifikation!Q92,libtform,0))&gt;=10311000,INDEX(codetform,MATCH(Qualifikation!Q92,libtform,0))&lt;=10319900),IF(AND(INDEX(codetwolang,MATCH(Qualifikation!U92,libtwolang,0))&gt;=1,INDEX(codetwolang,MATCH(Qualifikation!U92,libtwolang,0))&lt;=999),TRUE,FALSE),IF(AND(INDEX(codetwolang,MATCH(Qualifikation!U92,libtwolang,0))&gt;=10,INDEX(codetwolang,MATCH(Qualifikation!U92,libtwolang,0))&lt;=99),FALSE,TRUE))))</f>
        <v/>
      </c>
      <c r="AE92" s="26" t="str">
        <f t="shared" si="37"/>
        <v/>
      </c>
      <c r="AF92" s="62" t="str">
        <f t="shared" si="43"/>
        <v/>
      </c>
    </row>
    <row r="93" spans="1:32" x14ac:dyDescent="0.2">
      <c r="A93" s="46" t="str">
        <f t="shared" si="38"/>
        <v/>
      </c>
      <c r="B93" s="46" t="str">
        <f t="shared" si="22"/>
        <v/>
      </c>
      <c r="C93" s="71" t="str">
        <f t="shared" si="23"/>
        <v/>
      </c>
      <c r="D93" s="62" t="str">
        <f t="shared" si="24"/>
        <v/>
      </c>
      <c r="E93" s="62" t="str">
        <f t="shared" si="25"/>
        <v/>
      </c>
      <c r="F93" s="72" t="str">
        <f t="shared" si="26"/>
        <v/>
      </c>
      <c r="G93" s="72" t="str">
        <f t="shared" si="27"/>
        <v/>
      </c>
      <c r="H93" s="63" t="str">
        <f t="shared" si="28"/>
        <v/>
      </c>
      <c r="I93" s="63" t="str">
        <f t="shared" si="29"/>
        <v/>
      </c>
      <c r="J93" s="70" t="str">
        <f t="shared" si="30"/>
        <v/>
      </c>
      <c r="K93" s="70" t="str">
        <f t="shared" si="31"/>
        <v/>
      </c>
      <c r="L93" s="122" t="str">
        <f t="shared" si="32"/>
        <v/>
      </c>
      <c r="M93" s="122" t="str">
        <f t="shared" si="33"/>
        <v/>
      </c>
      <c r="N93" s="121" t="str">
        <f>IF(B93&lt;&gt;"",IF(INDEX(ctrlage,B93)=TRUE,Lieferung!$B$15-(YEAR(INDEX(pgebdat,B93))),""),"")</f>
        <v/>
      </c>
      <c r="O93" s="115"/>
      <c r="P93" s="113"/>
      <c r="Q93" s="116"/>
      <c r="R93" s="149"/>
      <c r="S93" s="116"/>
      <c r="T93" s="116"/>
      <c r="U93" s="116"/>
      <c r="V93" s="113"/>
      <c r="W93" s="155" t="str">
        <f t="shared" si="39"/>
        <v/>
      </c>
      <c r="X93" s="26" t="str">
        <f t="shared" si="34"/>
        <v/>
      </c>
      <c r="Y93" s="26" t="str">
        <f t="shared" si="35"/>
        <v/>
      </c>
      <c r="Z93" s="26" t="str">
        <f t="shared" si="40"/>
        <v/>
      </c>
      <c r="AA93" s="26" t="str">
        <f t="shared" si="41"/>
        <v/>
      </c>
      <c r="AB93" s="26" t="str">
        <f t="shared" si="42"/>
        <v/>
      </c>
      <c r="AC93" s="26" t="str">
        <f t="shared" si="36"/>
        <v/>
      </c>
      <c r="AD93" s="26" t="str">
        <f>IF(OR(ISBLANK(U93),ISBLANK(Q93),U93="-"),"",IF(ISNA(MATCH(U93,libtwolang,0)),FALSE,IF(AND(Z93=TRUE,INDEX(codetform,MATCH(Qualifikation!Q93,libtform,0))&gt;=10311000,INDEX(codetform,MATCH(Qualifikation!Q93,libtform,0))&lt;=10319900),IF(AND(INDEX(codetwolang,MATCH(Qualifikation!U93,libtwolang,0))&gt;=1,INDEX(codetwolang,MATCH(Qualifikation!U93,libtwolang,0))&lt;=999),TRUE,FALSE),IF(AND(INDEX(codetwolang,MATCH(Qualifikation!U93,libtwolang,0))&gt;=10,INDEX(codetwolang,MATCH(Qualifikation!U93,libtwolang,0))&lt;=99),FALSE,TRUE))))</f>
        <v/>
      </c>
      <c r="AE93" s="26" t="str">
        <f t="shared" si="37"/>
        <v/>
      </c>
      <c r="AF93" s="62" t="str">
        <f t="shared" si="43"/>
        <v/>
      </c>
    </row>
    <row r="94" spans="1:32" x14ac:dyDescent="0.2">
      <c r="A94" s="46" t="str">
        <f t="shared" si="38"/>
        <v/>
      </c>
      <c r="B94" s="46" t="str">
        <f t="shared" si="22"/>
        <v/>
      </c>
      <c r="C94" s="71" t="str">
        <f t="shared" si="23"/>
        <v/>
      </c>
      <c r="D94" s="62" t="str">
        <f t="shared" si="24"/>
        <v/>
      </c>
      <c r="E94" s="62" t="str">
        <f t="shared" si="25"/>
        <v/>
      </c>
      <c r="F94" s="72" t="str">
        <f t="shared" si="26"/>
        <v/>
      </c>
      <c r="G94" s="72" t="str">
        <f t="shared" si="27"/>
        <v/>
      </c>
      <c r="H94" s="63" t="str">
        <f t="shared" si="28"/>
        <v/>
      </c>
      <c r="I94" s="63" t="str">
        <f t="shared" si="29"/>
        <v/>
      </c>
      <c r="J94" s="70" t="str">
        <f t="shared" si="30"/>
        <v/>
      </c>
      <c r="K94" s="70" t="str">
        <f t="shared" si="31"/>
        <v/>
      </c>
      <c r="L94" s="122" t="str">
        <f t="shared" si="32"/>
        <v/>
      </c>
      <c r="M94" s="122" t="str">
        <f t="shared" si="33"/>
        <v/>
      </c>
      <c r="N94" s="121" t="str">
        <f>IF(B94&lt;&gt;"",IF(INDEX(ctrlage,B94)=TRUE,Lieferung!$B$15-(YEAR(INDEX(pgebdat,B94))),""),"")</f>
        <v/>
      </c>
      <c r="O94" s="115"/>
      <c r="P94" s="113"/>
      <c r="Q94" s="116"/>
      <c r="R94" s="149"/>
      <c r="S94" s="116"/>
      <c r="T94" s="116"/>
      <c r="U94" s="116"/>
      <c r="V94" s="113"/>
      <c r="W94" s="155" t="str">
        <f t="shared" si="39"/>
        <v/>
      </c>
      <c r="X94" s="26" t="str">
        <f t="shared" si="34"/>
        <v/>
      </c>
      <c r="Y94" s="26" t="str">
        <f t="shared" si="35"/>
        <v/>
      </c>
      <c r="Z94" s="26" t="str">
        <f t="shared" si="40"/>
        <v/>
      </c>
      <c r="AA94" s="26" t="str">
        <f t="shared" si="41"/>
        <v/>
      </c>
      <c r="AB94" s="26" t="str">
        <f t="shared" si="42"/>
        <v/>
      </c>
      <c r="AC94" s="26" t="str">
        <f t="shared" si="36"/>
        <v/>
      </c>
      <c r="AD94" s="26" t="str">
        <f>IF(OR(ISBLANK(U94),ISBLANK(Q94),U94="-"),"",IF(ISNA(MATCH(U94,libtwolang,0)),FALSE,IF(AND(Z94=TRUE,INDEX(codetform,MATCH(Qualifikation!Q94,libtform,0))&gt;=10311000,INDEX(codetform,MATCH(Qualifikation!Q94,libtform,0))&lt;=10319900),IF(AND(INDEX(codetwolang,MATCH(Qualifikation!U94,libtwolang,0))&gt;=1,INDEX(codetwolang,MATCH(Qualifikation!U94,libtwolang,0))&lt;=999),TRUE,FALSE),IF(AND(INDEX(codetwolang,MATCH(Qualifikation!U94,libtwolang,0))&gt;=10,INDEX(codetwolang,MATCH(Qualifikation!U94,libtwolang,0))&lt;=99),FALSE,TRUE))))</f>
        <v/>
      </c>
      <c r="AE94" s="26" t="str">
        <f t="shared" si="37"/>
        <v/>
      </c>
      <c r="AF94" s="62" t="str">
        <f t="shared" si="43"/>
        <v/>
      </c>
    </row>
    <row r="95" spans="1:32" x14ac:dyDescent="0.2">
      <c r="A95" s="46" t="str">
        <f t="shared" si="38"/>
        <v/>
      </c>
      <c r="B95" s="46" t="str">
        <f t="shared" si="22"/>
        <v/>
      </c>
      <c r="C95" s="71" t="str">
        <f t="shared" si="23"/>
        <v/>
      </c>
      <c r="D95" s="62" t="str">
        <f t="shared" si="24"/>
        <v/>
      </c>
      <c r="E95" s="62" t="str">
        <f t="shared" si="25"/>
        <v/>
      </c>
      <c r="F95" s="72" t="str">
        <f t="shared" si="26"/>
        <v/>
      </c>
      <c r="G95" s="72" t="str">
        <f t="shared" si="27"/>
        <v/>
      </c>
      <c r="H95" s="63" t="str">
        <f t="shared" si="28"/>
        <v/>
      </c>
      <c r="I95" s="63" t="str">
        <f t="shared" si="29"/>
        <v/>
      </c>
      <c r="J95" s="70" t="str">
        <f t="shared" si="30"/>
        <v/>
      </c>
      <c r="K95" s="70" t="str">
        <f t="shared" si="31"/>
        <v/>
      </c>
      <c r="L95" s="122" t="str">
        <f t="shared" si="32"/>
        <v/>
      </c>
      <c r="M95" s="122" t="str">
        <f t="shared" si="33"/>
        <v/>
      </c>
      <c r="N95" s="121" t="str">
        <f>IF(B95&lt;&gt;"",IF(INDEX(ctrlage,B95)=TRUE,Lieferung!$B$15-(YEAR(INDEX(pgebdat,B95))),""),"")</f>
        <v/>
      </c>
      <c r="O95" s="115"/>
      <c r="P95" s="113"/>
      <c r="Q95" s="116"/>
      <c r="R95" s="149"/>
      <c r="S95" s="116"/>
      <c r="T95" s="116"/>
      <c r="U95" s="116"/>
      <c r="V95" s="113"/>
      <c r="W95" s="155" t="str">
        <f t="shared" si="39"/>
        <v/>
      </c>
      <c r="X95" s="26" t="str">
        <f t="shared" si="34"/>
        <v/>
      </c>
      <c r="Y95" s="26" t="str">
        <f t="shared" si="35"/>
        <v/>
      </c>
      <c r="Z95" s="26" t="str">
        <f t="shared" si="40"/>
        <v/>
      </c>
      <c r="AA95" s="26" t="str">
        <f t="shared" si="41"/>
        <v/>
      </c>
      <c r="AB95" s="26" t="str">
        <f t="shared" si="42"/>
        <v/>
      </c>
      <c r="AC95" s="26" t="str">
        <f t="shared" si="36"/>
        <v/>
      </c>
      <c r="AD95" s="26" t="str">
        <f>IF(OR(ISBLANK(U95),ISBLANK(Q95),U95="-"),"",IF(ISNA(MATCH(U95,libtwolang,0)),FALSE,IF(AND(Z95=TRUE,INDEX(codetform,MATCH(Qualifikation!Q95,libtform,0))&gt;=10311000,INDEX(codetform,MATCH(Qualifikation!Q95,libtform,0))&lt;=10319900),IF(AND(INDEX(codetwolang,MATCH(Qualifikation!U95,libtwolang,0))&gt;=1,INDEX(codetwolang,MATCH(Qualifikation!U95,libtwolang,0))&lt;=999),TRUE,FALSE),IF(AND(INDEX(codetwolang,MATCH(Qualifikation!U95,libtwolang,0))&gt;=10,INDEX(codetwolang,MATCH(Qualifikation!U95,libtwolang,0))&lt;=99),FALSE,TRUE))))</f>
        <v/>
      </c>
      <c r="AE95" s="26" t="str">
        <f t="shared" si="37"/>
        <v/>
      </c>
      <c r="AF95" s="62" t="str">
        <f t="shared" si="43"/>
        <v/>
      </c>
    </row>
    <row r="96" spans="1:32" x14ac:dyDescent="0.2">
      <c r="A96" s="46" t="str">
        <f t="shared" si="38"/>
        <v/>
      </c>
      <c r="B96" s="46" t="str">
        <f t="shared" si="22"/>
        <v/>
      </c>
      <c r="C96" s="71" t="str">
        <f t="shared" si="23"/>
        <v/>
      </c>
      <c r="D96" s="62" t="str">
        <f t="shared" si="24"/>
        <v/>
      </c>
      <c r="E96" s="62" t="str">
        <f t="shared" si="25"/>
        <v/>
      </c>
      <c r="F96" s="72" t="str">
        <f t="shared" si="26"/>
        <v/>
      </c>
      <c r="G96" s="72" t="str">
        <f t="shared" si="27"/>
        <v/>
      </c>
      <c r="H96" s="63" t="str">
        <f t="shared" si="28"/>
        <v/>
      </c>
      <c r="I96" s="63" t="str">
        <f t="shared" si="29"/>
        <v/>
      </c>
      <c r="J96" s="70" t="str">
        <f t="shared" si="30"/>
        <v/>
      </c>
      <c r="K96" s="70" t="str">
        <f t="shared" si="31"/>
        <v/>
      </c>
      <c r="L96" s="122" t="str">
        <f t="shared" si="32"/>
        <v/>
      </c>
      <c r="M96" s="122" t="str">
        <f t="shared" si="33"/>
        <v/>
      </c>
      <c r="N96" s="121" t="str">
        <f>IF(B96&lt;&gt;"",IF(INDEX(ctrlage,B96)=TRUE,Lieferung!$B$15-(YEAR(INDEX(pgebdat,B96))),""),"")</f>
        <v/>
      </c>
      <c r="O96" s="115"/>
      <c r="P96" s="113"/>
      <c r="Q96" s="116"/>
      <c r="R96" s="149"/>
      <c r="S96" s="116"/>
      <c r="T96" s="116"/>
      <c r="U96" s="116"/>
      <c r="V96" s="113"/>
      <c r="W96" s="155" t="str">
        <f t="shared" si="39"/>
        <v/>
      </c>
      <c r="X96" s="26" t="str">
        <f t="shared" si="34"/>
        <v/>
      </c>
      <c r="Y96" s="26" t="str">
        <f t="shared" si="35"/>
        <v/>
      </c>
      <c r="Z96" s="26" t="str">
        <f t="shared" si="40"/>
        <v/>
      </c>
      <c r="AA96" s="26" t="str">
        <f t="shared" si="41"/>
        <v/>
      </c>
      <c r="AB96" s="26" t="str">
        <f t="shared" si="42"/>
        <v/>
      </c>
      <c r="AC96" s="26" t="str">
        <f t="shared" si="36"/>
        <v/>
      </c>
      <c r="AD96" s="26" t="str">
        <f>IF(OR(ISBLANK(U96),ISBLANK(Q96),U96="-"),"",IF(ISNA(MATCH(U96,libtwolang,0)),FALSE,IF(AND(Z96=TRUE,INDEX(codetform,MATCH(Qualifikation!Q96,libtform,0))&gt;=10311000,INDEX(codetform,MATCH(Qualifikation!Q96,libtform,0))&lt;=10319900),IF(AND(INDEX(codetwolang,MATCH(Qualifikation!U96,libtwolang,0))&gt;=1,INDEX(codetwolang,MATCH(Qualifikation!U96,libtwolang,0))&lt;=999),TRUE,FALSE),IF(AND(INDEX(codetwolang,MATCH(Qualifikation!U96,libtwolang,0))&gt;=10,INDEX(codetwolang,MATCH(Qualifikation!U96,libtwolang,0))&lt;=99),FALSE,TRUE))))</f>
        <v/>
      </c>
      <c r="AE96" s="26" t="str">
        <f t="shared" si="37"/>
        <v/>
      </c>
      <c r="AF96" s="62" t="str">
        <f t="shared" si="43"/>
        <v/>
      </c>
    </row>
    <row r="97" spans="1:32" x14ac:dyDescent="0.2">
      <c r="A97" s="46" t="str">
        <f t="shared" si="38"/>
        <v/>
      </c>
      <c r="B97" s="46" t="str">
        <f t="shared" si="22"/>
        <v/>
      </c>
      <c r="C97" s="71" t="str">
        <f t="shared" si="23"/>
        <v/>
      </c>
      <c r="D97" s="62" t="str">
        <f t="shared" si="24"/>
        <v/>
      </c>
      <c r="E97" s="62" t="str">
        <f t="shared" si="25"/>
        <v/>
      </c>
      <c r="F97" s="72" t="str">
        <f t="shared" si="26"/>
        <v/>
      </c>
      <c r="G97" s="72" t="str">
        <f t="shared" si="27"/>
        <v/>
      </c>
      <c r="H97" s="63" t="str">
        <f t="shared" si="28"/>
        <v/>
      </c>
      <c r="I97" s="63" t="str">
        <f t="shared" si="29"/>
        <v/>
      </c>
      <c r="J97" s="70" t="str">
        <f t="shared" si="30"/>
        <v/>
      </c>
      <c r="K97" s="70" t="str">
        <f t="shared" si="31"/>
        <v/>
      </c>
      <c r="L97" s="122" t="str">
        <f t="shared" si="32"/>
        <v/>
      </c>
      <c r="M97" s="122" t="str">
        <f t="shared" si="33"/>
        <v/>
      </c>
      <c r="N97" s="121" t="str">
        <f>IF(B97&lt;&gt;"",IF(INDEX(ctrlage,B97)=TRUE,Lieferung!$B$15-(YEAR(INDEX(pgebdat,B97))),""),"")</f>
        <v/>
      </c>
      <c r="O97" s="115"/>
      <c r="P97" s="113"/>
      <c r="Q97" s="116"/>
      <c r="R97" s="149"/>
      <c r="S97" s="116"/>
      <c r="T97" s="116"/>
      <c r="U97" s="116"/>
      <c r="V97" s="113"/>
      <c r="W97" s="155" t="str">
        <f t="shared" si="39"/>
        <v/>
      </c>
      <c r="X97" s="26" t="str">
        <f t="shared" si="34"/>
        <v/>
      </c>
      <c r="Y97" s="26" t="str">
        <f t="shared" si="35"/>
        <v/>
      </c>
      <c r="Z97" s="26" t="str">
        <f t="shared" si="40"/>
        <v/>
      </c>
      <c r="AA97" s="26" t="str">
        <f t="shared" si="41"/>
        <v/>
      </c>
      <c r="AB97" s="26" t="str">
        <f t="shared" si="42"/>
        <v/>
      </c>
      <c r="AC97" s="26" t="str">
        <f t="shared" si="36"/>
        <v/>
      </c>
      <c r="AD97" s="26" t="str">
        <f>IF(OR(ISBLANK(U97),ISBLANK(Q97),U97="-"),"",IF(ISNA(MATCH(U97,libtwolang,0)),FALSE,IF(AND(Z97=TRUE,INDEX(codetform,MATCH(Qualifikation!Q97,libtform,0))&gt;=10311000,INDEX(codetform,MATCH(Qualifikation!Q97,libtform,0))&lt;=10319900),IF(AND(INDEX(codetwolang,MATCH(Qualifikation!U97,libtwolang,0))&gt;=1,INDEX(codetwolang,MATCH(Qualifikation!U97,libtwolang,0))&lt;=999),TRUE,FALSE),IF(AND(INDEX(codetwolang,MATCH(Qualifikation!U97,libtwolang,0))&gt;=10,INDEX(codetwolang,MATCH(Qualifikation!U97,libtwolang,0))&lt;=99),FALSE,TRUE))))</f>
        <v/>
      </c>
      <c r="AE97" s="26" t="str">
        <f t="shared" si="37"/>
        <v/>
      </c>
      <c r="AF97" s="62" t="str">
        <f t="shared" si="43"/>
        <v/>
      </c>
    </row>
    <row r="98" spans="1:32" x14ac:dyDescent="0.2">
      <c r="A98" s="46" t="str">
        <f t="shared" si="38"/>
        <v/>
      </c>
      <c r="B98" s="46" t="str">
        <f t="shared" si="22"/>
        <v/>
      </c>
      <c r="C98" s="71" t="str">
        <f t="shared" si="23"/>
        <v/>
      </c>
      <c r="D98" s="62" t="str">
        <f t="shared" si="24"/>
        <v/>
      </c>
      <c r="E98" s="62" t="str">
        <f t="shared" si="25"/>
        <v/>
      </c>
      <c r="F98" s="72" t="str">
        <f t="shared" si="26"/>
        <v/>
      </c>
      <c r="G98" s="72" t="str">
        <f t="shared" si="27"/>
        <v/>
      </c>
      <c r="H98" s="63" t="str">
        <f t="shared" si="28"/>
        <v/>
      </c>
      <c r="I98" s="63" t="str">
        <f t="shared" si="29"/>
        <v/>
      </c>
      <c r="J98" s="70" t="str">
        <f t="shared" si="30"/>
        <v/>
      </c>
      <c r="K98" s="70" t="str">
        <f t="shared" si="31"/>
        <v/>
      </c>
      <c r="L98" s="122" t="str">
        <f t="shared" si="32"/>
        <v/>
      </c>
      <c r="M98" s="122" t="str">
        <f t="shared" si="33"/>
        <v/>
      </c>
      <c r="N98" s="121" t="str">
        <f>IF(B98&lt;&gt;"",IF(INDEX(ctrlage,B98)=TRUE,Lieferung!$B$15-(YEAR(INDEX(pgebdat,B98))),""),"")</f>
        <v/>
      </c>
      <c r="O98" s="115"/>
      <c r="P98" s="113"/>
      <c r="Q98" s="116"/>
      <c r="R98" s="149"/>
      <c r="S98" s="116"/>
      <c r="T98" s="116"/>
      <c r="U98" s="116"/>
      <c r="V98" s="113"/>
      <c r="W98" s="155" t="str">
        <f t="shared" si="39"/>
        <v/>
      </c>
      <c r="X98" s="26" t="str">
        <f t="shared" si="34"/>
        <v/>
      </c>
      <c r="Y98" s="26" t="str">
        <f t="shared" si="35"/>
        <v/>
      </c>
      <c r="Z98" s="26" t="str">
        <f t="shared" si="40"/>
        <v/>
      </c>
      <c r="AA98" s="26" t="str">
        <f t="shared" si="41"/>
        <v/>
      </c>
      <c r="AB98" s="26" t="str">
        <f t="shared" si="42"/>
        <v/>
      </c>
      <c r="AC98" s="26" t="str">
        <f t="shared" si="36"/>
        <v/>
      </c>
      <c r="AD98" s="26" t="str">
        <f>IF(OR(ISBLANK(U98),ISBLANK(Q98),U98="-"),"",IF(ISNA(MATCH(U98,libtwolang,0)),FALSE,IF(AND(Z98=TRUE,INDEX(codetform,MATCH(Qualifikation!Q98,libtform,0))&gt;=10311000,INDEX(codetform,MATCH(Qualifikation!Q98,libtform,0))&lt;=10319900),IF(AND(INDEX(codetwolang,MATCH(Qualifikation!U98,libtwolang,0))&gt;=1,INDEX(codetwolang,MATCH(Qualifikation!U98,libtwolang,0))&lt;=999),TRUE,FALSE),IF(AND(INDEX(codetwolang,MATCH(Qualifikation!U98,libtwolang,0))&gt;=10,INDEX(codetwolang,MATCH(Qualifikation!U98,libtwolang,0))&lt;=99),FALSE,TRUE))))</f>
        <v/>
      </c>
      <c r="AE98" s="26" t="str">
        <f t="shared" si="37"/>
        <v/>
      </c>
      <c r="AF98" s="62" t="str">
        <f t="shared" si="43"/>
        <v/>
      </c>
    </row>
    <row r="99" spans="1:32" x14ac:dyDescent="0.2">
      <c r="A99" s="46" t="str">
        <f t="shared" si="38"/>
        <v/>
      </c>
      <c r="B99" s="46" t="str">
        <f t="shared" si="22"/>
        <v/>
      </c>
      <c r="C99" s="71" t="str">
        <f t="shared" si="23"/>
        <v/>
      </c>
      <c r="D99" s="62" t="str">
        <f t="shared" si="24"/>
        <v/>
      </c>
      <c r="E99" s="62" t="str">
        <f t="shared" si="25"/>
        <v/>
      </c>
      <c r="F99" s="72" t="str">
        <f t="shared" si="26"/>
        <v/>
      </c>
      <c r="G99" s="72" t="str">
        <f t="shared" si="27"/>
        <v/>
      </c>
      <c r="H99" s="63" t="str">
        <f t="shared" si="28"/>
        <v/>
      </c>
      <c r="I99" s="63" t="str">
        <f t="shared" si="29"/>
        <v/>
      </c>
      <c r="J99" s="70" t="str">
        <f t="shared" si="30"/>
        <v/>
      </c>
      <c r="K99" s="70" t="str">
        <f t="shared" si="31"/>
        <v/>
      </c>
      <c r="L99" s="122" t="str">
        <f t="shared" si="32"/>
        <v/>
      </c>
      <c r="M99" s="122" t="str">
        <f t="shared" si="33"/>
        <v/>
      </c>
      <c r="N99" s="121" t="str">
        <f>IF(B99&lt;&gt;"",IF(INDEX(ctrlage,B99)=TRUE,Lieferung!$B$15-(YEAR(INDEX(pgebdat,B99))),""),"")</f>
        <v/>
      </c>
      <c r="O99" s="115"/>
      <c r="P99" s="113"/>
      <c r="Q99" s="116"/>
      <c r="R99" s="149"/>
      <c r="S99" s="116"/>
      <c r="T99" s="116"/>
      <c r="U99" s="116"/>
      <c r="V99" s="113"/>
      <c r="W99" s="155" t="str">
        <f t="shared" si="39"/>
        <v/>
      </c>
      <c r="X99" s="26" t="str">
        <f t="shared" si="34"/>
        <v/>
      </c>
      <c r="Y99" s="26" t="str">
        <f t="shared" si="35"/>
        <v/>
      </c>
      <c r="Z99" s="26" t="str">
        <f t="shared" si="40"/>
        <v/>
      </c>
      <c r="AA99" s="26" t="str">
        <f t="shared" si="41"/>
        <v/>
      </c>
      <c r="AB99" s="26" t="str">
        <f t="shared" si="42"/>
        <v/>
      </c>
      <c r="AC99" s="26" t="str">
        <f t="shared" si="36"/>
        <v/>
      </c>
      <c r="AD99" s="26" t="str">
        <f>IF(OR(ISBLANK(U99),ISBLANK(Q99),U99="-"),"",IF(ISNA(MATCH(U99,libtwolang,0)),FALSE,IF(AND(Z99=TRUE,INDEX(codetform,MATCH(Qualifikation!Q99,libtform,0))&gt;=10311000,INDEX(codetform,MATCH(Qualifikation!Q99,libtform,0))&lt;=10319900),IF(AND(INDEX(codetwolang,MATCH(Qualifikation!U99,libtwolang,0))&gt;=1,INDEX(codetwolang,MATCH(Qualifikation!U99,libtwolang,0))&lt;=999),TRUE,FALSE),IF(AND(INDEX(codetwolang,MATCH(Qualifikation!U99,libtwolang,0))&gt;=10,INDEX(codetwolang,MATCH(Qualifikation!U99,libtwolang,0))&lt;=99),FALSE,TRUE))))</f>
        <v/>
      </c>
      <c r="AE99" s="26" t="str">
        <f t="shared" si="37"/>
        <v/>
      </c>
      <c r="AF99" s="62" t="str">
        <f t="shared" si="43"/>
        <v/>
      </c>
    </row>
    <row r="100" spans="1:32" x14ac:dyDescent="0.2">
      <c r="A100" s="46" t="str">
        <f t="shared" si="38"/>
        <v/>
      </c>
      <c r="B100" s="46" t="str">
        <f t="shared" si="22"/>
        <v/>
      </c>
      <c r="C100" s="71" t="str">
        <f t="shared" si="23"/>
        <v/>
      </c>
      <c r="D100" s="62" t="str">
        <f t="shared" si="24"/>
        <v/>
      </c>
      <c r="E100" s="62" t="str">
        <f t="shared" si="25"/>
        <v/>
      </c>
      <c r="F100" s="72" t="str">
        <f t="shared" si="26"/>
        <v/>
      </c>
      <c r="G100" s="72" t="str">
        <f t="shared" si="27"/>
        <v/>
      </c>
      <c r="H100" s="63" t="str">
        <f t="shared" si="28"/>
        <v/>
      </c>
      <c r="I100" s="63" t="str">
        <f t="shared" si="29"/>
        <v/>
      </c>
      <c r="J100" s="70" t="str">
        <f t="shared" si="30"/>
        <v/>
      </c>
      <c r="K100" s="70" t="str">
        <f t="shared" si="31"/>
        <v/>
      </c>
      <c r="L100" s="122" t="str">
        <f t="shared" si="32"/>
        <v/>
      </c>
      <c r="M100" s="122" t="str">
        <f t="shared" si="33"/>
        <v/>
      </c>
      <c r="N100" s="121" t="str">
        <f>IF(B100&lt;&gt;"",IF(INDEX(ctrlage,B100)=TRUE,Lieferung!$B$15-(YEAR(INDEX(pgebdat,B100))),""),"")</f>
        <v/>
      </c>
      <c r="O100" s="115"/>
      <c r="P100" s="113"/>
      <c r="Q100" s="116"/>
      <c r="R100" s="149"/>
      <c r="S100" s="116"/>
      <c r="T100" s="116"/>
      <c r="U100" s="116"/>
      <c r="V100" s="113"/>
      <c r="W100" s="155" t="str">
        <f t="shared" si="39"/>
        <v/>
      </c>
      <c r="X100" s="26" t="str">
        <f t="shared" si="34"/>
        <v/>
      </c>
      <c r="Y100" s="26" t="str">
        <f t="shared" si="35"/>
        <v/>
      </c>
      <c r="Z100" s="26" t="str">
        <f t="shared" si="40"/>
        <v/>
      </c>
      <c r="AA100" s="26" t="str">
        <f t="shared" si="41"/>
        <v/>
      </c>
      <c r="AB100" s="26" t="str">
        <f t="shared" si="42"/>
        <v/>
      </c>
      <c r="AC100" s="26" t="str">
        <f t="shared" si="36"/>
        <v/>
      </c>
      <c r="AD100" s="26" t="str">
        <f>IF(OR(ISBLANK(U100),ISBLANK(Q100),U100="-"),"",IF(ISNA(MATCH(U100,libtwolang,0)),FALSE,IF(AND(Z100=TRUE,INDEX(codetform,MATCH(Qualifikation!Q100,libtform,0))&gt;=10311000,INDEX(codetform,MATCH(Qualifikation!Q100,libtform,0))&lt;=10319900),IF(AND(INDEX(codetwolang,MATCH(Qualifikation!U100,libtwolang,0))&gt;=1,INDEX(codetwolang,MATCH(Qualifikation!U100,libtwolang,0))&lt;=999),TRUE,FALSE),IF(AND(INDEX(codetwolang,MATCH(Qualifikation!U100,libtwolang,0))&gt;=10,INDEX(codetwolang,MATCH(Qualifikation!U100,libtwolang,0))&lt;=99),FALSE,TRUE))))</f>
        <v/>
      </c>
      <c r="AE100" s="26" t="str">
        <f t="shared" si="37"/>
        <v/>
      </c>
      <c r="AF100" s="62" t="str">
        <f t="shared" si="43"/>
        <v/>
      </c>
    </row>
    <row r="101" spans="1:32" x14ac:dyDescent="0.2">
      <c r="A101" s="46" t="str">
        <f t="shared" si="38"/>
        <v/>
      </c>
      <c r="B101" s="46" t="str">
        <f t="shared" si="22"/>
        <v/>
      </c>
      <c r="C101" s="71" t="str">
        <f t="shared" si="23"/>
        <v/>
      </c>
      <c r="D101" s="62" t="str">
        <f t="shared" si="24"/>
        <v/>
      </c>
      <c r="E101" s="62" t="str">
        <f t="shared" si="25"/>
        <v/>
      </c>
      <c r="F101" s="72" t="str">
        <f t="shared" si="26"/>
        <v/>
      </c>
      <c r="G101" s="72" t="str">
        <f t="shared" si="27"/>
        <v/>
      </c>
      <c r="H101" s="63" t="str">
        <f t="shared" si="28"/>
        <v/>
      </c>
      <c r="I101" s="63" t="str">
        <f t="shared" si="29"/>
        <v/>
      </c>
      <c r="J101" s="70" t="str">
        <f t="shared" si="30"/>
        <v/>
      </c>
      <c r="K101" s="70" t="str">
        <f t="shared" si="31"/>
        <v/>
      </c>
      <c r="L101" s="122" t="str">
        <f t="shared" si="32"/>
        <v/>
      </c>
      <c r="M101" s="122" t="str">
        <f t="shared" si="33"/>
        <v/>
      </c>
      <c r="N101" s="121" t="str">
        <f>IF(B101&lt;&gt;"",IF(INDEX(ctrlage,B101)=TRUE,Lieferung!$B$15-(YEAR(INDEX(pgebdat,B101))),""),"")</f>
        <v/>
      </c>
      <c r="O101" s="115"/>
      <c r="P101" s="113"/>
      <c r="Q101" s="116"/>
      <c r="R101" s="149"/>
      <c r="S101" s="116"/>
      <c r="T101" s="116"/>
      <c r="U101" s="116"/>
      <c r="V101" s="113"/>
      <c r="W101" s="155" t="str">
        <f t="shared" si="39"/>
        <v/>
      </c>
      <c r="X101" s="26" t="str">
        <f t="shared" si="34"/>
        <v/>
      </c>
      <c r="Y101" s="26" t="str">
        <f t="shared" si="35"/>
        <v/>
      </c>
      <c r="Z101" s="26" t="str">
        <f t="shared" si="40"/>
        <v/>
      </c>
      <c r="AA101" s="26" t="str">
        <f t="shared" si="41"/>
        <v/>
      </c>
      <c r="AB101" s="26" t="str">
        <f t="shared" si="42"/>
        <v/>
      </c>
      <c r="AC101" s="26" t="str">
        <f t="shared" si="36"/>
        <v/>
      </c>
      <c r="AD101" s="26" t="str">
        <f>IF(OR(ISBLANK(U101),ISBLANK(Q101),U101="-"),"",IF(ISNA(MATCH(U101,libtwolang,0)),FALSE,IF(AND(Z101=TRUE,INDEX(codetform,MATCH(Qualifikation!Q101,libtform,0))&gt;=10311000,INDEX(codetform,MATCH(Qualifikation!Q101,libtform,0))&lt;=10319900),IF(AND(INDEX(codetwolang,MATCH(Qualifikation!U101,libtwolang,0))&gt;=1,INDEX(codetwolang,MATCH(Qualifikation!U101,libtwolang,0))&lt;=999),TRUE,FALSE),IF(AND(INDEX(codetwolang,MATCH(Qualifikation!U101,libtwolang,0))&gt;=10,INDEX(codetwolang,MATCH(Qualifikation!U101,libtwolang,0))&lt;=99),FALSE,TRUE))))</f>
        <v/>
      </c>
      <c r="AE101" s="26" t="str">
        <f t="shared" si="37"/>
        <v/>
      </c>
      <c r="AF101" s="62" t="str">
        <f t="shared" si="43"/>
        <v/>
      </c>
    </row>
    <row r="102" spans="1:32" x14ac:dyDescent="0.2">
      <c r="A102" s="46" t="str">
        <f t="shared" si="38"/>
        <v/>
      </c>
      <c r="B102" s="46" t="str">
        <f t="shared" si="22"/>
        <v/>
      </c>
      <c r="C102" s="71" t="str">
        <f t="shared" si="23"/>
        <v/>
      </c>
      <c r="D102" s="62" t="str">
        <f t="shared" si="24"/>
        <v/>
      </c>
      <c r="E102" s="62" t="str">
        <f t="shared" si="25"/>
        <v/>
      </c>
      <c r="F102" s="72" t="str">
        <f t="shared" si="26"/>
        <v/>
      </c>
      <c r="G102" s="72" t="str">
        <f t="shared" si="27"/>
        <v/>
      </c>
      <c r="H102" s="63" t="str">
        <f t="shared" si="28"/>
        <v/>
      </c>
      <c r="I102" s="63" t="str">
        <f t="shared" si="29"/>
        <v/>
      </c>
      <c r="J102" s="70" t="str">
        <f t="shared" si="30"/>
        <v/>
      </c>
      <c r="K102" s="70" t="str">
        <f t="shared" si="31"/>
        <v/>
      </c>
      <c r="L102" s="122" t="str">
        <f t="shared" si="32"/>
        <v/>
      </c>
      <c r="M102" s="122" t="str">
        <f t="shared" si="33"/>
        <v/>
      </c>
      <c r="N102" s="121" t="str">
        <f>IF(B102&lt;&gt;"",IF(INDEX(ctrlage,B102)=TRUE,Lieferung!$B$15-(YEAR(INDEX(pgebdat,B102))),""),"")</f>
        <v/>
      </c>
      <c r="O102" s="115"/>
      <c r="P102" s="113"/>
      <c r="Q102" s="116"/>
      <c r="R102" s="149"/>
      <c r="S102" s="116"/>
      <c r="T102" s="116"/>
      <c r="U102" s="116"/>
      <c r="V102" s="113"/>
      <c r="W102" s="155" t="str">
        <f t="shared" si="39"/>
        <v/>
      </c>
      <c r="X102" s="26" t="str">
        <f t="shared" si="34"/>
        <v/>
      </c>
      <c r="Y102" s="26" t="str">
        <f t="shared" si="35"/>
        <v/>
      </c>
      <c r="Z102" s="26" t="str">
        <f t="shared" si="40"/>
        <v/>
      </c>
      <c r="AA102" s="26" t="str">
        <f t="shared" si="41"/>
        <v/>
      </c>
      <c r="AB102" s="26" t="str">
        <f t="shared" si="42"/>
        <v/>
      </c>
      <c r="AC102" s="26" t="str">
        <f t="shared" si="36"/>
        <v/>
      </c>
      <c r="AD102" s="26" t="str">
        <f>IF(OR(ISBLANK(U102),ISBLANK(Q102),U102="-"),"",IF(ISNA(MATCH(U102,libtwolang,0)),FALSE,IF(AND(Z102=TRUE,INDEX(codetform,MATCH(Qualifikation!Q102,libtform,0))&gt;=10311000,INDEX(codetform,MATCH(Qualifikation!Q102,libtform,0))&lt;=10319900),IF(AND(INDEX(codetwolang,MATCH(Qualifikation!U102,libtwolang,0))&gt;=1,INDEX(codetwolang,MATCH(Qualifikation!U102,libtwolang,0))&lt;=999),TRUE,FALSE),IF(AND(INDEX(codetwolang,MATCH(Qualifikation!U102,libtwolang,0))&gt;=10,INDEX(codetwolang,MATCH(Qualifikation!U102,libtwolang,0))&lt;=99),FALSE,TRUE))))</f>
        <v/>
      </c>
      <c r="AE102" s="26" t="str">
        <f t="shared" si="37"/>
        <v/>
      </c>
      <c r="AF102" s="62" t="str">
        <f t="shared" si="43"/>
        <v/>
      </c>
    </row>
    <row r="103" spans="1:32" x14ac:dyDescent="0.2">
      <c r="A103" s="46" t="str">
        <f t="shared" si="38"/>
        <v/>
      </c>
      <c r="B103" s="46" t="str">
        <f t="shared" si="22"/>
        <v/>
      </c>
      <c r="C103" s="71" t="str">
        <f t="shared" si="23"/>
        <v/>
      </c>
      <c r="D103" s="62" t="str">
        <f t="shared" si="24"/>
        <v/>
      </c>
      <c r="E103" s="62" t="str">
        <f t="shared" si="25"/>
        <v/>
      </c>
      <c r="F103" s="72" t="str">
        <f t="shared" si="26"/>
        <v/>
      </c>
      <c r="G103" s="72" t="str">
        <f t="shared" si="27"/>
        <v/>
      </c>
      <c r="H103" s="63" t="str">
        <f t="shared" si="28"/>
        <v/>
      </c>
      <c r="I103" s="63" t="str">
        <f t="shared" si="29"/>
        <v/>
      </c>
      <c r="J103" s="70" t="str">
        <f t="shared" si="30"/>
        <v/>
      </c>
      <c r="K103" s="70" t="str">
        <f t="shared" si="31"/>
        <v/>
      </c>
      <c r="L103" s="122" t="str">
        <f t="shared" si="32"/>
        <v/>
      </c>
      <c r="M103" s="122" t="str">
        <f t="shared" si="33"/>
        <v/>
      </c>
      <c r="N103" s="121" t="str">
        <f>IF(B103&lt;&gt;"",IF(INDEX(ctrlage,B103)=TRUE,Lieferung!$B$15-(YEAR(INDEX(pgebdat,B103))),""),"")</f>
        <v/>
      </c>
      <c r="O103" s="115"/>
      <c r="P103" s="113"/>
      <c r="Q103" s="116"/>
      <c r="R103" s="149"/>
      <c r="S103" s="116"/>
      <c r="T103" s="116"/>
      <c r="U103" s="116"/>
      <c r="V103" s="113"/>
      <c r="W103" s="155" t="str">
        <f t="shared" si="39"/>
        <v/>
      </c>
      <c r="X103" s="26" t="str">
        <f t="shared" si="34"/>
        <v/>
      </c>
      <c r="Y103" s="26" t="str">
        <f t="shared" si="35"/>
        <v/>
      </c>
      <c r="Z103" s="26" t="str">
        <f t="shared" si="40"/>
        <v/>
      </c>
      <c r="AA103" s="26" t="str">
        <f t="shared" si="41"/>
        <v/>
      </c>
      <c r="AB103" s="26" t="str">
        <f t="shared" si="42"/>
        <v/>
      </c>
      <c r="AC103" s="26" t="str">
        <f t="shared" si="36"/>
        <v/>
      </c>
      <c r="AD103" s="26" t="str">
        <f>IF(OR(ISBLANK(U103),ISBLANK(Q103),U103="-"),"",IF(ISNA(MATCH(U103,libtwolang,0)),FALSE,IF(AND(Z103=TRUE,INDEX(codetform,MATCH(Qualifikation!Q103,libtform,0))&gt;=10311000,INDEX(codetform,MATCH(Qualifikation!Q103,libtform,0))&lt;=10319900),IF(AND(INDEX(codetwolang,MATCH(Qualifikation!U103,libtwolang,0))&gt;=1,INDEX(codetwolang,MATCH(Qualifikation!U103,libtwolang,0))&lt;=999),TRUE,FALSE),IF(AND(INDEX(codetwolang,MATCH(Qualifikation!U103,libtwolang,0))&gt;=10,INDEX(codetwolang,MATCH(Qualifikation!U103,libtwolang,0))&lt;=99),FALSE,TRUE))))</f>
        <v/>
      </c>
      <c r="AE103" s="26" t="str">
        <f t="shared" si="37"/>
        <v/>
      </c>
      <c r="AF103" s="62" t="str">
        <f t="shared" si="43"/>
        <v/>
      </c>
    </row>
    <row r="104" spans="1:32" x14ac:dyDescent="0.2">
      <c r="A104" s="46" t="str">
        <f t="shared" si="38"/>
        <v/>
      </c>
      <c r="B104" s="46" t="str">
        <f t="shared" si="22"/>
        <v/>
      </c>
      <c r="C104" s="71" t="str">
        <f t="shared" si="23"/>
        <v/>
      </c>
      <c r="D104" s="62" t="str">
        <f t="shared" si="24"/>
        <v/>
      </c>
      <c r="E104" s="62" t="str">
        <f t="shared" si="25"/>
        <v/>
      </c>
      <c r="F104" s="72" t="str">
        <f t="shared" si="26"/>
        <v/>
      </c>
      <c r="G104" s="72" t="str">
        <f t="shared" si="27"/>
        <v/>
      </c>
      <c r="H104" s="63" t="str">
        <f t="shared" si="28"/>
        <v/>
      </c>
      <c r="I104" s="63" t="str">
        <f t="shared" si="29"/>
        <v/>
      </c>
      <c r="J104" s="70" t="str">
        <f t="shared" si="30"/>
        <v/>
      </c>
      <c r="K104" s="70" t="str">
        <f t="shared" si="31"/>
        <v/>
      </c>
      <c r="L104" s="122" t="str">
        <f t="shared" si="32"/>
        <v/>
      </c>
      <c r="M104" s="122" t="str">
        <f t="shared" si="33"/>
        <v/>
      </c>
      <c r="N104" s="121" t="str">
        <f>IF(B104&lt;&gt;"",IF(INDEX(ctrlage,B104)=TRUE,Lieferung!$B$15-(YEAR(INDEX(pgebdat,B104))),""),"")</f>
        <v/>
      </c>
      <c r="O104" s="115"/>
      <c r="P104" s="113"/>
      <c r="Q104" s="116"/>
      <c r="R104" s="149"/>
      <c r="S104" s="116"/>
      <c r="T104" s="116"/>
      <c r="U104" s="116"/>
      <c r="V104" s="113"/>
      <c r="W104" s="155" t="str">
        <f t="shared" si="39"/>
        <v/>
      </c>
      <c r="X104" s="26" t="str">
        <f t="shared" si="34"/>
        <v/>
      </c>
      <c r="Y104" s="26" t="str">
        <f t="shared" si="35"/>
        <v/>
      </c>
      <c r="Z104" s="26" t="str">
        <f t="shared" si="40"/>
        <v/>
      </c>
      <c r="AA104" s="26" t="str">
        <f t="shared" si="41"/>
        <v/>
      </c>
      <c r="AB104" s="26" t="str">
        <f t="shared" si="42"/>
        <v/>
      </c>
      <c r="AC104" s="26" t="str">
        <f t="shared" si="36"/>
        <v/>
      </c>
      <c r="AD104" s="26" t="str">
        <f>IF(OR(ISBLANK(U104),ISBLANK(Q104),U104="-"),"",IF(ISNA(MATCH(U104,libtwolang,0)),FALSE,IF(AND(Z104=TRUE,INDEX(codetform,MATCH(Qualifikation!Q104,libtform,0))&gt;=10311000,INDEX(codetform,MATCH(Qualifikation!Q104,libtform,0))&lt;=10319900),IF(AND(INDEX(codetwolang,MATCH(Qualifikation!U104,libtwolang,0))&gt;=1,INDEX(codetwolang,MATCH(Qualifikation!U104,libtwolang,0))&lt;=999),TRUE,FALSE),IF(AND(INDEX(codetwolang,MATCH(Qualifikation!U104,libtwolang,0))&gt;=10,INDEX(codetwolang,MATCH(Qualifikation!U104,libtwolang,0))&lt;=99),FALSE,TRUE))))</f>
        <v/>
      </c>
      <c r="AE104" s="26" t="str">
        <f t="shared" si="37"/>
        <v/>
      </c>
      <c r="AF104" s="62" t="str">
        <f t="shared" si="43"/>
        <v/>
      </c>
    </row>
    <row r="105" spans="1:32" x14ac:dyDescent="0.2">
      <c r="A105" s="46" t="str">
        <f t="shared" si="38"/>
        <v/>
      </c>
      <c r="B105" s="46" t="str">
        <f t="shared" si="22"/>
        <v/>
      </c>
      <c r="C105" s="71" t="str">
        <f t="shared" si="23"/>
        <v/>
      </c>
      <c r="D105" s="62" t="str">
        <f t="shared" si="24"/>
        <v/>
      </c>
      <c r="E105" s="62" t="str">
        <f t="shared" si="25"/>
        <v/>
      </c>
      <c r="F105" s="72" t="str">
        <f t="shared" si="26"/>
        <v/>
      </c>
      <c r="G105" s="72" t="str">
        <f t="shared" si="27"/>
        <v/>
      </c>
      <c r="H105" s="63" t="str">
        <f t="shared" si="28"/>
        <v/>
      </c>
      <c r="I105" s="63" t="str">
        <f t="shared" si="29"/>
        <v/>
      </c>
      <c r="J105" s="70" t="str">
        <f t="shared" si="30"/>
        <v/>
      </c>
      <c r="K105" s="70" t="str">
        <f t="shared" si="31"/>
        <v/>
      </c>
      <c r="L105" s="122" t="str">
        <f t="shared" si="32"/>
        <v/>
      </c>
      <c r="M105" s="122" t="str">
        <f t="shared" si="33"/>
        <v/>
      </c>
      <c r="N105" s="121" t="str">
        <f>IF(B105&lt;&gt;"",IF(INDEX(ctrlage,B105)=TRUE,Lieferung!$B$15-(YEAR(INDEX(pgebdat,B105))),""),"")</f>
        <v/>
      </c>
      <c r="O105" s="115"/>
      <c r="P105" s="113"/>
      <c r="Q105" s="116"/>
      <c r="R105" s="149"/>
      <c r="S105" s="116"/>
      <c r="T105" s="116"/>
      <c r="U105" s="116"/>
      <c r="V105" s="113"/>
      <c r="W105" s="155" t="str">
        <f t="shared" si="39"/>
        <v/>
      </c>
      <c r="X105" s="26" t="str">
        <f t="shared" si="34"/>
        <v/>
      </c>
      <c r="Y105" s="26" t="str">
        <f t="shared" si="35"/>
        <v/>
      </c>
      <c r="Z105" s="26" t="str">
        <f t="shared" si="40"/>
        <v/>
      </c>
      <c r="AA105" s="26" t="str">
        <f t="shared" si="41"/>
        <v/>
      </c>
      <c r="AB105" s="26" t="str">
        <f t="shared" si="42"/>
        <v/>
      </c>
      <c r="AC105" s="26" t="str">
        <f t="shared" si="36"/>
        <v/>
      </c>
      <c r="AD105" s="26" t="str">
        <f>IF(OR(ISBLANK(U105),ISBLANK(Q105),U105="-"),"",IF(ISNA(MATCH(U105,libtwolang,0)),FALSE,IF(AND(Z105=TRUE,INDEX(codetform,MATCH(Qualifikation!Q105,libtform,0))&gt;=10311000,INDEX(codetform,MATCH(Qualifikation!Q105,libtform,0))&lt;=10319900),IF(AND(INDEX(codetwolang,MATCH(Qualifikation!U105,libtwolang,0))&gt;=1,INDEX(codetwolang,MATCH(Qualifikation!U105,libtwolang,0))&lt;=999),TRUE,FALSE),IF(AND(INDEX(codetwolang,MATCH(Qualifikation!U105,libtwolang,0))&gt;=10,INDEX(codetwolang,MATCH(Qualifikation!U105,libtwolang,0))&lt;=99),FALSE,TRUE))))</f>
        <v/>
      </c>
      <c r="AE105" s="26" t="str">
        <f t="shared" si="37"/>
        <v/>
      </c>
      <c r="AF105" s="62" t="str">
        <f t="shared" si="43"/>
        <v/>
      </c>
    </row>
    <row r="106" spans="1:32" x14ac:dyDescent="0.2">
      <c r="A106" s="46" t="str">
        <f t="shared" si="38"/>
        <v/>
      </c>
      <c r="B106" s="46" t="str">
        <f t="shared" si="22"/>
        <v/>
      </c>
      <c r="C106" s="71" t="str">
        <f t="shared" si="23"/>
        <v/>
      </c>
      <c r="D106" s="62" t="str">
        <f t="shared" si="24"/>
        <v/>
      </c>
      <c r="E106" s="62" t="str">
        <f t="shared" si="25"/>
        <v/>
      </c>
      <c r="F106" s="72" t="str">
        <f t="shared" si="26"/>
        <v/>
      </c>
      <c r="G106" s="72" t="str">
        <f t="shared" si="27"/>
        <v/>
      </c>
      <c r="H106" s="63" t="str">
        <f t="shared" si="28"/>
        <v/>
      </c>
      <c r="I106" s="63" t="str">
        <f t="shared" si="29"/>
        <v/>
      </c>
      <c r="J106" s="70" t="str">
        <f t="shared" si="30"/>
        <v/>
      </c>
      <c r="K106" s="70" t="str">
        <f t="shared" si="31"/>
        <v/>
      </c>
      <c r="L106" s="122" t="str">
        <f t="shared" si="32"/>
        <v/>
      </c>
      <c r="M106" s="122" t="str">
        <f t="shared" si="33"/>
        <v/>
      </c>
      <c r="N106" s="121" t="str">
        <f>IF(B106&lt;&gt;"",IF(INDEX(ctrlage,B106)=TRUE,Lieferung!$B$15-(YEAR(INDEX(pgebdat,B106))),""),"")</f>
        <v/>
      </c>
      <c r="O106" s="115"/>
      <c r="P106" s="113"/>
      <c r="Q106" s="116"/>
      <c r="R106" s="149"/>
      <c r="S106" s="116"/>
      <c r="T106" s="116"/>
      <c r="U106" s="116"/>
      <c r="V106" s="113"/>
      <c r="W106" s="155" t="str">
        <f t="shared" si="39"/>
        <v/>
      </c>
      <c r="X106" s="26" t="str">
        <f t="shared" si="34"/>
        <v/>
      </c>
      <c r="Y106" s="26" t="str">
        <f t="shared" si="35"/>
        <v/>
      </c>
      <c r="Z106" s="26" t="str">
        <f t="shared" si="40"/>
        <v/>
      </c>
      <c r="AA106" s="26" t="str">
        <f t="shared" si="41"/>
        <v/>
      </c>
      <c r="AB106" s="26" t="str">
        <f t="shared" si="42"/>
        <v/>
      </c>
      <c r="AC106" s="26" t="str">
        <f t="shared" si="36"/>
        <v/>
      </c>
      <c r="AD106" s="26" t="str">
        <f>IF(OR(ISBLANK(U106),ISBLANK(Q106),U106="-"),"",IF(ISNA(MATCH(U106,libtwolang,0)),FALSE,IF(AND(Z106=TRUE,INDEX(codetform,MATCH(Qualifikation!Q106,libtform,0))&gt;=10311000,INDEX(codetform,MATCH(Qualifikation!Q106,libtform,0))&lt;=10319900),IF(AND(INDEX(codetwolang,MATCH(Qualifikation!U106,libtwolang,0))&gt;=1,INDEX(codetwolang,MATCH(Qualifikation!U106,libtwolang,0))&lt;=999),TRUE,FALSE),IF(AND(INDEX(codetwolang,MATCH(Qualifikation!U106,libtwolang,0))&gt;=10,INDEX(codetwolang,MATCH(Qualifikation!U106,libtwolang,0))&lt;=99),FALSE,TRUE))))</f>
        <v/>
      </c>
      <c r="AE106" s="26" t="str">
        <f t="shared" si="37"/>
        <v/>
      </c>
      <c r="AF106" s="62" t="str">
        <f t="shared" si="43"/>
        <v/>
      </c>
    </row>
    <row r="107" spans="1:32" x14ac:dyDescent="0.2">
      <c r="A107" s="46" t="str">
        <f t="shared" si="38"/>
        <v/>
      </c>
      <c r="B107" s="46" t="str">
        <f t="shared" si="22"/>
        <v/>
      </c>
      <c r="C107" s="71" t="str">
        <f t="shared" si="23"/>
        <v/>
      </c>
      <c r="D107" s="62" t="str">
        <f t="shared" si="24"/>
        <v/>
      </c>
      <c r="E107" s="62" t="str">
        <f t="shared" si="25"/>
        <v/>
      </c>
      <c r="F107" s="72" t="str">
        <f t="shared" si="26"/>
        <v/>
      </c>
      <c r="G107" s="72" t="str">
        <f t="shared" si="27"/>
        <v/>
      </c>
      <c r="H107" s="63" t="str">
        <f t="shared" si="28"/>
        <v/>
      </c>
      <c r="I107" s="63" t="str">
        <f t="shared" si="29"/>
        <v/>
      </c>
      <c r="J107" s="70" t="str">
        <f t="shared" si="30"/>
        <v/>
      </c>
      <c r="K107" s="70" t="str">
        <f t="shared" si="31"/>
        <v/>
      </c>
      <c r="L107" s="122" t="str">
        <f t="shared" si="32"/>
        <v/>
      </c>
      <c r="M107" s="122" t="str">
        <f t="shared" si="33"/>
        <v/>
      </c>
      <c r="N107" s="121" t="str">
        <f>IF(B107&lt;&gt;"",IF(INDEX(ctrlage,B107)=TRUE,Lieferung!$B$15-(YEAR(INDEX(pgebdat,B107))),""),"")</f>
        <v/>
      </c>
      <c r="O107" s="115"/>
      <c r="P107" s="113"/>
      <c r="Q107" s="116"/>
      <c r="R107" s="149"/>
      <c r="S107" s="116"/>
      <c r="T107" s="116"/>
      <c r="U107" s="116"/>
      <c r="V107" s="113"/>
      <c r="W107" s="155" t="str">
        <f t="shared" si="39"/>
        <v/>
      </c>
      <c r="X107" s="26" t="str">
        <f t="shared" si="34"/>
        <v/>
      </c>
      <c r="Y107" s="26" t="str">
        <f t="shared" si="35"/>
        <v/>
      </c>
      <c r="Z107" s="26" t="str">
        <f t="shared" si="40"/>
        <v/>
      </c>
      <c r="AA107" s="26" t="str">
        <f t="shared" si="41"/>
        <v/>
      </c>
      <c r="AB107" s="26" t="str">
        <f t="shared" si="42"/>
        <v/>
      </c>
      <c r="AC107" s="26" t="str">
        <f t="shared" si="36"/>
        <v/>
      </c>
      <c r="AD107" s="26" t="str">
        <f>IF(OR(ISBLANK(U107),ISBLANK(Q107),U107="-"),"",IF(ISNA(MATCH(U107,libtwolang,0)),FALSE,IF(AND(Z107=TRUE,INDEX(codetform,MATCH(Qualifikation!Q107,libtform,0))&gt;=10311000,INDEX(codetform,MATCH(Qualifikation!Q107,libtform,0))&lt;=10319900),IF(AND(INDEX(codetwolang,MATCH(Qualifikation!U107,libtwolang,0))&gt;=1,INDEX(codetwolang,MATCH(Qualifikation!U107,libtwolang,0))&lt;=999),TRUE,FALSE),IF(AND(INDEX(codetwolang,MATCH(Qualifikation!U107,libtwolang,0))&gt;=10,INDEX(codetwolang,MATCH(Qualifikation!U107,libtwolang,0))&lt;=99),FALSE,TRUE))))</f>
        <v/>
      </c>
      <c r="AE107" s="26" t="str">
        <f t="shared" si="37"/>
        <v/>
      </c>
      <c r="AF107" s="62" t="str">
        <f t="shared" si="43"/>
        <v/>
      </c>
    </row>
    <row r="108" spans="1:32" x14ac:dyDescent="0.2">
      <c r="A108" s="46" t="str">
        <f t="shared" si="38"/>
        <v/>
      </c>
      <c r="B108" s="46" t="str">
        <f t="shared" si="22"/>
        <v/>
      </c>
      <c r="C108" s="71" t="str">
        <f t="shared" si="23"/>
        <v/>
      </c>
      <c r="D108" s="62" t="str">
        <f t="shared" si="24"/>
        <v/>
      </c>
      <c r="E108" s="62" t="str">
        <f t="shared" si="25"/>
        <v/>
      </c>
      <c r="F108" s="72" t="str">
        <f t="shared" si="26"/>
        <v/>
      </c>
      <c r="G108" s="72" t="str">
        <f t="shared" si="27"/>
        <v/>
      </c>
      <c r="H108" s="63" t="str">
        <f t="shared" si="28"/>
        <v/>
      </c>
      <c r="I108" s="63" t="str">
        <f t="shared" si="29"/>
        <v/>
      </c>
      <c r="J108" s="70" t="str">
        <f t="shared" si="30"/>
        <v/>
      </c>
      <c r="K108" s="70" t="str">
        <f t="shared" si="31"/>
        <v/>
      </c>
      <c r="L108" s="122" t="str">
        <f t="shared" si="32"/>
        <v/>
      </c>
      <c r="M108" s="122" t="str">
        <f t="shared" si="33"/>
        <v/>
      </c>
      <c r="N108" s="121" t="str">
        <f>IF(B108&lt;&gt;"",IF(INDEX(ctrlage,B108)=TRUE,Lieferung!$B$15-(YEAR(INDEX(pgebdat,B108))),""),"")</f>
        <v/>
      </c>
      <c r="O108" s="115"/>
      <c r="P108" s="113"/>
      <c r="Q108" s="116"/>
      <c r="R108" s="149"/>
      <c r="S108" s="116"/>
      <c r="T108" s="116"/>
      <c r="U108" s="116"/>
      <c r="V108" s="113"/>
      <c r="W108" s="155" t="str">
        <f t="shared" si="39"/>
        <v/>
      </c>
      <c r="X108" s="26" t="str">
        <f t="shared" si="34"/>
        <v/>
      </c>
      <c r="Y108" s="26" t="str">
        <f t="shared" si="35"/>
        <v/>
      </c>
      <c r="Z108" s="26" t="str">
        <f t="shared" si="40"/>
        <v/>
      </c>
      <c r="AA108" s="26" t="str">
        <f t="shared" si="41"/>
        <v/>
      </c>
      <c r="AB108" s="26" t="str">
        <f t="shared" si="42"/>
        <v/>
      </c>
      <c r="AC108" s="26" t="str">
        <f t="shared" si="36"/>
        <v/>
      </c>
      <c r="AD108" s="26" t="str">
        <f>IF(OR(ISBLANK(U108),ISBLANK(Q108),U108="-"),"",IF(ISNA(MATCH(U108,libtwolang,0)),FALSE,IF(AND(Z108=TRUE,INDEX(codetform,MATCH(Qualifikation!Q108,libtform,0))&gt;=10311000,INDEX(codetform,MATCH(Qualifikation!Q108,libtform,0))&lt;=10319900),IF(AND(INDEX(codetwolang,MATCH(Qualifikation!U108,libtwolang,0))&gt;=1,INDEX(codetwolang,MATCH(Qualifikation!U108,libtwolang,0))&lt;=999),TRUE,FALSE),IF(AND(INDEX(codetwolang,MATCH(Qualifikation!U108,libtwolang,0))&gt;=10,INDEX(codetwolang,MATCH(Qualifikation!U108,libtwolang,0))&lt;=99),FALSE,TRUE))))</f>
        <v/>
      </c>
      <c r="AE108" s="26" t="str">
        <f t="shared" si="37"/>
        <v/>
      </c>
      <c r="AF108" s="62" t="str">
        <f t="shared" si="43"/>
        <v/>
      </c>
    </row>
    <row r="109" spans="1:32" x14ac:dyDescent="0.2">
      <c r="A109" s="46" t="str">
        <f t="shared" si="38"/>
        <v/>
      </c>
      <c r="B109" s="46" t="str">
        <f t="shared" si="22"/>
        <v/>
      </c>
      <c r="C109" s="71" t="str">
        <f t="shared" si="23"/>
        <v/>
      </c>
      <c r="D109" s="62" t="str">
        <f t="shared" si="24"/>
        <v/>
      </c>
      <c r="E109" s="62" t="str">
        <f t="shared" si="25"/>
        <v/>
      </c>
      <c r="F109" s="72" t="str">
        <f t="shared" si="26"/>
        <v/>
      </c>
      <c r="G109" s="72" t="str">
        <f t="shared" si="27"/>
        <v/>
      </c>
      <c r="H109" s="63" t="str">
        <f t="shared" si="28"/>
        <v/>
      </c>
      <c r="I109" s="63" t="str">
        <f t="shared" si="29"/>
        <v/>
      </c>
      <c r="J109" s="70" t="str">
        <f t="shared" si="30"/>
        <v/>
      </c>
      <c r="K109" s="70" t="str">
        <f t="shared" si="31"/>
        <v/>
      </c>
      <c r="L109" s="122" t="str">
        <f t="shared" si="32"/>
        <v/>
      </c>
      <c r="M109" s="122" t="str">
        <f t="shared" si="33"/>
        <v/>
      </c>
      <c r="N109" s="121" t="str">
        <f>IF(B109&lt;&gt;"",IF(INDEX(ctrlage,B109)=TRUE,Lieferung!$B$15-(YEAR(INDEX(pgebdat,B109))),""),"")</f>
        <v/>
      </c>
      <c r="O109" s="115"/>
      <c r="P109" s="113"/>
      <c r="Q109" s="116"/>
      <c r="R109" s="149"/>
      <c r="S109" s="116"/>
      <c r="T109" s="116"/>
      <c r="U109" s="116"/>
      <c r="V109" s="113"/>
      <c r="W109" s="155" t="str">
        <f t="shared" si="39"/>
        <v/>
      </c>
      <c r="X109" s="26" t="str">
        <f t="shared" si="34"/>
        <v/>
      </c>
      <c r="Y109" s="26" t="str">
        <f t="shared" si="35"/>
        <v/>
      </c>
      <c r="Z109" s="26" t="str">
        <f t="shared" si="40"/>
        <v/>
      </c>
      <c r="AA109" s="26" t="str">
        <f t="shared" si="41"/>
        <v/>
      </c>
      <c r="AB109" s="26" t="str">
        <f t="shared" si="42"/>
        <v/>
      </c>
      <c r="AC109" s="26" t="str">
        <f t="shared" si="36"/>
        <v/>
      </c>
      <c r="AD109" s="26" t="str">
        <f>IF(OR(ISBLANK(U109),ISBLANK(Q109),U109="-"),"",IF(ISNA(MATCH(U109,libtwolang,0)),FALSE,IF(AND(Z109=TRUE,INDEX(codetform,MATCH(Qualifikation!Q109,libtform,0))&gt;=10311000,INDEX(codetform,MATCH(Qualifikation!Q109,libtform,0))&lt;=10319900),IF(AND(INDEX(codetwolang,MATCH(Qualifikation!U109,libtwolang,0))&gt;=1,INDEX(codetwolang,MATCH(Qualifikation!U109,libtwolang,0))&lt;=999),TRUE,FALSE),IF(AND(INDEX(codetwolang,MATCH(Qualifikation!U109,libtwolang,0))&gt;=10,INDEX(codetwolang,MATCH(Qualifikation!U109,libtwolang,0))&lt;=99),FALSE,TRUE))))</f>
        <v/>
      </c>
      <c r="AE109" s="26" t="str">
        <f t="shared" si="37"/>
        <v/>
      </c>
      <c r="AF109" s="62" t="str">
        <f t="shared" si="43"/>
        <v/>
      </c>
    </row>
    <row r="110" spans="1:32" x14ac:dyDescent="0.2">
      <c r="A110" s="46" t="str">
        <f t="shared" si="38"/>
        <v/>
      </c>
      <c r="B110" s="46" t="str">
        <f t="shared" si="22"/>
        <v/>
      </c>
      <c r="C110" s="71" t="str">
        <f t="shared" si="23"/>
        <v/>
      </c>
      <c r="D110" s="62" t="str">
        <f t="shared" si="24"/>
        <v/>
      </c>
      <c r="E110" s="62" t="str">
        <f t="shared" si="25"/>
        <v/>
      </c>
      <c r="F110" s="72" t="str">
        <f t="shared" si="26"/>
        <v/>
      </c>
      <c r="G110" s="72" t="str">
        <f t="shared" si="27"/>
        <v/>
      </c>
      <c r="H110" s="63" t="str">
        <f t="shared" si="28"/>
        <v/>
      </c>
      <c r="I110" s="63" t="str">
        <f t="shared" si="29"/>
        <v/>
      </c>
      <c r="J110" s="70" t="str">
        <f t="shared" si="30"/>
        <v/>
      </c>
      <c r="K110" s="70" t="str">
        <f t="shared" si="31"/>
        <v/>
      </c>
      <c r="L110" s="122" t="str">
        <f t="shared" si="32"/>
        <v/>
      </c>
      <c r="M110" s="122" t="str">
        <f t="shared" si="33"/>
        <v/>
      </c>
      <c r="N110" s="121" t="str">
        <f>IF(B110&lt;&gt;"",IF(INDEX(ctrlage,B110)=TRUE,Lieferung!$B$15-(YEAR(INDEX(pgebdat,B110))),""),"")</f>
        <v/>
      </c>
      <c r="O110" s="115"/>
      <c r="P110" s="113"/>
      <c r="Q110" s="116"/>
      <c r="R110" s="149"/>
      <c r="S110" s="116"/>
      <c r="T110" s="116"/>
      <c r="U110" s="116"/>
      <c r="V110" s="113"/>
      <c r="W110" s="155" t="str">
        <f t="shared" si="39"/>
        <v/>
      </c>
      <c r="X110" s="26" t="str">
        <f t="shared" si="34"/>
        <v/>
      </c>
      <c r="Y110" s="26" t="str">
        <f t="shared" si="35"/>
        <v/>
      </c>
      <c r="Z110" s="26" t="str">
        <f t="shared" si="40"/>
        <v/>
      </c>
      <c r="AA110" s="26" t="str">
        <f t="shared" si="41"/>
        <v/>
      </c>
      <c r="AB110" s="26" t="str">
        <f t="shared" si="42"/>
        <v/>
      </c>
      <c r="AC110" s="26" t="str">
        <f t="shared" si="36"/>
        <v/>
      </c>
      <c r="AD110" s="26" t="str">
        <f>IF(OR(ISBLANK(U110),ISBLANK(Q110),U110="-"),"",IF(ISNA(MATCH(U110,libtwolang,0)),FALSE,IF(AND(Z110=TRUE,INDEX(codetform,MATCH(Qualifikation!Q110,libtform,0))&gt;=10311000,INDEX(codetform,MATCH(Qualifikation!Q110,libtform,0))&lt;=10319900),IF(AND(INDEX(codetwolang,MATCH(Qualifikation!U110,libtwolang,0))&gt;=1,INDEX(codetwolang,MATCH(Qualifikation!U110,libtwolang,0))&lt;=999),TRUE,FALSE),IF(AND(INDEX(codetwolang,MATCH(Qualifikation!U110,libtwolang,0))&gt;=10,INDEX(codetwolang,MATCH(Qualifikation!U110,libtwolang,0))&lt;=99),FALSE,TRUE))))</f>
        <v/>
      </c>
      <c r="AE110" s="26" t="str">
        <f t="shared" si="37"/>
        <v/>
      </c>
      <c r="AF110" s="62" t="str">
        <f t="shared" si="43"/>
        <v/>
      </c>
    </row>
    <row r="111" spans="1:32" x14ac:dyDescent="0.2">
      <c r="A111" s="46" t="str">
        <f t="shared" si="38"/>
        <v/>
      </c>
      <c r="B111" s="46" t="str">
        <f t="shared" si="22"/>
        <v/>
      </c>
      <c r="C111" s="71" t="str">
        <f t="shared" si="23"/>
        <v/>
      </c>
      <c r="D111" s="62" t="str">
        <f t="shared" si="24"/>
        <v/>
      </c>
      <c r="E111" s="62" t="str">
        <f t="shared" si="25"/>
        <v/>
      </c>
      <c r="F111" s="72" t="str">
        <f t="shared" si="26"/>
        <v/>
      </c>
      <c r="G111" s="72" t="str">
        <f t="shared" si="27"/>
        <v/>
      </c>
      <c r="H111" s="63" t="str">
        <f t="shared" si="28"/>
        <v/>
      </c>
      <c r="I111" s="63" t="str">
        <f t="shared" si="29"/>
        <v/>
      </c>
      <c r="J111" s="70" t="str">
        <f t="shared" si="30"/>
        <v/>
      </c>
      <c r="K111" s="70" t="str">
        <f t="shared" si="31"/>
        <v/>
      </c>
      <c r="L111" s="122" t="str">
        <f t="shared" si="32"/>
        <v/>
      </c>
      <c r="M111" s="122" t="str">
        <f t="shared" si="33"/>
        <v/>
      </c>
      <c r="N111" s="121" t="str">
        <f>IF(B111&lt;&gt;"",IF(INDEX(ctrlage,B111)=TRUE,Lieferung!$B$15-(YEAR(INDEX(pgebdat,B111))),""),"")</f>
        <v/>
      </c>
      <c r="O111" s="115"/>
      <c r="P111" s="113"/>
      <c r="Q111" s="116"/>
      <c r="R111" s="149"/>
      <c r="S111" s="116"/>
      <c r="T111" s="116"/>
      <c r="U111" s="116"/>
      <c r="V111" s="113"/>
      <c r="W111" s="155" t="str">
        <f t="shared" si="39"/>
        <v/>
      </c>
      <c r="X111" s="26" t="str">
        <f t="shared" si="34"/>
        <v/>
      </c>
      <c r="Y111" s="26" t="str">
        <f t="shared" si="35"/>
        <v/>
      </c>
      <c r="Z111" s="26" t="str">
        <f t="shared" si="40"/>
        <v/>
      </c>
      <c r="AA111" s="26" t="str">
        <f t="shared" si="41"/>
        <v/>
      </c>
      <c r="AB111" s="26" t="str">
        <f t="shared" si="42"/>
        <v/>
      </c>
      <c r="AC111" s="26" t="str">
        <f t="shared" si="36"/>
        <v/>
      </c>
      <c r="AD111" s="26" t="str">
        <f>IF(OR(ISBLANK(U111),ISBLANK(Q111),U111="-"),"",IF(ISNA(MATCH(U111,libtwolang,0)),FALSE,IF(AND(Z111=TRUE,INDEX(codetform,MATCH(Qualifikation!Q111,libtform,0))&gt;=10311000,INDEX(codetform,MATCH(Qualifikation!Q111,libtform,0))&lt;=10319900),IF(AND(INDEX(codetwolang,MATCH(Qualifikation!U111,libtwolang,0))&gt;=1,INDEX(codetwolang,MATCH(Qualifikation!U111,libtwolang,0))&lt;=999),TRUE,FALSE),IF(AND(INDEX(codetwolang,MATCH(Qualifikation!U111,libtwolang,0))&gt;=10,INDEX(codetwolang,MATCH(Qualifikation!U111,libtwolang,0))&lt;=99),FALSE,TRUE))))</f>
        <v/>
      </c>
      <c r="AE111" s="26" t="str">
        <f t="shared" si="37"/>
        <v/>
      </c>
      <c r="AF111" s="62" t="str">
        <f t="shared" si="43"/>
        <v/>
      </c>
    </row>
    <row r="112" spans="1:32" x14ac:dyDescent="0.2">
      <c r="A112" s="46" t="str">
        <f t="shared" si="38"/>
        <v/>
      </c>
      <c r="B112" s="46" t="str">
        <f t="shared" si="22"/>
        <v/>
      </c>
      <c r="C112" s="71" t="str">
        <f t="shared" si="23"/>
        <v/>
      </c>
      <c r="D112" s="62" t="str">
        <f t="shared" si="24"/>
        <v/>
      </c>
      <c r="E112" s="62" t="str">
        <f t="shared" si="25"/>
        <v/>
      </c>
      <c r="F112" s="72" t="str">
        <f t="shared" si="26"/>
        <v/>
      </c>
      <c r="G112" s="72" t="str">
        <f t="shared" si="27"/>
        <v/>
      </c>
      <c r="H112" s="63" t="str">
        <f t="shared" si="28"/>
        <v/>
      </c>
      <c r="I112" s="63" t="str">
        <f t="shared" si="29"/>
        <v/>
      </c>
      <c r="J112" s="70" t="str">
        <f t="shared" si="30"/>
        <v/>
      </c>
      <c r="K112" s="70" t="str">
        <f t="shared" si="31"/>
        <v/>
      </c>
      <c r="L112" s="122" t="str">
        <f t="shared" si="32"/>
        <v/>
      </c>
      <c r="M112" s="122" t="str">
        <f t="shared" si="33"/>
        <v/>
      </c>
      <c r="N112" s="121" t="str">
        <f>IF(B112&lt;&gt;"",IF(INDEX(ctrlage,B112)=TRUE,Lieferung!$B$15-(YEAR(INDEX(pgebdat,B112))),""),"")</f>
        <v/>
      </c>
      <c r="O112" s="115"/>
      <c r="P112" s="113"/>
      <c r="Q112" s="116"/>
      <c r="R112" s="149"/>
      <c r="S112" s="116"/>
      <c r="T112" s="116"/>
      <c r="U112" s="116"/>
      <c r="V112" s="113"/>
      <c r="W112" s="155" t="str">
        <f t="shared" si="39"/>
        <v/>
      </c>
      <c r="X112" s="26" t="str">
        <f t="shared" si="34"/>
        <v/>
      </c>
      <c r="Y112" s="26" t="str">
        <f t="shared" si="35"/>
        <v/>
      </c>
      <c r="Z112" s="26" t="str">
        <f t="shared" si="40"/>
        <v/>
      </c>
      <c r="AA112" s="26" t="str">
        <f t="shared" si="41"/>
        <v/>
      </c>
      <c r="AB112" s="26" t="str">
        <f t="shared" si="42"/>
        <v/>
      </c>
      <c r="AC112" s="26" t="str">
        <f t="shared" si="36"/>
        <v/>
      </c>
      <c r="AD112" s="26" t="str">
        <f>IF(OR(ISBLANK(U112),ISBLANK(Q112),U112="-"),"",IF(ISNA(MATCH(U112,libtwolang,0)),FALSE,IF(AND(Z112=TRUE,INDEX(codetform,MATCH(Qualifikation!Q112,libtform,0))&gt;=10311000,INDEX(codetform,MATCH(Qualifikation!Q112,libtform,0))&lt;=10319900),IF(AND(INDEX(codetwolang,MATCH(Qualifikation!U112,libtwolang,0))&gt;=1,INDEX(codetwolang,MATCH(Qualifikation!U112,libtwolang,0))&lt;=999),TRUE,FALSE),IF(AND(INDEX(codetwolang,MATCH(Qualifikation!U112,libtwolang,0))&gt;=10,INDEX(codetwolang,MATCH(Qualifikation!U112,libtwolang,0))&lt;=99),FALSE,TRUE))))</f>
        <v/>
      </c>
      <c r="AE112" s="26" t="str">
        <f t="shared" si="37"/>
        <v/>
      </c>
      <c r="AF112" s="62" t="str">
        <f t="shared" si="43"/>
        <v/>
      </c>
    </row>
    <row r="113" spans="1:32" x14ac:dyDescent="0.2">
      <c r="A113" s="46" t="str">
        <f t="shared" si="38"/>
        <v/>
      </c>
      <c r="B113" s="46" t="str">
        <f t="shared" si="22"/>
        <v/>
      </c>
      <c r="C113" s="71" t="str">
        <f t="shared" si="23"/>
        <v/>
      </c>
      <c r="D113" s="62" t="str">
        <f t="shared" si="24"/>
        <v/>
      </c>
      <c r="E113" s="62" t="str">
        <f t="shared" si="25"/>
        <v/>
      </c>
      <c r="F113" s="72" t="str">
        <f t="shared" si="26"/>
        <v/>
      </c>
      <c r="G113" s="72" t="str">
        <f t="shared" si="27"/>
        <v/>
      </c>
      <c r="H113" s="63" t="str">
        <f t="shared" si="28"/>
        <v/>
      </c>
      <c r="I113" s="63" t="str">
        <f t="shared" si="29"/>
        <v/>
      </c>
      <c r="J113" s="70" t="str">
        <f t="shared" si="30"/>
        <v/>
      </c>
      <c r="K113" s="70" t="str">
        <f t="shared" si="31"/>
        <v/>
      </c>
      <c r="L113" s="122" t="str">
        <f t="shared" si="32"/>
        <v/>
      </c>
      <c r="M113" s="122" t="str">
        <f t="shared" si="33"/>
        <v/>
      </c>
      <c r="N113" s="121" t="str">
        <f>IF(B113&lt;&gt;"",IF(INDEX(ctrlage,B113)=TRUE,Lieferung!$B$15-(YEAR(INDEX(pgebdat,B113))),""),"")</f>
        <v/>
      </c>
      <c r="O113" s="115"/>
      <c r="P113" s="113"/>
      <c r="Q113" s="116"/>
      <c r="R113" s="149"/>
      <c r="S113" s="116"/>
      <c r="T113" s="116"/>
      <c r="U113" s="116"/>
      <c r="V113" s="113"/>
      <c r="W113" s="155" t="str">
        <f t="shared" si="39"/>
        <v/>
      </c>
      <c r="X113" s="26" t="str">
        <f t="shared" si="34"/>
        <v/>
      </c>
      <c r="Y113" s="26" t="str">
        <f t="shared" si="35"/>
        <v/>
      </c>
      <c r="Z113" s="26" t="str">
        <f t="shared" si="40"/>
        <v/>
      </c>
      <c r="AA113" s="26" t="str">
        <f t="shared" si="41"/>
        <v/>
      </c>
      <c r="AB113" s="26" t="str">
        <f t="shared" si="42"/>
        <v/>
      </c>
      <c r="AC113" s="26" t="str">
        <f t="shared" si="36"/>
        <v/>
      </c>
      <c r="AD113" s="26" t="str">
        <f>IF(OR(ISBLANK(U113),ISBLANK(Q113),U113="-"),"",IF(ISNA(MATCH(U113,libtwolang,0)),FALSE,IF(AND(Z113=TRUE,INDEX(codetform,MATCH(Qualifikation!Q113,libtform,0))&gt;=10311000,INDEX(codetform,MATCH(Qualifikation!Q113,libtform,0))&lt;=10319900),IF(AND(INDEX(codetwolang,MATCH(Qualifikation!U113,libtwolang,0))&gt;=1,INDEX(codetwolang,MATCH(Qualifikation!U113,libtwolang,0))&lt;=999),TRUE,FALSE),IF(AND(INDEX(codetwolang,MATCH(Qualifikation!U113,libtwolang,0))&gt;=10,INDEX(codetwolang,MATCH(Qualifikation!U113,libtwolang,0))&lt;=99),FALSE,TRUE))))</f>
        <v/>
      </c>
      <c r="AE113" s="26" t="str">
        <f t="shared" si="37"/>
        <v/>
      </c>
      <c r="AF113" s="62" t="str">
        <f t="shared" si="43"/>
        <v/>
      </c>
    </row>
    <row r="114" spans="1:32" x14ac:dyDescent="0.2">
      <c r="A114" s="46" t="str">
        <f t="shared" si="38"/>
        <v/>
      </c>
      <c r="B114" s="46" t="str">
        <f t="shared" si="22"/>
        <v/>
      </c>
      <c r="C114" s="71" t="str">
        <f t="shared" si="23"/>
        <v/>
      </c>
      <c r="D114" s="62" t="str">
        <f t="shared" si="24"/>
        <v/>
      </c>
      <c r="E114" s="62" t="str">
        <f t="shared" si="25"/>
        <v/>
      </c>
      <c r="F114" s="72" t="str">
        <f t="shared" si="26"/>
        <v/>
      </c>
      <c r="G114" s="72" t="str">
        <f t="shared" si="27"/>
        <v/>
      </c>
      <c r="H114" s="63" t="str">
        <f t="shared" si="28"/>
        <v/>
      </c>
      <c r="I114" s="63" t="str">
        <f t="shared" si="29"/>
        <v/>
      </c>
      <c r="J114" s="70" t="str">
        <f t="shared" si="30"/>
        <v/>
      </c>
      <c r="K114" s="70" t="str">
        <f t="shared" si="31"/>
        <v/>
      </c>
      <c r="L114" s="122" t="str">
        <f t="shared" si="32"/>
        <v/>
      </c>
      <c r="M114" s="122" t="str">
        <f t="shared" si="33"/>
        <v/>
      </c>
      <c r="N114" s="121" t="str">
        <f>IF(B114&lt;&gt;"",IF(INDEX(ctrlage,B114)=TRUE,Lieferung!$B$15-(YEAR(INDEX(pgebdat,B114))),""),"")</f>
        <v/>
      </c>
      <c r="O114" s="115"/>
      <c r="P114" s="113"/>
      <c r="Q114" s="116"/>
      <c r="R114" s="149"/>
      <c r="S114" s="116"/>
      <c r="T114" s="116"/>
      <c r="U114" s="116"/>
      <c r="V114" s="113"/>
      <c r="W114" s="155" t="str">
        <f t="shared" si="39"/>
        <v/>
      </c>
      <c r="X114" s="26" t="str">
        <f t="shared" si="34"/>
        <v/>
      </c>
      <c r="Y114" s="26" t="str">
        <f t="shared" si="35"/>
        <v/>
      </c>
      <c r="Z114" s="26" t="str">
        <f t="shared" si="40"/>
        <v/>
      </c>
      <c r="AA114" s="26" t="str">
        <f t="shared" si="41"/>
        <v/>
      </c>
      <c r="AB114" s="26" t="str">
        <f t="shared" si="42"/>
        <v/>
      </c>
      <c r="AC114" s="26" t="str">
        <f t="shared" si="36"/>
        <v/>
      </c>
      <c r="AD114" s="26" t="str">
        <f>IF(OR(ISBLANK(U114),ISBLANK(Q114),U114="-"),"",IF(ISNA(MATCH(U114,libtwolang,0)),FALSE,IF(AND(Z114=TRUE,INDEX(codetform,MATCH(Qualifikation!Q114,libtform,0))&gt;=10311000,INDEX(codetform,MATCH(Qualifikation!Q114,libtform,0))&lt;=10319900),IF(AND(INDEX(codetwolang,MATCH(Qualifikation!U114,libtwolang,0))&gt;=1,INDEX(codetwolang,MATCH(Qualifikation!U114,libtwolang,0))&lt;=999),TRUE,FALSE),IF(AND(INDEX(codetwolang,MATCH(Qualifikation!U114,libtwolang,0))&gt;=10,INDEX(codetwolang,MATCH(Qualifikation!U114,libtwolang,0))&lt;=99),FALSE,TRUE))))</f>
        <v/>
      </c>
      <c r="AE114" s="26" t="str">
        <f t="shared" si="37"/>
        <v/>
      </c>
      <c r="AF114" s="62" t="str">
        <f t="shared" si="43"/>
        <v/>
      </c>
    </row>
    <row r="115" spans="1:32" x14ac:dyDescent="0.2">
      <c r="A115" s="46" t="str">
        <f t="shared" si="38"/>
        <v/>
      </c>
      <c r="B115" s="46" t="str">
        <f t="shared" si="22"/>
        <v/>
      </c>
      <c r="C115" s="71" t="str">
        <f t="shared" si="23"/>
        <v/>
      </c>
      <c r="D115" s="62" t="str">
        <f t="shared" si="24"/>
        <v/>
      </c>
      <c r="E115" s="62" t="str">
        <f t="shared" si="25"/>
        <v/>
      </c>
      <c r="F115" s="72" t="str">
        <f t="shared" si="26"/>
        <v/>
      </c>
      <c r="G115" s="72" t="str">
        <f t="shared" si="27"/>
        <v/>
      </c>
      <c r="H115" s="63" t="str">
        <f t="shared" si="28"/>
        <v/>
      </c>
      <c r="I115" s="63" t="str">
        <f t="shared" si="29"/>
        <v/>
      </c>
      <c r="J115" s="70" t="str">
        <f t="shared" si="30"/>
        <v/>
      </c>
      <c r="K115" s="70" t="str">
        <f t="shared" si="31"/>
        <v/>
      </c>
      <c r="L115" s="122" t="str">
        <f t="shared" si="32"/>
        <v/>
      </c>
      <c r="M115" s="122" t="str">
        <f t="shared" si="33"/>
        <v/>
      </c>
      <c r="N115" s="121" t="str">
        <f>IF(B115&lt;&gt;"",IF(INDEX(ctrlage,B115)=TRUE,Lieferung!$B$15-(YEAR(INDEX(pgebdat,B115))),""),"")</f>
        <v/>
      </c>
      <c r="O115" s="115"/>
      <c r="P115" s="113"/>
      <c r="Q115" s="116"/>
      <c r="R115" s="149"/>
      <c r="S115" s="116"/>
      <c r="T115" s="116"/>
      <c r="U115" s="116"/>
      <c r="V115" s="113"/>
      <c r="W115" s="155" t="str">
        <f t="shared" si="39"/>
        <v/>
      </c>
      <c r="X115" s="26" t="str">
        <f t="shared" si="34"/>
        <v/>
      </c>
      <c r="Y115" s="26" t="str">
        <f t="shared" si="35"/>
        <v/>
      </c>
      <c r="Z115" s="26" t="str">
        <f t="shared" si="40"/>
        <v/>
      </c>
      <c r="AA115" s="26" t="str">
        <f t="shared" si="41"/>
        <v/>
      </c>
      <c r="AB115" s="26" t="str">
        <f t="shared" si="42"/>
        <v/>
      </c>
      <c r="AC115" s="26" t="str">
        <f t="shared" si="36"/>
        <v/>
      </c>
      <c r="AD115" s="26" t="str">
        <f>IF(OR(ISBLANK(U115),ISBLANK(Q115),U115="-"),"",IF(ISNA(MATCH(U115,libtwolang,0)),FALSE,IF(AND(Z115=TRUE,INDEX(codetform,MATCH(Qualifikation!Q115,libtform,0))&gt;=10311000,INDEX(codetform,MATCH(Qualifikation!Q115,libtform,0))&lt;=10319900),IF(AND(INDEX(codetwolang,MATCH(Qualifikation!U115,libtwolang,0))&gt;=1,INDEX(codetwolang,MATCH(Qualifikation!U115,libtwolang,0))&lt;=999),TRUE,FALSE),IF(AND(INDEX(codetwolang,MATCH(Qualifikation!U115,libtwolang,0))&gt;=10,INDEX(codetwolang,MATCH(Qualifikation!U115,libtwolang,0))&lt;=99),FALSE,TRUE))))</f>
        <v/>
      </c>
      <c r="AE115" s="26" t="str">
        <f t="shared" si="37"/>
        <v/>
      </c>
      <c r="AF115" s="62" t="str">
        <f t="shared" si="43"/>
        <v/>
      </c>
    </row>
    <row r="116" spans="1:32" x14ac:dyDescent="0.2">
      <c r="A116" s="46" t="str">
        <f t="shared" si="38"/>
        <v/>
      </c>
      <c r="B116" s="46" t="str">
        <f t="shared" si="22"/>
        <v/>
      </c>
      <c r="C116" s="71" t="str">
        <f t="shared" si="23"/>
        <v/>
      </c>
      <c r="D116" s="62" t="str">
        <f t="shared" si="24"/>
        <v/>
      </c>
      <c r="E116" s="62" t="str">
        <f t="shared" si="25"/>
        <v/>
      </c>
      <c r="F116" s="72" t="str">
        <f t="shared" si="26"/>
        <v/>
      </c>
      <c r="G116" s="72" t="str">
        <f t="shared" si="27"/>
        <v/>
      </c>
      <c r="H116" s="63" t="str">
        <f t="shared" si="28"/>
        <v/>
      </c>
      <c r="I116" s="63" t="str">
        <f t="shared" si="29"/>
        <v/>
      </c>
      <c r="J116" s="70" t="str">
        <f t="shared" si="30"/>
        <v/>
      </c>
      <c r="K116" s="70" t="str">
        <f t="shared" si="31"/>
        <v/>
      </c>
      <c r="L116" s="122" t="str">
        <f t="shared" si="32"/>
        <v/>
      </c>
      <c r="M116" s="122" t="str">
        <f t="shared" si="33"/>
        <v/>
      </c>
      <c r="N116" s="121" t="str">
        <f>IF(B116&lt;&gt;"",IF(INDEX(ctrlage,B116)=TRUE,Lieferung!$B$15-(YEAR(INDEX(pgebdat,B116))),""),"")</f>
        <v/>
      </c>
      <c r="O116" s="115"/>
      <c r="P116" s="113"/>
      <c r="Q116" s="116"/>
      <c r="R116" s="149"/>
      <c r="S116" s="116"/>
      <c r="T116" s="116"/>
      <c r="U116" s="116"/>
      <c r="V116" s="113"/>
      <c r="W116" s="155" t="str">
        <f t="shared" si="39"/>
        <v/>
      </c>
      <c r="X116" s="26" t="str">
        <f t="shared" si="34"/>
        <v/>
      </c>
      <c r="Y116" s="26" t="str">
        <f t="shared" si="35"/>
        <v/>
      </c>
      <c r="Z116" s="26" t="str">
        <f t="shared" si="40"/>
        <v/>
      </c>
      <c r="AA116" s="26" t="str">
        <f t="shared" si="41"/>
        <v/>
      </c>
      <c r="AB116" s="26" t="str">
        <f t="shared" si="42"/>
        <v/>
      </c>
      <c r="AC116" s="26" t="str">
        <f t="shared" si="36"/>
        <v/>
      </c>
      <c r="AD116" s="26" t="str">
        <f>IF(OR(ISBLANK(U116),ISBLANK(Q116),U116="-"),"",IF(ISNA(MATCH(U116,libtwolang,0)),FALSE,IF(AND(Z116=TRUE,INDEX(codetform,MATCH(Qualifikation!Q116,libtform,0))&gt;=10311000,INDEX(codetform,MATCH(Qualifikation!Q116,libtform,0))&lt;=10319900),IF(AND(INDEX(codetwolang,MATCH(Qualifikation!U116,libtwolang,0))&gt;=1,INDEX(codetwolang,MATCH(Qualifikation!U116,libtwolang,0))&lt;=999),TRUE,FALSE),IF(AND(INDEX(codetwolang,MATCH(Qualifikation!U116,libtwolang,0))&gt;=10,INDEX(codetwolang,MATCH(Qualifikation!U116,libtwolang,0))&lt;=99),FALSE,TRUE))))</f>
        <v/>
      </c>
      <c r="AE116" s="26" t="str">
        <f t="shared" si="37"/>
        <v/>
      </c>
      <c r="AF116" s="62" t="str">
        <f t="shared" si="43"/>
        <v/>
      </c>
    </row>
    <row r="117" spans="1:32" x14ac:dyDescent="0.2">
      <c r="A117" s="46" t="str">
        <f t="shared" si="38"/>
        <v/>
      </c>
      <c r="B117" s="46" t="str">
        <f t="shared" si="22"/>
        <v/>
      </c>
      <c r="C117" s="71" t="str">
        <f t="shared" si="23"/>
        <v/>
      </c>
      <c r="D117" s="62" t="str">
        <f t="shared" si="24"/>
        <v/>
      </c>
      <c r="E117" s="62" t="str">
        <f t="shared" si="25"/>
        <v/>
      </c>
      <c r="F117" s="72" t="str">
        <f t="shared" si="26"/>
        <v/>
      </c>
      <c r="G117" s="72" t="str">
        <f t="shared" si="27"/>
        <v/>
      </c>
      <c r="H117" s="63" t="str">
        <f t="shared" si="28"/>
        <v/>
      </c>
      <c r="I117" s="63" t="str">
        <f t="shared" si="29"/>
        <v/>
      </c>
      <c r="J117" s="70" t="str">
        <f t="shared" si="30"/>
        <v/>
      </c>
      <c r="K117" s="70" t="str">
        <f t="shared" si="31"/>
        <v/>
      </c>
      <c r="L117" s="122" t="str">
        <f t="shared" si="32"/>
        <v/>
      </c>
      <c r="M117" s="122" t="str">
        <f t="shared" si="33"/>
        <v/>
      </c>
      <c r="N117" s="121" t="str">
        <f>IF(B117&lt;&gt;"",IF(INDEX(ctrlage,B117)=TRUE,Lieferung!$B$15-(YEAR(INDEX(pgebdat,B117))),""),"")</f>
        <v/>
      </c>
      <c r="O117" s="115"/>
      <c r="P117" s="113"/>
      <c r="Q117" s="116"/>
      <c r="R117" s="149"/>
      <c r="S117" s="116"/>
      <c r="T117" s="116"/>
      <c r="U117" s="116"/>
      <c r="V117" s="113"/>
      <c r="W117" s="155" t="str">
        <f t="shared" si="39"/>
        <v/>
      </c>
      <c r="X117" s="26" t="str">
        <f t="shared" si="34"/>
        <v/>
      </c>
      <c r="Y117" s="26" t="str">
        <f t="shared" si="35"/>
        <v/>
      </c>
      <c r="Z117" s="26" t="str">
        <f t="shared" si="40"/>
        <v/>
      </c>
      <c r="AA117" s="26" t="str">
        <f t="shared" si="41"/>
        <v/>
      </c>
      <c r="AB117" s="26" t="str">
        <f t="shared" si="42"/>
        <v/>
      </c>
      <c r="AC117" s="26" t="str">
        <f t="shared" si="36"/>
        <v/>
      </c>
      <c r="AD117" s="26" t="str">
        <f>IF(OR(ISBLANK(U117),ISBLANK(Q117),U117="-"),"",IF(ISNA(MATCH(U117,libtwolang,0)),FALSE,IF(AND(Z117=TRUE,INDEX(codetform,MATCH(Qualifikation!Q117,libtform,0))&gt;=10311000,INDEX(codetform,MATCH(Qualifikation!Q117,libtform,0))&lt;=10319900),IF(AND(INDEX(codetwolang,MATCH(Qualifikation!U117,libtwolang,0))&gt;=1,INDEX(codetwolang,MATCH(Qualifikation!U117,libtwolang,0))&lt;=999),TRUE,FALSE),IF(AND(INDEX(codetwolang,MATCH(Qualifikation!U117,libtwolang,0))&gt;=10,INDEX(codetwolang,MATCH(Qualifikation!U117,libtwolang,0))&lt;=99),FALSE,TRUE))))</f>
        <v/>
      </c>
      <c r="AE117" s="26" t="str">
        <f t="shared" si="37"/>
        <v/>
      </c>
      <c r="AF117" s="62" t="str">
        <f t="shared" si="43"/>
        <v/>
      </c>
    </row>
    <row r="118" spans="1:32" x14ac:dyDescent="0.2">
      <c r="A118" s="46" t="str">
        <f t="shared" si="38"/>
        <v/>
      </c>
      <c r="B118" s="46" t="str">
        <f t="shared" si="22"/>
        <v/>
      </c>
      <c r="C118" s="71" t="str">
        <f t="shared" si="23"/>
        <v/>
      </c>
      <c r="D118" s="62" t="str">
        <f t="shared" si="24"/>
        <v/>
      </c>
      <c r="E118" s="62" t="str">
        <f t="shared" si="25"/>
        <v/>
      </c>
      <c r="F118" s="72" t="str">
        <f t="shared" si="26"/>
        <v/>
      </c>
      <c r="G118" s="72" t="str">
        <f t="shared" si="27"/>
        <v/>
      </c>
      <c r="H118" s="63" t="str">
        <f t="shared" si="28"/>
        <v/>
      </c>
      <c r="I118" s="63" t="str">
        <f t="shared" si="29"/>
        <v/>
      </c>
      <c r="J118" s="70" t="str">
        <f t="shared" si="30"/>
        <v/>
      </c>
      <c r="K118" s="70" t="str">
        <f t="shared" si="31"/>
        <v/>
      </c>
      <c r="L118" s="122" t="str">
        <f t="shared" si="32"/>
        <v/>
      </c>
      <c r="M118" s="122" t="str">
        <f t="shared" si="33"/>
        <v/>
      </c>
      <c r="N118" s="121" t="str">
        <f>IF(B118&lt;&gt;"",IF(INDEX(ctrlage,B118)=TRUE,Lieferung!$B$15-(YEAR(INDEX(pgebdat,B118))),""),"")</f>
        <v/>
      </c>
      <c r="O118" s="115"/>
      <c r="P118" s="113"/>
      <c r="Q118" s="116"/>
      <c r="R118" s="149"/>
      <c r="S118" s="116"/>
      <c r="T118" s="116"/>
      <c r="U118" s="116"/>
      <c r="V118" s="113"/>
      <c r="W118" s="155" t="str">
        <f t="shared" si="39"/>
        <v/>
      </c>
      <c r="X118" s="26" t="str">
        <f t="shared" si="34"/>
        <v/>
      </c>
      <c r="Y118" s="26" t="str">
        <f t="shared" si="35"/>
        <v/>
      </c>
      <c r="Z118" s="26" t="str">
        <f t="shared" si="40"/>
        <v/>
      </c>
      <c r="AA118" s="26" t="str">
        <f t="shared" si="41"/>
        <v/>
      </c>
      <c r="AB118" s="26" t="str">
        <f t="shared" si="42"/>
        <v/>
      </c>
      <c r="AC118" s="26" t="str">
        <f t="shared" si="36"/>
        <v/>
      </c>
      <c r="AD118" s="26" t="str">
        <f>IF(OR(ISBLANK(U118),ISBLANK(Q118),U118="-"),"",IF(ISNA(MATCH(U118,libtwolang,0)),FALSE,IF(AND(Z118=TRUE,INDEX(codetform,MATCH(Qualifikation!Q118,libtform,0))&gt;=10311000,INDEX(codetform,MATCH(Qualifikation!Q118,libtform,0))&lt;=10319900),IF(AND(INDEX(codetwolang,MATCH(Qualifikation!U118,libtwolang,0))&gt;=1,INDEX(codetwolang,MATCH(Qualifikation!U118,libtwolang,0))&lt;=999),TRUE,FALSE),IF(AND(INDEX(codetwolang,MATCH(Qualifikation!U118,libtwolang,0))&gt;=10,INDEX(codetwolang,MATCH(Qualifikation!U118,libtwolang,0))&lt;=99),FALSE,TRUE))))</f>
        <v/>
      </c>
      <c r="AE118" s="26" t="str">
        <f t="shared" si="37"/>
        <v/>
      </c>
      <c r="AF118" s="62" t="str">
        <f t="shared" si="43"/>
        <v/>
      </c>
    </row>
    <row r="119" spans="1:32" x14ac:dyDescent="0.2">
      <c r="A119" s="46" t="str">
        <f t="shared" si="38"/>
        <v/>
      </c>
      <c r="B119" s="46" t="str">
        <f t="shared" si="22"/>
        <v/>
      </c>
      <c r="C119" s="71" t="str">
        <f t="shared" si="23"/>
        <v/>
      </c>
      <c r="D119" s="62" t="str">
        <f t="shared" si="24"/>
        <v/>
      </c>
      <c r="E119" s="62" t="str">
        <f t="shared" si="25"/>
        <v/>
      </c>
      <c r="F119" s="72" t="str">
        <f t="shared" si="26"/>
        <v/>
      </c>
      <c r="G119" s="72" t="str">
        <f t="shared" si="27"/>
        <v/>
      </c>
      <c r="H119" s="63" t="str">
        <f t="shared" si="28"/>
        <v/>
      </c>
      <c r="I119" s="63" t="str">
        <f t="shared" si="29"/>
        <v/>
      </c>
      <c r="J119" s="70" t="str">
        <f t="shared" si="30"/>
        <v/>
      </c>
      <c r="K119" s="70" t="str">
        <f t="shared" si="31"/>
        <v/>
      </c>
      <c r="L119" s="122" t="str">
        <f t="shared" si="32"/>
        <v/>
      </c>
      <c r="M119" s="122" t="str">
        <f t="shared" si="33"/>
        <v/>
      </c>
      <c r="N119" s="121" t="str">
        <f>IF(B119&lt;&gt;"",IF(INDEX(ctrlage,B119)=TRUE,Lieferung!$B$15-(YEAR(INDEX(pgebdat,B119))),""),"")</f>
        <v/>
      </c>
      <c r="O119" s="115"/>
      <c r="P119" s="113"/>
      <c r="Q119" s="116"/>
      <c r="R119" s="149"/>
      <c r="S119" s="116"/>
      <c r="T119" s="116"/>
      <c r="U119" s="116"/>
      <c r="V119" s="113"/>
      <c r="W119" s="155" t="str">
        <f t="shared" si="39"/>
        <v/>
      </c>
      <c r="X119" s="26" t="str">
        <f t="shared" si="34"/>
        <v/>
      </c>
      <c r="Y119" s="26" t="str">
        <f t="shared" si="35"/>
        <v/>
      </c>
      <c r="Z119" s="26" t="str">
        <f t="shared" si="40"/>
        <v/>
      </c>
      <c r="AA119" s="26" t="str">
        <f t="shared" si="41"/>
        <v/>
      </c>
      <c r="AB119" s="26" t="str">
        <f t="shared" si="42"/>
        <v/>
      </c>
      <c r="AC119" s="26" t="str">
        <f t="shared" si="36"/>
        <v/>
      </c>
      <c r="AD119" s="26" t="str">
        <f>IF(OR(ISBLANK(U119),ISBLANK(Q119),U119="-"),"",IF(ISNA(MATCH(U119,libtwolang,0)),FALSE,IF(AND(Z119=TRUE,INDEX(codetform,MATCH(Qualifikation!Q119,libtform,0))&gt;=10311000,INDEX(codetform,MATCH(Qualifikation!Q119,libtform,0))&lt;=10319900),IF(AND(INDEX(codetwolang,MATCH(Qualifikation!U119,libtwolang,0))&gt;=1,INDEX(codetwolang,MATCH(Qualifikation!U119,libtwolang,0))&lt;=999),TRUE,FALSE),IF(AND(INDEX(codetwolang,MATCH(Qualifikation!U119,libtwolang,0))&gt;=10,INDEX(codetwolang,MATCH(Qualifikation!U119,libtwolang,0))&lt;=99),FALSE,TRUE))))</f>
        <v/>
      </c>
      <c r="AE119" s="26" t="str">
        <f t="shared" si="37"/>
        <v/>
      </c>
      <c r="AF119" s="62" t="str">
        <f t="shared" si="43"/>
        <v/>
      </c>
    </row>
    <row r="120" spans="1:32" x14ac:dyDescent="0.2">
      <c r="A120" s="46" t="str">
        <f t="shared" si="38"/>
        <v/>
      </c>
      <c r="B120" s="46" t="str">
        <f t="shared" si="22"/>
        <v/>
      </c>
      <c r="C120" s="71" t="str">
        <f t="shared" si="23"/>
        <v/>
      </c>
      <c r="D120" s="62" t="str">
        <f t="shared" si="24"/>
        <v/>
      </c>
      <c r="E120" s="62" t="str">
        <f t="shared" si="25"/>
        <v/>
      </c>
      <c r="F120" s="72" t="str">
        <f t="shared" si="26"/>
        <v/>
      </c>
      <c r="G120" s="72" t="str">
        <f t="shared" si="27"/>
        <v/>
      </c>
      <c r="H120" s="63" t="str">
        <f t="shared" si="28"/>
        <v/>
      </c>
      <c r="I120" s="63" t="str">
        <f t="shared" si="29"/>
        <v/>
      </c>
      <c r="J120" s="70" t="str">
        <f t="shared" si="30"/>
        <v/>
      </c>
      <c r="K120" s="70" t="str">
        <f t="shared" si="31"/>
        <v/>
      </c>
      <c r="L120" s="122" t="str">
        <f t="shared" si="32"/>
        <v/>
      </c>
      <c r="M120" s="122" t="str">
        <f t="shared" si="33"/>
        <v/>
      </c>
      <c r="N120" s="121" t="str">
        <f>IF(B120&lt;&gt;"",IF(INDEX(ctrlage,B120)=TRUE,Lieferung!$B$15-(YEAR(INDEX(pgebdat,B120))),""),"")</f>
        <v/>
      </c>
      <c r="O120" s="115"/>
      <c r="P120" s="113"/>
      <c r="Q120" s="116"/>
      <c r="R120" s="149"/>
      <c r="S120" s="116"/>
      <c r="T120" s="116"/>
      <c r="U120" s="116"/>
      <c r="V120" s="113"/>
      <c r="W120" s="155" t="str">
        <f t="shared" si="39"/>
        <v/>
      </c>
      <c r="X120" s="26" t="str">
        <f t="shared" si="34"/>
        <v/>
      </c>
      <c r="Y120" s="26" t="str">
        <f t="shared" si="35"/>
        <v/>
      </c>
      <c r="Z120" s="26" t="str">
        <f t="shared" si="40"/>
        <v/>
      </c>
      <c r="AA120" s="26" t="str">
        <f t="shared" si="41"/>
        <v/>
      </c>
      <c r="AB120" s="26" t="str">
        <f t="shared" si="42"/>
        <v/>
      </c>
      <c r="AC120" s="26" t="str">
        <f t="shared" si="36"/>
        <v/>
      </c>
      <c r="AD120" s="26" t="str">
        <f>IF(OR(ISBLANK(U120),ISBLANK(Q120),U120="-"),"",IF(ISNA(MATCH(U120,libtwolang,0)),FALSE,IF(AND(Z120=TRUE,INDEX(codetform,MATCH(Qualifikation!Q120,libtform,0))&gt;=10311000,INDEX(codetform,MATCH(Qualifikation!Q120,libtform,0))&lt;=10319900),IF(AND(INDEX(codetwolang,MATCH(Qualifikation!U120,libtwolang,0))&gt;=1,INDEX(codetwolang,MATCH(Qualifikation!U120,libtwolang,0))&lt;=999),TRUE,FALSE),IF(AND(INDEX(codetwolang,MATCH(Qualifikation!U120,libtwolang,0))&gt;=10,INDEX(codetwolang,MATCH(Qualifikation!U120,libtwolang,0))&lt;=99),FALSE,TRUE))))</f>
        <v/>
      </c>
      <c r="AE120" s="26" t="str">
        <f t="shared" si="37"/>
        <v/>
      </c>
      <c r="AF120" s="62" t="str">
        <f t="shared" si="43"/>
        <v/>
      </c>
    </row>
    <row r="121" spans="1:32" x14ac:dyDescent="0.2">
      <c r="A121" s="46" t="str">
        <f t="shared" si="38"/>
        <v/>
      </c>
      <c r="B121" s="46" t="str">
        <f t="shared" si="22"/>
        <v/>
      </c>
      <c r="C121" s="71" t="str">
        <f t="shared" si="23"/>
        <v/>
      </c>
      <c r="D121" s="62" t="str">
        <f t="shared" si="24"/>
        <v/>
      </c>
      <c r="E121" s="62" t="str">
        <f t="shared" si="25"/>
        <v/>
      </c>
      <c r="F121" s="72" t="str">
        <f t="shared" si="26"/>
        <v/>
      </c>
      <c r="G121" s="72" t="str">
        <f t="shared" si="27"/>
        <v/>
      </c>
      <c r="H121" s="63" t="str">
        <f t="shared" si="28"/>
        <v/>
      </c>
      <c r="I121" s="63" t="str">
        <f t="shared" si="29"/>
        <v/>
      </c>
      <c r="J121" s="70" t="str">
        <f t="shared" si="30"/>
        <v/>
      </c>
      <c r="K121" s="70" t="str">
        <f t="shared" si="31"/>
        <v/>
      </c>
      <c r="L121" s="122" t="str">
        <f t="shared" si="32"/>
        <v/>
      </c>
      <c r="M121" s="122" t="str">
        <f t="shared" si="33"/>
        <v/>
      </c>
      <c r="N121" s="121" t="str">
        <f>IF(B121&lt;&gt;"",IF(INDEX(ctrlage,B121)=TRUE,Lieferung!$B$15-(YEAR(INDEX(pgebdat,B121))),""),"")</f>
        <v/>
      </c>
      <c r="O121" s="115"/>
      <c r="P121" s="113"/>
      <c r="Q121" s="116"/>
      <c r="R121" s="149"/>
      <c r="S121" s="116"/>
      <c r="T121" s="116"/>
      <c r="U121" s="116"/>
      <c r="V121" s="113"/>
      <c r="W121" s="155" t="str">
        <f t="shared" si="39"/>
        <v/>
      </c>
      <c r="X121" s="26" t="str">
        <f t="shared" si="34"/>
        <v/>
      </c>
      <c r="Y121" s="26" t="str">
        <f t="shared" si="35"/>
        <v/>
      </c>
      <c r="Z121" s="26" t="str">
        <f t="shared" si="40"/>
        <v/>
      </c>
      <c r="AA121" s="26" t="str">
        <f t="shared" si="41"/>
        <v/>
      </c>
      <c r="AB121" s="26" t="str">
        <f t="shared" si="42"/>
        <v/>
      </c>
      <c r="AC121" s="26" t="str">
        <f t="shared" si="36"/>
        <v/>
      </c>
      <c r="AD121" s="26" t="str">
        <f>IF(OR(ISBLANK(U121),ISBLANK(Q121),U121="-"),"",IF(ISNA(MATCH(U121,libtwolang,0)),FALSE,IF(AND(Z121=TRUE,INDEX(codetform,MATCH(Qualifikation!Q121,libtform,0))&gt;=10311000,INDEX(codetform,MATCH(Qualifikation!Q121,libtform,0))&lt;=10319900),IF(AND(INDEX(codetwolang,MATCH(Qualifikation!U121,libtwolang,0))&gt;=1,INDEX(codetwolang,MATCH(Qualifikation!U121,libtwolang,0))&lt;=999),TRUE,FALSE),IF(AND(INDEX(codetwolang,MATCH(Qualifikation!U121,libtwolang,0))&gt;=10,INDEX(codetwolang,MATCH(Qualifikation!U121,libtwolang,0))&lt;=99),FALSE,TRUE))))</f>
        <v/>
      </c>
      <c r="AE121" s="26" t="str">
        <f t="shared" si="37"/>
        <v/>
      </c>
      <c r="AF121" s="62" t="str">
        <f t="shared" si="43"/>
        <v/>
      </c>
    </row>
    <row r="122" spans="1:32" x14ac:dyDescent="0.2">
      <c r="A122" s="46" t="str">
        <f t="shared" si="38"/>
        <v/>
      </c>
      <c r="B122" s="46" t="str">
        <f t="shared" si="22"/>
        <v/>
      </c>
      <c r="C122" s="71" t="str">
        <f t="shared" si="23"/>
        <v/>
      </c>
      <c r="D122" s="62" t="str">
        <f t="shared" si="24"/>
        <v/>
      </c>
      <c r="E122" s="62" t="str">
        <f t="shared" si="25"/>
        <v/>
      </c>
      <c r="F122" s="72" t="str">
        <f t="shared" si="26"/>
        <v/>
      </c>
      <c r="G122" s="72" t="str">
        <f t="shared" si="27"/>
        <v/>
      </c>
      <c r="H122" s="63" t="str">
        <f t="shared" si="28"/>
        <v/>
      </c>
      <c r="I122" s="63" t="str">
        <f t="shared" si="29"/>
        <v/>
      </c>
      <c r="J122" s="70" t="str">
        <f t="shared" si="30"/>
        <v/>
      </c>
      <c r="K122" s="70" t="str">
        <f t="shared" si="31"/>
        <v/>
      </c>
      <c r="L122" s="122" t="str">
        <f t="shared" si="32"/>
        <v/>
      </c>
      <c r="M122" s="122" t="str">
        <f t="shared" si="33"/>
        <v/>
      </c>
      <c r="N122" s="121" t="str">
        <f>IF(B122&lt;&gt;"",IF(INDEX(ctrlage,B122)=TRUE,Lieferung!$B$15-(YEAR(INDEX(pgebdat,B122))),""),"")</f>
        <v/>
      </c>
      <c r="O122" s="115"/>
      <c r="P122" s="113"/>
      <c r="Q122" s="116"/>
      <c r="R122" s="149"/>
      <c r="S122" s="116"/>
      <c r="T122" s="116"/>
      <c r="U122" s="116"/>
      <c r="V122" s="113"/>
      <c r="W122" s="155" t="str">
        <f t="shared" si="39"/>
        <v/>
      </c>
      <c r="X122" s="26" t="str">
        <f t="shared" si="34"/>
        <v/>
      </c>
      <c r="Y122" s="26" t="str">
        <f t="shared" si="35"/>
        <v/>
      </c>
      <c r="Z122" s="26" t="str">
        <f t="shared" si="40"/>
        <v/>
      </c>
      <c r="AA122" s="26" t="str">
        <f t="shared" si="41"/>
        <v/>
      </c>
      <c r="AB122" s="26" t="str">
        <f t="shared" si="42"/>
        <v/>
      </c>
      <c r="AC122" s="26" t="str">
        <f t="shared" si="36"/>
        <v/>
      </c>
      <c r="AD122" s="26" t="str">
        <f>IF(OR(ISBLANK(U122),ISBLANK(Q122),U122="-"),"",IF(ISNA(MATCH(U122,libtwolang,0)),FALSE,IF(AND(Z122=TRUE,INDEX(codetform,MATCH(Qualifikation!Q122,libtform,0))&gt;=10311000,INDEX(codetform,MATCH(Qualifikation!Q122,libtform,0))&lt;=10319900),IF(AND(INDEX(codetwolang,MATCH(Qualifikation!U122,libtwolang,0))&gt;=1,INDEX(codetwolang,MATCH(Qualifikation!U122,libtwolang,0))&lt;=999),TRUE,FALSE),IF(AND(INDEX(codetwolang,MATCH(Qualifikation!U122,libtwolang,0))&gt;=10,INDEX(codetwolang,MATCH(Qualifikation!U122,libtwolang,0))&lt;=99),FALSE,TRUE))))</f>
        <v/>
      </c>
      <c r="AE122" s="26" t="str">
        <f t="shared" si="37"/>
        <v/>
      </c>
      <c r="AF122" s="62" t="str">
        <f t="shared" si="43"/>
        <v/>
      </c>
    </row>
    <row r="123" spans="1:32" x14ac:dyDescent="0.2">
      <c r="A123" s="46" t="str">
        <f t="shared" si="38"/>
        <v/>
      </c>
      <c r="B123" s="46" t="str">
        <f t="shared" si="22"/>
        <v/>
      </c>
      <c r="C123" s="71" t="str">
        <f t="shared" si="23"/>
        <v/>
      </c>
      <c r="D123" s="62" t="str">
        <f t="shared" si="24"/>
        <v/>
      </c>
      <c r="E123" s="62" t="str">
        <f t="shared" si="25"/>
        <v/>
      </c>
      <c r="F123" s="72" t="str">
        <f t="shared" si="26"/>
        <v/>
      </c>
      <c r="G123" s="72" t="str">
        <f t="shared" si="27"/>
        <v/>
      </c>
      <c r="H123" s="63" t="str">
        <f t="shared" si="28"/>
        <v/>
      </c>
      <c r="I123" s="63" t="str">
        <f t="shared" si="29"/>
        <v/>
      </c>
      <c r="J123" s="70" t="str">
        <f t="shared" si="30"/>
        <v/>
      </c>
      <c r="K123" s="70" t="str">
        <f t="shared" si="31"/>
        <v/>
      </c>
      <c r="L123" s="122" t="str">
        <f t="shared" si="32"/>
        <v/>
      </c>
      <c r="M123" s="122" t="str">
        <f t="shared" si="33"/>
        <v/>
      </c>
      <c r="N123" s="121" t="str">
        <f>IF(B123&lt;&gt;"",IF(INDEX(ctrlage,B123)=TRUE,Lieferung!$B$15-(YEAR(INDEX(pgebdat,B123))),""),"")</f>
        <v/>
      </c>
      <c r="O123" s="115"/>
      <c r="P123" s="113"/>
      <c r="Q123" s="116"/>
      <c r="R123" s="149"/>
      <c r="S123" s="116"/>
      <c r="T123" s="116"/>
      <c r="U123" s="116"/>
      <c r="V123" s="113"/>
      <c r="W123" s="155" t="str">
        <f t="shared" si="39"/>
        <v/>
      </c>
      <c r="X123" s="26" t="str">
        <f t="shared" si="34"/>
        <v/>
      </c>
      <c r="Y123" s="26" t="str">
        <f t="shared" si="35"/>
        <v/>
      </c>
      <c r="Z123" s="26" t="str">
        <f t="shared" si="40"/>
        <v/>
      </c>
      <c r="AA123" s="26" t="str">
        <f t="shared" si="41"/>
        <v/>
      </c>
      <c r="AB123" s="26" t="str">
        <f t="shared" si="42"/>
        <v/>
      </c>
      <c r="AC123" s="26" t="str">
        <f t="shared" si="36"/>
        <v/>
      </c>
      <c r="AD123" s="26" t="str">
        <f>IF(OR(ISBLANK(U123),ISBLANK(Q123),U123="-"),"",IF(ISNA(MATCH(U123,libtwolang,0)),FALSE,IF(AND(Z123=TRUE,INDEX(codetform,MATCH(Qualifikation!Q123,libtform,0))&gt;=10311000,INDEX(codetform,MATCH(Qualifikation!Q123,libtform,0))&lt;=10319900),IF(AND(INDEX(codetwolang,MATCH(Qualifikation!U123,libtwolang,0))&gt;=1,INDEX(codetwolang,MATCH(Qualifikation!U123,libtwolang,0))&lt;=999),TRUE,FALSE),IF(AND(INDEX(codetwolang,MATCH(Qualifikation!U123,libtwolang,0))&gt;=10,INDEX(codetwolang,MATCH(Qualifikation!U123,libtwolang,0))&lt;=99),FALSE,TRUE))))</f>
        <v/>
      </c>
      <c r="AE123" s="26" t="str">
        <f t="shared" si="37"/>
        <v/>
      </c>
      <c r="AF123" s="62" t="str">
        <f t="shared" si="43"/>
        <v/>
      </c>
    </row>
    <row r="124" spans="1:32" x14ac:dyDescent="0.2">
      <c r="A124" s="46" t="str">
        <f t="shared" si="38"/>
        <v/>
      </c>
      <c r="B124" s="46" t="str">
        <f t="shared" si="22"/>
        <v/>
      </c>
      <c r="C124" s="71" t="str">
        <f t="shared" si="23"/>
        <v/>
      </c>
      <c r="D124" s="62" t="str">
        <f t="shared" si="24"/>
        <v/>
      </c>
      <c r="E124" s="62" t="str">
        <f t="shared" si="25"/>
        <v/>
      </c>
      <c r="F124" s="72" t="str">
        <f t="shared" si="26"/>
        <v/>
      </c>
      <c r="G124" s="72" t="str">
        <f t="shared" si="27"/>
        <v/>
      </c>
      <c r="H124" s="63" t="str">
        <f t="shared" si="28"/>
        <v/>
      </c>
      <c r="I124" s="63" t="str">
        <f t="shared" si="29"/>
        <v/>
      </c>
      <c r="J124" s="70" t="str">
        <f t="shared" si="30"/>
        <v/>
      </c>
      <c r="K124" s="70" t="str">
        <f t="shared" si="31"/>
        <v/>
      </c>
      <c r="L124" s="122" t="str">
        <f t="shared" si="32"/>
        <v/>
      </c>
      <c r="M124" s="122" t="str">
        <f t="shared" si="33"/>
        <v/>
      </c>
      <c r="N124" s="121" t="str">
        <f>IF(B124&lt;&gt;"",IF(INDEX(ctrlage,B124)=TRUE,Lieferung!$B$15-(YEAR(INDEX(pgebdat,B124))),""),"")</f>
        <v/>
      </c>
      <c r="O124" s="115"/>
      <c r="P124" s="113"/>
      <c r="Q124" s="116"/>
      <c r="R124" s="149"/>
      <c r="S124" s="116"/>
      <c r="T124" s="116"/>
      <c r="U124" s="116"/>
      <c r="V124" s="113"/>
      <c r="W124" s="155" t="str">
        <f t="shared" si="39"/>
        <v/>
      </c>
      <c r="X124" s="26" t="str">
        <f t="shared" si="34"/>
        <v/>
      </c>
      <c r="Y124" s="26" t="str">
        <f t="shared" si="35"/>
        <v/>
      </c>
      <c r="Z124" s="26" t="str">
        <f t="shared" si="40"/>
        <v/>
      </c>
      <c r="AA124" s="26" t="str">
        <f t="shared" si="41"/>
        <v/>
      </c>
      <c r="AB124" s="26" t="str">
        <f t="shared" si="42"/>
        <v/>
      </c>
      <c r="AC124" s="26" t="str">
        <f t="shared" si="36"/>
        <v/>
      </c>
      <c r="AD124" s="26" t="str">
        <f>IF(OR(ISBLANK(U124),ISBLANK(Q124),U124="-"),"",IF(ISNA(MATCH(U124,libtwolang,0)),FALSE,IF(AND(Z124=TRUE,INDEX(codetform,MATCH(Qualifikation!Q124,libtform,0))&gt;=10311000,INDEX(codetform,MATCH(Qualifikation!Q124,libtform,0))&lt;=10319900),IF(AND(INDEX(codetwolang,MATCH(Qualifikation!U124,libtwolang,0))&gt;=1,INDEX(codetwolang,MATCH(Qualifikation!U124,libtwolang,0))&lt;=999),TRUE,FALSE),IF(AND(INDEX(codetwolang,MATCH(Qualifikation!U124,libtwolang,0))&gt;=10,INDEX(codetwolang,MATCH(Qualifikation!U124,libtwolang,0))&lt;=99),FALSE,TRUE))))</f>
        <v/>
      </c>
      <c r="AE124" s="26" t="str">
        <f t="shared" si="37"/>
        <v/>
      </c>
      <c r="AF124" s="62" t="str">
        <f t="shared" si="43"/>
        <v/>
      </c>
    </row>
    <row r="125" spans="1:32" x14ac:dyDescent="0.2">
      <c r="A125" s="46" t="str">
        <f t="shared" si="38"/>
        <v/>
      </c>
      <c r="B125" s="46" t="str">
        <f t="shared" si="22"/>
        <v/>
      </c>
      <c r="C125" s="71" t="str">
        <f t="shared" si="23"/>
        <v/>
      </c>
      <c r="D125" s="62" t="str">
        <f t="shared" si="24"/>
        <v/>
      </c>
      <c r="E125" s="62" t="str">
        <f t="shared" si="25"/>
        <v/>
      </c>
      <c r="F125" s="72" t="str">
        <f t="shared" si="26"/>
        <v/>
      </c>
      <c r="G125" s="72" t="str">
        <f t="shared" si="27"/>
        <v/>
      </c>
      <c r="H125" s="63" t="str">
        <f t="shared" si="28"/>
        <v/>
      </c>
      <c r="I125" s="63" t="str">
        <f t="shared" si="29"/>
        <v/>
      </c>
      <c r="J125" s="70" t="str">
        <f t="shared" si="30"/>
        <v/>
      </c>
      <c r="K125" s="70" t="str">
        <f t="shared" si="31"/>
        <v/>
      </c>
      <c r="L125" s="122" t="str">
        <f t="shared" si="32"/>
        <v/>
      </c>
      <c r="M125" s="122" t="str">
        <f t="shared" si="33"/>
        <v/>
      </c>
      <c r="N125" s="121" t="str">
        <f>IF(B125&lt;&gt;"",IF(INDEX(ctrlage,B125)=TRUE,Lieferung!$B$15-(YEAR(INDEX(pgebdat,B125))),""),"")</f>
        <v/>
      </c>
      <c r="O125" s="115"/>
      <c r="P125" s="113"/>
      <c r="Q125" s="116"/>
      <c r="R125" s="149"/>
      <c r="S125" s="116"/>
      <c r="T125" s="116"/>
      <c r="U125" s="116"/>
      <c r="V125" s="113"/>
      <c r="W125" s="155" t="str">
        <f t="shared" si="39"/>
        <v/>
      </c>
      <c r="X125" s="26" t="str">
        <f t="shared" si="34"/>
        <v/>
      </c>
      <c r="Y125" s="26" t="str">
        <f t="shared" si="35"/>
        <v/>
      </c>
      <c r="Z125" s="26" t="str">
        <f t="shared" si="40"/>
        <v/>
      </c>
      <c r="AA125" s="26" t="str">
        <f t="shared" si="41"/>
        <v/>
      </c>
      <c r="AB125" s="26" t="str">
        <f t="shared" si="42"/>
        <v/>
      </c>
      <c r="AC125" s="26" t="str">
        <f t="shared" si="36"/>
        <v/>
      </c>
      <c r="AD125" s="26" t="str">
        <f>IF(OR(ISBLANK(U125),ISBLANK(Q125),U125="-"),"",IF(ISNA(MATCH(U125,libtwolang,0)),FALSE,IF(AND(Z125=TRUE,INDEX(codetform,MATCH(Qualifikation!Q125,libtform,0))&gt;=10311000,INDEX(codetform,MATCH(Qualifikation!Q125,libtform,0))&lt;=10319900),IF(AND(INDEX(codetwolang,MATCH(Qualifikation!U125,libtwolang,0))&gt;=1,INDEX(codetwolang,MATCH(Qualifikation!U125,libtwolang,0))&lt;=999),TRUE,FALSE),IF(AND(INDEX(codetwolang,MATCH(Qualifikation!U125,libtwolang,0))&gt;=10,INDEX(codetwolang,MATCH(Qualifikation!U125,libtwolang,0))&lt;=99),FALSE,TRUE))))</f>
        <v/>
      </c>
      <c r="AE125" s="26" t="str">
        <f t="shared" si="37"/>
        <v/>
      </c>
      <c r="AF125" s="62" t="str">
        <f t="shared" si="43"/>
        <v/>
      </c>
    </row>
    <row r="126" spans="1:32" x14ac:dyDescent="0.2">
      <c r="A126" s="46" t="str">
        <f t="shared" si="38"/>
        <v/>
      </c>
      <c r="B126" s="46" t="str">
        <f t="shared" si="22"/>
        <v/>
      </c>
      <c r="C126" s="71" t="str">
        <f t="shared" si="23"/>
        <v/>
      </c>
      <c r="D126" s="62" t="str">
        <f t="shared" si="24"/>
        <v/>
      </c>
      <c r="E126" s="62" t="str">
        <f t="shared" si="25"/>
        <v/>
      </c>
      <c r="F126" s="72" t="str">
        <f t="shared" si="26"/>
        <v/>
      </c>
      <c r="G126" s="72" t="str">
        <f t="shared" si="27"/>
        <v/>
      </c>
      <c r="H126" s="63" t="str">
        <f t="shared" si="28"/>
        <v/>
      </c>
      <c r="I126" s="63" t="str">
        <f t="shared" si="29"/>
        <v/>
      </c>
      <c r="J126" s="70" t="str">
        <f t="shared" si="30"/>
        <v/>
      </c>
      <c r="K126" s="70" t="str">
        <f t="shared" si="31"/>
        <v/>
      </c>
      <c r="L126" s="122" t="str">
        <f t="shared" si="32"/>
        <v/>
      </c>
      <c r="M126" s="122" t="str">
        <f t="shared" si="33"/>
        <v/>
      </c>
      <c r="N126" s="121" t="str">
        <f>IF(B126&lt;&gt;"",IF(INDEX(ctrlage,B126)=TRUE,Lieferung!$B$15-(YEAR(INDEX(pgebdat,B126))),""),"")</f>
        <v/>
      </c>
      <c r="O126" s="115"/>
      <c r="P126" s="113"/>
      <c r="Q126" s="116"/>
      <c r="R126" s="149"/>
      <c r="S126" s="116"/>
      <c r="T126" s="116"/>
      <c r="U126" s="116"/>
      <c r="V126" s="113"/>
      <c r="W126" s="155" t="str">
        <f t="shared" si="39"/>
        <v/>
      </c>
      <c r="X126" s="26" t="str">
        <f t="shared" si="34"/>
        <v/>
      </c>
      <c r="Y126" s="26" t="str">
        <f t="shared" si="35"/>
        <v/>
      </c>
      <c r="Z126" s="26" t="str">
        <f t="shared" si="40"/>
        <v/>
      </c>
      <c r="AA126" s="26" t="str">
        <f t="shared" si="41"/>
        <v/>
      </c>
      <c r="AB126" s="26" t="str">
        <f t="shared" si="42"/>
        <v/>
      </c>
      <c r="AC126" s="26" t="str">
        <f t="shared" si="36"/>
        <v/>
      </c>
      <c r="AD126" s="26" t="str">
        <f>IF(OR(ISBLANK(U126),ISBLANK(Q126),U126="-"),"",IF(ISNA(MATCH(U126,libtwolang,0)),FALSE,IF(AND(Z126=TRUE,INDEX(codetform,MATCH(Qualifikation!Q126,libtform,0))&gt;=10311000,INDEX(codetform,MATCH(Qualifikation!Q126,libtform,0))&lt;=10319900),IF(AND(INDEX(codetwolang,MATCH(Qualifikation!U126,libtwolang,0))&gt;=1,INDEX(codetwolang,MATCH(Qualifikation!U126,libtwolang,0))&lt;=999),TRUE,FALSE),IF(AND(INDEX(codetwolang,MATCH(Qualifikation!U126,libtwolang,0))&gt;=10,INDEX(codetwolang,MATCH(Qualifikation!U126,libtwolang,0))&lt;=99),FALSE,TRUE))))</f>
        <v/>
      </c>
      <c r="AE126" s="26" t="str">
        <f t="shared" si="37"/>
        <v/>
      </c>
      <c r="AF126" s="62" t="str">
        <f t="shared" si="43"/>
        <v/>
      </c>
    </row>
    <row r="127" spans="1:32" x14ac:dyDescent="0.2">
      <c r="A127" s="46" t="str">
        <f t="shared" si="38"/>
        <v/>
      </c>
      <c r="B127" s="46" t="str">
        <f t="shared" si="22"/>
        <v/>
      </c>
      <c r="C127" s="71" t="str">
        <f t="shared" si="23"/>
        <v/>
      </c>
      <c r="D127" s="62" t="str">
        <f t="shared" si="24"/>
        <v/>
      </c>
      <c r="E127" s="62" t="str">
        <f t="shared" si="25"/>
        <v/>
      </c>
      <c r="F127" s="72" t="str">
        <f t="shared" si="26"/>
        <v/>
      </c>
      <c r="G127" s="72" t="str">
        <f t="shared" si="27"/>
        <v/>
      </c>
      <c r="H127" s="63" t="str">
        <f t="shared" si="28"/>
        <v/>
      </c>
      <c r="I127" s="63" t="str">
        <f t="shared" si="29"/>
        <v/>
      </c>
      <c r="J127" s="70" t="str">
        <f t="shared" si="30"/>
        <v/>
      </c>
      <c r="K127" s="70" t="str">
        <f t="shared" si="31"/>
        <v/>
      </c>
      <c r="L127" s="122" t="str">
        <f t="shared" si="32"/>
        <v/>
      </c>
      <c r="M127" s="122" t="str">
        <f t="shared" si="33"/>
        <v/>
      </c>
      <c r="N127" s="121" t="str">
        <f>IF(B127&lt;&gt;"",IF(INDEX(ctrlage,B127)=TRUE,Lieferung!$B$15-(YEAR(INDEX(pgebdat,B127))),""),"")</f>
        <v/>
      </c>
      <c r="O127" s="115"/>
      <c r="P127" s="113"/>
      <c r="Q127" s="116"/>
      <c r="R127" s="149"/>
      <c r="S127" s="116"/>
      <c r="T127" s="116"/>
      <c r="U127" s="116"/>
      <c r="V127" s="113"/>
      <c r="W127" s="155" t="str">
        <f t="shared" si="39"/>
        <v/>
      </c>
      <c r="X127" s="26" t="str">
        <f t="shared" si="34"/>
        <v/>
      </c>
      <c r="Y127" s="26" t="str">
        <f t="shared" si="35"/>
        <v/>
      </c>
      <c r="Z127" s="26" t="str">
        <f t="shared" si="40"/>
        <v/>
      </c>
      <c r="AA127" s="26" t="str">
        <f t="shared" si="41"/>
        <v/>
      </c>
      <c r="AB127" s="26" t="str">
        <f t="shared" si="42"/>
        <v/>
      </c>
      <c r="AC127" s="26" t="str">
        <f t="shared" si="36"/>
        <v/>
      </c>
      <c r="AD127" s="26" t="str">
        <f>IF(OR(ISBLANK(U127),ISBLANK(Q127),U127="-"),"",IF(ISNA(MATCH(U127,libtwolang,0)),FALSE,IF(AND(Z127=TRUE,INDEX(codetform,MATCH(Qualifikation!Q127,libtform,0))&gt;=10311000,INDEX(codetform,MATCH(Qualifikation!Q127,libtform,0))&lt;=10319900),IF(AND(INDEX(codetwolang,MATCH(Qualifikation!U127,libtwolang,0))&gt;=1,INDEX(codetwolang,MATCH(Qualifikation!U127,libtwolang,0))&lt;=999),TRUE,FALSE),IF(AND(INDEX(codetwolang,MATCH(Qualifikation!U127,libtwolang,0))&gt;=10,INDEX(codetwolang,MATCH(Qualifikation!U127,libtwolang,0))&lt;=99),FALSE,TRUE))))</f>
        <v/>
      </c>
      <c r="AE127" s="26" t="str">
        <f t="shared" si="37"/>
        <v/>
      </c>
      <c r="AF127" s="62" t="str">
        <f t="shared" si="43"/>
        <v/>
      </c>
    </row>
    <row r="128" spans="1:32" x14ac:dyDescent="0.2">
      <c r="A128" s="46" t="str">
        <f t="shared" si="38"/>
        <v/>
      </c>
      <c r="B128" s="46" t="str">
        <f t="shared" si="22"/>
        <v/>
      </c>
      <c r="C128" s="71" t="str">
        <f t="shared" si="23"/>
        <v/>
      </c>
      <c r="D128" s="62" t="str">
        <f t="shared" si="24"/>
        <v/>
      </c>
      <c r="E128" s="62" t="str">
        <f t="shared" si="25"/>
        <v/>
      </c>
      <c r="F128" s="72" t="str">
        <f t="shared" si="26"/>
        <v/>
      </c>
      <c r="G128" s="72" t="str">
        <f t="shared" si="27"/>
        <v/>
      </c>
      <c r="H128" s="63" t="str">
        <f t="shared" si="28"/>
        <v/>
      </c>
      <c r="I128" s="63" t="str">
        <f t="shared" si="29"/>
        <v/>
      </c>
      <c r="J128" s="70" t="str">
        <f t="shared" si="30"/>
        <v/>
      </c>
      <c r="K128" s="70" t="str">
        <f t="shared" si="31"/>
        <v/>
      </c>
      <c r="L128" s="122" t="str">
        <f t="shared" si="32"/>
        <v/>
      </c>
      <c r="M128" s="122" t="str">
        <f t="shared" si="33"/>
        <v/>
      </c>
      <c r="N128" s="121" t="str">
        <f>IF(B128&lt;&gt;"",IF(INDEX(ctrlage,B128)=TRUE,Lieferung!$B$15-(YEAR(INDEX(pgebdat,B128))),""),"")</f>
        <v/>
      </c>
      <c r="O128" s="115"/>
      <c r="P128" s="113"/>
      <c r="Q128" s="116"/>
      <c r="R128" s="149"/>
      <c r="S128" s="116"/>
      <c r="T128" s="116"/>
      <c r="U128" s="116"/>
      <c r="V128" s="113"/>
      <c r="W128" s="155" t="str">
        <f t="shared" si="39"/>
        <v/>
      </c>
      <c r="X128" s="26" t="str">
        <f t="shared" si="34"/>
        <v/>
      </c>
      <c r="Y128" s="26" t="str">
        <f t="shared" si="35"/>
        <v/>
      </c>
      <c r="Z128" s="26" t="str">
        <f t="shared" si="40"/>
        <v/>
      </c>
      <c r="AA128" s="26" t="str">
        <f t="shared" si="41"/>
        <v/>
      </c>
      <c r="AB128" s="26" t="str">
        <f t="shared" si="42"/>
        <v/>
      </c>
      <c r="AC128" s="26" t="str">
        <f t="shared" si="36"/>
        <v/>
      </c>
      <c r="AD128" s="26" t="str">
        <f>IF(OR(ISBLANK(U128),ISBLANK(Q128),U128="-"),"",IF(ISNA(MATCH(U128,libtwolang,0)),FALSE,IF(AND(Z128=TRUE,INDEX(codetform,MATCH(Qualifikation!Q128,libtform,0))&gt;=10311000,INDEX(codetform,MATCH(Qualifikation!Q128,libtform,0))&lt;=10319900),IF(AND(INDEX(codetwolang,MATCH(Qualifikation!U128,libtwolang,0))&gt;=1,INDEX(codetwolang,MATCH(Qualifikation!U128,libtwolang,0))&lt;=999),TRUE,FALSE),IF(AND(INDEX(codetwolang,MATCH(Qualifikation!U128,libtwolang,0))&gt;=10,INDEX(codetwolang,MATCH(Qualifikation!U128,libtwolang,0))&lt;=99),FALSE,TRUE))))</f>
        <v/>
      </c>
      <c r="AE128" s="26" t="str">
        <f t="shared" si="37"/>
        <v/>
      </c>
      <c r="AF128" s="62" t="str">
        <f t="shared" si="43"/>
        <v/>
      </c>
    </row>
    <row r="129" spans="1:32" x14ac:dyDescent="0.2">
      <c r="A129" s="46" t="str">
        <f t="shared" si="38"/>
        <v/>
      </c>
      <c r="B129" s="46" t="str">
        <f t="shared" si="22"/>
        <v/>
      </c>
      <c r="C129" s="71" t="str">
        <f t="shared" si="23"/>
        <v/>
      </c>
      <c r="D129" s="62" t="str">
        <f t="shared" si="24"/>
        <v/>
      </c>
      <c r="E129" s="62" t="str">
        <f t="shared" si="25"/>
        <v/>
      </c>
      <c r="F129" s="72" t="str">
        <f t="shared" si="26"/>
        <v/>
      </c>
      <c r="G129" s="72" t="str">
        <f t="shared" si="27"/>
        <v/>
      </c>
      <c r="H129" s="63" t="str">
        <f t="shared" si="28"/>
        <v/>
      </c>
      <c r="I129" s="63" t="str">
        <f t="shared" si="29"/>
        <v/>
      </c>
      <c r="J129" s="70" t="str">
        <f t="shared" si="30"/>
        <v/>
      </c>
      <c r="K129" s="70" t="str">
        <f t="shared" si="31"/>
        <v/>
      </c>
      <c r="L129" s="122" t="str">
        <f t="shared" si="32"/>
        <v/>
      </c>
      <c r="M129" s="122" t="str">
        <f t="shared" si="33"/>
        <v/>
      </c>
      <c r="N129" s="121" t="str">
        <f>IF(B129&lt;&gt;"",IF(INDEX(ctrlage,B129)=TRUE,Lieferung!$B$15-(YEAR(INDEX(pgebdat,B129))),""),"")</f>
        <v/>
      </c>
      <c r="O129" s="115"/>
      <c r="P129" s="113"/>
      <c r="Q129" s="116"/>
      <c r="R129" s="149"/>
      <c r="S129" s="116"/>
      <c r="T129" s="116"/>
      <c r="U129" s="116"/>
      <c r="V129" s="113"/>
      <c r="W129" s="155" t="str">
        <f t="shared" si="39"/>
        <v/>
      </c>
      <c r="X129" s="26" t="str">
        <f t="shared" si="34"/>
        <v/>
      </c>
      <c r="Y129" s="26" t="str">
        <f t="shared" si="35"/>
        <v/>
      </c>
      <c r="Z129" s="26" t="str">
        <f t="shared" si="40"/>
        <v/>
      </c>
      <c r="AA129" s="26" t="str">
        <f t="shared" si="41"/>
        <v/>
      </c>
      <c r="AB129" s="26" t="str">
        <f t="shared" si="42"/>
        <v/>
      </c>
      <c r="AC129" s="26" t="str">
        <f t="shared" si="36"/>
        <v/>
      </c>
      <c r="AD129" s="26" t="str">
        <f>IF(OR(ISBLANK(U129),ISBLANK(Q129),U129="-"),"",IF(ISNA(MATCH(U129,libtwolang,0)),FALSE,IF(AND(Z129=TRUE,INDEX(codetform,MATCH(Qualifikation!Q129,libtform,0))&gt;=10311000,INDEX(codetform,MATCH(Qualifikation!Q129,libtform,0))&lt;=10319900),IF(AND(INDEX(codetwolang,MATCH(Qualifikation!U129,libtwolang,0))&gt;=1,INDEX(codetwolang,MATCH(Qualifikation!U129,libtwolang,0))&lt;=999),TRUE,FALSE),IF(AND(INDEX(codetwolang,MATCH(Qualifikation!U129,libtwolang,0))&gt;=10,INDEX(codetwolang,MATCH(Qualifikation!U129,libtwolang,0))&lt;=99),FALSE,TRUE))))</f>
        <v/>
      </c>
      <c r="AE129" s="26" t="str">
        <f t="shared" si="37"/>
        <v/>
      </c>
      <c r="AF129" s="62" t="str">
        <f t="shared" si="43"/>
        <v/>
      </c>
    </row>
    <row r="130" spans="1:32" x14ac:dyDescent="0.2">
      <c r="A130" s="46" t="str">
        <f t="shared" si="38"/>
        <v/>
      </c>
      <c r="B130" s="46" t="str">
        <f t="shared" si="22"/>
        <v/>
      </c>
      <c r="C130" s="71" t="str">
        <f t="shared" si="23"/>
        <v/>
      </c>
      <c r="D130" s="62" t="str">
        <f t="shared" si="24"/>
        <v/>
      </c>
      <c r="E130" s="62" t="str">
        <f t="shared" si="25"/>
        <v/>
      </c>
      <c r="F130" s="72" t="str">
        <f t="shared" si="26"/>
        <v/>
      </c>
      <c r="G130" s="72" t="str">
        <f t="shared" si="27"/>
        <v/>
      </c>
      <c r="H130" s="63" t="str">
        <f t="shared" si="28"/>
        <v/>
      </c>
      <c r="I130" s="63" t="str">
        <f t="shared" si="29"/>
        <v/>
      </c>
      <c r="J130" s="70" t="str">
        <f t="shared" si="30"/>
        <v/>
      </c>
      <c r="K130" s="70" t="str">
        <f t="shared" si="31"/>
        <v/>
      </c>
      <c r="L130" s="122" t="str">
        <f t="shared" si="32"/>
        <v/>
      </c>
      <c r="M130" s="122" t="str">
        <f t="shared" si="33"/>
        <v/>
      </c>
      <c r="N130" s="121" t="str">
        <f>IF(B130&lt;&gt;"",IF(INDEX(ctrlage,B130)=TRUE,Lieferung!$B$15-(YEAR(INDEX(pgebdat,B130))),""),"")</f>
        <v/>
      </c>
      <c r="O130" s="115"/>
      <c r="P130" s="113"/>
      <c r="Q130" s="116"/>
      <c r="R130" s="149"/>
      <c r="S130" s="116"/>
      <c r="T130" s="116"/>
      <c r="U130" s="116"/>
      <c r="V130" s="113"/>
      <c r="W130" s="155" t="str">
        <f t="shared" si="39"/>
        <v/>
      </c>
      <c r="X130" s="26" t="str">
        <f t="shared" si="34"/>
        <v/>
      </c>
      <c r="Y130" s="26" t="str">
        <f t="shared" si="35"/>
        <v/>
      </c>
      <c r="Z130" s="26" t="str">
        <f t="shared" si="40"/>
        <v/>
      </c>
      <c r="AA130" s="26" t="str">
        <f t="shared" si="41"/>
        <v/>
      </c>
      <c r="AB130" s="26" t="str">
        <f t="shared" si="42"/>
        <v/>
      </c>
      <c r="AC130" s="26" t="str">
        <f t="shared" si="36"/>
        <v/>
      </c>
      <c r="AD130" s="26" t="str">
        <f>IF(OR(ISBLANK(U130),ISBLANK(Q130),U130="-"),"",IF(ISNA(MATCH(U130,libtwolang,0)),FALSE,IF(AND(Z130=TRUE,INDEX(codetform,MATCH(Qualifikation!Q130,libtform,0))&gt;=10311000,INDEX(codetform,MATCH(Qualifikation!Q130,libtform,0))&lt;=10319900),IF(AND(INDEX(codetwolang,MATCH(Qualifikation!U130,libtwolang,0))&gt;=1,INDEX(codetwolang,MATCH(Qualifikation!U130,libtwolang,0))&lt;=999),TRUE,FALSE),IF(AND(INDEX(codetwolang,MATCH(Qualifikation!U130,libtwolang,0))&gt;=10,INDEX(codetwolang,MATCH(Qualifikation!U130,libtwolang,0))&lt;=99),FALSE,TRUE))))</f>
        <v/>
      </c>
      <c r="AE130" s="26" t="str">
        <f t="shared" si="37"/>
        <v/>
      </c>
      <c r="AF130" s="62" t="str">
        <f t="shared" si="43"/>
        <v/>
      </c>
    </row>
    <row r="131" spans="1:32" x14ac:dyDescent="0.2">
      <c r="A131" s="46" t="str">
        <f t="shared" si="38"/>
        <v/>
      </c>
      <c r="B131" s="46" t="str">
        <f t="shared" si="22"/>
        <v/>
      </c>
      <c r="C131" s="71" t="str">
        <f t="shared" si="23"/>
        <v/>
      </c>
      <c r="D131" s="62" t="str">
        <f t="shared" si="24"/>
        <v/>
      </c>
      <c r="E131" s="62" t="str">
        <f t="shared" si="25"/>
        <v/>
      </c>
      <c r="F131" s="72" t="str">
        <f t="shared" si="26"/>
        <v/>
      </c>
      <c r="G131" s="72" t="str">
        <f t="shared" si="27"/>
        <v/>
      </c>
      <c r="H131" s="63" t="str">
        <f t="shared" si="28"/>
        <v/>
      </c>
      <c r="I131" s="63" t="str">
        <f t="shared" si="29"/>
        <v/>
      </c>
      <c r="J131" s="70" t="str">
        <f t="shared" si="30"/>
        <v/>
      </c>
      <c r="K131" s="70" t="str">
        <f t="shared" si="31"/>
        <v/>
      </c>
      <c r="L131" s="122" t="str">
        <f t="shared" si="32"/>
        <v/>
      </c>
      <c r="M131" s="122" t="str">
        <f t="shared" si="33"/>
        <v/>
      </c>
      <c r="N131" s="121" t="str">
        <f>IF(B131&lt;&gt;"",IF(INDEX(ctrlage,B131)=TRUE,Lieferung!$B$15-(YEAR(INDEX(pgebdat,B131))),""),"")</f>
        <v/>
      </c>
      <c r="O131" s="115"/>
      <c r="P131" s="113"/>
      <c r="Q131" s="116"/>
      <c r="R131" s="149"/>
      <c r="S131" s="116"/>
      <c r="T131" s="116"/>
      <c r="U131" s="116"/>
      <c r="V131" s="113"/>
      <c r="W131" s="155" t="str">
        <f t="shared" si="39"/>
        <v/>
      </c>
      <c r="X131" s="26" t="str">
        <f t="shared" si="34"/>
        <v/>
      </c>
      <c r="Y131" s="26" t="str">
        <f t="shared" si="35"/>
        <v/>
      </c>
      <c r="Z131" s="26" t="str">
        <f t="shared" si="40"/>
        <v/>
      </c>
      <c r="AA131" s="26" t="str">
        <f t="shared" si="41"/>
        <v/>
      </c>
      <c r="AB131" s="26" t="str">
        <f t="shared" si="42"/>
        <v/>
      </c>
      <c r="AC131" s="26" t="str">
        <f t="shared" si="36"/>
        <v/>
      </c>
      <c r="AD131" s="26" t="str">
        <f>IF(OR(ISBLANK(U131),ISBLANK(Q131),U131="-"),"",IF(ISNA(MATCH(U131,libtwolang,0)),FALSE,IF(AND(Z131=TRUE,INDEX(codetform,MATCH(Qualifikation!Q131,libtform,0))&gt;=10311000,INDEX(codetform,MATCH(Qualifikation!Q131,libtform,0))&lt;=10319900),IF(AND(INDEX(codetwolang,MATCH(Qualifikation!U131,libtwolang,0))&gt;=1,INDEX(codetwolang,MATCH(Qualifikation!U131,libtwolang,0))&lt;=999),TRUE,FALSE),IF(AND(INDEX(codetwolang,MATCH(Qualifikation!U131,libtwolang,0))&gt;=10,INDEX(codetwolang,MATCH(Qualifikation!U131,libtwolang,0))&lt;=99),FALSE,TRUE))))</f>
        <v/>
      </c>
      <c r="AE131" s="26" t="str">
        <f t="shared" si="37"/>
        <v/>
      </c>
      <c r="AF131" s="62" t="str">
        <f t="shared" si="43"/>
        <v/>
      </c>
    </row>
    <row r="132" spans="1:32" x14ac:dyDescent="0.2">
      <c r="A132" s="46" t="str">
        <f t="shared" si="38"/>
        <v/>
      </c>
      <c r="B132" s="46" t="str">
        <f t="shared" si="22"/>
        <v/>
      </c>
      <c r="C132" s="71" t="str">
        <f t="shared" si="23"/>
        <v/>
      </c>
      <c r="D132" s="62" t="str">
        <f t="shared" si="24"/>
        <v/>
      </c>
      <c r="E132" s="62" t="str">
        <f t="shared" si="25"/>
        <v/>
      </c>
      <c r="F132" s="72" t="str">
        <f t="shared" si="26"/>
        <v/>
      </c>
      <c r="G132" s="72" t="str">
        <f t="shared" si="27"/>
        <v/>
      </c>
      <c r="H132" s="63" t="str">
        <f t="shared" si="28"/>
        <v/>
      </c>
      <c r="I132" s="63" t="str">
        <f t="shared" si="29"/>
        <v/>
      </c>
      <c r="J132" s="70" t="str">
        <f t="shared" si="30"/>
        <v/>
      </c>
      <c r="K132" s="70" t="str">
        <f t="shared" si="31"/>
        <v/>
      </c>
      <c r="L132" s="122" t="str">
        <f t="shared" si="32"/>
        <v/>
      </c>
      <c r="M132" s="122" t="str">
        <f t="shared" si="33"/>
        <v/>
      </c>
      <c r="N132" s="121" t="str">
        <f>IF(B132&lt;&gt;"",IF(INDEX(ctrlage,B132)=TRUE,Lieferung!$B$15-(YEAR(INDEX(pgebdat,B132))),""),"")</f>
        <v/>
      </c>
      <c r="O132" s="115"/>
      <c r="P132" s="113"/>
      <c r="Q132" s="116"/>
      <c r="R132" s="149"/>
      <c r="S132" s="116"/>
      <c r="T132" s="116"/>
      <c r="U132" s="116"/>
      <c r="V132" s="113"/>
      <c r="W132" s="155" t="str">
        <f t="shared" si="39"/>
        <v/>
      </c>
      <c r="X132" s="26" t="str">
        <f t="shared" si="34"/>
        <v/>
      </c>
      <c r="Y132" s="26" t="str">
        <f t="shared" si="35"/>
        <v/>
      </c>
      <c r="Z132" s="26" t="str">
        <f t="shared" si="40"/>
        <v/>
      </c>
      <c r="AA132" s="26" t="str">
        <f t="shared" si="41"/>
        <v/>
      </c>
      <c r="AB132" s="26" t="str">
        <f t="shared" si="42"/>
        <v/>
      </c>
      <c r="AC132" s="26" t="str">
        <f t="shared" si="36"/>
        <v/>
      </c>
      <c r="AD132" s="26" t="str">
        <f>IF(OR(ISBLANK(U132),ISBLANK(Q132),U132="-"),"",IF(ISNA(MATCH(U132,libtwolang,0)),FALSE,IF(AND(Z132=TRUE,INDEX(codetform,MATCH(Qualifikation!Q132,libtform,0))&gt;=10311000,INDEX(codetform,MATCH(Qualifikation!Q132,libtform,0))&lt;=10319900),IF(AND(INDEX(codetwolang,MATCH(Qualifikation!U132,libtwolang,0))&gt;=1,INDEX(codetwolang,MATCH(Qualifikation!U132,libtwolang,0))&lt;=999),TRUE,FALSE),IF(AND(INDEX(codetwolang,MATCH(Qualifikation!U132,libtwolang,0))&gt;=10,INDEX(codetwolang,MATCH(Qualifikation!U132,libtwolang,0))&lt;=99),FALSE,TRUE))))</f>
        <v/>
      </c>
      <c r="AE132" s="26" t="str">
        <f t="shared" si="37"/>
        <v/>
      </c>
      <c r="AF132" s="62" t="str">
        <f t="shared" si="43"/>
        <v/>
      </c>
    </row>
    <row r="133" spans="1:32" x14ac:dyDescent="0.2">
      <c r="A133" s="46" t="str">
        <f t="shared" si="38"/>
        <v/>
      </c>
      <c r="B133" s="46" t="str">
        <f t="shared" si="22"/>
        <v/>
      </c>
      <c r="C133" s="71" t="str">
        <f t="shared" si="23"/>
        <v/>
      </c>
      <c r="D133" s="62" t="str">
        <f t="shared" si="24"/>
        <v/>
      </c>
      <c r="E133" s="62" t="str">
        <f t="shared" si="25"/>
        <v/>
      </c>
      <c r="F133" s="72" t="str">
        <f t="shared" si="26"/>
        <v/>
      </c>
      <c r="G133" s="72" t="str">
        <f t="shared" si="27"/>
        <v/>
      </c>
      <c r="H133" s="63" t="str">
        <f t="shared" si="28"/>
        <v/>
      </c>
      <c r="I133" s="63" t="str">
        <f t="shared" si="29"/>
        <v/>
      </c>
      <c r="J133" s="70" t="str">
        <f t="shared" si="30"/>
        <v/>
      </c>
      <c r="K133" s="70" t="str">
        <f t="shared" si="31"/>
        <v/>
      </c>
      <c r="L133" s="122" t="str">
        <f t="shared" si="32"/>
        <v/>
      </c>
      <c r="M133" s="122" t="str">
        <f t="shared" si="33"/>
        <v/>
      </c>
      <c r="N133" s="121" t="str">
        <f>IF(B133&lt;&gt;"",IF(INDEX(ctrlage,B133)=TRUE,Lieferung!$B$15-(YEAR(INDEX(pgebdat,B133))),""),"")</f>
        <v/>
      </c>
      <c r="O133" s="115"/>
      <c r="P133" s="113"/>
      <c r="Q133" s="116"/>
      <c r="R133" s="149"/>
      <c r="S133" s="116"/>
      <c r="T133" s="116"/>
      <c r="U133" s="116"/>
      <c r="V133" s="113"/>
      <c r="W133" s="155" t="str">
        <f t="shared" si="39"/>
        <v/>
      </c>
      <c r="X133" s="26" t="str">
        <f t="shared" si="34"/>
        <v/>
      </c>
      <c r="Y133" s="26" t="str">
        <f t="shared" si="35"/>
        <v/>
      </c>
      <c r="Z133" s="26" t="str">
        <f t="shared" si="40"/>
        <v/>
      </c>
      <c r="AA133" s="26" t="str">
        <f t="shared" si="41"/>
        <v/>
      </c>
      <c r="AB133" s="26" t="str">
        <f t="shared" si="42"/>
        <v/>
      </c>
      <c r="AC133" s="26" t="str">
        <f t="shared" si="36"/>
        <v/>
      </c>
      <c r="AD133" s="26" t="str">
        <f>IF(OR(ISBLANK(U133),ISBLANK(Q133),U133="-"),"",IF(ISNA(MATCH(U133,libtwolang,0)),FALSE,IF(AND(Z133=TRUE,INDEX(codetform,MATCH(Qualifikation!Q133,libtform,0))&gt;=10311000,INDEX(codetform,MATCH(Qualifikation!Q133,libtform,0))&lt;=10319900),IF(AND(INDEX(codetwolang,MATCH(Qualifikation!U133,libtwolang,0))&gt;=1,INDEX(codetwolang,MATCH(Qualifikation!U133,libtwolang,0))&lt;=999),TRUE,FALSE),IF(AND(INDEX(codetwolang,MATCH(Qualifikation!U133,libtwolang,0))&gt;=10,INDEX(codetwolang,MATCH(Qualifikation!U133,libtwolang,0))&lt;=99),FALSE,TRUE))))</f>
        <v/>
      </c>
      <c r="AE133" s="26" t="str">
        <f t="shared" si="37"/>
        <v/>
      </c>
      <c r="AF133" s="62" t="str">
        <f t="shared" si="43"/>
        <v/>
      </c>
    </row>
    <row r="134" spans="1:32" x14ac:dyDescent="0.2">
      <c r="A134" s="46" t="str">
        <f t="shared" si="38"/>
        <v/>
      </c>
      <c r="B134" s="46" t="str">
        <f t="shared" si="22"/>
        <v/>
      </c>
      <c r="C134" s="71" t="str">
        <f t="shared" si="23"/>
        <v/>
      </c>
      <c r="D134" s="62" t="str">
        <f t="shared" si="24"/>
        <v/>
      </c>
      <c r="E134" s="62" t="str">
        <f t="shared" si="25"/>
        <v/>
      </c>
      <c r="F134" s="72" t="str">
        <f t="shared" si="26"/>
        <v/>
      </c>
      <c r="G134" s="72" t="str">
        <f t="shared" si="27"/>
        <v/>
      </c>
      <c r="H134" s="63" t="str">
        <f t="shared" si="28"/>
        <v/>
      </c>
      <c r="I134" s="63" t="str">
        <f t="shared" si="29"/>
        <v/>
      </c>
      <c r="J134" s="70" t="str">
        <f t="shared" si="30"/>
        <v/>
      </c>
      <c r="K134" s="70" t="str">
        <f t="shared" si="31"/>
        <v/>
      </c>
      <c r="L134" s="122" t="str">
        <f t="shared" si="32"/>
        <v/>
      </c>
      <c r="M134" s="122" t="str">
        <f t="shared" si="33"/>
        <v/>
      </c>
      <c r="N134" s="121" t="str">
        <f>IF(B134&lt;&gt;"",IF(INDEX(ctrlage,B134)=TRUE,Lieferung!$B$15-(YEAR(INDEX(pgebdat,B134))),""),"")</f>
        <v/>
      </c>
      <c r="O134" s="115"/>
      <c r="P134" s="113"/>
      <c r="Q134" s="116"/>
      <c r="R134" s="149"/>
      <c r="S134" s="116"/>
      <c r="T134" s="116"/>
      <c r="U134" s="116"/>
      <c r="V134" s="113"/>
      <c r="W134" s="155" t="str">
        <f t="shared" si="39"/>
        <v/>
      </c>
      <c r="X134" s="26" t="str">
        <f t="shared" si="34"/>
        <v/>
      </c>
      <c r="Y134" s="26" t="str">
        <f t="shared" si="35"/>
        <v/>
      </c>
      <c r="Z134" s="26" t="str">
        <f t="shared" si="40"/>
        <v/>
      </c>
      <c r="AA134" s="26" t="str">
        <f t="shared" si="41"/>
        <v/>
      </c>
      <c r="AB134" s="26" t="str">
        <f t="shared" si="42"/>
        <v/>
      </c>
      <c r="AC134" s="26" t="str">
        <f t="shared" si="36"/>
        <v/>
      </c>
      <c r="AD134" s="26" t="str">
        <f>IF(OR(ISBLANK(U134),ISBLANK(Q134),U134="-"),"",IF(ISNA(MATCH(U134,libtwolang,0)),FALSE,IF(AND(Z134=TRUE,INDEX(codetform,MATCH(Qualifikation!Q134,libtform,0))&gt;=10311000,INDEX(codetform,MATCH(Qualifikation!Q134,libtform,0))&lt;=10319900),IF(AND(INDEX(codetwolang,MATCH(Qualifikation!U134,libtwolang,0))&gt;=1,INDEX(codetwolang,MATCH(Qualifikation!U134,libtwolang,0))&lt;=999),TRUE,FALSE),IF(AND(INDEX(codetwolang,MATCH(Qualifikation!U134,libtwolang,0))&gt;=10,INDEX(codetwolang,MATCH(Qualifikation!U134,libtwolang,0))&lt;=99),FALSE,TRUE))))</f>
        <v/>
      </c>
      <c r="AE134" s="26" t="str">
        <f t="shared" si="37"/>
        <v/>
      </c>
      <c r="AF134" s="62" t="str">
        <f t="shared" si="43"/>
        <v/>
      </c>
    </row>
    <row r="135" spans="1:32" x14ac:dyDescent="0.2">
      <c r="A135" s="46" t="str">
        <f t="shared" si="38"/>
        <v/>
      </c>
      <c r="B135" s="46" t="str">
        <f t="shared" si="22"/>
        <v/>
      </c>
      <c r="C135" s="71" t="str">
        <f t="shared" si="23"/>
        <v/>
      </c>
      <c r="D135" s="62" t="str">
        <f t="shared" si="24"/>
        <v/>
      </c>
      <c r="E135" s="62" t="str">
        <f t="shared" si="25"/>
        <v/>
      </c>
      <c r="F135" s="72" t="str">
        <f t="shared" si="26"/>
        <v/>
      </c>
      <c r="G135" s="72" t="str">
        <f t="shared" si="27"/>
        <v/>
      </c>
      <c r="H135" s="63" t="str">
        <f t="shared" si="28"/>
        <v/>
      </c>
      <c r="I135" s="63" t="str">
        <f t="shared" si="29"/>
        <v/>
      </c>
      <c r="J135" s="70" t="str">
        <f t="shared" si="30"/>
        <v/>
      </c>
      <c r="K135" s="70" t="str">
        <f t="shared" si="31"/>
        <v/>
      </c>
      <c r="L135" s="122" t="str">
        <f t="shared" si="32"/>
        <v/>
      </c>
      <c r="M135" s="122" t="str">
        <f t="shared" si="33"/>
        <v/>
      </c>
      <c r="N135" s="121" t="str">
        <f>IF(B135&lt;&gt;"",IF(INDEX(ctrlage,B135)=TRUE,Lieferung!$B$15-(YEAR(INDEX(pgebdat,B135))),""),"")</f>
        <v/>
      </c>
      <c r="O135" s="115"/>
      <c r="P135" s="113"/>
      <c r="Q135" s="116"/>
      <c r="R135" s="149"/>
      <c r="S135" s="116"/>
      <c r="T135" s="116"/>
      <c r="U135" s="116"/>
      <c r="V135" s="113"/>
      <c r="W135" s="155" t="str">
        <f t="shared" si="39"/>
        <v/>
      </c>
      <c r="X135" s="26" t="str">
        <f t="shared" si="34"/>
        <v/>
      </c>
      <c r="Y135" s="26" t="str">
        <f t="shared" si="35"/>
        <v/>
      </c>
      <c r="Z135" s="26" t="str">
        <f t="shared" si="40"/>
        <v/>
      </c>
      <c r="AA135" s="26" t="str">
        <f t="shared" si="41"/>
        <v/>
      </c>
      <c r="AB135" s="26" t="str">
        <f t="shared" si="42"/>
        <v/>
      </c>
      <c r="AC135" s="26" t="str">
        <f t="shared" si="36"/>
        <v/>
      </c>
      <c r="AD135" s="26" t="str">
        <f>IF(OR(ISBLANK(U135),ISBLANK(Q135),U135="-"),"",IF(ISNA(MATCH(U135,libtwolang,0)),FALSE,IF(AND(Z135=TRUE,INDEX(codetform,MATCH(Qualifikation!Q135,libtform,0))&gt;=10311000,INDEX(codetform,MATCH(Qualifikation!Q135,libtform,0))&lt;=10319900),IF(AND(INDEX(codetwolang,MATCH(Qualifikation!U135,libtwolang,0))&gt;=1,INDEX(codetwolang,MATCH(Qualifikation!U135,libtwolang,0))&lt;=999),TRUE,FALSE),IF(AND(INDEX(codetwolang,MATCH(Qualifikation!U135,libtwolang,0))&gt;=10,INDEX(codetwolang,MATCH(Qualifikation!U135,libtwolang,0))&lt;=99),FALSE,TRUE))))</f>
        <v/>
      </c>
      <c r="AE135" s="26" t="str">
        <f t="shared" si="37"/>
        <v/>
      </c>
      <c r="AF135" s="62" t="str">
        <f t="shared" si="43"/>
        <v/>
      </c>
    </row>
    <row r="136" spans="1:32" x14ac:dyDescent="0.2">
      <c r="A136" s="46" t="str">
        <f t="shared" si="38"/>
        <v/>
      </c>
      <c r="B136" s="46" t="str">
        <f t="shared" si="22"/>
        <v/>
      </c>
      <c r="C136" s="71" t="str">
        <f t="shared" si="23"/>
        <v/>
      </c>
      <c r="D136" s="62" t="str">
        <f t="shared" si="24"/>
        <v/>
      </c>
      <c r="E136" s="62" t="str">
        <f t="shared" si="25"/>
        <v/>
      </c>
      <c r="F136" s="72" t="str">
        <f t="shared" si="26"/>
        <v/>
      </c>
      <c r="G136" s="72" t="str">
        <f t="shared" si="27"/>
        <v/>
      </c>
      <c r="H136" s="63" t="str">
        <f t="shared" si="28"/>
        <v/>
      </c>
      <c r="I136" s="63" t="str">
        <f t="shared" si="29"/>
        <v/>
      </c>
      <c r="J136" s="70" t="str">
        <f t="shared" si="30"/>
        <v/>
      </c>
      <c r="K136" s="70" t="str">
        <f t="shared" si="31"/>
        <v/>
      </c>
      <c r="L136" s="122" t="str">
        <f t="shared" si="32"/>
        <v/>
      </c>
      <c r="M136" s="122" t="str">
        <f t="shared" si="33"/>
        <v/>
      </c>
      <c r="N136" s="121" t="str">
        <f>IF(B136&lt;&gt;"",IF(INDEX(ctrlage,B136)=TRUE,Lieferung!$B$15-(YEAR(INDEX(pgebdat,B136))),""),"")</f>
        <v/>
      </c>
      <c r="O136" s="115"/>
      <c r="P136" s="113"/>
      <c r="Q136" s="116"/>
      <c r="R136" s="149"/>
      <c r="S136" s="116"/>
      <c r="T136" s="116"/>
      <c r="U136" s="116"/>
      <c r="V136" s="113"/>
      <c r="W136" s="155" t="str">
        <f t="shared" si="39"/>
        <v/>
      </c>
      <c r="X136" s="26" t="str">
        <f t="shared" si="34"/>
        <v/>
      </c>
      <c r="Y136" s="26" t="str">
        <f t="shared" si="35"/>
        <v/>
      </c>
      <c r="Z136" s="26" t="str">
        <f t="shared" si="40"/>
        <v/>
      </c>
      <c r="AA136" s="26" t="str">
        <f t="shared" si="41"/>
        <v/>
      </c>
      <c r="AB136" s="26" t="str">
        <f t="shared" si="42"/>
        <v/>
      </c>
      <c r="AC136" s="26" t="str">
        <f t="shared" si="36"/>
        <v/>
      </c>
      <c r="AD136" s="26" t="str">
        <f>IF(OR(ISBLANK(U136),ISBLANK(Q136),U136="-"),"",IF(ISNA(MATCH(U136,libtwolang,0)),FALSE,IF(AND(Z136=TRUE,INDEX(codetform,MATCH(Qualifikation!Q136,libtform,0))&gt;=10311000,INDEX(codetform,MATCH(Qualifikation!Q136,libtform,0))&lt;=10319900),IF(AND(INDEX(codetwolang,MATCH(Qualifikation!U136,libtwolang,0))&gt;=1,INDEX(codetwolang,MATCH(Qualifikation!U136,libtwolang,0))&lt;=999),TRUE,FALSE),IF(AND(INDEX(codetwolang,MATCH(Qualifikation!U136,libtwolang,0))&gt;=10,INDEX(codetwolang,MATCH(Qualifikation!U136,libtwolang,0))&lt;=99),FALSE,TRUE))))</f>
        <v/>
      </c>
      <c r="AE136" s="26" t="str">
        <f t="shared" si="37"/>
        <v/>
      </c>
      <c r="AF136" s="62" t="str">
        <f t="shared" si="43"/>
        <v/>
      </c>
    </row>
    <row r="137" spans="1:32" x14ac:dyDescent="0.2">
      <c r="A137" s="46" t="str">
        <f t="shared" si="38"/>
        <v/>
      </c>
      <c r="B137" s="46" t="str">
        <f t="shared" si="22"/>
        <v/>
      </c>
      <c r="C137" s="71" t="str">
        <f t="shared" si="23"/>
        <v/>
      </c>
      <c r="D137" s="62" t="str">
        <f t="shared" si="24"/>
        <v/>
      </c>
      <c r="E137" s="62" t="str">
        <f t="shared" si="25"/>
        <v/>
      </c>
      <c r="F137" s="72" t="str">
        <f t="shared" si="26"/>
        <v/>
      </c>
      <c r="G137" s="72" t="str">
        <f t="shared" si="27"/>
        <v/>
      </c>
      <c r="H137" s="63" t="str">
        <f t="shared" si="28"/>
        <v/>
      </c>
      <c r="I137" s="63" t="str">
        <f t="shared" si="29"/>
        <v/>
      </c>
      <c r="J137" s="70" t="str">
        <f t="shared" si="30"/>
        <v/>
      </c>
      <c r="K137" s="70" t="str">
        <f t="shared" si="31"/>
        <v/>
      </c>
      <c r="L137" s="122" t="str">
        <f t="shared" si="32"/>
        <v/>
      </c>
      <c r="M137" s="122" t="str">
        <f t="shared" si="33"/>
        <v/>
      </c>
      <c r="N137" s="121" t="str">
        <f>IF(B137&lt;&gt;"",IF(INDEX(ctrlage,B137)=TRUE,Lieferung!$B$15-(YEAR(INDEX(pgebdat,B137))),""),"")</f>
        <v/>
      </c>
      <c r="O137" s="115"/>
      <c r="P137" s="113"/>
      <c r="Q137" s="116"/>
      <c r="R137" s="149"/>
      <c r="S137" s="116"/>
      <c r="T137" s="116"/>
      <c r="U137" s="116"/>
      <c r="V137" s="113"/>
      <c r="W137" s="155" t="str">
        <f t="shared" si="39"/>
        <v/>
      </c>
      <c r="X137" s="26" t="str">
        <f t="shared" si="34"/>
        <v/>
      </c>
      <c r="Y137" s="26" t="str">
        <f t="shared" si="35"/>
        <v/>
      </c>
      <c r="Z137" s="26" t="str">
        <f t="shared" si="40"/>
        <v/>
      </c>
      <c r="AA137" s="26" t="str">
        <f t="shared" si="41"/>
        <v/>
      </c>
      <c r="AB137" s="26" t="str">
        <f t="shared" si="42"/>
        <v/>
      </c>
      <c r="AC137" s="26" t="str">
        <f t="shared" si="36"/>
        <v/>
      </c>
      <c r="AD137" s="26" t="str">
        <f>IF(OR(ISBLANK(U137),ISBLANK(Q137),U137="-"),"",IF(ISNA(MATCH(U137,libtwolang,0)),FALSE,IF(AND(Z137=TRUE,INDEX(codetform,MATCH(Qualifikation!Q137,libtform,0))&gt;=10311000,INDEX(codetform,MATCH(Qualifikation!Q137,libtform,0))&lt;=10319900),IF(AND(INDEX(codetwolang,MATCH(Qualifikation!U137,libtwolang,0))&gt;=1,INDEX(codetwolang,MATCH(Qualifikation!U137,libtwolang,0))&lt;=999),TRUE,FALSE),IF(AND(INDEX(codetwolang,MATCH(Qualifikation!U137,libtwolang,0))&gt;=10,INDEX(codetwolang,MATCH(Qualifikation!U137,libtwolang,0))&lt;=99),FALSE,TRUE))))</f>
        <v/>
      </c>
      <c r="AE137" s="26" t="str">
        <f t="shared" si="37"/>
        <v/>
      </c>
      <c r="AF137" s="62" t="str">
        <f t="shared" si="43"/>
        <v/>
      </c>
    </row>
    <row r="138" spans="1:32" x14ac:dyDescent="0.2">
      <c r="A138" s="46" t="str">
        <f t="shared" si="38"/>
        <v/>
      </c>
      <c r="B138" s="46" t="str">
        <f t="shared" si="22"/>
        <v/>
      </c>
      <c r="C138" s="71" t="str">
        <f t="shared" si="23"/>
        <v/>
      </c>
      <c r="D138" s="62" t="str">
        <f t="shared" si="24"/>
        <v/>
      </c>
      <c r="E138" s="62" t="str">
        <f t="shared" si="25"/>
        <v/>
      </c>
      <c r="F138" s="72" t="str">
        <f t="shared" si="26"/>
        <v/>
      </c>
      <c r="G138" s="72" t="str">
        <f t="shared" si="27"/>
        <v/>
      </c>
      <c r="H138" s="63" t="str">
        <f t="shared" si="28"/>
        <v/>
      </c>
      <c r="I138" s="63" t="str">
        <f t="shared" si="29"/>
        <v/>
      </c>
      <c r="J138" s="70" t="str">
        <f t="shared" si="30"/>
        <v/>
      </c>
      <c r="K138" s="70" t="str">
        <f t="shared" si="31"/>
        <v/>
      </c>
      <c r="L138" s="122" t="str">
        <f t="shared" si="32"/>
        <v/>
      </c>
      <c r="M138" s="122" t="str">
        <f t="shared" si="33"/>
        <v/>
      </c>
      <c r="N138" s="121" t="str">
        <f>IF(B138&lt;&gt;"",IF(INDEX(ctrlage,B138)=TRUE,Lieferung!$B$15-(YEAR(INDEX(pgebdat,B138))),""),"")</f>
        <v/>
      </c>
      <c r="O138" s="115"/>
      <c r="P138" s="113"/>
      <c r="Q138" s="116"/>
      <c r="R138" s="149"/>
      <c r="S138" s="116"/>
      <c r="T138" s="116"/>
      <c r="U138" s="116"/>
      <c r="V138" s="113"/>
      <c r="W138" s="155" t="str">
        <f t="shared" si="39"/>
        <v/>
      </c>
      <c r="X138" s="26" t="str">
        <f t="shared" si="34"/>
        <v/>
      </c>
      <c r="Y138" s="26" t="str">
        <f t="shared" si="35"/>
        <v/>
      </c>
      <c r="Z138" s="26" t="str">
        <f t="shared" si="40"/>
        <v/>
      </c>
      <c r="AA138" s="26" t="str">
        <f t="shared" si="41"/>
        <v/>
      </c>
      <c r="AB138" s="26" t="str">
        <f t="shared" si="42"/>
        <v/>
      </c>
      <c r="AC138" s="26" t="str">
        <f t="shared" si="36"/>
        <v/>
      </c>
      <c r="AD138" s="26" t="str">
        <f>IF(OR(ISBLANK(U138),ISBLANK(Q138),U138="-"),"",IF(ISNA(MATCH(U138,libtwolang,0)),FALSE,IF(AND(Z138=TRUE,INDEX(codetform,MATCH(Qualifikation!Q138,libtform,0))&gt;=10311000,INDEX(codetform,MATCH(Qualifikation!Q138,libtform,0))&lt;=10319900),IF(AND(INDEX(codetwolang,MATCH(Qualifikation!U138,libtwolang,0))&gt;=1,INDEX(codetwolang,MATCH(Qualifikation!U138,libtwolang,0))&lt;=999),TRUE,FALSE),IF(AND(INDEX(codetwolang,MATCH(Qualifikation!U138,libtwolang,0))&gt;=10,INDEX(codetwolang,MATCH(Qualifikation!U138,libtwolang,0))&lt;=99),FALSE,TRUE))))</f>
        <v/>
      </c>
      <c r="AE138" s="26" t="str">
        <f t="shared" si="37"/>
        <v/>
      </c>
      <c r="AF138" s="62" t="str">
        <f t="shared" si="43"/>
        <v/>
      </c>
    </row>
    <row r="139" spans="1:32" x14ac:dyDescent="0.2">
      <c r="A139" s="46" t="str">
        <f t="shared" si="38"/>
        <v/>
      </c>
      <c r="B139" s="46" t="str">
        <f t="shared" si="22"/>
        <v/>
      </c>
      <c r="C139" s="71" t="str">
        <f t="shared" si="23"/>
        <v/>
      </c>
      <c r="D139" s="62" t="str">
        <f t="shared" si="24"/>
        <v/>
      </c>
      <c r="E139" s="62" t="str">
        <f t="shared" si="25"/>
        <v/>
      </c>
      <c r="F139" s="72" t="str">
        <f t="shared" si="26"/>
        <v/>
      </c>
      <c r="G139" s="72" t="str">
        <f t="shared" si="27"/>
        <v/>
      </c>
      <c r="H139" s="63" t="str">
        <f t="shared" si="28"/>
        <v/>
      </c>
      <c r="I139" s="63" t="str">
        <f t="shared" si="29"/>
        <v/>
      </c>
      <c r="J139" s="70" t="str">
        <f t="shared" si="30"/>
        <v/>
      </c>
      <c r="K139" s="70" t="str">
        <f t="shared" si="31"/>
        <v/>
      </c>
      <c r="L139" s="122" t="str">
        <f t="shared" si="32"/>
        <v/>
      </c>
      <c r="M139" s="122" t="str">
        <f t="shared" si="33"/>
        <v/>
      </c>
      <c r="N139" s="121" t="str">
        <f>IF(B139&lt;&gt;"",IF(INDEX(ctrlage,B139)=TRUE,Lieferung!$B$15-(YEAR(INDEX(pgebdat,B139))),""),"")</f>
        <v/>
      </c>
      <c r="O139" s="115"/>
      <c r="P139" s="113"/>
      <c r="Q139" s="116"/>
      <c r="R139" s="149"/>
      <c r="S139" s="116"/>
      <c r="T139" s="116"/>
      <c r="U139" s="116"/>
      <c r="V139" s="113"/>
      <c r="W139" s="155" t="str">
        <f t="shared" si="39"/>
        <v/>
      </c>
      <c r="X139" s="26" t="str">
        <f t="shared" si="34"/>
        <v/>
      </c>
      <c r="Y139" s="26" t="str">
        <f t="shared" si="35"/>
        <v/>
      </c>
      <c r="Z139" s="26" t="str">
        <f t="shared" si="40"/>
        <v/>
      </c>
      <c r="AA139" s="26" t="str">
        <f t="shared" si="41"/>
        <v/>
      </c>
      <c r="AB139" s="26" t="str">
        <f t="shared" si="42"/>
        <v/>
      </c>
      <c r="AC139" s="26" t="str">
        <f t="shared" si="36"/>
        <v/>
      </c>
      <c r="AD139" s="26" t="str">
        <f>IF(OR(ISBLANK(U139),ISBLANK(Q139),U139="-"),"",IF(ISNA(MATCH(U139,libtwolang,0)),FALSE,IF(AND(Z139=TRUE,INDEX(codetform,MATCH(Qualifikation!Q139,libtform,0))&gt;=10311000,INDEX(codetform,MATCH(Qualifikation!Q139,libtform,0))&lt;=10319900),IF(AND(INDEX(codetwolang,MATCH(Qualifikation!U139,libtwolang,0))&gt;=1,INDEX(codetwolang,MATCH(Qualifikation!U139,libtwolang,0))&lt;=999),TRUE,FALSE),IF(AND(INDEX(codetwolang,MATCH(Qualifikation!U139,libtwolang,0))&gt;=10,INDEX(codetwolang,MATCH(Qualifikation!U139,libtwolang,0))&lt;=99),FALSE,TRUE))))</f>
        <v/>
      </c>
      <c r="AE139" s="26" t="str">
        <f t="shared" si="37"/>
        <v/>
      </c>
      <c r="AF139" s="62" t="str">
        <f t="shared" si="43"/>
        <v/>
      </c>
    </row>
    <row r="140" spans="1:32" x14ac:dyDescent="0.2">
      <c r="A140" s="46" t="str">
        <f t="shared" si="38"/>
        <v/>
      </c>
      <c r="B140" s="46" t="str">
        <f t="shared" ref="B140:B203" si="44">IF(O140&lt;&gt;"",IF(ISNA(MATCH(O140,persid,0)),"",IF(MATCH(O140,persid,0)=0,"",MATCH(O140,persid,0))),"")</f>
        <v/>
      </c>
      <c r="C140" s="71" t="str">
        <f t="shared" ref="C140:C203" si="45">IF(B140&lt;&gt;"",IF(INDEX(pkatid,B140)&gt;0,INDEX(pkatid,B140),""),"")</f>
        <v/>
      </c>
      <c r="D140" s="62" t="str">
        <f t="shared" ref="D140:D203" si="46">IF(B140&lt;&gt;"",IF(INDEX(psex,B140)&gt;0,INDEX(psex,B140),""),"")</f>
        <v/>
      </c>
      <c r="E140" s="62" t="str">
        <f t="shared" ref="E140:E203" si="47">IF(B140&lt;&gt;"",INDEX(ctrlsex,B140),"")</f>
        <v/>
      </c>
      <c r="F140" s="72" t="str">
        <f t="shared" ref="F140:F203" si="48">IF(B140&lt;&gt;"",IF(INDEX(pgebdat,B140)&gt;0,INDEX(pgebdat,B140),""),"")</f>
        <v/>
      </c>
      <c r="G140" s="72" t="str">
        <f t="shared" ref="G140:G203" si="49">IF(B140&lt;&gt;"",INDEX(ctrlage,B140),"")</f>
        <v/>
      </c>
      <c r="H140" s="63" t="str">
        <f t="shared" ref="H140:H203" si="50">IF(B140&lt;&gt;"",IF(INDEX(pdom,B140)&gt;0,INDEX(pdom,B140),""),"")</f>
        <v/>
      </c>
      <c r="I140" s="63" t="str">
        <f t="shared" ref="I140:I203" si="51">IF(B140&lt;&gt;"",INDEX(ctrldom,B140),"")</f>
        <v/>
      </c>
      <c r="J140" s="70" t="str">
        <f t="shared" ref="J140:J203" si="52">IF(B140&lt;&gt;"",IF(INDEX(pid,B140)&gt;0,INDEX(pid,B140),""),"")</f>
        <v/>
      </c>
      <c r="K140" s="70" t="str">
        <f t="shared" ref="K140:K203" si="53">IF(B140&lt;&gt;"",CONCATENATE(J140,S140),"")</f>
        <v/>
      </c>
      <c r="L140" s="122" t="str">
        <f t="shared" ref="L140:L203" si="54">IF(B140&lt;&gt;"",IF(INDEX(pname,B140)&gt;0,INDEX(pname,B140),""),"")</f>
        <v/>
      </c>
      <c r="M140" s="122" t="str">
        <f t="shared" ref="M140:M203" si="55">IF(B140&lt;&gt;"",IF(INDEX(psurname,B140)&gt;0,INDEX(psurname,B140),""),"")</f>
        <v/>
      </c>
      <c r="N140" s="121" t="str">
        <f>IF(B140&lt;&gt;"",IF(INDEX(ctrlage,B140)=TRUE,Lieferung!$B$15-(YEAR(INDEX(pgebdat,B140))),""),"")</f>
        <v/>
      </c>
      <c r="O140" s="115"/>
      <c r="P140" s="113"/>
      <c r="Q140" s="116"/>
      <c r="R140" s="149"/>
      <c r="S140" s="116"/>
      <c r="T140" s="116"/>
      <c r="U140" s="116"/>
      <c r="V140" s="113"/>
      <c r="W140" s="155" t="str">
        <f t="shared" si="39"/>
        <v/>
      </c>
      <c r="X140" s="26" t="str">
        <f t="shared" ref="X140:X203" si="56">IF(ISBLANK(O140),"",IF(OR(ISNA(MATCH(O140,persid,0)),O140="-"),FALSE,TRUE))</f>
        <v/>
      </c>
      <c r="Y140" s="26" t="str">
        <f t="shared" ref="Y140:Y203" si="57">IF(ISBLANK(P140),"",IF(OR(ISNA(MATCH(P140,libinst,0)),P140="-"),FALSE,TRUE))</f>
        <v/>
      </c>
      <c r="Z140" s="26" t="str">
        <f t="shared" si="40"/>
        <v/>
      </c>
      <c r="AA140" s="26" t="str">
        <f t="shared" si="41"/>
        <v/>
      </c>
      <c r="AB140" s="26" t="str">
        <f t="shared" si="42"/>
        <v/>
      </c>
      <c r="AC140" s="26" t="str">
        <f t="shared" ref="AC140:AC203" si="58">IF(ISBLANK(T140),"",IF(OR(ISNA(MATCH(T140,libresult,0)),T140="-"),FALSE,TRUE))</f>
        <v/>
      </c>
      <c r="AD140" s="26" t="str">
        <f>IF(OR(ISBLANK(U140),ISBLANK(Q140),U140="-"),"",IF(ISNA(MATCH(U140,libtwolang,0)),FALSE,IF(AND(Z140=TRUE,INDEX(codetform,MATCH(Qualifikation!Q140,libtform,0))&gt;=10311000,INDEX(codetform,MATCH(Qualifikation!Q140,libtform,0))&lt;=10319900),IF(AND(INDEX(codetwolang,MATCH(Qualifikation!U140,libtwolang,0))&gt;=1,INDEX(codetwolang,MATCH(Qualifikation!U140,libtwolang,0))&lt;=999),TRUE,FALSE),IF(AND(INDEX(codetwolang,MATCH(Qualifikation!U140,libtwolang,0))&gt;=10,INDEX(codetwolang,MATCH(Qualifikation!U140,libtwolang,0))&lt;=99),FALSE,TRUE))))</f>
        <v/>
      </c>
      <c r="AE140" s="26" t="str">
        <f t="shared" ref="AE140:AE203" si="59">IF(OR(G140&lt;&gt;TRUE,Z140&lt;&gt;TRUE),"",IF(OR(N140&gt;INDEX(valmaxalt,MATCH(Q140,libtform,0)),N140&lt;INDEX(valminalt,MATCH(Q140,libtform,0))),FALSE,TRUE))</f>
        <v/>
      </c>
      <c r="AF140" s="62" t="str">
        <f t="shared" si="43"/>
        <v/>
      </c>
    </row>
    <row r="141" spans="1:32" x14ac:dyDescent="0.2">
      <c r="A141" s="46" t="str">
        <f t="shared" ref="A141:A204" si="60">IF(ISBLANK(O141),"",IF(COUNTA(P141:T141)&lt;5,"Unvollständig",IF(OR(COUNTIF(W141:AD141,FALSE)&gt;0,COUNTIF(W141:AC141,#N/A)&gt;0),"Fehler",IF(AE141=FALSE,"Achtung","OK"))))</f>
        <v/>
      </c>
      <c r="B141" s="46" t="str">
        <f t="shared" si="44"/>
        <v/>
      </c>
      <c r="C141" s="71" t="str">
        <f t="shared" si="45"/>
        <v/>
      </c>
      <c r="D141" s="62" t="str">
        <f t="shared" si="46"/>
        <v/>
      </c>
      <c r="E141" s="62" t="str">
        <f t="shared" si="47"/>
        <v/>
      </c>
      <c r="F141" s="72" t="str">
        <f t="shared" si="48"/>
        <v/>
      </c>
      <c r="G141" s="72" t="str">
        <f t="shared" si="49"/>
        <v/>
      </c>
      <c r="H141" s="63" t="str">
        <f t="shared" si="50"/>
        <v/>
      </c>
      <c r="I141" s="63" t="str">
        <f t="shared" si="51"/>
        <v/>
      </c>
      <c r="J141" s="70" t="str">
        <f t="shared" si="52"/>
        <v/>
      </c>
      <c r="K141" s="70" t="str">
        <f t="shared" si="53"/>
        <v/>
      </c>
      <c r="L141" s="122" t="str">
        <f t="shared" si="54"/>
        <v/>
      </c>
      <c r="M141" s="122" t="str">
        <f t="shared" si="55"/>
        <v/>
      </c>
      <c r="N141" s="121" t="str">
        <f>IF(B141&lt;&gt;"",IF(INDEX(ctrlage,B141)=TRUE,Lieferung!$B$15-(YEAR(INDEX(pgebdat,B141))),""),"")</f>
        <v/>
      </c>
      <c r="O141" s="115"/>
      <c r="P141" s="113"/>
      <c r="Q141" s="116"/>
      <c r="R141" s="149"/>
      <c r="S141" s="116"/>
      <c r="T141" s="116"/>
      <c r="U141" s="116"/>
      <c r="V141" s="113"/>
      <c r="W141" s="155" t="str">
        <f t="shared" ref="W141:W204" si="61">IF(K141="","",NOT(COUNTIF($K$12:$K$1011,$K141)&gt;1))</f>
        <v/>
      </c>
      <c r="X141" s="26" t="str">
        <f t="shared" si="56"/>
        <v/>
      </c>
      <c r="Y141" s="26" t="str">
        <f t="shared" si="57"/>
        <v/>
      </c>
      <c r="Z141" s="26" t="str">
        <f t="shared" ref="Z141:Z204" si="62">IF(ISBLANK(Q141),"",IF(OR(ISNA(MATCH(Q141,libtform,0)),Q141="-"),FALSE,TRUE))</f>
        <v/>
      </c>
      <c r="AA141" s="26" t="str">
        <f t="shared" ref="AA141:AA204" si="63">IF(ISBLANK(R141),"",IF(AND(R141 &gt; DATE(1925,1,1),R141 &lt; DATE(2100,1,1)),TRUE,FALSE))</f>
        <v/>
      </c>
      <c r="AB141" s="26" t="str">
        <f t="shared" ref="AB141:AB204" si="64">IF(ISBLANK(S141),"",IF(AND(S141 &gt;=1,S141 &lt;=9),TRUE,FALSE))</f>
        <v/>
      </c>
      <c r="AC141" s="26" t="str">
        <f t="shared" si="58"/>
        <v/>
      </c>
      <c r="AD141" s="26" t="str">
        <f>IF(OR(ISBLANK(U141),ISBLANK(Q141),U141="-"),"",IF(ISNA(MATCH(U141,libtwolang,0)),FALSE,IF(AND(Z141=TRUE,INDEX(codetform,MATCH(Qualifikation!Q141,libtform,0))&gt;=10311000,INDEX(codetform,MATCH(Qualifikation!Q141,libtform,0))&lt;=10319900),IF(AND(INDEX(codetwolang,MATCH(Qualifikation!U141,libtwolang,0))&gt;=1,INDEX(codetwolang,MATCH(Qualifikation!U141,libtwolang,0))&lt;=999),TRUE,FALSE),IF(AND(INDEX(codetwolang,MATCH(Qualifikation!U141,libtwolang,0))&gt;=10,INDEX(codetwolang,MATCH(Qualifikation!U141,libtwolang,0))&lt;=99),FALSE,TRUE))))</f>
        <v/>
      </c>
      <c r="AE141" s="26" t="str">
        <f t="shared" si="59"/>
        <v/>
      </c>
      <c r="AF141" s="62" t="str">
        <f t="shared" ref="AF141:AF204" si="65">IF(A141="","",1)</f>
        <v/>
      </c>
    </row>
    <row r="142" spans="1:32" x14ac:dyDescent="0.2">
      <c r="A142" s="46" t="str">
        <f t="shared" si="60"/>
        <v/>
      </c>
      <c r="B142" s="46" t="str">
        <f t="shared" si="44"/>
        <v/>
      </c>
      <c r="C142" s="71" t="str">
        <f t="shared" si="45"/>
        <v/>
      </c>
      <c r="D142" s="62" t="str">
        <f t="shared" si="46"/>
        <v/>
      </c>
      <c r="E142" s="62" t="str">
        <f t="shared" si="47"/>
        <v/>
      </c>
      <c r="F142" s="72" t="str">
        <f t="shared" si="48"/>
        <v/>
      </c>
      <c r="G142" s="72" t="str">
        <f t="shared" si="49"/>
        <v/>
      </c>
      <c r="H142" s="63" t="str">
        <f t="shared" si="50"/>
        <v/>
      </c>
      <c r="I142" s="63" t="str">
        <f t="shared" si="51"/>
        <v/>
      </c>
      <c r="J142" s="70" t="str">
        <f t="shared" si="52"/>
        <v/>
      </c>
      <c r="K142" s="70" t="str">
        <f t="shared" si="53"/>
        <v/>
      </c>
      <c r="L142" s="122" t="str">
        <f t="shared" si="54"/>
        <v/>
      </c>
      <c r="M142" s="122" t="str">
        <f t="shared" si="55"/>
        <v/>
      </c>
      <c r="N142" s="121" t="str">
        <f>IF(B142&lt;&gt;"",IF(INDEX(ctrlage,B142)=TRUE,Lieferung!$B$15-(YEAR(INDEX(pgebdat,B142))),""),"")</f>
        <v/>
      </c>
      <c r="O142" s="115"/>
      <c r="P142" s="113"/>
      <c r="Q142" s="116"/>
      <c r="R142" s="149"/>
      <c r="S142" s="116"/>
      <c r="T142" s="116"/>
      <c r="U142" s="116"/>
      <c r="V142" s="113"/>
      <c r="W142" s="155" t="str">
        <f t="shared" si="61"/>
        <v/>
      </c>
      <c r="X142" s="26" t="str">
        <f t="shared" si="56"/>
        <v/>
      </c>
      <c r="Y142" s="26" t="str">
        <f t="shared" si="57"/>
        <v/>
      </c>
      <c r="Z142" s="26" t="str">
        <f t="shared" si="62"/>
        <v/>
      </c>
      <c r="AA142" s="26" t="str">
        <f t="shared" si="63"/>
        <v/>
      </c>
      <c r="AB142" s="26" t="str">
        <f t="shared" si="64"/>
        <v/>
      </c>
      <c r="AC142" s="26" t="str">
        <f t="shared" si="58"/>
        <v/>
      </c>
      <c r="AD142" s="26" t="str">
        <f>IF(OR(ISBLANK(U142),ISBLANK(Q142),U142="-"),"",IF(ISNA(MATCH(U142,libtwolang,0)),FALSE,IF(AND(Z142=TRUE,INDEX(codetform,MATCH(Qualifikation!Q142,libtform,0))&gt;=10311000,INDEX(codetform,MATCH(Qualifikation!Q142,libtform,0))&lt;=10319900),IF(AND(INDEX(codetwolang,MATCH(Qualifikation!U142,libtwolang,0))&gt;=1,INDEX(codetwolang,MATCH(Qualifikation!U142,libtwolang,0))&lt;=999),TRUE,FALSE),IF(AND(INDEX(codetwolang,MATCH(Qualifikation!U142,libtwolang,0))&gt;=10,INDEX(codetwolang,MATCH(Qualifikation!U142,libtwolang,0))&lt;=99),FALSE,TRUE))))</f>
        <v/>
      </c>
      <c r="AE142" s="26" t="str">
        <f t="shared" si="59"/>
        <v/>
      </c>
      <c r="AF142" s="62" t="str">
        <f t="shared" si="65"/>
        <v/>
      </c>
    </row>
    <row r="143" spans="1:32" x14ac:dyDescent="0.2">
      <c r="A143" s="46" t="str">
        <f t="shared" si="60"/>
        <v/>
      </c>
      <c r="B143" s="46" t="str">
        <f t="shared" si="44"/>
        <v/>
      </c>
      <c r="C143" s="71" t="str">
        <f t="shared" si="45"/>
        <v/>
      </c>
      <c r="D143" s="62" t="str">
        <f t="shared" si="46"/>
        <v/>
      </c>
      <c r="E143" s="62" t="str">
        <f t="shared" si="47"/>
        <v/>
      </c>
      <c r="F143" s="72" t="str">
        <f t="shared" si="48"/>
        <v/>
      </c>
      <c r="G143" s="72" t="str">
        <f t="shared" si="49"/>
        <v/>
      </c>
      <c r="H143" s="63" t="str">
        <f t="shared" si="50"/>
        <v/>
      </c>
      <c r="I143" s="63" t="str">
        <f t="shared" si="51"/>
        <v/>
      </c>
      <c r="J143" s="70" t="str">
        <f t="shared" si="52"/>
        <v/>
      </c>
      <c r="K143" s="70" t="str">
        <f t="shared" si="53"/>
        <v/>
      </c>
      <c r="L143" s="122" t="str">
        <f t="shared" si="54"/>
        <v/>
      </c>
      <c r="M143" s="122" t="str">
        <f t="shared" si="55"/>
        <v/>
      </c>
      <c r="N143" s="121" t="str">
        <f>IF(B143&lt;&gt;"",IF(INDEX(ctrlage,B143)=TRUE,Lieferung!$B$15-(YEAR(INDEX(pgebdat,B143))),""),"")</f>
        <v/>
      </c>
      <c r="O143" s="115"/>
      <c r="P143" s="113"/>
      <c r="Q143" s="116"/>
      <c r="R143" s="149"/>
      <c r="S143" s="116"/>
      <c r="T143" s="116"/>
      <c r="U143" s="116"/>
      <c r="V143" s="113"/>
      <c r="W143" s="155" t="str">
        <f t="shared" si="61"/>
        <v/>
      </c>
      <c r="X143" s="26" t="str">
        <f t="shared" si="56"/>
        <v/>
      </c>
      <c r="Y143" s="26" t="str">
        <f t="shared" si="57"/>
        <v/>
      </c>
      <c r="Z143" s="26" t="str">
        <f t="shared" si="62"/>
        <v/>
      </c>
      <c r="AA143" s="26" t="str">
        <f t="shared" si="63"/>
        <v/>
      </c>
      <c r="AB143" s="26" t="str">
        <f t="shared" si="64"/>
        <v/>
      </c>
      <c r="AC143" s="26" t="str">
        <f t="shared" si="58"/>
        <v/>
      </c>
      <c r="AD143" s="26" t="str">
        <f>IF(OR(ISBLANK(U143),ISBLANK(Q143),U143="-"),"",IF(ISNA(MATCH(U143,libtwolang,0)),FALSE,IF(AND(Z143=TRUE,INDEX(codetform,MATCH(Qualifikation!Q143,libtform,0))&gt;=10311000,INDEX(codetform,MATCH(Qualifikation!Q143,libtform,0))&lt;=10319900),IF(AND(INDEX(codetwolang,MATCH(Qualifikation!U143,libtwolang,0))&gt;=1,INDEX(codetwolang,MATCH(Qualifikation!U143,libtwolang,0))&lt;=999),TRUE,FALSE),IF(AND(INDEX(codetwolang,MATCH(Qualifikation!U143,libtwolang,0))&gt;=10,INDEX(codetwolang,MATCH(Qualifikation!U143,libtwolang,0))&lt;=99),FALSE,TRUE))))</f>
        <v/>
      </c>
      <c r="AE143" s="26" t="str">
        <f t="shared" si="59"/>
        <v/>
      </c>
      <c r="AF143" s="62" t="str">
        <f t="shared" si="65"/>
        <v/>
      </c>
    </row>
    <row r="144" spans="1:32" x14ac:dyDescent="0.2">
      <c r="A144" s="46" t="str">
        <f t="shared" si="60"/>
        <v/>
      </c>
      <c r="B144" s="46" t="str">
        <f t="shared" si="44"/>
        <v/>
      </c>
      <c r="C144" s="71" t="str">
        <f t="shared" si="45"/>
        <v/>
      </c>
      <c r="D144" s="62" t="str">
        <f t="shared" si="46"/>
        <v/>
      </c>
      <c r="E144" s="62" t="str">
        <f t="shared" si="47"/>
        <v/>
      </c>
      <c r="F144" s="72" t="str">
        <f t="shared" si="48"/>
        <v/>
      </c>
      <c r="G144" s="72" t="str">
        <f t="shared" si="49"/>
        <v/>
      </c>
      <c r="H144" s="63" t="str">
        <f t="shared" si="50"/>
        <v/>
      </c>
      <c r="I144" s="63" t="str">
        <f t="shared" si="51"/>
        <v/>
      </c>
      <c r="J144" s="70" t="str">
        <f t="shared" si="52"/>
        <v/>
      </c>
      <c r="K144" s="70" t="str">
        <f t="shared" si="53"/>
        <v/>
      </c>
      <c r="L144" s="122" t="str">
        <f t="shared" si="54"/>
        <v/>
      </c>
      <c r="M144" s="122" t="str">
        <f t="shared" si="55"/>
        <v/>
      </c>
      <c r="N144" s="121" t="str">
        <f>IF(B144&lt;&gt;"",IF(INDEX(ctrlage,B144)=TRUE,Lieferung!$B$15-(YEAR(INDEX(pgebdat,B144))),""),"")</f>
        <v/>
      </c>
      <c r="O144" s="115"/>
      <c r="P144" s="113"/>
      <c r="Q144" s="116"/>
      <c r="R144" s="149"/>
      <c r="S144" s="116"/>
      <c r="T144" s="116"/>
      <c r="U144" s="116"/>
      <c r="V144" s="113"/>
      <c r="W144" s="155" t="str">
        <f t="shared" si="61"/>
        <v/>
      </c>
      <c r="X144" s="26" t="str">
        <f t="shared" si="56"/>
        <v/>
      </c>
      <c r="Y144" s="26" t="str">
        <f t="shared" si="57"/>
        <v/>
      </c>
      <c r="Z144" s="26" t="str">
        <f t="shared" si="62"/>
        <v/>
      </c>
      <c r="AA144" s="26" t="str">
        <f t="shared" si="63"/>
        <v/>
      </c>
      <c r="AB144" s="26" t="str">
        <f t="shared" si="64"/>
        <v/>
      </c>
      <c r="AC144" s="26" t="str">
        <f t="shared" si="58"/>
        <v/>
      </c>
      <c r="AD144" s="26" t="str">
        <f>IF(OR(ISBLANK(U144),ISBLANK(Q144),U144="-"),"",IF(ISNA(MATCH(U144,libtwolang,0)),FALSE,IF(AND(Z144=TRUE,INDEX(codetform,MATCH(Qualifikation!Q144,libtform,0))&gt;=10311000,INDEX(codetform,MATCH(Qualifikation!Q144,libtform,0))&lt;=10319900),IF(AND(INDEX(codetwolang,MATCH(Qualifikation!U144,libtwolang,0))&gt;=1,INDEX(codetwolang,MATCH(Qualifikation!U144,libtwolang,0))&lt;=999),TRUE,FALSE),IF(AND(INDEX(codetwolang,MATCH(Qualifikation!U144,libtwolang,0))&gt;=10,INDEX(codetwolang,MATCH(Qualifikation!U144,libtwolang,0))&lt;=99),FALSE,TRUE))))</f>
        <v/>
      </c>
      <c r="AE144" s="26" t="str">
        <f t="shared" si="59"/>
        <v/>
      </c>
      <c r="AF144" s="62" t="str">
        <f t="shared" si="65"/>
        <v/>
      </c>
    </row>
    <row r="145" spans="1:32" x14ac:dyDescent="0.2">
      <c r="A145" s="46" t="str">
        <f t="shared" si="60"/>
        <v/>
      </c>
      <c r="B145" s="46" t="str">
        <f t="shared" si="44"/>
        <v/>
      </c>
      <c r="C145" s="71" t="str">
        <f t="shared" si="45"/>
        <v/>
      </c>
      <c r="D145" s="62" t="str">
        <f t="shared" si="46"/>
        <v/>
      </c>
      <c r="E145" s="62" t="str">
        <f t="shared" si="47"/>
        <v/>
      </c>
      <c r="F145" s="72" t="str">
        <f t="shared" si="48"/>
        <v/>
      </c>
      <c r="G145" s="72" t="str">
        <f t="shared" si="49"/>
        <v/>
      </c>
      <c r="H145" s="63" t="str">
        <f t="shared" si="50"/>
        <v/>
      </c>
      <c r="I145" s="63" t="str">
        <f t="shared" si="51"/>
        <v/>
      </c>
      <c r="J145" s="70" t="str">
        <f t="shared" si="52"/>
        <v/>
      </c>
      <c r="K145" s="70" t="str">
        <f t="shared" si="53"/>
        <v/>
      </c>
      <c r="L145" s="122" t="str">
        <f t="shared" si="54"/>
        <v/>
      </c>
      <c r="M145" s="122" t="str">
        <f t="shared" si="55"/>
        <v/>
      </c>
      <c r="N145" s="121" t="str">
        <f>IF(B145&lt;&gt;"",IF(INDEX(ctrlage,B145)=TRUE,Lieferung!$B$15-(YEAR(INDEX(pgebdat,B145))),""),"")</f>
        <v/>
      </c>
      <c r="O145" s="115"/>
      <c r="P145" s="113"/>
      <c r="Q145" s="116"/>
      <c r="R145" s="149"/>
      <c r="S145" s="116"/>
      <c r="T145" s="116"/>
      <c r="U145" s="116"/>
      <c r="V145" s="113"/>
      <c r="W145" s="155" t="str">
        <f t="shared" si="61"/>
        <v/>
      </c>
      <c r="X145" s="26" t="str">
        <f t="shared" si="56"/>
        <v/>
      </c>
      <c r="Y145" s="26" t="str">
        <f t="shared" si="57"/>
        <v/>
      </c>
      <c r="Z145" s="26" t="str">
        <f t="shared" si="62"/>
        <v/>
      </c>
      <c r="AA145" s="26" t="str">
        <f t="shared" si="63"/>
        <v/>
      </c>
      <c r="AB145" s="26" t="str">
        <f t="shared" si="64"/>
        <v/>
      </c>
      <c r="AC145" s="26" t="str">
        <f t="shared" si="58"/>
        <v/>
      </c>
      <c r="AD145" s="26" t="str">
        <f>IF(OR(ISBLANK(U145),ISBLANK(Q145),U145="-"),"",IF(ISNA(MATCH(U145,libtwolang,0)),FALSE,IF(AND(Z145=TRUE,INDEX(codetform,MATCH(Qualifikation!Q145,libtform,0))&gt;=10311000,INDEX(codetform,MATCH(Qualifikation!Q145,libtform,0))&lt;=10319900),IF(AND(INDEX(codetwolang,MATCH(Qualifikation!U145,libtwolang,0))&gt;=1,INDEX(codetwolang,MATCH(Qualifikation!U145,libtwolang,0))&lt;=999),TRUE,FALSE),IF(AND(INDEX(codetwolang,MATCH(Qualifikation!U145,libtwolang,0))&gt;=10,INDEX(codetwolang,MATCH(Qualifikation!U145,libtwolang,0))&lt;=99),FALSE,TRUE))))</f>
        <v/>
      </c>
      <c r="AE145" s="26" t="str">
        <f t="shared" si="59"/>
        <v/>
      </c>
      <c r="AF145" s="62" t="str">
        <f t="shared" si="65"/>
        <v/>
      </c>
    </row>
    <row r="146" spans="1:32" x14ac:dyDescent="0.2">
      <c r="A146" s="46" t="str">
        <f t="shared" si="60"/>
        <v/>
      </c>
      <c r="B146" s="46" t="str">
        <f t="shared" si="44"/>
        <v/>
      </c>
      <c r="C146" s="71" t="str">
        <f t="shared" si="45"/>
        <v/>
      </c>
      <c r="D146" s="62" t="str">
        <f t="shared" si="46"/>
        <v/>
      </c>
      <c r="E146" s="62" t="str">
        <f t="shared" si="47"/>
        <v/>
      </c>
      <c r="F146" s="72" t="str">
        <f t="shared" si="48"/>
        <v/>
      </c>
      <c r="G146" s="72" t="str">
        <f t="shared" si="49"/>
        <v/>
      </c>
      <c r="H146" s="63" t="str">
        <f t="shared" si="50"/>
        <v/>
      </c>
      <c r="I146" s="63" t="str">
        <f t="shared" si="51"/>
        <v/>
      </c>
      <c r="J146" s="70" t="str">
        <f t="shared" si="52"/>
        <v/>
      </c>
      <c r="K146" s="70" t="str">
        <f t="shared" si="53"/>
        <v/>
      </c>
      <c r="L146" s="122" t="str">
        <f t="shared" si="54"/>
        <v/>
      </c>
      <c r="M146" s="122" t="str">
        <f t="shared" si="55"/>
        <v/>
      </c>
      <c r="N146" s="121" t="str">
        <f>IF(B146&lt;&gt;"",IF(INDEX(ctrlage,B146)=TRUE,Lieferung!$B$15-(YEAR(INDEX(pgebdat,B146))),""),"")</f>
        <v/>
      </c>
      <c r="O146" s="115"/>
      <c r="P146" s="113"/>
      <c r="Q146" s="116"/>
      <c r="R146" s="149"/>
      <c r="S146" s="116"/>
      <c r="T146" s="116"/>
      <c r="U146" s="116"/>
      <c r="V146" s="113"/>
      <c r="W146" s="155" t="str">
        <f t="shared" si="61"/>
        <v/>
      </c>
      <c r="X146" s="26" t="str">
        <f t="shared" si="56"/>
        <v/>
      </c>
      <c r="Y146" s="26" t="str">
        <f t="shared" si="57"/>
        <v/>
      </c>
      <c r="Z146" s="26" t="str">
        <f t="shared" si="62"/>
        <v/>
      </c>
      <c r="AA146" s="26" t="str">
        <f t="shared" si="63"/>
        <v/>
      </c>
      <c r="AB146" s="26" t="str">
        <f t="shared" si="64"/>
        <v/>
      </c>
      <c r="AC146" s="26" t="str">
        <f t="shared" si="58"/>
        <v/>
      </c>
      <c r="AD146" s="26" t="str">
        <f>IF(OR(ISBLANK(U146),ISBLANK(Q146),U146="-"),"",IF(ISNA(MATCH(U146,libtwolang,0)),FALSE,IF(AND(Z146=TRUE,INDEX(codetform,MATCH(Qualifikation!Q146,libtform,0))&gt;=10311000,INDEX(codetform,MATCH(Qualifikation!Q146,libtform,0))&lt;=10319900),IF(AND(INDEX(codetwolang,MATCH(Qualifikation!U146,libtwolang,0))&gt;=1,INDEX(codetwolang,MATCH(Qualifikation!U146,libtwolang,0))&lt;=999),TRUE,FALSE),IF(AND(INDEX(codetwolang,MATCH(Qualifikation!U146,libtwolang,0))&gt;=10,INDEX(codetwolang,MATCH(Qualifikation!U146,libtwolang,0))&lt;=99),FALSE,TRUE))))</f>
        <v/>
      </c>
      <c r="AE146" s="26" t="str">
        <f t="shared" si="59"/>
        <v/>
      </c>
      <c r="AF146" s="62" t="str">
        <f t="shared" si="65"/>
        <v/>
      </c>
    </row>
    <row r="147" spans="1:32" x14ac:dyDescent="0.2">
      <c r="A147" s="46" t="str">
        <f t="shared" si="60"/>
        <v/>
      </c>
      <c r="B147" s="46" t="str">
        <f t="shared" si="44"/>
        <v/>
      </c>
      <c r="C147" s="71" t="str">
        <f t="shared" si="45"/>
        <v/>
      </c>
      <c r="D147" s="62" t="str">
        <f t="shared" si="46"/>
        <v/>
      </c>
      <c r="E147" s="62" t="str">
        <f t="shared" si="47"/>
        <v/>
      </c>
      <c r="F147" s="72" t="str">
        <f t="shared" si="48"/>
        <v/>
      </c>
      <c r="G147" s="72" t="str">
        <f t="shared" si="49"/>
        <v/>
      </c>
      <c r="H147" s="63" t="str">
        <f t="shared" si="50"/>
        <v/>
      </c>
      <c r="I147" s="63" t="str">
        <f t="shared" si="51"/>
        <v/>
      </c>
      <c r="J147" s="70" t="str">
        <f t="shared" si="52"/>
        <v/>
      </c>
      <c r="K147" s="70" t="str">
        <f t="shared" si="53"/>
        <v/>
      </c>
      <c r="L147" s="122" t="str">
        <f t="shared" si="54"/>
        <v/>
      </c>
      <c r="M147" s="122" t="str">
        <f t="shared" si="55"/>
        <v/>
      </c>
      <c r="N147" s="121" t="str">
        <f>IF(B147&lt;&gt;"",IF(INDEX(ctrlage,B147)=TRUE,Lieferung!$B$15-(YEAR(INDEX(pgebdat,B147))),""),"")</f>
        <v/>
      </c>
      <c r="O147" s="115"/>
      <c r="P147" s="113"/>
      <c r="Q147" s="116"/>
      <c r="R147" s="149"/>
      <c r="S147" s="116"/>
      <c r="T147" s="116"/>
      <c r="U147" s="116"/>
      <c r="V147" s="113"/>
      <c r="W147" s="155" t="str">
        <f t="shared" si="61"/>
        <v/>
      </c>
      <c r="X147" s="26" t="str">
        <f t="shared" si="56"/>
        <v/>
      </c>
      <c r="Y147" s="26" t="str">
        <f t="shared" si="57"/>
        <v/>
      </c>
      <c r="Z147" s="26" t="str">
        <f t="shared" si="62"/>
        <v/>
      </c>
      <c r="AA147" s="26" t="str">
        <f t="shared" si="63"/>
        <v/>
      </c>
      <c r="AB147" s="26" t="str">
        <f t="shared" si="64"/>
        <v/>
      </c>
      <c r="AC147" s="26" t="str">
        <f t="shared" si="58"/>
        <v/>
      </c>
      <c r="AD147" s="26" t="str">
        <f>IF(OR(ISBLANK(U147),ISBLANK(Q147),U147="-"),"",IF(ISNA(MATCH(U147,libtwolang,0)),FALSE,IF(AND(Z147=TRUE,INDEX(codetform,MATCH(Qualifikation!Q147,libtform,0))&gt;=10311000,INDEX(codetform,MATCH(Qualifikation!Q147,libtform,0))&lt;=10319900),IF(AND(INDEX(codetwolang,MATCH(Qualifikation!U147,libtwolang,0))&gt;=1,INDEX(codetwolang,MATCH(Qualifikation!U147,libtwolang,0))&lt;=999),TRUE,FALSE),IF(AND(INDEX(codetwolang,MATCH(Qualifikation!U147,libtwolang,0))&gt;=10,INDEX(codetwolang,MATCH(Qualifikation!U147,libtwolang,0))&lt;=99),FALSE,TRUE))))</f>
        <v/>
      </c>
      <c r="AE147" s="26" t="str">
        <f t="shared" si="59"/>
        <v/>
      </c>
      <c r="AF147" s="62" t="str">
        <f t="shared" si="65"/>
        <v/>
      </c>
    </row>
    <row r="148" spans="1:32" x14ac:dyDescent="0.2">
      <c r="A148" s="46" t="str">
        <f t="shared" si="60"/>
        <v/>
      </c>
      <c r="B148" s="46" t="str">
        <f t="shared" si="44"/>
        <v/>
      </c>
      <c r="C148" s="71" t="str">
        <f t="shared" si="45"/>
        <v/>
      </c>
      <c r="D148" s="62" t="str">
        <f t="shared" si="46"/>
        <v/>
      </c>
      <c r="E148" s="62" t="str">
        <f t="shared" si="47"/>
        <v/>
      </c>
      <c r="F148" s="72" t="str">
        <f t="shared" si="48"/>
        <v/>
      </c>
      <c r="G148" s="72" t="str">
        <f t="shared" si="49"/>
        <v/>
      </c>
      <c r="H148" s="63" t="str">
        <f t="shared" si="50"/>
        <v/>
      </c>
      <c r="I148" s="63" t="str">
        <f t="shared" si="51"/>
        <v/>
      </c>
      <c r="J148" s="70" t="str">
        <f t="shared" si="52"/>
        <v/>
      </c>
      <c r="K148" s="70" t="str">
        <f t="shared" si="53"/>
        <v/>
      </c>
      <c r="L148" s="122" t="str">
        <f t="shared" si="54"/>
        <v/>
      </c>
      <c r="M148" s="122" t="str">
        <f t="shared" si="55"/>
        <v/>
      </c>
      <c r="N148" s="121" t="str">
        <f>IF(B148&lt;&gt;"",IF(INDEX(ctrlage,B148)=TRUE,Lieferung!$B$15-(YEAR(INDEX(pgebdat,B148))),""),"")</f>
        <v/>
      </c>
      <c r="O148" s="115"/>
      <c r="P148" s="113"/>
      <c r="Q148" s="116"/>
      <c r="R148" s="149"/>
      <c r="S148" s="116"/>
      <c r="T148" s="116"/>
      <c r="U148" s="116"/>
      <c r="V148" s="113"/>
      <c r="W148" s="155" t="str">
        <f t="shared" si="61"/>
        <v/>
      </c>
      <c r="X148" s="26" t="str">
        <f t="shared" si="56"/>
        <v/>
      </c>
      <c r="Y148" s="26" t="str">
        <f t="shared" si="57"/>
        <v/>
      </c>
      <c r="Z148" s="26" t="str">
        <f t="shared" si="62"/>
        <v/>
      </c>
      <c r="AA148" s="26" t="str">
        <f t="shared" si="63"/>
        <v/>
      </c>
      <c r="AB148" s="26" t="str">
        <f t="shared" si="64"/>
        <v/>
      </c>
      <c r="AC148" s="26" t="str">
        <f t="shared" si="58"/>
        <v/>
      </c>
      <c r="AD148" s="26" t="str">
        <f>IF(OR(ISBLANK(U148),ISBLANK(Q148),U148="-"),"",IF(ISNA(MATCH(U148,libtwolang,0)),FALSE,IF(AND(Z148=TRUE,INDEX(codetform,MATCH(Qualifikation!Q148,libtform,0))&gt;=10311000,INDEX(codetform,MATCH(Qualifikation!Q148,libtform,0))&lt;=10319900),IF(AND(INDEX(codetwolang,MATCH(Qualifikation!U148,libtwolang,0))&gt;=1,INDEX(codetwolang,MATCH(Qualifikation!U148,libtwolang,0))&lt;=999),TRUE,FALSE),IF(AND(INDEX(codetwolang,MATCH(Qualifikation!U148,libtwolang,0))&gt;=10,INDEX(codetwolang,MATCH(Qualifikation!U148,libtwolang,0))&lt;=99),FALSE,TRUE))))</f>
        <v/>
      </c>
      <c r="AE148" s="26" t="str">
        <f t="shared" si="59"/>
        <v/>
      </c>
      <c r="AF148" s="62" t="str">
        <f t="shared" si="65"/>
        <v/>
      </c>
    </row>
    <row r="149" spans="1:32" x14ac:dyDescent="0.2">
      <c r="A149" s="46" t="str">
        <f t="shared" si="60"/>
        <v/>
      </c>
      <c r="B149" s="46" t="str">
        <f t="shared" si="44"/>
        <v/>
      </c>
      <c r="C149" s="71" t="str">
        <f t="shared" si="45"/>
        <v/>
      </c>
      <c r="D149" s="62" t="str">
        <f t="shared" si="46"/>
        <v/>
      </c>
      <c r="E149" s="62" t="str">
        <f t="shared" si="47"/>
        <v/>
      </c>
      <c r="F149" s="72" t="str">
        <f t="shared" si="48"/>
        <v/>
      </c>
      <c r="G149" s="72" t="str">
        <f t="shared" si="49"/>
        <v/>
      </c>
      <c r="H149" s="63" t="str">
        <f t="shared" si="50"/>
        <v/>
      </c>
      <c r="I149" s="63" t="str">
        <f t="shared" si="51"/>
        <v/>
      </c>
      <c r="J149" s="70" t="str">
        <f t="shared" si="52"/>
        <v/>
      </c>
      <c r="K149" s="70" t="str">
        <f t="shared" si="53"/>
        <v/>
      </c>
      <c r="L149" s="122" t="str">
        <f t="shared" si="54"/>
        <v/>
      </c>
      <c r="M149" s="122" t="str">
        <f t="shared" si="55"/>
        <v/>
      </c>
      <c r="N149" s="121" t="str">
        <f>IF(B149&lt;&gt;"",IF(INDEX(ctrlage,B149)=TRUE,Lieferung!$B$15-(YEAR(INDEX(pgebdat,B149))),""),"")</f>
        <v/>
      </c>
      <c r="O149" s="115"/>
      <c r="P149" s="113"/>
      <c r="Q149" s="116"/>
      <c r="R149" s="149"/>
      <c r="S149" s="116"/>
      <c r="T149" s="116"/>
      <c r="U149" s="116"/>
      <c r="V149" s="113"/>
      <c r="W149" s="155" t="str">
        <f t="shared" si="61"/>
        <v/>
      </c>
      <c r="X149" s="26" t="str">
        <f t="shared" si="56"/>
        <v/>
      </c>
      <c r="Y149" s="26" t="str">
        <f t="shared" si="57"/>
        <v/>
      </c>
      <c r="Z149" s="26" t="str">
        <f t="shared" si="62"/>
        <v/>
      </c>
      <c r="AA149" s="26" t="str">
        <f t="shared" si="63"/>
        <v/>
      </c>
      <c r="AB149" s="26" t="str">
        <f t="shared" si="64"/>
        <v/>
      </c>
      <c r="AC149" s="26" t="str">
        <f t="shared" si="58"/>
        <v/>
      </c>
      <c r="AD149" s="26" t="str">
        <f>IF(OR(ISBLANK(U149),ISBLANK(Q149),U149="-"),"",IF(ISNA(MATCH(U149,libtwolang,0)),FALSE,IF(AND(Z149=TRUE,INDEX(codetform,MATCH(Qualifikation!Q149,libtform,0))&gt;=10311000,INDEX(codetform,MATCH(Qualifikation!Q149,libtform,0))&lt;=10319900),IF(AND(INDEX(codetwolang,MATCH(Qualifikation!U149,libtwolang,0))&gt;=1,INDEX(codetwolang,MATCH(Qualifikation!U149,libtwolang,0))&lt;=999),TRUE,FALSE),IF(AND(INDEX(codetwolang,MATCH(Qualifikation!U149,libtwolang,0))&gt;=10,INDEX(codetwolang,MATCH(Qualifikation!U149,libtwolang,0))&lt;=99),FALSE,TRUE))))</f>
        <v/>
      </c>
      <c r="AE149" s="26" t="str">
        <f t="shared" si="59"/>
        <v/>
      </c>
      <c r="AF149" s="62" t="str">
        <f t="shared" si="65"/>
        <v/>
      </c>
    </row>
    <row r="150" spans="1:32" x14ac:dyDescent="0.2">
      <c r="A150" s="46" t="str">
        <f t="shared" si="60"/>
        <v/>
      </c>
      <c r="B150" s="46" t="str">
        <f t="shared" si="44"/>
        <v/>
      </c>
      <c r="C150" s="71" t="str">
        <f t="shared" si="45"/>
        <v/>
      </c>
      <c r="D150" s="62" t="str">
        <f t="shared" si="46"/>
        <v/>
      </c>
      <c r="E150" s="62" t="str">
        <f t="shared" si="47"/>
        <v/>
      </c>
      <c r="F150" s="72" t="str">
        <f t="shared" si="48"/>
        <v/>
      </c>
      <c r="G150" s="72" t="str">
        <f t="shared" si="49"/>
        <v/>
      </c>
      <c r="H150" s="63" t="str">
        <f t="shared" si="50"/>
        <v/>
      </c>
      <c r="I150" s="63" t="str">
        <f t="shared" si="51"/>
        <v/>
      </c>
      <c r="J150" s="70" t="str">
        <f t="shared" si="52"/>
        <v/>
      </c>
      <c r="K150" s="70" t="str">
        <f t="shared" si="53"/>
        <v/>
      </c>
      <c r="L150" s="122" t="str">
        <f t="shared" si="54"/>
        <v/>
      </c>
      <c r="M150" s="122" t="str">
        <f t="shared" si="55"/>
        <v/>
      </c>
      <c r="N150" s="121" t="str">
        <f>IF(B150&lt;&gt;"",IF(INDEX(ctrlage,B150)=TRUE,Lieferung!$B$15-(YEAR(INDEX(pgebdat,B150))),""),"")</f>
        <v/>
      </c>
      <c r="O150" s="115"/>
      <c r="P150" s="113"/>
      <c r="Q150" s="116"/>
      <c r="R150" s="149"/>
      <c r="S150" s="116"/>
      <c r="T150" s="116"/>
      <c r="U150" s="116"/>
      <c r="V150" s="113"/>
      <c r="W150" s="155" t="str">
        <f t="shared" si="61"/>
        <v/>
      </c>
      <c r="X150" s="26" t="str">
        <f t="shared" si="56"/>
        <v/>
      </c>
      <c r="Y150" s="26" t="str">
        <f t="shared" si="57"/>
        <v/>
      </c>
      <c r="Z150" s="26" t="str">
        <f t="shared" si="62"/>
        <v/>
      </c>
      <c r="AA150" s="26" t="str">
        <f t="shared" si="63"/>
        <v/>
      </c>
      <c r="AB150" s="26" t="str">
        <f t="shared" si="64"/>
        <v/>
      </c>
      <c r="AC150" s="26" t="str">
        <f t="shared" si="58"/>
        <v/>
      </c>
      <c r="AD150" s="26" t="str">
        <f>IF(OR(ISBLANK(U150),ISBLANK(Q150),U150="-"),"",IF(ISNA(MATCH(U150,libtwolang,0)),FALSE,IF(AND(Z150=TRUE,INDEX(codetform,MATCH(Qualifikation!Q150,libtform,0))&gt;=10311000,INDEX(codetform,MATCH(Qualifikation!Q150,libtform,0))&lt;=10319900),IF(AND(INDEX(codetwolang,MATCH(Qualifikation!U150,libtwolang,0))&gt;=1,INDEX(codetwolang,MATCH(Qualifikation!U150,libtwolang,0))&lt;=999),TRUE,FALSE),IF(AND(INDEX(codetwolang,MATCH(Qualifikation!U150,libtwolang,0))&gt;=10,INDEX(codetwolang,MATCH(Qualifikation!U150,libtwolang,0))&lt;=99),FALSE,TRUE))))</f>
        <v/>
      </c>
      <c r="AE150" s="26" t="str">
        <f t="shared" si="59"/>
        <v/>
      </c>
      <c r="AF150" s="62" t="str">
        <f t="shared" si="65"/>
        <v/>
      </c>
    </row>
    <row r="151" spans="1:32" x14ac:dyDescent="0.2">
      <c r="A151" s="46" t="str">
        <f t="shared" si="60"/>
        <v/>
      </c>
      <c r="B151" s="46" t="str">
        <f t="shared" si="44"/>
        <v/>
      </c>
      <c r="C151" s="71" t="str">
        <f t="shared" si="45"/>
        <v/>
      </c>
      <c r="D151" s="62" t="str">
        <f t="shared" si="46"/>
        <v/>
      </c>
      <c r="E151" s="62" t="str">
        <f t="shared" si="47"/>
        <v/>
      </c>
      <c r="F151" s="72" t="str">
        <f t="shared" si="48"/>
        <v/>
      </c>
      <c r="G151" s="72" t="str">
        <f t="shared" si="49"/>
        <v/>
      </c>
      <c r="H151" s="63" t="str">
        <f t="shared" si="50"/>
        <v/>
      </c>
      <c r="I151" s="63" t="str">
        <f t="shared" si="51"/>
        <v/>
      </c>
      <c r="J151" s="70" t="str">
        <f t="shared" si="52"/>
        <v/>
      </c>
      <c r="K151" s="70" t="str">
        <f t="shared" si="53"/>
        <v/>
      </c>
      <c r="L151" s="122" t="str">
        <f t="shared" si="54"/>
        <v/>
      </c>
      <c r="M151" s="122" t="str">
        <f t="shared" si="55"/>
        <v/>
      </c>
      <c r="N151" s="121" t="str">
        <f>IF(B151&lt;&gt;"",IF(INDEX(ctrlage,B151)=TRUE,Lieferung!$B$15-(YEAR(INDEX(pgebdat,B151))),""),"")</f>
        <v/>
      </c>
      <c r="O151" s="115"/>
      <c r="P151" s="113"/>
      <c r="Q151" s="116"/>
      <c r="R151" s="149"/>
      <c r="S151" s="116"/>
      <c r="T151" s="116"/>
      <c r="U151" s="116"/>
      <c r="V151" s="113"/>
      <c r="W151" s="155" t="str">
        <f t="shared" si="61"/>
        <v/>
      </c>
      <c r="X151" s="26" t="str">
        <f t="shared" si="56"/>
        <v/>
      </c>
      <c r="Y151" s="26" t="str">
        <f t="shared" si="57"/>
        <v/>
      </c>
      <c r="Z151" s="26" t="str">
        <f t="shared" si="62"/>
        <v/>
      </c>
      <c r="AA151" s="26" t="str">
        <f t="shared" si="63"/>
        <v/>
      </c>
      <c r="AB151" s="26" t="str">
        <f t="shared" si="64"/>
        <v/>
      </c>
      <c r="AC151" s="26" t="str">
        <f t="shared" si="58"/>
        <v/>
      </c>
      <c r="AD151" s="26" t="str">
        <f>IF(OR(ISBLANK(U151),ISBLANK(Q151),U151="-"),"",IF(ISNA(MATCH(U151,libtwolang,0)),FALSE,IF(AND(Z151=TRUE,INDEX(codetform,MATCH(Qualifikation!Q151,libtform,0))&gt;=10311000,INDEX(codetform,MATCH(Qualifikation!Q151,libtform,0))&lt;=10319900),IF(AND(INDEX(codetwolang,MATCH(Qualifikation!U151,libtwolang,0))&gt;=1,INDEX(codetwolang,MATCH(Qualifikation!U151,libtwolang,0))&lt;=999),TRUE,FALSE),IF(AND(INDEX(codetwolang,MATCH(Qualifikation!U151,libtwolang,0))&gt;=10,INDEX(codetwolang,MATCH(Qualifikation!U151,libtwolang,0))&lt;=99),FALSE,TRUE))))</f>
        <v/>
      </c>
      <c r="AE151" s="26" t="str">
        <f t="shared" si="59"/>
        <v/>
      </c>
      <c r="AF151" s="62" t="str">
        <f t="shared" si="65"/>
        <v/>
      </c>
    </row>
    <row r="152" spans="1:32" x14ac:dyDescent="0.2">
      <c r="A152" s="46" t="str">
        <f t="shared" si="60"/>
        <v/>
      </c>
      <c r="B152" s="46" t="str">
        <f t="shared" si="44"/>
        <v/>
      </c>
      <c r="C152" s="71" t="str">
        <f t="shared" si="45"/>
        <v/>
      </c>
      <c r="D152" s="62" t="str">
        <f t="shared" si="46"/>
        <v/>
      </c>
      <c r="E152" s="62" t="str">
        <f t="shared" si="47"/>
        <v/>
      </c>
      <c r="F152" s="72" t="str">
        <f t="shared" si="48"/>
        <v/>
      </c>
      <c r="G152" s="72" t="str">
        <f t="shared" si="49"/>
        <v/>
      </c>
      <c r="H152" s="63" t="str">
        <f t="shared" si="50"/>
        <v/>
      </c>
      <c r="I152" s="63" t="str">
        <f t="shared" si="51"/>
        <v/>
      </c>
      <c r="J152" s="70" t="str">
        <f t="shared" si="52"/>
        <v/>
      </c>
      <c r="K152" s="70" t="str">
        <f t="shared" si="53"/>
        <v/>
      </c>
      <c r="L152" s="122" t="str">
        <f t="shared" si="54"/>
        <v/>
      </c>
      <c r="M152" s="122" t="str">
        <f t="shared" si="55"/>
        <v/>
      </c>
      <c r="N152" s="121" t="str">
        <f>IF(B152&lt;&gt;"",IF(INDEX(ctrlage,B152)=TRUE,Lieferung!$B$15-(YEAR(INDEX(pgebdat,B152))),""),"")</f>
        <v/>
      </c>
      <c r="O152" s="115"/>
      <c r="P152" s="113"/>
      <c r="Q152" s="116"/>
      <c r="R152" s="149"/>
      <c r="S152" s="116"/>
      <c r="T152" s="116"/>
      <c r="U152" s="116"/>
      <c r="V152" s="113"/>
      <c r="W152" s="155" t="str">
        <f t="shared" si="61"/>
        <v/>
      </c>
      <c r="X152" s="26" t="str">
        <f t="shared" si="56"/>
        <v/>
      </c>
      <c r="Y152" s="26" t="str">
        <f t="shared" si="57"/>
        <v/>
      </c>
      <c r="Z152" s="26" t="str">
        <f t="shared" si="62"/>
        <v/>
      </c>
      <c r="AA152" s="26" t="str">
        <f t="shared" si="63"/>
        <v/>
      </c>
      <c r="AB152" s="26" t="str">
        <f t="shared" si="64"/>
        <v/>
      </c>
      <c r="AC152" s="26" t="str">
        <f t="shared" si="58"/>
        <v/>
      </c>
      <c r="AD152" s="26" t="str">
        <f>IF(OR(ISBLANK(U152),ISBLANK(Q152),U152="-"),"",IF(ISNA(MATCH(U152,libtwolang,0)),FALSE,IF(AND(Z152=TRUE,INDEX(codetform,MATCH(Qualifikation!Q152,libtform,0))&gt;=10311000,INDEX(codetform,MATCH(Qualifikation!Q152,libtform,0))&lt;=10319900),IF(AND(INDEX(codetwolang,MATCH(Qualifikation!U152,libtwolang,0))&gt;=1,INDEX(codetwolang,MATCH(Qualifikation!U152,libtwolang,0))&lt;=999),TRUE,FALSE),IF(AND(INDEX(codetwolang,MATCH(Qualifikation!U152,libtwolang,0))&gt;=10,INDEX(codetwolang,MATCH(Qualifikation!U152,libtwolang,0))&lt;=99),FALSE,TRUE))))</f>
        <v/>
      </c>
      <c r="AE152" s="26" t="str">
        <f t="shared" si="59"/>
        <v/>
      </c>
      <c r="AF152" s="62" t="str">
        <f t="shared" si="65"/>
        <v/>
      </c>
    </row>
    <row r="153" spans="1:32" x14ac:dyDescent="0.2">
      <c r="A153" s="46" t="str">
        <f t="shared" si="60"/>
        <v/>
      </c>
      <c r="B153" s="46" t="str">
        <f t="shared" si="44"/>
        <v/>
      </c>
      <c r="C153" s="71" t="str">
        <f t="shared" si="45"/>
        <v/>
      </c>
      <c r="D153" s="62" t="str">
        <f t="shared" si="46"/>
        <v/>
      </c>
      <c r="E153" s="62" t="str">
        <f t="shared" si="47"/>
        <v/>
      </c>
      <c r="F153" s="72" t="str">
        <f t="shared" si="48"/>
        <v/>
      </c>
      <c r="G153" s="72" t="str">
        <f t="shared" si="49"/>
        <v/>
      </c>
      <c r="H153" s="63" t="str">
        <f t="shared" si="50"/>
        <v/>
      </c>
      <c r="I153" s="63" t="str">
        <f t="shared" si="51"/>
        <v/>
      </c>
      <c r="J153" s="70" t="str">
        <f t="shared" si="52"/>
        <v/>
      </c>
      <c r="K153" s="70" t="str">
        <f t="shared" si="53"/>
        <v/>
      </c>
      <c r="L153" s="122" t="str">
        <f t="shared" si="54"/>
        <v/>
      </c>
      <c r="M153" s="122" t="str">
        <f t="shared" si="55"/>
        <v/>
      </c>
      <c r="N153" s="121" t="str">
        <f>IF(B153&lt;&gt;"",IF(INDEX(ctrlage,B153)=TRUE,Lieferung!$B$15-(YEAR(INDEX(pgebdat,B153))),""),"")</f>
        <v/>
      </c>
      <c r="O153" s="115"/>
      <c r="P153" s="113"/>
      <c r="Q153" s="116"/>
      <c r="R153" s="149"/>
      <c r="S153" s="116"/>
      <c r="T153" s="116"/>
      <c r="U153" s="116"/>
      <c r="V153" s="113"/>
      <c r="W153" s="155" t="str">
        <f t="shared" si="61"/>
        <v/>
      </c>
      <c r="X153" s="26" t="str">
        <f t="shared" si="56"/>
        <v/>
      </c>
      <c r="Y153" s="26" t="str">
        <f t="shared" si="57"/>
        <v/>
      </c>
      <c r="Z153" s="26" t="str">
        <f t="shared" si="62"/>
        <v/>
      </c>
      <c r="AA153" s="26" t="str">
        <f t="shared" si="63"/>
        <v/>
      </c>
      <c r="AB153" s="26" t="str">
        <f t="shared" si="64"/>
        <v/>
      </c>
      <c r="AC153" s="26" t="str">
        <f t="shared" si="58"/>
        <v/>
      </c>
      <c r="AD153" s="26" t="str">
        <f>IF(OR(ISBLANK(U153),ISBLANK(Q153),U153="-"),"",IF(ISNA(MATCH(U153,libtwolang,0)),FALSE,IF(AND(Z153=TRUE,INDEX(codetform,MATCH(Qualifikation!Q153,libtform,0))&gt;=10311000,INDEX(codetform,MATCH(Qualifikation!Q153,libtform,0))&lt;=10319900),IF(AND(INDEX(codetwolang,MATCH(Qualifikation!U153,libtwolang,0))&gt;=1,INDEX(codetwolang,MATCH(Qualifikation!U153,libtwolang,0))&lt;=999),TRUE,FALSE),IF(AND(INDEX(codetwolang,MATCH(Qualifikation!U153,libtwolang,0))&gt;=10,INDEX(codetwolang,MATCH(Qualifikation!U153,libtwolang,0))&lt;=99),FALSE,TRUE))))</f>
        <v/>
      </c>
      <c r="AE153" s="26" t="str">
        <f t="shared" si="59"/>
        <v/>
      </c>
      <c r="AF153" s="62" t="str">
        <f t="shared" si="65"/>
        <v/>
      </c>
    </row>
    <row r="154" spans="1:32" x14ac:dyDescent="0.2">
      <c r="A154" s="46" t="str">
        <f t="shared" si="60"/>
        <v/>
      </c>
      <c r="B154" s="46" t="str">
        <f t="shared" si="44"/>
        <v/>
      </c>
      <c r="C154" s="71" t="str">
        <f t="shared" si="45"/>
        <v/>
      </c>
      <c r="D154" s="62" t="str">
        <f t="shared" si="46"/>
        <v/>
      </c>
      <c r="E154" s="62" t="str">
        <f t="shared" si="47"/>
        <v/>
      </c>
      <c r="F154" s="72" t="str">
        <f t="shared" si="48"/>
        <v/>
      </c>
      <c r="G154" s="72" t="str">
        <f t="shared" si="49"/>
        <v/>
      </c>
      <c r="H154" s="63" t="str">
        <f t="shared" si="50"/>
        <v/>
      </c>
      <c r="I154" s="63" t="str">
        <f t="shared" si="51"/>
        <v/>
      </c>
      <c r="J154" s="70" t="str">
        <f t="shared" si="52"/>
        <v/>
      </c>
      <c r="K154" s="70" t="str">
        <f t="shared" si="53"/>
        <v/>
      </c>
      <c r="L154" s="122" t="str">
        <f t="shared" si="54"/>
        <v/>
      </c>
      <c r="M154" s="122" t="str">
        <f t="shared" si="55"/>
        <v/>
      </c>
      <c r="N154" s="121" t="str">
        <f>IF(B154&lt;&gt;"",IF(INDEX(ctrlage,B154)=TRUE,Lieferung!$B$15-(YEAR(INDEX(pgebdat,B154))),""),"")</f>
        <v/>
      </c>
      <c r="O154" s="115"/>
      <c r="P154" s="113"/>
      <c r="Q154" s="116"/>
      <c r="R154" s="149"/>
      <c r="S154" s="116"/>
      <c r="T154" s="116"/>
      <c r="U154" s="116"/>
      <c r="V154" s="113"/>
      <c r="W154" s="155" t="str">
        <f t="shared" si="61"/>
        <v/>
      </c>
      <c r="X154" s="26" t="str">
        <f t="shared" si="56"/>
        <v/>
      </c>
      <c r="Y154" s="26" t="str">
        <f t="shared" si="57"/>
        <v/>
      </c>
      <c r="Z154" s="26" t="str">
        <f t="shared" si="62"/>
        <v/>
      </c>
      <c r="AA154" s="26" t="str">
        <f t="shared" si="63"/>
        <v/>
      </c>
      <c r="AB154" s="26" t="str">
        <f t="shared" si="64"/>
        <v/>
      </c>
      <c r="AC154" s="26" t="str">
        <f t="shared" si="58"/>
        <v/>
      </c>
      <c r="AD154" s="26" t="str">
        <f>IF(OR(ISBLANK(U154),ISBLANK(Q154),U154="-"),"",IF(ISNA(MATCH(U154,libtwolang,0)),FALSE,IF(AND(Z154=TRUE,INDEX(codetform,MATCH(Qualifikation!Q154,libtform,0))&gt;=10311000,INDEX(codetform,MATCH(Qualifikation!Q154,libtform,0))&lt;=10319900),IF(AND(INDEX(codetwolang,MATCH(Qualifikation!U154,libtwolang,0))&gt;=1,INDEX(codetwolang,MATCH(Qualifikation!U154,libtwolang,0))&lt;=999),TRUE,FALSE),IF(AND(INDEX(codetwolang,MATCH(Qualifikation!U154,libtwolang,0))&gt;=10,INDEX(codetwolang,MATCH(Qualifikation!U154,libtwolang,0))&lt;=99),FALSE,TRUE))))</f>
        <v/>
      </c>
      <c r="AE154" s="26" t="str">
        <f t="shared" si="59"/>
        <v/>
      </c>
      <c r="AF154" s="62" t="str">
        <f t="shared" si="65"/>
        <v/>
      </c>
    </row>
    <row r="155" spans="1:32" x14ac:dyDescent="0.2">
      <c r="A155" s="46" t="str">
        <f t="shared" si="60"/>
        <v/>
      </c>
      <c r="B155" s="46" t="str">
        <f t="shared" si="44"/>
        <v/>
      </c>
      <c r="C155" s="71" t="str">
        <f t="shared" si="45"/>
        <v/>
      </c>
      <c r="D155" s="62" t="str">
        <f t="shared" si="46"/>
        <v/>
      </c>
      <c r="E155" s="62" t="str">
        <f t="shared" si="47"/>
        <v/>
      </c>
      <c r="F155" s="72" t="str">
        <f t="shared" si="48"/>
        <v/>
      </c>
      <c r="G155" s="72" t="str">
        <f t="shared" si="49"/>
        <v/>
      </c>
      <c r="H155" s="63" t="str">
        <f t="shared" si="50"/>
        <v/>
      </c>
      <c r="I155" s="63" t="str">
        <f t="shared" si="51"/>
        <v/>
      </c>
      <c r="J155" s="70" t="str">
        <f t="shared" si="52"/>
        <v/>
      </c>
      <c r="K155" s="70" t="str">
        <f t="shared" si="53"/>
        <v/>
      </c>
      <c r="L155" s="122" t="str">
        <f t="shared" si="54"/>
        <v/>
      </c>
      <c r="M155" s="122" t="str">
        <f t="shared" si="55"/>
        <v/>
      </c>
      <c r="N155" s="121" t="str">
        <f>IF(B155&lt;&gt;"",IF(INDEX(ctrlage,B155)=TRUE,Lieferung!$B$15-(YEAR(INDEX(pgebdat,B155))),""),"")</f>
        <v/>
      </c>
      <c r="O155" s="115"/>
      <c r="P155" s="113"/>
      <c r="Q155" s="116"/>
      <c r="R155" s="149"/>
      <c r="S155" s="116"/>
      <c r="T155" s="116"/>
      <c r="U155" s="116"/>
      <c r="V155" s="113"/>
      <c r="W155" s="155" t="str">
        <f t="shared" si="61"/>
        <v/>
      </c>
      <c r="X155" s="26" t="str">
        <f t="shared" si="56"/>
        <v/>
      </c>
      <c r="Y155" s="26" t="str">
        <f t="shared" si="57"/>
        <v/>
      </c>
      <c r="Z155" s="26" t="str">
        <f t="shared" si="62"/>
        <v/>
      </c>
      <c r="AA155" s="26" t="str">
        <f t="shared" si="63"/>
        <v/>
      </c>
      <c r="AB155" s="26" t="str">
        <f t="shared" si="64"/>
        <v/>
      </c>
      <c r="AC155" s="26" t="str">
        <f t="shared" si="58"/>
        <v/>
      </c>
      <c r="AD155" s="26" t="str">
        <f>IF(OR(ISBLANK(U155),ISBLANK(Q155),U155="-"),"",IF(ISNA(MATCH(U155,libtwolang,0)),FALSE,IF(AND(Z155=TRUE,INDEX(codetform,MATCH(Qualifikation!Q155,libtform,0))&gt;=10311000,INDEX(codetform,MATCH(Qualifikation!Q155,libtform,0))&lt;=10319900),IF(AND(INDEX(codetwolang,MATCH(Qualifikation!U155,libtwolang,0))&gt;=1,INDEX(codetwolang,MATCH(Qualifikation!U155,libtwolang,0))&lt;=999),TRUE,FALSE),IF(AND(INDEX(codetwolang,MATCH(Qualifikation!U155,libtwolang,0))&gt;=10,INDEX(codetwolang,MATCH(Qualifikation!U155,libtwolang,0))&lt;=99),FALSE,TRUE))))</f>
        <v/>
      </c>
      <c r="AE155" s="26" t="str">
        <f t="shared" si="59"/>
        <v/>
      </c>
      <c r="AF155" s="62" t="str">
        <f t="shared" si="65"/>
        <v/>
      </c>
    </row>
    <row r="156" spans="1:32" x14ac:dyDescent="0.2">
      <c r="A156" s="46" t="str">
        <f t="shared" si="60"/>
        <v/>
      </c>
      <c r="B156" s="46" t="str">
        <f t="shared" si="44"/>
        <v/>
      </c>
      <c r="C156" s="71" t="str">
        <f t="shared" si="45"/>
        <v/>
      </c>
      <c r="D156" s="62" t="str">
        <f t="shared" si="46"/>
        <v/>
      </c>
      <c r="E156" s="62" t="str">
        <f t="shared" si="47"/>
        <v/>
      </c>
      <c r="F156" s="72" t="str">
        <f t="shared" si="48"/>
        <v/>
      </c>
      <c r="G156" s="72" t="str">
        <f t="shared" si="49"/>
        <v/>
      </c>
      <c r="H156" s="63" t="str">
        <f t="shared" si="50"/>
        <v/>
      </c>
      <c r="I156" s="63" t="str">
        <f t="shared" si="51"/>
        <v/>
      </c>
      <c r="J156" s="70" t="str">
        <f t="shared" si="52"/>
        <v/>
      </c>
      <c r="K156" s="70" t="str">
        <f t="shared" si="53"/>
        <v/>
      </c>
      <c r="L156" s="122" t="str">
        <f t="shared" si="54"/>
        <v/>
      </c>
      <c r="M156" s="122" t="str">
        <f t="shared" si="55"/>
        <v/>
      </c>
      <c r="N156" s="121" t="str">
        <f>IF(B156&lt;&gt;"",IF(INDEX(ctrlage,B156)=TRUE,Lieferung!$B$15-(YEAR(INDEX(pgebdat,B156))),""),"")</f>
        <v/>
      </c>
      <c r="O156" s="115"/>
      <c r="P156" s="113"/>
      <c r="Q156" s="116"/>
      <c r="R156" s="149"/>
      <c r="S156" s="116"/>
      <c r="T156" s="116"/>
      <c r="U156" s="116"/>
      <c r="V156" s="113"/>
      <c r="W156" s="155" t="str">
        <f t="shared" si="61"/>
        <v/>
      </c>
      <c r="X156" s="26" t="str">
        <f t="shared" si="56"/>
        <v/>
      </c>
      <c r="Y156" s="26" t="str">
        <f t="shared" si="57"/>
        <v/>
      </c>
      <c r="Z156" s="26" t="str">
        <f t="shared" si="62"/>
        <v/>
      </c>
      <c r="AA156" s="26" t="str">
        <f t="shared" si="63"/>
        <v/>
      </c>
      <c r="AB156" s="26" t="str">
        <f t="shared" si="64"/>
        <v/>
      </c>
      <c r="AC156" s="26" t="str">
        <f t="shared" si="58"/>
        <v/>
      </c>
      <c r="AD156" s="26" t="str">
        <f>IF(OR(ISBLANK(U156),ISBLANK(Q156),U156="-"),"",IF(ISNA(MATCH(U156,libtwolang,0)),FALSE,IF(AND(Z156=TRUE,INDEX(codetform,MATCH(Qualifikation!Q156,libtform,0))&gt;=10311000,INDEX(codetform,MATCH(Qualifikation!Q156,libtform,0))&lt;=10319900),IF(AND(INDEX(codetwolang,MATCH(Qualifikation!U156,libtwolang,0))&gt;=1,INDEX(codetwolang,MATCH(Qualifikation!U156,libtwolang,0))&lt;=999),TRUE,FALSE),IF(AND(INDEX(codetwolang,MATCH(Qualifikation!U156,libtwolang,0))&gt;=10,INDEX(codetwolang,MATCH(Qualifikation!U156,libtwolang,0))&lt;=99),FALSE,TRUE))))</f>
        <v/>
      </c>
      <c r="AE156" s="26" t="str">
        <f t="shared" si="59"/>
        <v/>
      </c>
      <c r="AF156" s="62" t="str">
        <f t="shared" si="65"/>
        <v/>
      </c>
    </row>
    <row r="157" spans="1:32" x14ac:dyDescent="0.2">
      <c r="A157" s="46" t="str">
        <f t="shared" si="60"/>
        <v/>
      </c>
      <c r="B157" s="46" t="str">
        <f t="shared" si="44"/>
        <v/>
      </c>
      <c r="C157" s="71" t="str">
        <f t="shared" si="45"/>
        <v/>
      </c>
      <c r="D157" s="62" t="str">
        <f t="shared" si="46"/>
        <v/>
      </c>
      <c r="E157" s="62" t="str">
        <f t="shared" si="47"/>
        <v/>
      </c>
      <c r="F157" s="72" t="str">
        <f t="shared" si="48"/>
        <v/>
      </c>
      <c r="G157" s="72" t="str">
        <f t="shared" si="49"/>
        <v/>
      </c>
      <c r="H157" s="63" t="str">
        <f t="shared" si="50"/>
        <v/>
      </c>
      <c r="I157" s="63" t="str">
        <f t="shared" si="51"/>
        <v/>
      </c>
      <c r="J157" s="70" t="str">
        <f t="shared" si="52"/>
        <v/>
      </c>
      <c r="K157" s="70" t="str">
        <f t="shared" si="53"/>
        <v/>
      </c>
      <c r="L157" s="122" t="str">
        <f t="shared" si="54"/>
        <v/>
      </c>
      <c r="M157" s="122" t="str">
        <f t="shared" si="55"/>
        <v/>
      </c>
      <c r="N157" s="121" t="str">
        <f>IF(B157&lt;&gt;"",IF(INDEX(ctrlage,B157)=TRUE,Lieferung!$B$15-(YEAR(INDEX(pgebdat,B157))),""),"")</f>
        <v/>
      </c>
      <c r="O157" s="115"/>
      <c r="P157" s="113"/>
      <c r="Q157" s="116"/>
      <c r="R157" s="149"/>
      <c r="S157" s="116"/>
      <c r="T157" s="116"/>
      <c r="U157" s="116"/>
      <c r="V157" s="113"/>
      <c r="W157" s="155" t="str">
        <f t="shared" si="61"/>
        <v/>
      </c>
      <c r="X157" s="26" t="str">
        <f t="shared" si="56"/>
        <v/>
      </c>
      <c r="Y157" s="26" t="str">
        <f t="shared" si="57"/>
        <v/>
      </c>
      <c r="Z157" s="26" t="str">
        <f t="shared" si="62"/>
        <v/>
      </c>
      <c r="AA157" s="26" t="str">
        <f t="shared" si="63"/>
        <v/>
      </c>
      <c r="AB157" s="26" t="str">
        <f t="shared" si="64"/>
        <v/>
      </c>
      <c r="AC157" s="26" t="str">
        <f t="shared" si="58"/>
        <v/>
      </c>
      <c r="AD157" s="26" t="str">
        <f>IF(OR(ISBLANK(U157),ISBLANK(Q157),U157="-"),"",IF(ISNA(MATCH(U157,libtwolang,0)),FALSE,IF(AND(Z157=TRUE,INDEX(codetform,MATCH(Qualifikation!Q157,libtform,0))&gt;=10311000,INDEX(codetform,MATCH(Qualifikation!Q157,libtform,0))&lt;=10319900),IF(AND(INDEX(codetwolang,MATCH(Qualifikation!U157,libtwolang,0))&gt;=1,INDEX(codetwolang,MATCH(Qualifikation!U157,libtwolang,0))&lt;=999),TRUE,FALSE),IF(AND(INDEX(codetwolang,MATCH(Qualifikation!U157,libtwolang,0))&gt;=10,INDEX(codetwolang,MATCH(Qualifikation!U157,libtwolang,0))&lt;=99),FALSE,TRUE))))</f>
        <v/>
      </c>
      <c r="AE157" s="26" t="str">
        <f t="shared" si="59"/>
        <v/>
      </c>
      <c r="AF157" s="62" t="str">
        <f t="shared" si="65"/>
        <v/>
      </c>
    </row>
    <row r="158" spans="1:32" x14ac:dyDescent="0.2">
      <c r="A158" s="46" t="str">
        <f t="shared" si="60"/>
        <v/>
      </c>
      <c r="B158" s="46" t="str">
        <f t="shared" si="44"/>
        <v/>
      </c>
      <c r="C158" s="71" t="str">
        <f t="shared" si="45"/>
        <v/>
      </c>
      <c r="D158" s="62" t="str">
        <f t="shared" si="46"/>
        <v/>
      </c>
      <c r="E158" s="62" t="str">
        <f t="shared" si="47"/>
        <v/>
      </c>
      <c r="F158" s="72" t="str">
        <f t="shared" si="48"/>
        <v/>
      </c>
      <c r="G158" s="72" t="str">
        <f t="shared" si="49"/>
        <v/>
      </c>
      <c r="H158" s="63" t="str">
        <f t="shared" si="50"/>
        <v/>
      </c>
      <c r="I158" s="63" t="str">
        <f t="shared" si="51"/>
        <v/>
      </c>
      <c r="J158" s="70" t="str">
        <f t="shared" si="52"/>
        <v/>
      </c>
      <c r="K158" s="70" t="str">
        <f t="shared" si="53"/>
        <v/>
      </c>
      <c r="L158" s="122" t="str">
        <f t="shared" si="54"/>
        <v/>
      </c>
      <c r="M158" s="122" t="str">
        <f t="shared" si="55"/>
        <v/>
      </c>
      <c r="N158" s="121" t="str">
        <f>IF(B158&lt;&gt;"",IF(INDEX(ctrlage,B158)=TRUE,Lieferung!$B$15-(YEAR(INDEX(pgebdat,B158))),""),"")</f>
        <v/>
      </c>
      <c r="O158" s="115"/>
      <c r="P158" s="113"/>
      <c r="Q158" s="116"/>
      <c r="R158" s="149"/>
      <c r="S158" s="116"/>
      <c r="T158" s="116"/>
      <c r="U158" s="116"/>
      <c r="V158" s="113"/>
      <c r="W158" s="155" t="str">
        <f t="shared" si="61"/>
        <v/>
      </c>
      <c r="X158" s="26" t="str">
        <f t="shared" si="56"/>
        <v/>
      </c>
      <c r="Y158" s="26" t="str">
        <f t="shared" si="57"/>
        <v/>
      </c>
      <c r="Z158" s="26" t="str">
        <f t="shared" si="62"/>
        <v/>
      </c>
      <c r="AA158" s="26" t="str">
        <f t="shared" si="63"/>
        <v/>
      </c>
      <c r="AB158" s="26" t="str">
        <f t="shared" si="64"/>
        <v/>
      </c>
      <c r="AC158" s="26" t="str">
        <f t="shared" si="58"/>
        <v/>
      </c>
      <c r="AD158" s="26" t="str">
        <f>IF(OR(ISBLANK(U158),ISBLANK(Q158),U158="-"),"",IF(ISNA(MATCH(U158,libtwolang,0)),FALSE,IF(AND(Z158=TRUE,INDEX(codetform,MATCH(Qualifikation!Q158,libtform,0))&gt;=10311000,INDEX(codetform,MATCH(Qualifikation!Q158,libtform,0))&lt;=10319900),IF(AND(INDEX(codetwolang,MATCH(Qualifikation!U158,libtwolang,0))&gt;=1,INDEX(codetwolang,MATCH(Qualifikation!U158,libtwolang,0))&lt;=999),TRUE,FALSE),IF(AND(INDEX(codetwolang,MATCH(Qualifikation!U158,libtwolang,0))&gt;=10,INDEX(codetwolang,MATCH(Qualifikation!U158,libtwolang,0))&lt;=99),FALSE,TRUE))))</f>
        <v/>
      </c>
      <c r="AE158" s="26" t="str">
        <f t="shared" si="59"/>
        <v/>
      </c>
      <c r="AF158" s="62" t="str">
        <f t="shared" si="65"/>
        <v/>
      </c>
    </row>
    <row r="159" spans="1:32" x14ac:dyDescent="0.2">
      <c r="A159" s="46" t="str">
        <f t="shared" si="60"/>
        <v/>
      </c>
      <c r="B159" s="46" t="str">
        <f t="shared" si="44"/>
        <v/>
      </c>
      <c r="C159" s="71" t="str">
        <f t="shared" si="45"/>
        <v/>
      </c>
      <c r="D159" s="62" t="str">
        <f t="shared" si="46"/>
        <v/>
      </c>
      <c r="E159" s="62" t="str">
        <f t="shared" si="47"/>
        <v/>
      </c>
      <c r="F159" s="72" t="str">
        <f t="shared" si="48"/>
        <v/>
      </c>
      <c r="G159" s="72" t="str">
        <f t="shared" si="49"/>
        <v/>
      </c>
      <c r="H159" s="63" t="str">
        <f t="shared" si="50"/>
        <v/>
      </c>
      <c r="I159" s="63" t="str">
        <f t="shared" si="51"/>
        <v/>
      </c>
      <c r="J159" s="70" t="str">
        <f t="shared" si="52"/>
        <v/>
      </c>
      <c r="K159" s="70" t="str">
        <f t="shared" si="53"/>
        <v/>
      </c>
      <c r="L159" s="122" t="str">
        <f t="shared" si="54"/>
        <v/>
      </c>
      <c r="M159" s="122" t="str">
        <f t="shared" si="55"/>
        <v/>
      </c>
      <c r="N159" s="121" t="str">
        <f>IF(B159&lt;&gt;"",IF(INDEX(ctrlage,B159)=TRUE,Lieferung!$B$15-(YEAR(INDEX(pgebdat,B159))),""),"")</f>
        <v/>
      </c>
      <c r="O159" s="115"/>
      <c r="P159" s="113"/>
      <c r="Q159" s="116"/>
      <c r="R159" s="149"/>
      <c r="S159" s="116"/>
      <c r="T159" s="116"/>
      <c r="U159" s="116"/>
      <c r="V159" s="113"/>
      <c r="W159" s="155" t="str">
        <f t="shared" si="61"/>
        <v/>
      </c>
      <c r="X159" s="26" t="str">
        <f t="shared" si="56"/>
        <v/>
      </c>
      <c r="Y159" s="26" t="str">
        <f t="shared" si="57"/>
        <v/>
      </c>
      <c r="Z159" s="26" t="str">
        <f t="shared" si="62"/>
        <v/>
      </c>
      <c r="AA159" s="26" t="str">
        <f t="shared" si="63"/>
        <v/>
      </c>
      <c r="AB159" s="26" t="str">
        <f t="shared" si="64"/>
        <v/>
      </c>
      <c r="AC159" s="26" t="str">
        <f t="shared" si="58"/>
        <v/>
      </c>
      <c r="AD159" s="26" t="str">
        <f>IF(OR(ISBLANK(U159),ISBLANK(Q159),U159="-"),"",IF(ISNA(MATCH(U159,libtwolang,0)),FALSE,IF(AND(Z159=TRUE,INDEX(codetform,MATCH(Qualifikation!Q159,libtform,0))&gt;=10311000,INDEX(codetform,MATCH(Qualifikation!Q159,libtform,0))&lt;=10319900),IF(AND(INDEX(codetwolang,MATCH(Qualifikation!U159,libtwolang,0))&gt;=1,INDEX(codetwolang,MATCH(Qualifikation!U159,libtwolang,0))&lt;=999),TRUE,FALSE),IF(AND(INDEX(codetwolang,MATCH(Qualifikation!U159,libtwolang,0))&gt;=10,INDEX(codetwolang,MATCH(Qualifikation!U159,libtwolang,0))&lt;=99),FALSE,TRUE))))</f>
        <v/>
      </c>
      <c r="AE159" s="26" t="str">
        <f t="shared" si="59"/>
        <v/>
      </c>
      <c r="AF159" s="62" t="str">
        <f t="shared" si="65"/>
        <v/>
      </c>
    </row>
    <row r="160" spans="1:32" x14ac:dyDescent="0.2">
      <c r="A160" s="46" t="str">
        <f t="shared" si="60"/>
        <v/>
      </c>
      <c r="B160" s="46" t="str">
        <f t="shared" si="44"/>
        <v/>
      </c>
      <c r="C160" s="71" t="str">
        <f t="shared" si="45"/>
        <v/>
      </c>
      <c r="D160" s="62" t="str">
        <f t="shared" si="46"/>
        <v/>
      </c>
      <c r="E160" s="62" t="str">
        <f t="shared" si="47"/>
        <v/>
      </c>
      <c r="F160" s="72" t="str">
        <f t="shared" si="48"/>
        <v/>
      </c>
      <c r="G160" s="72" t="str">
        <f t="shared" si="49"/>
        <v/>
      </c>
      <c r="H160" s="63" t="str">
        <f t="shared" si="50"/>
        <v/>
      </c>
      <c r="I160" s="63" t="str">
        <f t="shared" si="51"/>
        <v/>
      </c>
      <c r="J160" s="70" t="str">
        <f t="shared" si="52"/>
        <v/>
      </c>
      <c r="K160" s="70" t="str">
        <f t="shared" si="53"/>
        <v/>
      </c>
      <c r="L160" s="122" t="str">
        <f t="shared" si="54"/>
        <v/>
      </c>
      <c r="M160" s="122" t="str">
        <f t="shared" si="55"/>
        <v/>
      </c>
      <c r="N160" s="121" t="str">
        <f>IF(B160&lt;&gt;"",IF(INDEX(ctrlage,B160)=TRUE,Lieferung!$B$15-(YEAR(INDEX(pgebdat,B160))),""),"")</f>
        <v/>
      </c>
      <c r="O160" s="115"/>
      <c r="P160" s="113"/>
      <c r="Q160" s="116"/>
      <c r="R160" s="149"/>
      <c r="S160" s="116"/>
      <c r="T160" s="116"/>
      <c r="U160" s="116"/>
      <c r="V160" s="113"/>
      <c r="W160" s="155" t="str">
        <f t="shared" si="61"/>
        <v/>
      </c>
      <c r="X160" s="26" t="str">
        <f t="shared" si="56"/>
        <v/>
      </c>
      <c r="Y160" s="26" t="str">
        <f t="shared" si="57"/>
        <v/>
      </c>
      <c r="Z160" s="26" t="str">
        <f t="shared" si="62"/>
        <v/>
      </c>
      <c r="AA160" s="26" t="str">
        <f t="shared" si="63"/>
        <v/>
      </c>
      <c r="AB160" s="26" t="str">
        <f t="shared" si="64"/>
        <v/>
      </c>
      <c r="AC160" s="26" t="str">
        <f t="shared" si="58"/>
        <v/>
      </c>
      <c r="AD160" s="26" t="str">
        <f>IF(OR(ISBLANK(U160),ISBLANK(Q160),U160="-"),"",IF(ISNA(MATCH(U160,libtwolang,0)),FALSE,IF(AND(Z160=TRUE,INDEX(codetform,MATCH(Qualifikation!Q160,libtform,0))&gt;=10311000,INDEX(codetform,MATCH(Qualifikation!Q160,libtform,0))&lt;=10319900),IF(AND(INDEX(codetwolang,MATCH(Qualifikation!U160,libtwolang,0))&gt;=1,INDEX(codetwolang,MATCH(Qualifikation!U160,libtwolang,0))&lt;=999),TRUE,FALSE),IF(AND(INDEX(codetwolang,MATCH(Qualifikation!U160,libtwolang,0))&gt;=10,INDEX(codetwolang,MATCH(Qualifikation!U160,libtwolang,0))&lt;=99),FALSE,TRUE))))</f>
        <v/>
      </c>
      <c r="AE160" s="26" t="str">
        <f t="shared" si="59"/>
        <v/>
      </c>
      <c r="AF160" s="62" t="str">
        <f t="shared" si="65"/>
        <v/>
      </c>
    </row>
    <row r="161" spans="1:32" x14ac:dyDescent="0.2">
      <c r="A161" s="46" t="str">
        <f t="shared" si="60"/>
        <v/>
      </c>
      <c r="B161" s="46" t="str">
        <f t="shared" si="44"/>
        <v/>
      </c>
      <c r="C161" s="71" t="str">
        <f t="shared" si="45"/>
        <v/>
      </c>
      <c r="D161" s="62" t="str">
        <f t="shared" si="46"/>
        <v/>
      </c>
      <c r="E161" s="62" t="str">
        <f t="shared" si="47"/>
        <v/>
      </c>
      <c r="F161" s="72" t="str">
        <f t="shared" si="48"/>
        <v/>
      </c>
      <c r="G161" s="72" t="str">
        <f t="shared" si="49"/>
        <v/>
      </c>
      <c r="H161" s="63" t="str">
        <f t="shared" si="50"/>
        <v/>
      </c>
      <c r="I161" s="63" t="str">
        <f t="shared" si="51"/>
        <v/>
      </c>
      <c r="J161" s="70" t="str">
        <f t="shared" si="52"/>
        <v/>
      </c>
      <c r="K161" s="70" t="str">
        <f t="shared" si="53"/>
        <v/>
      </c>
      <c r="L161" s="122" t="str">
        <f t="shared" si="54"/>
        <v/>
      </c>
      <c r="M161" s="122" t="str">
        <f t="shared" si="55"/>
        <v/>
      </c>
      <c r="N161" s="121" t="str">
        <f>IF(B161&lt;&gt;"",IF(INDEX(ctrlage,B161)=TRUE,Lieferung!$B$15-(YEAR(INDEX(pgebdat,B161))),""),"")</f>
        <v/>
      </c>
      <c r="O161" s="115"/>
      <c r="P161" s="113"/>
      <c r="Q161" s="116"/>
      <c r="R161" s="149"/>
      <c r="S161" s="116"/>
      <c r="T161" s="116"/>
      <c r="U161" s="116"/>
      <c r="V161" s="113"/>
      <c r="W161" s="155" t="str">
        <f t="shared" si="61"/>
        <v/>
      </c>
      <c r="X161" s="26" t="str">
        <f t="shared" si="56"/>
        <v/>
      </c>
      <c r="Y161" s="26" t="str">
        <f t="shared" si="57"/>
        <v/>
      </c>
      <c r="Z161" s="26" t="str">
        <f t="shared" si="62"/>
        <v/>
      </c>
      <c r="AA161" s="26" t="str">
        <f t="shared" si="63"/>
        <v/>
      </c>
      <c r="AB161" s="26" t="str">
        <f t="shared" si="64"/>
        <v/>
      </c>
      <c r="AC161" s="26" t="str">
        <f t="shared" si="58"/>
        <v/>
      </c>
      <c r="AD161" s="26" t="str">
        <f>IF(OR(ISBLANK(U161),ISBLANK(Q161),U161="-"),"",IF(ISNA(MATCH(U161,libtwolang,0)),FALSE,IF(AND(Z161=TRUE,INDEX(codetform,MATCH(Qualifikation!Q161,libtform,0))&gt;=10311000,INDEX(codetform,MATCH(Qualifikation!Q161,libtform,0))&lt;=10319900),IF(AND(INDEX(codetwolang,MATCH(Qualifikation!U161,libtwolang,0))&gt;=1,INDEX(codetwolang,MATCH(Qualifikation!U161,libtwolang,0))&lt;=999),TRUE,FALSE),IF(AND(INDEX(codetwolang,MATCH(Qualifikation!U161,libtwolang,0))&gt;=10,INDEX(codetwolang,MATCH(Qualifikation!U161,libtwolang,0))&lt;=99),FALSE,TRUE))))</f>
        <v/>
      </c>
      <c r="AE161" s="26" t="str">
        <f t="shared" si="59"/>
        <v/>
      </c>
      <c r="AF161" s="62" t="str">
        <f t="shared" si="65"/>
        <v/>
      </c>
    </row>
    <row r="162" spans="1:32" x14ac:dyDescent="0.2">
      <c r="A162" s="46" t="str">
        <f t="shared" si="60"/>
        <v/>
      </c>
      <c r="B162" s="46" t="str">
        <f t="shared" si="44"/>
        <v/>
      </c>
      <c r="C162" s="71" t="str">
        <f t="shared" si="45"/>
        <v/>
      </c>
      <c r="D162" s="62" t="str">
        <f t="shared" si="46"/>
        <v/>
      </c>
      <c r="E162" s="62" t="str">
        <f t="shared" si="47"/>
        <v/>
      </c>
      <c r="F162" s="72" t="str">
        <f t="shared" si="48"/>
        <v/>
      </c>
      <c r="G162" s="72" t="str">
        <f t="shared" si="49"/>
        <v/>
      </c>
      <c r="H162" s="63" t="str">
        <f t="shared" si="50"/>
        <v/>
      </c>
      <c r="I162" s="63" t="str">
        <f t="shared" si="51"/>
        <v/>
      </c>
      <c r="J162" s="70" t="str">
        <f t="shared" si="52"/>
        <v/>
      </c>
      <c r="K162" s="70" t="str">
        <f t="shared" si="53"/>
        <v/>
      </c>
      <c r="L162" s="122" t="str">
        <f t="shared" si="54"/>
        <v/>
      </c>
      <c r="M162" s="122" t="str">
        <f t="shared" si="55"/>
        <v/>
      </c>
      <c r="N162" s="121" t="str">
        <f>IF(B162&lt;&gt;"",IF(INDEX(ctrlage,B162)=TRUE,Lieferung!$B$15-(YEAR(INDEX(pgebdat,B162))),""),"")</f>
        <v/>
      </c>
      <c r="O162" s="115"/>
      <c r="P162" s="113"/>
      <c r="Q162" s="116"/>
      <c r="R162" s="149"/>
      <c r="S162" s="116"/>
      <c r="T162" s="116"/>
      <c r="U162" s="116"/>
      <c r="V162" s="113"/>
      <c r="W162" s="155" t="str">
        <f t="shared" si="61"/>
        <v/>
      </c>
      <c r="X162" s="26" t="str">
        <f t="shared" si="56"/>
        <v/>
      </c>
      <c r="Y162" s="26" t="str">
        <f t="shared" si="57"/>
        <v/>
      </c>
      <c r="Z162" s="26" t="str">
        <f t="shared" si="62"/>
        <v/>
      </c>
      <c r="AA162" s="26" t="str">
        <f t="shared" si="63"/>
        <v/>
      </c>
      <c r="AB162" s="26" t="str">
        <f t="shared" si="64"/>
        <v/>
      </c>
      <c r="AC162" s="26" t="str">
        <f t="shared" si="58"/>
        <v/>
      </c>
      <c r="AD162" s="26" t="str">
        <f>IF(OR(ISBLANK(U162),ISBLANK(Q162),U162="-"),"",IF(ISNA(MATCH(U162,libtwolang,0)),FALSE,IF(AND(Z162=TRUE,INDEX(codetform,MATCH(Qualifikation!Q162,libtform,0))&gt;=10311000,INDEX(codetform,MATCH(Qualifikation!Q162,libtform,0))&lt;=10319900),IF(AND(INDEX(codetwolang,MATCH(Qualifikation!U162,libtwolang,0))&gt;=1,INDEX(codetwolang,MATCH(Qualifikation!U162,libtwolang,0))&lt;=999),TRUE,FALSE),IF(AND(INDEX(codetwolang,MATCH(Qualifikation!U162,libtwolang,0))&gt;=10,INDEX(codetwolang,MATCH(Qualifikation!U162,libtwolang,0))&lt;=99),FALSE,TRUE))))</f>
        <v/>
      </c>
      <c r="AE162" s="26" t="str">
        <f t="shared" si="59"/>
        <v/>
      </c>
      <c r="AF162" s="62" t="str">
        <f t="shared" si="65"/>
        <v/>
      </c>
    </row>
    <row r="163" spans="1:32" x14ac:dyDescent="0.2">
      <c r="A163" s="46" t="str">
        <f t="shared" si="60"/>
        <v/>
      </c>
      <c r="B163" s="46" t="str">
        <f t="shared" si="44"/>
        <v/>
      </c>
      <c r="C163" s="71" t="str">
        <f t="shared" si="45"/>
        <v/>
      </c>
      <c r="D163" s="62" t="str">
        <f t="shared" si="46"/>
        <v/>
      </c>
      <c r="E163" s="62" t="str">
        <f t="shared" si="47"/>
        <v/>
      </c>
      <c r="F163" s="72" t="str">
        <f t="shared" si="48"/>
        <v/>
      </c>
      <c r="G163" s="72" t="str">
        <f t="shared" si="49"/>
        <v/>
      </c>
      <c r="H163" s="63" t="str">
        <f t="shared" si="50"/>
        <v/>
      </c>
      <c r="I163" s="63" t="str">
        <f t="shared" si="51"/>
        <v/>
      </c>
      <c r="J163" s="70" t="str">
        <f t="shared" si="52"/>
        <v/>
      </c>
      <c r="K163" s="70" t="str">
        <f t="shared" si="53"/>
        <v/>
      </c>
      <c r="L163" s="122" t="str">
        <f t="shared" si="54"/>
        <v/>
      </c>
      <c r="M163" s="122" t="str">
        <f t="shared" si="55"/>
        <v/>
      </c>
      <c r="N163" s="121" t="str">
        <f>IF(B163&lt;&gt;"",IF(INDEX(ctrlage,B163)=TRUE,Lieferung!$B$15-(YEAR(INDEX(pgebdat,B163))),""),"")</f>
        <v/>
      </c>
      <c r="O163" s="115"/>
      <c r="P163" s="113"/>
      <c r="Q163" s="116"/>
      <c r="R163" s="149"/>
      <c r="S163" s="116"/>
      <c r="T163" s="116"/>
      <c r="U163" s="116"/>
      <c r="V163" s="113"/>
      <c r="W163" s="155" t="str">
        <f t="shared" si="61"/>
        <v/>
      </c>
      <c r="X163" s="26" t="str">
        <f t="shared" si="56"/>
        <v/>
      </c>
      <c r="Y163" s="26" t="str">
        <f t="shared" si="57"/>
        <v/>
      </c>
      <c r="Z163" s="26" t="str">
        <f t="shared" si="62"/>
        <v/>
      </c>
      <c r="AA163" s="26" t="str">
        <f t="shared" si="63"/>
        <v/>
      </c>
      <c r="AB163" s="26" t="str">
        <f t="shared" si="64"/>
        <v/>
      </c>
      <c r="AC163" s="26" t="str">
        <f t="shared" si="58"/>
        <v/>
      </c>
      <c r="AD163" s="26" t="str">
        <f>IF(OR(ISBLANK(U163),ISBLANK(Q163),U163="-"),"",IF(ISNA(MATCH(U163,libtwolang,0)),FALSE,IF(AND(Z163=TRUE,INDEX(codetform,MATCH(Qualifikation!Q163,libtform,0))&gt;=10311000,INDEX(codetform,MATCH(Qualifikation!Q163,libtform,0))&lt;=10319900),IF(AND(INDEX(codetwolang,MATCH(Qualifikation!U163,libtwolang,0))&gt;=1,INDEX(codetwolang,MATCH(Qualifikation!U163,libtwolang,0))&lt;=999),TRUE,FALSE),IF(AND(INDEX(codetwolang,MATCH(Qualifikation!U163,libtwolang,0))&gt;=10,INDEX(codetwolang,MATCH(Qualifikation!U163,libtwolang,0))&lt;=99),FALSE,TRUE))))</f>
        <v/>
      </c>
      <c r="AE163" s="26" t="str">
        <f t="shared" si="59"/>
        <v/>
      </c>
      <c r="AF163" s="62" t="str">
        <f t="shared" si="65"/>
        <v/>
      </c>
    </row>
    <row r="164" spans="1:32" x14ac:dyDescent="0.2">
      <c r="A164" s="46" t="str">
        <f t="shared" si="60"/>
        <v/>
      </c>
      <c r="B164" s="46" t="str">
        <f t="shared" si="44"/>
        <v/>
      </c>
      <c r="C164" s="71" t="str">
        <f t="shared" si="45"/>
        <v/>
      </c>
      <c r="D164" s="62" t="str">
        <f t="shared" si="46"/>
        <v/>
      </c>
      <c r="E164" s="62" t="str">
        <f t="shared" si="47"/>
        <v/>
      </c>
      <c r="F164" s="72" t="str">
        <f t="shared" si="48"/>
        <v/>
      </c>
      <c r="G164" s="72" t="str">
        <f t="shared" si="49"/>
        <v/>
      </c>
      <c r="H164" s="63" t="str">
        <f t="shared" si="50"/>
        <v/>
      </c>
      <c r="I164" s="63" t="str">
        <f t="shared" si="51"/>
        <v/>
      </c>
      <c r="J164" s="70" t="str">
        <f t="shared" si="52"/>
        <v/>
      </c>
      <c r="K164" s="70" t="str">
        <f t="shared" si="53"/>
        <v/>
      </c>
      <c r="L164" s="122" t="str">
        <f t="shared" si="54"/>
        <v/>
      </c>
      <c r="M164" s="122" t="str">
        <f t="shared" si="55"/>
        <v/>
      </c>
      <c r="N164" s="121" t="str">
        <f>IF(B164&lt;&gt;"",IF(INDEX(ctrlage,B164)=TRUE,Lieferung!$B$15-(YEAR(INDEX(pgebdat,B164))),""),"")</f>
        <v/>
      </c>
      <c r="O164" s="115"/>
      <c r="P164" s="113"/>
      <c r="Q164" s="116"/>
      <c r="R164" s="149"/>
      <c r="S164" s="116"/>
      <c r="T164" s="116"/>
      <c r="U164" s="116"/>
      <c r="V164" s="113"/>
      <c r="W164" s="155" t="str">
        <f t="shared" si="61"/>
        <v/>
      </c>
      <c r="X164" s="26" t="str">
        <f t="shared" si="56"/>
        <v/>
      </c>
      <c r="Y164" s="26" t="str">
        <f t="shared" si="57"/>
        <v/>
      </c>
      <c r="Z164" s="26" t="str">
        <f t="shared" si="62"/>
        <v/>
      </c>
      <c r="AA164" s="26" t="str">
        <f t="shared" si="63"/>
        <v/>
      </c>
      <c r="AB164" s="26" t="str">
        <f t="shared" si="64"/>
        <v/>
      </c>
      <c r="AC164" s="26" t="str">
        <f t="shared" si="58"/>
        <v/>
      </c>
      <c r="AD164" s="26" t="str">
        <f>IF(OR(ISBLANK(U164),ISBLANK(Q164),U164="-"),"",IF(ISNA(MATCH(U164,libtwolang,0)),FALSE,IF(AND(Z164=TRUE,INDEX(codetform,MATCH(Qualifikation!Q164,libtform,0))&gt;=10311000,INDEX(codetform,MATCH(Qualifikation!Q164,libtform,0))&lt;=10319900),IF(AND(INDEX(codetwolang,MATCH(Qualifikation!U164,libtwolang,0))&gt;=1,INDEX(codetwolang,MATCH(Qualifikation!U164,libtwolang,0))&lt;=999),TRUE,FALSE),IF(AND(INDEX(codetwolang,MATCH(Qualifikation!U164,libtwolang,0))&gt;=10,INDEX(codetwolang,MATCH(Qualifikation!U164,libtwolang,0))&lt;=99),FALSE,TRUE))))</f>
        <v/>
      </c>
      <c r="AE164" s="26" t="str">
        <f t="shared" si="59"/>
        <v/>
      </c>
      <c r="AF164" s="62" t="str">
        <f t="shared" si="65"/>
        <v/>
      </c>
    </row>
    <row r="165" spans="1:32" x14ac:dyDescent="0.2">
      <c r="A165" s="46" t="str">
        <f t="shared" si="60"/>
        <v/>
      </c>
      <c r="B165" s="46" t="str">
        <f t="shared" si="44"/>
        <v/>
      </c>
      <c r="C165" s="71" t="str">
        <f t="shared" si="45"/>
        <v/>
      </c>
      <c r="D165" s="62" t="str">
        <f t="shared" si="46"/>
        <v/>
      </c>
      <c r="E165" s="62" t="str">
        <f t="shared" si="47"/>
        <v/>
      </c>
      <c r="F165" s="72" t="str">
        <f t="shared" si="48"/>
        <v/>
      </c>
      <c r="G165" s="72" t="str">
        <f t="shared" si="49"/>
        <v/>
      </c>
      <c r="H165" s="63" t="str">
        <f t="shared" si="50"/>
        <v/>
      </c>
      <c r="I165" s="63" t="str">
        <f t="shared" si="51"/>
        <v/>
      </c>
      <c r="J165" s="70" t="str">
        <f t="shared" si="52"/>
        <v/>
      </c>
      <c r="K165" s="70" t="str">
        <f t="shared" si="53"/>
        <v/>
      </c>
      <c r="L165" s="122" t="str">
        <f t="shared" si="54"/>
        <v/>
      </c>
      <c r="M165" s="122" t="str">
        <f t="shared" si="55"/>
        <v/>
      </c>
      <c r="N165" s="121" t="str">
        <f>IF(B165&lt;&gt;"",IF(INDEX(ctrlage,B165)=TRUE,Lieferung!$B$15-(YEAR(INDEX(pgebdat,B165))),""),"")</f>
        <v/>
      </c>
      <c r="O165" s="115"/>
      <c r="P165" s="113"/>
      <c r="Q165" s="116"/>
      <c r="R165" s="149"/>
      <c r="S165" s="116"/>
      <c r="T165" s="116"/>
      <c r="U165" s="116"/>
      <c r="V165" s="113"/>
      <c r="W165" s="155" t="str">
        <f t="shared" si="61"/>
        <v/>
      </c>
      <c r="X165" s="26" t="str">
        <f t="shared" si="56"/>
        <v/>
      </c>
      <c r="Y165" s="26" t="str">
        <f t="shared" si="57"/>
        <v/>
      </c>
      <c r="Z165" s="26" t="str">
        <f t="shared" si="62"/>
        <v/>
      </c>
      <c r="AA165" s="26" t="str">
        <f t="shared" si="63"/>
        <v/>
      </c>
      <c r="AB165" s="26" t="str">
        <f t="shared" si="64"/>
        <v/>
      </c>
      <c r="AC165" s="26" t="str">
        <f t="shared" si="58"/>
        <v/>
      </c>
      <c r="AD165" s="26" t="str">
        <f>IF(OR(ISBLANK(U165),ISBLANK(Q165),U165="-"),"",IF(ISNA(MATCH(U165,libtwolang,0)),FALSE,IF(AND(Z165=TRUE,INDEX(codetform,MATCH(Qualifikation!Q165,libtform,0))&gt;=10311000,INDEX(codetform,MATCH(Qualifikation!Q165,libtform,0))&lt;=10319900),IF(AND(INDEX(codetwolang,MATCH(Qualifikation!U165,libtwolang,0))&gt;=1,INDEX(codetwolang,MATCH(Qualifikation!U165,libtwolang,0))&lt;=999),TRUE,FALSE),IF(AND(INDEX(codetwolang,MATCH(Qualifikation!U165,libtwolang,0))&gt;=10,INDEX(codetwolang,MATCH(Qualifikation!U165,libtwolang,0))&lt;=99),FALSE,TRUE))))</f>
        <v/>
      </c>
      <c r="AE165" s="26" t="str">
        <f t="shared" si="59"/>
        <v/>
      </c>
      <c r="AF165" s="62" t="str">
        <f t="shared" si="65"/>
        <v/>
      </c>
    </row>
    <row r="166" spans="1:32" x14ac:dyDescent="0.2">
      <c r="A166" s="46" t="str">
        <f t="shared" si="60"/>
        <v/>
      </c>
      <c r="B166" s="46" t="str">
        <f t="shared" si="44"/>
        <v/>
      </c>
      <c r="C166" s="71" t="str">
        <f t="shared" si="45"/>
        <v/>
      </c>
      <c r="D166" s="62" t="str">
        <f t="shared" si="46"/>
        <v/>
      </c>
      <c r="E166" s="62" t="str">
        <f t="shared" si="47"/>
        <v/>
      </c>
      <c r="F166" s="72" t="str">
        <f t="shared" si="48"/>
        <v/>
      </c>
      <c r="G166" s="72" t="str">
        <f t="shared" si="49"/>
        <v/>
      </c>
      <c r="H166" s="63" t="str">
        <f t="shared" si="50"/>
        <v/>
      </c>
      <c r="I166" s="63" t="str">
        <f t="shared" si="51"/>
        <v/>
      </c>
      <c r="J166" s="70" t="str">
        <f t="shared" si="52"/>
        <v/>
      </c>
      <c r="K166" s="70" t="str">
        <f t="shared" si="53"/>
        <v/>
      </c>
      <c r="L166" s="122" t="str">
        <f t="shared" si="54"/>
        <v/>
      </c>
      <c r="M166" s="122" t="str">
        <f t="shared" si="55"/>
        <v/>
      </c>
      <c r="N166" s="121" t="str">
        <f>IF(B166&lt;&gt;"",IF(INDEX(ctrlage,B166)=TRUE,Lieferung!$B$15-(YEAR(INDEX(pgebdat,B166))),""),"")</f>
        <v/>
      </c>
      <c r="O166" s="115"/>
      <c r="P166" s="113"/>
      <c r="Q166" s="116"/>
      <c r="R166" s="149"/>
      <c r="S166" s="116"/>
      <c r="T166" s="116"/>
      <c r="U166" s="116"/>
      <c r="V166" s="113"/>
      <c r="W166" s="155" t="str">
        <f t="shared" si="61"/>
        <v/>
      </c>
      <c r="X166" s="26" t="str">
        <f t="shared" si="56"/>
        <v/>
      </c>
      <c r="Y166" s="26" t="str">
        <f t="shared" si="57"/>
        <v/>
      </c>
      <c r="Z166" s="26" t="str">
        <f t="shared" si="62"/>
        <v/>
      </c>
      <c r="AA166" s="26" t="str">
        <f t="shared" si="63"/>
        <v/>
      </c>
      <c r="AB166" s="26" t="str">
        <f t="shared" si="64"/>
        <v/>
      </c>
      <c r="AC166" s="26" t="str">
        <f t="shared" si="58"/>
        <v/>
      </c>
      <c r="AD166" s="26" t="str">
        <f>IF(OR(ISBLANK(U166),ISBLANK(Q166),U166="-"),"",IF(ISNA(MATCH(U166,libtwolang,0)),FALSE,IF(AND(Z166=TRUE,INDEX(codetform,MATCH(Qualifikation!Q166,libtform,0))&gt;=10311000,INDEX(codetform,MATCH(Qualifikation!Q166,libtform,0))&lt;=10319900),IF(AND(INDEX(codetwolang,MATCH(Qualifikation!U166,libtwolang,0))&gt;=1,INDEX(codetwolang,MATCH(Qualifikation!U166,libtwolang,0))&lt;=999),TRUE,FALSE),IF(AND(INDEX(codetwolang,MATCH(Qualifikation!U166,libtwolang,0))&gt;=10,INDEX(codetwolang,MATCH(Qualifikation!U166,libtwolang,0))&lt;=99),FALSE,TRUE))))</f>
        <v/>
      </c>
      <c r="AE166" s="26" t="str">
        <f t="shared" si="59"/>
        <v/>
      </c>
      <c r="AF166" s="62" t="str">
        <f t="shared" si="65"/>
        <v/>
      </c>
    </row>
    <row r="167" spans="1:32" x14ac:dyDescent="0.2">
      <c r="A167" s="46" t="str">
        <f t="shared" si="60"/>
        <v/>
      </c>
      <c r="B167" s="46" t="str">
        <f t="shared" si="44"/>
        <v/>
      </c>
      <c r="C167" s="71" t="str">
        <f t="shared" si="45"/>
        <v/>
      </c>
      <c r="D167" s="62" t="str">
        <f t="shared" si="46"/>
        <v/>
      </c>
      <c r="E167" s="62" t="str">
        <f t="shared" si="47"/>
        <v/>
      </c>
      <c r="F167" s="72" t="str">
        <f t="shared" si="48"/>
        <v/>
      </c>
      <c r="G167" s="72" t="str">
        <f t="shared" si="49"/>
        <v/>
      </c>
      <c r="H167" s="63" t="str">
        <f t="shared" si="50"/>
        <v/>
      </c>
      <c r="I167" s="63" t="str">
        <f t="shared" si="51"/>
        <v/>
      </c>
      <c r="J167" s="70" t="str">
        <f t="shared" si="52"/>
        <v/>
      </c>
      <c r="K167" s="70" t="str">
        <f t="shared" si="53"/>
        <v/>
      </c>
      <c r="L167" s="122" t="str">
        <f t="shared" si="54"/>
        <v/>
      </c>
      <c r="M167" s="122" t="str">
        <f t="shared" si="55"/>
        <v/>
      </c>
      <c r="N167" s="121" t="str">
        <f>IF(B167&lt;&gt;"",IF(INDEX(ctrlage,B167)=TRUE,Lieferung!$B$15-(YEAR(INDEX(pgebdat,B167))),""),"")</f>
        <v/>
      </c>
      <c r="O167" s="115"/>
      <c r="P167" s="113"/>
      <c r="Q167" s="116"/>
      <c r="R167" s="149"/>
      <c r="S167" s="116"/>
      <c r="T167" s="116"/>
      <c r="U167" s="116"/>
      <c r="V167" s="113"/>
      <c r="W167" s="155" t="str">
        <f t="shared" si="61"/>
        <v/>
      </c>
      <c r="X167" s="26" t="str">
        <f t="shared" si="56"/>
        <v/>
      </c>
      <c r="Y167" s="26" t="str">
        <f t="shared" si="57"/>
        <v/>
      </c>
      <c r="Z167" s="26" t="str">
        <f t="shared" si="62"/>
        <v/>
      </c>
      <c r="AA167" s="26" t="str">
        <f t="shared" si="63"/>
        <v/>
      </c>
      <c r="AB167" s="26" t="str">
        <f t="shared" si="64"/>
        <v/>
      </c>
      <c r="AC167" s="26" t="str">
        <f t="shared" si="58"/>
        <v/>
      </c>
      <c r="AD167" s="26" t="str">
        <f>IF(OR(ISBLANK(U167),ISBLANK(Q167),U167="-"),"",IF(ISNA(MATCH(U167,libtwolang,0)),FALSE,IF(AND(Z167=TRUE,INDEX(codetform,MATCH(Qualifikation!Q167,libtform,0))&gt;=10311000,INDEX(codetform,MATCH(Qualifikation!Q167,libtform,0))&lt;=10319900),IF(AND(INDEX(codetwolang,MATCH(Qualifikation!U167,libtwolang,0))&gt;=1,INDEX(codetwolang,MATCH(Qualifikation!U167,libtwolang,0))&lt;=999),TRUE,FALSE),IF(AND(INDEX(codetwolang,MATCH(Qualifikation!U167,libtwolang,0))&gt;=10,INDEX(codetwolang,MATCH(Qualifikation!U167,libtwolang,0))&lt;=99),FALSE,TRUE))))</f>
        <v/>
      </c>
      <c r="AE167" s="26" t="str">
        <f t="shared" si="59"/>
        <v/>
      </c>
      <c r="AF167" s="62" t="str">
        <f t="shared" si="65"/>
        <v/>
      </c>
    </row>
    <row r="168" spans="1:32" x14ac:dyDescent="0.2">
      <c r="A168" s="46" t="str">
        <f t="shared" si="60"/>
        <v/>
      </c>
      <c r="B168" s="46" t="str">
        <f t="shared" si="44"/>
        <v/>
      </c>
      <c r="C168" s="71" t="str">
        <f t="shared" si="45"/>
        <v/>
      </c>
      <c r="D168" s="62" t="str">
        <f t="shared" si="46"/>
        <v/>
      </c>
      <c r="E168" s="62" t="str">
        <f t="shared" si="47"/>
        <v/>
      </c>
      <c r="F168" s="72" t="str">
        <f t="shared" si="48"/>
        <v/>
      </c>
      <c r="G168" s="72" t="str">
        <f t="shared" si="49"/>
        <v/>
      </c>
      <c r="H168" s="63" t="str">
        <f t="shared" si="50"/>
        <v/>
      </c>
      <c r="I168" s="63" t="str">
        <f t="shared" si="51"/>
        <v/>
      </c>
      <c r="J168" s="70" t="str">
        <f t="shared" si="52"/>
        <v/>
      </c>
      <c r="K168" s="70" t="str">
        <f t="shared" si="53"/>
        <v/>
      </c>
      <c r="L168" s="122" t="str">
        <f t="shared" si="54"/>
        <v/>
      </c>
      <c r="M168" s="122" t="str">
        <f t="shared" si="55"/>
        <v/>
      </c>
      <c r="N168" s="121" t="str">
        <f>IF(B168&lt;&gt;"",IF(INDEX(ctrlage,B168)=TRUE,Lieferung!$B$15-(YEAR(INDEX(pgebdat,B168))),""),"")</f>
        <v/>
      </c>
      <c r="O168" s="115"/>
      <c r="P168" s="113"/>
      <c r="Q168" s="116"/>
      <c r="R168" s="149"/>
      <c r="S168" s="116"/>
      <c r="T168" s="116"/>
      <c r="U168" s="116"/>
      <c r="V168" s="113"/>
      <c r="W168" s="155" t="str">
        <f t="shared" si="61"/>
        <v/>
      </c>
      <c r="X168" s="26" t="str">
        <f t="shared" si="56"/>
        <v/>
      </c>
      <c r="Y168" s="26" t="str">
        <f t="shared" si="57"/>
        <v/>
      </c>
      <c r="Z168" s="26" t="str">
        <f t="shared" si="62"/>
        <v/>
      </c>
      <c r="AA168" s="26" t="str">
        <f t="shared" si="63"/>
        <v/>
      </c>
      <c r="AB168" s="26" t="str">
        <f t="shared" si="64"/>
        <v/>
      </c>
      <c r="AC168" s="26" t="str">
        <f t="shared" si="58"/>
        <v/>
      </c>
      <c r="AD168" s="26" t="str">
        <f>IF(OR(ISBLANK(U168),ISBLANK(Q168),U168="-"),"",IF(ISNA(MATCH(U168,libtwolang,0)),FALSE,IF(AND(Z168=TRUE,INDEX(codetform,MATCH(Qualifikation!Q168,libtform,0))&gt;=10311000,INDEX(codetform,MATCH(Qualifikation!Q168,libtform,0))&lt;=10319900),IF(AND(INDEX(codetwolang,MATCH(Qualifikation!U168,libtwolang,0))&gt;=1,INDEX(codetwolang,MATCH(Qualifikation!U168,libtwolang,0))&lt;=999),TRUE,FALSE),IF(AND(INDEX(codetwolang,MATCH(Qualifikation!U168,libtwolang,0))&gt;=10,INDEX(codetwolang,MATCH(Qualifikation!U168,libtwolang,0))&lt;=99),FALSE,TRUE))))</f>
        <v/>
      </c>
      <c r="AE168" s="26" t="str">
        <f t="shared" si="59"/>
        <v/>
      </c>
      <c r="AF168" s="62" t="str">
        <f t="shared" si="65"/>
        <v/>
      </c>
    </row>
    <row r="169" spans="1:32" x14ac:dyDescent="0.2">
      <c r="A169" s="46" t="str">
        <f t="shared" si="60"/>
        <v/>
      </c>
      <c r="B169" s="46" t="str">
        <f t="shared" si="44"/>
        <v/>
      </c>
      <c r="C169" s="71" t="str">
        <f t="shared" si="45"/>
        <v/>
      </c>
      <c r="D169" s="62" t="str">
        <f t="shared" si="46"/>
        <v/>
      </c>
      <c r="E169" s="62" t="str">
        <f t="shared" si="47"/>
        <v/>
      </c>
      <c r="F169" s="72" t="str">
        <f t="shared" si="48"/>
        <v/>
      </c>
      <c r="G169" s="72" t="str">
        <f t="shared" si="49"/>
        <v/>
      </c>
      <c r="H169" s="63" t="str">
        <f t="shared" si="50"/>
        <v/>
      </c>
      <c r="I169" s="63" t="str">
        <f t="shared" si="51"/>
        <v/>
      </c>
      <c r="J169" s="70" t="str">
        <f t="shared" si="52"/>
        <v/>
      </c>
      <c r="K169" s="70" t="str">
        <f t="shared" si="53"/>
        <v/>
      </c>
      <c r="L169" s="122" t="str">
        <f t="shared" si="54"/>
        <v/>
      </c>
      <c r="M169" s="122" t="str">
        <f t="shared" si="55"/>
        <v/>
      </c>
      <c r="N169" s="121" t="str">
        <f>IF(B169&lt;&gt;"",IF(INDEX(ctrlage,B169)=TRUE,Lieferung!$B$15-(YEAR(INDEX(pgebdat,B169))),""),"")</f>
        <v/>
      </c>
      <c r="O169" s="115"/>
      <c r="P169" s="113"/>
      <c r="Q169" s="116"/>
      <c r="R169" s="149"/>
      <c r="S169" s="116"/>
      <c r="T169" s="116"/>
      <c r="U169" s="116"/>
      <c r="V169" s="113"/>
      <c r="W169" s="155" t="str">
        <f t="shared" si="61"/>
        <v/>
      </c>
      <c r="X169" s="26" t="str">
        <f t="shared" si="56"/>
        <v/>
      </c>
      <c r="Y169" s="26" t="str">
        <f t="shared" si="57"/>
        <v/>
      </c>
      <c r="Z169" s="26" t="str">
        <f t="shared" si="62"/>
        <v/>
      </c>
      <c r="AA169" s="26" t="str">
        <f t="shared" si="63"/>
        <v/>
      </c>
      <c r="AB169" s="26" t="str">
        <f t="shared" si="64"/>
        <v/>
      </c>
      <c r="AC169" s="26" t="str">
        <f t="shared" si="58"/>
        <v/>
      </c>
      <c r="AD169" s="26" t="str">
        <f>IF(OR(ISBLANK(U169),ISBLANK(Q169),U169="-"),"",IF(ISNA(MATCH(U169,libtwolang,0)),FALSE,IF(AND(Z169=TRUE,INDEX(codetform,MATCH(Qualifikation!Q169,libtform,0))&gt;=10311000,INDEX(codetform,MATCH(Qualifikation!Q169,libtform,0))&lt;=10319900),IF(AND(INDEX(codetwolang,MATCH(Qualifikation!U169,libtwolang,0))&gt;=1,INDEX(codetwolang,MATCH(Qualifikation!U169,libtwolang,0))&lt;=999),TRUE,FALSE),IF(AND(INDEX(codetwolang,MATCH(Qualifikation!U169,libtwolang,0))&gt;=10,INDEX(codetwolang,MATCH(Qualifikation!U169,libtwolang,0))&lt;=99),FALSE,TRUE))))</f>
        <v/>
      </c>
      <c r="AE169" s="26" t="str">
        <f t="shared" si="59"/>
        <v/>
      </c>
      <c r="AF169" s="62" t="str">
        <f t="shared" si="65"/>
        <v/>
      </c>
    </row>
    <row r="170" spans="1:32" x14ac:dyDescent="0.2">
      <c r="A170" s="46" t="str">
        <f t="shared" si="60"/>
        <v/>
      </c>
      <c r="B170" s="46" t="str">
        <f t="shared" si="44"/>
        <v/>
      </c>
      <c r="C170" s="71" t="str">
        <f t="shared" si="45"/>
        <v/>
      </c>
      <c r="D170" s="62" t="str">
        <f t="shared" si="46"/>
        <v/>
      </c>
      <c r="E170" s="62" t="str">
        <f t="shared" si="47"/>
        <v/>
      </c>
      <c r="F170" s="72" t="str">
        <f t="shared" si="48"/>
        <v/>
      </c>
      <c r="G170" s="72" t="str">
        <f t="shared" si="49"/>
        <v/>
      </c>
      <c r="H170" s="63" t="str">
        <f t="shared" si="50"/>
        <v/>
      </c>
      <c r="I170" s="63" t="str">
        <f t="shared" si="51"/>
        <v/>
      </c>
      <c r="J170" s="70" t="str">
        <f t="shared" si="52"/>
        <v/>
      </c>
      <c r="K170" s="70" t="str">
        <f t="shared" si="53"/>
        <v/>
      </c>
      <c r="L170" s="122" t="str">
        <f t="shared" si="54"/>
        <v/>
      </c>
      <c r="M170" s="122" t="str">
        <f t="shared" si="55"/>
        <v/>
      </c>
      <c r="N170" s="121" t="str">
        <f>IF(B170&lt;&gt;"",IF(INDEX(ctrlage,B170)=TRUE,Lieferung!$B$15-(YEAR(INDEX(pgebdat,B170))),""),"")</f>
        <v/>
      </c>
      <c r="O170" s="115"/>
      <c r="P170" s="113"/>
      <c r="Q170" s="116"/>
      <c r="R170" s="149"/>
      <c r="S170" s="116"/>
      <c r="T170" s="116"/>
      <c r="U170" s="116"/>
      <c r="V170" s="113"/>
      <c r="W170" s="155" t="str">
        <f t="shared" si="61"/>
        <v/>
      </c>
      <c r="X170" s="26" t="str">
        <f t="shared" si="56"/>
        <v/>
      </c>
      <c r="Y170" s="26" t="str">
        <f t="shared" si="57"/>
        <v/>
      </c>
      <c r="Z170" s="26" t="str">
        <f t="shared" si="62"/>
        <v/>
      </c>
      <c r="AA170" s="26" t="str">
        <f t="shared" si="63"/>
        <v/>
      </c>
      <c r="AB170" s="26" t="str">
        <f t="shared" si="64"/>
        <v/>
      </c>
      <c r="AC170" s="26" t="str">
        <f t="shared" si="58"/>
        <v/>
      </c>
      <c r="AD170" s="26" t="str">
        <f>IF(OR(ISBLANK(U170),ISBLANK(Q170),U170="-"),"",IF(ISNA(MATCH(U170,libtwolang,0)),FALSE,IF(AND(Z170=TRUE,INDEX(codetform,MATCH(Qualifikation!Q170,libtform,0))&gt;=10311000,INDEX(codetform,MATCH(Qualifikation!Q170,libtform,0))&lt;=10319900),IF(AND(INDEX(codetwolang,MATCH(Qualifikation!U170,libtwolang,0))&gt;=1,INDEX(codetwolang,MATCH(Qualifikation!U170,libtwolang,0))&lt;=999),TRUE,FALSE),IF(AND(INDEX(codetwolang,MATCH(Qualifikation!U170,libtwolang,0))&gt;=10,INDEX(codetwolang,MATCH(Qualifikation!U170,libtwolang,0))&lt;=99),FALSE,TRUE))))</f>
        <v/>
      </c>
      <c r="AE170" s="26" t="str">
        <f t="shared" si="59"/>
        <v/>
      </c>
      <c r="AF170" s="62" t="str">
        <f t="shared" si="65"/>
        <v/>
      </c>
    </row>
    <row r="171" spans="1:32" x14ac:dyDescent="0.2">
      <c r="A171" s="46" t="str">
        <f t="shared" si="60"/>
        <v/>
      </c>
      <c r="B171" s="46" t="str">
        <f t="shared" si="44"/>
        <v/>
      </c>
      <c r="C171" s="71" t="str">
        <f t="shared" si="45"/>
        <v/>
      </c>
      <c r="D171" s="62" t="str">
        <f t="shared" si="46"/>
        <v/>
      </c>
      <c r="E171" s="62" t="str">
        <f t="shared" si="47"/>
        <v/>
      </c>
      <c r="F171" s="72" t="str">
        <f t="shared" si="48"/>
        <v/>
      </c>
      <c r="G171" s="72" t="str">
        <f t="shared" si="49"/>
        <v/>
      </c>
      <c r="H171" s="63" t="str">
        <f t="shared" si="50"/>
        <v/>
      </c>
      <c r="I171" s="63" t="str">
        <f t="shared" si="51"/>
        <v/>
      </c>
      <c r="J171" s="70" t="str">
        <f t="shared" si="52"/>
        <v/>
      </c>
      <c r="K171" s="70" t="str">
        <f t="shared" si="53"/>
        <v/>
      </c>
      <c r="L171" s="122" t="str">
        <f t="shared" si="54"/>
        <v/>
      </c>
      <c r="M171" s="122" t="str">
        <f t="shared" si="55"/>
        <v/>
      </c>
      <c r="N171" s="121" t="str">
        <f>IF(B171&lt;&gt;"",IF(INDEX(ctrlage,B171)=TRUE,Lieferung!$B$15-(YEAR(INDEX(pgebdat,B171))),""),"")</f>
        <v/>
      </c>
      <c r="O171" s="115"/>
      <c r="P171" s="113"/>
      <c r="Q171" s="116"/>
      <c r="R171" s="149"/>
      <c r="S171" s="116"/>
      <c r="T171" s="116"/>
      <c r="U171" s="116"/>
      <c r="V171" s="113"/>
      <c r="W171" s="155" t="str">
        <f t="shared" si="61"/>
        <v/>
      </c>
      <c r="X171" s="26" t="str">
        <f t="shared" si="56"/>
        <v/>
      </c>
      <c r="Y171" s="26" t="str">
        <f t="shared" si="57"/>
        <v/>
      </c>
      <c r="Z171" s="26" t="str">
        <f t="shared" si="62"/>
        <v/>
      </c>
      <c r="AA171" s="26" t="str">
        <f t="shared" si="63"/>
        <v/>
      </c>
      <c r="AB171" s="26" t="str">
        <f t="shared" si="64"/>
        <v/>
      </c>
      <c r="AC171" s="26" t="str">
        <f t="shared" si="58"/>
        <v/>
      </c>
      <c r="AD171" s="26" t="str">
        <f>IF(OR(ISBLANK(U171),ISBLANK(Q171),U171="-"),"",IF(ISNA(MATCH(U171,libtwolang,0)),FALSE,IF(AND(Z171=TRUE,INDEX(codetform,MATCH(Qualifikation!Q171,libtform,0))&gt;=10311000,INDEX(codetform,MATCH(Qualifikation!Q171,libtform,0))&lt;=10319900),IF(AND(INDEX(codetwolang,MATCH(Qualifikation!U171,libtwolang,0))&gt;=1,INDEX(codetwolang,MATCH(Qualifikation!U171,libtwolang,0))&lt;=999),TRUE,FALSE),IF(AND(INDEX(codetwolang,MATCH(Qualifikation!U171,libtwolang,0))&gt;=10,INDEX(codetwolang,MATCH(Qualifikation!U171,libtwolang,0))&lt;=99),FALSE,TRUE))))</f>
        <v/>
      </c>
      <c r="AE171" s="26" t="str">
        <f t="shared" si="59"/>
        <v/>
      </c>
      <c r="AF171" s="62" t="str">
        <f t="shared" si="65"/>
        <v/>
      </c>
    </row>
    <row r="172" spans="1:32" x14ac:dyDescent="0.2">
      <c r="A172" s="46" t="str">
        <f t="shared" si="60"/>
        <v/>
      </c>
      <c r="B172" s="46" t="str">
        <f t="shared" si="44"/>
        <v/>
      </c>
      <c r="C172" s="71" t="str">
        <f t="shared" si="45"/>
        <v/>
      </c>
      <c r="D172" s="62" t="str">
        <f t="shared" si="46"/>
        <v/>
      </c>
      <c r="E172" s="62" t="str">
        <f t="shared" si="47"/>
        <v/>
      </c>
      <c r="F172" s="72" t="str">
        <f t="shared" si="48"/>
        <v/>
      </c>
      <c r="G172" s="72" t="str">
        <f t="shared" si="49"/>
        <v/>
      </c>
      <c r="H172" s="63" t="str">
        <f t="shared" si="50"/>
        <v/>
      </c>
      <c r="I172" s="63" t="str">
        <f t="shared" si="51"/>
        <v/>
      </c>
      <c r="J172" s="70" t="str">
        <f t="shared" si="52"/>
        <v/>
      </c>
      <c r="K172" s="70" t="str">
        <f t="shared" si="53"/>
        <v/>
      </c>
      <c r="L172" s="122" t="str">
        <f t="shared" si="54"/>
        <v/>
      </c>
      <c r="M172" s="122" t="str">
        <f t="shared" si="55"/>
        <v/>
      </c>
      <c r="N172" s="121" t="str">
        <f>IF(B172&lt;&gt;"",IF(INDEX(ctrlage,B172)=TRUE,Lieferung!$B$15-(YEAR(INDEX(pgebdat,B172))),""),"")</f>
        <v/>
      </c>
      <c r="O172" s="115"/>
      <c r="P172" s="113"/>
      <c r="Q172" s="116"/>
      <c r="R172" s="149"/>
      <c r="S172" s="116"/>
      <c r="T172" s="116"/>
      <c r="U172" s="116"/>
      <c r="V172" s="113"/>
      <c r="W172" s="155" t="str">
        <f t="shared" si="61"/>
        <v/>
      </c>
      <c r="X172" s="26" t="str">
        <f t="shared" si="56"/>
        <v/>
      </c>
      <c r="Y172" s="26" t="str">
        <f t="shared" si="57"/>
        <v/>
      </c>
      <c r="Z172" s="26" t="str">
        <f t="shared" si="62"/>
        <v/>
      </c>
      <c r="AA172" s="26" t="str">
        <f t="shared" si="63"/>
        <v/>
      </c>
      <c r="AB172" s="26" t="str">
        <f t="shared" si="64"/>
        <v/>
      </c>
      <c r="AC172" s="26" t="str">
        <f t="shared" si="58"/>
        <v/>
      </c>
      <c r="AD172" s="26" t="str">
        <f>IF(OR(ISBLANK(U172),ISBLANK(Q172),U172="-"),"",IF(ISNA(MATCH(U172,libtwolang,0)),FALSE,IF(AND(Z172=TRUE,INDEX(codetform,MATCH(Qualifikation!Q172,libtform,0))&gt;=10311000,INDEX(codetform,MATCH(Qualifikation!Q172,libtform,0))&lt;=10319900),IF(AND(INDEX(codetwolang,MATCH(Qualifikation!U172,libtwolang,0))&gt;=1,INDEX(codetwolang,MATCH(Qualifikation!U172,libtwolang,0))&lt;=999),TRUE,FALSE),IF(AND(INDEX(codetwolang,MATCH(Qualifikation!U172,libtwolang,0))&gt;=10,INDEX(codetwolang,MATCH(Qualifikation!U172,libtwolang,0))&lt;=99),FALSE,TRUE))))</f>
        <v/>
      </c>
      <c r="AE172" s="26" t="str">
        <f t="shared" si="59"/>
        <v/>
      </c>
      <c r="AF172" s="62" t="str">
        <f t="shared" si="65"/>
        <v/>
      </c>
    </row>
    <row r="173" spans="1:32" x14ac:dyDescent="0.2">
      <c r="A173" s="46" t="str">
        <f t="shared" si="60"/>
        <v/>
      </c>
      <c r="B173" s="46" t="str">
        <f t="shared" si="44"/>
        <v/>
      </c>
      <c r="C173" s="71" t="str">
        <f t="shared" si="45"/>
        <v/>
      </c>
      <c r="D173" s="62" t="str">
        <f t="shared" si="46"/>
        <v/>
      </c>
      <c r="E173" s="62" t="str">
        <f t="shared" si="47"/>
        <v/>
      </c>
      <c r="F173" s="72" t="str">
        <f t="shared" si="48"/>
        <v/>
      </c>
      <c r="G173" s="72" t="str">
        <f t="shared" si="49"/>
        <v/>
      </c>
      <c r="H173" s="63" t="str">
        <f t="shared" si="50"/>
        <v/>
      </c>
      <c r="I173" s="63" t="str">
        <f t="shared" si="51"/>
        <v/>
      </c>
      <c r="J173" s="70" t="str">
        <f t="shared" si="52"/>
        <v/>
      </c>
      <c r="K173" s="70" t="str">
        <f t="shared" si="53"/>
        <v/>
      </c>
      <c r="L173" s="122" t="str">
        <f t="shared" si="54"/>
        <v/>
      </c>
      <c r="M173" s="122" t="str">
        <f t="shared" si="55"/>
        <v/>
      </c>
      <c r="N173" s="121" t="str">
        <f>IF(B173&lt;&gt;"",IF(INDEX(ctrlage,B173)=TRUE,Lieferung!$B$15-(YEAR(INDEX(pgebdat,B173))),""),"")</f>
        <v/>
      </c>
      <c r="O173" s="115"/>
      <c r="P173" s="113"/>
      <c r="Q173" s="116"/>
      <c r="R173" s="149"/>
      <c r="S173" s="116"/>
      <c r="T173" s="116"/>
      <c r="U173" s="116"/>
      <c r="V173" s="113"/>
      <c r="W173" s="155" t="str">
        <f t="shared" si="61"/>
        <v/>
      </c>
      <c r="X173" s="26" t="str">
        <f t="shared" si="56"/>
        <v/>
      </c>
      <c r="Y173" s="26" t="str">
        <f t="shared" si="57"/>
        <v/>
      </c>
      <c r="Z173" s="26" t="str">
        <f t="shared" si="62"/>
        <v/>
      </c>
      <c r="AA173" s="26" t="str">
        <f t="shared" si="63"/>
        <v/>
      </c>
      <c r="AB173" s="26" t="str">
        <f t="shared" si="64"/>
        <v/>
      </c>
      <c r="AC173" s="26" t="str">
        <f t="shared" si="58"/>
        <v/>
      </c>
      <c r="AD173" s="26" t="str">
        <f>IF(OR(ISBLANK(U173),ISBLANK(Q173),U173="-"),"",IF(ISNA(MATCH(U173,libtwolang,0)),FALSE,IF(AND(Z173=TRUE,INDEX(codetform,MATCH(Qualifikation!Q173,libtform,0))&gt;=10311000,INDEX(codetform,MATCH(Qualifikation!Q173,libtform,0))&lt;=10319900),IF(AND(INDEX(codetwolang,MATCH(Qualifikation!U173,libtwolang,0))&gt;=1,INDEX(codetwolang,MATCH(Qualifikation!U173,libtwolang,0))&lt;=999),TRUE,FALSE),IF(AND(INDEX(codetwolang,MATCH(Qualifikation!U173,libtwolang,0))&gt;=10,INDEX(codetwolang,MATCH(Qualifikation!U173,libtwolang,0))&lt;=99),FALSE,TRUE))))</f>
        <v/>
      </c>
      <c r="AE173" s="26" t="str">
        <f t="shared" si="59"/>
        <v/>
      </c>
      <c r="AF173" s="62" t="str">
        <f t="shared" si="65"/>
        <v/>
      </c>
    </row>
    <row r="174" spans="1:32" x14ac:dyDescent="0.2">
      <c r="A174" s="46" t="str">
        <f t="shared" si="60"/>
        <v/>
      </c>
      <c r="B174" s="46" t="str">
        <f t="shared" si="44"/>
        <v/>
      </c>
      <c r="C174" s="71" t="str">
        <f t="shared" si="45"/>
        <v/>
      </c>
      <c r="D174" s="62" t="str">
        <f t="shared" si="46"/>
        <v/>
      </c>
      <c r="E174" s="62" t="str">
        <f t="shared" si="47"/>
        <v/>
      </c>
      <c r="F174" s="72" t="str">
        <f t="shared" si="48"/>
        <v/>
      </c>
      <c r="G174" s="72" t="str">
        <f t="shared" si="49"/>
        <v/>
      </c>
      <c r="H174" s="63" t="str">
        <f t="shared" si="50"/>
        <v/>
      </c>
      <c r="I174" s="63" t="str">
        <f t="shared" si="51"/>
        <v/>
      </c>
      <c r="J174" s="70" t="str">
        <f t="shared" si="52"/>
        <v/>
      </c>
      <c r="K174" s="70" t="str">
        <f t="shared" si="53"/>
        <v/>
      </c>
      <c r="L174" s="122" t="str">
        <f t="shared" si="54"/>
        <v/>
      </c>
      <c r="M174" s="122" t="str">
        <f t="shared" si="55"/>
        <v/>
      </c>
      <c r="N174" s="121" t="str">
        <f>IF(B174&lt;&gt;"",IF(INDEX(ctrlage,B174)=TRUE,Lieferung!$B$15-(YEAR(INDEX(pgebdat,B174))),""),"")</f>
        <v/>
      </c>
      <c r="O174" s="115"/>
      <c r="P174" s="113"/>
      <c r="Q174" s="116"/>
      <c r="R174" s="149"/>
      <c r="S174" s="116"/>
      <c r="T174" s="116"/>
      <c r="U174" s="116"/>
      <c r="V174" s="113"/>
      <c r="W174" s="155" t="str">
        <f t="shared" si="61"/>
        <v/>
      </c>
      <c r="X174" s="26" t="str">
        <f t="shared" si="56"/>
        <v/>
      </c>
      <c r="Y174" s="26" t="str">
        <f t="shared" si="57"/>
        <v/>
      </c>
      <c r="Z174" s="26" t="str">
        <f t="shared" si="62"/>
        <v/>
      </c>
      <c r="AA174" s="26" t="str">
        <f t="shared" si="63"/>
        <v/>
      </c>
      <c r="AB174" s="26" t="str">
        <f t="shared" si="64"/>
        <v/>
      </c>
      <c r="AC174" s="26" t="str">
        <f t="shared" si="58"/>
        <v/>
      </c>
      <c r="AD174" s="26" t="str">
        <f>IF(OR(ISBLANK(U174),ISBLANK(Q174),U174="-"),"",IF(ISNA(MATCH(U174,libtwolang,0)),FALSE,IF(AND(Z174=TRUE,INDEX(codetform,MATCH(Qualifikation!Q174,libtform,0))&gt;=10311000,INDEX(codetform,MATCH(Qualifikation!Q174,libtform,0))&lt;=10319900),IF(AND(INDEX(codetwolang,MATCH(Qualifikation!U174,libtwolang,0))&gt;=1,INDEX(codetwolang,MATCH(Qualifikation!U174,libtwolang,0))&lt;=999),TRUE,FALSE),IF(AND(INDEX(codetwolang,MATCH(Qualifikation!U174,libtwolang,0))&gt;=10,INDEX(codetwolang,MATCH(Qualifikation!U174,libtwolang,0))&lt;=99),FALSE,TRUE))))</f>
        <v/>
      </c>
      <c r="AE174" s="26" t="str">
        <f t="shared" si="59"/>
        <v/>
      </c>
      <c r="AF174" s="62" t="str">
        <f t="shared" si="65"/>
        <v/>
      </c>
    </row>
    <row r="175" spans="1:32" x14ac:dyDescent="0.2">
      <c r="A175" s="46" t="str">
        <f t="shared" si="60"/>
        <v/>
      </c>
      <c r="B175" s="46" t="str">
        <f t="shared" si="44"/>
        <v/>
      </c>
      <c r="C175" s="71" t="str">
        <f t="shared" si="45"/>
        <v/>
      </c>
      <c r="D175" s="62" t="str">
        <f t="shared" si="46"/>
        <v/>
      </c>
      <c r="E175" s="62" t="str">
        <f t="shared" si="47"/>
        <v/>
      </c>
      <c r="F175" s="72" t="str">
        <f t="shared" si="48"/>
        <v/>
      </c>
      <c r="G175" s="72" t="str">
        <f t="shared" si="49"/>
        <v/>
      </c>
      <c r="H175" s="63" t="str">
        <f t="shared" si="50"/>
        <v/>
      </c>
      <c r="I175" s="63" t="str">
        <f t="shared" si="51"/>
        <v/>
      </c>
      <c r="J175" s="70" t="str">
        <f t="shared" si="52"/>
        <v/>
      </c>
      <c r="K175" s="70" t="str">
        <f t="shared" si="53"/>
        <v/>
      </c>
      <c r="L175" s="122" t="str">
        <f t="shared" si="54"/>
        <v/>
      </c>
      <c r="M175" s="122" t="str">
        <f t="shared" si="55"/>
        <v/>
      </c>
      <c r="N175" s="121" t="str">
        <f>IF(B175&lt;&gt;"",IF(INDEX(ctrlage,B175)=TRUE,Lieferung!$B$15-(YEAR(INDEX(pgebdat,B175))),""),"")</f>
        <v/>
      </c>
      <c r="O175" s="115"/>
      <c r="P175" s="113"/>
      <c r="Q175" s="116"/>
      <c r="R175" s="149"/>
      <c r="S175" s="116"/>
      <c r="T175" s="116"/>
      <c r="U175" s="116"/>
      <c r="V175" s="113"/>
      <c r="W175" s="155" t="str">
        <f t="shared" si="61"/>
        <v/>
      </c>
      <c r="X175" s="26" t="str">
        <f t="shared" si="56"/>
        <v/>
      </c>
      <c r="Y175" s="26" t="str">
        <f t="shared" si="57"/>
        <v/>
      </c>
      <c r="Z175" s="26" t="str">
        <f t="shared" si="62"/>
        <v/>
      </c>
      <c r="AA175" s="26" t="str">
        <f t="shared" si="63"/>
        <v/>
      </c>
      <c r="AB175" s="26" t="str">
        <f t="shared" si="64"/>
        <v/>
      </c>
      <c r="AC175" s="26" t="str">
        <f t="shared" si="58"/>
        <v/>
      </c>
      <c r="AD175" s="26" t="str">
        <f>IF(OR(ISBLANK(U175),ISBLANK(Q175),U175="-"),"",IF(ISNA(MATCH(U175,libtwolang,0)),FALSE,IF(AND(Z175=TRUE,INDEX(codetform,MATCH(Qualifikation!Q175,libtform,0))&gt;=10311000,INDEX(codetform,MATCH(Qualifikation!Q175,libtform,0))&lt;=10319900),IF(AND(INDEX(codetwolang,MATCH(Qualifikation!U175,libtwolang,0))&gt;=1,INDEX(codetwolang,MATCH(Qualifikation!U175,libtwolang,0))&lt;=999),TRUE,FALSE),IF(AND(INDEX(codetwolang,MATCH(Qualifikation!U175,libtwolang,0))&gt;=10,INDEX(codetwolang,MATCH(Qualifikation!U175,libtwolang,0))&lt;=99),FALSE,TRUE))))</f>
        <v/>
      </c>
      <c r="AE175" s="26" t="str">
        <f t="shared" si="59"/>
        <v/>
      </c>
      <c r="AF175" s="62" t="str">
        <f t="shared" si="65"/>
        <v/>
      </c>
    </row>
    <row r="176" spans="1:32" x14ac:dyDescent="0.2">
      <c r="A176" s="46" t="str">
        <f t="shared" si="60"/>
        <v/>
      </c>
      <c r="B176" s="46" t="str">
        <f t="shared" si="44"/>
        <v/>
      </c>
      <c r="C176" s="71" t="str">
        <f t="shared" si="45"/>
        <v/>
      </c>
      <c r="D176" s="62" t="str">
        <f t="shared" si="46"/>
        <v/>
      </c>
      <c r="E176" s="62" t="str">
        <f t="shared" si="47"/>
        <v/>
      </c>
      <c r="F176" s="72" t="str">
        <f t="shared" si="48"/>
        <v/>
      </c>
      <c r="G176" s="72" t="str">
        <f t="shared" si="49"/>
        <v/>
      </c>
      <c r="H176" s="63" t="str">
        <f t="shared" si="50"/>
        <v/>
      </c>
      <c r="I176" s="63" t="str">
        <f t="shared" si="51"/>
        <v/>
      </c>
      <c r="J176" s="70" t="str">
        <f t="shared" si="52"/>
        <v/>
      </c>
      <c r="K176" s="70" t="str">
        <f t="shared" si="53"/>
        <v/>
      </c>
      <c r="L176" s="122" t="str">
        <f t="shared" si="54"/>
        <v/>
      </c>
      <c r="M176" s="122" t="str">
        <f t="shared" si="55"/>
        <v/>
      </c>
      <c r="N176" s="121" t="str">
        <f>IF(B176&lt;&gt;"",IF(INDEX(ctrlage,B176)=TRUE,Lieferung!$B$15-(YEAR(INDEX(pgebdat,B176))),""),"")</f>
        <v/>
      </c>
      <c r="O176" s="115"/>
      <c r="P176" s="113"/>
      <c r="Q176" s="116"/>
      <c r="R176" s="149"/>
      <c r="S176" s="116"/>
      <c r="T176" s="116"/>
      <c r="U176" s="116"/>
      <c r="V176" s="113"/>
      <c r="W176" s="155" t="str">
        <f t="shared" si="61"/>
        <v/>
      </c>
      <c r="X176" s="26" t="str">
        <f t="shared" si="56"/>
        <v/>
      </c>
      <c r="Y176" s="26" t="str">
        <f t="shared" si="57"/>
        <v/>
      </c>
      <c r="Z176" s="26" t="str">
        <f t="shared" si="62"/>
        <v/>
      </c>
      <c r="AA176" s="26" t="str">
        <f t="shared" si="63"/>
        <v/>
      </c>
      <c r="AB176" s="26" t="str">
        <f t="shared" si="64"/>
        <v/>
      </c>
      <c r="AC176" s="26" t="str">
        <f t="shared" si="58"/>
        <v/>
      </c>
      <c r="AD176" s="26" t="str">
        <f>IF(OR(ISBLANK(U176),ISBLANK(Q176),U176="-"),"",IF(ISNA(MATCH(U176,libtwolang,0)),FALSE,IF(AND(Z176=TRUE,INDEX(codetform,MATCH(Qualifikation!Q176,libtform,0))&gt;=10311000,INDEX(codetform,MATCH(Qualifikation!Q176,libtform,0))&lt;=10319900),IF(AND(INDEX(codetwolang,MATCH(Qualifikation!U176,libtwolang,0))&gt;=1,INDEX(codetwolang,MATCH(Qualifikation!U176,libtwolang,0))&lt;=999),TRUE,FALSE),IF(AND(INDEX(codetwolang,MATCH(Qualifikation!U176,libtwolang,0))&gt;=10,INDEX(codetwolang,MATCH(Qualifikation!U176,libtwolang,0))&lt;=99),FALSE,TRUE))))</f>
        <v/>
      </c>
      <c r="AE176" s="26" t="str">
        <f t="shared" si="59"/>
        <v/>
      </c>
      <c r="AF176" s="62" t="str">
        <f t="shared" si="65"/>
        <v/>
      </c>
    </row>
    <row r="177" spans="1:32" x14ac:dyDescent="0.2">
      <c r="A177" s="46" t="str">
        <f t="shared" si="60"/>
        <v/>
      </c>
      <c r="B177" s="46" t="str">
        <f t="shared" si="44"/>
        <v/>
      </c>
      <c r="C177" s="71" t="str">
        <f t="shared" si="45"/>
        <v/>
      </c>
      <c r="D177" s="62" t="str">
        <f t="shared" si="46"/>
        <v/>
      </c>
      <c r="E177" s="62" t="str">
        <f t="shared" si="47"/>
        <v/>
      </c>
      <c r="F177" s="72" t="str">
        <f t="shared" si="48"/>
        <v/>
      </c>
      <c r="G177" s="72" t="str">
        <f t="shared" si="49"/>
        <v/>
      </c>
      <c r="H177" s="63" t="str">
        <f t="shared" si="50"/>
        <v/>
      </c>
      <c r="I177" s="63" t="str">
        <f t="shared" si="51"/>
        <v/>
      </c>
      <c r="J177" s="70" t="str">
        <f t="shared" si="52"/>
        <v/>
      </c>
      <c r="K177" s="70" t="str">
        <f t="shared" si="53"/>
        <v/>
      </c>
      <c r="L177" s="122" t="str">
        <f t="shared" si="54"/>
        <v/>
      </c>
      <c r="M177" s="122" t="str">
        <f t="shared" si="55"/>
        <v/>
      </c>
      <c r="N177" s="121" t="str">
        <f>IF(B177&lt;&gt;"",IF(INDEX(ctrlage,B177)=TRUE,Lieferung!$B$15-(YEAR(INDEX(pgebdat,B177))),""),"")</f>
        <v/>
      </c>
      <c r="O177" s="115"/>
      <c r="P177" s="113"/>
      <c r="Q177" s="116"/>
      <c r="R177" s="149"/>
      <c r="S177" s="116"/>
      <c r="T177" s="116"/>
      <c r="U177" s="116"/>
      <c r="V177" s="113"/>
      <c r="W177" s="155" t="str">
        <f t="shared" si="61"/>
        <v/>
      </c>
      <c r="X177" s="26" t="str">
        <f t="shared" si="56"/>
        <v/>
      </c>
      <c r="Y177" s="26" t="str">
        <f t="shared" si="57"/>
        <v/>
      </c>
      <c r="Z177" s="26" t="str">
        <f t="shared" si="62"/>
        <v/>
      </c>
      <c r="AA177" s="26" t="str">
        <f t="shared" si="63"/>
        <v/>
      </c>
      <c r="AB177" s="26" t="str">
        <f t="shared" si="64"/>
        <v/>
      </c>
      <c r="AC177" s="26" t="str">
        <f t="shared" si="58"/>
        <v/>
      </c>
      <c r="AD177" s="26" t="str">
        <f>IF(OR(ISBLANK(U177),ISBLANK(Q177),U177="-"),"",IF(ISNA(MATCH(U177,libtwolang,0)),FALSE,IF(AND(Z177=TRUE,INDEX(codetform,MATCH(Qualifikation!Q177,libtform,0))&gt;=10311000,INDEX(codetform,MATCH(Qualifikation!Q177,libtform,0))&lt;=10319900),IF(AND(INDEX(codetwolang,MATCH(Qualifikation!U177,libtwolang,0))&gt;=1,INDEX(codetwolang,MATCH(Qualifikation!U177,libtwolang,0))&lt;=999),TRUE,FALSE),IF(AND(INDEX(codetwolang,MATCH(Qualifikation!U177,libtwolang,0))&gt;=10,INDEX(codetwolang,MATCH(Qualifikation!U177,libtwolang,0))&lt;=99),FALSE,TRUE))))</f>
        <v/>
      </c>
      <c r="AE177" s="26" t="str">
        <f t="shared" si="59"/>
        <v/>
      </c>
      <c r="AF177" s="62" t="str">
        <f t="shared" si="65"/>
        <v/>
      </c>
    </row>
    <row r="178" spans="1:32" x14ac:dyDescent="0.2">
      <c r="A178" s="46" t="str">
        <f t="shared" si="60"/>
        <v/>
      </c>
      <c r="B178" s="46" t="str">
        <f t="shared" si="44"/>
        <v/>
      </c>
      <c r="C178" s="71" t="str">
        <f t="shared" si="45"/>
        <v/>
      </c>
      <c r="D178" s="62" t="str">
        <f t="shared" si="46"/>
        <v/>
      </c>
      <c r="E178" s="62" t="str">
        <f t="shared" si="47"/>
        <v/>
      </c>
      <c r="F178" s="72" t="str">
        <f t="shared" si="48"/>
        <v/>
      </c>
      <c r="G178" s="72" t="str">
        <f t="shared" si="49"/>
        <v/>
      </c>
      <c r="H178" s="63" t="str">
        <f t="shared" si="50"/>
        <v/>
      </c>
      <c r="I178" s="63" t="str">
        <f t="shared" si="51"/>
        <v/>
      </c>
      <c r="J178" s="70" t="str">
        <f t="shared" si="52"/>
        <v/>
      </c>
      <c r="K178" s="70" t="str">
        <f t="shared" si="53"/>
        <v/>
      </c>
      <c r="L178" s="122" t="str">
        <f t="shared" si="54"/>
        <v/>
      </c>
      <c r="M178" s="122" t="str">
        <f t="shared" si="55"/>
        <v/>
      </c>
      <c r="N178" s="121" t="str">
        <f>IF(B178&lt;&gt;"",IF(INDEX(ctrlage,B178)=TRUE,Lieferung!$B$15-(YEAR(INDEX(pgebdat,B178))),""),"")</f>
        <v/>
      </c>
      <c r="O178" s="115"/>
      <c r="P178" s="113"/>
      <c r="Q178" s="116"/>
      <c r="R178" s="149"/>
      <c r="S178" s="116"/>
      <c r="T178" s="116"/>
      <c r="U178" s="116"/>
      <c r="V178" s="113"/>
      <c r="W178" s="155" t="str">
        <f t="shared" si="61"/>
        <v/>
      </c>
      <c r="X178" s="26" t="str">
        <f t="shared" si="56"/>
        <v/>
      </c>
      <c r="Y178" s="26" t="str">
        <f t="shared" si="57"/>
        <v/>
      </c>
      <c r="Z178" s="26" t="str">
        <f t="shared" si="62"/>
        <v/>
      </c>
      <c r="AA178" s="26" t="str">
        <f t="shared" si="63"/>
        <v/>
      </c>
      <c r="AB178" s="26" t="str">
        <f t="shared" si="64"/>
        <v/>
      </c>
      <c r="AC178" s="26" t="str">
        <f t="shared" si="58"/>
        <v/>
      </c>
      <c r="AD178" s="26" t="str">
        <f>IF(OR(ISBLANK(U178),ISBLANK(Q178),U178="-"),"",IF(ISNA(MATCH(U178,libtwolang,0)),FALSE,IF(AND(Z178=TRUE,INDEX(codetform,MATCH(Qualifikation!Q178,libtform,0))&gt;=10311000,INDEX(codetform,MATCH(Qualifikation!Q178,libtform,0))&lt;=10319900),IF(AND(INDEX(codetwolang,MATCH(Qualifikation!U178,libtwolang,0))&gt;=1,INDEX(codetwolang,MATCH(Qualifikation!U178,libtwolang,0))&lt;=999),TRUE,FALSE),IF(AND(INDEX(codetwolang,MATCH(Qualifikation!U178,libtwolang,0))&gt;=10,INDEX(codetwolang,MATCH(Qualifikation!U178,libtwolang,0))&lt;=99),FALSE,TRUE))))</f>
        <v/>
      </c>
      <c r="AE178" s="26" t="str">
        <f t="shared" si="59"/>
        <v/>
      </c>
      <c r="AF178" s="62" t="str">
        <f t="shared" si="65"/>
        <v/>
      </c>
    </row>
    <row r="179" spans="1:32" x14ac:dyDescent="0.2">
      <c r="A179" s="46" t="str">
        <f t="shared" si="60"/>
        <v/>
      </c>
      <c r="B179" s="46" t="str">
        <f t="shared" si="44"/>
        <v/>
      </c>
      <c r="C179" s="71" t="str">
        <f t="shared" si="45"/>
        <v/>
      </c>
      <c r="D179" s="62" t="str">
        <f t="shared" si="46"/>
        <v/>
      </c>
      <c r="E179" s="62" t="str">
        <f t="shared" si="47"/>
        <v/>
      </c>
      <c r="F179" s="72" t="str">
        <f t="shared" si="48"/>
        <v/>
      </c>
      <c r="G179" s="72" t="str">
        <f t="shared" si="49"/>
        <v/>
      </c>
      <c r="H179" s="63" t="str">
        <f t="shared" si="50"/>
        <v/>
      </c>
      <c r="I179" s="63" t="str">
        <f t="shared" si="51"/>
        <v/>
      </c>
      <c r="J179" s="70" t="str">
        <f t="shared" si="52"/>
        <v/>
      </c>
      <c r="K179" s="70" t="str">
        <f t="shared" si="53"/>
        <v/>
      </c>
      <c r="L179" s="122" t="str">
        <f t="shared" si="54"/>
        <v/>
      </c>
      <c r="M179" s="122" t="str">
        <f t="shared" si="55"/>
        <v/>
      </c>
      <c r="N179" s="121" t="str">
        <f>IF(B179&lt;&gt;"",IF(INDEX(ctrlage,B179)=TRUE,Lieferung!$B$15-(YEAR(INDEX(pgebdat,B179))),""),"")</f>
        <v/>
      </c>
      <c r="O179" s="115"/>
      <c r="P179" s="113"/>
      <c r="Q179" s="116"/>
      <c r="R179" s="149"/>
      <c r="S179" s="116"/>
      <c r="T179" s="116"/>
      <c r="U179" s="116"/>
      <c r="V179" s="113"/>
      <c r="W179" s="155" t="str">
        <f t="shared" si="61"/>
        <v/>
      </c>
      <c r="X179" s="26" t="str">
        <f t="shared" si="56"/>
        <v/>
      </c>
      <c r="Y179" s="26" t="str">
        <f t="shared" si="57"/>
        <v/>
      </c>
      <c r="Z179" s="26" t="str">
        <f t="shared" si="62"/>
        <v/>
      </c>
      <c r="AA179" s="26" t="str">
        <f t="shared" si="63"/>
        <v/>
      </c>
      <c r="AB179" s="26" t="str">
        <f t="shared" si="64"/>
        <v/>
      </c>
      <c r="AC179" s="26" t="str">
        <f t="shared" si="58"/>
        <v/>
      </c>
      <c r="AD179" s="26" t="str">
        <f>IF(OR(ISBLANK(U179),ISBLANK(Q179),U179="-"),"",IF(ISNA(MATCH(U179,libtwolang,0)),FALSE,IF(AND(Z179=TRUE,INDEX(codetform,MATCH(Qualifikation!Q179,libtform,0))&gt;=10311000,INDEX(codetform,MATCH(Qualifikation!Q179,libtform,0))&lt;=10319900),IF(AND(INDEX(codetwolang,MATCH(Qualifikation!U179,libtwolang,0))&gt;=1,INDEX(codetwolang,MATCH(Qualifikation!U179,libtwolang,0))&lt;=999),TRUE,FALSE),IF(AND(INDEX(codetwolang,MATCH(Qualifikation!U179,libtwolang,0))&gt;=10,INDEX(codetwolang,MATCH(Qualifikation!U179,libtwolang,0))&lt;=99),FALSE,TRUE))))</f>
        <v/>
      </c>
      <c r="AE179" s="26" t="str">
        <f t="shared" si="59"/>
        <v/>
      </c>
      <c r="AF179" s="62" t="str">
        <f t="shared" si="65"/>
        <v/>
      </c>
    </row>
    <row r="180" spans="1:32" x14ac:dyDescent="0.2">
      <c r="A180" s="46" t="str">
        <f t="shared" si="60"/>
        <v/>
      </c>
      <c r="B180" s="46" t="str">
        <f t="shared" si="44"/>
        <v/>
      </c>
      <c r="C180" s="71" t="str">
        <f t="shared" si="45"/>
        <v/>
      </c>
      <c r="D180" s="62" t="str">
        <f t="shared" si="46"/>
        <v/>
      </c>
      <c r="E180" s="62" t="str">
        <f t="shared" si="47"/>
        <v/>
      </c>
      <c r="F180" s="72" t="str">
        <f t="shared" si="48"/>
        <v/>
      </c>
      <c r="G180" s="72" t="str">
        <f t="shared" si="49"/>
        <v/>
      </c>
      <c r="H180" s="63" t="str">
        <f t="shared" si="50"/>
        <v/>
      </c>
      <c r="I180" s="63" t="str">
        <f t="shared" si="51"/>
        <v/>
      </c>
      <c r="J180" s="70" t="str">
        <f t="shared" si="52"/>
        <v/>
      </c>
      <c r="K180" s="70" t="str">
        <f t="shared" si="53"/>
        <v/>
      </c>
      <c r="L180" s="122" t="str">
        <f t="shared" si="54"/>
        <v/>
      </c>
      <c r="M180" s="122" t="str">
        <f t="shared" si="55"/>
        <v/>
      </c>
      <c r="N180" s="121" t="str">
        <f>IF(B180&lt;&gt;"",IF(INDEX(ctrlage,B180)=TRUE,Lieferung!$B$15-(YEAR(INDEX(pgebdat,B180))),""),"")</f>
        <v/>
      </c>
      <c r="O180" s="115"/>
      <c r="P180" s="113"/>
      <c r="Q180" s="116"/>
      <c r="R180" s="149"/>
      <c r="S180" s="116"/>
      <c r="T180" s="116"/>
      <c r="U180" s="116"/>
      <c r="V180" s="113"/>
      <c r="W180" s="155" t="str">
        <f t="shared" si="61"/>
        <v/>
      </c>
      <c r="X180" s="26" t="str">
        <f t="shared" si="56"/>
        <v/>
      </c>
      <c r="Y180" s="26" t="str">
        <f t="shared" si="57"/>
        <v/>
      </c>
      <c r="Z180" s="26" t="str">
        <f t="shared" si="62"/>
        <v/>
      </c>
      <c r="AA180" s="26" t="str">
        <f t="shared" si="63"/>
        <v/>
      </c>
      <c r="AB180" s="26" t="str">
        <f t="shared" si="64"/>
        <v/>
      </c>
      <c r="AC180" s="26" t="str">
        <f t="shared" si="58"/>
        <v/>
      </c>
      <c r="AD180" s="26" t="str">
        <f>IF(OR(ISBLANK(U180),ISBLANK(Q180),U180="-"),"",IF(ISNA(MATCH(U180,libtwolang,0)),FALSE,IF(AND(Z180=TRUE,INDEX(codetform,MATCH(Qualifikation!Q180,libtform,0))&gt;=10311000,INDEX(codetform,MATCH(Qualifikation!Q180,libtform,0))&lt;=10319900),IF(AND(INDEX(codetwolang,MATCH(Qualifikation!U180,libtwolang,0))&gt;=1,INDEX(codetwolang,MATCH(Qualifikation!U180,libtwolang,0))&lt;=999),TRUE,FALSE),IF(AND(INDEX(codetwolang,MATCH(Qualifikation!U180,libtwolang,0))&gt;=10,INDEX(codetwolang,MATCH(Qualifikation!U180,libtwolang,0))&lt;=99),FALSE,TRUE))))</f>
        <v/>
      </c>
      <c r="AE180" s="26" t="str">
        <f t="shared" si="59"/>
        <v/>
      </c>
      <c r="AF180" s="62" t="str">
        <f t="shared" si="65"/>
        <v/>
      </c>
    </row>
    <row r="181" spans="1:32" x14ac:dyDescent="0.2">
      <c r="A181" s="46" t="str">
        <f t="shared" si="60"/>
        <v/>
      </c>
      <c r="B181" s="46" t="str">
        <f t="shared" si="44"/>
        <v/>
      </c>
      <c r="C181" s="71" t="str">
        <f t="shared" si="45"/>
        <v/>
      </c>
      <c r="D181" s="62" t="str">
        <f t="shared" si="46"/>
        <v/>
      </c>
      <c r="E181" s="62" t="str">
        <f t="shared" si="47"/>
        <v/>
      </c>
      <c r="F181" s="72" t="str">
        <f t="shared" si="48"/>
        <v/>
      </c>
      <c r="G181" s="72" t="str">
        <f t="shared" si="49"/>
        <v/>
      </c>
      <c r="H181" s="63" t="str">
        <f t="shared" si="50"/>
        <v/>
      </c>
      <c r="I181" s="63" t="str">
        <f t="shared" si="51"/>
        <v/>
      </c>
      <c r="J181" s="70" t="str">
        <f t="shared" si="52"/>
        <v/>
      </c>
      <c r="K181" s="70" t="str">
        <f t="shared" si="53"/>
        <v/>
      </c>
      <c r="L181" s="122" t="str">
        <f t="shared" si="54"/>
        <v/>
      </c>
      <c r="M181" s="122" t="str">
        <f t="shared" si="55"/>
        <v/>
      </c>
      <c r="N181" s="121" t="str">
        <f>IF(B181&lt;&gt;"",IF(INDEX(ctrlage,B181)=TRUE,Lieferung!$B$15-(YEAR(INDEX(pgebdat,B181))),""),"")</f>
        <v/>
      </c>
      <c r="O181" s="115"/>
      <c r="P181" s="113"/>
      <c r="Q181" s="116"/>
      <c r="R181" s="149"/>
      <c r="S181" s="116"/>
      <c r="T181" s="116"/>
      <c r="U181" s="116"/>
      <c r="V181" s="113"/>
      <c r="W181" s="155" t="str">
        <f t="shared" si="61"/>
        <v/>
      </c>
      <c r="X181" s="26" t="str">
        <f t="shared" si="56"/>
        <v/>
      </c>
      <c r="Y181" s="26" t="str">
        <f t="shared" si="57"/>
        <v/>
      </c>
      <c r="Z181" s="26" t="str">
        <f t="shared" si="62"/>
        <v/>
      </c>
      <c r="AA181" s="26" t="str">
        <f t="shared" si="63"/>
        <v/>
      </c>
      <c r="AB181" s="26" t="str">
        <f t="shared" si="64"/>
        <v/>
      </c>
      <c r="AC181" s="26" t="str">
        <f t="shared" si="58"/>
        <v/>
      </c>
      <c r="AD181" s="26" t="str">
        <f>IF(OR(ISBLANK(U181),ISBLANK(Q181),U181="-"),"",IF(ISNA(MATCH(U181,libtwolang,0)),FALSE,IF(AND(Z181=TRUE,INDEX(codetform,MATCH(Qualifikation!Q181,libtform,0))&gt;=10311000,INDEX(codetform,MATCH(Qualifikation!Q181,libtform,0))&lt;=10319900),IF(AND(INDEX(codetwolang,MATCH(Qualifikation!U181,libtwolang,0))&gt;=1,INDEX(codetwolang,MATCH(Qualifikation!U181,libtwolang,0))&lt;=999),TRUE,FALSE),IF(AND(INDEX(codetwolang,MATCH(Qualifikation!U181,libtwolang,0))&gt;=10,INDEX(codetwolang,MATCH(Qualifikation!U181,libtwolang,0))&lt;=99),FALSE,TRUE))))</f>
        <v/>
      </c>
      <c r="AE181" s="26" t="str">
        <f t="shared" si="59"/>
        <v/>
      </c>
      <c r="AF181" s="62" t="str">
        <f t="shared" si="65"/>
        <v/>
      </c>
    </row>
    <row r="182" spans="1:32" x14ac:dyDescent="0.2">
      <c r="A182" s="46" t="str">
        <f t="shared" si="60"/>
        <v/>
      </c>
      <c r="B182" s="46" t="str">
        <f t="shared" si="44"/>
        <v/>
      </c>
      <c r="C182" s="71" t="str">
        <f t="shared" si="45"/>
        <v/>
      </c>
      <c r="D182" s="62" t="str">
        <f t="shared" si="46"/>
        <v/>
      </c>
      <c r="E182" s="62" t="str">
        <f t="shared" si="47"/>
        <v/>
      </c>
      <c r="F182" s="72" t="str">
        <f t="shared" si="48"/>
        <v/>
      </c>
      <c r="G182" s="72" t="str">
        <f t="shared" si="49"/>
        <v/>
      </c>
      <c r="H182" s="63" t="str">
        <f t="shared" si="50"/>
        <v/>
      </c>
      <c r="I182" s="63" t="str">
        <f t="shared" si="51"/>
        <v/>
      </c>
      <c r="J182" s="70" t="str">
        <f t="shared" si="52"/>
        <v/>
      </c>
      <c r="K182" s="70" t="str">
        <f t="shared" si="53"/>
        <v/>
      </c>
      <c r="L182" s="122" t="str">
        <f t="shared" si="54"/>
        <v/>
      </c>
      <c r="M182" s="122" t="str">
        <f t="shared" si="55"/>
        <v/>
      </c>
      <c r="N182" s="121" t="str">
        <f>IF(B182&lt;&gt;"",IF(INDEX(ctrlage,B182)=TRUE,Lieferung!$B$15-(YEAR(INDEX(pgebdat,B182))),""),"")</f>
        <v/>
      </c>
      <c r="O182" s="115"/>
      <c r="P182" s="113"/>
      <c r="Q182" s="116"/>
      <c r="R182" s="149"/>
      <c r="S182" s="116"/>
      <c r="T182" s="116"/>
      <c r="U182" s="116"/>
      <c r="V182" s="113"/>
      <c r="W182" s="155" t="str">
        <f t="shared" si="61"/>
        <v/>
      </c>
      <c r="X182" s="26" t="str">
        <f t="shared" si="56"/>
        <v/>
      </c>
      <c r="Y182" s="26" t="str">
        <f t="shared" si="57"/>
        <v/>
      </c>
      <c r="Z182" s="26" t="str">
        <f t="shared" si="62"/>
        <v/>
      </c>
      <c r="AA182" s="26" t="str">
        <f t="shared" si="63"/>
        <v/>
      </c>
      <c r="AB182" s="26" t="str">
        <f t="shared" si="64"/>
        <v/>
      </c>
      <c r="AC182" s="26" t="str">
        <f t="shared" si="58"/>
        <v/>
      </c>
      <c r="AD182" s="26" t="str">
        <f>IF(OR(ISBLANK(U182),ISBLANK(Q182),U182="-"),"",IF(ISNA(MATCH(U182,libtwolang,0)),FALSE,IF(AND(Z182=TRUE,INDEX(codetform,MATCH(Qualifikation!Q182,libtform,0))&gt;=10311000,INDEX(codetform,MATCH(Qualifikation!Q182,libtform,0))&lt;=10319900),IF(AND(INDEX(codetwolang,MATCH(Qualifikation!U182,libtwolang,0))&gt;=1,INDEX(codetwolang,MATCH(Qualifikation!U182,libtwolang,0))&lt;=999),TRUE,FALSE),IF(AND(INDEX(codetwolang,MATCH(Qualifikation!U182,libtwolang,0))&gt;=10,INDEX(codetwolang,MATCH(Qualifikation!U182,libtwolang,0))&lt;=99),FALSE,TRUE))))</f>
        <v/>
      </c>
      <c r="AE182" s="26" t="str">
        <f t="shared" si="59"/>
        <v/>
      </c>
      <c r="AF182" s="62" t="str">
        <f t="shared" si="65"/>
        <v/>
      </c>
    </row>
    <row r="183" spans="1:32" x14ac:dyDescent="0.2">
      <c r="A183" s="46" t="str">
        <f t="shared" si="60"/>
        <v/>
      </c>
      <c r="B183" s="46" t="str">
        <f t="shared" si="44"/>
        <v/>
      </c>
      <c r="C183" s="71" t="str">
        <f t="shared" si="45"/>
        <v/>
      </c>
      <c r="D183" s="62" t="str">
        <f t="shared" si="46"/>
        <v/>
      </c>
      <c r="E183" s="62" t="str">
        <f t="shared" si="47"/>
        <v/>
      </c>
      <c r="F183" s="72" t="str">
        <f t="shared" si="48"/>
        <v/>
      </c>
      <c r="G183" s="72" t="str">
        <f t="shared" si="49"/>
        <v/>
      </c>
      <c r="H183" s="63" t="str">
        <f t="shared" si="50"/>
        <v/>
      </c>
      <c r="I183" s="63" t="str">
        <f t="shared" si="51"/>
        <v/>
      </c>
      <c r="J183" s="70" t="str">
        <f t="shared" si="52"/>
        <v/>
      </c>
      <c r="K183" s="70" t="str">
        <f t="shared" si="53"/>
        <v/>
      </c>
      <c r="L183" s="122" t="str">
        <f t="shared" si="54"/>
        <v/>
      </c>
      <c r="M183" s="122" t="str">
        <f t="shared" si="55"/>
        <v/>
      </c>
      <c r="N183" s="121" t="str">
        <f>IF(B183&lt;&gt;"",IF(INDEX(ctrlage,B183)=TRUE,Lieferung!$B$15-(YEAR(INDEX(pgebdat,B183))),""),"")</f>
        <v/>
      </c>
      <c r="O183" s="115"/>
      <c r="P183" s="113"/>
      <c r="Q183" s="116"/>
      <c r="R183" s="149"/>
      <c r="S183" s="116"/>
      <c r="T183" s="116"/>
      <c r="U183" s="116"/>
      <c r="V183" s="113"/>
      <c r="W183" s="155" t="str">
        <f t="shared" si="61"/>
        <v/>
      </c>
      <c r="X183" s="26" t="str">
        <f t="shared" si="56"/>
        <v/>
      </c>
      <c r="Y183" s="26" t="str">
        <f t="shared" si="57"/>
        <v/>
      </c>
      <c r="Z183" s="26" t="str">
        <f t="shared" si="62"/>
        <v/>
      </c>
      <c r="AA183" s="26" t="str">
        <f t="shared" si="63"/>
        <v/>
      </c>
      <c r="AB183" s="26" t="str">
        <f t="shared" si="64"/>
        <v/>
      </c>
      <c r="AC183" s="26" t="str">
        <f t="shared" si="58"/>
        <v/>
      </c>
      <c r="AD183" s="26" t="str">
        <f>IF(OR(ISBLANK(U183),ISBLANK(Q183),U183="-"),"",IF(ISNA(MATCH(U183,libtwolang,0)),FALSE,IF(AND(Z183=TRUE,INDEX(codetform,MATCH(Qualifikation!Q183,libtform,0))&gt;=10311000,INDEX(codetform,MATCH(Qualifikation!Q183,libtform,0))&lt;=10319900),IF(AND(INDEX(codetwolang,MATCH(Qualifikation!U183,libtwolang,0))&gt;=1,INDEX(codetwolang,MATCH(Qualifikation!U183,libtwolang,0))&lt;=999),TRUE,FALSE),IF(AND(INDEX(codetwolang,MATCH(Qualifikation!U183,libtwolang,0))&gt;=10,INDEX(codetwolang,MATCH(Qualifikation!U183,libtwolang,0))&lt;=99),FALSE,TRUE))))</f>
        <v/>
      </c>
      <c r="AE183" s="26" t="str">
        <f t="shared" si="59"/>
        <v/>
      </c>
      <c r="AF183" s="62" t="str">
        <f t="shared" si="65"/>
        <v/>
      </c>
    </row>
    <row r="184" spans="1:32" x14ac:dyDescent="0.2">
      <c r="A184" s="46" t="str">
        <f t="shared" si="60"/>
        <v/>
      </c>
      <c r="B184" s="46" t="str">
        <f t="shared" si="44"/>
        <v/>
      </c>
      <c r="C184" s="71" t="str">
        <f t="shared" si="45"/>
        <v/>
      </c>
      <c r="D184" s="62" t="str">
        <f t="shared" si="46"/>
        <v/>
      </c>
      <c r="E184" s="62" t="str">
        <f t="shared" si="47"/>
        <v/>
      </c>
      <c r="F184" s="72" t="str">
        <f t="shared" si="48"/>
        <v/>
      </c>
      <c r="G184" s="72" t="str">
        <f t="shared" si="49"/>
        <v/>
      </c>
      <c r="H184" s="63" t="str">
        <f t="shared" si="50"/>
        <v/>
      </c>
      <c r="I184" s="63" t="str">
        <f t="shared" si="51"/>
        <v/>
      </c>
      <c r="J184" s="70" t="str">
        <f t="shared" si="52"/>
        <v/>
      </c>
      <c r="K184" s="70" t="str">
        <f t="shared" si="53"/>
        <v/>
      </c>
      <c r="L184" s="122" t="str">
        <f t="shared" si="54"/>
        <v/>
      </c>
      <c r="M184" s="122" t="str">
        <f t="shared" si="55"/>
        <v/>
      </c>
      <c r="N184" s="121" t="str">
        <f>IF(B184&lt;&gt;"",IF(INDEX(ctrlage,B184)=TRUE,Lieferung!$B$15-(YEAR(INDEX(pgebdat,B184))),""),"")</f>
        <v/>
      </c>
      <c r="O184" s="115"/>
      <c r="P184" s="113"/>
      <c r="Q184" s="116"/>
      <c r="R184" s="149"/>
      <c r="S184" s="116"/>
      <c r="T184" s="116"/>
      <c r="U184" s="116"/>
      <c r="V184" s="113"/>
      <c r="W184" s="155" t="str">
        <f t="shared" si="61"/>
        <v/>
      </c>
      <c r="X184" s="26" t="str">
        <f t="shared" si="56"/>
        <v/>
      </c>
      <c r="Y184" s="26" t="str">
        <f t="shared" si="57"/>
        <v/>
      </c>
      <c r="Z184" s="26" t="str">
        <f t="shared" si="62"/>
        <v/>
      </c>
      <c r="AA184" s="26" t="str">
        <f t="shared" si="63"/>
        <v/>
      </c>
      <c r="AB184" s="26" t="str">
        <f t="shared" si="64"/>
        <v/>
      </c>
      <c r="AC184" s="26" t="str">
        <f t="shared" si="58"/>
        <v/>
      </c>
      <c r="AD184" s="26" t="str">
        <f>IF(OR(ISBLANK(U184),ISBLANK(Q184),U184="-"),"",IF(ISNA(MATCH(U184,libtwolang,0)),FALSE,IF(AND(Z184=TRUE,INDEX(codetform,MATCH(Qualifikation!Q184,libtform,0))&gt;=10311000,INDEX(codetform,MATCH(Qualifikation!Q184,libtform,0))&lt;=10319900),IF(AND(INDEX(codetwolang,MATCH(Qualifikation!U184,libtwolang,0))&gt;=1,INDEX(codetwolang,MATCH(Qualifikation!U184,libtwolang,0))&lt;=999),TRUE,FALSE),IF(AND(INDEX(codetwolang,MATCH(Qualifikation!U184,libtwolang,0))&gt;=10,INDEX(codetwolang,MATCH(Qualifikation!U184,libtwolang,0))&lt;=99),FALSE,TRUE))))</f>
        <v/>
      </c>
      <c r="AE184" s="26" t="str">
        <f t="shared" si="59"/>
        <v/>
      </c>
      <c r="AF184" s="62" t="str">
        <f t="shared" si="65"/>
        <v/>
      </c>
    </row>
    <row r="185" spans="1:32" x14ac:dyDescent="0.2">
      <c r="A185" s="46" t="str">
        <f t="shared" si="60"/>
        <v/>
      </c>
      <c r="B185" s="46" t="str">
        <f t="shared" si="44"/>
        <v/>
      </c>
      <c r="C185" s="71" t="str">
        <f t="shared" si="45"/>
        <v/>
      </c>
      <c r="D185" s="62" t="str">
        <f t="shared" si="46"/>
        <v/>
      </c>
      <c r="E185" s="62" t="str">
        <f t="shared" si="47"/>
        <v/>
      </c>
      <c r="F185" s="72" t="str">
        <f t="shared" si="48"/>
        <v/>
      </c>
      <c r="G185" s="72" t="str">
        <f t="shared" si="49"/>
        <v/>
      </c>
      <c r="H185" s="63" t="str">
        <f t="shared" si="50"/>
        <v/>
      </c>
      <c r="I185" s="63" t="str">
        <f t="shared" si="51"/>
        <v/>
      </c>
      <c r="J185" s="70" t="str">
        <f t="shared" si="52"/>
        <v/>
      </c>
      <c r="K185" s="70" t="str">
        <f t="shared" si="53"/>
        <v/>
      </c>
      <c r="L185" s="122" t="str">
        <f t="shared" si="54"/>
        <v/>
      </c>
      <c r="M185" s="122" t="str">
        <f t="shared" si="55"/>
        <v/>
      </c>
      <c r="N185" s="121" t="str">
        <f>IF(B185&lt;&gt;"",IF(INDEX(ctrlage,B185)=TRUE,Lieferung!$B$15-(YEAR(INDEX(pgebdat,B185))),""),"")</f>
        <v/>
      </c>
      <c r="O185" s="115"/>
      <c r="P185" s="113"/>
      <c r="Q185" s="116"/>
      <c r="R185" s="149"/>
      <c r="S185" s="116"/>
      <c r="T185" s="116"/>
      <c r="U185" s="116"/>
      <c r="V185" s="113"/>
      <c r="W185" s="155" t="str">
        <f t="shared" si="61"/>
        <v/>
      </c>
      <c r="X185" s="26" t="str">
        <f t="shared" si="56"/>
        <v/>
      </c>
      <c r="Y185" s="26" t="str">
        <f t="shared" si="57"/>
        <v/>
      </c>
      <c r="Z185" s="26" t="str">
        <f t="shared" si="62"/>
        <v/>
      </c>
      <c r="AA185" s="26" t="str">
        <f t="shared" si="63"/>
        <v/>
      </c>
      <c r="AB185" s="26" t="str">
        <f t="shared" si="64"/>
        <v/>
      </c>
      <c r="AC185" s="26" t="str">
        <f t="shared" si="58"/>
        <v/>
      </c>
      <c r="AD185" s="26" t="str">
        <f>IF(OR(ISBLANK(U185),ISBLANK(Q185),U185="-"),"",IF(ISNA(MATCH(U185,libtwolang,0)),FALSE,IF(AND(Z185=TRUE,INDEX(codetform,MATCH(Qualifikation!Q185,libtform,0))&gt;=10311000,INDEX(codetform,MATCH(Qualifikation!Q185,libtform,0))&lt;=10319900),IF(AND(INDEX(codetwolang,MATCH(Qualifikation!U185,libtwolang,0))&gt;=1,INDEX(codetwolang,MATCH(Qualifikation!U185,libtwolang,0))&lt;=999),TRUE,FALSE),IF(AND(INDEX(codetwolang,MATCH(Qualifikation!U185,libtwolang,0))&gt;=10,INDEX(codetwolang,MATCH(Qualifikation!U185,libtwolang,0))&lt;=99),FALSE,TRUE))))</f>
        <v/>
      </c>
      <c r="AE185" s="26" t="str">
        <f t="shared" si="59"/>
        <v/>
      </c>
      <c r="AF185" s="62" t="str">
        <f t="shared" si="65"/>
        <v/>
      </c>
    </row>
    <row r="186" spans="1:32" x14ac:dyDescent="0.2">
      <c r="A186" s="46" t="str">
        <f t="shared" si="60"/>
        <v/>
      </c>
      <c r="B186" s="46" t="str">
        <f t="shared" si="44"/>
        <v/>
      </c>
      <c r="C186" s="71" t="str">
        <f t="shared" si="45"/>
        <v/>
      </c>
      <c r="D186" s="62" t="str">
        <f t="shared" si="46"/>
        <v/>
      </c>
      <c r="E186" s="62" t="str">
        <f t="shared" si="47"/>
        <v/>
      </c>
      <c r="F186" s="72" t="str">
        <f t="shared" si="48"/>
        <v/>
      </c>
      <c r="G186" s="72" t="str">
        <f t="shared" si="49"/>
        <v/>
      </c>
      <c r="H186" s="63" t="str">
        <f t="shared" si="50"/>
        <v/>
      </c>
      <c r="I186" s="63" t="str">
        <f t="shared" si="51"/>
        <v/>
      </c>
      <c r="J186" s="70" t="str">
        <f t="shared" si="52"/>
        <v/>
      </c>
      <c r="K186" s="70" t="str">
        <f t="shared" si="53"/>
        <v/>
      </c>
      <c r="L186" s="122" t="str">
        <f t="shared" si="54"/>
        <v/>
      </c>
      <c r="M186" s="122" t="str">
        <f t="shared" si="55"/>
        <v/>
      </c>
      <c r="N186" s="121" t="str">
        <f>IF(B186&lt;&gt;"",IF(INDEX(ctrlage,B186)=TRUE,Lieferung!$B$15-(YEAR(INDEX(pgebdat,B186))),""),"")</f>
        <v/>
      </c>
      <c r="O186" s="115"/>
      <c r="P186" s="113"/>
      <c r="Q186" s="116"/>
      <c r="R186" s="149"/>
      <c r="S186" s="116"/>
      <c r="T186" s="116"/>
      <c r="U186" s="116"/>
      <c r="V186" s="113"/>
      <c r="W186" s="155" t="str">
        <f t="shared" si="61"/>
        <v/>
      </c>
      <c r="X186" s="26" t="str">
        <f t="shared" si="56"/>
        <v/>
      </c>
      <c r="Y186" s="26" t="str">
        <f t="shared" si="57"/>
        <v/>
      </c>
      <c r="Z186" s="26" t="str">
        <f t="shared" si="62"/>
        <v/>
      </c>
      <c r="AA186" s="26" t="str">
        <f t="shared" si="63"/>
        <v/>
      </c>
      <c r="AB186" s="26" t="str">
        <f t="shared" si="64"/>
        <v/>
      </c>
      <c r="AC186" s="26" t="str">
        <f t="shared" si="58"/>
        <v/>
      </c>
      <c r="AD186" s="26" t="str">
        <f>IF(OR(ISBLANK(U186),ISBLANK(Q186),U186="-"),"",IF(ISNA(MATCH(U186,libtwolang,0)),FALSE,IF(AND(Z186=TRUE,INDEX(codetform,MATCH(Qualifikation!Q186,libtform,0))&gt;=10311000,INDEX(codetform,MATCH(Qualifikation!Q186,libtform,0))&lt;=10319900),IF(AND(INDEX(codetwolang,MATCH(Qualifikation!U186,libtwolang,0))&gt;=1,INDEX(codetwolang,MATCH(Qualifikation!U186,libtwolang,0))&lt;=999),TRUE,FALSE),IF(AND(INDEX(codetwolang,MATCH(Qualifikation!U186,libtwolang,0))&gt;=10,INDEX(codetwolang,MATCH(Qualifikation!U186,libtwolang,0))&lt;=99),FALSE,TRUE))))</f>
        <v/>
      </c>
      <c r="AE186" s="26" t="str">
        <f t="shared" si="59"/>
        <v/>
      </c>
      <c r="AF186" s="62" t="str">
        <f t="shared" si="65"/>
        <v/>
      </c>
    </row>
    <row r="187" spans="1:32" x14ac:dyDescent="0.2">
      <c r="A187" s="46" t="str">
        <f t="shared" si="60"/>
        <v/>
      </c>
      <c r="B187" s="46" t="str">
        <f t="shared" si="44"/>
        <v/>
      </c>
      <c r="C187" s="71" t="str">
        <f t="shared" si="45"/>
        <v/>
      </c>
      <c r="D187" s="62" t="str">
        <f t="shared" si="46"/>
        <v/>
      </c>
      <c r="E187" s="62" t="str">
        <f t="shared" si="47"/>
        <v/>
      </c>
      <c r="F187" s="72" t="str">
        <f t="shared" si="48"/>
        <v/>
      </c>
      <c r="G187" s="72" t="str">
        <f t="shared" si="49"/>
        <v/>
      </c>
      <c r="H187" s="63" t="str">
        <f t="shared" si="50"/>
        <v/>
      </c>
      <c r="I187" s="63" t="str">
        <f t="shared" si="51"/>
        <v/>
      </c>
      <c r="J187" s="70" t="str">
        <f t="shared" si="52"/>
        <v/>
      </c>
      <c r="K187" s="70" t="str">
        <f t="shared" si="53"/>
        <v/>
      </c>
      <c r="L187" s="122" t="str">
        <f t="shared" si="54"/>
        <v/>
      </c>
      <c r="M187" s="122" t="str">
        <f t="shared" si="55"/>
        <v/>
      </c>
      <c r="N187" s="121" t="str">
        <f>IF(B187&lt;&gt;"",IF(INDEX(ctrlage,B187)=TRUE,Lieferung!$B$15-(YEAR(INDEX(pgebdat,B187))),""),"")</f>
        <v/>
      </c>
      <c r="O187" s="115"/>
      <c r="P187" s="113"/>
      <c r="Q187" s="116"/>
      <c r="R187" s="149"/>
      <c r="S187" s="116"/>
      <c r="T187" s="116"/>
      <c r="U187" s="116"/>
      <c r="V187" s="113"/>
      <c r="W187" s="155" t="str">
        <f t="shared" si="61"/>
        <v/>
      </c>
      <c r="X187" s="26" t="str">
        <f t="shared" si="56"/>
        <v/>
      </c>
      <c r="Y187" s="26" t="str">
        <f t="shared" si="57"/>
        <v/>
      </c>
      <c r="Z187" s="26" t="str">
        <f t="shared" si="62"/>
        <v/>
      </c>
      <c r="AA187" s="26" t="str">
        <f t="shared" si="63"/>
        <v/>
      </c>
      <c r="AB187" s="26" t="str">
        <f t="shared" si="64"/>
        <v/>
      </c>
      <c r="AC187" s="26" t="str">
        <f t="shared" si="58"/>
        <v/>
      </c>
      <c r="AD187" s="26" t="str">
        <f>IF(OR(ISBLANK(U187),ISBLANK(Q187),U187="-"),"",IF(ISNA(MATCH(U187,libtwolang,0)),FALSE,IF(AND(Z187=TRUE,INDEX(codetform,MATCH(Qualifikation!Q187,libtform,0))&gt;=10311000,INDEX(codetform,MATCH(Qualifikation!Q187,libtform,0))&lt;=10319900),IF(AND(INDEX(codetwolang,MATCH(Qualifikation!U187,libtwolang,0))&gt;=1,INDEX(codetwolang,MATCH(Qualifikation!U187,libtwolang,0))&lt;=999),TRUE,FALSE),IF(AND(INDEX(codetwolang,MATCH(Qualifikation!U187,libtwolang,0))&gt;=10,INDEX(codetwolang,MATCH(Qualifikation!U187,libtwolang,0))&lt;=99),FALSE,TRUE))))</f>
        <v/>
      </c>
      <c r="AE187" s="26" t="str">
        <f t="shared" si="59"/>
        <v/>
      </c>
      <c r="AF187" s="62" t="str">
        <f t="shared" si="65"/>
        <v/>
      </c>
    </row>
    <row r="188" spans="1:32" x14ac:dyDescent="0.2">
      <c r="A188" s="46" t="str">
        <f t="shared" si="60"/>
        <v/>
      </c>
      <c r="B188" s="46" t="str">
        <f t="shared" si="44"/>
        <v/>
      </c>
      <c r="C188" s="71" t="str">
        <f t="shared" si="45"/>
        <v/>
      </c>
      <c r="D188" s="62" t="str">
        <f t="shared" si="46"/>
        <v/>
      </c>
      <c r="E188" s="62" t="str">
        <f t="shared" si="47"/>
        <v/>
      </c>
      <c r="F188" s="72" t="str">
        <f t="shared" si="48"/>
        <v/>
      </c>
      <c r="G188" s="72" t="str">
        <f t="shared" si="49"/>
        <v/>
      </c>
      <c r="H188" s="63" t="str">
        <f t="shared" si="50"/>
        <v/>
      </c>
      <c r="I188" s="63" t="str">
        <f t="shared" si="51"/>
        <v/>
      </c>
      <c r="J188" s="70" t="str">
        <f t="shared" si="52"/>
        <v/>
      </c>
      <c r="K188" s="70" t="str">
        <f t="shared" si="53"/>
        <v/>
      </c>
      <c r="L188" s="122" t="str">
        <f t="shared" si="54"/>
        <v/>
      </c>
      <c r="M188" s="122" t="str">
        <f t="shared" si="55"/>
        <v/>
      </c>
      <c r="N188" s="121" t="str">
        <f>IF(B188&lt;&gt;"",IF(INDEX(ctrlage,B188)=TRUE,Lieferung!$B$15-(YEAR(INDEX(pgebdat,B188))),""),"")</f>
        <v/>
      </c>
      <c r="O188" s="115"/>
      <c r="P188" s="113"/>
      <c r="Q188" s="116"/>
      <c r="R188" s="149"/>
      <c r="S188" s="116"/>
      <c r="T188" s="116"/>
      <c r="U188" s="116"/>
      <c r="V188" s="113"/>
      <c r="W188" s="155" t="str">
        <f t="shared" si="61"/>
        <v/>
      </c>
      <c r="X188" s="26" t="str">
        <f t="shared" si="56"/>
        <v/>
      </c>
      <c r="Y188" s="26" t="str">
        <f t="shared" si="57"/>
        <v/>
      </c>
      <c r="Z188" s="26" t="str">
        <f t="shared" si="62"/>
        <v/>
      </c>
      <c r="AA188" s="26" t="str">
        <f t="shared" si="63"/>
        <v/>
      </c>
      <c r="AB188" s="26" t="str">
        <f t="shared" si="64"/>
        <v/>
      </c>
      <c r="AC188" s="26" t="str">
        <f t="shared" si="58"/>
        <v/>
      </c>
      <c r="AD188" s="26" t="str">
        <f>IF(OR(ISBLANK(U188),ISBLANK(Q188),U188="-"),"",IF(ISNA(MATCH(U188,libtwolang,0)),FALSE,IF(AND(Z188=TRUE,INDEX(codetform,MATCH(Qualifikation!Q188,libtform,0))&gt;=10311000,INDEX(codetform,MATCH(Qualifikation!Q188,libtform,0))&lt;=10319900),IF(AND(INDEX(codetwolang,MATCH(Qualifikation!U188,libtwolang,0))&gt;=1,INDEX(codetwolang,MATCH(Qualifikation!U188,libtwolang,0))&lt;=999),TRUE,FALSE),IF(AND(INDEX(codetwolang,MATCH(Qualifikation!U188,libtwolang,0))&gt;=10,INDEX(codetwolang,MATCH(Qualifikation!U188,libtwolang,0))&lt;=99),FALSE,TRUE))))</f>
        <v/>
      </c>
      <c r="AE188" s="26" t="str">
        <f t="shared" si="59"/>
        <v/>
      </c>
      <c r="AF188" s="62" t="str">
        <f t="shared" si="65"/>
        <v/>
      </c>
    </row>
    <row r="189" spans="1:32" x14ac:dyDescent="0.2">
      <c r="A189" s="46" t="str">
        <f t="shared" si="60"/>
        <v/>
      </c>
      <c r="B189" s="46" t="str">
        <f t="shared" si="44"/>
        <v/>
      </c>
      <c r="C189" s="71" t="str">
        <f t="shared" si="45"/>
        <v/>
      </c>
      <c r="D189" s="62" t="str">
        <f t="shared" si="46"/>
        <v/>
      </c>
      <c r="E189" s="62" t="str">
        <f t="shared" si="47"/>
        <v/>
      </c>
      <c r="F189" s="72" t="str">
        <f t="shared" si="48"/>
        <v/>
      </c>
      <c r="G189" s="72" t="str">
        <f t="shared" si="49"/>
        <v/>
      </c>
      <c r="H189" s="63" t="str">
        <f t="shared" si="50"/>
        <v/>
      </c>
      <c r="I189" s="63" t="str">
        <f t="shared" si="51"/>
        <v/>
      </c>
      <c r="J189" s="70" t="str">
        <f t="shared" si="52"/>
        <v/>
      </c>
      <c r="K189" s="70" t="str">
        <f t="shared" si="53"/>
        <v/>
      </c>
      <c r="L189" s="122" t="str">
        <f t="shared" si="54"/>
        <v/>
      </c>
      <c r="M189" s="122" t="str">
        <f t="shared" si="55"/>
        <v/>
      </c>
      <c r="N189" s="121" t="str">
        <f>IF(B189&lt;&gt;"",IF(INDEX(ctrlage,B189)=TRUE,Lieferung!$B$15-(YEAR(INDEX(pgebdat,B189))),""),"")</f>
        <v/>
      </c>
      <c r="O189" s="115"/>
      <c r="P189" s="113"/>
      <c r="Q189" s="116"/>
      <c r="R189" s="149"/>
      <c r="S189" s="116"/>
      <c r="T189" s="116"/>
      <c r="U189" s="116"/>
      <c r="V189" s="113"/>
      <c r="W189" s="155" t="str">
        <f t="shared" si="61"/>
        <v/>
      </c>
      <c r="X189" s="26" t="str">
        <f t="shared" si="56"/>
        <v/>
      </c>
      <c r="Y189" s="26" t="str">
        <f t="shared" si="57"/>
        <v/>
      </c>
      <c r="Z189" s="26" t="str">
        <f t="shared" si="62"/>
        <v/>
      </c>
      <c r="AA189" s="26" t="str">
        <f t="shared" si="63"/>
        <v/>
      </c>
      <c r="AB189" s="26" t="str">
        <f t="shared" si="64"/>
        <v/>
      </c>
      <c r="AC189" s="26" t="str">
        <f t="shared" si="58"/>
        <v/>
      </c>
      <c r="AD189" s="26" t="str">
        <f>IF(OR(ISBLANK(U189),ISBLANK(Q189),U189="-"),"",IF(ISNA(MATCH(U189,libtwolang,0)),FALSE,IF(AND(Z189=TRUE,INDEX(codetform,MATCH(Qualifikation!Q189,libtform,0))&gt;=10311000,INDEX(codetform,MATCH(Qualifikation!Q189,libtform,0))&lt;=10319900),IF(AND(INDEX(codetwolang,MATCH(Qualifikation!U189,libtwolang,0))&gt;=1,INDEX(codetwolang,MATCH(Qualifikation!U189,libtwolang,0))&lt;=999),TRUE,FALSE),IF(AND(INDEX(codetwolang,MATCH(Qualifikation!U189,libtwolang,0))&gt;=10,INDEX(codetwolang,MATCH(Qualifikation!U189,libtwolang,0))&lt;=99),FALSE,TRUE))))</f>
        <v/>
      </c>
      <c r="AE189" s="26" t="str">
        <f t="shared" si="59"/>
        <v/>
      </c>
      <c r="AF189" s="62" t="str">
        <f t="shared" si="65"/>
        <v/>
      </c>
    </row>
    <row r="190" spans="1:32" x14ac:dyDescent="0.2">
      <c r="A190" s="46" t="str">
        <f t="shared" si="60"/>
        <v/>
      </c>
      <c r="B190" s="46" t="str">
        <f t="shared" si="44"/>
        <v/>
      </c>
      <c r="C190" s="71" t="str">
        <f t="shared" si="45"/>
        <v/>
      </c>
      <c r="D190" s="62" t="str">
        <f t="shared" si="46"/>
        <v/>
      </c>
      <c r="E190" s="62" t="str">
        <f t="shared" si="47"/>
        <v/>
      </c>
      <c r="F190" s="72" t="str">
        <f t="shared" si="48"/>
        <v/>
      </c>
      <c r="G190" s="72" t="str">
        <f t="shared" si="49"/>
        <v/>
      </c>
      <c r="H190" s="63" t="str">
        <f t="shared" si="50"/>
        <v/>
      </c>
      <c r="I190" s="63" t="str">
        <f t="shared" si="51"/>
        <v/>
      </c>
      <c r="J190" s="70" t="str">
        <f t="shared" si="52"/>
        <v/>
      </c>
      <c r="K190" s="70" t="str">
        <f t="shared" si="53"/>
        <v/>
      </c>
      <c r="L190" s="122" t="str">
        <f t="shared" si="54"/>
        <v/>
      </c>
      <c r="M190" s="122" t="str">
        <f t="shared" si="55"/>
        <v/>
      </c>
      <c r="N190" s="121" t="str">
        <f>IF(B190&lt;&gt;"",IF(INDEX(ctrlage,B190)=TRUE,Lieferung!$B$15-(YEAR(INDEX(pgebdat,B190))),""),"")</f>
        <v/>
      </c>
      <c r="O190" s="115"/>
      <c r="P190" s="113"/>
      <c r="Q190" s="116"/>
      <c r="R190" s="149"/>
      <c r="S190" s="116"/>
      <c r="T190" s="116"/>
      <c r="U190" s="116"/>
      <c r="V190" s="113"/>
      <c r="W190" s="155" t="str">
        <f t="shared" si="61"/>
        <v/>
      </c>
      <c r="X190" s="26" t="str">
        <f t="shared" si="56"/>
        <v/>
      </c>
      <c r="Y190" s="26" t="str">
        <f t="shared" si="57"/>
        <v/>
      </c>
      <c r="Z190" s="26" t="str">
        <f t="shared" si="62"/>
        <v/>
      </c>
      <c r="AA190" s="26" t="str">
        <f t="shared" si="63"/>
        <v/>
      </c>
      <c r="AB190" s="26" t="str">
        <f t="shared" si="64"/>
        <v/>
      </c>
      <c r="AC190" s="26" t="str">
        <f t="shared" si="58"/>
        <v/>
      </c>
      <c r="AD190" s="26" t="str">
        <f>IF(OR(ISBLANK(U190),ISBLANK(Q190),U190="-"),"",IF(ISNA(MATCH(U190,libtwolang,0)),FALSE,IF(AND(Z190=TRUE,INDEX(codetform,MATCH(Qualifikation!Q190,libtform,0))&gt;=10311000,INDEX(codetform,MATCH(Qualifikation!Q190,libtform,0))&lt;=10319900),IF(AND(INDEX(codetwolang,MATCH(Qualifikation!U190,libtwolang,0))&gt;=1,INDEX(codetwolang,MATCH(Qualifikation!U190,libtwolang,0))&lt;=999),TRUE,FALSE),IF(AND(INDEX(codetwolang,MATCH(Qualifikation!U190,libtwolang,0))&gt;=10,INDEX(codetwolang,MATCH(Qualifikation!U190,libtwolang,0))&lt;=99),FALSE,TRUE))))</f>
        <v/>
      </c>
      <c r="AE190" s="26" t="str">
        <f t="shared" si="59"/>
        <v/>
      </c>
      <c r="AF190" s="62" t="str">
        <f t="shared" si="65"/>
        <v/>
      </c>
    </row>
    <row r="191" spans="1:32" x14ac:dyDescent="0.2">
      <c r="A191" s="46" t="str">
        <f t="shared" si="60"/>
        <v/>
      </c>
      <c r="B191" s="46" t="str">
        <f t="shared" si="44"/>
        <v/>
      </c>
      <c r="C191" s="71" t="str">
        <f t="shared" si="45"/>
        <v/>
      </c>
      <c r="D191" s="62" t="str">
        <f t="shared" si="46"/>
        <v/>
      </c>
      <c r="E191" s="62" t="str">
        <f t="shared" si="47"/>
        <v/>
      </c>
      <c r="F191" s="72" t="str">
        <f t="shared" si="48"/>
        <v/>
      </c>
      <c r="G191" s="72" t="str">
        <f t="shared" si="49"/>
        <v/>
      </c>
      <c r="H191" s="63" t="str">
        <f t="shared" si="50"/>
        <v/>
      </c>
      <c r="I191" s="63" t="str">
        <f t="shared" si="51"/>
        <v/>
      </c>
      <c r="J191" s="70" t="str">
        <f t="shared" si="52"/>
        <v/>
      </c>
      <c r="K191" s="70" t="str">
        <f t="shared" si="53"/>
        <v/>
      </c>
      <c r="L191" s="122" t="str">
        <f t="shared" si="54"/>
        <v/>
      </c>
      <c r="M191" s="122" t="str">
        <f t="shared" si="55"/>
        <v/>
      </c>
      <c r="N191" s="121" t="str">
        <f>IF(B191&lt;&gt;"",IF(INDEX(ctrlage,B191)=TRUE,Lieferung!$B$15-(YEAR(INDEX(pgebdat,B191))),""),"")</f>
        <v/>
      </c>
      <c r="O191" s="115"/>
      <c r="P191" s="113"/>
      <c r="Q191" s="116"/>
      <c r="R191" s="149"/>
      <c r="S191" s="116"/>
      <c r="T191" s="116"/>
      <c r="U191" s="116"/>
      <c r="V191" s="113"/>
      <c r="W191" s="155" t="str">
        <f t="shared" si="61"/>
        <v/>
      </c>
      <c r="X191" s="26" t="str">
        <f t="shared" si="56"/>
        <v/>
      </c>
      <c r="Y191" s="26" t="str">
        <f t="shared" si="57"/>
        <v/>
      </c>
      <c r="Z191" s="26" t="str">
        <f t="shared" si="62"/>
        <v/>
      </c>
      <c r="AA191" s="26" t="str">
        <f t="shared" si="63"/>
        <v/>
      </c>
      <c r="AB191" s="26" t="str">
        <f t="shared" si="64"/>
        <v/>
      </c>
      <c r="AC191" s="26" t="str">
        <f t="shared" si="58"/>
        <v/>
      </c>
      <c r="AD191" s="26" t="str">
        <f>IF(OR(ISBLANK(U191),ISBLANK(Q191),U191="-"),"",IF(ISNA(MATCH(U191,libtwolang,0)),FALSE,IF(AND(Z191=TRUE,INDEX(codetform,MATCH(Qualifikation!Q191,libtform,0))&gt;=10311000,INDEX(codetform,MATCH(Qualifikation!Q191,libtform,0))&lt;=10319900),IF(AND(INDEX(codetwolang,MATCH(Qualifikation!U191,libtwolang,0))&gt;=1,INDEX(codetwolang,MATCH(Qualifikation!U191,libtwolang,0))&lt;=999),TRUE,FALSE),IF(AND(INDEX(codetwolang,MATCH(Qualifikation!U191,libtwolang,0))&gt;=10,INDEX(codetwolang,MATCH(Qualifikation!U191,libtwolang,0))&lt;=99),FALSE,TRUE))))</f>
        <v/>
      </c>
      <c r="AE191" s="26" t="str">
        <f t="shared" si="59"/>
        <v/>
      </c>
      <c r="AF191" s="62" t="str">
        <f t="shared" si="65"/>
        <v/>
      </c>
    </row>
    <row r="192" spans="1:32" x14ac:dyDescent="0.2">
      <c r="A192" s="46" t="str">
        <f t="shared" si="60"/>
        <v/>
      </c>
      <c r="B192" s="46" t="str">
        <f t="shared" si="44"/>
        <v/>
      </c>
      <c r="C192" s="71" t="str">
        <f t="shared" si="45"/>
        <v/>
      </c>
      <c r="D192" s="62" t="str">
        <f t="shared" si="46"/>
        <v/>
      </c>
      <c r="E192" s="62" t="str">
        <f t="shared" si="47"/>
        <v/>
      </c>
      <c r="F192" s="72" t="str">
        <f t="shared" si="48"/>
        <v/>
      </c>
      <c r="G192" s="72" t="str">
        <f t="shared" si="49"/>
        <v/>
      </c>
      <c r="H192" s="63" t="str">
        <f t="shared" si="50"/>
        <v/>
      </c>
      <c r="I192" s="63" t="str">
        <f t="shared" si="51"/>
        <v/>
      </c>
      <c r="J192" s="70" t="str">
        <f t="shared" si="52"/>
        <v/>
      </c>
      <c r="K192" s="70" t="str">
        <f t="shared" si="53"/>
        <v/>
      </c>
      <c r="L192" s="122" t="str">
        <f t="shared" si="54"/>
        <v/>
      </c>
      <c r="M192" s="122" t="str">
        <f t="shared" si="55"/>
        <v/>
      </c>
      <c r="N192" s="121" t="str">
        <f>IF(B192&lt;&gt;"",IF(INDEX(ctrlage,B192)=TRUE,Lieferung!$B$15-(YEAR(INDEX(pgebdat,B192))),""),"")</f>
        <v/>
      </c>
      <c r="O192" s="115"/>
      <c r="P192" s="113"/>
      <c r="Q192" s="116"/>
      <c r="R192" s="149"/>
      <c r="S192" s="116"/>
      <c r="T192" s="116"/>
      <c r="U192" s="116"/>
      <c r="V192" s="113"/>
      <c r="W192" s="155" t="str">
        <f t="shared" si="61"/>
        <v/>
      </c>
      <c r="X192" s="26" t="str">
        <f t="shared" si="56"/>
        <v/>
      </c>
      <c r="Y192" s="26" t="str">
        <f t="shared" si="57"/>
        <v/>
      </c>
      <c r="Z192" s="26" t="str">
        <f t="shared" si="62"/>
        <v/>
      </c>
      <c r="AA192" s="26" t="str">
        <f t="shared" si="63"/>
        <v/>
      </c>
      <c r="AB192" s="26" t="str">
        <f t="shared" si="64"/>
        <v/>
      </c>
      <c r="AC192" s="26" t="str">
        <f t="shared" si="58"/>
        <v/>
      </c>
      <c r="AD192" s="26" t="str">
        <f>IF(OR(ISBLANK(U192),ISBLANK(Q192),U192="-"),"",IF(ISNA(MATCH(U192,libtwolang,0)),FALSE,IF(AND(Z192=TRUE,INDEX(codetform,MATCH(Qualifikation!Q192,libtform,0))&gt;=10311000,INDEX(codetform,MATCH(Qualifikation!Q192,libtform,0))&lt;=10319900),IF(AND(INDEX(codetwolang,MATCH(Qualifikation!U192,libtwolang,0))&gt;=1,INDEX(codetwolang,MATCH(Qualifikation!U192,libtwolang,0))&lt;=999),TRUE,FALSE),IF(AND(INDEX(codetwolang,MATCH(Qualifikation!U192,libtwolang,0))&gt;=10,INDEX(codetwolang,MATCH(Qualifikation!U192,libtwolang,0))&lt;=99),FALSE,TRUE))))</f>
        <v/>
      </c>
      <c r="AE192" s="26" t="str">
        <f t="shared" si="59"/>
        <v/>
      </c>
      <c r="AF192" s="62" t="str">
        <f t="shared" si="65"/>
        <v/>
      </c>
    </row>
    <row r="193" spans="1:32" x14ac:dyDescent="0.2">
      <c r="A193" s="46" t="str">
        <f t="shared" si="60"/>
        <v/>
      </c>
      <c r="B193" s="46" t="str">
        <f t="shared" si="44"/>
        <v/>
      </c>
      <c r="C193" s="71" t="str">
        <f t="shared" si="45"/>
        <v/>
      </c>
      <c r="D193" s="62" t="str">
        <f t="shared" si="46"/>
        <v/>
      </c>
      <c r="E193" s="62" t="str">
        <f t="shared" si="47"/>
        <v/>
      </c>
      <c r="F193" s="72" t="str">
        <f t="shared" si="48"/>
        <v/>
      </c>
      <c r="G193" s="72" t="str">
        <f t="shared" si="49"/>
        <v/>
      </c>
      <c r="H193" s="63" t="str">
        <f t="shared" si="50"/>
        <v/>
      </c>
      <c r="I193" s="63" t="str">
        <f t="shared" si="51"/>
        <v/>
      </c>
      <c r="J193" s="70" t="str">
        <f t="shared" si="52"/>
        <v/>
      </c>
      <c r="K193" s="70" t="str">
        <f t="shared" si="53"/>
        <v/>
      </c>
      <c r="L193" s="122" t="str">
        <f t="shared" si="54"/>
        <v/>
      </c>
      <c r="M193" s="122" t="str">
        <f t="shared" si="55"/>
        <v/>
      </c>
      <c r="N193" s="121" t="str">
        <f>IF(B193&lt;&gt;"",IF(INDEX(ctrlage,B193)=TRUE,Lieferung!$B$15-(YEAR(INDEX(pgebdat,B193))),""),"")</f>
        <v/>
      </c>
      <c r="O193" s="115"/>
      <c r="P193" s="113"/>
      <c r="Q193" s="116"/>
      <c r="R193" s="149"/>
      <c r="S193" s="116"/>
      <c r="T193" s="116"/>
      <c r="U193" s="116"/>
      <c r="V193" s="113"/>
      <c r="W193" s="155" t="str">
        <f t="shared" si="61"/>
        <v/>
      </c>
      <c r="X193" s="26" t="str">
        <f t="shared" si="56"/>
        <v/>
      </c>
      <c r="Y193" s="26" t="str">
        <f t="shared" si="57"/>
        <v/>
      </c>
      <c r="Z193" s="26" t="str">
        <f t="shared" si="62"/>
        <v/>
      </c>
      <c r="AA193" s="26" t="str">
        <f t="shared" si="63"/>
        <v/>
      </c>
      <c r="AB193" s="26" t="str">
        <f t="shared" si="64"/>
        <v/>
      </c>
      <c r="AC193" s="26" t="str">
        <f t="shared" si="58"/>
        <v/>
      </c>
      <c r="AD193" s="26" t="str">
        <f>IF(OR(ISBLANK(U193),ISBLANK(Q193),U193="-"),"",IF(ISNA(MATCH(U193,libtwolang,0)),FALSE,IF(AND(Z193=TRUE,INDEX(codetform,MATCH(Qualifikation!Q193,libtform,0))&gt;=10311000,INDEX(codetform,MATCH(Qualifikation!Q193,libtform,0))&lt;=10319900),IF(AND(INDEX(codetwolang,MATCH(Qualifikation!U193,libtwolang,0))&gt;=1,INDEX(codetwolang,MATCH(Qualifikation!U193,libtwolang,0))&lt;=999),TRUE,FALSE),IF(AND(INDEX(codetwolang,MATCH(Qualifikation!U193,libtwolang,0))&gt;=10,INDEX(codetwolang,MATCH(Qualifikation!U193,libtwolang,0))&lt;=99),FALSE,TRUE))))</f>
        <v/>
      </c>
      <c r="AE193" s="26" t="str">
        <f t="shared" si="59"/>
        <v/>
      </c>
      <c r="AF193" s="62" t="str">
        <f t="shared" si="65"/>
        <v/>
      </c>
    </row>
    <row r="194" spans="1:32" x14ac:dyDescent="0.2">
      <c r="A194" s="46" t="str">
        <f t="shared" si="60"/>
        <v/>
      </c>
      <c r="B194" s="46" t="str">
        <f t="shared" si="44"/>
        <v/>
      </c>
      <c r="C194" s="71" t="str">
        <f t="shared" si="45"/>
        <v/>
      </c>
      <c r="D194" s="62" t="str">
        <f t="shared" si="46"/>
        <v/>
      </c>
      <c r="E194" s="62" t="str">
        <f t="shared" si="47"/>
        <v/>
      </c>
      <c r="F194" s="72" t="str">
        <f t="shared" si="48"/>
        <v/>
      </c>
      <c r="G194" s="72" t="str">
        <f t="shared" si="49"/>
        <v/>
      </c>
      <c r="H194" s="63" t="str">
        <f t="shared" si="50"/>
        <v/>
      </c>
      <c r="I194" s="63" t="str">
        <f t="shared" si="51"/>
        <v/>
      </c>
      <c r="J194" s="70" t="str">
        <f t="shared" si="52"/>
        <v/>
      </c>
      <c r="K194" s="70" t="str">
        <f t="shared" si="53"/>
        <v/>
      </c>
      <c r="L194" s="122" t="str">
        <f t="shared" si="54"/>
        <v/>
      </c>
      <c r="M194" s="122" t="str">
        <f t="shared" si="55"/>
        <v/>
      </c>
      <c r="N194" s="121" t="str">
        <f>IF(B194&lt;&gt;"",IF(INDEX(ctrlage,B194)=TRUE,Lieferung!$B$15-(YEAR(INDEX(pgebdat,B194))),""),"")</f>
        <v/>
      </c>
      <c r="O194" s="115"/>
      <c r="P194" s="113"/>
      <c r="Q194" s="116"/>
      <c r="R194" s="149"/>
      <c r="S194" s="116"/>
      <c r="T194" s="116"/>
      <c r="U194" s="116"/>
      <c r="V194" s="113"/>
      <c r="W194" s="155" t="str">
        <f t="shared" si="61"/>
        <v/>
      </c>
      <c r="X194" s="26" t="str">
        <f t="shared" si="56"/>
        <v/>
      </c>
      <c r="Y194" s="26" t="str">
        <f t="shared" si="57"/>
        <v/>
      </c>
      <c r="Z194" s="26" t="str">
        <f t="shared" si="62"/>
        <v/>
      </c>
      <c r="AA194" s="26" t="str">
        <f t="shared" si="63"/>
        <v/>
      </c>
      <c r="AB194" s="26" t="str">
        <f t="shared" si="64"/>
        <v/>
      </c>
      <c r="AC194" s="26" t="str">
        <f t="shared" si="58"/>
        <v/>
      </c>
      <c r="AD194" s="26" t="str">
        <f>IF(OR(ISBLANK(U194),ISBLANK(Q194),U194="-"),"",IF(ISNA(MATCH(U194,libtwolang,0)),FALSE,IF(AND(Z194=TRUE,INDEX(codetform,MATCH(Qualifikation!Q194,libtform,0))&gt;=10311000,INDEX(codetform,MATCH(Qualifikation!Q194,libtform,0))&lt;=10319900),IF(AND(INDEX(codetwolang,MATCH(Qualifikation!U194,libtwolang,0))&gt;=1,INDEX(codetwolang,MATCH(Qualifikation!U194,libtwolang,0))&lt;=999),TRUE,FALSE),IF(AND(INDEX(codetwolang,MATCH(Qualifikation!U194,libtwolang,0))&gt;=10,INDEX(codetwolang,MATCH(Qualifikation!U194,libtwolang,0))&lt;=99),FALSE,TRUE))))</f>
        <v/>
      </c>
      <c r="AE194" s="26" t="str">
        <f t="shared" si="59"/>
        <v/>
      </c>
      <c r="AF194" s="62" t="str">
        <f t="shared" si="65"/>
        <v/>
      </c>
    </row>
    <row r="195" spans="1:32" x14ac:dyDescent="0.2">
      <c r="A195" s="46" t="str">
        <f t="shared" si="60"/>
        <v/>
      </c>
      <c r="B195" s="46" t="str">
        <f t="shared" si="44"/>
        <v/>
      </c>
      <c r="C195" s="71" t="str">
        <f t="shared" si="45"/>
        <v/>
      </c>
      <c r="D195" s="62" t="str">
        <f t="shared" si="46"/>
        <v/>
      </c>
      <c r="E195" s="62" t="str">
        <f t="shared" si="47"/>
        <v/>
      </c>
      <c r="F195" s="72" t="str">
        <f t="shared" si="48"/>
        <v/>
      </c>
      <c r="G195" s="72" t="str">
        <f t="shared" si="49"/>
        <v/>
      </c>
      <c r="H195" s="63" t="str">
        <f t="shared" si="50"/>
        <v/>
      </c>
      <c r="I195" s="63" t="str">
        <f t="shared" si="51"/>
        <v/>
      </c>
      <c r="J195" s="70" t="str">
        <f t="shared" si="52"/>
        <v/>
      </c>
      <c r="K195" s="70" t="str">
        <f t="shared" si="53"/>
        <v/>
      </c>
      <c r="L195" s="122" t="str">
        <f t="shared" si="54"/>
        <v/>
      </c>
      <c r="M195" s="122" t="str">
        <f t="shared" si="55"/>
        <v/>
      </c>
      <c r="N195" s="121" t="str">
        <f>IF(B195&lt;&gt;"",IF(INDEX(ctrlage,B195)=TRUE,Lieferung!$B$15-(YEAR(INDEX(pgebdat,B195))),""),"")</f>
        <v/>
      </c>
      <c r="O195" s="115"/>
      <c r="P195" s="113"/>
      <c r="Q195" s="116"/>
      <c r="R195" s="149"/>
      <c r="S195" s="116"/>
      <c r="T195" s="116"/>
      <c r="U195" s="116"/>
      <c r="V195" s="113"/>
      <c r="W195" s="155" t="str">
        <f t="shared" si="61"/>
        <v/>
      </c>
      <c r="X195" s="26" t="str">
        <f t="shared" si="56"/>
        <v/>
      </c>
      <c r="Y195" s="26" t="str">
        <f t="shared" si="57"/>
        <v/>
      </c>
      <c r="Z195" s="26" t="str">
        <f t="shared" si="62"/>
        <v/>
      </c>
      <c r="AA195" s="26" t="str">
        <f t="shared" si="63"/>
        <v/>
      </c>
      <c r="AB195" s="26" t="str">
        <f t="shared" si="64"/>
        <v/>
      </c>
      <c r="AC195" s="26" t="str">
        <f t="shared" si="58"/>
        <v/>
      </c>
      <c r="AD195" s="26" t="str">
        <f>IF(OR(ISBLANK(U195),ISBLANK(Q195),U195="-"),"",IF(ISNA(MATCH(U195,libtwolang,0)),FALSE,IF(AND(Z195=TRUE,INDEX(codetform,MATCH(Qualifikation!Q195,libtform,0))&gt;=10311000,INDEX(codetform,MATCH(Qualifikation!Q195,libtform,0))&lt;=10319900),IF(AND(INDEX(codetwolang,MATCH(Qualifikation!U195,libtwolang,0))&gt;=1,INDEX(codetwolang,MATCH(Qualifikation!U195,libtwolang,0))&lt;=999),TRUE,FALSE),IF(AND(INDEX(codetwolang,MATCH(Qualifikation!U195,libtwolang,0))&gt;=10,INDEX(codetwolang,MATCH(Qualifikation!U195,libtwolang,0))&lt;=99),FALSE,TRUE))))</f>
        <v/>
      </c>
      <c r="AE195" s="26" t="str">
        <f t="shared" si="59"/>
        <v/>
      </c>
      <c r="AF195" s="62" t="str">
        <f t="shared" si="65"/>
        <v/>
      </c>
    </row>
    <row r="196" spans="1:32" x14ac:dyDescent="0.2">
      <c r="A196" s="46" t="str">
        <f t="shared" si="60"/>
        <v/>
      </c>
      <c r="B196" s="46" t="str">
        <f t="shared" si="44"/>
        <v/>
      </c>
      <c r="C196" s="71" t="str">
        <f t="shared" si="45"/>
        <v/>
      </c>
      <c r="D196" s="62" t="str">
        <f t="shared" si="46"/>
        <v/>
      </c>
      <c r="E196" s="62" t="str">
        <f t="shared" si="47"/>
        <v/>
      </c>
      <c r="F196" s="72" t="str">
        <f t="shared" si="48"/>
        <v/>
      </c>
      <c r="G196" s="72" t="str">
        <f t="shared" si="49"/>
        <v/>
      </c>
      <c r="H196" s="63" t="str">
        <f t="shared" si="50"/>
        <v/>
      </c>
      <c r="I196" s="63" t="str">
        <f t="shared" si="51"/>
        <v/>
      </c>
      <c r="J196" s="70" t="str">
        <f t="shared" si="52"/>
        <v/>
      </c>
      <c r="K196" s="70" t="str">
        <f t="shared" si="53"/>
        <v/>
      </c>
      <c r="L196" s="122" t="str">
        <f t="shared" si="54"/>
        <v/>
      </c>
      <c r="M196" s="122" t="str">
        <f t="shared" si="55"/>
        <v/>
      </c>
      <c r="N196" s="121" t="str">
        <f>IF(B196&lt;&gt;"",IF(INDEX(ctrlage,B196)=TRUE,Lieferung!$B$15-(YEAR(INDEX(pgebdat,B196))),""),"")</f>
        <v/>
      </c>
      <c r="O196" s="115"/>
      <c r="P196" s="113"/>
      <c r="Q196" s="116"/>
      <c r="R196" s="149"/>
      <c r="S196" s="116"/>
      <c r="T196" s="116"/>
      <c r="U196" s="116"/>
      <c r="V196" s="113"/>
      <c r="W196" s="155" t="str">
        <f t="shared" si="61"/>
        <v/>
      </c>
      <c r="X196" s="26" t="str">
        <f t="shared" si="56"/>
        <v/>
      </c>
      <c r="Y196" s="26" t="str">
        <f t="shared" si="57"/>
        <v/>
      </c>
      <c r="Z196" s="26" t="str">
        <f t="shared" si="62"/>
        <v/>
      </c>
      <c r="AA196" s="26" t="str">
        <f t="shared" si="63"/>
        <v/>
      </c>
      <c r="AB196" s="26" t="str">
        <f t="shared" si="64"/>
        <v/>
      </c>
      <c r="AC196" s="26" t="str">
        <f t="shared" si="58"/>
        <v/>
      </c>
      <c r="AD196" s="26" t="str">
        <f>IF(OR(ISBLANK(U196),ISBLANK(Q196),U196="-"),"",IF(ISNA(MATCH(U196,libtwolang,0)),FALSE,IF(AND(Z196=TRUE,INDEX(codetform,MATCH(Qualifikation!Q196,libtform,0))&gt;=10311000,INDEX(codetform,MATCH(Qualifikation!Q196,libtform,0))&lt;=10319900),IF(AND(INDEX(codetwolang,MATCH(Qualifikation!U196,libtwolang,0))&gt;=1,INDEX(codetwolang,MATCH(Qualifikation!U196,libtwolang,0))&lt;=999),TRUE,FALSE),IF(AND(INDEX(codetwolang,MATCH(Qualifikation!U196,libtwolang,0))&gt;=10,INDEX(codetwolang,MATCH(Qualifikation!U196,libtwolang,0))&lt;=99),FALSE,TRUE))))</f>
        <v/>
      </c>
      <c r="AE196" s="26" t="str">
        <f t="shared" si="59"/>
        <v/>
      </c>
      <c r="AF196" s="62" t="str">
        <f t="shared" si="65"/>
        <v/>
      </c>
    </row>
    <row r="197" spans="1:32" x14ac:dyDescent="0.2">
      <c r="A197" s="46" t="str">
        <f t="shared" si="60"/>
        <v/>
      </c>
      <c r="B197" s="46" t="str">
        <f t="shared" si="44"/>
        <v/>
      </c>
      <c r="C197" s="71" t="str">
        <f t="shared" si="45"/>
        <v/>
      </c>
      <c r="D197" s="62" t="str">
        <f t="shared" si="46"/>
        <v/>
      </c>
      <c r="E197" s="62" t="str">
        <f t="shared" si="47"/>
        <v/>
      </c>
      <c r="F197" s="72" t="str">
        <f t="shared" si="48"/>
        <v/>
      </c>
      <c r="G197" s="72" t="str">
        <f t="shared" si="49"/>
        <v/>
      </c>
      <c r="H197" s="63" t="str">
        <f t="shared" si="50"/>
        <v/>
      </c>
      <c r="I197" s="63" t="str">
        <f t="shared" si="51"/>
        <v/>
      </c>
      <c r="J197" s="70" t="str">
        <f t="shared" si="52"/>
        <v/>
      </c>
      <c r="K197" s="70" t="str">
        <f t="shared" si="53"/>
        <v/>
      </c>
      <c r="L197" s="122" t="str">
        <f t="shared" si="54"/>
        <v/>
      </c>
      <c r="M197" s="122" t="str">
        <f t="shared" si="55"/>
        <v/>
      </c>
      <c r="N197" s="121" t="str">
        <f>IF(B197&lt;&gt;"",IF(INDEX(ctrlage,B197)=TRUE,Lieferung!$B$15-(YEAR(INDEX(pgebdat,B197))),""),"")</f>
        <v/>
      </c>
      <c r="O197" s="115"/>
      <c r="P197" s="113"/>
      <c r="Q197" s="116"/>
      <c r="R197" s="149"/>
      <c r="S197" s="116"/>
      <c r="T197" s="116"/>
      <c r="U197" s="116"/>
      <c r="V197" s="113"/>
      <c r="W197" s="155" t="str">
        <f t="shared" si="61"/>
        <v/>
      </c>
      <c r="X197" s="26" t="str">
        <f t="shared" si="56"/>
        <v/>
      </c>
      <c r="Y197" s="26" t="str">
        <f t="shared" si="57"/>
        <v/>
      </c>
      <c r="Z197" s="26" t="str">
        <f t="shared" si="62"/>
        <v/>
      </c>
      <c r="AA197" s="26" t="str">
        <f t="shared" si="63"/>
        <v/>
      </c>
      <c r="AB197" s="26" t="str">
        <f t="shared" si="64"/>
        <v/>
      </c>
      <c r="AC197" s="26" t="str">
        <f t="shared" si="58"/>
        <v/>
      </c>
      <c r="AD197" s="26" t="str">
        <f>IF(OR(ISBLANK(U197),ISBLANK(Q197),U197="-"),"",IF(ISNA(MATCH(U197,libtwolang,0)),FALSE,IF(AND(Z197=TRUE,INDEX(codetform,MATCH(Qualifikation!Q197,libtform,0))&gt;=10311000,INDEX(codetform,MATCH(Qualifikation!Q197,libtform,0))&lt;=10319900),IF(AND(INDEX(codetwolang,MATCH(Qualifikation!U197,libtwolang,0))&gt;=1,INDEX(codetwolang,MATCH(Qualifikation!U197,libtwolang,0))&lt;=999),TRUE,FALSE),IF(AND(INDEX(codetwolang,MATCH(Qualifikation!U197,libtwolang,0))&gt;=10,INDEX(codetwolang,MATCH(Qualifikation!U197,libtwolang,0))&lt;=99),FALSE,TRUE))))</f>
        <v/>
      </c>
      <c r="AE197" s="26" t="str">
        <f t="shared" si="59"/>
        <v/>
      </c>
      <c r="AF197" s="62" t="str">
        <f t="shared" si="65"/>
        <v/>
      </c>
    </row>
    <row r="198" spans="1:32" x14ac:dyDescent="0.2">
      <c r="A198" s="46" t="str">
        <f t="shared" si="60"/>
        <v/>
      </c>
      <c r="B198" s="46" t="str">
        <f t="shared" si="44"/>
        <v/>
      </c>
      <c r="C198" s="71" t="str">
        <f t="shared" si="45"/>
        <v/>
      </c>
      <c r="D198" s="62" t="str">
        <f t="shared" si="46"/>
        <v/>
      </c>
      <c r="E198" s="62" t="str">
        <f t="shared" si="47"/>
        <v/>
      </c>
      <c r="F198" s="72" t="str">
        <f t="shared" si="48"/>
        <v/>
      </c>
      <c r="G198" s="72" t="str">
        <f t="shared" si="49"/>
        <v/>
      </c>
      <c r="H198" s="63" t="str">
        <f t="shared" si="50"/>
        <v/>
      </c>
      <c r="I198" s="63" t="str">
        <f t="shared" si="51"/>
        <v/>
      </c>
      <c r="J198" s="70" t="str">
        <f t="shared" si="52"/>
        <v/>
      </c>
      <c r="K198" s="70" t="str">
        <f t="shared" si="53"/>
        <v/>
      </c>
      <c r="L198" s="122" t="str">
        <f t="shared" si="54"/>
        <v/>
      </c>
      <c r="M198" s="122" t="str">
        <f t="shared" si="55"/>
        <v/>
      </c>
      <c r="N198" s="121" t="str">
        <f>IF(B198&lt;&gt;"",IF(INDEX(ctrlage,B198)=TRUE,Lieferung!$B$15-(YEAR(INDEX(pgebdat,B198))),""),"")</f>
        <v/>
      </c>
      <c r="O198" s="115"/>
      <c r="P198" s="113"/>
      <c r="Q198" s="116"/>
      <c r="R198" s="149"/>
      <c r="S198" s="116"/>
      <c r="T198" s="116"/>
      <c r="U198" s="116"/>
      <c r="V198" s="113"/>
      <c r="W198" s="155" t="str">
        <f t="shared" si="61"/>
        <v/>
      </c>
      <c r="X198" s="26" t="str">
        <f t="shared" si="56"/>
        <v/>
      </c>
      <c r="Y198" s="26" t="str">
        <f t="shared" si="57"/>
        <v/>
      </c>
      <c r="Z198" s="26" t="str">
        <f t="shared" si="62"/>
        <v/>
      </c>
      <c r="AA198" s="26" t="str">
        <f t="shared" si="63"/>
        <v/>
      </c>
      <c r="AB198" s="26" t="str">
        <f t="shared" si="64"/>
        <v/>
      </c>
      <c r="AC198" s="26" t="str">
        <f t="shared" si="58"/>
        <v/>
      </c>
      <c r="AD198" s="26" t="str">
        <f>IF(OR(ISBLANK(U198),ISBLANK(Q198),U198="-"),"",IF(ISNA(MATCH(U198,libtwolang,0)),FALSE,IF(AND(Z198=TRUE,INDEX(codetform,MATCH(Qualifikation!Q198,libtform,0))&gt;=10311000,INDEX(codetform,MATCH(Qualifikation!Q198,libtform,0))&lt;=10319900),IF(AND(INDEX(codetwolang,MATCH(Qualifikation!U198,libtwolang,0))&gt;=1,INDEX(codetwolang,MATCH(Qualifikation!U198,libtwolang,0))&lt;=999),TRUE,FALSE),IF(AND(INDEX(codetwolang,MATCH(Qualifikation!U198,libtwolang,0))&gt;=10,INDEX(codetwolang,MATCH(Qualifikation!U198,libtwolang,0))&lt;=99),FALSE,TRUE))))</f>
        <v/>
      </c>
      <c r="AE198" s="26" t="str">
        <f t="shared" si="59"/>
        <v/>
      </c>
      <c r="AF198" s="62" t="str">
        <f t="shared" si="65"/>
        <v/>
      </c>
    </row>
    <row r="199" spans="1:32" x14ac:dyDescent="0.2">
      <c r="A199" s="46" t="str">
        <f t="shared" si="60"/>
        <v/>
      </c>
      <c r="B199" s="46" t="str">
        <f t="shared" si="44"/>
        <v/>
      </c>
      <c r="C199" s="71" t="str">
        <f t="shared" si="45"/>
        <v/>
      </c>
      <c r="D199" s="62" t="str">
        <f t="shared" si="46"/>
        <v/>
      </c>
      <c r="E199" s="62" t="str">
        <f t="shared" si="47"/>
        <v/>
      </c>
      <c r="F199" s="72" t="str">
        <f t="shared" si="48"/>
        <v/>
      </c>
      <c r="G199" s="72" t="str">
        <f t="shared" si="49"/>
        <v/>
      </c>
      <c r="H199" s="63" t="str">
        <f t="shared" si="50"/>
        <v/>
      </c>
      <c r="I199" s="63" t="str">
        <f t="shared" si="51"/>
        <v/>
      </c>
      <c r="J199" s="70" t="str">
        <f t="shared" si="52"/>
        <v/>
      </c>
      <c r="K199" s="70" t="str">
        <f t="shared" si="53"/>
        <v/>
      </c>
      <c r="L199" s="122" t="str">
        <f t="shared" si="54"/>
        <v/>
      </c>
      <c r="M199" s="122" t="str">
        <f t="shared" si="55"/>
        <v/>
      </c>
      <c r="N199" s="121" t="str">
        <f>IF(B199&lt;&gt;"",IF(INDEX(ctrlage,B199)=TRUE,Lieferung!$B$15-(YEAR(INDEX(pgebdat,B199))),""),"")</f>
        <v/>
      </c>
      <c r="O199" s="115"/>
      <c r="P199" s="113"/>
      <c r="Q199" s="116"/>
      <c r="R199" s="149"/>
      <c r="S199" s="116"/>
      <c r="T199" s="116"/>
      <c r="U199" s="116"/>
      <c r="V199" s="113"/>
      <c r="W199" s="155" t="str">
        <f t="shared" si="61"/>
        <v/>
      </c>
      <c r="X199" s="26" t="str">
        <f t="shared" si="56"/>
        <v/>
      </c>
      <c r="Y199" s="26" t="str">
        <f t="shared" si="57"/>
        <v/>
      </c>
      <c r="Z199" s="26" t="str">
        <f t="shared" si="62"/>
        <v/>
      </c>
      <c r="AA199" s="26" t="str">
        <f t="shared" si="63"/>
        <v/>
      </c>
      <c r="AB199" s="26" t="str">
        <f t="shared" si="64"/>
        <v/>
      </c>
      <c r="AC199" s="26" t="str">
        <f t="shared" si="58"/>
        <v/>
      </c>
      <c r="AD199" s="26" t="str">
        <f>IF(OR(ISBLANK(U199),ISBLANK(Q199),U199="-"),"",IF(ISNA(MATCH(U199,libtwolang,0)),FALSE,IF(AND(Z199=TRUE,INDEX(codetform,MATCH(Qualifikation!Q199,libtform,0))&gt;=10311000,INDEX(codetform,MATCH(Qualifikation!Q199,libtform,0))&lt;=10319900),IF(AND(INDEX(codetwolang,MATCH(Qualifikation!U199,libtwolang,0))&gt;=1,INDEX(codetwolang,MATCH(Qualifikation!U199,libtwolang,0))&lt;=999),TRUE,FALSE),IF(AND(INDEX(codetwolang,MATCH(Qualifikation!U199,libtwolang,0))&gt;=10,INDEX(codetwolang,MATCH(Qualifikation!U199,libtwolang,0))&lt;=99),FALSE,TRUE))))</f>
        <v/>
      </c>
      <c r="AE199" s="26" t="str">
        <f t="shared" si="59"/>
        <v/>
      </c>
      <c r="AF199" s="62" t="str">
        <f t="shared" si="65"/>
        <v/>
      </c>
    </row>
    <row r="200" spans="1:32" x14ac:dyDescent="0.2">
      <c r="A200" s="46" t="str">
        <f t="shared" si="60"/>
        <v/>
      </c>
      <c r="B200" s="46" t="str">
        <f t="shared" si="44"/>
        <v/>
      </c>
      <c r="C200" s="71" t="str">
        <f t="shared" si="45"/>
        <v/>
      </c>
      <c r="D200" s="62" t="str">
        <f t="shared" si="46"/>
        <v/>
      </c>
      <c r="E200" s="62" t="str">
        <f t="shared" si="47"/>
        <v/>
      </c>
      <c r="F200" s="72" t="str">
        <f t="shared" si="48"/>
        <v/>
      </c>
      <c r="G200" s="72" t="str">
        <f t="shared" si="49"/>
        <v/>
      </c>
      <c r="H200" s="63" t="str">
        <f t="shared" si="50"/>
        <v/>
      </c>
      <c r="I200" s="63" t="str">
        <f t="shared" si="51"/>
        <v/>
      </c>
      <c r="J200" s="70" t="str">
        <f t="shared" si="52"/>
        <v/>
      </c>
      <c r="K200" s="70" t="str">
        <f t="shared" si="53"/>
        <v/>
      </c>
      <c r="L200" s="122" t="str">
        <f t="shared" si="54"/>
        <v/>
      </c>
      <c r="M200" s="122" t="str">
        <f t="shared" si="55"/>
        <v/>
      </c>
      <c r="N200" s="121" t="str">
        <f>IF(B200&lt;&gt;"",IF(INDEX(ctrlage,B200)=TRUE,Lieferung!$B$15-(YEAR(INDEX(pgebdat,B200))),""),"")</f>
        <v/>
      </c>
      <c r="O200" s="115"/>
      <c r="P200" s="113"/>
      <c r="Q200" s="116"/>
      <c r="R200" s="149"/>
      <c r="S200" s="116"/>
      <c r="T200" s="116"/>
      <c r="U200" s="116"/>
      <c r="V200" s="113"/>
      <c r="W200" s="155" t="str">
        <f t="shared" si="61"/>
        <v/>
      </c>
      <c r="X200" s="26" t="str">
        <f t="shared" si="56"/>
        <v/>
      </c>
      <c r="Y200" s="26" t="str">
        <f t="shared" si="57"/>
        <v/>
      </c>
      <c r="Z200" s="26" t="str">
        <f t="shared" si="62"/>
        <v/>
      </c>
      <c r="AA200" s="26" t="str">
        <f t="shared" si="63"/>
        <v/>
      </c>
      <c r="AB200" s="26" t="str">
        <f t="shared" si="64"/>
        <v/>
      </c>
      <c r="AC200" s="26" t="str">
        <f t="shared" si="58"/>
        <v/>
      </c>
      <c r="AD200" s="26" t="str">
        <f>IF(OR(ISBLANK(U200),ISBLANK(Q200),U200="-"),"",IF(ISNA(MATCH(U200,libtwolang,0)),FALSE,IF(AND(Z200=TRUE,INDEX(codetform,MATCH(Qualifikation!Q200,libtform,0))&gt;=10311000,INDEX(codetform,MATCH(Qualifikation!Q200,libtform,0))&lt;=10319900),IF(AND(INDEX(codetwolang,MATCH(Qualifikation!U200,libtwolang,0))&gt;=1,INDEX(codetwolang,MATCH(Qualifikation!U200,libtwolang,0))&lt;=999),TRUE,FALSE),IF(AND(INDEX(codetwolang,MATCH(Qualifikation!U200,libtwolang,0))&gt;=10,INDEX(codetwolang,MATCH(Qualifikation!U200,libtwolang,0))&lt;=99),FALSE,TRUE))))</f>
        <v/>
      </c>
      <c r="AE200" s="26" t="str">
        <f t="shared" si="59"/>
        <v/>
      </c>
      <c r="AF200" s="62" t="str">
        <f t="shared" si="65"/>
        <v/>
      </c>
    </row>
    <row r="201" spans="1:32" x14ac:dyDescent="0.2">
      <c r="A201" s="46" t="str">
        <f t="shared" si="60"/>
        <v/>
      </c>
      <c r="B201" s="46" t="str">
        <f t="shared" si="44"/>
        <v/>
      </c>
      <c r="C201" s="71" t="str">
        <f t="shared" si="45"/>
        <v/>
      </c>
      <c r="D201" s="62" t="str">
        <f t="shared" si="46"/>
        <v/>
      </c>
      <c r="E201" s="62" t="str">
        <f t="shared" si="47"/>
        <v/>
      </c>
      <c r="F201" s="72" t="str">
        <f t="shared" si="48"/>
        <v/>
      </c>
      <c r="G201" s="72" t="str">
        <f t="shared" si="49"/>
        <v/>
      </c>
      <c r="H201" s="63" t="str">
        <f t="shared" si="50"/>
        <v/>
      </c>
      <c r="I201" s="63" t="str">
        <f t="shared" si="51"/>
        <v/>
      </c>
      <c r="J201" s="70" t="str">
        <f t="shared" si="52"/>
        <v/>
      </c>
      <c r="K201" s="70" t="str">
        <f t="shared" si="53"/>
        <v/>
      </c>
      <c r="L201" s="122" t="str">
        <f t="shared" si="54"/>
        <v/>
      </c>
      <c r="M201" s="122" t="str">
        <f t="shared" si="55"/>
        <v/>
      </c>
      <c r="N201" s="121" t="str">
        <f>IF(B201&lt;&gt;"",IF(INDEX(ctrlage,B201)=TRUE,Lieferung!$B$15-(YEAR(INDEX(pgebdat,B201))),""),"")</f>
        <v/>
      </c>
      <c r="O201" s="115"/>
      <c r="P201" s="113"/>
      <c r="Q201" s="116"/>
      <c r="R201" s="149"/>
      <c r="S201" s="116"/>
      <c r="T201" s="116"/>
      <c r="U201" s="116"/>
      <c r="V201" s="113"/>
      <c r="W201" s="155" t="str">
        <f t="shared" si="61"/>
        <v/>
      </c>
      <c r="X201" s="26" t="str">
        <f t="shared" si="56"/>
        <v/>
      </c>
      <c r="Y201" s="26" t="str">
        <f t="shared" si="57"/>
        <v/>
      </c>
      <c r="Z201" s="26" t="str">
        <f t="shared" si="62"/>
        <v/>
      </c>
      <c r="AA201" s="26" t="str">
        <f t="shared" si="63"/>
        <v/>
      </c>
      <c r="AB201" s="26" t="str">
        <f t="shared" si="64"/>
        <v/>
      </c>
      <c r="AC201" s="26" t="str">
        <f t="shared" si="58"/>
        <v/>
      </c>
      <c r="AD201" s="26" t="str">
        <f>IF(OR(ISBLANK(U201),ISBLANK(Q201),U201="-"),"",IF(ISNA(MATCH(U201,libtwolang,0)),FALSE,IF(AND(Z201=TRUE,INDEX(codetform,MATCH(Qualifikation!Q201,libtform,0))&gt;=10311000,INDEX(codetform,MATCH(Qualifikation!Q201,libtform,0))&lt;=10319900),IF(AND(INDEX(codetwolang,MATCH(Qualifikation!U201,libtwolang,0))&gt;=1,INDEX(codetwolang,MATCH(Qualifikation!U201,libtwolang,0))&lt;=999),TRUE,FALSE),IF(AND(INDEX(codetwolang,MATCH(Qualifikation!U201,libtwolang,0))&gt;=10,INDEX(codetwolang,MATCH(Qualifikation!U201,libtwolang,0))&lt;=99),FALSE,TRUE))))</f>
        <v/>
      </c>
      <c r="AE201" s="26" t="str">
        <f t="shared" si="59"/>
        <v/>
      </c>
      <c r="AF201" s="62" t="str">
        <f t="shared" si="65"/>
        <v/>
      </c>
    </row>
    <row r="202" spans="1:32" x14ac:dyDescent="0.2">
      <c r="A202" s="46" t="str">
        <f t="shared" si="60"/>
        <v/>
      </c>
      <c r="B202" s="46" t="str">
        <f t="shared" si="44"/>
        <v/>
      </c>
      <c r="C202" s="71" t="str">
        <f t="shared" si="45"/>
        <v/>
      </c>
      <c r="D202" s="62" t="str">
        <f t="shared" si="46"/>
        <v/>
      </c>
      <c r="E202" s="62" t="str">
        <f t="shared" si="47"/>
        <v/>
      </c>
      <c r="F202" s="72" t="str">
        <f t="shared" si="48"/>
        <v/>
      </c>
      <c r="G202" s="72" t="str">
        <f t="shared" si="49"/>
        <v/>
      </c>
      <c r="H202" s="63" t="str">
        <f t="shared" si="50"/>
        <v/>
      </c>
      <c r="I202" s="63" t="str">
        <f t="shared" si="51"/>
        <v/>
      </c>
      <c r="J202" s="70" t="str">
        <f t="shared" si="52"/>
        <v/>
      </c>
      <c r="K202" s="70" t="str">
        <f t="shared" si="53"/>
        <v/>
      </c>
      <c r="L202" s="122" t="str">
        <f t="shared" si="54"/>
        <v/>
      </c>
      <c r="M202" s="122" t="str">
        <f t="shared" si="55"/>
        <v/>
      </c>
      <c r="N202" s="121" t="str">
        <f>IF(B202&lt;&gt;"",IF(INDEX(ctrlage,B202)=TRUE,Lieferung!$B$15-(YEAR(INDEX(pgebdat,B202))),""),"")</f>
        <v/>
      </c>
      <c r="O202" s="115"/>
      <c r="P202" s="113"/>
      <c r="Q202" s="116"/>
      <c r="R202" s="149"/>
      <c r="S202" s="116"/>
      <c r="T202" s="116"/>
      <c r="U202" s="116"/>
      <c r="V202" s="113"/>
      <c r="W202" s="155" t="str">
        <f t="shared" si="61"/>
        <v/>
      </c>
      <c r="X202" s="26" t="str">
        <f t="shared" si="56"/>
        <v/>
      </c>
      <c r="Y202" s="26" t="str">
        <f t="shared" si="57"/>
        <v/>
      </c>
      <c r="Z202" s="26" t="str">
        <f t="shared" si="62"/>
        <v/>
      </c>
      <c r="AA202" s="26" t="str">
        <f t="shared" si="63"/>
        <v/>
      </c>
      <c r="AB202" s="26" t="str">
        <f t="shared" si="64"/>
        <v/>
      </c>
      <c r="AC202" s="26" t="str">
        <f t="shared" si="58"/>
        <v/>
      </c>
      <c r="AD202" s="26" t="str">
        <f>IF(OR(ISBLANK(U202),ISBLANK(Q202),U202="-"),"",IF(ISNA(MATCH(U202,libtwolang,0)),FALSE,IF(AND(Z202=TRUE,INDEX(codetform,MATCH(Qualifikation!Q202,libtform,0))&gt;=10311000,INDEX(codetform,MATCH(Qualifikation!Q202,libtform,0))&lt;=10319900),IF(AND(INDEX(codetwolang,MATCH(Qualifikation!U202,libtwolang,0))&gt;=1,INDEX(codetwolang,MATCH(Qualifikation!U202,libtwolang,0))&lt;=999),TRUE,FALSE),IF(AND(INDEX(codetwolang,MATCH(Qualifikation!U202,libtwolang,0))&gt;=10,INDEX(codetwolang,MATCH(Qualifikation!U202,libtwolang,0))&lt;=99),FALSE,TRUE))))</f>
        <v/>
      </c>
      <c r="AE202" s="26" t="str">
        <f t="shared" si="59"/>
        <v/>
      </c>
      <c r="AF202" s="62" t="str">
        <f t="shared" si="65"/>
        <v/>
      </c>
    </row>
    <row r="203" spans="1:32" x14ac:dyDescent="0.2">
      <c r="A203" s="46" t="str">
        <f t="shared" si="60"/>
        <v/>
      </c>
      <c r="B203" s="46" t="str">
        <f t="shared" si="44"/>
        <v/>
      </c>
      <c r="C203" s="71" t="str">
        <f t="shared" si="45"/>
        <v/>
      </c>
      <c r="D203" s="62" t="str">
        <f t="shared" si="46"/>
        <v/>
      </c>
      <c r="E203" s="62" t="str">
        <f t="shared" si="47"/>
        <v/>
      </c>
      <c r="F203" s="72" t="str">
        <f t="shared" si="48"/>
        <v/>
      </c>
      <c r="G203" s="72" t="str">
        <f t="shared" si="49"/>
        <v/>
      </c>
      <c r="H203" s="63" t="str">
        <f t="shared" si="50"/>
        <v/>
      </c>
      <c r="I203" s="63" t="str">
        <f t="shared" si="51"/>
        <v/>
      </c>
      <c r="J203" s="70" t="str">
        <f t="shared" si="52"/>
        <v/>
      </c>
      <c r="K203" s="70" t="str">
        <f t="shared" si="53"/>
        <v/>
      </c>
      <c r="L203" s="122" t="str">
        <f t="shared" si="54"/>
        <v/>
      </c>
      <c r="M203" s="122" t="str">
        <f t="shared" si="55"/>
        <v/>
      </c>
      <c r="N203" s="121" t="str">
        <f>IF(B203&lt;&gt;"",IF(INDEX(ctrlage,B203)=TRUE,Lieferung!$B$15-(YEAR(INDEX(pgebdat,B203))),""),"")</f>
        <v/>
      </c>
      <c r="O203" s="115"/>
      <c r="P203" s="113"/>
      <c r="Q203" s="116"/>
      <c r="R203" s="149"/>
      <c r="S203" s="116"/>
      <c r="T203" s="116"/>
      <c r="U203" s="116"/>
      <c r="V203" s="113"/>
      <c r="W203" s="155" t="str">
        <f t="shared" si="61"/>
        <v/>
      </c>
      <c r="X203" s="26" t="str">
        <f t="shared" si="56"/>
        <v/>
      </c>
      <c r="Y203" s="26" t="str">
        <f t="shared" si="57"/>
        <v/>
      </c>
      <c r="Z203" s="26" t="str">
        <f t="shared" si="62"/>
        <v/>
      </c>
      <c r="AA203" s="26" t="str">
        <f t="shared" si="63"/>
        <v/>
      </c>
      <c r="AB203" s="26" t="str">
        <f t="shared" si="64"/>
        <v/>
      </c>
      <c r="AC203" s="26" t="str">
        <f t="shared" si="58"/>
        <v/>
      </c>
      <c r="AD203" s="26" t="str">
        <f>IF(OR(ISBLANK(U203),ISBLANK(Q203),U203="-"),"",IF(ISNA(MATCH(U203,libtwolang,0)),FALSE,IF(AND(Z203=TRUE,INDEX(codetform,MATCH(Qualifikation!Q203,libtform,0))&gt;=10311000,INDEX(codetform,MATCH(Qualifikation!Q203,libtform,0))&lt;=10319900),IF(AND(INDEX(codetwolang,MATCH(Qualifikation!U203,libtwolang,0))&gt;=1,INDEX(codetwolang,MATCH(Qualifikation!U203,libtwolang,0))&lt;=999),TRUE,FALSE),IF(AND(INDEX(codetwolang,MATCH(Qualifikation!U203,libtwolang,0))&gt;=10,INDEX(codetwolang,MATCH(Qualifikation!U203,libtwolang,0))&lt;=99),FALSE,TRUE))))</f>
        <v/>
      </c>
      <c r="AE203" s="26" t="str">
        <f t="shared" si="59"/>
        <v/>
      </c>
      <c r="AF203" s="62" t="str">
        <f t="shared" si="65"/>
        <v/>
      </c>
    </row>
    <row r="204" spans="1:32" x14ac:dyDescent="0.2">
      <c r="A204" s="46" t="str">
        <f t="shared" si="60"/>
        <v/>
      </c>
      <c r="B204" s="46" t="str">
        <f t="shared" ref="B204:B267" si="66">IF(O204&lt;&gt;"",IF(ISNA(MATCH(O204,persid,0)),"",IF(MATCH(O204,persid,0)=0,"",MATCH(O204,persid,0))),"")</f>
        <v/>
      </c>
      <c r="C204" s="71" t="str">
        <f t="shared" ref="C204:C267" si="67">IF(B204&lt;&gt;"",IF(INDEX(pkatid,B204)&gt;0,INDEX(pkatid,B204),""),"")</f>
        <v/>
      </c>
      <c r="D204" s="62" t="str">
        <f t="shared" ref="D204:D267" si="68">IF(B204&lt;&gt;"",IF(INDEX(psex,B204)&gt;0,INDEX(psex,B204),""),"")</f>
        <v/>
      </c>
      <c r="E204" s="62" t="str">
        <f t="shared" ref="E204:E267" si="69">IF(B204&lt;&gt;"",INDEX(ctrlsex,B204),"")</f>
        <v/>
      </c>
      <c r="F204" s="72" t="str">
        <f t="shared" ref="F204:F267" si="70">IF(B204&lt;&gt;"",IF(INDEX(pgebdat,B204)&gt;0,INDEX(pgebdat,B204),""),"")</f>
        <v/>
      </c>
      <c r="G204" s="72" t="str">
        <f t="shared" ref="G204:G267" si="71">IF(B204&lt;&gt;"",INDEX(ctrlage,B204),"")</f>
        <v/>
      </c>
      <c r="H204" s="63" t="str">
        <f t="shared" ref="H204:H267" si="72">IF(B204&lt;&gt;"",IF(INDEX(pdom,B204)&gt;0,INDEX(pdom,B204),""),"")</f>
        <v/>
      </c>
      <c r="I204" s="63" t="str">
        <f t="shared" ref="I204:I267" si="73">IF(B204&lt;&gt;"",INDEX(ctrldom,B204),"")</f>
        <v/>
      </c>
      <c r="J204" s="70" t="str">
        <f t="shared" ref="J204:J267" si="74">IF(B204&lt;&gt;"",IF(INDEX(pid,B204)&gt;0,INDEX(pid,B204),""),"")</f>
        <v/>
      </c>
      <c r="K204" s="70" t="str">
        <f t="shared" ref="K204:K267" si="75">IF(B204&lt;&gt;"",CONCATENATE(J204,S204),"")</f>
        <v/>
      </c>
      <c r="L204" s="122" t="str">
        <f t="shared" ref="L204:L267" si="76">IF(B204&lt;&gt;"",IF(INDEX(pname,B204)&gt;0,INDEX(pname,B204),""),"")</f>
        <v/>
      </c>
      <c r="M204" s="122" t="str">
        <f t="shared" ref="M204:M267" si="77">IF(B204&lt;&gt;"",IF(INDEX(psurname,B204)&gt;0,INDEX(psurname,B204),""),"")</f>
        <v/>
      </c>
      <c r="N204" s="121" t="str">
        <f>IF(B204&lt;&gt;"",IF(INDEX(ctrlage,B204)=TRUE,Lieferung!$B$15-(YEAR(INDEX(pgebdat,B204))),""),"")</f>
        <v/>
      </c>
      <c r="O204" s="115"/>
      <c r="P204" s="113"/>
      <c r="Q204" s="116"/>
      <c r="R204" s="149"/>
      <c r="S204" s="116"/>
      <c r="T204" s="116"/>
      <c r="U204" s="116"/>
      <c r="V204" s="113"/>
      <c r="W204" s="155" t="str">
        <f t="shared" si="61"/>
        <v/>
      </c>
      <c r="X204" s="26" t="str">
        <f t="shared" ref="X204:X267" si="78">IF(ISBLANK(O204),"",IF(OR(ISNA(MATCH(O204,persid,0)),O204="-"),FALSE,TRUE))</f>
        <v/>
      </c>
      <c r="Y204" s="26" t="str">
        <f t="shared" ref="Y204:Y267" si="79">IF(ISBLANK(P204),"",IF(OR(ISNA(MATCH(P204,libinst,0)),P204="-"),FALSE,TRUE))</f>
        <v/>
      </c>
      <c r="Z204" s="26" t="str">
        <f t="shared" si="62"/>
        <v/>
      </c>
      <c r="AA204" s="26" t="str">
        <f t="shared" si="63"/>
        <v/>
      </c>
      <c r="AB204" s="26" t="str">
        <f t="shared" si="64"/>
        <v/>
      </c>
      <c r="AC204" s="26" t="str">
        <f t="shared" ref="AC204:AC267" si="80">IF(ISBLANK(T204),"",IF(OR(ISNA(MATCH(T204,libresult,0)),T204="-"),FALSE,TRUE))</f>
        <v/>
      </c>
      <c r="AD204" s="26" t="str">
        <f>IF(OR(ISBLANK(U204),ISBLANK(Q204),U204="-"),"",IF(ISNA(MATCH(U204,libtwolang,0)),FALSE,IF(AND(Z204=TRUE,INDEX(codetform,MATCH(Qualifikation!Q204,libtform,0))&gt;=10311000,INDEX(codetform,MATCH(Qualifikation!Q204,libtform,0))&lt;=10319900),IF(AND(INDEX(codetwolang,MATCH(Qualifikation!U204,libtwolang,0))&gt;=1,INDEX(codetwolang,MATCH(Qualifikation!U204,libtwolang,0))&lt;=999),TRUE,FALSE),IF(AND(INDEX(codetwolang,MATCH(Qualifikation!U204,libtwolang,0))&gt;=10,INDEX(codetwolang,MATCH(Qualifikation!U204,libtwolang,0))&lt;=99),FALSE,TRUE))))</f>
        <v/>
      </c>
      <c r="AE204" s="26" t="str">
        <f t="shared" ref="AE204:AE267" si="81">IF(OR(G204&lt;&gt;TRUE,Z204&lt;&gt;TRUE),"",IF(OR(N204&gt;INDEX(valmaxalt,MATCH(Q204,libtform,0)),N204&lt;INDEX(valminalt,MATCH(Q204,libtform,0))),FALSE,TRUE))</f>
        <v/>
      </c>
      <c r="AF204" s="62" t="str">
        <f t="shared" si="65"/>
        <v/>
      </c>
    </row>
    <row r="205" spans="1:32" x14ac:dyDescent="0.2">
      <c r="A205" s="46" t="str">
        <f t="shared" ref="A205:A268" si="82">IF(ISBLANK(O205),"",IF(COUNTA(P205:T205)&lt;5,"Unvollständig",IF(OR(COUNTIF(W205:AD205,FALSE)&gt;0,COUNTIF(W205:AC205,#N/A)&gt;0),"Fehler",IF(AE205=FALSE,"Achtung","OK"))))</f>
        <v/>
      </c>
      <c r="B205" s="46" t="str">
        <f t="shared" si="66"/>
        <v/>
      </c>
      <c r="C205" s="71" t="str">
        <f t="shared" si="67"/>
        <v/>
      </c>
      <c r="D205" s="62" t="str">
        <f t="shared" si="68"/>
        <v/>
      </c>
      <c r="E205" s="62" t="str">
        <f t="shared" si="69"/>
        <v/>
      </c>
      <c r="F205" s="72" t="str">
        <f t="shared" si="70"/>
        <v/>
      </c>
      <c r="G205" s="72" t="str">
        <f t="shared" si="71"/>
        <v/>
      </c>
      <c r="H205" s="63" t="str">
        <f t="shared" si="72"/>
        <v/>
      </c>
      <c r="I205" s="63" t="str">
        <f t="shared" si="73"/>
        <v/>
      </c>
      <c r="J205" s="70" t="str">
        <f t="shared" si="74"/>
        <v/>
      </c>
      <c r="K205" s="70" t="str">
        <f t="shared" si="75"/>
        <v/>
      </c>
      <c r="L205" s="122" t="str">
        <f t="shared" si="76"/>
        <v/>
      </c>
      <c r="M205" s="122" t="str">
        <f t="shared" si="77"/>
        <v/>
      </c>
      <c r="N205" s="121" t="str">
        <f>IF(B205&lt;&gt;"",IF(INDEX(ctrlage,B205)=TRUE,Lieferung!$B$15-(YEAR(INDEX(pgebdat,B205))),""),"")</f>
        <v/>
      </c>
      <c r="O205" s="115"/>
      <c r="P205" s="113"/>
      <c r="Q205" s="116"/>
      <c r="R205" s="149"/>
      <c r="S205" s="116"/>
      <c r="T205" s="116"/>
      <c r="U205" s="116"/>
      <c r="V205" s="113"/>
      <c r="W205" s="155" t="str">
        <f t="shared" ref="W205:W268" si="83">IF(K205="","",NOT(COUNTIF($K$12:$K$1011,$K205)&gt;1))</f>
        <v/>
      </c>
      <c r="X205" s="26" t="str">
        <f t="shared" si="78"/>
        <v/>
      </c>
      <c r="Y205" s="26" t="str">
        <f t="shared" si="79"/>
        <v/>
      </c>
      <c r="Z205" s="26" t="str">
        <f t="shared" ref="Z205:Z268" si="84">IF(ISBLANK(Q205),"",IF(OR(ISNA(MATCH(Q205,libtform,0)),Q205="-"),FALSE,TRUE))</f>
        <v/>
      </c>
      <c r="AA205" s="26" t="str">
        <f t="shared" ref="AA205:AA268" si="85">IF(ISBLANK(R205),"",IF(AND(R205 &gt; DATE(1925,1,1),R205 &lt; DATE(2100,1,1)),TRUE,FALSE))</f>
        <v/>
      </c>
      <c r="AB205" s="26" t="str">
        <f t="shared" ref="AB205:AB268" si="86">IF(ISBLANK(S205),"",IF(AND(S205 &gt;=1,S205 &lt;=9),TRUE,FALSE))</f>
        <v/>
      </c>
      <c r="AC205" s="26" t="str">
        <f t="shared" si="80"/>
        <v/>
      </c>
      <c r="AD205" s="26" t="str">
        <f>IF(OR(ISBLANK(U205),ISBLANK(Q205),U205="-"),"",IF(ISNA(MATCH(U205,libtwolang,0)),FALSE,IF(AND(Z205=TRUE,INDEX(codetform,MATCH(Qualifikation!Q205,libtform,0))&gt;=10311000,INDEX(codetform,MATCH(Qualifikation!Q205,libtform,0))&lt;=10319900),IF(AND(INDEX(codetwolang,MATCH(Qualifikation!U205,libtwolang,0))&gt;=1,INDEX(codetwolang,MATCH(Qualifikation!U205,libtwolang,0))&lt;=999),TRUE,FALSE),IF(AND(INDEX(codetwolang,MATCH(Qualifikation!U205,libtwolang,0))&gt;=10,INDEX(codetwolang,MATCH(Qualifikation!U205,libtwolang,0))&lt;=99),FALSE,TRUE))))</f>
        <v/>
      </c>
      <c r="AE205" s="26" t="str">
        <f t="shared" si="81"/>
        <v/>
      </c>
      <c r="AF205" s="62" t="str">
        <f t="shared" ref="AF205:AF268" si="87">IF(A205="","",1)</f>
        <v/>
      </c>
    </row>
    <row r="206" spans="1:32" x14ac:dyDescent="0.2">
      <c r="A206" s="46" t="str">
        <f t="shared" si="82"/>
        <v/>
      </c>
      <c r="B206" s="46" t="str">
        <f t="shared" si="66"/>
        <v/>
      </c>
      <c r="C206" s="71" t="str">
        <f t="shared" si="67"/>
        <v/>
      </c>
      <c r="D206" s="62" t="str">
        <f t="shared" si="68"/>
        <v/>
      </c>
      <c r="E206" s="62" t="str">
        <f t="shared" si="69"/>
        <v/>
      </c>
      <c r="F206" s="72" t="str">
        <f t="shared" si="70"/>
        <v/>
      </c>
      <c r="G206" s="72" t="str">
        <f t="shared" si="71"/>
        <v/>
      </c>
      <c r="H206" s="63" t="str">
        <f t="shared" si="72"/>
        <v/>
      </c>
      <c r="I206" s="63" t="str">
        <f t="shared" si="73"/>
        <v/>
      </c>
      <c r="J206" s="70" t="str">
        <f t="shared" si="74"/>
        <v/>
      </c>
      <c r="K206" s="70" t="str">
        <f t="shared" si="75"/>
        <v/>
      </c>
      <c r="L206" s="122" t="str">
        <f t="shared" si="76"/>
        <v/>
      </c>
      <c r="M206" s="122" t="str">
        <f t="shared" si="77"/>
        <v/>
      </c>
      <c r="N206" s="121" t="str">
        <f>IF(B206&lt;&gt;"",IF(INDEX(ctrlage,B206)=TRUE,Lieferung!$B$15-(YEAR(INDEX(pgebdat,B206))),""),"")</f>
        <v/>
      </c>
      <c r="O206" s="115"/>
      <c r="P206" s="113"/>
      <c r="Q206" s="116"/>
      <c r="R206" s="149"/>
      <c r="S206" s="116"/>
      <c r="T206" s="116"/>
      <c r="U206" s="116"/>
      <c r="V206" s="113"/>
      <c r="W206" s="155" t="str">
        <f t="shared" si="83"/>
        <v/>
      </c>
      <c r="X206" s="26" t="str">
        <f t="shared" si="78"/>
        <v/>
      </c>
      <c r="Y206" s="26" t="str">
        <f t="shared" si="79"/>
        <v/>
      </c>
      <c r="Z206" s="26" t="str">
        <f t="shared" si="84"/>
        <v/>
      </c>
      <c r="AA206" s="26" t="str">
        <f t="shared" si="85"/>
        <v/>
      </c>
      <c r="AB206" s="26" t="str">
        <f t="shared" si="86"/>
        <v/>
      </c>
      <c r="AC206" s="26" t="str">
        <f t="shared" si="80"/>
        <v/>
      </c>
      <c r="AD206" s="26" t="str">
        <f>IF(OR(ISBLANK(U206),ISBLANK(Q206),U206="-"),"",IF(ISNA(MATCH(U206,libtwolang,0)),FALSE,IF(AND(Z206=TRUE,INDEX(codetform,MATCH(Qualifikation!Q206,libtform,0))&gt;=10311000,INDEX(codetform,MATCH(Qualifikation!Q206,libtform,0))&lt;=10319900),IF(AND(INDEX(codetwolang,MATCH(Qualifikation!U206,libtwolang,0))&gt;=1,INDEX(codetwolang,MATCH(Qualifikation!U206,libtwolang,0))&lt;=999),TRUE,FALSE),IF(AND(INDEX(codetwolang,MATCH(Qualifikation!U206,libtwolang,0))&gt;=10,INDEX(codetwolang,MATCH(Qualifikation!U206,libtwolang,0))&lt;=99),FALSE,TRUE))))</f>
        <v/>
      </c>
      <c r="AE206" s="26" t="str">
        <f t="shared" si="81"/>
        <v/>
      </c>
      <c r="AF206" s="62" t="str">
        <f t="shared" si="87"/>
        <v/>
      </c>
    </row>
    <row r="207" spans="1:32" x14ac:dyDescent="0.2">
      <c r="A207" s="46" t="str">
        <f t="shared" si="82"/>
        <v/>
      </c>
      <c r="B207" s="46" t="str">
        <f t="shared" si="66"/>
        <v/>
      </c>
      <c r="C207" s="71" t="str">
        <f t="shared" si="67"/>
        <v/>
      </c>
      <c r="D207" s="62" t="str">
        <f t="shared" si="68"/>
        <v/>
      </c>
      <c r="E207" s="62" t="str">
        <f t="shared" si="69"/>
        <v/>
      </c>
      <c r="F207" s="72" t="str">
        <f t="shared" si="70"/>
        <v/>
      </c>
      <c r="G207" s="72" t="str">
        <f t="shared" si="71"/>
        <v/>
      </c>
      <c r="H207" s="63" t="str">
        <f t="shared" si="72"/>
        <v/>
      </c>
      <c r="I207" s="63" t="str">
        <f t="shared" si="73"/>
        <v/>
      </c>
      <c r="J207" s="70" t="str">
        <f t="shared" si="74"/>
        <v/>
      </c>
      <c r="K207" s="70" t="str">
        <f t="shared" si="75"/>
        <v/>
      </c>
      <c r="L207" s="122" t="str">
        <f t="shared" si="76"/>
        <v/>
      </c>
      <c r="M207" s="122" t="str">
        <f t="shared" si="77"/>
        <v/>
      </c>
      <c r="N207" s="121" t="str">
        <f>IF(B207&lt;&gt;"",IF(INDEX(ctrlage,B207)=TRUE,Lieferung!$B$15-(YEAR(INDEX(pgebdat,B207))),""),"")</f>
        <v/>
      </c>
      <c r="O207" s="115"/>
      <c r="P207" s="113"/>
      <c r="Q207" s="116"/>
      <c r="R207" s="149"/>
      <c r="S207" s="116"/>
      <c r="T207" s="116"/>
      <c r="U207" s="116"/>
      <c r="V207" s="113"/>
      <c r="W207" s="155" t="str">
        <f t="shared" si="83"/>
        <v/>
      </c>
      <c r="X207" s="26" t="str">
        <f t="shared" si="78"/>
        <v/>
      </c>
      <c r="Y207" s="26" t="str">
        <f t="shared" si="79"/>
        <v/>
      </c>
      <c r="Z207" s="26" t="str">
        <f t="shared" si="84"/>
        <v/>
      </c>
      <c r="AA207" s="26" t="str">
        <f t="shared" si="85"/>
        <v/>
      </c>
      <c r="AB207" s="26" t="str">
        <f t="shared" si="86"/>
        <v/>
      </c>
      <c r="AC207" s="26" t="str">
        <f t="shared" si="80"/>
        <v/>
      </c>
      <c r="AD207" s="26" t="str">
        <f>IF(OR(ISBLANK(U207),ISBLANK(Q207),U207="-"),"",IF(ISNA(MATCH(U207,libtwolang,0)),FALSE,IF(AND(Z207=TRUE,INDEX(codetform,MATCH(Qualifikation!Q207,libtform,0))&gt;=10311000,INDEX(codetform,MATCH(Qualifikation!Q207,libtform,0))&lt;=10319900),IF(AND(INDEX(codetwolang,MATCH(Qualifikation!U207,libtwolang,0))&gt;=1,INDEX(codetwolang,MATCH(Qualifikation!U207,libtwolang,0))&lt;=999),TRUE,FALSE),IF(AND(INDEX(codetwolang,MATCH(Qualifikation!U207,libtwolang,0))&gt;=10,INDEX(codetwolang,MATCH(Qualifikation!U207,libtwolang,0))&lt;=99),FALSE,TRUE))))</f>
        <v/>
      </c>
      <c r="AE207" s="26" t="str">
        <f t="shared" si="81"/>
        <v/>
      </c>
      <c r="AF207" s="62" t="str">
        <f t="shared" si="87"/>
        <v/>
      </c>
    </row>
    <row r="208" spans="1:32" x14ac:dyDescent="0.2">
      <c r="A208" s="46" t="str">
        <f t="shared" si="82"/>
        <v/>
      </c>
      <c r="B208" s="46" t="str">
        <f t="shared" si="66"/>
        <v/>
      </c>
      <c r="C208" s="71" t="str">
        <f t="shared" si="67"/>
        <v/>
      </c>
      <c r="D208" s="62" t="str">
        <f t="shared" si="68"/>
        <v/>
      </c>
      <c r="E208" s="62" t="str">
        <f t="shared" si="69"/>
        <v/>
      </c>
      <c r="F208" s="72" t="str">
        <f t="shared" si="70"/>
        <v/>
      </c>
      <c r="G208" s="72" t="str">
        <f t="shared" si="71"/>
        <v/>
      </c>
      <c r="H208" s="63" t="str">
        <f t="shared" si="72"/>
        <v/>
      </c>
      <c r="I208" s="63" t="str">
        <f t="shared" si="73"/>
        <v/>
      </c>
      <c r="J208" s="70" t="str">
        <f t="shared" si="74"/>
        <v/>
      </c>
      <c r="K208" s="70" t="str">
        <f t="shared" si="75"/>
        <v/>
      </c>
      <c r="L208" s="122" t="str">
        <f t="shared" si="76"/>
        <v/>
      </c>
      <c r="M208" s="122" t="str">
        <f t="shared" si="77"/>
        <v/>
      </c>
      <c r="N208" s="121" t="str">
        <f>IF(B208&lt;&gt;"",IF(INDEX(ctrlage,B208)=TRUE,Lieferung!$B$15-(YEAR(INDEX(pgebdat,B208))),""),"")</f>
        <v/>
      </c>
      <c r="O208" s="115"/>
      <c r="P208" s="113"/>
      <c r="Q208" s="116"/>
      <c r="R208" s="149"/>
      <c r="S208" s="116"/>
      <c r="T208" s="116"/>
      <c r="U208" s="116"/>
      <c r="V208" s="113"/>
      <c r="W208" s="155" t="str">
        <f t="shared" si="83"/>
        <v/>
      </c>
      <c r="X208" s="26" t="str">
        <f t="shared" si="78"/>
        <v/>
      </c>
      <c r="Y208" s="26" t="str">
        <f t="shared" si="79"/>
        <v/>
      </c>
      <c r="Z208" s="26" t="str">
        <f t="shared" si="84"/>
        <v/>
      </c>
      <c r="AA208" s="26" t="str">
        <f t="shared" si="85"/>
        <v/>
      </c>
      <c r="AB208" s="26" t="str">
        <f t="shared" si="86"/>
        <v/>
      </c>
      <c r="AC208" s="26" t="str">
        <f t="shared" si="80"/>
        <v/>
      </c>
      <c r="AD208" s="26" t="str">
        <f>IF(OR(ISBLANK(U208),ISBLANK(Q208),U208="-"),"",IF(ISNA(MATCH(U208,libtwolang,0)),FALSE,IF(AND(Z208=TRUE,INDEX(codetform,MATCH(Qualifikation!Q208,libtform,0))&gt;=10311000,INDEX(codetform,MATCH(Qualifikation!Q208,libtform,0))&lt;=10319900),IF(AND(INDEX(codetwolang,MATCH(Qualifikation!U208,libtwolang,0))&gt;=1,INDEX(codetwolang,MATCH(Qualifikation!U208,libtwolang,0))&lt;=999),TRUE,FALSE),IF(AND(INDEX(codetwolang,MATCH(Qualifikation!U208,libtwolang,0))&gt;=10,INDEX(codetwolang,MATCH(Qualifikation!U208,libtwolang,0))&lt;=99),FALSE,TRUE))))</f>
        <v/>
      </c>
      <c r="AE208" s="26" t="str">
        <f t="shared" si="81"/>
        <v/>
      </c>
      <c r="AF208" s="62" t="str">
        <f t="shared" si="87"/>
        <v/>
      </c>
    </row>
    <row r="209" spans="1:32" x14ac:dyDescent="0.2">
      <c r="A209" s="46" t="str">
        <f t="shared" si="82"/>
        <v/>
      </c>
      <c r="B209" s="46" t="str">
        <f t="shared" si="66"/>
        <v/>
      </c>
      <c r="C209" s="71" t="str">
        <f t="shared" si="67"/>
        <v/>
      </c>
      <c r="D209" s="62" t="str">
        <f t="shared" si="68"/>
        <v/>
      </c>
      <c r="E209" s="62" t="str">
        <f t="shared" si="69"/>
        <v/>
      </c>
      <c r="F209" s="72" t="str">
        <f t="shared" si="70"/>
        <v/>
      </c>
      <c r="G209" s="72" t="str">
        <f t="shared" si="71"/>
        <v/>
      </c>
      <c r="H209" s="63" t="str">
        <f t="shared" si="72"/>
        <v/>
      </c>
      <c r="I209" s="63" t="str">
        <f t="shared" si="73"/>
        <v/>
      </c>
      <c r="J209" s="70" t="str">
        <f t="shared" si="74"/>
        <v/>
      </c>
      <c r="K209" s="70" t="str">
        <f t="shared" si="75"/>
        <v/>
      </c>
      <c r="L209" s="122" t="str">
        <f t="shared" si="76"/>
        <v/>
      </c>
      <c r="M209" s="122" t="str">
        <f t="shared" si="77"/>
        <v/>
      </c>
      <c r="N209" s="121" t="str">
        <f>IF(B209&lt;&gt;"",IF(INDEX(ctrlage,B209)=TRUE,Lieferung!$B$15-(YEAR(INDEX(pgebdat,B209))),""),"")</f>
        <v/>
      </c>
      <c r="O209" s="115"/>
      <c r="P209" s="113"/>
      <c r="Q209" s="116"/>
      <c r="R209" s="149"/>
      <c r="S209" s="116"/>
      <c r="T209" s="116"/>
      <c r="U209" s="116"/>
      <c r="V209" s="113"/>
      <c r="W209" s="155" t="str">
        <f t="shared" si="83"/>
        <v/>
      </c>
      <c r="X209" s="26" t="str">
        <f t="shared" si="78"/>
        <v/>
      </c>
      <c r="Y209" s="26" t="str">
        <f t="shared" si="79"/>
        <v/>
      </c>
      <c r="Z209" s="26" t="str">
        <f t="shared" si="84"/>
        <v/>
      </c>
      <c r="AA209" s="26" t="str">
        <f t="shared" si="85"/>
        <v/>
      </c>
      <c r="AB209" s="26" t="str">
        <f t="shared" si="86"/>
        <v/>
      </c>
      <c r="AC209" s="26" t="str">
        <f t="shared" si="80"/>
        <v/>
      </c>
      <c r="AD209" s="26" t="str">
        <f>IF(OR(ISBLANK(U209),ISBLANK(Q209),U209="-"),"",IF(ISNA(MATCH(U209,libtwolang,0)),FALSE,IF(AND(Z209=TRUE,INDEX(codetform,MATCH(Qualifikation!Q209,libtform,0))&gt;=10311000,INDEX(codetform,MATCH(Qualifikation!Q209,libtform,0))&lt;=10319900),IF(AND(INDEX(codetwolang,MATCH(Qualifikation!U209,libtwolang,0))&gt;=1,INDEX(codetwolang,MATCH(Qualifikation!U209,libtwolang,0))&lt;=999),TRUE,FALSE),IF(AND(INDEX(codetwolang,MATCH(Qualifikation!U209,libtwolang,0))&gt;=10,INDEX(codetwolang,MATCH(Qualifikation!U209,libtwolang,0))&lt;=99),FALSE,TRUE))))</f>
        <v/>
      </c>
      <c r="AE209" s="26" t="str">
        <f t="shared" si="81"/>
        <v/>
      </c>
      <c r="AF209" s="62" t="str">
        <f t="shared" si="87"/>
        <v/>
      </c>
    </row>
    <row r="210" spans="1:32" x14ac:dyDescent="0.2">
      <c r="A210" s="46" t="str">
        <f t="shared" si="82"/>
        <v/>
      </c>
      <c r="B210" s="46" t="str">
        <f t="shared" si="66"/>
        <v/>
      </c>
      <c r="C210" s="71" t="str">
        <f t="shared" si="67"/>
        <v/>
      </c>
      <c r="D210" s="62" t="str">
        <f t="shared" si="68"/>
        <v/>
      </c>
      <c r="E210" s="62" t="str">
        <f t="shared" si="69"/>
        <v/>
      </c>
      <c r="F210" s="72" t="str">
        <f t="shared" si="70"/>
        <v/>
      </c>
      <c r="G210" s="72" t="str">
        <f t="shared" si="71"/>
        <v/>
      </c>
      <c r="H210" s="63" t="str">
        <f t="shared" si="72"/>
        <v/>
      </c>
      <c r="I210" s="63" t="str">
        <f t="shared" si="73"/>
        <v/>
      </c>
      <c r="J210" s="70" t="str">
        <f t="shared" si="74"/>
        <v/>
      </c>
      <c r="K210" s="70" t="str">
        <f t="shared" si="75"/>
        <v/>
      </c>
      <c r="L210" s="122" t="str">
        <f t="shared" si="76"/>
        <v/>
      </c>
      <c r="M210" s="122" t="str">
        <f t="shared" si="77"/>
        <v/>
      </c>
      <c r="N210" s="121" t="str">
        <f>IF(B210&lt;&gt;"",IF(INDEX(ctrlage,B210)=TRUE,Lieferung!$B$15-(YEAR(INDEX(pgebdat,B210))),""),"")</f>
        <v/>
      </c>
      <c r="O210" s="115"/>
      <c r="P210" s="113"/>
      <c r="Q210" s="116"/>
      <c r="R210" s="149"/>
      <c r="S210" s="116"/>
      <c r="T210" s="116"/>
      <c r="U210" s="116"/>
      <c r="V210" s="113"/>
      <c r="W210" s="155" t="str">
        <f t="shared" si="83"/>
        <v/>
      </c>
      <c r="X210" s="26" t="str">
        <f t="shared" si="78"/>
        <v/>
      </c>
      <c r="Y210" s="26" t="str">
        <f t="shared" si="79"/>
        <v/>
      </c>
      <c r="Z210" s="26" t="str">
        <f t="shared" si="84"/>
        <v/>
      </c>
      <c r="AA210" s="26" t="str">
        <f t="shared" si="85"/>
        <v/>
      </c>
      <c r="AB210" s="26" t="str">
        <f t="shared" si="86"/>
        <v/>
      </c>
      <c r="AC210" s="26" t="str">
        <f t="shared" si="80"/>
        <v/>
      </c>
      <c r="AD210" s="26" t="str">
        <f>IF(OR(ISBLANK(U210),ISBLANK(Q210),U210="-"),"",IF(ISNA(MATCH(U210,libtwolang,0)),FALSE,IF(AND(Z210=TRUE,INDEX(codetform,MATCH(Qualifikation!Q210,libtform,0))&gt;=10311000,INDEX(codetform,MATCH(Qualifikation!Q210,libtform,0))&lt;=10319900),IF(AND(INDEX(codetwolang,MATCH(Qualifikation!U210,libtwolang,0))&gt;=1,INDEX(codetwolang,MATCH(Qualifikation!U210,libtwolang,0))&lt;=999),TRUE,FALSE),IF(AND(INDEX(codetwolang,MATCH(Qualifikation!U210,libtwolang,0))&gt;=10,INDEX(codetwolang,MATCH(Qualifikation!U210,libtwolang,0))&lt;=99),FALSE,TRUE))))</f>
        <v/>
      </c>
      <c r="AE210" s="26" t="str">
        <f t="shared" si="81"/>
        <v/>
      </c>
      <c r="AF210" s="62" t="str">
        <f t="shared" si="87"/>
        <v/>
      </c>
    </row>
    <row r="211" spans="1:32" x14ac:dyDescent="0.2">
      <c r="A211" s="46" t="str">
        <f t="shared" si="82"/>
        <v/>
      </c>
      <c r="B211" s="46" t="str">
        <f t="shared" si="66"/>
        <v/>
      </c>
      <c r="C211" s="71" t="str">
        <f t="shared" si="67"/>
        <v/>
      </c>
      <c r="D211" s="62" t="str">
        <f t="shared" si="68"/>
        <v/>
      </c>
      <c r="E211" s="62" t="str">
        <f t="shared" si="69"/>
        <v/>
      </c>
      <c r="F211" s="72" t="str">
        <f t="shared" si="70"/>
        <v/>
      </c>
      <c r="G211" s="72" t="str">
        <f t="shared" si="71"/>
        <v/>
      </c>
      <c r="H211" s="63" t="str">
        <f t="shared" si="72"/>
        <v/>
      </c>
      <c r="I211" s="63" t="str">
        <f t="shared" si="73"/>
        <v/>
      </c>
      <c r="J211" s="70" t="str">
        <f t="shared" si="74"/>
        <v/>
      </c>
      <c r="K211" s="70" t="str">
        <f t="shared" si="75"/>
        <v/>
      </c>
      <c r="L211" s="122" t="str">
        <f t="shared" si="76"/>
        <v/>
      </c>
      <c r="M211" s="122" t="str">
        <f t="shared" si="77"/>
        <v/>
      </c>
      <c r="N211" s="121" t="str">
        <f>IF(B211&lt;&gt;"",IF(INDEX(ctrlage,B211)=TRUE,Lieferung!$B$15-(YEAR(INDEX(pgebdat,B211))),""),"")</f>
        <v/>
      </c>
      <c r="O211" s="115"/>
      <c r="P211" s="113"/>
      <c r="Q211" s="116"/>
      <c r="R211" s="149"/>
      <c r="S211" s="116"/>
      <c r="T211" s="116"/>
      <c r="U211" s="116"/>
      <c r="V211" s="113"/>
      <c r="W211" s="155" t="str">
        <f t="shared" si="83"/>
        <v/>
      </c>
      <c r="X211" s="26" t="str">
        <f t="shared" si="78"/>
        <v/>
      </c>
      <c r="Y211" s="26" t="str">
        <f t="shared" si="79"/>
        <v/>
      </c>
      <c r="Z211" s="26" t="str">
        <f t="shared" si="84"/>
        <v/>
      </c>
      <c r="AA211" s="26" t="str">
        <f t="shared" si="85"/>
        <v/>
      </c>
      <c r="AB211" s="26" t="str">
        <f t="shared" si="86"/>
        <v/>
      </c>
      <c r="AC211" s="26" t="str">
        <f t="shared" si="80"/>
        <v/>
      </c>
      <c r="AD211" s="26" t="str">
        <f>IF(OR(ISBLANK(U211),ISBLANK(Q211),U211="-"),"",IF(ISNA(MATCH(U211,libtwolang,0)),FALSE,IF(AND(Z211=TRUE,INDEX(codetform,MATCH(Qualifikation!Q211,libtform,0))&gt;=10311000,INDEX(codetform,MATCH(Qualifikation!Q211,libtform,0))&lt;=10319900),IF(AND(INDEX(codetwolang,MATCH(Qualifikation!U211,libtwolang,0))&gt;=1,INDEX(codetwolang,MATCH(Qualifikation!U211,libtwolang,0))&lt;=999),TRUE,FALSE),IF(AND(INDEX(codetwolang,MATCH(Qualifikation!U211,libtwolang,0))&gt;=10,INDEX(codetwolang,MATCH(Qualifikation!U211,libtwolang,0))&lt;=99),FALSE,TRUE))))</f>
        <v/>
      </c>
      <c r="AE211" s="26" t="str">
        <f t="shared" si="81"/>
        <v/>
      </c>
      <c r="AF211" s="62" t="str">
        <f t="shared" si="87"/>
        <v/>
      </c>
    </row>
    <row r="212" spans="1:32" x14ac:dyDescent="0.2">
      <c r="A212" s="46" t="str">
        <f t="shared" si="82"/>
        <v/>
      </c>
      <c r="B212" s="46" t="str">
        <f t="shared" si="66"/>
        <v/>
      </c>
      <c r="C212" s="71" t="str">
        <f t="shared" si="67"/>
        <v/>
      </c>
      <c r="D212" s="62" t="str">
        <f t="shared" si="68"/>
        <v/>
      </c>
      <c r="E212" s="62" t="str">
        <f t="shared" si="69"/>
        <v/>
      </c>
      <c r="F212" s="72" t="str">
        <f t="shared" si="70"/>
        <v/>
      </c>
      <c r="G212" s="72" t="str">
        <f t="shared" si="71"/>
        <v/>
      </c>
      <c r="H212" s="63" t="str">
        <f t="shared" si="72"/>
        <v/>
      </c>
      <c r="I212" s="63" t="str">
        <f t="shared" si="73"/>
        <v/>
      </c>
      <c r="J212" s="70" t="str">
        <f t="shared" si="74"/>
        <v/>
      </c>
      <c r="K212" s="70" t="str">
        <f t="shared" si="75"/>
        <v/>
      </c>
      <c r="L212" s="122" t="str">
        <f t="shared" si="76"/>
        <v/>
      </c>
      <c r="M212" s="122" t="str">
        <f t="shared" si="77"/>
        <v/>
      </c>
      <c r="N212" s="121" t="str">
        <f>IF(B212&lt;&gt;"",IF(INDEX(ctrlage,B212)=TRUE,Lieferung!$B$15-(YEAR(INDEX(pgebdat,B212))),""),"")</f>
        <v/>
      </c>
      <c r="O212" s="115"/>
      <c r="P212" s="113"/>
      <c r="Q212" s="116"/>
      <c r="R212" s="149"/>
      <c r="S212" s="116"/>
      <c r="T212" s="116"/>
      <c r="U212" s="116"/>
      <c r="V212" s="113"/>
      <c r="W212" s="155" t="str">
        <f t="shared" si="83"/>
        <v/>
      </c>
      <c r="X212" s="26" t="str">
        <f t="shared" si="78"/>
        <v/>
      </c>
      <c r="Y212" s="26" t="str">
        <f t="shared" si="79"/>
        <v/>
      </c>
      <c r="Z212" s="26" t="str">
        <f t="shared" si="84"/>
        <v/>
      </c>
      <c r="AA212" s="26" t="str">
        <f t="shared" si="85"/>
        <v/>
      </c>
      <c r="AB212" s="26" t="str">
        <f t="shared" si="86"/>
        <v/>
      </c>
      <c r="AC212" s="26" t="str">
        <f t="shared" si="80"/>
        <v/>
      </c>
      <c r="AD212" s="26" t="str">
        <f>IF(OR(ISBLANK(U212),ISBLANK(Q212),U212="-"),"",IF(ISNA(MATCH(U212,libtwolang,0)),FALSE,IF(AND(Z212=TRUE,INDEX(codetform,MATCH(Qualifikation!Q212,libtform,0))&gt;=10311000,INDEX(codetform,MATCH(Qualifikation!Q212,libtform,0))&lt;=10319900),IF(AND(INDEX(codetwolang,MATCH(Qualifikation!U212,libtwolang,0))&gt;=1,INDEX(codetwolang,MATCH(Qualifikation!U212,libtwolang,0))&lt;=999),TRUE,FALSE),IF(AND(INDEX(codetwolang,MATCH(Qualifikation!U212,libtwolang,0))&gt;=10,INDEX(codetwolang,MATCH(Qualifikation!U212,libtwolang,0))&lt;=99),FALSE,TRUE))))</f>
        <v/>
      </c>
      <c r="AE212" s="26" t="str">
        <f t="shared" si="81"/>
        <v/>
      </c>
      <c r="AF212" s="62" t="str">
        <f t="shared" si="87"/>
        <v/>
      </c>
    </row>
    <row r="213" spans="1:32" x14ac:dyDescent="0.2">
      <c r="A213" s="46" t="str">
        <f t="shared" si="82"/>
        <v/>
      </c>
      <c r="B213" s="46" t="str">
        <f t="shared" si="66"/>
        <v/>
      </c>
      <c r="C213" s="71" t="str">
        <f t="shared" si="67"/>
        <v/>
      </c>
      <c r="D213" s="62" t="str">
        <f t="shared" si="68"/>
        <v/>
      </c>
      <c r="E213" s="62" t="str">
        <f t="shared" si="69"/>
        <v/>
      </c>
      <c r="F213" s="72" t="str">
        <f t="shared" si="70"/>
        <v/>
      </c>
      <c r="G213" s="72" t="str">
        <f t="shared" si="71"/>
        <v/>
      </c>
      <c r="H213" s="63" t="str">
        <f t="shared" si="72"/>
        <v/>
      </c>
      <c r="I213" s="63" t="str">
        <f t="shared" si="73"/>
        <v/>
      </c>
      <c r="J213" s="70" t="str">
        <f t="shared" si="74"/>
        <v/>
      </c>
      <c r="K213" s="70" t="str">
        <f t="shared" si="75"/>
        <v/>
      </c>
      <c r="L213" s="122" t="str">
        <f t="shared" si="76"/>
        <v/>
      </c>
      <c r="M213" s="122" t="str">
        <f t="shared" si="77"/>
        <v/>
      </c>
      <c r="N213" s="121" t="str">
        <f>IF(B213&lt;&gt;"",IF(INDEX(ctrlage,B213)=TRUE,Lieferung!$B$15-(YEAR(INDEX(pgebdat,B213))),""),"")</f>
        <v/>
      </c>
      <c r="O213" s="115"/>
      <c r="P213" s="113"/>
      <c r="Q213" s="116"/>
      <c r="R213" s="149"/>
      <c r="S213" s="116"/>
      <c r="T213" s="116"/>
      <c r="U213" s="116"/>
      <c r="V213" s="113"/>
      <c r="W213" s="155" t="str">
        <f t="shared" si="83"/>
        <v/>
      </c>
      <c r="X213" s="26" t="str">
        <f t="shared" si="78"/>
        <v/>
      </c>
      <c r="Y213" s="26" t="str">
        <f t="shared" si="79"/>
        <v/>
      </c>
      <c r="Z213" s="26" t="str">
        <f t="shared" si="84"/>
        <v/>
      </c>
      <c r="AA213" s="26" t="str">
        <f t="shared" si="85"/>
        <v/>
      </c>
      <c r="AB213" s="26" t="str">
        <f t="shared" si="86"/>
        <v/>
      </c>
      <c r="AC213" s="26" t="str">
        <f t="shared" si="80"/>
        <v/>
      </c>
      <c r="AD213" s="26" t="str">
        <f>IF(OR(ISBLANK(U213),ISBLANK(Q213),U213="-"),"",IF(ISNA(MATCH(U213,libtwolang,0)),FALSE,IF(AND(Z213=TRUE,INDEX(codetform,MATCH(Qualifikation!Q213,libtform,0))&gt;=10311000,INDEX(codetform,MATCH(Qualifikation!Q213,libtform,0))&lt;=10319900),IF(AND(INDEX(codetwolang,MATCH(Qualifikation!U213,libtwolang,0))&gt;=1,INDEX(codetwolang,MATCH(Qualifikation!U213,libtwolang,0))&lt;=999),TRUE,FALSE),IF(AND(INDEX(codetwolang,MATCH(Qualifikation!U213,libtwolang,0))&gt;=10,INDEX(codetwolang,MATCH(Qualifikation!U213,libtwolang,0))&lt;=99),FALSE,TRUE))))</f>
        <v/>
      </c>
      <c r="AE213" s="26" t="str">
        <f t="shared" si="81"/>
        <v/>
      </c>
      <c r="AF213" s="62" t="str">
        <f t="shared" si="87"/>
        <v/>
      </c>
    </row>
    <row r="214" spans="1:32" x14ac:dyDescent="0.2">
      <c r="A214" s="46" t="str">
        <f t="shared" si="82"/>
        <v/>
      </c>
      <c r="B214" s="46" t="str">
        <f t="shared" si="66"/>
        <v/>
      </c>
      <c r="C214" s="71" t="str">
        <f t="shared" si="67"/>
        <v/>
      </c>
      <c r="D214" s="62" t="str">
        <f t="shared" si="68"/>
        <v/>
      </c>
      <c r="E214" s="62" t="str">
        <f t="shared" si="69"/>
        <v/>
      </c>
      <c r="F214" s="72" t="str">
        <f t="shared" si="70"/>
        <v/>
      </c>
      <c r="G214" s="72" t="str">
        <f t="shared" si="71"/>
        <v/>
      </c>
      <c r="H214" s="63" t="str">
        <f t="shared" si="72"/>
        <v/>
      </c>
      <c r="I214" s="63" t="str">
        <f t="shared" si="73"/>
        <v/>
      </c>
      <c r="J214" s="70" t="str">
        <f t="shared" si="74"/>
        <v/>
      </c>
      <c r="K214" s="70" t="str">
        <f t="shared" si="75"/>
        <v/>
      </c>
      <c r="L214" s="122" t="str">
        <f t="shared" si="76"/>
        <v/>
      </c>
      <c r="M214" s="122" t="str">
        <f t="shared" si="77"/>
        <v/>
      </c>
      <c r="N214" s="121" t="str">
        <f>IF(B214&lt;&gt;"",IF(INDEX(ctrlage,B214)=TRUE,Lieferung!$B$15-(YEAR(INDEX(pgebdat,B214))),""),"")</f>
        <v/>
      </c>
      <c r="O214" s="115"/>
      <c r="P214" s="113"/>
      <c r="Q214" s="116"/>
      <c r="R214" s="149"/>
      <c r="S214" s="116"/>
      <c r="T214" s="116"/>
      <c r="U214" s="116"/>
      <c r="V214" s="113"/>
      <c r="W214" s="155" t="str">
        <f t="shared" si="83"/>
        <v/>
      </c>
      <c r="X214" s="26" t="str">
        <f t="shared" si="78"/>
        <v/>
      </c>
      <c r="Y214" s="26" t="str">
        <f t="shared" si="79"/>
        <v/>
      </c>
      <c r="Z214" s="26" t="str">
        <f t="shared" si="84"/>
        <v/>
      </c>
      <c r="AA214" s="26" t="str">
        <f t="shared" si="85"/>
        <v/>
      </c>
      <c r="AB214" s="26" t="str">
        <f t="shared" si="86"/>
        <v/>
      </c>
      <c r="AC214" s="26" t="str">
        <f t="shared" si="80"/>
        <v/>
      </c>
      <c r="AD214" s="26" t="str">
        <f>IF(OR(ISBLANK(U214),ISBLANK(Q214),U214="-"),"",IF(ISNA(MATCH(U214,libtwolang,0)),FALSE,IF(AND(Z214=TRUE,INDEX(codetform,MATCH(Qualifikation!Q214,libtform,0))&gt;=10311000,INDEX(codetform,MATCH(Qualifikation!Q214,libtform,0))&lt;=10319900),IF(AND(INDEX(codetwolang,MATCH(Qualifikation!U214,libtwolang,0))&gt;=1,INDEX(codetwolang,MATCH(Qualifikation!U214,libtwolang,0))&lt;=999),TRUE,FALSE),IF(AND(INDEX(codetwolang,MATCH(Qualifikation!U214,libtwolang,0))&gt;=10,INDEX(codetwolang,MATCH(Qualifikation!U214,libtwolang,0))&lt;=99),FALSE,TRUE))))</f>
        <v/>
      </c>
      <c r="AE214" s="26" t="str">
        <f t="shared" si="81"/>
        <v/>
      </c>
      <c r="AF214" s="62" t="str">
        <f t="shared" si="87"/>
        <v/>
      </c>
    </row>
    <row r="215" spans="1:32" x14ac:dyDescent="0.2">
      <c r="A215" s="46" t="str">
        <f t="shared" si="82"/>
        <v/>
      </c>
      <c r="B215" s="46" t="str">
        <f t="shared" si="66"/>
        <v/>
      </c>
      <c r="C215" s="71" t="str">
        <f t="shared" si="67"/>
        <v/>
      </c>
      <c r="D215" s="62" t="str">
        <f t="shared" si="68"/>
        <v/>
      </c>
      <c r="E215" s="62" t="str">
        <f t="shared" si="69"/>
        <v/>
      </c>
      <c r="F215" s="72" t="str">
        <f t="shared" si="70"/>
        <v/>
      </c>
      <c r="G215" s="72" t="str">
        <f t="shared" si="71"/>
        <v/>
      </c>
      <c r="H215" s="63" t="str">
        <f t="shared" si="72"/>
        <v/>
      </c>
      <c r="I215" s="63" t="str">
        <f t="shared" si="73"/>
        <v/>
      </c>
      <c r="J215" s="70" t="str">
        <f t="shared" si="74"/>
        <v/>
      </c>
      <c r="K215" s="70" t="str">
        <f t="shared" si="75"/>
        <v/>
      </c>
      <c r="L215" s="122" t="str">
        <f t="shared" si="76"/>
        <v/>
      </c>
      <c r="M215" s="122" t="str">
        <f t="shared" si="77"/>
        <v/>
      </c>
      <c r="N215" s="121" t="str">
        <f>IF(B215&lt;&gt;"",IF(INDEX(ctrlage,B215)=TRUE,Lieferung!$B$15-(YEAR(INDEX(pgebdat,B215))),""),"")</f>
        <v/>
      </c>
      <c r="O215" s="115"/>
      <c r="P215" s="113"/>
      <c r="Q215" s="116"/>
      <c r="R215" s="149"/>
      <c r="S215" s="116"/>
      <c r="T215" s="116"/>
      <c r="U215" s="116"/>
      <c r="V215" s="113"/>
      <c r="W215" s="155" t="str">
        <f t="shared" si="83"/>
        <v/>
      </c>
      <c r="X215" s="26" t="str">
        <f t="shared" si="78"/>
        <v/>
      </c>
      <c r="Y215" s="26" t="str">
        <f t="shared" si="79"/>
        <v/>
      </c>
      <c r="Z215" s="26" t="str">
        <f t="shared" si="84"/>
        <v/>
      </c>
      <c r="AA215" s="26" t="str">
        <f t="shared" si="85"/>
        <v/>
      </c>
      <c r="AB215" s="26" t="str">
        <f t="shared" si="86"/>
        <v/>
      </c>
      <c r="AC215" s="26" t="str">
        <f t="shared" si="80"/>
        <v/>
      </c>
      <c r="AD215" s="26" t="str">
        <f>IF(OR(ISBLANK(U215),ISBLANK(Q215),U215="-"),"",IF(ISNA(MATCH(U215,libtwolang,0)),FALSE,IF(AND(Z215=TRUE,INDEX(codetform,MATCH(Qualifikation!Q215,libtform,0))&gt;=10311000,INDEX(codetform,MATCH(Qualifikation!Q215,libtform,0))&lt;=10319900),IF(AND(INDEX(codetwolang,MATCH(Qualifikation!U215,libtwolang,0))&gt;=1,INDEX(codetwolang,MATCH(Qualifikation!U215,libtwolang,0))&lt;=999),TRUE,FALSE),IF(AND(INDEX(codetwolang,MATCH(Qualifikation!U215,libtwolang,0))&gt;=10,INDEX(codetwolang,MATCH(Qualifikation!U215,libtwolang,0))&lt;=99),FALSE,TRUE))))</f>
        <v/>
      </c>
      <c r="AE215" s="26" t="str">
        <f t="shared" si="81"/>
        <v/>
      </c>
      <c r="AF215" s="62" t="str">
        <f t="shared" si="87"/>
        <v/>
      </c>
    </row>
    <row r="216" spans="1:32" x14ac:dyDescent="0.2">
      <c r="A216" s="46" t="str">
        <f t="shared" si="82"/>
        <v/>
      </c>
      <c r="B216" s="46" t="str">
        <f t="shared" si="66"/>
        <v/>
      </c>
      <c r="C216" s="71" t="str">
        <f t="shared" si="67"/>
        <v/>
      </c>
      <c r="D216" s="62" t="str">
        <f t="shared" si="68"/>
        <v/>
      </c>
      <c r="E216" s="62" t="str">
        <f t="shared" si="69"/>
        <v/>
      </c>
      <c r="F216" s="72" t="str">
        <f t="shared" si="70"/>
        <v/>
      </c>
      <c r="G216" s="72" t="str">
        <f t="shared" si="71"/>
        <v/>
      </c>
      <c r="H216" s="63" t="str">
        <f t="shared" si="72"/>
        <v/>
      </c>
      <c r="I216" s="63" t="str">
        <f t="shared" si="73"/>
        <v/>
      </c>
      <c r="J216" s="70" t="str">
        <f t="shared" si="74"/>
        <v/>
      </c>
      <c r="K216" s="70" t="str">
        <f t="shared" si="75"/>
        <v/>
      </c>
      <c r="L216" s="122" t="str">
        <f t="shared" si="76"/>
        <v/>
      </c>
      <c r="M216" s="122" t="str">
        <f t="shared" si="77"/>
        <v/>
      </c>
      <c r="N216" s="121" t="str">
        <f>IF(B216&lt;&gt;"",IF(INDEX(ctrlage,B216)=TRUE,Lieferung!$B$15-(YEAR(INDEX(pgebdat,B216))),""),"")</f>
        <v/>
      </c>
      <c r="O216" s="115"/>
      <c r="P216" s="113"/>
      <c r="Q216" s="116"/>
      <c r="R216" s="149"/>
      <c r="S216" s="116"/>
      <c r="T216" s="116"/>
      <c r="U216" s="116"/>
      <c r="V216" s="113"/>
      <c r="W216" s="155" t="str">
        <f t="shared" si="83"/>
        <v/>
      </c>
      <c r="X216" s="26" t="str">
        <f t="shared" si="78"/>
        <v/>
      </c>
      <c r="Y216" s="26" t="str">
        <f t="shared" si="79"/>
        <v/>
      </c>
      <c r="Z216" s="26" t="str">
        <f t="shared" si="84"/>
        <v/>
      </c>
      <c r="AA216" s="26" t="str">
        <f t="shared" si="85"/>
        <v/>
      </c>
      <c r="AB216" s="26" t="str">
        <f t="shared" si="86"/>
        <v/>
      </c>
      <c r="AC216" s="26" t="str">
        <f t="shared" si="80"/>
        <v/>
      </c>
      <c r="AD216" s="26" t="str">
        <f>IF(OR(ISBLANK(U216),ISBLANK(Q216),U216="-"),"",IF(ISNA(MATCH(U216,libtwolang,0)),FALSE,IF(AND(Z216=TRUE,INDEX(codetform,MATCH(Qualifikation!Q216,libtform,0))&gt;=10311000,INDEX(codetform,MATCH(Qualifikation!Q216,libtform,0))&lt;=10319900),IF(AND(INDEX(codetwolang,MATCH(Qualifikation!U216,libtwolang,0))&gt;=1,INDEX(codetwolang,MATCH(Qualifikation!U216,libtwolang,0))&lt;=999),TRUE,FALSE),IF(AND(INDEX(codetwolang,MATCH(Qualifikation!U216,libtwolang,0))&gt;=10,INDEX(codetwolang,MATCH(Qualifikation!U216,libtwolang,0))&lt;=99),FALSE,TRUE))))</f>
        <v/>
      </c>
      <c r="AE216" s="26" t="str">
        <f t="shared" si="81"/>
        <v/>
      </c>
      <c r="AF216" s="62" t="str">
        <f t="shared" si="87"/>
        <v/>
      </c>
    </row>
    <row r="217" spans="1:32" x14ac:dyDescent="0.2">
      <c r="A217" s="46" t="str">
        <f t="shared" si="82"/>
        <v/>
      </c>
      <c r="B217" s="46" t="str">
        <f t="shared" si="66"/>
        <v/>
      </c>
      <c r="C217" s="71" t="str">
        <f t="shared" si="67"/>
        <v/>
      </c>
      <c r="D217" s="62" t="str">
        <f t="shared" si="68"/>
        <v/>
      </c>
      <c r="E217" s="62" t="str">
        <f t="shared" si="69"/>
        <v/>
      </c>
      <c r="F217" s="72" t="str">
        <f t="shared" si="70"/>
        <v/>
      </c>
      <c r="G217" s="72" t="str">
        <f t="shared" si="71"/>
        <v/>
      </c>
      <c r="H217" s="63" t="str">
        <f t="shared" si="72"/>
        <v/>
      </c>
      <c r="I217" s="63" t="str">
        <f t="shared" si="73"/>
        <v/>
      </c>
      <c r="J217" s="70" t="str">
        <f t="shared" si="74"/>
        <v/>
      </c>
      <c r="K217" s="70" t="str">
        <f t="shared" si="75"/>
        <v/>
      </c>
      <c r="L217" s="122" t="str">
        <f t="shared" si="76"/>
        <v/>
      </c>
      <c r="M217" s="122" t="str">
        <f t="shared" si="77"/>
        <v/>
      </c>
      <c r="N217" s="121" t="str">
        <f>IF(B217&lt;&gt;"",IF(INDEX(ctrlage,B217)=TRUE,Lieferung!$B$15-(YEAR(INDEX(pgebdat,B217))),""),"")</f>
        <v/>
      </c>
      <c r="O217" s="115"/>
      <c r="P217" s="113"/>
      <c r="Q217" s="116"/>
      <c r="R217" s="149"/>
      <c r="S217" s="116"/>
      <c r="T217" s="116"/>
      <c r="U217" s="116"/>
      <c r="V217" s="113"/>
      <c r="W217" s="155" t="str">
        <f t="shared" si="83"/>
        <v/>
      </c>
      <c r="X217" s="26" t="str">
        <f t="shared" si="78"/>
        <v/>
      </c>
      <c r="Y217" s="26" t="str">
        <f t="shared" si="79"/>
        <v/>
      </c>
      <c r="Z217" s="26" t="str">
        <f t="shared" si="84"/>
        <v/>
      </c>
      <c r="AA217" s="26" t="str">
        <f t="shared" si="85"/>
        <v/>
      </c>
      <c r="AB217" s="26" t="str">
        <f t="shared" si="86"/>
        <v/>
      </c>
      <c r="AC217" s="26" t="str">
        <f t="shared" si="80"/>
        <v/>
      </c>
      <c r="AD217" s="26" t="str">
        <f>IF(OR(ISBLANK(U217),ISBLANK(Q217),U217="-"),"",IF(ISNA(MATCH(U217,libtwolang,0)),FALSE,IF(AND(Z217=TRUE,INDEX(codetform,MATCH(Qualifikation!Q217,libtform,0))&gt;=10311000,INDEX(codetform,MATCH(Qualifikation!Q217,libtform,0))&lt;=10319900),IF(AND(INDEX(codetwolang,MATCH(Qualifikation!U217,libtwolang,0))&gt;=1,INDEX(codetwolang,MATCH(Qualifikation!U217,libtwolang,0))&lt;=999),TRUE,FALSE),IF(AND(INDEX(codetwolang,MATCH(Qualifikation!U217,libtwolang,0))&gt;=10,INDEX(codetwolang,MATCH(Qualifikation!U217,libtwolang,0))&lt;=99),FALSE,TRUE))))</f>
        <v/>
      </c>
      <c r="AE217" s="26" t="str">
        <f t="shared" si="81"/>
        <v/>
      </c>
      <c r="AF217" s="62" t="str">
        <f t="shared" si="87"/>
        <v/>
      </c>
    </row>
    <row r="218" spans="1:32" x14ac:dyDescent="0.2">
      <c r="A218" s="46" t="str">
        <f t="shared" si="82"/>
        <v/>
      </c>
      <c r="B218" s="46" t="str">
        <f t="shared" si="66"/>
        <v/>
      </c>
      <c r="C218" s="71" t="str">
        <f t="shared" si="67"/>
        <v/>
      </c>
      <c r="D218" s="62" t="str">
        <f t="shared" si="68"/>
        <v/>
      </c>
      <c r="E218" s="62" t="str">
        <f t="shared" si="69"/>
        <v/>
      </c>
      <c r="F218" s="72" t="str">
        <f t="shared" si="70"/>
        <v/>
      </c>
      <c r="G218" s="72" t="str">
        <f t="shared" si="71"/>
        <v/>
      </c>
      <c r="H218" s="63" t="str">
        <f t="shared" si="72"/>
        <v/>
      </c>
      <c r="I218" s="63" t="str">
        <f t="shared" si="73"/>
        <v/>
      </c>
      <c r="J218" s="70" t="str">
        <f t="shared" si="74"/>
        <v/>
      </c>
      <c r="K218" s="70" t="str">
        <f t="shared" si="75"/>
        <v/>
      </c>
      <c r="L218" s="122" t="str">
        <f t="shared" si="76"/>
        <v/>
      </c>
      <c r="M218" s="122" t="str">
        <f t="shared" si="77"/>
        <v/>
      </c>
      <c r="N218" s="121" t="str">
        <f>IF(B218&lt;&gt;"",IF(INDEX(ctrlage,B218)=TRUE,Lieferung!$B$15-(YEAR(INDEX(pgebdat,B218))),""),"")</f>
        <v/>
      </c>
      <c r="O218" s="115"/>
      <c r="P218" s="113"/>
      <c r="Q218" s="116"/>
      <c r="R218" s="149"/>
      <c r="S218" s="116"/>
      <c r="T218" s="116"/>
      <c r="U218" s="116"/>
      <c r="V218" s="113"/>
      <c r="W218" s="155" t="str">
        <f t="shared" si="83"/>
        <v/>
      </c>
      <c r="X218" s="26" t="str">
        <f t="shared" si="78"/>
        <v/>
      </c>
      <c r="Y218" s="26" t="str">
        <f t="shared" si="79"/>
        <v/>
      </c>
      <c r="Z218" s="26" t="str">
        <f t="shared" si="84"/>
        <v/>
      </c>
      <c r="AA218" s="26" t="str">
        <f t="shared" si="85"/>
        <v/>
      </c>
      <c r="AB218" s="26" t="str">
        <f t="shared" si="86"/>
        <v/>
      </c>
      <c r="AC218" s="26" t="str">
        <f t="shared" si="80"/>
        <v/>
      </c>
      <c r="AD218" s="26" t="str">
        <f>IF(OR(ISBLANK(U218),ISBLANK(Q218),U218="-"),"",IF(ISNA(MATCH(U218,libtwolang,0)),FALSE,IF(AND(Z218=TRUE,INDEX(codetform,MATCH(Qualifikation!Q218,libtform,0))&gt;=10311000,INDEX(codetform,MATCH(Qualifikation!Q218,libtform,0))&lt;=10319900),IF(AND(INDEX(codetwolang,MATCH(Qualifikation!U218,libtwolang,0))&gt;=1,INDEX(codetwolang,MATCH(Qualifikation!U218,libtwolang,0))&lt;=999),TRUE,FALSE),IF(AND(INDEX(codetwolang,MATCH(Qualifikation!U218,libtwolang,0))&gt;=10,INDEX(codetwolang,MATCH(Qualifikation!U218,libtwolang,0))&lt;=99),FALSE,TRUE))))</f>
        <v/>
      </c>
      <c r="AE218" s="26" t="str">
        <f t="shared" si="81"/>
        <v/>
      </c>
      <c r="AF218" s="62" t="str">
        <f t="shared" si="87"/>
        <v/>
      </c>
    </row>
    <row r="219" spans="1:32" x14ac:dyDescent="0.2">
      <c r="A219" s="46" t="str">
        <f t="shared" si="82"/>
        <v/>
      </c>
      <c r="B219" s="46" t="str">
        <f t="shared" si="66"/>
        <v/>
      </c>
      <c r="C219" s="71" t="str">
        <f t="shared" si="67"/>
        <v/>
      </c>
      <c r="D219" s="62" t="str">
        <f t="shared" si="68"/>
        <v/>
      </c>
      <c r="E219" s="62" t="str">
        <f t="shared" si="69"/>
        <v/>
      </c>
      <c r="F219" s="72" t="str">
        <f t="shared" si="70"/>
        <v/>
      </c>
      <c r="G219" s="72" t="str">
        <f t="shared" si="71"/>
        <v/>
      </c>
      <c r="H219" s="63" t="str">
        <f t="shared" si="72"/>
        <v/>
      </c>
      <c r="I219" s="63" t="str">
        <f t="shared" si="73"/>
        <v/>
      </c>
      <c r="J219" s="70" t="str">
        <f t="shared" si="74"/>
        <v/>
      </c>
      <c r="K219" s="70" t="str">
        <f t="shared" si="75"/>
        <v/>
      </c>
      <c r="L219" s="122" t="str">
        <f t="shared" si="76"/>
        <v/>
      </c>
      <c r="M219" s="122" t="str">
        <f t="shared" si="77"/>
        <v/>
      </c>
      <c r="N219" s="121" t="str">
        <f>IF(B219&lt;&gt;"",IF(INDEX(ctrlage,B219)=TRUE,Lieferung!$B$15-(YEAR(INDEX(pgebdat,B219))),""),"")</f>
        <v/>
      </c>
      <c r="O219" s="115"/>
      <c r="P219" s="113"/>
      <c r="Q219" s="116"/>
      <c r="R219" s="149"/>
      <c r="S219" s="116"/>
      <c r="T219" s="116"/>
      <c r="U219" s="116"/>
      <c r="V219" s="113"/>
      <c r="W219" s="155" t="str">
        <f t="shared" si="83"/>
        <v/>
      </c>
      <c r="X219" s="26" t="str">
        <f t="shared" si="78"/>
        <v/>
      </c>
      <c r="Y219" s="26" t="str">
        <f t="shared" si="79"/>
        <v/>
      </c>
      <c r="Z219" s="26" t="str">
        <f t="shared" si="84"/>
        <v/>
      </c>
      <c r="AA219" s="26" t="str">
        <f t="shared" si="85"/>
        <v/>
      </c>
      <c r="AB219" s="26" t="str">
        <f t="shared" si="86"/>
        <v/>
      </c>
      <c r="AC219" s="26" t="str">
        <f t="shared" si="80"/>
        <v/>
      </c>
      <c r="AD219" s="26" t="str">
        <f>IF(OR(ISBLANK(U219),ISBLANK(Q219),U219="-"),"",IF(ISNA(MATCH(U219,libtwolang,0)),FALSE,IF(AND(Z219=TRUE,INDEX(codetform,MATCH(Qualifikation!Q219,libtform,0))&gt;=10311000,INDEX(codetform,MATCH(Qualifikation!Q219,libtform,0))&lt;=10319900),IF(AND(INDEX(codetwolang,MATCH(Qualifikation!U219,libtwolang,0))&gt;=1,INDEX(codetwolang,MATCH(Qualifikation!U219,libtwolang,0))&lt;=999),TRUE,FALSE),IF(AND(INDEX(codetwolang,MATCH(Qualifikation!U219,libtwolang,0))&gt;=10,INDEX(codetwolang,MATCH(Qualifikation!U219,libtwolang,0))&lt;=99),FALSE,TRUE))))</f>
        <v/>
      </c>
      <c r="AE219" s="26" t="str">
        <f t="shared" si="81"/>
        <v/>
      </c>
      <c r="AF219" s="62" t="str">
        <f t="shared" si="87"/>
        <v/>
      </c>
    </row>
    <row r="220" spans="1:32" x14ac:dyDescent="0.2">
      <c r="A220" s="46" t="str">
        <f t="shared" si="82"/>
        <v/>
      </c>
      <c r="B220" s="46" t="str">
        <f t="shared" si="66"/>
        <v/>
      </c>
      <c r="C220" s="71" t="str">
        <f t="shared" si="67"/>
        <v/>
      </c>
      <c r="D220" s="62" t="str">
        <f t="shared" si="68"/>
        <v/>
      </c>
      <c r="E220" s="62" t="str">
        <f t="shared" si="69"/>
        <v/>
      </c>
      <c r="F220" s="72" t="str">
        <f t="shared" si="70"/>
        <v/>
      </c>
      <c r="G220" s="72" t="str">
        <f t="shared" si="71"/>
        <v/>
      </c>
      <c r="H220" s="63" t="str">
        <f t="shared" si="72"/>
        <v/>
      </c>
      <c r="I220" s="63" t="str">
        <f t="shared" si="73"/>
        <v/>
      </c>
      <c r="J220" s="70" t="str">
        <f t="shared" si="74"/>
        <v/>
      </c>
      <c r="K220" s="70" t="str">
        <f t="shared" si="75"/>
        <v/>
      </c>
      <c r="L220" s="122" t="str">
        <f t="shared" si="76"/>
        <v/>
      </c>
      <c r="M220" s="122" t="str">
        <f t="shared" si="77"/>
        <v/>
      </c>
      <c r="N220" s="121" t="str">
        <f>IF(B220&lt;&gt;"",IF(INDEX(ctrlage,B220)=TRUE,Lieferung!$B$15-(YEAR(INDEX(pgebdat,B220))),""),"")</f>
        <v/>
      </c>
      <c r="O220" s="115"/>
      <c r="P220" s="113"/>
      <c r="Q220" s="116"/>
      <c r="R220" s="149"/>
      <c r="S220" s="116"/>
      <c r="T220" s="116"/>
      <c r="U220" s="116"/>
      <c r="V220" s="113"/>
      <c r="W220" s="155" t="str">
        <f t="shared" si="83"/>
        <v/>
      </c>
      <c r="X220" s="26" t="str">
        <f t="shared" si="78"/>
        <v/>
      </c>
      <c r="Y220" s="26" t="str">
        <f t="shared" si="79"/>
        <v/>
      </c>
      <c r="Z220" s="26" t="str">
        <f t="shared" si="84"/>
        <v/>
      </c>
      <c r="AA220" s="26" t="str">
        <f t="shared" si="85"/>
        <v/>
      </c>
      <c r="AB220" s="26" t="str">
        <f t="shared" si="86"/>
        <v/>
      </c>
      <c r="AC220" s="26" t="str">
        <f t="shared" si="80"/>
        <v/>
      </c>
      <c r="AD220" s="26" t="str">
        <f>IF(OR(ISBLANK(U220),ISBLANK(Q220),U220="-"),"",IF(ISNA(MATCH(U220,libtwolang,0)),FALSE,IF(AND(Z220=TRUE,INDEX(codetform,MATCH(Qualifikation!Q220,libtform,0))&gt;=10311000,INDEX(codetform,MATCH(Qualifikation!Q220,libtform,0))&lt;=10319900),IF(AND(INDEX(codetwolang,MATCH(Qualifikation!U220,libtwolang,0))&gt;=1,INDEX(codetwolang,MATCH(Qualifikation!U220,libtwolang,0))&lt;=999),TRUE,FALSE),IF(AND(INDEX(codetwolang,MATCH(Qualifikation!U220,libtwolang,0))&gt;=10,INDEX(codetwolang,MATCH(Qualifikation!U220,libtwolang,0))&lt;=99),FALSE,TRUE))))</f>
        <v/>
      </c>
      <c r="AE220" s="26" t="str">
        <f t="shared" si="81"/>
        <v/>
      </c>
      <c r="AF220" s="62" t="str">
        <f t="shared" si="87"/>
        <v/>
      </c>
    </row>
    <row r="221" spans="1:32" x14ac:dyDescent="0.2">
      <c r="A221" s="46" t="str">
        <f t="shared" si="82"/>
        <v/>
      </c>
      <c r="B221" s="46" t="str">
        <f t="shared" si="66"/>
        <v/>
      </c>
      <c r="C221" s="71" t="str">
        <f t="shared" si="67"/>
        <v/>
      </c>
      <c r="D221" s="62" t="str">
        <f t="shared" si="68"/>
        <v/>
      </c>
      <c r="E221" s="62" t="str">
        <f t="shared" si="69"/>
        <v/>
      </c>
      <c r="F221" s="72" t="str">
        <f t="shared" si="70"/>
        <v/>
      </c>
      <c r="G221" s="72" t="str">
        <f t="shared" si="71"/>
        <v/>
      </c>
      <c r="H221" s="63" t="str">
        <f t="shared" si="72"/>
        <v/>
      </c>
      <c r="I221" s="63" t="str">
        <f t="shared" si="73"/>
        <v/>
      </c>
      <c r="J221" s="70" t="str">
        <f t="shared" si="74"/>
        <v/>
      </c>
      <c r="K221" s="70" t="str">
        <f t="shared" si="75"/>
        <v/>
      </c>
      <c r="L221" s="122" t="str">
        <f t="shared" si="76"/>
        <v/>
      </c>
      <c r="M221" s="122" t="str">
        <f t="shared" si="77"/>
        <v/>
      </c>
      <c r="N221" s="121" t="str">
        <f>IF(B221&lt;&gt;"",IF(INDEX(ctrlage,B221)=TRUE,Lieferung!$B$15-(YEAR(INDEX(pgebdat,B221))),""),"")</f>
        <v/>
      </c>
      <c r="O221" s="115"/>
      <c r="P221" s="113"/>
      <c r="Q221" s="116"/>
      <c r="R221" s="149"/>
      <c r="S221" s="116"/>
      <c r="T221" s="116"/>
      <c r="U221" s="116"/>
      <c r="V221" s="113"/>
      <c r="W221" s="155" t="str">
        <f t="shared" si="83"/>
        <v/>
      </c>
      <c r="X221" s="26" t="str">
        <f t="shared" si="78"/>
        <v/>
      </c>
      <c r="Y221" s="26" t="str">
        <f t="shared" si="79"/>
        <v/>
      </c>
      <c r="Z221" s="26" t="str">
        <f t="shared" si="84"/>
        <v/>
      </c>
      <c r="AA221" s="26" t="str">
        <f t="shared" si="85"/>
        <v/>
      </c>
      <c r="AB221" s="26" t="str">
        <f t="shared" si="86"/>
        <v/>
      </c>
      <c r="AC221" s="26" t="str">
        <f t="shared" si="80"/>
        <v/>
      </c>
      <c r="AD221" s="26" t="str">
        <f>IF(OR(ISBLANK(U221),ISBLANK(Q221),U221="-"),"",IF(ISNA(MATCH(U221,libtwolang,0)),FALSE,IF(AND(Z221=TRUE,INDEX(codetform,MATCH(Qualifikation!Q221,libtform,0))&gt;=10311000,INDEX(codetform,MATCH(Qualifikation!Q221,libtform,0))&lt;=10319900),IF(AND(INDEX(codetwolang,MATCH(Qualifikation!U221,libtwolang,0))&gt;=1,INDEX(codetwolang,MATCH(Qualifikation!U221,libtwolang,0))&lt;=999),TRUE,FALSE),IF(AND(INDEX(codetwolang,MATCH(Qualifikation!U221,libtwolang,0))&gt;=10,INDEX(codetwolang,MATCH(Qualifikation!U221,libtwolang,0))&lt;=99),FALSE,TRUE))))</f>
        <v/>
      </c>
      <c r="AE221" s="26" t="str">
        <f t="shared" si="81"/>
        <v/>
      </c>
      <c r="AF221" s="62" t="str">
        <f t="shared" si="87"/>
        <v/>
      </c>
    </row>
    <row r="222" spans="1:32" x14ac:dyDescent="0.2">
      <c r="A222" s="46" t="str">
        <f t="shared" si="82"/>
        <v/>
      </c>
      <c r="B222" s="46" t="str">
        <f t="shared" si="66"/>
        <v/>
      </c>
      <c r="C222" s="71" t="str">
        <f t="shared" si="67"/>
        <v/>
      </c>
      <c r="D222" s="62" t="str">
        <f t="shared" si="68"/>
        <v/>
      </c>
      <c r="E222" s="62" t="str">
        <f t="shared" si="69"/>
        <v/>
      </c>
      <c r="F222" s="72" t="str">
        <f t="shared" si="70"/>
        <v/>
      </c>
      <c r="G222" s="72" t="str">
        <f t="shared" si="71"/>
        <v/>
      </c>
      <c r="H222" s="63" t="str">
        <f t="shared" si="72"/>
        <v/>
      </c>
      <c r="I222" s="63" t="str">
        <f t="shared" si="73"/>
        <v/>
      </c>
      <c r="J222" s="70" t="str">
        <f t="shared" si="74"/>
        <v/>
      </c>
      <c r="K222" s="70" t="str">
        <f t="shared" si="75"/>
        <v/>
      </c>
      <c r="L222" s="122" t="str">
        <f t="shared" si="76"/>
        <v/>
      </c>
      <c r="M222" s="122" t="str">
        <f t="shared" si="77"/>
        <v/>
      </c>
      <c r="N222" s="121" t="str">
        <f>IF(B222&lt;&gt;"",IF(INDEX(ctrlage,B222)=TRUE,Lieferung!$B$15-(YEAR(INDEX(pgebdat,B222))),""),"")</f>
        <v/>
      </c>
      <c r="O222" s="115"/>
      <c r="P222" s="113"/>
      <c r="Q222" s="116"/>
      <c r="R222" s="149"/>
      <c r="S222" s="116"/>
      <c r="T222" s="116"/>
      <c r="U222" s="116"/>
      <c r="V222" s="113"/>
      <c r="W222" s="155" t="str">
        <f t="shared" si="83"/>
        <v/>
      </c>
      <c r="X222" s="26" t="str">
        <f t="shared" si="78"/>
        <v/>
      </c>
      <c r="Y222" s="26" t="str">
        <f t="shared" si="79"/>
        <v/>
      </c>
      <c r="Z222" s="26" t="str">
        <f t="shared" si="84"/>
        <v/>
      </c>
      <c r="AA222" s="26" t="str">
        <f t="shared" si="85"/>
        <v/>
      </c>
      <c r="AB222" s="26" t="str">
        <f t="shared" si="86"/>
        <v/>
      </c>
      <c r="AC222" s="26" t="str">
        <f t="shared" si="80"/>
        <v/>
      </c>
      <c r="AD222" s="26" t="str">
        <f>IF(OR(ISBLANK(U222),ISBLANK(Q222),U222="-"),"",IF(ISNA(MATCH(U222,libtwolang,0)),FALSE,IF(AND(Z222=TRUE,INDEX(codetform,MATCH(Qualifikation!Q222,libtform,0))&gt;=10311000,INDEX(codetform,MATCH(Qualifikation!Q222,libtform,0))&lt;=10319900),IF(AND(INDEX(codetwolang,MATCH(Qualifikation!U222,libtwolang,0))&gt;=1,INDEX(codetwolang,MATCH(Qualifikation!U222,libtwolang,0))&lt;=999),TRUE,FALSE),IF(AND(INDEX(codetwolang,MATCH(Qualifikation!U222,libtwolang,0))&gt;=10,INDEX(codetwolang,MATCH(Qualifikation!U222,libtwolang,0))&lt;=99),FALSE,TRUE))))</f>
        <v/>
      </c>
      <c r="AE222" s="26" t="str">
        <f t="shared" si="81"/>
        <v/>
      </c>
      <c r="AF222" s="62" t="str">
        <f t="shared" si="87"/>
        <v/>
      </c>
    </row>
    <row r="223" spans="1:32" x14ac:dyDescent="0.2">
      <c r="A223" s="46" t="str">
        <f t="shared" si="82"/>
        <v/>
      </c>
      <c r="B223" s="46" t="str">
        <f t="shared" si="66"/>
        <v/>
      </c>
      <c r="C223" s="71" t="str">
        <f t="shared" si="67"/>
        <v/>
      </c>
      <c r="D223" s="62" t="str">
        <f t="shared" si="68"/>
        <v/>
      </c>
      <c r="E223" s="62" t="str">
        <f t="shared" si="69"/>
        <v/>
      </c>
      <c r="F223" s="72" t="str">
        <f t="shared" si="70"/>
        <v/>
      </c>
      <c r="G223" s="72" t="str">
        <f t="shared" si="71"/>
        <v/>
      </c>
      <c r="H223" s="63" t="str">
        <f t="shared" si="72"/>
        <v/>
      </c>
      <c r="I223" s="63" t="str">
        <f t="shared" si="73"/>
        <v/>
      </c>
      <c r="J223" s="70" t="str">
        <f t="shared" si="74"/>
        <v/>
      </c>
      <c r="K223" s="70" t="str">
        <f t="shared" si="75"/>
        <v/>
      </c>
      <c r="L223" s="122" t="str">
        <f t="shared" si="76"/>
        <v/>
      </c>
      <c r="M223" s="122" t="str">
        <f t="shared" si="77"/>
        <v/>
      </c>
      <c r="N223" s="121" t="str">
        <f>IF(B223&lt;&gt;"",IF(INDEX(ctrlage,B223)=TRUE,Lieferung!$B$15-(YEAR(INDEX(pgebdat,B223))),""),"")</f>
        <v/>
      </c>
      <c r="O223" s="115"/>
      <c r="P223" s="113"/>
      <c r="Q223" s="116"/>
      <c r="R223" s="149"/>
      <c r="S223" s="116"/>
      <c r="T223" s="116"/>
      <c r="U223" s="116"/>
      <c r="V223" s="113"/>
      <c r="W223" s="155" t="str">
        <f t="shared" si="83"/>
        <v/>
      </c>
      <c r="X223" s="26" t="str">
        <f t="shared" si="78"/>
        <v/>
      </c>
      <c r="Y223" s="26" t="str">
        <f t="shared" si="79"/>
        <v/>
      </c>
      <c r="Z223" s="26" t="str">
        <f t="shared" si="84"/>
        <v/>
      </c>
      <c r="AA223" s="26" t="str">
        <f t="shared" si="85"/>
        <v/>
      </c>
      <c r="AB223" s="26" t="str">
        <f t="shared" si="86"/>
        <v/>
      </c>
      <c r="AC223" s="26" t="str">
        <f t="shared" si="80"/>
        <v/>
      </c>
      <c r="AD223" s="26" t="str">
        <f>IF(OR(ISBLANK(U223),ISBLANK(Q223),U223="-"),"",IF(ISNA(MATCH(U223,libtwolang,0)),FALSE,IF(AND(Z223=TRUE,INDEX(codetform,MATCH(Qualifikation!Q223,libtform,0))&gt;=10311000,INDEX(codetform,MATCH(Qualifikation!Q223,libtform,0))&lt;=10319900),IF(AND(INDEX(codetwolang,MATCH(Qualifikation!U223,libtwolang,0))&gt;=1,INDEX(codetwolang,MATCH(Qualifikation!U223,libtwolang,0))&lt;=999),TRUE,FALSE),IF(AND(INDEX(codetwolang,MATCH(Qualifikation!U223,libtwolang,0))&gt;=10,INDEX(codetwolang,MATCH(Qualifikation!U223,libtwolang,0))&lt;=99),FALSE,TRUE))))</f>
        <v/>
      </c>
      <c r="AE223" s="26" t="str">
        <f t="shared" si="81"/>
        <v/>
      </c>
      <c r="AF223" s="62" t="str">
        <f t="shared" si="87"/>
        <v/>
      </c>
    </row>
    <row r="224" spans="1:32" x14ac:dyDescent="0.2">
      <c r="A224" s="46" t="str">
        <f t="shared" si="82"/>
        <v/>
      </c>
      <c r="B224" s="46" t="str">
        <f t="shared" si="66"/>
        <v/>
      </c>
      <c r="C224" s="71" t="str">
        <f t="shared" si="67"/>
        <v/>
      </c>
      <c r="D224" s="62" t="str">
        <f t="shared" si="68"/>
        <v/>
      </c>
      <c r="E224" s="62" t="str">
        <f t="shared" si="69"/>
        <v/>
      </c>
      <c r="F224" s="72" t="str">
        <f t="shared" si="70"/>
        <v/>
      </c>
      <c r="G224" s="72" t="str">
        <f t="shared" si="71"/>
        <v/>
      </c>
      <c r="H224" s="63" t="str">
        <f t="shared" si="72"/>
        <v/>
      </c>
      <c r="I224" s="63" t="str">
        <f t="shared" si="73"/>
        <v/>
      </c>
      <c r="J224" s="70" t="str">
        <f t="shared" si="74"/>
        <v/>
      </c>
      <c r="K224" s="70" t="str">
        <f t="shared" si="75"/>
        <v/>
      </c>
      <c r="L224" s="122" t="str">
        <f t="shared" si="76"/>
        <v/>
      </c>
      <c r="M224" s="122" t="str">
        <f t="shared" si="77"/>
        <v/>
      </c>
      <c r="N224" s="121" t="str">
        <f>IF(B224&lt;&gt;"",IF(INDEX(ctrlage,B224)=TRUE,Lieferung!$B$15-(YEAR(INDEX(pgebdat,B224))),""),"")</f>
        <v/>
      </c>
      <c r="O224" s="115"/>
      <c r="P224" s="113"/>
      <c r="Q224" s="116"/>
      <c r="R224" s="149"/>
      <c r="S224" s="116"/>
      <c r="T224" s="116"/>
      <c r="U224" s="116"/>
      <c r="V224" s="113"/>
      <c r="W224" s="155" t="str">
        <f t="shared" si="83"/>
        <v/>
      </c>
      <c r="X224" s="26" t="str">
        <f t="shared" si="78"/>
        <v/>
      </c>
      <c r="Y224" s="26" t="str">
        <f t="shared" si="79"/>
        <v/>
      </c>
      <c r="Z224" s="26" t="str">
        <f t="shared" si="84"/>
        <v/>
      </c>
      <c r="AA224" s="26" t="str">
        <f t="shared" si="85"/>
        <v/>
      </c>
      <c r="AB224" s="26" t="str">
        <f t="shared" si="86"/>
        <v/>
      </c>
      <c r="AC224" s="26" t="str">
        <f t="shared" si="80"/>
        <v/>
      </c>
      <c r="AD224" s="26" t="str">
        <f>IF(OR(ISBLANK(U224),ISBLANK(Q224),U224="-"),"",IF(ISNA(MATCH(U224,libtwolang,0)),FALSE,IF(AND(Z224=TRUE,INDEX(codetform,MATCH(Qualifikation!Q224,libtform,0))&gt;=10311000,INDEX(codetform,MATCH(Qualifikation!Q224,libtform,0))&lt;=10319900),IF(AND(INDEX(codetwolang,MATCH(Qualifikation!U224,libtwolang,0))&gt;=1,INDEX(codetwolang,MATCH(Qualifikation!U224,libtwolang,0))&lt;=999),TRUE,FALSE),IF(AND(INDEX(codetwolang,MATCH(Qualifikation!U224,libtwolang,0))&gt;=10,INDEX(codetwolang,MATCH(Qualifikation!U224,libtwolang,0))&lt;=99),FALSE,TRUE))))</f>
        <v/>
      </c>
      <c r="AE224" s="26" t="str">
        <f t="shared" si="81"/>
        <v/>
      </c>
      <c r="AF224" s="62" t="str">
        <f t="shared" si="87"/>
        <v/>
      </c>
    </row>
    <row r="225" spans="1:32" x14ac:dyDescent="0.2">
      <c r="A225" s="46" t="str">
        <f t="shared" si="82"/>
        <v/>
      </c>
      <c r="B225" s="46" t="str">
        <f t="shared" si="66"/>
        <v/>
      </c>
      <c r="C225" s="71" t="str">
        <f t="shared" si="67"/>
        <v/>
      </c>
      <c r="D225" s="62" t="str">
        <f t="shared" si="68"/>
        <v/>
      </c>
      <c r="E225" s="62" t="str">
        <f t="shared" si="69"/>
        <v/>
      </c>
      <c r="F225" s="72" t="str">
        <f t="shared" si="70"/>
        <v/>
      </c>
      <c r="G225" s="72" t="str">
        <f t="shared" si="71"/>
        <v/>
      </c>
      <c r="H225" s="63" t="str">
        <f t="shared" si="72"/>
        <v/>
      </c>
      <c r="I225" s="63" t="str">
        <f t="shared" si="73"/>
        <v/>
      </c>
      <c r="J225" s="70" t="str">
        <f t="shared" si="74"/>
        <v/>
      </c>
      <c r="K225" s="70" t="str">
        <f t="shared" si="75"/>
        <v/>
      </c>
      <c r="L225" s="122" t="str">
        <f t="shared" si="76"/>
        <v/>
      </c>
      <c r="M225" s="122" t="str">
        <f t="shared" si="77"/>
        <v/>
      </c>
      <c r="N225" s="121" t="str">
        <f>IF(B225&lt;&gt;"",IF(INDEX(ctrlage,B225)=TRUE,Lieferung!$B$15-(YEAR(INDEX(pgebdat,B225))),""),"")</f>
        <v/>
      </c>
      <c r="O225" s="115"/>
      <c r="P225" s="113"/>
      <c r="Q225" s="116"/>
      <c r="R225" s="149"/>
      <c r="S225" s="116"/>
      <c r="T225" s="116"/>
      <c r="U225" s="116"/>
      <c r="V225" s="113"/>
      <c r="W225" s="155" t="str">
        <f t="shared" si="83"/>
        <v/>
      </c>
      <c r="X225" s="26" t="str">
        <f t="shared" si="78"/>
        <v/>
      </c>
      <c r="Y225" s="26" t="str">
        <f t="shared" si="79"/>
        <v/>
      </c>
      <c r="Z225" s="26" t="str">
        <f t="shared" si="84"/>
        <v/>
      </c>
      <c r="AA225" s="26" t="str">
        <f t="shared" si="85"/>
        <v/>
      </c>
      <c r="AB225" s="26" t="str">
        <f t="shared" si="86"/>
        <v/>
      </c>
      <c r="AC225" s="26" t="str">
        <f t="shared" si="80"/>
        <v/>
      </c>
      <c r="AD225" s="26" t="str">
        <f>IF(OR(ISBLANK(U225),ISBLANK(Q225),U225="-"),"",IF(ISNA(MATCH(U225,libtwolang,0)),FALSE,IF(AND(Z225=TRUE,INDEX(codetform,MATCH(Qualifikation!Q225,libtform,0))&gt;=10311000,INDEX(codetform,MATCH(Qualifikation!Q225,libtform,0))&lt;=10319900),IF(AND(INDEX(codetwolang,MATCH(Qualifikation!U225,libtwolang,0))&gt;=1,INDEX(codetwolang,MATCH(Qualifikation!U225,libtwolang,0))&lt;=999),TRUE,FALSE),IF(AND(INDEX(codetwolang,MATCH(Qualifikation!U225,libtwolang,0))&gt;=10,INDEX(codetwolang,MATCH(Qualifikation!U225,libtwolang,0))&lt;=99),FALSE,TRUE))))</f>
        <v/>
      </c>
      <c r="AE225" s="26" t="str">
        <f t="shared" si="81"/>
        <v/>
      </c>
      <c r="AF225" s="62" t="str">
        <f t="shared" si="87"/>
        <v/>
      </c>
    </row>
    <row r="226" spans="1:32" x14ac:dyDescent="0.2">
      <c r="A226" s="46" t="str">
        <f t="shared" si="82"/>
        <v/>
      </c>
      <c r="B226" s="46" t="str">
        <f t="shared" si="66"/>
        <v/>
      </c>
      <c r="C226" s="71" t="str">
        <f t="shared" si="67"/>
        <v/>
      </c>
      <c r="D226" s="62" t="str">
        <f t="shared" si="68"/>
        <v/>
      </c>
      <c r="E226" s="62" t="str">
        <f t="shared" si="69"/>
        <v/>
      </c>
      <c r="F226" s="72" t="str">
        <f t="shared" si="70"/>
        <v/>
      </c>
      <c r="G226" s="72" t="str">
        <f t="shared" si="71"/>
        <v/>
      </c>
      <c r="H226" s="63" t="str">
        <f t="shared" si="72"/>
        <v/>
      </c>
      <c r="I226" s="63" t="str">
        <f t="shared" si="73"/>
        <v/>
      </c>
      <c r="J226" s="70" t="str">
        <f t="shared" si="74"/>
        <v/>
      </c>
      <c r="K226" s="70" t="str">
        <f t="shared" si="75"/>
        <v/>
      </c>
      <c r="L226" s="122" t="str">
        <f t="shared" si="76"/>
        <v/>
      </c>
      <c r="M226" s="122" t="str">
        <f t="shared" si="77"/>
        <v/>
      </c>
      <c r="N226" s="121" t="str">
        <f>IF(B226&lt;&gt;"",IF(INDEX(ctrlage,B226)=TRUE,Lieferung!$B$15-(YEAR(INDEX(pgebdat,B226))),""),"")</f>
        <v/>
      </c>
      <c r="O226" s="115"/>
      <c r="P226" s="113"/>
      <c r="Q226" s="116"/>
      <c r="R226" s="149"/>
      <c r="S226" s="116"/>
      <c r="T226" s="116"/>
      <c r="U226" s="116"/>
      <c r="V226" s="113"/>
      <c r="W226" s="155" t="str">
        <f t="shared" si="83"/>
        <v/>
      </c>
      <c r="X226" s="26" t="str">
        <f t="shared" si="78"/>
        <v/>
      </c>
      <c r="Y226" s="26" t="str">
        <f t="shared" si="79"/>
        <v/>
      </c>
      <c r="Z226" s="26" t="str">
        <f t="shared" si="84"/>
        <v/>
      </c>
      <c r="AA226" s="26" t="str">
        <f t="shared" si="85"/>
        <v/>
      </c>
      <c r="AB226" s="26" t="str">
        <f t="shared" si="86"/>
        <v/>
      </c>
      <c r="AC226" s="26" t="str">
        <f t="shared" si="80"/>
        <v/>
      </c>
      <c r="AD226" s="26" t="str">
        <f>IF(OR(ISBLANK(U226),ISBLANK(Q226),U226="-"),"",IF(ISNA(MATCH(U226,libtwolang,0)),FALSE,IF(AND(Z226=TRUE,INDEX(codetform,MATCH(Qualifikation!Q226,libtform,0))&gt;=10311000,INDEX(codetform,MATCH(Qualifikation!Q226,libtform,0))&lt;=10319900),IF(AND(INDEX(codetwolang,MATCH(Qualifikation!U226,libtwolang,0))&gt;=1,INDEX(codetwolang,MATCH(Qualifikation!U226,libtwolang,0))&lt;=999),TRUE,FALSE),IF(AND(INDEX(codetwolang,MATCH(Qualifikation!U226,libtwolang,0))&gt;=10,INDEX(codetwolang,MATCH(Qualifikation!U226,libtwolang,0))&lt;=99),FALSE,TRUE))))</f>
        <v/>
      </c>
      <c r="AE226" s="26" t="str">
        <f t="shared" si="81"/>
        <v/>
      </c>
      <c r="AF226" s="62" t="str">
        <f t="shared" si="87"/>
        <v/>
      </c>
    </row>
    <row r="227" spans="1:32" x14ac:dyDescent="0.2">
      <c r="A227" s="46" t="str">
        <f t="shared" si="82"/>
        <v/>
      </c>
      <c r="B227" s="46" t="str">
        <f t="shared" si="66"/>
        <v/>
      </c>
      <c r="C227" s="71" t="str">
        <f t="shared" si="67"/>
        <v/>
      </c>
      <c r="D227" s="62" t="str">
        <f t="shared" si="68"/>
        <v/>
      </c>
      <c r="E227" s="62" t="str">
        <f t="shared" si="69"/>
        <v/>
      </c>
      <c r="F227" s="72" t="str">
        <f t="shared" si="70"/>
        <v/>
      </c>
      <c r="G227" s="72" t="str">
        <f t="shared" si="71"/>
        <v/>
      </c>
      <c r="H227" s="63" t="str">
        <f t="shared" si="72"/>
        <v/>
      </c>
      <c r="I227" s="63" t="str">
        <f t="shared" si="73"/>
        <v/>
      </c>
      <c r="J227" s="70" t="str">
        <f t="shared" si="74"/>
        <v/>
      </c>
      <c r="K227" s="70" t="str">
        <f t="shared" si="75"/>
        <v/>
      </c>
      <c r="L227" s="122" t="str">
        <f t="shared" si="76"/>
        <v/>
      </c>
      <c r="M227" s="122" t="str">
        <f t="shared" si="77"/>
        <v/>
      </c>
      <c r="N227" s="121" t="str">
        <f>IF(B227&lt;&gt;"",IF(INDEX(ctrlage,B227)=TRUE,Lieferung!$B$15-(YEAR(INDEX(pgebdat,B227))),""),"")</f>
        <v/>
      </c>
      <c r="O227" s="115"/>
      <c r="P227" s="113"/>
      <c r="Q227" s="116"/>
      <c r="R227" s="149"/>
      <c r="S227" s="116"/>
      <c r="T227" s="116"/>
      <c r="U227" s="116"/>
      <c r="V227" s="113"/>
      <c r="W227" s="155" t="str">
        <f t="shared" si="83"/>
        <v/>
      </c>
      <c r="X227" s="26" t="str">
        <f t="shared" si="78"/>
        <v/>
      </c>
      <c r="Y227" s="26" t="str">
        <f t="shared" si="79"/>
        <v/>
      </c>
      <c r="Z227" s="26" t="str">
        <f t="shared" si="84"/>
        <v/>
      </c>
      <c r="AA227" s="26" t="str">
        <f t="shared" si="85"/>
        <v/>
      </c>
      <c r="AB227" s="26" t="str">
        <f t="shared" si="86"/>
        <v/>
      </c>
      <c r="AC227" s="26" t="str">
        <f t="shared" si="80"/>
        <v/>
      </c>
      <c r="AD227" s="26" t="str">
        <f>IF(OR(ISBLANK(U227),ISBLANK(Q227),U227="-"),"",IF(ISNA(MATCH(U227,libtwolang,0)),FALSE,IF(AND(Z227=TRUE,INDEX(codetform,MATCH(Qualifikation!Q227,libtform,0))&gt;=10311000,INDEX(codetform,MATCH(Qualifikation!Q227,libtform,0))&lt;=10319900),IF(AND(INDEX(codetwolang,MATCH(Qualifikation!U227,libtwolang,0))&gt;=1,INDEX(codetwolang,MATCH(Qualifikation!U227,libtwolang,0))&lt;=999),TRUE,FALSE),IF(AND(INDEX(codetwolang,MATCH(Qualifikation!U227,libtwolang,0))&gt;=10,INDEX(codetwolang,MATCH(Qualifikation!U227,libtwolang,0))&lt;=99),FALSE,TRUE))))</f>
        <v/>
      </c>
      <c r="AE227" s="26" t="str">
        <f t="shared" si="81"/>
        <v/>
      </c>
      <c r="AF227" s="62" t="str">
        <f t="shared" si="87"/>
        <v/>
      </c>
    </row>
    <row r="228" spans="1:32" x14ac:dyDescent="0.2">
      <c r="A228" s="46" t="str">
        <f t="shared" si="82"/>
        <v/>
      </c>
      <c r="B228" s="46" t="str">
        <f t="shared" si="66"/>
        <v/>
      </c>
      <c r="C228" s="71" t="str">
        <f t="shared" si="67"/>
        <v/>
      </c>
      <c r="D228" s="62" t="str">
        <f t="shared" si="68"/>
        <v/>
      </c>
      <c r="E228" s="62" t="str">
        <f t="shared" si="69"/>
        <v/>
      </c>
      <c r="F228" s="72" t="str">
        <f t="shared" si="70"/>
        <v/>
      </c>
      <c r="G228" s="72" t="str">
        <f t="shared" si="71"/>
        <v/>
      </c>
      <c r="H228" s="63" t="str">
        <f t="shared" si="72"/>
        <v/>
      </c>
      <c r="I228" s="63" t="str">
        <f t="shared" si="73"/>
        <v/>
      </c>
      <c r="J228" s="70" t="str">
        <f t="shared" si="74"/>
        <v/>
      </c>
      <c r="K228" s="70" t="str">
        <f t="shared" si="75"/>
        <v/>
      </c>
      <c r="L228" s="122" t="str">
        <f t="shared" si="76"/>
        <v/>
      </c>
      <c r="M228" s="122" t="str">
        <f t="shared" si="77"/>
        <v/>
      </c>
      <c r="N228" s="121" t="str">
        <f>IF(B228&lt;&gt;"",IF(INDEX(ctrlage,B228)=TRUE,Lieferung!$B$15-(YEAR(INDEX(pgebdat,B228))),""),"")</f>
        <v/>
      </c>
      <c r="O228" s="115"/>
      <c r="P228" s="113"/>
      <c r="Q228" s="116"/>
      <c r="R228" s="149"/>
      <c r="S228" s="116"/>
      <c r="T228" s="116"/>
      <c r="U228" s="116"/>
      <c r="V228" s="113"/>
      <c r="W228" s="155" t="str">
        <f t="shared" si="83"/>
        <v/>
      </c>
      <c r="X228" s="26" t="str">
        <f t="shared" si="78"/>
        <v/>
      </c>
      <c r="Y228" s="26" t="str">
        <f t="shared" si="79"/>
        <v/>
      </c>
      <c r="Z228" s="26" t="str">
        <f t="shared" si="84"/>
        <v/>
      </c>
      <c r="AA228" s="26" t="str">
        <f t="shared" si="85"/>
        <v/>
      </c>
      <c r="AB228" s="26" t="str">
        <f t="shared" si="86"/>
        <v/>
      </c>
      <c r="AC228" s="26" t="str">
        <f t="shared" si="80"/>
        <v/>
      </c>
      <c r="AD228" s="26" t="str">
        <f>IF(OR(ISBLANK(U228),ISBLANK(Q228),U228="-"),"",IF(ISNA(MATCH(U228,libtwolang,0)),FALSE,IF(AND(Z228=TRUE,INDEX(codetform,MATCH(Qualifikation!Q228,libtform,0))&gt;=10311000,INDEX(codetform,MATCH(Qualifikation!Q228,libtform,0))&lt;=10319900),IF(AND(INDEX(codetwolang,MATCH(Qualifikation!U228,libtwolang,0))&gt;=1,INDEX(codetwolang,MATCH(Qualifikation!U228,libtwolang,0))&lt;=999),TRUE,FALSE),IF(AND(INDEX(codetwolang,MATCH(Qualifikation!U228,libtwolang,0))&gt;=10,INDEX(codetwolang,MATCH(Qualifikation!U228,libtwolang,0))&lt;=99),FALSE,TRUE))))</f>
        <v/>
      </c>
      <c r="AE228" s="26" t="str">
        <f t="shared" si="81"/>
        <v/>
      </c>
      <c r="AF228" s="62" t="str">
        <f t="shared" si="87"/>
        <v/>
      </c>
    </row>
    <row r="229" spans="1:32" x14ac:dyDescent="0.2">
      <c r="A229" s="46" t="str">
        <f t="shared" si="82"/>
        <v/>
      </c>
      <c r="B229" s="46" t="str">
        <f t="shared" si="66"/>
        <v/>
      </c>
      <c r="C229" s="71" t="str">
        <f t="shared" si="67"/>
        <v/>
      </c>
      <c r="D229" s="62" t="str">
        <f t="shared" si="68"/>
        <v/>
      </c>
      <c r="E229" s="62" t="str">
        <f t="shared" si="69"/>
        <v/>
      </c>
      <c r="F229" s="72" t="str">
        <f t="shared" si="70"/>
        <v/>
      </c>
      <c r="G229" s="72" t="str">
        <f t="shared" si="71"/>
        <v/>
      </c>
      <c r="H229" s="63" t="str">
        <f t="shared" si="72"/>
        <v/>
      </c>
      <c r="I229" s="63" t="str">
        <f t="shared" si="73"/>
        <v/>
      </c>
      <c r="J229" s="70" t="str">
        <f t="shared" si="74"/>
        <v/>
      </c>
      <c r="K229" s="70" t="str">
        <f t="shared" si="75"/>
        <v/>
      </c>
      <c r="L229" s="122" t="str">
        <f t="shared" si="76"/>
        <v/>
      </c>
      <c r="M229" s="122" t="str">
        <f t="shared" si="77"/>
        <v/>
      </c>
      <c r="N229" s="121" t="str">
        <f>IF(B229&lt;&gt;"",IF(INDEX(ctrlage,B229)=TRUE,Lieferung!$B$15-(YEAR(INDEX(pgebdat,B229))),""),"")</f>
        <v/>
      </c>
      <c r="O229" s="115"/>
      <c r="P229" s="113"/>
      <c r="Q229" s="116"/>
      <c r="R229" s="149"/>
      <c r="S229" s="116"/>
      <c r="T229" s="116"/>
      <c r="U229" s="116"/>
      <c r="V229" s="113"/>
      <c r="W229" s="155" t="str">
        <f t="shared" si="83"/>
        <v/>
      </c>
      <c r="X229" s="26" t="str">
        <f t="shared" si="78"/>
        <v/>
      </c>
      <c r="Y229" s="26" t="str">
        <f t="shared" si="79"/>
        <v/>
      </c>
      <c r="Z229" s="26" t="str">
        <f t="shared" si="84"/>
        <v/>
      </c>
      <c r="AA229" s="26" t="str">
        <f t="shared" si="85"/>
        <v/>
      </c>
      <c r="AB229" s="26" t="str">
        <f t="shared" si="86"/>
        <v/>
      </c>
      <c r="AC229" s="26" t="str">
        <f t="shared" si="80"/>
        <v/>
      </c>
      <c r="AD229" s="26" t="str">
        <f>IF(OR(ISBLANK(U229),ISBLANK(Q229),U229="-"),"",IF(ISNA(MATCH(U229,libtwolang,0)),FALSE,IF(AND(Z229=TRUE,INDEX(codetform,MATCH(Qualifikation!Q229,libtform,0))&gt;=10311000,INDEX(codetform,MATCH(Qualifikation!Q229,libtform,0))&lt;=10319900),IF(AND(INDEX(codetwolang,MATCH(Qualifikation!U229,libtwolang,0))&gt;=1,INDEX(codetwolang,MATCH(Qualifikation!U229,libtwolang,0))&lt;=999),TRUE,FALSE),IF(AND(INDEX(codetwolang,MATCH(Qualifikation!U229,libtwolang,0))&gt;=10,INDEX(codetwolang,MATCH(Qualifikation!U229,libtwolang,0))&lt;=99),FALSE,TRUE))))</f>
        <v/>
      </c>
      <c r="AE229" s="26" t="str">
        <f t="shared" si="81"/>
        <v/>
      </c>
      <c r="AF229" s="62" t="str">
        <f t="shared" si="87"/>
        <v/>
      </c>
    </row>
    <row r="230" spans="1:32" x14ac:dyDescent="0.2">
      <c r="A230" s="46" t="str">
        <f t="shared" si="82"/>
        <v/>
      </c>
      <c r="B230" s="46" t="str">
        <f t="shared" si="66"/>
        <v/>
      </c>
      <c r="C230" s="71" t="str">
        <f t="shared" si="67"/>
        <v/>
      </c>
      <c r="D230" s="62" t="str">
        <f t="shared" si="68"/>
        <v/>
      </c>
      <c r="E230" s="62" t="str">
        <f t="shared" si="69"/>
        <v/>
      </c>
      <c r="F230" s="72" t="str">
        <f t="shared" si="70"/>
        <v/>
      </c>
      <c r="G230" s="72" t="str">
        <f t="shared" si="71"/>
        <v/>
      </c>
      <c r="H230" s="63" t="str">
        <f t="shared" si="72"/>
        <v/>
      </c>
      <c r="I230" s="63" t="str">
        <f t="shared" si="73"/>
        <v/>
      </c>
      <c r="J230" s="70" t="str">
        <f t="shared" si="74"/>
        <v/>
      </c>
      <c r="K230" s="70" t="str">
        <f t="shared" si="75"/>
        <v/>
      </c>
      <c r="L230" s="122" t="str">
        <f t="shared" si="76"/>
        <v/>
      </c>
      <c r="M230" s="122" t="str">
        <f t="shared" si="77"/>
        <v/>
      </c>
      <c r="N230" s="121" t="str">
        <f>IF(B230&lt;&gt;"",IF(INDEX(ctrlage,B230)=TRUE,Lieferung!$B$15-(YEAR(INDEX(pgebdat,B230))),""),"")</f>
        <v/>
      </c>
      <c r="O230" s="115"/>
      <c r="P230" s="113"/>
      <c r="Q230" s="116"/>
      <c r="R230" s="149"/>
      <c r="S230" s="116"/>
      <c r="T230" s="116"/>
      <c r="U230" s="116"/>
      <c r="V230" s="113"/>
      <c r="W230" s="155" t="str">
        <f t="shared" si="83"/>
        <v/>
      </c>
      <c r="X230" s="26" t="str">
        <f t="shared" si="78"/>
        <v/>
      </c>
      <c r="Y230" s="26" t="str">
        <f t="shared" si="79"/>
        <v/>
      </c>
      <c r="Z230" s="26" t="str">
        <f t="shared" si="84"/>
        <v/>
      </c>
      <c r="AA230" s="26" t="str">
        <f t="shared" si="85"/>
        <v/>
      </c>
      <c r="AB230" s="26" t="str">
        <f t="shared" si="86"/>
        <v/>
      </c>
      <c r="AC230" s="26" t="str">
        <f t="shared" si="80"/>
        <v/>
      </c>
      <c r="AD230" s="26" t="str">
        <f>IF(OR(ISBLANK(U230),ISBLANK(Q230),U230="-"),"",IF(ISNA(MATCH(U230,libtwolang,0)),FALSE,IF(AND(Z230=TRUE,INDEX(codetform,MATCH(Qualifikation!Q230,libtform,0))&gt;=10311000,INDEX(codetform,MATCH(Qualifikation!Q230,libtform,0))&lt;=10319900),IF(AND(INDEX(codetwolang,MATCH(Qualifikation!U230,libtwolang,0))&gt;=1,INDEX(codetwolang,MATCH(Qualifikation!U230,libtwolang,0))&lt;=999),TRUE,FALSE),IF(AND(INDEX(codetwolang,MATCH(Qualifikation!U230,libtwolang,0))&gt;=10,INDEX(codetwolang,MATCH(Qualifikation!U230,libtwolang,0))&lt;=99),FALSE,TRUE))))</f>
        <v/>
      </c>
      <c r="AE230" s="26" t="str">
        <f t="shared" si="81"/>
        <v/>
      </c>
      <c r="AF230" s="62" t="str">
        <f t="shared" si="87"/>
        <v/>
      </c>
    </row>
    <row r="231" spans="1:32" x14ac:dyDescent="0.2">
      <c r="A231" s="46" t="str">
        <f t="shared" si="82"/>
        <v/>
      </c>
      <c r="B231" s="46" t="str">
        <f t="shared" si="66"/>
        <v/>
      </c>
      <c r="C231" s="71" t="str">
        <f t="shared" si="67"/>
        <v/>
      </c>
      <c r="D231" s="62" t="str">
        <f t="shared" si="68"/>
        <v/>
      </c>
      <c r="E231" s="62" t="str">
        <f t="shared" si="69"/>
        <v/>
      </c>
      <c r="F231" s="72" t="str">
        <f t="shared" si="70"/>
        <v/>
      </c>
      <c r="G231" s="72" t="str">
        <f t="shared" si="71"/>
        <v/>
      </c>
      <c r="H231" s="63" t="str">
        <f t="shared" si="72"/>
        <v/>
      </c>
      <c r="I231" s="63" t="str">
        <f t="shared" si="73"/>
        <v/>
      </c>
      <c r="J231" s="70" t="str">
        <f t="shared" si="74"/>
        <v/>
      </c>
      <c r="K231" s="70" t="str">
        <f t="shared" si="75"/>
        <v/>
      </c>
      <c r="L231" s="122" t="str">
        <f t="shared" si="76"/>
        <v/>
      </c>
      <c r="M231" s="122" t="str">
        <f t="shared" si="77"/>
        <v/>
      </c>
      <c r="N231" s="121" t="str">
        <f>IF(B231&lt;&gt;"",IF(INDEX(ctrlage,B231)=TRUE,Lieferung!$B$15-(YEAR(INDEX(pgebdat,B231))),""),"")</f>
        <v/>
      </c>
      <c r="O231" s="115"/>
      <c r="P231" s="113"/>
      <c r="Q231" s="116"/>
      <c r="R231" s="149"/>
      <c r="S231" s="116"/>
      <c r="T231" s="116"/>
      <c r="U231" s="116"/>
      <c r="V231" s="113"/>
      <c r="W231" s="155" t="str">
        <f t="shared" si="83"/>
        <v/>
      </c>
      <c r="X231" s="26" t="str">
        <f t="shared" si="78"/>
        <v/>
      </c>
      <c r="Y231" s="26" t="str">
        <f t="shared" si="79"/>
        <v/>
      </c>
      <c r="Z231" s="26" t="str">
        <f t="shared" si="84"/>
        <v/>
      </c>
      <c r="AA231" s="26" t="str">
        <f t="shared" si="85"/>
        <v/>
      </c>
      <c r="AB231" s="26" t="str">
        <f t="shared" si="86"/>
        <v/>
      </c>
      <c r="AC231" s="26" t="str">
        <f t="shared" si="80"/>
        <v/>
      </c>
      <c r="AD231" s="26" t="str">
        <f>IF(OR(ISBLANK(U231),ISBLANK(Q231),U231="-"),"",IF(ISNA(MATCH(U231,libtwolang,0)),FALSE,IF(AND(Z231=TRUE,INDEX(codetform,MATCH(Qualifikation!Q231,libtform,0))&gt;=10311000,INDEX(codetform,MATCH(Qualifikation!Q231,libtform,0))&lt;=10319900),IF(AND(INDEX(codetwolang,MATCH(Qualifikation!U231,libtwolang,0))&gt;=1,INDEX(codetwolang,MATCH(Qualifikation!U231,libtwolang,0))&lt;=999),TRUE,FALSE),IF(AND(INDEX(codetwolang,MATCH(Qualifikation!U231,libtwolang,0))&gt;=10,INDEX(codetwolang,MATCH(Qualifikation!U231,libtwolang,0))&lt;=99),FALSE,TRUE))))</f>
        <v/>
      </c>
      <c r="AE231" s="26" t="str">
        <f t="shared" si="81"/>
        <v/>
      </c>
      <c r="AF231" s="62" t="str">
        <f t="shared" si="87"/>
        <v/>
      </c>
    </row>
    <row r="232" spans="1:32" x14ac:dyDescent="0.2">
      <c r="A232" s="46" t="str">
        <f t="shared" si="82"/>
        <v/>
      </c>
      <c r="B232" s="46" t="str">
        <f t="shared" si="66"/>
        <v/>
      </c>
      <c r="C232" s="71" t="str">
        <f t="shared" si="67"/>
        <v/>
      </c>
      <c r="D232" s="62" t="str">
        <f t="shared" si="68"/>
        <v/>
      </c>
      <c r="E232" s="62" t="str">
        <f t="shared" si="69"/>
        <v/>
      </c>
      <c r="F232" s="72" t="str">
        <f t="shared" si="70"/>
        <v/>
      </c>
      <c r="G232" s="72" t="str">
        <f t="shared" si="71"/>
        <v/>
      </c>
      <c r="H232" s="63" t="str">
        <f t="shared" si="72"/>
        <v/>
      </c>
      <c r="I232" s="63" t="str">
        <f t="shared" si="73"/>
        <v/>
      </c>
      <c r="J232" s="70" t="str">
        <f t="shared" si="74"/>
        <v/>
      </c>
      <c r="K232" s="70" t="str">
        <f t="shared" si="75"/>
        <v/>
      </c>
      <c r="L232" s="122" t="str">
        <f t="shared" si="76"/>
        <v/>
      </c>
      <c r="M232" s="122" t="str">
        <f t="shared" si="77"/>
        <v/>
      </c>
      <c r="N232" s="121" t="str">
        <f>IF(B232&lt;&gt;"",IF(INDEX(ctrlage,B232)=TRUE,Lieferung!$B$15-(YEAR(INDEX(pgebdat,B232))),""),"")</f>
        <v/>
      </c>
      <c r="O232" s="115"/>
      <c r="P232" s="113"/>
      <c r="Q232" s="116"/>
      <c r="R232" s="149"/>
      <c r="S232" s="116"/>
      <c r="T232" s="116"/>
      <c r="U232" s="116"/>
      <c r="V232" s="113"/>
      <c r="W232" s="155" t="str">
        <f t="shared" si="83"/>
        <v/>
      </c>
      <c r="X232" s="26" t="str">
        <f t="shared" si="78"/>
        <v/>
      </c>
      <c r="Y232" s="26" t="str">
        <f t="shared" si="79"/>
        <v/>
      </c>
      <c r="Z232" s="26" t="str">
        <f t="shared" si="84"/>
        <v/>
      </c>
      <c r="AA232" s="26" t="str">
        <f t="shared" si="85"/>
        <v/>
      </c>
      <c r="AB232" s="26" t="str">
        <f t="shared" si="86"/>
        <v/>
      </c>
      <c r="AC232" s="26" t="str">
        <f t="shared" si="80"/>
        <v/>
      </c>
      <c r="AD232" s="26" t="str">
        <f>IF(OR(ISBLANK(U232),ISBLANK(Q232),U232="-"),"",IF(ISNA(MATCH(U232,libtwolang,0)),FALSE,IF(AND(Z232=TRUE,INDEX(codetform,MATCH(Qualifikation!Q232,libtform,0))&gt;=10311000,INDEX(codetform,MATCH(Qualifikation!Q232,libtform,0))&lt;=10319900),IF(AND(INDEX(codetwolang,MATCH(Qualifikation!U232,libtwolang,0))&gt;=1,INDEX(codetwolang,MATCH(Qualifikation!U232,libtwolang,0))&lt;=999),TRUE,FALSE),IF(AND(INDEX(codetwolang,MATCH(Qualifikation!U232,libtwolang,0))&gt;=10,INDEX(codetwolang,MATCH(Qualifikation!U232,libtwolang,0))&lt;=99),FALSE,TRUE))))</f>
        <v/>
      </c>
      <c r="AE232" s="26" t="str">
        <f t="shared" si="81"/>
        <v/>
      </c>
      <c r="AF232" s="62" t="str">
        <f t="shared" si="87"/>
        <v/>
      </c>
    </row>
    <row r="233" spans="1:32" x14ac:dyDescent="0.2">
      <c r="A233" s="46" t="str">
        <f t="shared" si="82"/>
        <v/>
      </c>
      <c r="B233" s="46" t="str">
        <f t="shared" si="66"/>
        <v/>
      </c>
      <c r="C233" s="71" t="str">
        <f t="shared" si="67"/>
        <v/>
      </c>
      <c r="D233" s="62" t="str">
        <f t="shared" si="68"/>
        <v/>
      </c>
      <c r="E233" s="62" t="str">
        <f t="shared" si="69"/>
        <v/>
      </c>
      <c r="F233" s="72" t="str">
        <f t="shared" si="70"/>
        <v/>
      </c>
      <c r="G233" s="72" t="str">
        <f t="shared" si="71"/>
        <v/>
      </c>
      <c r="H233" s="63" t="str">
        <f t="shared" si="72"/>
        <v/>
      </c>
      <c r="I233" s="63" t="str">
        <f t="shared" si="73"/>
        <v/>
      </c>
      <c r="J233" s="70" t="str">
        <f t="shared" si="74"/>
        <v/>
      </c>
      <c r="K233" s="70" t="str">
        <f t="shared" si="75"/>
        <v/>
      </c>
      <c r="L233" s="122" t="str">
        <f t="shared" si="76"/>
        <v/>
      </c>
      <c r="M233" s="122" t="str">
        <f t="shared" si="77"/>
        <v/>
      </c>
      <c r="N233" s="121" t="str">
        <f>IF(B233&lt;&gt;"",IF(INDEX(ctrlage,B233)=TRUE,Lieferung!$B$15-(YEAR(INDEX(pgebdat,B233))),""),"")</f>
        <v/>
      </c>
      <c r="O233" s="115"/>
      <c r="P233" s="113"/>
      <c r="Q233" s="116"/>
      <c r="R233" s="149"/>
      <c r="S233" s="116"/>
      <c r="T233" s="116"/>
      <c r="U233" s="116"/>
      <c r="V233" s="113"/>
      <c r="W233" s="155" t="str">
        <f t="shared" si="83"/>
        <v/>
      </c>
      <c r="X233" s="26" t="str">
        <f t="shared" si="78"/>
        <v/>
      </c>
      <c r="Y233" s="26" t="str">
        <f t="shared" si="79"/>
        <v/>
      </c>
      <c r="Z233" s="26" t="str">
        <f t="shared" si="84"/>
        <v/>
      </c>
      <c r="AA233" s="26" t="str">
        <f t="shared" si="85"/>
        <v/>
      </c>
      <c r="AB233" s="26" t="str">
        <f t="shared" si="86"/>
        <v/>
      </c>
      <c r="AC233" s="26" t="str">
        <f t="shared" si="80"/>
        <v/>
      </c>
      <c r="AD233" s="26" t="str">
        <f>IF(OR(ISBLANK(U233),ISBLANK(Q233),U233="-"),"",IF(ISNA(MATCH(U233,libtwolang,0)),FALSE,IF(AND(Z233=TRUE,INDEX(codetform,MATCH(Qualifikation!Q233,libtform,0))&gt;=10311000,INDEX(codetform,MATCH(Qualifikation!Q233,libtform,0))&lt;=10319900),IF(AND(INDEX(codetwolang,MATCH(Qualifikation!U233,libtwolang,0))&gt;=1,INDEX(codetwolang,MATCH(Qualifikation!U233,libtwolang,0))&lt;=999),TRUE,FALSE),IF(AND(INDEX(codetwolang,MATCH(Qualifikation!U233,libtwolang,0))&gt;=10,INDEX(codetwolang,MATCH(Qualifikation!U233,libtwolang,0))&lt;=99),FALSE,TRUE))))</f>
        <v/>
      </c>
      <c r="AE233" s="26" t="str">
        <f t="shared" si="81"/>
        <v/>
      </c>
      <c r="AF233" s="62" t="str">
        <f t="shared" si="87"/>
        <v/>
      </c>
    </row>
    <row r="234" spans="1:32" x14ac:dyDescent="0.2">
      <c r="A234" s="46" t="str">
        <f t="shared" si="82"/>
        <v/>
      </c>
      <c r="B234" s="46" t="str">
        <f t="shared" si="66"/>
        <v/>
      </c>
      <c r="C234" s="71" t="str">
        <f t="shared" si="67"/>
        <v/>
      </c>
      <c r="D234" s="62" t="str">
        <f t="shared" si="68"/>
        <v/>
      </c>
      <c r="E234" s="62" t="str">
        <f t="shared" si="69"/>
        <v/>
      </c>
      <c r="F234" s="72" t="str">
        <f t="shared" si="70"/>
        <v/>
      </c>
      <c r="G234" s="72" t="str">
        <f t="shared" si="71"/>
        <v/>
      </c>
      <c r="H234" s="63" t="str">
        <f t="shared" si="72"/>
        <v/>
      </c>
      <c r="I234" s="63" t="str">
        <f t="shared" si="73"/>
        <v/>
      </c>
      <c r="J234" s="70" t="str">
        <f t="shared" si="74"/>
        <v/>
      </c>
      <c r="K234" s="70" t="str">
        <f t="shared" si="75"/>
        <v/>
      </c>
      <c r="L234" s="122" t="str">
        <f t="shared" si="76"/>
        <v/>
      </c>
      <c r="M234" s="122" t="str">
        <f t="shared" si="77"/>
        <v/>
      </c>
      <c r="N234" s="121" t="str">
        <f>IF(B234&lt;&gt;"",IF(INDEX(ctrlage,B234)=TRUE,Lieferung!$B$15-(YEAR(INDEX(pgebdat,B234))),""),"")</f>
        <v/>
      </c>
      <c r="O234" s="115"/>
      <c r="P234" s="113"/>
      <c r="Q234" s="116"/>
      <c r="R234" s="149"/>
      <c r="S234" s="116"/>
      <c r="T234" s="116"/>
      <c r="U234" s="116"/>
      <c r="V234" s="113"/>
      <c r="W234" s="155" t="str">
        <f t="shared" si="83"/>
        <v/>
      </c>
      <c r="X234" s="26" t="str">
        <f t="shared" si="78"/>
        <v/>
      </c>
      <c r="Y234" s="26" t="str">
        <f t="shared" si="79"/>
        <v/>
      </c>
      <c r="Z234" s="26" t="str">
        <f t="shared" si="84"/>
        <v/>
      </c>
      <c r="AA234" s="26" t="str">
        <f t="shared" si="85"/>
        <v/>
      </c>
      <c r="AB234" s="26" t="str">
        <f t="shared" si="86"/>
        <v/>
      </c>
      <c r="AC234" s="26" t="str">
        <f t="shared" si="80"/>
        <v/>
      </c>
      <c r="AD234" s="26" t="str">
        <f>IF(OR(ISBLANK(U234),ISBLANK(Q234),U234="-"),"",IF(ISNA(MATCH(U234,libtwolang,0)),FALSE,IF(AND(Z234=TRUE,INDEX(codetform,MATCH(Qualifikation!Q234,libtform,0))&gt;=10311000,INDEX(codetform,MATCH(Qualifikation!Q234,libtform,0))&lt;=10319900),IF(AND(INDEX(codetwolang,MATCH(Qualifikation!U234,libtwolang,0))&gt;=1,INDEX(codetwolang,MATCH(Qualifikation!U234,libtwolang,0))&lt;=999),TRUE,FALSE),IF(AND(INDEX(codetwolang,MATCH(Qualifikation!U234,libtwolang,0))&gt;=10,INDEX(codetwolang,MATCH(Qualifikation!U234,libtwolang,0))&lt;=99),FALSE,TRUE))))</f>
        <v/>
      </c>
      <c r="AE234" s="26" t="str">
        <f t="shared" si="81"/>
        <v/>
      </c>
      <c r="AF234" s="62" t="str">
        <f t="shared" si="87"/>
        <v/>
      </c>
    </row>
    <row r="235" spans="1:32" x14ac:dyDescent="0.2">
      <c r="A235" s="46" t="str">
        <f t="shared" si="82"/>
        <v/>
      </c>
      <c r="B235" s="46" t="str">
        <f t="shared" si="66"/>
        <v/>
      </c>
      <c r="C235" s="71" t="str">
        <f t="shared" si="67"/>
        <v/>
      </c>
      <c r="D235" s="62" t="str">
        <f t="shared" si="68"/>
        <v/>
      </c>
      <c r="E235" s="62" t="str">
        <f t="shared" si="69"/>
        <v/>
      </c>
      <c r="F235" s="72" t="str">
        <f t="shared" si="70"/>
        <v/>
      </c>
      <c r="G235" s="72" t="str">
        <f t="shared" si="71"/>
        <v/>
      </c>
      <c r="H235" s="63" t="str">
        <f t="shared" si="72"/>
        <v/>
      </c>
      <c r="I235" s="63" t="str">
        <f t="shared" si="73"/>
        <v/>
      </c>
      <c r="J235" s="70" t="str">
        <f t="shared" si="74"/>
        <v/>
      </c>
      <c r="K235" s="70" t="str">
        <f t="shared" si="75"/>
        <v/>
      </c>
      <c r="L235" s="122" t="str">
        <f t="shared" si="76"/>
        <v/>
      </c>
      <c r="M235" s="122" t="str">
        <f t="shared" si="77"/>
        <v/>
      </c>
      <c r="N235" s="121" t="str">
        <f>IF(B235&lt;&gt;"",IF(INDEX(ctrlage,B235)=TRUE,Lieferung!$B$15-(YEAR(INDEX(pgebdat,B235))),""),"")</f>
        <v/>
      </c>
      <c r="O235" s="115"/>
      <c r="P235" s="113"/>
      <c r="Q235" s="116"/>
      <c r="R235" s="149"/>
      <c r="S235" s="116"/>
      <c r="T235" s="116"/>
      <c r="U235" s="116"/>
      <c r="V235" s="113"/>
      <c r="W235" s="155" t="str">
        <f t="shared" si="83"/>
        <v/>
      </c>
      <c r="X235" s="26" t="str">
        <f t="shared" si="78"/>
        <v/>
      </c>
      <c r="Y235" s="26" t="str">
        <f t="shared" si="79"/>
        <v/>
      </c>
      <c r="Z235" s="26" t="str">
        <f t="shared" si="84"/>
        <v/>
      </c>
      <c r="AA235" s="26" t="str">
        <f t="shared" si="85"/>
        <v/>
      </c>
      <c r="AB235" s="26" t="str">
        <f t="shared" si="86"/>
        <v/>
      </c>
      <c r="AC235" s="26" t="str">
        <f t="shared" si="80"/>
        <v/>
      </c>
      <c r="AD235" s="26" t="str">
        <f>IF(OR(ISBLANK(U235),ISBLANK(Q235),U235="-"),"",IF(ISNA(MATCH(U235,libtwolang,0)),FALSE,IF(AND(Z235=TRUE,INDEX(codetform,MATCH(Qualifikation!Q235,libtform,0))&gt;=10311000,INDEX(codetform,MATCH(Qualifikation!Q235,libtform,0))&lt;=10319900),IF(AND(INDEX(codetwolang,MATCH(Qualifikation!U235,libtwolang,0))&gt;=1,INDEX(codetwolang,MATCH(Qualifikation!U235,libtwolang,0))&lt;=999),TRUE,FALSE),IF(AND(INDEX(codetwolang,MATCH(Qualifikation!U235,libtwolang,0))&gt;=10,INDEX(codetwolang,MATCH(Qualifikation!U235,libtwolang,0))&lt;=99),FALSE,TRUE))))</f>
        <v/>
      </c>
      <c r="AE235" s="26" t="str">
        <f t="shared" si="81"/>
        <v/>
      </c>
      <c r="AF235" s="62" t="str">
        <f t="shared" si="87"/>
        <v/>
      </c>
    </row>
    <row r="236" spans="1:32" x14ac:dyDescent="0.2">
      <c r="A236" s="46" t="str">
        <f t="shared" si="82"/>
        <v/>
      </c>
      <c r="B236" s="46" t="str">
        <f t="shared" si="66"/>
        <v/>
      </c>
      <c r="C236" s="71" t="str">
        <f t="shared" si="67"/>
        <v/>
      </c>
      <c r="D236" s="62" t="str">
        <f t="shared" si="68"/>
        <v/>
      </c>
      <c r="E236" s="62" t="str">
        <f t="shared" si="69"/>
        <v/>
      </c>
      <c r="F236" s="72" t="str">
        <f t="shared" si="70"/>
        <v/>
      </c>
      <c r="G236" s="72" t="str">
        <f t="shared" si="71"/>
        <v/>
      </c>
      <c r="H236" s="63" t="str">
        <f t="shared" si="72"/>
        <v/>
      </c>
      <c r="I236" s="63" t="str">
        <f t="shared" si="73"/>
        <v/>
      </c>
      <c r="J236" s="70" t="str">
        <f t="shared" si="74"/>
        <v/>
      </c>
      <c r="K236" s="70" t="str">
        <f t="shared" si="75"/>
        <v/>
      </c>
      <c r="L236" s="122" t="str">
        <f t="shared" si="76"/>
        <v/>
      </c>
      <c r="M236" s="122" t="str">
        <f t="shared" si="77"/>
        <v/>
      </c>
      <c r="N236" s="121" t="str">
        <f>IF(B236&lt;&gt;"",IF(INDEX(ctrlage,B236)=TRUE,Lieferung!$B$15-(YEAR(INDEX(pgebdat,B236))),""),"")</f>
        <v/>
      </c>
      <c r="O236" s="115"/>
      <c r="P236" s="113"/>
      <c r="Q236" s="116"/>
      <c r="R236" s="149"/>
      <c r="S236" s="116"/>
      <c r="T236" s="116"/>
      <c r="U236" s="116"/>
      <c r="V236" s="113"/>
      <c r="W236" s="155" t="str">
        <f t="shared" si="83"/>
        <v/>
      </c>
      <c r="X236" s="26" t="str">
        <f t="shared" si="78"/>
        <v/>
      </c>
      <c r="Y236" s="26" t="str">
        <f t="shared" si="79"/>
        <v/>
      </c>
      <c r="Z236" s="26" t="str">
        <f t="shared" si="84"/>
        <v/>
      </c>
      <c r="AA236" s="26" t="str">
        <f t="shared" si="85"/>
        <v/>
      </c>
      <c r="AB236" s="26" t="str">
        <f t="shared" si="86"/>
        <v/>
      </c>
      <c r="AC236" s="26" t="str">
        <f t="shared" si="80"/>
        <v/>
      </c>
      <c r="AD236" s="26" t="str">
        <f>IF(OR(ISBLANK(U236),ISBLANK(Q236),U236="-"),"",IF(ISNA(MATCH(U236,libtwolang,0)),FALSE,IF(AND(Z236=TRUE,INDEX(codetform,MATCH(Qualifikation!Q236,libtform,0))&gt;=10311000,INDEX(codetform,MATCH(Qualifikation!Q236,libtform,0))&lt;=10319900),IF(AND(INDEX(codetwolang,MATCH(Qualifikation!U236,libtwolang,0))&gt;=1,INDEX(codetwolang,MATCH(Qualifikation!U236,libtwolang,0))&lt;=999),TRUE,FALSE),IF(AND(INDEX(codetwolang,MATCH(Qualifikation!U236,libtwolang,0))&gt;=10,INDEX(codetwolang,MATCH(Qualifikation!U236,libtwolang,0))&lt;=99),FALSE,TRUE))))</f>
        <v/>
      </c>
      <c r="AE236" s="26" t="str">
        <f t="shared" si="81"/>
        <v/>
      </c>
      <c r="AF236" s="62" t="str">
        <f t="shared" si="87"/>
        <v/>
      </c>
    </row>
    <row r="237" spans="1:32" x14ac:dyDescent="0.2">
      <c r="A237" s="46" t="str">
        <f t="shared" si="82"/>
        <v/>
      </c>
      <c r="B237" s="46" t="str">
        <f t="shared" si="66"/>
        <v/>
      </c>
      <c r="C237" s="71" t="str">
        <f t="shared" si="67"/>
        <v/>
      </c>
      <c r="D237" s="62" t="str">
        <f t="shared" si="68"/>
        <v/>
      </c>
      <c r="E237" s="62" t="str">
        <f t="shared" si="69"/>
        <v/>
      </c>
      <c r="F237" s="72" t="str">
        <f t="shared" si="70"/>
        <v/>
      </c>
      <c r="G237" s="72" t="str">
        <f t="shared" si="71"/>
        <v/>
      </c>
      <c r="H237" s="63" t="str">
        <f t="shared" si="72"/>
        <v/>
      </c>
      <c r="I237" s="63" t="str">
        <f t="shared" si="73"/>
        <v/>
      </c>
      <c r="J237" s="70" t="str">
        <f t="shared" si="74"/>
        <v/>
      </c>
      <c r="K237" s="70" t="str">
        <f t="shared" si="75"/>
        <v/>
      </c>
      <c r="L237" s="122" t="str">
        <f t="shared" si="76"/>
        <v/>
      </c>
      <c r="M237" s="122" t="str">
        <f t="shared" si="77"/>
        <v/>
      </c>
      <c r="N237" s="121" t="str">
        <f>IF(B237&lt;&gt;"",IF(INDEX(ctrlage,B237)=TRUE,Lieferung!$B$15-(YEAR(INDEX(pgebdat,B237))),""),"")</f>
        <v/>
      </c>
      <c r="O237" s="115"/>
      <c r="P237" s="113"/>
      <c r="Q237" s="116"/>
      <c r="R237" s="149"/>
      <c r="S237" s="116"/>
      <c r="T237" s="116"/>
      <c r="U237" s="116"/>
      <c r="V237" s="113"/>
      <c r="W237" s="155" t="str">
        <f t="shared" si="83"/>
        <v/>
      </c>
      <c r="X237" s="26" t="str">
        <f t="shared" si="78"/>
        <v/>
      </c>
      <c r="Y237" s="26" t="str">
        <f t="shared" si="79"/>
        <v/>
      </c>
      <c r="Z237" s="26" t="str">
        <f t="shared" si="84"/>
        <v/>
      </c>
      <c r="AA237" s="26" t="str">
        <f t="shared" si="85"/>
        <v/>
      </c>
      <c r="AB237" s="26" t="str">
        <f t="shared" si="86"/>
        <v/>
      </c>
      <c r="AC237" s="26" t="str">
        <f t="shared" si="80"/>
        <v/>
      </c>
      <c r="AD237" s="26" t="str">
        <f>IF(OR(ISBLANK(U237),ISBLANK(Q237),U237="-"),"",IF(ISNA(MATCH(U237,libtwolang,0)),FALSE,IF(AND(Z237=TRUE,INDEX(codetform,MATCH(Qualifikation!Q237,libtform,0))&gt;=10311000,INDEX(codetform,MATCH(Qualifikation!Q237,libtform,0))&lt;=10319900),IF(AND(INDEX(codetwolang,MATCH(Qualifikation!U237,libtwolang,0))&gt;=1,INDEX(codetwolang,MATCH(Qualifikation!U237,libtwolang,0))&lt;=999),TRUE,FALSE),IF(AND(INDEX(codetwolang,MATCH(Qualifikation!U237,libtwolang,0))&gt;=10,INDEX(codetwolang,MATCH(Qualifikation!U237,libtwolang,0))&lt;=99),FALSE,TRUE))))</f>
        <v/>
      </c>
      <c r="AE237" s="26" t="str">
        <f t="shared" si="81"/>
        <v/>
      </c>
      <c r="AF237" s="62" t="str">
        <f t="shared" si="87"/>
        <v/>
      </c>
    </row>
    <row r="238" spans="1:32" x14ac:dyDescent="0.2">
      <c r="A238" s="46" t="str">
        <f t="shared" si="82"/>
        <v/>
      </c>
      <c r="B238" s="46" t="str">
        <f t="shared" si="66"/>
        <v/>
      </c>
      <c r="C238" s="71" t="str">
        <f t="shared" si="67"/>
        <v/>
      </c>
      <c r="D238" s="62" t="str">
        <f t="shared" si="68"/>
        <v/>
      </c>
      <c r="E238" s="62" t="str">
        <f t="shared" si="69"/>
        <v/>
      </c>
      <c r="F238" s="72" t="str">
        <f t="shared" si="70"/>
        <v/>
      </c>
      <c r="G238" s="72" t="str">
        <f t="shared" si="71"/>
        <v/>
      </c>
      <c r="H238" s="63" t="str">
        <f t="shared" si="72"/>
        <v/>
      </c>
      <c r="I238" s="63" t="str">
        <f t="shared" si="73"/>
        <v/>
      </c>
      <c r="J238" s="70" t="str">
        <f t="shared" si="74"/>
        <v/>
      </c>
      <c r="K238" s="70" t="str">
        <f t="shared" si="75"/>
        <v/>
      </c>
      <c r="L238" s="122" t="str">
        <f t="shared" si="76"/>
        <v/>
      </c>
      <c r="M238" s="122" t="str">
        <f t="shared" si="77"/>
        <v/>
      </c>
      <c r="N238" s="121" t="str">
        <f>IF(B238&lt;&gt;"",IF(INDEX(ctrlage,B238)=TRUE,Lieferung!$B$15-(YEAR(INDEX(pgebdat,B238))),""),"")</f>
        <v/>
      </c>
      <c r="O238" s="115"/>
      <c r="P238" s="113"/>
      <c r="Q238" s="116"/>
      <c r="R238" s="149"/>
      <c r="S238" s="116"/>
      <c r="T238" s="116"/>
      <c r="U238" s="116"/>
      <c r="V238" s="113"/>
      <c r="W238" s="155" t="str">
        <f t="shared" si="83"/>
        <v/>
      </c>
      <c r="X238" s="26" t="str">
        <f t="shared" si="78"/>
        <v/>
      </c>
      <c r="Y238" s="26" t="str">
        <f t="shared" si="79"/>
        <v/>
      </c>
      <c r="Z238" s="26" t="str">
        <f t="shared" si="84"/>
        <v/>
      </c>
      <c r="AA238" s="26" t="str">
        <f t="shared" si="85"/>
        <v/>
      </c>
      <c r="AB238" s="26" t="str">
        <f t="shared" si="86"/>
        <v/>
      </c>
      <c r="AC238" s="26" t="str">
        <f t="shared" si="80"/>
        <v/>
      </c>
      <c r="AD238" s="26" t="str">
        <f>IF(OR(ISBLANK(U238),ISBLANK(Q238),U238="-"),"",IF(ISNA(MATCH(U238,libtwolang,0)),FALSE,IF(AND(Z238=TRUE,INDEX(codetform,MATCH(Qualifikation!Q238,libtform,0))&gt;=10311000,INDEX(codetform,MATCH(Qualifikation!Q238,libtform,0))&lt;=10319900),IF(AND(INDEX(codetwolang,MATCH(Qualifikation!U238,libtwolang,0))&gt;=1,INDEX(codetwolang,MATCH(Qualifikation!U238,libtwolang,0))&lt;=999),TRUE,FALSE),IF(AND(INDEX(codetwolang,MATCH(Qualifikation!U238,libtwolang,0))&gt;=10,INDEX(codetwolang,MATCH(Qualifikation!U238,libtwolang,0))&lt;=99),FALSE,TRUE))))</f>
        <v/>
      </c>
      <c r="AE238" s="26" t="str">
        <f t="shared" si="81"/>
        <v/>
      </c>
      <c r="AF238" s="62" t="str">
        <f t="shared" si="87"/>
        <v/>
      </c>
    </row>
    <row r="239" spans="1:32" x14ac:dyDescent="0.2">
      <c r="A239" s="46" t="str">
        <f t="shared" si="82"/>
        <v/>
      </c>
      <c r="B239" s="46" t="str">
        <f t="shared" si="66"/>
        <v/>
      </c>
      <c r="C239" s="71" t="str">
        <f t="shared" si="67"/>
        <v/>
      </c>
      <c r="D239" s="62" t="str">
        <f t="shared" si="68"/>
        <v/>
      </c>
      <c r="E239" s="62" t="str">
        <f t="shared" si="69"/>
        <v/>
      </c>
      <c r="F239" s="72" t="str">
        <f t="shared" si="70"/>
        <v/>
      </c>
      <c r="G239" s="72" t="str">
        <f t="shared" si="71"/>
        <v/>
      </c>
      <c r="H239" s="63" t="str">
        <f t="shared" si="72"/>
        <v/>
      </c>
      <c r="I239" s="63" t="str">
        <f t="shared" si="73"/>
        <v/>
      </c>
      <c r="J239" s="70" t="str">
        <f t="shared" si="74"/>
        <v/>
      </c>
      <c r="K239" s="70" t="str">
        <f t="shared" si="75"/>
        <v/>
      </c>
      <c r="L239" s="122" t="str">
        <f t="shared" si="76"/>
        <v/>
      </c>
      <c r="M239" s="122" t="str">
        <f t="shared" si="77"/>
        <v/>
      </c>
      <c r="N239" s="121" t="str">
        <f>IF(B239&lt;&gt;"",IF(INDEX(ctrlage,B239)=TRUE,Lieferung!$B$15-(YEAR(INDEX(pgebdat,B239))),""),"")</f>
        <v/>
      </c>
      <c r="O239" s="115"/>
      <c r="P239" s="113"/>
      <c r="Q239" s="116"/>
      <c r="R239" s="149"/>
      <c r="S239" s="116"/>
      <c r="T239" s="116"/>
      <c r="U239" s="116"/>
      <c r="V239" s="113"/>
      <c r="W239" s="155" t="str">
        <f t="shared" si="83"/>
        <v/>
      </c>
      <c r="X239" s="26" t="str">
        <f t="shared" si="78"/>
        <v/>
      </c>
      <c r="Y239" s="26" t="str">
        <f t="shared" si="79"/>
        <v/>
      </c>
      <c r="Z239" s="26" t="str">
        <f t="shared" si="84"/>
        <v/>
      </c>
      <c r="AA239" s="26" t="str">
        <f t="shared" si="85"/>
        <v/>
      </c>
      <c r="AB239" s="26" t="str">
        <f t="shared" si="86"/>
        <v/>
      </c>
      <c r="AC239" s="26" t="str">
        <f t="shared" si="80"/>
        <v/>
      </c>
      <c r="AD239" s="26" t="str">
        <f>IF(OR(ISBLANK(U239),ISBLANK(Q239),U239="-"),"",IF(ISNA(MATCH(U239,libtwolang,0)),FALSE,IF(AND(Z239=TRUE,INDEX(codetform,MATCH(Qualifikation!Q239,libtform,0))&gt;=10311000,INDEX(codetform,MATCH(Qualifikation!Q239,libtform,0))&lt;=10319900),IF(AND(INDEX(codetwolang,MATCH(Qualifikation!U239,libtwolang,0))&gt;=1,INDEX(codetwolang,MATCH(Qualifikation!U239,libtwolang,0))&lt;=999),TRUE,FALSE),IF(AND(INDEX(codetwolang,MATCH(Qualifikation!U239,libtwolang,0))&gt;=10,INDEX(codetwolang,MATCH(Qualifikation!U239,libtwolang,0))&lt;=99),FALSE,TRUE))))</f>
        <v/>
      </c>
      <c r="AE239" s="26" t="str">
        <f t="shared" si="81"/>
        <v/>
      </c>
      <c r="AF239" s="62" t="str">
        <f t="shared" si="87"/>
        <v/>
      </c>
    </row>
    <row r="240" spans="1:32" x14ac:dyDescent="0.2">
      <c r="A240" s="46" t="str">
        <f t="shared" si="82"/>
        <v/>
      </c>
      <c r="B240" s="46" t="str">
        <f t="shared" si="66"/>
        <v/>
      </c>
      <c r="C240" s="71" t="str">
        <f t="shared" si="67"/>
        <v/>
      </c>
      <c r="D240" s="62" t="str">
        <f t="shared" si="68"/>
        <v/>
      </c>
      <c r="E240" s="62" t="str">
        <f t="shared" si="69"/>
        <v/>
      </c>
      <c r="F240" s="72" t="str">
        <f t="shared" si="70"/>
        <v/>
      </c>
      <c r="G240" s="72" t="str">
        <f t="shared" si="71"/>
        <v/>
      </c>
      <c r="H240" s="63" t="str">
        <f t="shared" si="72"/>
        <v/>
      </c>
      <c r="I240" s="63" t="str">
        <f t="shared" si="73"/>
        <v/>
      </c>
      <c r="J240" s="70" t="str">
        <f t="shared" si="74"/>
        <v/>
      </c>
      <c r="K240" s="70" t="str">
        <f t="shared" si="75"/>
        <v/>
      </c>
      <c r="L240" s="122" t="str">
        <f t="shared" si="76"/>
        <v/>
      </c>
      <c r="M240" s="122" t="str">
        <f t="shared" si="77"/>
        <v/>
      </c>
      <c r="N240" s="121" t="str">
        <f>IF(B240&lt;&gt;"",IF(INDEX(ctrlage,B240)=TRUE,Lieferung!$B$15-(YEAR(INDEX(pgebdat,B240))),""),"")</f>
        <v/>
      </c>
      <c r="O240" s="115"/>
      <c r="P240" s="113"/>
      <c r="Q240" s="116"/>
      <c r="R240" s="149"/>
      <c r="S240" s="116"/>
      <c r="T240" s="116"/>
      <c r="U240" s="116"/>
      <c r="V240" s="113"/>
      <c r="W240" s="155" t="str">
        <f t="shared" si="83"/>
        <v/>
      </c>
      <c r="X240" s="26" t="str">
        <f t="shared" si="78"/>
        <v/>
      </c>
      <c r="Y240" s="26" t="str">
        <f t="shared" si="79"/>
        <v/>
      </c>
      <c r="Z240" s="26" t="str">
        <f t="shared" si="84"/>
        <v/>
      </c>
      <c r="AA240" s="26" t="str">
        <f t="shared" si="85"/>
        <v/>
      </c>
      <c r="AB240" s="26" t="str">
        <f t="shared" si="86"/>
        <v/>
      </c>
      <c r="AC240" s="26" t="str">
        <f t="shared" si="80"/>
        <v/>
      </c>
      <c r="AD240" s="26" t="str">
        <f>IF(OR(ISBLANK(U240),ISBLANK(Q240),U240="-"),"",IF(ISNA(MATCH(U240,libtwolang,0)),FALSE,IF(AND(Z240=TRUE,INDEX(codetform,MATCH(Qualifikation!Q240,libtform,0))&gt;=10311000,INDEX(codetform,MATCH(Qualifikation!Q240,libtform,0))&lt;=10319900),IF(AND(INDEX(codetwolang,MATCH(Qualifikation!U240,libtwolang,0))&gt;=1,INDEX(codetwolang,MATCH(Qualifikation!U240,libtwolang,0))&lt;=999),TRUE,FALSE),IF(AND(INDEX(codetwolang,MATCH(Qualifikation!U240,libtwolang,0))&gt;=10,INDEX(codetwolang,MATCH(Qualifikation!U240,libtwolang,0))&lt;=99),FALSE,TRUE))))</f>
        <v/>
      </c>
      <c r="AE240" s="26" t="str">
        <f t="shared" si="81"/>
        <v/>
      </c>
      <c r="AF240" s="62" t="str">
        <f t="shared" si="87"/>
        <v/>
      </c>
    </row>
    <row r="241" spans="1:32" x14ac:dyDescent="0.2">
      <c r="A241" s="46" t="str">
        <f t="shared" si="82"/>
        <v/>
      </c>
      <c r="B241" s="46" t="str">
        <f t="shared" si="66"/>
        <v/>
      </c>
      <c r="C241" s="71" t="str">
        <f t="shared" si="67"/>
        <v/>
      </c>
      <c r="D241" s="62" t="str">
        <f t="shared" si="68"/>
        <v/>
      </c>
      <c r="E241" s="62" t="str">
        <f t="shared" si="69"/>
        <v/>
      </c>
      <c r="F241" s="72" t="str">
        <f t="shared" si="70"/>
        <v/>
      </c>
      <c r="G241" s="72" t="str">
        <f t="shared" si="71"/>
        <v/>
      </c>
      <c r="H241" s="63" t="str">
        <f t="shared" si="72"/>
        <v/>
      </c>
      <c r="I241" s="63" t="str">
        <f t="shared" si="73"/>
        <v/>
      </c>
      <c r="J241" s="70" t="str">
        <f t="shared" si="74"/>
        <v/>
      </c>
      <c r="K241" s="70" t="str">
        <f t="shared" si="75"/>
        <v/>
      </c>
      <c r="L241" s="122" t="str">
        <f t="shared" si="76"/>
        <v/>
      </c>
      <c r="M241" s="122" t="str">
        <f t="shared" si="77"/>
        <v/>
      </c>
      <c r="N241" s="121" t="str">
        <f>IF(B241&lt;&gt;"",IF(INDEX(ctrlage,B241)=TRUE,Lieferung!$B$15-(YEAR(INDEX(pgebdat,B241))),""),"")</f>
        <v/>
      </c>
      <c r="O241" s="115"/>
      <c r="P241" s="113"/>
      <c r="Q241" s="116"/>
      <c r="R241" s="149"/>
      <c r="S241" s="116"/>
      <c r="T241" s="116"/>
      <c r="U241" s="116"/>
      <c r="V241" s="113"/>
      <c r="W241" s="155" t="str">
        <f t="shared" si="83"/>
        <v/>
      </c>
      <c r="X241" s="26" t="str">
        <f t="shared" si="78"/>
        <v/>
      </c>
      <c r="Y241" s="26" t="str">
        <f t="shared" si="79"/>
        <v/>
      </c>
      <c r="Z241" s="26" t="str">
        <f t="shared" si="84"/>
        <v/>
      </c>
      <c r="AA241" s="26" t="str">
        <f t="shared" si="85"/>
        <v/>
      </c>
      <c r="AB241" s="26" t="str">
        <f t="shared" si="86"/>
        <v/>
      </c>
      <c r="AC241" s="26" t="str">
        <f t="shared" si="80"/>
        <v/>
      </c>
      <c r="AD241" s="26" t="str">
        <f>IF(OR(ISBLANK(U241),ISBLANK(Q241),U241="-"),"",IF(ISNA(MATCH(U241,libtwolang,0)),FALSE,IF(AND(Z241=TRUE,INDEX(codetform,MATCH(Qualifikation!Q241,libtform,0))&gt;=10311000,INDEX(codetform,MATCH(Qualifikation!Q241,libtform,0))&lt;=10319900),IF(AND(INDEX(codetwolang,MATCH(Qualifikation!U241,libtwolang,0))&gt;=1,INDEX(codetwolang,MATCH(Qualifikation!U241,libtwolang,0))&lt;=999),TRUE,FALSE),IF(AND(INDEX(codetwolang,MATCH(Qualifikation!U241,libtwolang,0))&gt;=10,INDEX(codetwolang,MATCH(Qualifikation!U241,libtwolang,0))&lt;=99),FALSE,TRUE))))</f>
        <v/>
      </c>
      <c r="AE241" s="26" t="str">
        <f t="shared" si="81"/>
        <v/>
      </c>
      <c r="AF241" s="62" t="str">
        <f t="shared" si="87"/>
        <v/>
      </c>
    </row>
    <row r="242" spans="1:32" x14ac:dyDescent="0.2">
      <c r="A242" s="46" t="str">
        <f t="shared" si="82"/>
        <v/>
      </c>
      <c r="B242" s="46" t="str">
        <f t="shared" si="66"/>
        <v/>
      </c>
      <c r="C242" s="71" t="str">
        <f t="shared" si="67"/>
        <v/>
      </c>
      <c r="D242" s="62" t="str">
        <f t="shared" si="68"/>
        <v/>
      </c>
      <c r="E242" s="62" t="str">
        <f t="shared" si="69"/>
        <v/>
      </c>
      <c r="F242" s="72" t="str">
        <f t="shared" si="70"/>
        <v/>
      </c>
      <c r="G242" s="72" t="str">
        <f t="shared" si="71"/>
        <v/>
      </c>
      <c r="H242" s="63" t="str">
        <f t="shared" si="72"/>
        <v/>
      </c>
      <c r="I242" s="63" t="str">
        <f t="shared" si="73"/>
        <v/>
      </c>
      <c r="J242" s="70" t="str">
        <f t="shared" si="74"/>
        <v/>
      </c>
      <c r="K242" s="70" t="str">
        <f t="shared" si="75"/>
        <v/>
      </c>
      <c r="L242" s="122" t="str">
        <f t="shared" si="76"/>
        <v/>
      </c>
      <c r="M242" s="122" t="str">
        <f t="shared" si="77"/>
        <v/>
      </c>
      <c r="N242" s="121" t="str">
        <f>IF(B242&lt;&gt;"",IF(INDEX(ctrlage,B242)=TRUE,Lieferung!$B$15-(YEAR(INDEX(pgebdat,B242))),""),"")</f>
        <v/>
      </c>
      <c r="O242" s="115"/>
      <c r="P242" s="113"/>
      <c r="Q242" s="116"/>
      <c r="R242" s="149"/>
      <c r="S242" s="116"/>
      <c r="T242" s="116"/>
      <c r="U242" s="116"/>
      <c r="V242" s="113"/>
      <c r="W242" s="155" t="str">
        <f t="shared" si="83"/>
        <v/>
      </c>
      <c r="X242" s="26" t="str">
        <f t="shared" si="78"/>
        <v/>
      </c>
      <c r="Y242" s="26" t="str">
        <f t="shared" si="79"/>
        <v/>
      </c>
      <c r="Z242" s="26" t="str">
        <f t="shared" si="84"/>
        <v/>
      </c>
      <c r="AA242" s="26" t="str">
        <f t="shared" si="85"/>
        <v/>
      </c>
      <c r="AB242" s="26" t="str">
        <f t="shared" si="86"/>
        <v/>
      </c>
      <c r="AC242" s="26" t="str">
        <f t="shared" si="80"/>
        <v/>
      </c>
      <c r="AD242" s="26" t="str">
        <f>IF(OR(ISBLANK(U242),ISBLANK(Q242),U242="-"),"",IF(ISNA(MATCH(U242,libtwolang,0)),FALSE,IF(AND(Z242=TRUE,INDEX(codetform,MATCH(Qualifikation!Q242,libtform,0))&gt;=10311000,INDEX(codetform,MATCH(Qualifikation!Q242,libtform,0))&lt;=10319900),IF(AND(INDEX(codetwolang,MATCH(Qualifikation!U242,libtwolang,0))&gt;=1,INDEX(codetwolang,MATCH(Qualifikation!U242,libtwolang,0))&lt;=999),TRUE,FALSE),IF(AND(INDEX(codetwolang,MATCH(Qualifikation!U242,libtwolang,0))&gt;=10,INDEX(codetwolang,MATCH(Qualifikation!U242,libtwolang,0))&lt;=99),FALSE,TRUE))))</f>
        <v/>
      </c>
      <c r="AE242" s="26" t="str">
        <f t="shared" si="81"/>
        <v/>
      </c>
      <c r="AF242" s="62" t="str">
        <f t="shared" si="87"/>
        <v/>
      </c>
    </row>
    <row r="243" spans="1:32" x14ac:dyDescent="0.2">
      <c r="A243" s="46" t="str">
        <f t="shared" si="82"/>
        <v/>
      </c>
      <c r="B243" s="46" t="str">
        <f t="shared" si="66"/>
        <v/>
      </c>
      <c r="C243" s="71" t="str">
        <f t="shared" si="67"/>
        <v/>
      </c>
      <c r="D243" s="62" t="str">
        <f t="shared" si="68"/>
        <v/>
      </c>
      <c r="E243" s="62" t="str">
        <f t="shared" si="69"/>
        <v/>
      </c>
      <c r="F243" s="72" t="str">
        <f t="shared" si="70"/>
        <v/>
      </c>
      <c r="G243" s="72" t="str">
        <f t="shared" si="71"/>
        <v/>
      </c>
      <c r="H243" s="63" t="str">
        <f t="shared" si="72"/>
        <v/>
      </c>
      <c r="I243" s="63" t="str">
        <f t="shared" si="73"/>
        <v/>
      </c>
      <c r="J243" s="70" t="str">
        <f t="shared" si="74"/>
        <v/>
      </c>
      <c r="K243" s="70" t="str">
        <f t="shared" si="75"/>
        <v/>
      </c>
      <c r="L243" s="122" t="str">
        <f t="shared" si="76"/>
        <v/>
      </c>
      <c r="M243" s="122" t="str">
        <f t="shared" si="77"/>
        <v/>
      </c>
      <c r="N243" s="121" t="str">
        <f>IF(B243&lt;&gt;"",IF(INDEX(ctrlage,B243)=TRUE,Lieferung!$B$15-(YEAR(INDEX(pgebdat,B243))),""),"")</f>
        <v/>
      </c>
      <c r="O243" s="115"/>
      <c r="P243" s="113"/>
      <c r="Q243" s="116"/>
      <c r="R243" s="149"/>
      <c r="S243" s="116"/>
      <c r="T243" s="116"/>
      <c r="U243" s="116"/>
      <c r="V243" s="113"/>
      <c r="W243" s="155" t="str">
        <f t="shared" si="83"/>
        <v/>
      </c>
      <c r="X243" s="26" t="str">
        <f t="shared" si="78"/>
        <v/>
      </c>
      <c r="Y243" s="26" t="str">
        <f t="shared" si="79"/>
        <v/>
      </c>
      <c r="Z243" s="26" t="str">
        <f t="shared" si="84"/>
        <v/>
      </c>
      <c r="AA243" s="26" t="str">
        <f t="shared" si="85"/>
        <v/>
      </c>
      <c r="AB243" s="26" t="str">
        <f t="shared" si="86"/>
        <v/>
      </c>
      <c r="AC243" s="26" t="str">
        <f t="shared" si="80"/>
        <v/>
      </c>
      <c r="AD243" s="26" t="str">
        <f>IF(OR(ISBLANK(U243),ISBLANK(Q243),U243="-"),"",IF(ISNA(MATCH(U243,libtwolang,0)),FALSE,IF(AND(Z243=TRUE,INDEX(codetform,MATCH(Qualifikation!Q243,libtform,0))&gt;=10311000,INDEX(codetform,MATCH(Qualifikation!Q243,libtform,0))&lt;=10319900),IF(AND(INDEX(codetwolang,MATCH(Qualifikation!U243,libtwolang,0))&gt;=1,INDEX(codetwolang,MATCH(Qualifikation!U243,libtwolang,0))&lt;=999),TRUE,FALSE),IF(AND(INDEX(codetwolang,MATCH(Qualifikation!U243,libtwolang,0))&gt;=10,INDEX(codetwolang,MATCH(Qualifikation!U243,libtwolang,0))&lt;=99),FALSE,TRUE))))</f>
        <v/>
      </c>
      <c r="AE243" s="26" t="str">
        <f t="shared" si="81"/>
        <v/>
      </c>
      <c r="AF243" s="62" t="str">
        <f t="shared" si="87"/>
        <v/>
      </c>
    </row>
    <row r="244" spans="1:32" x14ac:dyDescent="0.2">
      <c r="A244" s="46" t="str">
        <f t="shared" si="82"/>
        <v/>
      </c>
      <c r="B244" s="46" t="str">
        <f t="shared" si="66"/>
        <v/>
      </c>
      <c r="C244" s="71" t="str">
        <f t="shared" si="67"/>
        <v/>
      </c>
      <c r="D244" s="62" t="str">
        <f t="shared" si="68"/>
        <v/>
      </c>
      <c r="E244" s="62" t="str">
        <f t="shared" si="69"/>
        <v/>
      </c>
      <c r="F244" s="72" t="str">
        <f t="shared" si="70"/>
        <v/>
      </c>
      <c r="G244" s="72" t="str">
        <f t="shared" si="71"/>
        <v/>
      </c>
      <c r="H244" s="63" t="str">
        <f t="shared" si="72"/>
        <v/>
      </c>
      <c r="I244" s="63" t="str">
        <f t="shared" si="73"/>
        <v/>
      </c>
      <c r="J244" s="70" t="str">
        <f t="shared" si="74"/>
        <v/>
      </c>
      <c r="K244" s="70" t="str">
        <f t="shared" si="75"/>
        <v/>
      </c>
      <c r="L244" s="122" t="str">
        <f t="shared" si="76"/>
        <v/>
      </c>
      <c r="M244" s="122" t="str">
        <f t="shared" si="77"/>
        <v/>
      </c>
      <c r="N244" s="121" t="str">
        <f>IF(B244&lt;&gt;"",IF(INDEX(ctrlage,B244)=TRUE,Lieferung!$B$15-(YEAR(INDEX(pgebdat,B244))),""),"")</f>
        <v/>
      </c>
      <c r="O244" s="115"/>
      <c r="P244" s="113"/>
      <c r="Q244" s="116"/>
      <c r="R244" s="149"/>
      <c r="S244" s="116"/>
      <c r="T244" s="116"/>
      <c r="U244" s="116"/>
      <c r="V244" s="113"/>
      <c r="W244" s="155" t="str">
        <f t="shared" si="83"/>
        <v/>
      </c>
      <c r="X244" s="26" t="str">
        <f t="shared" si="78"/>
        <v/>
      </c>
      <c r="Y244" s="26" t="str">
        <f t="shared" si="79"/>
        <v/>
      </c>
      <c r="Z244" s="26" t="str">
        <f t="shared" si="84"/>
        <v/>
      </c>
      <c r="AA244" s="26" t="str">
        <f t="shared" si="85"/>
        <v/>
      </c>
      <c r="AB244" s="26" t="str">
        <f t="shared" si="86"/>
        <v/>
      </c>
      <c r="AC244" s="26" t="str">
        <f t="shared" si="80"/>
        <v/>
      </c>
      <c r="AD244" s="26" t="str">
        <f>IF(OR(ISBLANK(U244),ISBLANK(Q244),U244="-"),"",IF(ISNA(MATCH(U244,libtwolang,0)),FALSE,IF(AND(Z244=TRUE,INDEX(codetform,MATCH(Qualifikation!Q244,libtform,0))&gt;=10311000,INDEX(codetform,MATCH(Qualifikation!Q244,libtform,0))&lt;=10319900),IF(AND(INDEX(codetwolang,MATCH(Qualifikation!U244,libtwolang,0))&gt;=1,INDEX(codetwolang,MATCH(Qualifikation!U244,libtwolang,0))&lt;=999),TRUE,FALSE),IF(AND(INDEX(codetwolang,MATCH(Qualifikation!U244,libtwolang,0))&gt;=10,INDEX(codetwolang,MATCH(Qualifikation!U244,libtwolang,0))&lt;=99),FALSE,TRUE))))</f>
        <v/>
      </c>
      <c r="AE244" s="26" t="str">
        <f t="shared" si="81"/>
        <v/>
      </c>
      <c r="AF244" s="62" t="str">
        <f t="shared" si="87"/>
        <v/>
      </c>
    </row>
    <row r="245" spans="1:32" x14ac:dyDescent="0.2">
      <c r="A245" s="46" t="str">
        <f t="shared" si="82"/>
        <v/>
      </c>
      <c r="B245" s="46" t="str">
        <f t="shared" si="66"/>
        <v/>
      </c>
      <c r="C245" s="71" t="str">
        <f t="shared" si="67"/>
        <v/>
      </c>
      <c r="D245" s="62" t="str">
        <f t="shared" si="68"/>
        <v/>
      </c>
      <c r="E245" s="62" t="str">
        <f t="shared" si="69"/>
        <v/>
      </c>
      <c r="F245" s="72" t="str">
        <f t="shared" si="70"/>
        <v/>
      </c>
      <c r="G245" s="72" t="str">
        <f t="shared" si="71"/>
        <v/>
      </c>
      <c r="H245" s="63" t="str">
        <f t="shared" si="72"/>
        <v/>
      </c>
      <c r="I245" s="63" t="str">
        <f t="shared" si="73"/>
        <v/>
      </c>
      <c r="J245" s="70" t="str">
        <f t="shared" si="74"/>
        <v/>
      </c>
      <c r="K245" s="70" t="str">
        <f t="shared" si="75"/>
        <v/>
      </c>
      <c r="L245" s="122" t="str">
        <f t="shared" si="76"/>
        <v/>
      </c>
      <c r="M245" s="122" t="str">
        <f t="shared" si="77"/>
        <v/>
      </c>
      <c r="N245" s="121" t="str">
        <f>IF(B245&lt;&gt;"",IF(INDEX(ctrlage,B245)=TRUE,Lieferung!$B$15-(YEAR(INDEX(pgebdat,B245))),""),"")</f>
        <v/>
      </c>
      <c r="O245" s="115"/>
      <c r="P245" s="113"/>
      <c r="Q245" s="116"/>
      <c r="R245" s="149"/>
      <c r="S245" s="116"/>
      <c r="T245" s="116"/>
      <c r="U245" s="116"/>
      <c r="V245" s="113"/>
      <c r="W245" s="155" t="str">
        <f t="shared" si="83"/>
        <v/>
      </c>
      <c r="X245" s="26" t="str">
        <f t="shared" si="78"/>
        <v/>
      </c>
      <c r="Y245" s="26" t="str">
        <f t="shared" si="79"/>
        <v/>
      </c>
      <c r="Z245" s="26" t="str">
        <f t="shared" si="84"/>
        <v/>
      </c>
      <c r="AA245" s="26" t="str">
        <f t="shared" si="85"/>
        <v/>
      </c>
      <c r="AB245" s="26" t="str">
        <f t="shared" si="86"/>
        <v/>
      </c>
      <c r="AC245" s="26" t="str">
        <f t="shared" si="80"/>
        <v/>
      </c>
      <c r="AD245" s="26" t="str">
        <f>IF(OR(ISBLANK(U245),ISBLANK(Q245),U245="-"),"",IF(ISNA(MATCH(U245,libtwolang,0)),FALSE,IF(AND(Z245=TRUE,INDEX(codetform,MATCH(Qualifikation!Q245,libtform,0))&gt;=10311000,INDEX(codetform,MATCH(Qualifikation!Q245,libtform,0))&lt;=10319900),IF(AND(INDEX(codetwolang,MATCH(Qualifikation!U245,libtwolang,0))&gt;=1,INDEX(codetwolang,MATCH(Qualifikation!U245,libtwolang,0))&lt;=999),TRUE,FALSE),IF(AND(INDEX(codetwolang,MATCH(Qualifikation!U245,libtwolang,0))&gt;=10,INDEX(codetwolang,MATCH(Qualifikation!U245,libtwolang,0))&lt;=99),FALSE,TRUE))))</f>
        <v/>
      </c>
      <c r="AE245" s="26" t="str">
        <f t="shared" si="81"/>
        <v/>
      </c>
      <c r="AF245" s="62" t="str">
        <f t="shared" si="87"/>
        <v/>
      </c>
    </row>
    <row r="246" spans="1:32" x14ac:dyDescent="0.2">
      <c r="A246" s="46" t="str">
        <f t="shared" si="82"/>
        <v/>
      </c>
      <c r="B246" s="46" t="str">
        <f t="shared" si="66"/>
        <v/>
      </c>
      <c r="C246" s="71" t="str">
        <f t="shared" si="67"/>
        <v/>
      </c>
      <c r="D246" s="62" t="str">
        <f t="shared" si="68"/>
        <v/>
      </c>
      <c r="E246" s="62" t="str">
        <f t="shared" si="69"/>
        <v/>
      </c>
      <c r="F246" s="72" t="str">
        <f t="shared" si="70"/>
        <v/>
      </c>
      <c r="G246" s="72" t="str">
        <f t="shared" si="71"/>
        <v/>
      </c>
      <c r="H246" s="63" t="str">
        <f t="shared" si="72"/>
        <v/>
      </c>
      <c r="I246" s="63" t="str">
        <f t="shared" si="73"/>
        <v/>
      </c>
      <c r="J246" s="70" t="str">
        <f t="shared" si="74"/>
        <v/>
      </c>
      <c r="K246" s="70" t="str">
        <f t="shared" si="75"/>
        <v/>
      </c>
      <c r="L246" s="122" t="str">
        <f t="shared" si="76"/>
        <v/>
      </c>
      <c r="M246" s="122" t="str">
        <f t="shared" si="77"/>
        <v/>
      </c>
      <c r="N246" s="121" t="str">
        <f>IF(B246&lt;&gt;"",IF(INDEX(ctrlage,B246)=TRUE,Lieferung!$B$15-(YEAR(INDEX(pgebdat,B246))),""),"")</f>
        <v/>
      </c>
      <c r="O246" s="115"/>
      <c r="P246" s="113"/>
      <c r="Q246" s="116"/>
      <c r="R246" s="149"/>
      <c r="S246" s="116"/>
      <c r="T246" s="116"/>
      <c r="U246" s="116"/>
      <c r="V246" s="113"/>
      <c r="W246" s="155" t="str">
        <f t="shared" si="83"/>
        <v/>
      </c>
      <c r="X246" s="26" t="str">
        <f t="shared" si="78"/>
        <v/>
      </c>
      <c r="Y246" s="26" t="str">
        <f t="shared" si="79"/>
        <v/>
      </c>
      <c r="Z246" s="26" t="str">
        <f t="shared" si="84"/>
        <v/>
      </c>
      <c r="AA246" s="26" t="str">
        <f t="shared" si="85"/>
        <v/>
      </c>
      <c r="AB246" s="26" t="str">
        <f t="shared" si="86"/>
        <v/>
      </c>
      <c r="AC246" s="26" t="str">
        <f t="shared" si="80"/>
        <v/>
      </c>
      <c r="AD246" s="26" t="str">
        <f>IF(OR(ISBLANK(U246),ISBLANK(Q246),U246="-"),"",IF(ISNA(MATCH(U246,libtwolang,0)),FALSE,IF(AND(Z246=TRUE,INDEX(codetform,MATCH(Qualifikation!Q246,libtform,0))&gt;=10311000,INDEX(codetform,MATCH(Qualifikation!Q246,libtform,0))&lt;=10319900),IF(AND(INDEX(codetwolang,MATCH(Qualifikation!U246,libtwolang,0))&gt;=1,INDEX(codetwolang,MATCH(Qualifikation!U246,libtwolang,0))&lt;=999),TRUE,FALSE),IF(AND(INDEX(codetwolang,MATCH(Qualifikation!U246,libtwolang,0))&gt;=10,INDEX(codetwolang,MATCH(Qualifikation!U246,libtwolang,0))&lt;=99),FALSE,TRUE))))</f>
        <v/>
      </c>
      <c r="AE246" s="26" t="str">
        <f t="shared" si="81"/>
        <v/>
      </c>
      <c r="AF246" s="62" t="str">
        <f t="shared" si="87"/>
        <v/>
      </c>
    </row>
    <row r="247" spans="1:32" x14ac:dyDescent="0.2">
      <c r="A247" s="46" t="str">
        <f t="shared" si="82"/>
        <v/>
      </c>
      <c r="B247" s="46" t="str">
        <f t="shared" si="66"/>
        <v/>
      </c>
      <c r="C247" s="71" t="str">
        <f t="shared" si="67"/>
        <v/>
      </c>
      <c r="D247" s="62" t="str">
        <f t="shared" si="68"/>
        <v/>
      </c>
      <c r="E247" s="62" t="str">
        <f t="shared" si="69"/>
        <v/>
      </c>
      <c r="F247" s="72" t="str">
        <f t="shared" si="70"/>
        <v/>
      </c>
      <c r="G247" s="72" t="str">
        <f t="shared" si="71"/>
        <v/>
      </c>
      <c r="H247" s="63" t="str">
        <f t="shared" si="72"/>
        <v/>
      </c>
      <c r="I247" s="63" t="str">
        <f t="shared" si="73"/>
        <v/>
      </c>
      <c r="J247" s="70" t="str">
        <f t="shared" si="74"/>
        <v/>
      </c>
      <c r="K247" s="70" t="str">
        <f t="shared" si="75"/>
        <v/>
      </c>
      <c r="L247" s="122" t="str">
        <f t="shared" si="76"/>
        <v/>
      </c>
      <c r="M247" s="122" t="str">
        <f t="shared" si="77"/>
        <v/>
      </c>
      <c r="N247" s="121" t="str">
        <f>IF(B247&lt;&gt;"",IF(INDEX(ctrlage,B247)=TRUE,Lieferung!$B$15-(YEAR(INDEX(pgebdat,B247))),""),"")</f>
        <v/>
      </c>
      <c r="O247" s="115"/>
      <c r="P247" s="113"/>
      <c r="Q247" s="116"/>
      <c r="R247" s="149"/>
      <c r="S247" s="116"/>
      <c r="T247" s="116"/>
      <c r="U247" s="116"/>
      <c r="V247" s="113"/>
      <c r="W247" s="155" t="str">
        <f t="shared" si="83"/>
        <v/>
      </c>
      <c r="X247" s="26" t="str">
        <f t="shared" si="78"/>
        <v/>
      </c>
      <c r="Y247" s="26" t="str">
        <f t="shared" si="79"/>
        <v/>
      </c>
      <c r="Z247" s="26" t="str">
        <f t="shared" si="84"/>
        <v/>
      </c>
      <c r="AA247" s="26" t="str">
        <f t="shared" si="85"/>
        <v/>
      </c>
      <c r="AB247" s="26" t="str">
        <f t="shared" si="86"/>
        <v/>
      </c>
      <c r="AC247" s="26" t="str">
        <f t="shared" si="80"/>
        <v/>
      </c>
      <c r="AD247" s="26" t="str">
        <f>IF(OR(ISBLANK(U247),ISBLANK(Q247),U247="-"),"",IF(ISNA(MATCH(U247,libtwolang,0)),FALSE,IF(AND(Z247=TRUE,INDEX(codetform,MATCH(Qualifikation!Q247,libtform,0))&gt;=10311000,INDEX(codetform,MATCH(Qualifikation!Q247,libtform,0))&lt;=10319900),IF(AND(INDEX(codetwolang,MATCH(Qualifikation!U247,libtwolang,0))&gt;=1,INDEX(codetwolang,MATCH(Qualifikation!U247,libtwolang,0))&lt;=999),TRUE,FALSE),IF(AND(INDEX(codetwolang,MATCH(Qualifikation!U247,libtwolang,0))&gt;=10,INDEX(codetwolang,MATCH(Qualifikation!U247,libtwolang,0))&lt;=99),FALSE,TRUE))))</f>
        <v/>
      </c>
      <c r="AE247" s="26" t="str">
        <f t="shared" si="81"/>
        <v/>
      </c>
      <c r="AF247" s="62" t="str">
        <f t="shared" si="87"/>
        <v/>
      </c>
    </row>
    <row r="248" spans="1:32" x14ac:dyDescent="0.2">
      <c r="A248" s="46" t="str">
        <f t="shared" si="82"/>
        <v/>
      </c>
      <c r="B248" s="46" t="str">
        <f t="shared" si="66"/>
        <v/>
      </c>
      <c r="C248" s="71" t="str">
        <f t="shared" si="67"/>
        <v/>
      </c>
      <c r="D248" s="62" t="str">
        <f t="shared" si="68"/>
        <v/>
      </c>
      <c r="E248" s="62" t="str">
        <f t="shared" si="69"/>
        <v/>
      </c>
      <c r="F248" s="72" t="str">
        <f t="shared" si="70"/>
        <v/>
      </c>
      <c r="G248" s="72" t="str">
        <f t="shared" si="71"/>
        <v/>
      </c>
      <c r="H248" s="63" t="str">
        <f t="shared" si="72"/>
        <v/>
      </c>
      <c r="I248" s="63" t="str">
        <f t="shared" si="73"/>
        <v/>
      </c>
      <c r="J248" s="70" t="str">
        <f t="shared" si="74"/>
        <v/>
      </c>
      <c r="K248" s="70" t="str">
        <f t="shared" si="75"/>
        <v/>
      </c>
      <c r="L248" s="122" t="str">
        <f t="shared" si="76"/>
        <v/>
      </c>
      <c r="M248" s="122" t="str">
        <f t="shared" si="77"/>
        <v/>
      </c>
      <c r="N248" s="121" t="str">
        <f>IF(B248&lt;&gt;"",IF(INDEX(ctrlage,B248)=TRUE,Lieferung!$B$15-(YEAR(INDEX(pgebdat,B248))),""),"")</f>
        <v/>
      </c>
      <c r="O248" s="115"/>
      <c r="P248" s="113"/>
      <c r="Q248" s="116"/>
      <c r="R248" s="149"/>
      <c r="S248" s="116"/>
      <c r="T248" s="116"/>
      <c r="U248" s="116"/>
      <c r="V248" s="113"/>
      <c r="W248" s="155" t="str">
        <f t="shared" si="83"/>
        <v/>
      </c>
      <c r="X248" s="26" t="str">
        <f t="shared" si="78"/>
        <v/>
      </c>
      <c r="Y248" s="26" t="str">
        <f t="shared" si="79"/>
        <v/>
      </c>
      <c r="Z248" s="26" t="str">
        <f t="shared" si="84"/>
        <v/>
      </c>
      <c r="AA248" s="26" t="str">
        <f t="shared" si="85"/>
        <v/>
      </c>
      <c r="AB248" s="26" t="str">
        <f t="shared" si="86"/>
        <v/>
      </c>
      <c r="AC248" s="26" t="str">
        <f t="shared" si="80"/>
        <v/>
      </c>
      <c r="AD248" s="26" t="str">
        <f>IF(OR(ISBLANK(U248),ISBLANK(Q248),U248="-"),"",IF(ISNA(MATCH(U248,libtwolang,0)),FALSE,IF(AND(Z248=TRUE,INDEX(codetform,MATCH(Qualifikation!Q248,libtform,0))&gt;=10311000,INDEX(codetform,MATCH(Qualifikation!Q248,libtform,0))&lt;=10319900),IF(AND(INDEX(codetwolang,MATCH(Qualifikation!U248,libtwolang,0))&gt;=1,INDEX(codetwolang,MATCH(Qualifikation!U248,libtwolang,0))&lt;=999),TRUE,FALSE),IF(AND(INDEX(codetwolang,MATCH(Qualifikation!U248,libtwolang,0))&gt;=10,INDEX(codetwolang,MATCH(Qualifikation!U248,libtwolang,0))&lt;=99),FALSE,TRUE))))</f>
        <v/>
      </c>
      <c r="AE248" s="26" t="str">
        <f t="shared" si="81"/>
        <v/>
      </c>
      <c r="AF248" s="62" t="str">
        <f t="shared" si="87"/>
        <v/>
      </c>
    </row>
    <row r="249" spans="1:32" x14ac:dyDescent="0.2">
      <c r="A249" s="46" t="str">
        <f t="shared" si="82"/>
        <v/>
      </c>
      <c r="B249" s="46" t="str">
        <f t="shared" si="66"/>
        <v/>
      </c>
      <c r="C249" s="71" t="str">
        <f t="shared" si="67"/>
        <v/>
      </c>
      <c r="D249" s="62" t="str">
        <f t="shared" si="68"/>
        <v/>
      </c>
      <c r="E249" s="62" t="str">
        <f t="shared" si="69"/>
        <v/>
      </c>
      <c r="F249" s="72" t="str">
        <f t="shared" si="70"/>
        <v/>
      </c>
      <c r="G249" s="72" t="str">
        <f t="shared" si="71"/>
        <v/>
      </c>
      <c r="H249" s="63" t="str">
        <f t="shared" si="72"/>
        <v/>
      </c>
      <c r="I249" s="63" t="str">
        <f t="shared" si="73"/>
        <v/>
      </c>
      <c r="J249" s="70" t="str">
        <f t="shared" si="74"/>
        <v/>
      </c>
      <c r="K249" s="70" t="str">
        <f t="shared" si="75"/>
        <v/>
      </c>
      <c r="L249" s="122" t="str">
        <f t="shared" si="76"/>
        <v/>
      </c>
      <c r="M249" s="122" t="str">
        <f t="shared" si="77"/>
        <v/>
      </c>
      <c r="N249" s="121" t="str">
        <f>IF(B249&lt;&gt;"",IF(INDEX(ctrlage,B249)=TRUE,Lieferung!$B$15-(YEAR(INDEX(pgebdat,B249))),""),"")</f>
        <v/>
      </c>
      <c r="O249" s="115"/>
      <c r="P249" s="113"/>
      <c r="Q249" s="116"/>
      <c r="R249" s="149"/>
      <c r="S249" s="116"/>
      <c r="T249" s="116"/>
      <c r="U249" s="116"/>
      <c r="V249" s="113"/>
      <c r="W249" s="155" t="str">
        <f t="shared" si="83"/>
        <v/>
      </c>
      <c r="X249" s="26" t="str">
        <f t="shared" si="78"/>
        <v/>
      </c>
      <c r="Y249" s="26" t="str">
        <f t="shared" si="79"/>
        <v/>
      </c>
      <c r="Z249" s="26" t="str">
        <f t="shared" si="84"/>
        <v/>
      </c>
      <c r="AA249" s="26" t="str">
        <f t="shared" si="85"/>
        <v/>
      </c>
      <c r="AB249" s="26" t="str">
        <f t="shared" si="86"/>
        <v/>
      </c>
      <c r="AC249" s="26" t="str">
        <f t="shared" si="80"/>
        <v/>
      </c>
      <c r="AD249" s="26" t="str">
        <f>IF(OR(ISBLANK(U249),ISBLANK(Q249),U249="-"),"",IF(ISNA(MATCH(U249,libtwolang,0)),FALSE,IF(AND(Z249=TRUE,INDEX(codetform,MATCH(Qualifikation!Q249,libtform,0))&gt;=10311000,INDEX(codetform,MATCH(Qualifikation!Q249,libtform,0))&lt;=10319900),IF(AND(INDEX(codetwolang,MATCH(Qualifikation!U249,libtwolang,0))&gt;=1,INDEX(codetwolang,MATCH(Qualifikation!U249,libtwolang,0))&lt;=999),TRUE,FALSE),IF(AND(INDEX(codetwolang,MATCH(Qualifikation!U249,libtwolang,0))&gt;=10,INDEX(codetwolang,MATCH(Qualifikation!U249,libtwolang,0))&lt;=99),FALSE,TRUE))))</f>
        <v/>
      </c>
      <c r="AE249" s="26" t="str">
        <f t="shared" si="81"/>
        <v/>
      </c>
      <c r="AF249" s="62" t="str">
        <f t="shared" si="87"/>
        <v/>
      </c>
    </row>
    <row r="250" spans="1:32" x14ac:dyDescent="0.2">
      <c r="A250" s="46" t="str">
        <f t="shared" si="82"/>
        <v/>
      </c>
      <c r="B250" s="46" t="str">
        <f t="shared" si="66"/>
        <v/>
      </c>
      <c r="C250" s="71" t="str">
        <f t="shared" si="67"/>
        <v/>
      </c>
      <c r="D250" s="62" t="str">
        <f t="shared" si="68"/>
        <v/>
      </c>
      <c r="E250" s="62" t="str">
        <f t="shared" si="69"/>
        <v/>
      </c>
      <c r="F250" s="72" t="str">
        <f t="shared" si="70"/>
        <v/>
      </c>
      <c r="G250" s="72" t="str">
        <f t="shared" si="71"/>
        <v/>
      </c>
      <c r="H250" s="63" t="str">
        <f t="shared" si="72"/>
        <v/>
      </c>
      <c r="I250" s="63" t="str">
        <f t="shared" si="73"/>
        <v/>
      </c>
      <c r="J250" s="70" t="str">
        <f t="shared" si="74"/>
        <v/>
      </c>
      <c r="K250" s="70" t="str">
        <f t="shared" si="75"/>
        <v/>
      </c>
      <c r="L250" s="122" t="str">
        <f t="shared" si="76"/>
        <v/>
      </c>
      <c r="M250" s="122" t="str">
        <f t="shared" si="77"/>
        <v/>
      </c>
      <c r="N250" s="121" t="str">
        <f>IF(B250&lt;&gt;"",IF(INDEX(ctrlage,B250)=TRUE,Lieferung!$B$15-(YEAR(INDEX(pgebdat,B250))),""),"")</f>
        <v/>
      </c>
      <c r="O250" s="115"/>
      <c r="P250" s="113"/>
      <c r="Q250" s="116"/>
      <c r="R250" s="149"/>
      <c r="S250" s="116"/>
      <c r="T250" s="116"/>
      <c r="U250" s="116"/>
      <c r="V250" s="113"/>
      <c r="W250" s="155" t="str">
        <f t="shared" si="83"/>
        <v/>
      </c>
      <c r="X250" s="26" t="str">
        <f t="shared" si="78"/>
        <v/>
      </c>
      <c r="Y250" s="26" t="str">
        <f t="shared" si="79"/>
        <v/>
      </c>
      <c r="Z250" s="26" t="str">
        <f t="shared" si="84"/>
        <v/>
      </c>
      <c r="AA250" s="26" t="str">
        <f t="shared" si="85"/>
        <v/>
      </c>
      <c r="AB250" s="26" t="str">
        <f t="shared" si="86"/>
        <v/>
      </c>
      <c r="AC250" s="26" t="str">
        <f t="shared" si="80"/>
        <v/>
      </c>
      <c r="AD250" s="26" t="str">
        <f>IF(OR(ISBLANK(U250),ISBLANK(Q250),U250="-"),"",IF(ISNA(MATCH(U250,libtwolang,0)),FALSE,IF(AND(Z250=TRUE,INDEX(codetform,MATCH(Qualifikation!Q250,libtform,0))&gt;=10311000,INDEX(codetform,MATCH(Qualifikation!Q250,libtform,0))&lt;=10319900),IF(AND(INDEX(codetwolang,MATCH(Qualifikation!U250,libtwolang,0))&gt;=1,INDEX(codetwolang,MATCH(Qualifikation!U250,libtwolang,0))&lt;=999),TRUE,FALSE),IF(AND(INDEX(codetwolang,MATCH(Qualifikation!U250,libtwolang,0))&gt;=10,INDEX(codetwolang,MATCH(Qualifikation!U250,libtwolang,0))&lt;=99),FALSE,TRUE))))</f>
        <v/>
      </c>
      <c r="AE250" s="26" t="str">
        <f t="shared" si="81"/>
        <v/>
      </c>
      <c r="AF250" s="62" t="str">
        <f t="shared" si="87"/>
        <v/>
      </c>
    </row>
    <row r="251" spans="1:32" x14ac:dyDescent="0.2">
      <c r="A251" s="46" t="str">
        <f t="shared" si="82"/>
        <v/>
      </c>
      <c r="B251" s="46" t="str">
        <f t="shared" si="66"/>
        <v/>
      </c>
      <c r="C251" s="71" t="str">
        <f t="shared" si="67"/>
        <v/>
      </c>
      <c r="D251" s="62" t="str">
        <f t="shared" si="68"/>
        <v/>
      </c>
      <c r="E251" s="62" t="str">
        <f t="shared" si="69"/>
        <v/>
      </c>
      <c r="F251" s="72" t="str">
        <f t="shared" si="70"/>
        <v/>
      </c>
      <c r="G251" s="72" t="str">
        <f t="shared" si="71"/>
        <v/>
      </c>
      <c r="H251" s="63" t="str">
        <f t="shared" si="72"/>
        <v/>
      </c>
      <c r="I251" s="63" t="str">
        <f t="shared" si="73"/>
        <v/>
      </c>
      <c r="J251" s="70" t="str">
        <f t="shared" si="74"/>
        <v/>
      </c>
      <c r="K251" s="70" t="str">
        <f t="shared" si="75"/>
        <v/>
      </c>
      <c r="L251" s="122" t="str">
        <f t="shared" si="76"/>
        <v/>
      </c>
      <c r="M251" s="122" t="str">
        <f t="shared" si="77"/>
        <v/>
      </c>
      <c r="N251" s="121" t="str">
        <f>IF(B251&lt;&gt;"",IF(INDEX(ctrlage,B251)=TRUE,Lieferung!$B$15-(YEAR(INDEX(pgebdat,B251))),""),"")</f>
        <v/>
      </c>
      <c r="O251" s="115"/>
      <c r="P251" s="113"/>
      <c r="Q251" s="116"/>
      <c r="R251" s="149"/>
      <c r="S251" s="116"/>
      <c r="T251" s="116"/>
      <c r="U251" s="116"/>
      <c r="V251" s="113"/>
      <c r="W251" s="155" t="str">
        <f t="shared" si="83"/>
        <v/>
      </c>
      <c r="X251" s="26" t="str">
        <f t="shared" si="78"/>
        <v/>
      </c>
      <c r="Y251" s="26" t="str">
        <f t="shared" si="79"/>
        <v/>
      </c>
      <c r="Z251" s="26" t="str">
        <f t="shared" si="84"/>
        <v/>
      </c>
      <c r="AA251" s="26" t="str">
        <f t="shared" si="85"/>
        <v/>
      </c>
      <c r="AB251" s="26" t="str">
        <f t="shared" si="86"/>
        <v/>
      </c>
      <c r="AC251" s="26" t="str">
        <f t="shared" si="80"/>
        <v/>
      </c>
      <c r="AD251" s="26" t="str">
        <f>IF(OR(ISBLANK(U251),ISBLANK(Q251),U251="-"),"",IF(ISNA(MATCH(U251,libtwolang,0)),FALSE,IF(AND(Z251=TRUE,INDEX(codetform,MATCH(Qualifikation!Q251,libtform,0))&gt;=10311000,INDEX(codetform,MATCH(Qualifikation!Q251,libtform,0))&lt;=10319900),IF(AND(INDEX(codetwolang,MATCH(Qualifikation!U251,libtwolang,0))&gt;=1,INDEX(codetwolang,MATCH(Qualifikation!U251,libtwolang,0))&lt;=999),TRUE,FALSE),IF(AND(INDEX(codetwolang,MATCH(Qualifikation!U251,libtwolang,0))&gt;=10,INDEX(codetwolang,MATCH(Qualifikation!U251,libtwolang,0))&lt;=99),FALSE,TRUE))))</f>
        <v/>
      </c>
      <c r="AE251" s="26" t="str">
        <f t="shared" si="81"/>
        <v/>
      </c>
      <c r="AF251" s="62" t="str">
        <f t="shared" si="87"/>
        <v/>
      </c>
    </row>
    <row r="252" spans="1:32" x14ac:dyDescent="0.2">
      <c r="A252" s="46" t="str">
        <f t="shared" si="82"/>
        <v/>
      </c>
      <c r="B252" s="46" t="str">
        <f t="shared" si="66"/>
        <v/>
      </c>
      <c r="C252" s="71" t="str">
        <f t="shared" si="67"/>
        <v/>
      </c>
      <c r="D252" s="62" t="str">
        <f t="shared" si="68"/>
        <v/>
      </c>
      <c r="E252" s="62" t="str">
        <f t="shared" si="69"/>
        <v/>
      </c>
      <c r="F252" s="72" t="str">
        <f t="shared" si="70"/>
        <v/>
      </c>
      <c r="G252" s="72" t="str">
        <f t="shared" si="71"/>
        <v/>
      </c>
      <c r="H252" s="63" t="str">
        <f t="shared" si="72"/>
        <v/>
      </c>
      <c r="I252" s="63" t="str">
        <f t="shared" si="73"/>
        <v/>
      </c>
      <c r="J252" s="70" t="str">
        <f t="shared" si="74"/>
        <v/>
      </c>
      <c r="K252" s="70" t="str">
        <f t="shared" si="75"/>
        <v/>
      </c>
      <c r="L252" s="122" t="str">
        <f t="shared" si="76"/>
        <v/>
      </c>
      <c r="M252" s="122" t="str">
        <f t="shared" si="77"/>
        <v/>
      </c>
      <c r="N252" s="121" t="str">
        <f>IF(B252&lt;&gt;"",IF(INDEX(ctrlage,B252)=TRUE,Lieferung!$B$15-(YEAR(INDEX(pgebdat,B252))),""),"")</f>
        <v/>
      </c>
      <c r="O252" s="115"/>
      <c r="P252" s="113"/>
      <c r="Q252" s="116"/>
      <c r="R252" s="149"/>
      <c r="S252" s="116"/>
      <c r="T252" s="116"/>
      <c r="U252" s="116"/>
      <c r="V252" s="113"/>
      <c r="W252" s="155" t="str">
        <f t="shared" si="83"/>
        <v/>
      </c>
      <c r="X252" s="26" t="str">
        <f t="shared" si="78"/>
        <v/>
      </c>
      <c r="Y252" s="26" t="str">
        <f t="shared" si="79"/>
        <v/>
      </c>
      <c r="Z252" s="26" t="str">
        <f t="shared" si="84"/>
        <v/>
      </c>
      <c r="AA252" s="26" t="str">
        <f t="shared" si="85"/>
        <v/>
      </c>
      <c r="AB252" s="26" t="str">
        <f t="shared" si="86"/>
        <v/>
      </c>
      <c r="AC252" s="26" t="str">
        <f t="shared" si="80"/>
        <v/>
      </c>
      <c r="AD252" s="26" t="str">
        <f>IF(OR(ISBLANK(U252),ISBLANK(Q252),U252="-"),"",IF(ISNA(MATCH(U252,libtwolang,0)),FALSE,IF(AND(Z252=TRUE,INDEX(codetform,MATCH(Qualifikation!Q252,libtform,0))&gt;=10311000,INDEX(codetform,MATCH(Qualifikation!Q252,libtform,0))&lt;=10319900),IF(AND(INDEX(codetwolang,MATCH(Qualifikation!U252,libtwolang,0))&gt;=1,INDEX(codetwolang,MATCH(Qualifikation!U252,libtwolang,0))&lt;=999),TRUE,FALSE),IF(AND(INDEX(codetwolang,MATCH(Qualifikation!U252,libtwolang,0))&gt;=10,INDEX(codetwolang,MATCH(Qualifikation!U252,libtwolang,0))&lt;=99),FALSE,TRUE))))</f>
        <v/>
      </c>
      <c r="AE252" s="26" t="str">
        <f t="shared" si="81"/>
        <v/>
      </c>
      <c r="AF252" s="62" t="str">
        <f t="shared" si="87"/>
        <v/>
      </c>
    </row>
    <row r="253" spans="1:32" x14ac:dyDescent="0.2">
      <c r="A253" s="46" t="str">
        <f t="shared" si="82"/>
        <v/>
      </c>
      <c r="B253" s="46" t="str">
        <f t="shared" si="66"/>
        <v/>
      </c>
      <c r="C253" s="71" t="str">
        <f t="shared" si="67"/>
        <v/>
      </c>
      <c r="D253" s="62" t="str">
        <f t="shared" si="68"/>
        <v/>
      </c>
      <c r="E253" s="62" t="str">
        <f t="shared" si="69"/>
        <v/>
      </c>
      <c r="F253" s="72" t="str">
        <f t="shared" si="70"/>
        <v/>
      </c>
      <c r="G253" s="72" t="str">
        <f t="shared" si="71"/>
        <v/>
      </c>
      <c r="H253" s="63" t="str">
        <f t="shared" si="72"/>
        <v/>
      </c>
      <c r="I253" s="63" t="str">
        <f t="shared" si="73"/>
        <v/>
      </c>
      <c r="J253" s="70" t="str">
        <f t="shared" si="74"/>
        <v/>
      </c>
      <c r="K253" s="70" t="str">
        <f t="shared" si="75"/>
        <v/>
      </c>
      <c r="L253" s="122" t="str">
        <f t="shared" si="76"/>
        <v/>
      </c>
      <c r="M253" s="122" t="str">
        <f t="shared" si="77"/>
        <v/>
      </c>
      <c r="N253" s="121" t="str">
        <f>IF(B253&lt;&gt;"",IF(INDEX(ctrlage,B253)=TRUE,Lieferung!$B$15-(YEAR(INDEX(pgebdat,B253))),""),"")</f>
        <v/>
      </c>
      <c r="O253" s="115"/>
      <c r="P253" s="113"/>
      <c r="Q253" s="116"/>
      <c r="R253" s="149"/>
      <c r="S253" s="116"/>
      <c r="T253" s="116"/>
      <c r="U253" s="116"/>
      <c r="V253" s="113"/>
      <c r="W253" s="155" t="str">
        <f t="shared" si="83"/>
        <v/>
      </c>
      <c r="X253" s="26" t="str">
        <f t="shared" si="78"/>
        <v/>
      </c>
      <c r="Y253" s="26" t="str">
        <f t="shared" si="79"/>
        <v/>
      </c>
      <c r="Z253" s="26" t="str">
        <f t="shared" si="84"/>
        <v/>
      </c>
      <c r="AA253" s="26" t="str">
        <f t="shared" si="85"/>
        <v/>
      </c>
      <c r="AB253" s="26" t="str">
        <f t="shared" si="86"/>
        <v/>
      </c>
      <c r="AC253" s="26" t="str">
        <f t="shared" si="80"/>
        <v/>
      </c>
      <c r="AD253" s="26" t="str">
        <f>IF(OR(ISBLANK(U253),ISBLANK(Q253),U253="-"),"",IF(ISNA(MATCH(U253,libtwolang,0)),FALSE,IF(AND(Z253=TRUE,INDEX(codetform,MATCH(Qualifikation!Q253,libtform,0))&gt;=10311000,INDEX(codetform,MATCH(Qualifikation!Q253,libtform,0))&lt;=10319900),IF(AND(INDEX(codetwolang,MATCH(Qualifikation!U253,libtwolang,0))&gt;=1,INDEX(codetwolang,MATCH(Qualifikation!U253,libtwolang,0))&lt;=999),TRUE,FALSE),IF(AND(INDEX(codetwolang,MATCH(Qualifikation!U253,libtwolang,0))&gt;=10,INDEX(codetwolang,MATCH(Qualifikation!U253,libtwolang,0))&lt;=99),FALSE,TRUE))))</f>
        <v/>
      </c>
      <c r="AE253" s="26" t="str">
        <f t="shared" si="81"/>
        <v/>
      </c>
      <c r="AF253" s="62" t="str">
        <f t="shared" si="87"/>
        <v/>
      </c>
    </row>
    <row r="254" spans="1:32" x14ac:dyDescent="0.2">
      <c r="A254" s="46" t="str">
        <f t="shared" si="82"/>
        <v/>
      </c>
      <c r="B254" s="46" t="str">
        <f t="shared" si="66"/>
        <v/>
      </c>
      <c r="C254" s="71" t="str">
        <f t="shared" si="67"/>
        <v/>
      </c>
      <c r="D254" s="62" t="str">
        <f t="shared" si="68"/>
        <v/>
      </c>
      <c r="E254" s="62" t="str">
        <f t="shared" si="69"/>
        <v/>
      </c>
      <c r="F254" s="72" t="str">
        <f t="shared" si="70"/>
        <v/>
      </c>
      <c r="G254" s="72" t="str">
        <f t="shared" si="71"/>
        <v/>
      </c>
      <c r="H254" s="63" t="str">
        <f t="shared" si="72"/>
        <v/>
      </c>
      <c r="I254" s="63" t="str">
        <f t="shared" si="73"/>
        <v/>
      </c>
      <c r="J254" s="70" t="str">
        <f t="shared" si="74"/>
        <v/>
      </c>
      <c r="K254" s="70" t="str">
        <f t="shared" si="75"/>
        <v/>
      </c>
      <c r="L254" s="122" t="str">
        <f t="shared" si="76"/>
        <v/>
      </c>
      <c r="M254" s="122" t="str">
        <f t="shared" si="77"/>
        <v/>
      </c>
      <c r="N254" s="121" t="str">
        <f>IF(B254&lt;&gt;"",IF(INDEX(ctrlage,B254)=TRUE,Lieferung!$B$15-(YEAR(INDEX(pgebdat,B254))),""),"")</f>
        <v/>
      </c>
      <c r="O254" s="115"/>
      <c r="P254" s="113"/>
      <c r="Q254" s="116"/>
      <c r="R254" s="149"/>
      <c r="S254" s="116"/>
      <c r="T254" s="116"/>
      <c r="U254" s="116"/>
      <c r="V254" s="113"/>
      <c r="W254" s="155" t="str">
        <f t="shared" si="83"/>
        <v/>
      </c>
      <c r="X254" s="26" t="str">
        <f t="shared" si="78"/>
        <v/>
      </c>
      <c r="Y254" s="26" t="str">
        <f t="shared" si="79"/>
        <v/>
      </c>
      <c r="Z254" s="26" t="str">
        <f t="shared" si="84"/>
        <v/>
      </c>
      <c r="AA254" s="26" t="str">
        <f t="shared" si="85"/>
        <v/>
      </c>
      <c r="AB254" s="26" t="str">
        <f t="shared" si="86"/>
        <v/>
      </c>
      <c r="AC254" s="26" t="str">
        <f t="shared" si="80"/>
        <v/>
      </c>
      <c r="AD254" s="26" t="str">
        <f>IF(OR(ISBLANK(U254),ISBLANK(Q254),U254="-"),"",IF(ISNA(MATCH(U254,libtwolang,0)),FALSE,IF(AND(Z254=TRUE,INDEX(codetform,MATCH(Qualifikation!Q254,libtform,0))&gt;=10311000,INDEX(codetform,MATCH(Qualifikation!Q254,libtform,0))&lt;=10319900),IF(AND(INDEX(codetwolang,MATCH(Qualifikation!U254,libtwolang,0))&gt;=1,INDEX(codetwolang,MATCH(Qualifikation!U254,libtwolang,0))&lt;=999),TRUE,FALSE),IF(AND(INDEX(codetwolang,MATCH(Qualifikation!U254,libtwolang,0))&gt;=10,INDEX(codetwolang,MATCH(Qualifikation!U254,libtwolang,0))&lt;=99),FALSE,TRUE))))</f>
        <v/>
      </c>
      <c r="AE254" s="26" t="str">
        <f t="shared" si="81"/>
        <v/>
      </c>
      <c r="AF254" s="62" t="str">
        <f t="shared" si="87"/>
        <v/>
      </c>
    </row>
    <row r="255" spans="1:32" x14ac:dyDescent="0.2">
      <c r="A255" s="46" t="str">
        <f t="shared" si="82"/>
        <v/>
      </c>
      <c r="B255" s="46" t="str">
        <f t="shared" si="66"/>
        <v/>
      </c>
      <c r="C255" s="71" t="str">
        <f t="shared" si="67"/>
        <v/>
      </c>
      <c r="D255" s="62" t="str">
        <f t="shared" si="68"/>
        <v/>
      </c>
      <c r="E255" s="62" t="str">
        <f t="shared" si="69"/>
        <v/>
      </c>
      <c r="F255" s="72" t="str">
        <f t="shared" si="70"/>
        <v/>
      </c>
      <c r="G255" s="72" t="str">
        <f t="shared" si="71"/>
        <v/>
      </c>
      <c r="H255" s="63" t="str">
        <f t="shared" si="72"/>
        <v/>
      </c>
      <c r="I255" s="63" t="str">
        <f t="shared" si="73"/>
        <v/>
      </c>
      <c r="J255" s="70" t="str">
        <f t="shared" si="74"/>
        <v/>
      </c>
      <c r="K255" s="70" t="str">
        <f t="shared" si="75"/>
        <v/>
      </c>
      <c r="L255" s="122" t="str">
        <f t="shared" si="76"/>
        <v/>
      </c>
      <c r="M255" s="122" t="str">
        <f t="shared" si="77"/>
        <v/>
      </c>
      <c r="N255" s="121" t="str">
        <f>IF(B255&lt;&gt;"",IF(INDEX(ctrlage,B255)=TRUE,Lieferung!$B$15-(YEAR(INDEX(pgebdat,B255))),""),"")</f>
        <v/>
      </c>
      <c r="O255" s="115"/>
      <c r="P255" s="113"/>
      <c r="Q255" s="116"/>
      <c r="R255" s="149"/>
      <c r="S255" s="116"/>
      <c r="T255" s="116"/>
      <c r="U255" s="116"/>
      <c r="V255" s="113"/>
      <c r="W255" s="155" t="str">
        <f t="shared" si="83"/>
        <v/>
      </c>
      <c r="X255" s="26" t="str">
        <f t="shared" si="78"/>
        <v/>
      </c>
      <c r="Y255" s="26" t="str">
        <f t="shared" si="79"/>
        <v/>
      </c>
      <c r="Z255" s="26" t="str">
        <f t="shared" si="84"/>
        <v/>
      </c>
      <c r="AA255" s="26" t="str">
        <f t="shared" si="85"/>
        <v/>
      </c>
      <c r="AB255" s="26" t="str">
        <f t="shared" si="86"/>
        <v/>
      </c>
      <c r="AC255" s="26" t="str">
        <f t="shared" si="80"/>
        <v/>
      </c>
      <c r="AD255" s="26" t="str">
        <f>IF(OR(ISBLANK(U255),ISBLANK(Q255),U255="-"),"",IF(ISNA(MATCH(U255,libtwolang,0)),FALSE,IF(AND(Z255=TRUE,INDEX(codetform,MATCH(Qualifikation!Q255,libtform,0))&gt;=10311000,INDEX(codetform,MATCH(Qualifikation!Q255,libtform,0))&lt;=10319900),IF(AND(INDEX(codetwolang,MATCH(Qualifikation!U255,libtwolang,0))&gt;=1,INDEX(codetwolang,MATCH(Qualifikation!U255,libtwolang,0))&lt;=999),TRUE,FALSE),IF(AND(INDEX(codetwolang,MATCH(Qualifikation!U255,libtwolang,0))&gt;=10,INDEX(codetwolang,MATCH(Qualifikation!U255,libtwolang,0))&lt;=99),FALSE,TRUE))))</f>
        <v/>
      </c>
      <c r="AE255" s="26" t="str">
        <f t="shared" si="81"/>
        <v/>
      </c>
      <c r="AF255" s="62" t="str">
        <f t="shared" si="87"/>
        <v/>
      </c>
    </row>
    <row r="256" spans="1:32" x14ac:dyDescent="0.2">
      <c r="A256" s="46" t="str">
        <f t="shared" si="82"/>
        <v/>
      </c>
      <c r="B256" s="46" t="str">
        <f t="shared" si="66"/>
        <v/>
      </c>
      <c r="C256" s="71" t="str">
        <f t="shared" si="67"/>
        <v/>
      </c>
      <c r="D256" s="62" t="str">
        <f t="shared" si="68"/>
        <v/>
      </c>
      <c r="E256" s="62" t="str">
        <f t="shared" si="69"/>
        <v/>
      </c>
      <c r="F256" s="72" t="str">
        <f t="shared" si="70"/>
        <v/>
      </c>
      <c r="G256" s="72" t="str">
        <f t="shared" si="71"/>
        <v/>
      </c>
      <c r="H256" s="63" t="str">
        <f t="shared" si="72"/>
        <v/>
      </c>
      <c r="I256" s="63" t="str">
        <f t="shared" si="73"/>
        <v/>
      </c>
      <c r="J256" s="70" t="str">
        <f t="shared" si="74"/>
        <v/>
      </c>
      <c r="K256" s="70" t="str">
        <f t="shared" si="75"/>
        <v/>
      </c>
      <c r="L256" s="122" t="str">
        <f t="shared" si="76"/>
        <v/>
      </c>
      <c r="M256" s="122" t="str">
        <f t="shared" si="77"/>
        <v/>
      </c>
      <c r="N256" s="121" t="str">
        <f>IF(B256&lt;&gt;"",IF(INDEX(ctrlage,B256)=TRUE,Lieferung!$B$15-(YEAR(INDEX(pgebdat,B256))),""),"")</f>
        <v/>
      </c>
      <c r="O256" s="115"/>
      <c r="P256" s="113"/>
      <c r="Q256" s="116"/>
      <c r="R256" s="149"/>
      <c r="S256" s="116"/>
      <c r="T256" s="116"/>
      <c r="U256" s="116"/>
      <c r="V256" s="113"/>
      <c r="W256" s="155" t="str">
        <f t="shared" si="83"/>
        <v/>
      </c>
      <c r="X256" s="26" t="str">
        <f t="shared" si="78"/>
        <v/>
      </c>
      <c r="Y256" s="26" t="str">
        <f t="shared" si="79"/>
        <v/>
      </c>
      <c r="Z256" s="26" t="str">
        <f t="shared" si="84"/>
        <v/>
      </c>
      <c r="AA256" s="26" t="str">
        <f t="shared" si="85"/>
        <v/>
      </c>
      <c r="AB256" s="26" t="str">
        <f t="shared" si="86"/>
        <v/>
      </c>
      <c r="AC256" s="26" t="str">
        <f t="shared" si="80"/>
        <v/>
      </c>
      <c r="AD256" s="26" t="str">
        <f>IF(OR(ISBLANK(U256),ISBLANK(Q256),U256="-"),"",IF(ISNA(MATCH(U256,libtwolang,0)),FALSE,IF(AND(Z256=TRUE,INDEX(codetform,MATCH(Qualifikation!Q256,libtform,0))&gt;=10311000,INDEX(codetform,MATCH(Qualifikation!Q256,libtform,0))&lt;=10319900),IF(AND(INDEX(codetwolang,MATCH(Qualifikation!U256,libtwolang,0))&gt;=1,INDEX(codetwolang,MATCH(Qualifikation!U256,libtwolang,0))&lt;=999),TRUE,FALSE),IF(AND(INDEX(codetwolang,MATCH(Qualifikation!U256,libtwolang,0))&gt;=10,INDEX(codetwolang,MATCH(Qualifikation!U256,libtwolang,0))&lt;=99),FALSE,TRUE))))</f>
        <v/>
      </c>
      <c r="AE256" s="26" t="str">
        <f t="shared" si="81"/>
        <v/>
      </c>
      <c r="AF256" s="62" t="str">
        <f t="shared" si="87"/>
        <v/>
      </c>
    </row>
    <row r="257" spans="1:32" x14ac:dyDescent="0.2">
      <c r="A257" s="46" t="str">
        <f t="shared" si="82"/>
        <v/>
      </c>
      <c r="B257" s="46" t="str">
        <f t="shared" si="66"/>
        <v/>
      </c>
      <c r="C257" s="71" t="str">
        <f t="shared" si="67"/>
        <v/>
      </c>
      <c r="D257" s="62" t="str">
        <f t="shared" si="68"/>
        <v/>
      </c>
      <c r="E257" s="62" t="str">
        <f t="shared" si="69"/>
        <v/>
      </c>
      <c r="F257" s="72" t="str">
        <f t="shared" si="70"/>
        <v/>
      </c>
      <c r="G257" s="72" t="str">
        <f t="shared" si="71"/>
        <v/>
      </c>
      <c r="H257" s="63" t="str">
        <f t="shared" si="72"/>
        <v/>
      </c>
      <c r="I257" s="63" t="str">
        <f t="shared" si="73"/>
        <v/>
      </c>
      <c r="J257" s="70" t="str">
        <f t="shared" si="74"/>
        <v/>
      </c>
      <c r="K257" s="70" t="str">
        <f t="shared" si="75"/>
        <v/>
      </c>
      <c r="L257" s="122" t="str">
        <f t="shared" si="76"/>
        <v/>
      </c>
      <c r="M257" s="122" t="str">
        <f t="shared" si="77"/>
        <v/>
      </c>
      <c r="N257" s="121" t="str">
        <f>IF(B257&lt;&gt;"",IF(INDEX(ctrlage,B257)=TRUE,Lieferung!$B$15-(YEAR(INDEX(pgebdat,B257))),""),"")</f>
        <v/>
      </c>
      <c r="O257" s="115"/>
      <c r="P257" s="113"/>
      <c r="Q257" s="116"/>
      <c r="R257" s="149"/>
      <c r="S257" s="116"/>
      <c r="T257" s="116"/>
      <c r="U257" s="116"/>
      <c r="V257" s="113"/>
      <c r="W257" s="155" t="str">
        <f t="shared" si="83"/>
        <v/>
      </c>
      <c r="X257" s="26" t="str">
        <f t="shared" si="78"/>
        <v/>
      </c>
      <c r="Y257" s="26" t="str">
        <f t="shared" si="79"/>
        <v/>
      </c>
      <c r="Z257" s="26" t="str">
        <f t="shared" si="84"/>
        <v/>
      </c>
      <c r="AA257" s="26" t="str">
        <f t="shared" si="85"/>
        <v/>
      </c>
      <c r="AB257" s="26" t="str">
        <f t="shared" si="86"/>
        <v/>
      </c>
      <c r="AC257" s="26" t="str">
        <f t="shared" si="80"/>
        <v/>
      </c>
      <c r="AD257" s="26" t="str">
        <f>IF(OR(ISBLANK(U257),ISBLANK(Q257),U257="-"),"",IF(ISNA(MATCH(U257,libtwolang,0)),FALSE,IF(AND(Z257=TRUE,INDEX(codetform,MATCH(Qualifikation!Q257,libtform,0))&gt;=10311000,INDEX(codetform,MATCH(Qualifikation!Q257,libtform,0))&lt;=10319900),IF(AND(INDEX(codetwolang,MATCH(Qualifikation!U257,libtwolang,0))&gt;=1,INDEX(codetwolang,MATCH(Qualifikation!U257,libtwolang,0))&lt;=999),TRUE,FALSE),IF(AND(INDEX(codetwolang,MATCH(Qualifikation!U257,libtwolang,0))&gt;=10,INDEX(codetwolang,MATCH(Qualifikation!U257,libtwolang,0))&lt;=99),FALSE,TRUE))))</f>
        <v/>
      </c>
      <c r="AE257" s="26" t="str">
        <f t="shared" si="81"/>
        <v/>
      </c>
      <c r="AF257" s="62" t="str">
        <f t="shared" si="87"/>
        <v/>
      </c>
    </row>
    <row r="258" spans="1:32" x14ac:dyDescent="0.2">
      <c r="A258" s="46" t="str">
        <f t="shared" si="82"/>
        <v/>
      </c>
      <c r="B258" s="46" t="str">
        <f t="shared" si="66"/>
        <v/>
      </c>
      <c r="C258" s="71" t="str">
        <f t="shared" si="67"/>
        <v/>
      </c>
      <c r="D258" s="62" t="str">
        <f t="shared" si="68"/>
        <v/>
      </c>
      <c r="E258" s="62" t="str">
        <f t="shared" si="69"/>
        <v/>
      </c>
      <c r="F258" s="72" t="str">
        <f t="shared" si="70"/>
        <v/>
      </c>
      <c r="G258" s="72" t="str">
        <f t="shared" si="71"/>
        <v/>
      </c>
      <c r="H258" s="63" t="str">
        <f t="shared" si="72"/>
        <v/>
      </c>
      <c r="I258" s="63" t="str">
        <f t="shared" si="73"/>
        <v/>
      </c>
      <c r="J258" s="70" t="str">
        <f t="shared" si="74"/>
        <v/>
      </c>
      <c r="K258" s="70" t="str">
        <f t="shared" si="75"/>
        <v/>
      </c>
      <c r="L258" s="122" t="str">
        <f t="shared" si="76"/>
        <v/>
      </c>
      <c r="M258" s="122" t="str">
        <f t="shared" si="77"/>
        <v/>
      </c>
      <c r="N258" s="121" t="str">
        <f>IF(B258&lt;&gt;"",IF(INDEX(ctrlage,B258)=TRUE,Lieferung!$B$15-(YEAR(INDEX(pgebdat,B258))),""),"")</f>
        <v/>
      </c>
      <c r="O258" s="115"/>
      <c r="P258" s="113"/>
      <c r="Q258" s="116"/>
      <c r="R258" s="149"/>
      <c r="S258" s="116"/>
      <c r="T258" s="116"/>
      <c r="U258" s="116"/>
      <c r="V258" s="113"/>
      <c r="W258" s="155" t="str">
        <f t="shared" si="83"/>
        <v/>
      </c>
      <c r="X258" s="26" t="str">
        <f t="shared" si="78"/>
        <v/>
      </c>
      <c r="Y258" s="26" t="str">
        <f t="shared" si="79"/>
        <v/>
      </c>
      <c r="Z258" s="26" t="str">
        <f t="shared" si="84"/>
        <v/>
      </c>
      <c r="AA258" s="26" t="str">
        <f t="shared" si="85"/>
        <v/>
      </c>
      <c r="AB258" s="26" t="str">
        <f t="shared" si="86"/>
        <v/>
      </c>
      <c r="AC258" s="26" t="str">
        <f t="shared" si="80"/>
        <v/>
      </c>
      <c r="AD258" s="26" t="str">
        <f>IF(OR(ISBLANK(U258),ISBLANK(Q258),U258="-"),"",IF(ISNA(MATCH(U258,libtwolang,0)),FALSE,IF(AND(Z258=TRUE,INDEX(codetform,MATCH(Qualifikation!Q258,libtform,0))&gt;=10311000,INDEX(codetform,MATCH(Qualifikation!Q258,libtform,0))&lt;=10319900),IF(AND(INDEX(codetwolang,MATCH(Qualifikation!U258,libtwolang,0))&gt;=1,INDEX(codetwolang,MATCH(Qualifikation!U258,libtwolang,0))&lt;=999),TRUE,FALSE),IF(AND(INDEX(codetwolang,MATCH(Qualifikation!U258,libtwolang,0))&gt;=10,INDEX(codetwolang,MATCH(Qualifikation!U258,libtwolang,0))&lt;=99),FALSE,TRUE))))</f>
        <v/>
      </c>
      <c r="AE258" s="26" t="str">
        <f t="shared" si="81"/>
        <v/>
      </c>
      <c r="AF258" s="62" t="str">
        <f t="shared" si="87"/>
        <v/>
      </c>
    </row>
    <row r="259" spans="1:32" x14ac:dyDescent="0.2">
      <c r="A259" s="46" t="str">
        <f t="shared" si="82"/>
        <v/>
      </c>
      <c r="B259" s="46" t="str">
        <f t="shared" si="66"/>
        <v/>
      </c>
      <c r="C259" s="71" t="str">
        <f t="shared" si="67"/>
        <v/>
      </c>
      <c r="D259" s="62" t="str">
        <f t="shared" si="68"/>
        <v/>
      </c>
      <c r="E259" s="62" t="str">
        <f t="shared" si="69"/>
        <v/>
      </c>
      <c r="F259" s="72" t="str">
        <f t="shared" si="70"/>
        <v/>
      </c>
      <c r="G259" s="72" t="str">
        <f t="shared" si="71"/>
        <v/>
      </c>
      <c r="H259" s="63" t="str">
        <f t="shared" si="72"/>
        <v/>
      </c>
      <c r="I259" s="63" t="str">
        <f t="shared" si="73"/>
        <v/>
      </c>
      <c r="J259" s="70" t="str">
        <f t="shared" si="74"/>
        <v/>
      </c>
      <c r="K259" s="70" t="str">
        <f t="shared" si="75"/>
        <v/>
      </c>
      <c r="L259" s="122" t="str">
        <f t="shared" si="76"/>
        <v/>
      </c>
      <c r="M259" s="122" t="str">
        <f t="shared" si="77"/>
        <v/>
      </c>
      <c r="N259" s="121" t="str">
        <f>IF(B259&lt;&gt;"",IF(INDEX(ctrlage,B259)=TRUE,Lieferung!$B$15-(YEAR(INDEX(pgebdat,B259))),""),"")</f>
        <v/>
      </c>
      <c r="O259" s="115"/>
      <c r="P259" s="113"/>
      <c r="Q259" s="116"/>
      <c r="R259" s="149"/>
      <c r="S259" s="116"/>
      <c r="T259" s="116"/>
      <c r="U259" s="116"/>
      <c r="V259" s="113"/>
      <c r="W259" s="155" t="str">
        <f t="shared" si="83"/>
        <v/>
      </c>
      <c r="X259" s="26" t="str">
        <f t="shared" si="78"/>
        <v/>
      </c>
      <c r="Y259" s="26" t="str">
        <f t="shared" si="79"/>
        <v/>
      </c>
      <c r="Z259" s="26" t="str">
        <f t="shared" si="84"/>
        <v/>
      </c>
      <c r="AA259" s="26" t="str">
        <f t="shared" si="85"/>
        <v/>
      </c>
      <c r="AB259" s="26" t="str">
        <f t="shared" si="86"/>
        <v/>
      </c>
      <c r="AC259" s="26" t="str">
        <f t="shared" si="80"/>
        <v/>
      </c>
      <c r="AD259" s="26" t="str">
        <f>IF(OR(ISBLANK(U259),ISBLANK(Q259),U259="-"),"",IF(ISNA(MATCH(U259,libtwolang,0)),FALSE,IF(AND(Z259=TRUE,INDEX(codetform,MATCH(Qualifikation!Q259,libtform,0))&gt;=10311000,INDEX(codetform,MATCH(Qualifikation!Q259,libtform,0))&lt;=10319900),IF(AND(INDEX(codetwolang,MATCH(Qualifikation!U259,libtwolang,0))&gt;=1,INDEX(codetwolang,MATCH(Qualifikation!U259,libtwolang,0))&lt;=999),TRUE,FALSE),IF(AND(INDEX(codetwolang,MATCH(Qualifikation!U259,libtwolang,0))&gt;=10,INDEX(codetwolang,MATCH(Qualifikation!U259,libtwolang,0))&lt;=99),FALSE,TRUE))))</f>
        <v/>
      </c>
      <c r="AE259" s="26" t="str">
        <f t="shared" si="81"/>
        <v/>
      </c>
      <c r="AF259" s="62" t="str">
        <f t="shared" si="87"/>
        <v/>
      </c>
    </row>
    <row r="260" spans="1:32" x14ac:dyDescent="0.2">
      <c r="A260" s="46" t="str">
        <f t="shared" si="82"/>
        <v/>
      </c>
      <c r="B260" s="46" t="str">
        <f t="shared" si="66"/>
        <v/>
      </c>
      <c r="C260" s="71" t="str">
        <f t="shared" si="67"/>
        <v/>
      </c>
      <c r="D260" s="62" t="str">
        <f t="shared" si="68"/>
        <v/>
      </c>
      <c r="E260" s="62" t="str">
        <f t="shared" si="69"/>
        <v/>
      </c>
      <c r="F260" s="72" t="str">
        <f t="shared" si="70"/>
        <v/>
      </c>
      <c r="G260" s="72" t="str">
        <f t="shared" si="71"/>
        <v/>
      </c>
      <c r="H260" s="63" t="str">
        <f t="shared" si="72"/>
        <v/>
      </c>
      <c r="I260" s="63" t="str">
        <f t="shared" si="73"/>
        <v/>
      </c>
      <c r="J260" s="70" t="str">
        <f t="shared" si="74"/>
        <v/>
      </c>
      <c r="K260" s="70" t="str">
        <f t="shared" si="75"/>
        <v/>
      </c>
      <c r="L260" s="122" t="str">
        <f t="shared" si="76"/>
        <v/>
      </c>
      <c r="M260" s="122" t="str">
        <f t="shared" si="77"/>
        <v/>
      </c>
      <c r="N260" s="121" t="str">
        <f>IF(B260&lt;&gt;"",IF(INDEX(ctrlage,B260)=TRUE,Lieferung!$B$15-(YEAR(INDEX(pgebdat,B260))),""),"")</f>
        <v/>
      </c>
      <c r="O260" s="115"/>
      <c r="P260" s="113"/>
      <c r="Q260" s="116"/>
      <c r="R260" s="149"/>
      <c r="S260" s="116"/>
      <c r="T260" s="116"/>
      <c r="U260" s="116"/>
      <c r="V260" s="113"/>
      <c r="W260" s="155" t="str">
        <f t="shared" si="83"/>
        <v/>
      </c>
      <c r="X260" s="26" t="str">
        <f t="shared" si="78"/>
        <v/>
      </c>
      <c r="Y260" s="26" t="str">
        <f t="shared" si="79"/>
        <v/>
      </c>
      <c r="Z260" s="26" t="str">
        <f t="shared" si="84"/>
        <v/>
      </c>
      <c r="AA260" s="26" t="str">
        <f t="shared" si="85"/>
        <v/>
      </c>
      <c r="AB260" s="26" t="str">
        <f t="shared" si="86"/>
        <v/>
      </c>
      <c r="AC260" s="26" t="str">
        <f t="shared" si="80"/>
        <v/>
      </c>
      <c r="AD260" s="26" t="str">
        <f>IF(OR(ISBLANK(U260),ISBLANK(Q260),U260="-"),"",IF(ISNA(MATCH(U260,libtwolang,0)),FALSE,IF(AND(Z260=TRUE,INDEX(codetform,MATCH(Qualifikation!Q260,libtform,0))&gt;=10311000,INDEX(codetform,MATCH(Qualifikation!Q260,libtform,0))&lt;=10319900),IF(AND(INDEX(codetwolang,MATCH(Qualifikation!U260,libtwolang,0))&gt;=1,INDEX(codetwolang,MATCH(Qualifikation!U260,libtwolang,0))&lt;=999),TRUE,FALSE),IF(AND(INDEX(codetwolang,MATCH(Qualifikation!U260,libtwolang,0))&gt;=10,INDEX(codetwolang,MATCH(Qualifikation!U260,libtwolang,0))&lt;=99),FALSE,TRUE))))</f>
        <v/>
      </c>
      <c r="AE260" s="26" t="str">
        <f t="shared" si="81"/>
        <v/>
      </c>
      <c r="AF260" s="62" t="str">
        <f t="shared" si="87"/>
        <v/>
      </c>
    </row>
    <row r="261" spans="1:32" x14ac:dyDescent="0.2">
      <c r="A261" s="46" t="str">
        <f t="shared" si="82"/>
        <v/>
      </c>
      <c r="B261" s="46" t="str">
        <f t="shared" si="66"/>
        <v/>
      </c>
      <c r="C261" s="71" t="str">
        <f t="shared" si="67"/>
        <v/>
      </c>
      <c r="D261" s="62" t="str">
        <f t="shared" si="68"/>
        <v/>
      </c>
      <c r="E261" s="62" t="str">
        <f t="shared" si="69"/>
        <v/>
      </c>
      <c r="F261" s="72" t="str">
        <f t="shared" si="70"/>
        <v/>
      </c>
      <c r="G261" s="72" t="str">
        <f t="shared" si="71"/>
        <v/>
      </c>
      <c r="H261" s="63" t="str">
        <f t="shared" si="72"/>
        <v/>
      </c>
      <c r="I261" s="63" t="str">
        <f t="shared" si="73"/>
        <v/>
      </c>
      <c r="J261" s="70" t="str">
        <f t="shared" si="74"/>
        <v/>
      </c>
      <c r="K261" s="70" t="str">
        <f t="shared" si="75"/>
        <v/>
      </c>
      <c r="L261" s="122" t="str">
        <f t="shared" si="76"/>
        <v/>
      </c>
      <c r="M261" s="122" t="str">
        <f t="shared" si="77"/>
        <v/>
      </c>
      <c r="N261" s="121" t="str">
        <f>IF(B261&lt;&gt;"",IF(INDEX(ctrlage,B261)=TRUE,Lieferung!$B$15-(YEAR(INDEX(pgebdat,B261))),""),"")</f>
        <v/>
      </c>
      <c r="O261" s="115"/>
      <c r="P261" s="113"/>
      <c r="Q261" s="116"/>
      <c r="R261" s="149"/>
      <c r="S261" s="116"/>
      <c r="T261" s="116"/>
      <c r="U261" s="116"/>
      <c r="V261" s="113"/>
      <c r="W261" s="155" t="str">
        <f t="shared" si="83"/>
        <v/>
      </c>
      <c r="X261" s="26" t="str">
        <f t="shared" si="78"/>
        <v/>
      </c>
      <c r="Y261" s="26" t="str">
        <f t="shared" si="79"/>
        <v/>
      </c>
      <c r="Z261" s="26" t="str">
        <f t="shared" si="84"/>
        <v/>
      </c>
      <c r="AA261" s="26" t="str">
        <f t="shared" si="85"/>
        <v/>
      </c>
      <c r="AB261" s="26" t="str">
        <f t="shared" si="86"/>
        <v/>
      </c>
      <c r="AC261" s="26" t="str">
        <f t="shared" si="80"/>
        <v/>
      </c>
      <c r="AD261" s="26" t="str">
        <f>IF(OR(ISBLANK(U261),ISBLANK(Q261),U261="-"),"",IF(ISNA(MATCH(U261,libtwolang,0)),FALSE,IF(AND(Z261=TRUE,INDEX(codetform,MATCH(Qualifikation!Q261,libtform,0))&gt;=10311000,INDEX(codetform,MATCH(Qualifikation!Q261,libtform,0))&lt;=10319900),IF(AND(INDEX(codetwolang,MATCH(Qualifikation!U261,libtwolang,0))&gt;=1,INDEX(codetwolang,MATCH(Qualifikation!U261,libtwolang,0))&lt;=999),TRUE,FALSE),IF(AND(INDEX(codetwolang,MATCH(Qualifikation!U261,libtwolang,0))&gt;=10,INDEX(codetwolang,MATCH(Qualifikation!U261,libtwolang,0))&lt;=99),FALSE,TRUE))))</f>
        <v/>
      </c>
      <c r="AE261" s="26" t="str">
        <f t="shared" si="81"/>
        <v/>
      </c>
      <c r="AF261" s="62" t="str">
        <f t="shared" si="87"/>
        <v/>
      </c>
    </row>
    <row r="262" spans="1:32" x14ac:dyDescent="0.2">
      <c r="A262" s="46" t="str">
        <f t="shared" si="82"/>
        <v/>
      </c>
      <c r="B262" s="46" t="str">
        <f t="shared" si="66"/>
        <v/>
      </c>
      <c r="C262" s="71" t="str">
        <f t="shared" si="67"/>
        <v/>
      </c>
      <c r="D262" s="62" t="str">
        <f t="shared" si="68"/>
        <v/>
      </c>
      <c r="E262" s="62" t="str">
        <f t="shared" si="69"/>
        <v/>
      </c>
      <c r="F262" s="72" t="str">
        <f t="shared" si="70"/>
        <v/>
      </c>
      <c r="G262" s="72" t="str">
        <f t="shared" si="71"/>
        <v/>
      </c>
      <c r="H262" s="63" t="str">
        <f t="shared" si="72"/>
        <v/>
      </c>
      <c r="I262" s="63" t="str">
        <f t="shared" si="73"/>
        <v/>
      </c>
      <c r="J262" s="70" t="str">
        <f t="shared" si="74"/>
        <v/>
      </c>
      <c r="K262" s="70" t="str">
        <f t="shared" si="75"/>
        <v/>
      </c>
      <c r="L262" s="122" t="str">
        <f t="shared" si="76"/>
        <v/>
      </c>
      <c r="M262" s="122" t="str">
        <f t="shared" si="77"/>
        <v/>
      </c>
      <c r="N262" s="121" t="str">
        <f>IF(B262&lt;&gt;"",IF(INDEX(ctrlage,B262)=TRUE,Lieferung!$B$15-(YEAR(INDEX(pgebdat,B262))),""),"")</f>
        <v/>
      </c>
      <c r="O262" s="115"/>
      <c r="P262" s="113"/>
      <c r="Q262" s="116"/>
      <c r="R262" s="149"/>
      <c r="S262" s="116"/>
      <c r="T262" s="116"/>
      <c r="U262" s="116"/>
      <c r="V262" s="113"/>
      <c r="W262" s="155" t="str">
        <f t="shared" si="83"/>
        <v/>
      </c>
      <c r="X262" s="26" t="str">
        <f t="shared" si="78"/>
        <v/>
      </c>
      <c r="Y262" s="26" t="str">
        <f t="shared" si="79"/>
        <v/>
      </c>
      <c r="Z262" s="26" t="str">
        <f t="shared" si="84"/>
        <v/>
      </c>
      <c r="AA262" s="26" t="str">
        <f t="shared" si="85"/>
        <v/>
      </c>
      <c r="AB262" s="26" t="str">
        <f t="shared" si="86"/>
        <v/>
      </c>
      <c r="AC262" s="26" t="str">
        <f t="shared" si="80"/>
        <v/>
      </c>
      <c r="AD262" s="26" t="str">
        <f>IF(OR(ISBLANK(U262),ISBLANK(Q262),U262="-"),"",IF(ISNA(MATCH(U262,libtwolang,0)),FALSE,IF(AND(Z262=TRUE,INDEX(codetform,MATCH(Qualifikation!Q262,libtform,0))&gt;=10311000,INDEX(codetform,MATCH(Qualifikation!Q262,libtform,0))&lt;=10319900),IF(AND(INDEX(codetwolang,MATCH(Qualifikation!U262,libtwolang,0))&gt;=1,INDEX(codetwolang,MATCH(Qualifikation!U262,libtwolang,0))&lt;=999),TRUE,FALSE),IF(AND(INDEX(codetwolang,MATCH(Qualifikation!U262,libtwolang,0))&gt;=10,INDEX(codetwolang,MATCH(Qualifikation!U262,libtwolang,0))&lt;=99),FALSE,TRUE))))</f>
        <v/>
      </c>
      <c r="AE262" s="26" t="str">
        <f t="shared" si="81"/>
        <v/>
      </c>
      <c r="AF262" s="62" t="str">
        <f t="shared" si="87"/>
        <v/>
      </c>
    </row>
    <row r="263" spans="1:32" x14ac:dyDescent="0.2">
      <c r="A263" s="46" t="str">
        <f t="shared" si="82"/>
        <v/>
      </c>
      <c r="B263" s="46" t="str">
        <f t="shared" si="66"/>
        <v/>
      </c>
      <c r="C263" s="71" t="str">
        <f t="shared" si="67"/>
        <v/>
      </c>
      <c r="D263" s="62" t="str">
        <f t="shared" si="68"/>
        <v/>
      </c>
      <c r="E263" s="62" t="str">
        <f t="shared" si="69"/>
        <v/>
      </c>
      <c r="F263" s="72" t="str">
        <f t="shared" si="70"/>
        <v/>
      </c>
      <c r="G263" s="72" t="str">
        <f t="shared" si="71"/>
        <v/>
      </c>
      <c r="H263" s="63" t="str">
        <f t="shared" si="72"/>
        <v/>
      </c>
      <c r="I263" s="63" t="str">
        <f t="shared" si="73"/>
        <v/>
      </c>
      <c r="J263" s="70" t="str">
        <f t="shared" si="74"/>
        <v/>
      </c>
      <c r="K263" s="70" t="str">
        <f t="shared" si="75"/>
        <v/>
      </c>
      <c r="L263" s="122" t="str">
        <f t="shared" si="76"/>
        <v/>
      </c>
      <c r="M263" s="122" t="str">
        <f t="shared" si="77"/>
        <v/>
      </c>
      <c r="N263" s="121" t="str">
        <f>IF(B263&lt;&gt;"",IF(INDEX(ctrlage,B263)=TRUE,Lieferung!$B$15-(YEAR(INDEX(pgebdat,B263))),""),"")</f>
        <v/>
      </c>
      <c r="O263" s="115"/>
      <c r="P263" s="113"/>
      <c r="Q263" s="116"/>
      <c r="R263" s="149"/>
      <c r="S263" s="116"/>
      <c r="T263" s="116"/>
      <c r="U263" s="116"/>
      <c r="V263" s="113"/>
      <c r="W263" s="155" t="str">
        <f t="shared" si="83"/>
        <v/>
      </c>
      <c r="X263" s="26" t="str">
        <f t="shared" si="78"/>
        <v/>
      </c>
      <c r="Y263" s="26" t="str">
        <f t="shared" si="79"/>
        <v/>
      </c>
      <c r="Z263" s="26" t="str">
        <f t="shared" si="84"/>
        <v/>
      </c>
      <c r="AA263" s="26" t="str">
        <f t="shared" si="85"/>
        <v/>
      </c>
      <c r="AB263" s="26" t="str">
        <f t="shared" si="86"/>
        <v/>
      </c>
      <c r="AC263" s="26" t="str">
        <f t="shared" si="80"/>
        <v/>
      </c>
      <c r="AD263" s="26" t="str">
        <f>IF(OR(ISBLANK(U263),ISBLANK(Q263),U263="-"),"",IF(ISNA(MATCH(U263,libtwolang,0)),FALSE,IF(AND(Z263=TRUE,INDEX(codetform,MATCH(Qualifikation!Q263,libtform,0))&gt;=10311000,INDEX(codetform,MATCH(Qualifikation!Q263,libtform,0))&lt;=10319900),IF(AND(INDEX(codetwolang,MATCH(Qualifikation!U263,libtwolang,0))&gt;=1,INDEX(codetwolang,MATCH(Qualifikation!U263,libtwolang,0))&lt;=999),TRUE,FALSE),IF(AND(INDEX(codetwolang,MATCH(Qualifikation!U263,libtwolang,0))&gt;=10,INDEX(codetwolang,MATCH(Qualifikation!U263,libtwolang,0))&lt;=99),FALSE,TRUE))))</f>
        <v/>
      </c>
      <c r="AE263" s="26" t="str">
        <f t="shared" si="81"/>
        <v/>
      </c>
      <c r="AF263" s="62" t="str">
        <f t="shared" si="87"/>
        <v/>
      </c>
    </row>
    <row r="264" spans="1:32" x14ac:dyDescent="0.2">
      <c r="A264" s="46" t="str">
        <f t="shared" si="82"/>
        <v/>
      </c>
      <c r="B264" s="46" t="str">
        <f t="shared" si="66"/>
        <v/>
      </c>
      <c r="C264" s="71" t="str">
        <f t="shared" si="67"/>
        <v/>
      </c>
      <c r="D264" s="62" t="str">
        <f t="shared" si="68"/>
        <v/>
      </c>
      <c r="E264" s="62" t="str">
        <f t="shared" si="69"/>
        <v/>
      </c>
      <c r="F264" s="72" t="str">
        <f t="shared" si="70"/>
        <v/>
      </c>
      <c r="G264" s="72" t="str">
        <f t="shared" si="71"/>
        <v/>
      </c>
      <c r="H264" s="63" t="str">
        <f t="shared" si="72"/>
        <v/>
      </c>
      <c r="I264" s="63" t="str">
        <f t="shared" si="73"/>
        <v/>
      </c>
      <c r="J264" s="70" t="str">
        <f t="shared" si="74"/>
        <v/>
      </c>
      <c r="K264" s="70" t="str">
        <f t="shared" si="75"/>
        <v/>
      </c>
      <c r="L264" s="122" t="str">
        <f t="shared" si="76"/>
        <v/>
      </c>
      <c r="M264" s="122" t="str">
        <f t="shared" si="77"/>
        <v/>
      </c>
      <c r="N264" s="121" t="str">
        <f>IF(B264&lt;&gt;"",IF(INDEX(ctrlage,B264)=TRUE,Lieferung!$B$15-(YEAR(INDEX(pgebdat,B264))),""),"")</f>
        <v/>
      </c>
      <c r="O264" s="115"/>
      <c r="P264" s="113"/>
      <c r="Q264" s="116"/>
      <c r="R264" s="149"/>
      <c r="S264" s="116"/>
      <c r="T264" s="116"/>
      <c r="U264" s="116"/>
      <c r="V264" s="113"/>
      <c r="W264" s="155" t="str">
        <f t="shared" si="83"/>
        <v/>
      </c>
      <c r="X264" s="26" t="str">
        <f t="shared" si="78"/>
        <v/>
      </c>
      <c r="Y264" s="26" t="str">
        <f t="shared" si="79"/>
        <v/>
      </c>
      <c r="Z264" s="26" t="str">
        <f t="shared" si="84"/>
        <v/>
      </c>
      <c r="AA264" s="26" t="str">
        <f t="shared" si="85"/>
        <v/>
      </c>
      <c r="AB264" s="26" t="str">
        <f t="shared" si="86"/>
        <v/>
      </c>
      <c r="AC264" s="26" t="str">
        <f t="shared" si="80"/>
        <v/>
      </c>
      <c r="AD264" s="26" t="str">
        <f>IF(OR(ISBLANK(U264),ISBLANK(Q264),U264="-"),"",IF(ISNA(MATCH(U264,libtwolang,0)),FALSE,IF(AND(Z264=TRUE,INDEX(codetform,MATCH(Qualifikation!Q264,libtform,0))&gt;=10311000,INDEX(codetform,MATCH(Qualifikation!Q264,libtform,0))&lt;=10319900),IF(AND(INDEX(codetwolang,MATCH(Qualifikation!U264,libtwolang,0))&gt;=1,INDEX(codetwolang,MATCH(Qualifikation!U264,libtwolang,0))&lt;=999),TRUE,FALSE),IF(AND(INDEX(codetwolang,MATCH(Qualifikation!U264,libtwolang,0))&gt;=10,INDEX(codetwolang,MATCH(Qualifikation!U264,libtwolang,0))&lt;=99),FALSE,TRUE))))</f>
        <v/>
      </c>
      <c r="AE264" s="26" t="str">
        <f t="shared" si="81"/>
        <v/>
      </c>
      <c r="AF264" s="62" t="str">
        <f t="shared" si="87"/>
        <v/>
      </c>
    </row>
    <row r="265" spans="1:32" x14ac:dyDescent="0.2">
      <c r="A265" s="46" t="str">
        <f t="shared" si="82"/>
        <v/>
      </c>
      <c r="B265" s="46" t="str">
        <f t="shared" si="66"/>
        <v/>
      </c>
      <c r="C265" s="71" t="str">
        <f t="shared" si="67"/>
        <v/>
      </c>
      <c r="D265" s="62" t="str">
        <f t="shared" si="68"/>
        <v/>
      </c>
      <c r="E265" s="62" t="str">
        <f t="shared" si="69"/>
        <v/>
      </c>
      <c r="F265" s="72" t="str">
        <f t="shared" si="70"/>
        <v/>
      </c>
      <c r="G265" s="72" t="str">
        <f t="shared" si="71"/>
        <v/>
      </c>
      <c r="H265" s="63" t="str">
        <f t="shared" si="72"/>
        <v/>
      </c>
      <c r="I265" s="63" t="str">
        <f t="shared" si="73"/>
        <v/>
      </c>
      <c r="J265" s="70" t="str">
        <f t="shared" si="74"/>
        <v/>
      </c>
      <c r="K265" s="70" t="str">
        <f t="shared" si="75"/>
        <v/>
      </c>
      <c r="L265" s="122" t="str">
        <f t="shared" si="76"/>
        <v/>
      </c>
      <c r="M265" s="122" t="str">
        <f t="shared" si="77"/>
        <v/>
      </c>
      <c r="N265" s="121" t="str">
        <f>IF(B265&lt;&gt;"",IF(INDEX(ctrlage,B265)=TRUE,Lieferung!$B$15-(YEAR(INDEX(pgebdat,B265))),""),"")</f>
        <v/>
      </c>
      <c r="O265" s="115"/>
      <c r="P265" s="113"/>
      <c r="Q265" s="116"/>
      <c r="R265" s="149"/>
      <c r="S265" s="116"/>
      <c r="T265" s="116"/>
      <c r="U265" s="116"/>
      <c r="V265" s="113"/>
      <c r="W265" s="155" t="str">
        <f t="shared" si="83"/>
        <v/>
      </c>
      <c r="X265" s="26" t="str">
        <f t="shared" si="78"/>
        <v/>
      </c>
      <c r="Y265" s="26" t="str">
        <f t="shared" si="79"/>
        <v/>
      </c>
      <c r="Z265" s="26" t="str">
        <f t="shared" si="84"/>
        <v/>
      </c>
      <c r="AA265" s="26" t="str">
        <f t="shared" si="85"/>
        <v/>
      </c>
      <c r="AB265" s="26" t="str">
        <f t="shared" si="86"/>
        <v/>
      </c>
      <c r="AC265" s="26" t="str">
        <f t="shared" si="80"/>
        <v/>
      </c>
      <c r="AD265" s="26" t="str">
        <f>IF(OR(ISBLANK(U265),ISBLANK(Q265),U265="-"),"",IF(ISNA(MATCH(U265,libtwolang,0)),FALSE,IF(AND(Z265=TRUE,INDEX(codetform,MATCH(Qualifikation!Q265,libtform,0))&gt;=10311000,INDEX(codetform,MATCH(Qualifikation!Q265,libtform,0))&lt;=10319900),IF(AND(INDEX(codetwolang,MATCH(Qualifikation!U265,libtwolang,0))&gt;=1,INDEX(codetwolang,MATCH(Qualifikation!U265,libtwolang,0))&lt;=999),TRUE,FALSE),IF(AND(INDEX(codetwolang,MATCH(Qualifikation!U265,libtwolang,0))&gt;=10,INDEX(codetwolang,MATCH(Qualifikation!U265,libtwolang,0))&lt;=99),FALSE,TRUE))))</f>
        <v/>
      </c>
      <c r="AE265" s="26" t="str">
        <f t="shared" si="81"/>
        <v/>
      </c>
      <c r="AF265" s="62" t="str">
        <f t="shared" si="87"/>
        <v/>
      </c>
    </row>
    <row r="266" spans="1:32" x14ac:dyDescent="0.2">
      <c r="A266" s="46" t="str">
        <f t="shared" si="82"/>
        <v/>
      </c>
      <c r="B266" s="46" t="str">
        <f t="shared" si="66"/>
        <v/>
      </c>
      <c r="C266" s="71" t="str">
        <f t="shared" si="67"/>
        <v/>
      </c>
      <c r="D266" s="62" t="str">
        <f t="shared" si="68"/>
        <v/>
      </c>
      <c r="E266" s="62" t="str">
        <f t="shared" si="69"/>
        <v/>
      </c>
      <c r="F266" s="72" t="str">
        <f t="shared" si="70"/>
        <v/>
      </c>
      <c r="G266" s="72" t="str">
        <f t="shared" si="71"/>
        <v/>
      </c>
      <c r="H266" s="63" t="str">
        <f t="shared" si="72"/>
        <v/>
      </c>
      <c r="I266" s="63" t="str">
        <f t="shared" si="73"/>
        <v/>
      </c>
      <c r="J266" s="70" t="str">
        <f t="shared" si="74"/>
        <v/>
      </c>
      <c r="K266" s="70" t="str">
        <f t="shared" si="75"/>
        <v/>
      </c>
      <c r="L266" s="122" t="str">
        <f t="shared" si="76"/>
        <v/>
      </c>
      <c r="M266" s="122" t="str">
        <f t="shared" si="77"/>
        <v/>
      </c>
      <c r="N266" s="121" t="str">
        <f>IF(B266&lt;&gt;"",IF(INDEX(ctrlage,B266)=TRUE,Lieferung!$B$15-(YEAR(INDEX(pgebdat,B266))),""),"")</f>
        <v/>
      </c>
      <c r="O266" s="115"/>
      <c r="P266" s="113"/>
      <c r="Q266" s="116"/>
      <c r="R266" s="149"/>
      <c r="S266" s="116"/>
      <c r="T266" s="116"/>
      <c r="U266" s="116"/>
      <c r="V266" s="113"/>
      <c r="W266" s="155" t="str">
        <f t="shared" si="83"/>
        <v/>
      </c>
      <c r="X266" s="26" t="str">
        <f t="shared" si="78"/>
        <v/>
      </c>
      <c r="Y266" s="26" t="str">
        <f t="shared" si="79"/>
        <v/>
      </c>
      <c r="Z266" s="26" t="str">
        <f t="shared" si="84"/>
        <v/>
      </c>
      <c r="AA266" s="26" t="str">
        <f t="shared" si="85"/>
        <v/>
      </c>
      <c r="AB266" s="26" t="str">
        <f t="shared" si="86"/>
        <v/>
      </c>
      <c r="AC266" s="26" t="str">
        <f t="shared" si="80"/>
        <v/>
      </c>
      <c r="AD266" s="26" t="str">
        <f>IF(OR(ISBLANK(U266),ISBLANK(Q266),U266="-"),"",IF(ISNA(MATCH(U266,libtwolang,0)),FALSE,IF(AND(Z266=TRUE,INDEX(codetform,MATCH(Qualifikation!Q266,libtform,0))&gt;=10311000,INDEX(codetform,MATCH(Qualifikation!Q266,libtform,0))&lt;=10319900),IF(AND(INDEX(codetwolang,MATCH(Qualifikation!U266,libtwolang,0))&gt;=1,INDEX(codetwolang,MATCH(Qualifikation!U266,libtwolang,0))&lt;=999),TRUE,FALSE),IF(AND(INDEX(codetwolang,MATCH(Qualifikation!U266,libtwolang,0))&gt;=10,INDEX(codetwolang,MATCH(Qualifikation!U266,libtwolang,0))&lt;=99),FALSE,TRUE))))</f>
        <v/>
      </c>
      <c r="AE266" s="26" t="str">
        <f t="shared" si="81"/>
        <v/>
      </c>
      <c r="AF266" s="62" t="str">
        <f t="shared" si="87"/>
        <v/>
      </c>
    </row>
    <row r="267" spans="1:32" x14ac:dyDescent="0.2">
      <c r="A267" s="46" t="str">
        <f t="shared" si="82"/>
        <v/>
      </c>
      <c r="B267" s="46" t="str">
        <f t="shared" si="66"/>
        <v/>
      </c>
      <c r="C267" s="71" t="str">
        <f t="shared" si="67"/>
        <v/>
      </c>
      <c r="D267" s="62" t="str">
        <f t="shared" si="68"/>
        <v/>
      </c>
      <c r="E267" s="62" t="str">
        <f t="shared" si="69"/>
        <v/>
      </c>
      <c r="F267" s="72" t="str">
        <f t="shared" si="70"/>
        <v/>
      </c>
      <c r="G267" s="72" t="str">
        <f t="shared" si="71"/>
        <v/>
      </c>
      <c r="H267" s="63" t="str">
        <f t="shared" si="72"/>
        <v/>
      </c>
      <c r="I267" s="63" t="str">
        <f t="shared" si="73"/>
        <v/>
      </c>
      <c r="J267" s="70" t="str">
        <f t="shared" si="74"/>
        <v/>
      </c>
      <c r="K267" s="70" t="str">
        <f t="shared" si="75"/>
        <v/>
      </c>
      <c r="L267" s="122" t="str">
        <f t="shared" si="76"/>
        <v/>
      </c>
      <c r="M267" s="122" t="str">
        <f t="shared" si="77"/>
        <v/>
      </c>
      <c r="N267" s="121" t="str">
        <f>IF(B267&lt;&gt;"",IF(INDEX(ctrlage,B267)=TRUE,Lieferung!$B$15-(YEAR(INDEX(pgebdat,B267))),""),"")</f>
        <v/>
      </c>
      <c r="O267" s="115"/>
      <c r="P267" s="113"/>
      <c r="Q267" s="116"/>
      <c r="R267" s="149"/>
      <c r="S267" s="116"/>
      <c r="T267" s="116"/>
      <c r="U267" s="116"/>
      <c r="V267" s="113"/>
      <c r="W267" s="155" t="str">
        <f t="shared" si="83"/>
        <v/>
      </c>
      <c r="X267" s="26" t="str">
        <f t="shared" si="78"/>
        <v/>
      </c>
      <c r="Y267" s="26" t="str">
        <f t="shared" si="79"/>
        <v/>
      </c>
      <c r="Z267" s="26" t="str">
        <f t="shared" si="84"/>
        <v/>
      </c>
      <c r="AA267" s="26" t="str">
        <f t="shared" si="85"/>
        <v/>
      </c>
      <c r="AB267" s="26" t="str">
        <f t="shared" si="86"/>
        <v/>
      </c>
      <c r="AC267" s="26" t="str">
        <f t="shared" si="80"/>
        <v/>
      </c>
      <c r="AD267" s="26" t="str">
        <f>IF(OR(ISBLANK(U267),ISBLANK(Q267),U267="-"),"",IF(ISNA(MATCH(U267,libtwolang,0)),FALSE,IF(AND(Z267=TRUE,INDEX(codetform,MATCH(Qualifikation!Q267,libtform,0))&gt;=10311000,INDEX(codetform,MATCH(Qualifikation!Q267,libtform,0))&lt;=10319900),IF(AND(INDEX(codetwolang,MATCH(Qualifikation!U267,libtwolang,0))&gt;=1,INDEX(codetwolang,MATCH(Qualifikation!U267,libtwolang,0))&lt;=999),TRUE,FALSE),IF(AND(INDEX(codetwolang,MATCH(Qualifikation!U267,libtwolang,0))&gt;=10,INDEX(codetwolang,MATCH(Qualifikation!U267,libtwolang,0))&lt;=99),FALSE,TRUE))))</f>
        <v/>
      </c>
      <c r="AE267" s="26" t="str">
        <f t="shared" si="81"/>
        <v/>
      </c>
      <c r="AF267" s="62" t="str">
        <f t="shared" si="87"/>
        <v/>
      </c>
    </row>
    <row r="268" spans="1:32" x14ac:dyDescent="0.2">
      <c r="A268" s="46" t="str">
        <f t="shared" si="82"/>
        <v/>
      </c>
      <c r="B268" s="46" t="str">
        <f t="shared" ref="B268:B331" si="88">IF(O268&lt;&gt;"",IF(ISNA(MATCH(O268,persid,0)),"",IF(MATCH(O268,persid,0)=0,"",MATCH(O268,persid,0))),"")</f>
        <v/>
      </c>
      <c r="C268" s="71" t="str">
        <f t="shared" ref="C268:C331" si="89">IF(B268&lt;&gt;"",IF(INDEX(pkatid,B268)&gt;0,INDEX(pkatid,B268),""),"")</f>
        <v/>
      </c>
      <c r="D268" s="62" t="str">
        <f t="shared" ref="D268:D331" si="90">IF(B268&lt;&gt;"",IF(INDEX(psex,B268)&gt;0,INDEX(psex,B268),""),"")</f>
        <v/>
      </c>
      <c r="E268" s="62" t="str">
        <f t="shared" ref="E268:E331" si="91">IF(B268&lt;&gt;"",INDEX(ctrlsex,B268),"")</f>
        <v/>
      </c>
      <c r="F268" s="72" t="str">
        <f t="shared" ref="F268:F331" si="92">IF(B268&lt;&gt;"",IF(INDEX(pgebdat,B268)&gt;0,INDEX(pgebdat,B268),""),"")</f>
        <v/>
      </c>
      <c r="G268" s="72" t="str">
        <f t="shared" ref="G268:G331" si="93">IF(B268&lt;&gt;"",INDEX(ctrlage,B268),"")</f>
        <v/>
      </c>
      <c r="H268" s="63" t="str">
        <f t="shared" ref="H268:H331" si="94">IF(B268&lt;&gt;"",IF(INDEX(pdom,B268)&gt;0,INDEX(pdom,B268),""),"")</f>
        <v/>
      </c>
      <c r="I268" s="63" t="str">
        <f t="shared" ref="I268:I331" si="95">IF(B268&lt;&gt;"",INDEX(ctrldom,B268),"")</f>
        <v/>
      </c>
      <c r="J268" s="70" t="str">
        <f t="shared" ref="J268:J331" si="96">IF(B268&lt;&gt;"",IF(INDEX(pid,B268)&gt;0,INDEX(pid,B268),""),"")</f>
        <v/>
      </c>
      <c r="K268" s="70" t="str">
        <f t="shared" ref="K268:K331" si="97">IF(B268&lt;&gt;"",CONCATENATE(J268,S268),"")</f>
        <v/>
      </c>
      <c r="L268" s="122" t="str">
        <f t="shared" ref="L268:L331" si="98">IF(B268&lt;&gt;"",IF(INDEX(pname,B268)&gt;0,INDEX(pname,B268),""),"")</f>
        <v/>
      </c>
      <c r="M268" s="122" t="str">
        <f t="shared" ref="M268:M331" si="99">IF(B268&lt;&gt;"",IF(INDEX(psurname,B268)&gt;0,INDEX(psurname,B268),""),"")</f>
        <v/>
      </c>
      <c r="N268" s="121" t="str">
        <f>IF(B268&lt;&gt;"",IF(INDEX(ctrlage,B268)=TRUE,Lieferung!$B$15-(YEAR(INDEX(pgebdat,B268))),""),"")</f>
        <v/>
      </c>
      <c r="O268" s="115"/>
      <c r="P268" s="113"/>
      <c r="Q268" s="116"/>
      <c r="R268" s="149"/>
      <c r="S268" s="116"/>
      <c r="T268" s="116"/>
      <c r="U268" s="116"/>
      <c r="V268" s="113"/>
      <c r="W268" s="155" t="str">
        <f t="shared" si="83"/>
        <v/>
      </c>
      <c r="X268" s="26" t="str">
        <f t="shared" ref="X268:X311" si="100">IF(ISBLANK(O268),"",IF(OR(ISNA(MATCH(O268,persid,0)),O268="-"),FALSE,TRUE))</f>
        <v/>
      </c>
      <c r="Y268" s="26" t="str">
        <f t="shared" ref="Y268:Y311" si="101">IF(ISBLANK(P268),"",IF(OR(ISNA(MATCH(P268,libinst,0)),P268="-"),FALSE,TRUE))</f>
        <v/>
      </c>
      <c r="Z268" s="26" t="str">
        <f t="shared" si="84"/>
        <v/>
      </c>
      <c r="AA268" s="26" t="str">
        <f t="shared" si="85"/>
        <v/>
      </c>
      <c r="AB268" s="26" t="str">
        <f t="shared" si="86"/>
        <v/>
      </c>
      <c r="AC268" s="26" t="str">
        <f t="shared" ref="AC268:AC311" si="102">IF(ISBLANK(T268),"",IF(OR(ISNA(MATCH(T268,libresult,0)),T268="-"),FALSE,TRUE))</f>
        <v/>
      </c>
      <c r="AD268" s="26" t="str">
        <f>IF(OR(ISBLANK(U268),ISBLANK(Q268),U268="-"),"",IF(ISNA(MATCH(U268,libtwolang,0)),FALSE,IF(AND(Z268=TRUE,INDEX(codetform,MATCH(Qualifikation!Q268,libtform,0))&gt;=10311000,INDEX(codetform,MATCH(Qualifikation!Q268,libtform,0))&lt;=10319900),IF(AND(INDEX(codetwolang,MATCH(Qualifikation!U268,libtwolang,0))&gt;=1,INDEX(codetwolang,MATCH(Qualifikation!U268,libtwolang,0))&lt;=999),TRUE,FALSE),IF(AND(INDEX(codetwolang,MATCH(Qualifikation!U268,libtwolang,0))&gt;=10,INDEX(codetwolang,MATCH(Qualifikation!U268,libtwolang,0))&lt;=99),FALSE,TRUE))))</f>
        <v/>
      </c>
      <c r="AE268" s="26" t="str">
        <f t="shared" ref="AE268:AE331" si="103">IF(OR(G268&lt;&gt;TRUE,Z268&lt;&gt;TRUE),"",IF(OR(N268&gt;INDEX(valmaxalt,MATCH(Q268,libtform,0)),N268&lt;INDEX(valminalt,MATCH(Q268,libtform,0))),FALSE,TRUE))</f>
        <v/>
      </c>
      <c r="AF268" s="62" t="str">
        <f t="shared" si="87"/>
        <v/>
      </c>
    </row>
    <row r="269" spans="1:32" x14ac:dyDescent="0.2">
      <c r="A269" s="46" t="str">
        <f t="shared" ref="A269:A332" si="104">IF(ISBLANK(O269),"",IF(COUNTA(P269:T269)&lt;5,"Unvollständig",IF(OR(COUNTIF(W269:AD269,FALSE)&gt;0,COUNTIF(W269:AC269,#N/A)&gt;0),"Fehler",IF(AE269=FALSE,"Achtung","OK"))))</f>
        <v/>
      </c>
      <c r="B269" s="46" t="str">
        <f t="shared" si="88"/>
        <v/>
      </c>
      <c r="C269" s="71" t="str">
        <f t="shared" si="89"/>
        <v/>
      </c>
      <c r="D269" s="62" t="str">
        <f t="shared" si="90"/>
        <v/>
      </c>
      <c r="E269" s="62" t="str">
        <f t="shared" si="91"/>
        <v/>
      </c>
      <c r="F269" s="72" t="str">
        <f t="shared" si="92"/>
        <v/>
      </c>
      <c r="G269" s="72" t="str">
        <f t="shared" si="93"/>
        <v/>
      </c>
      <c r="H269" s="63" t="str">
        <f t="shared" si="94"/>
        <v/>
      </c>
      <c r="I269" s="63" t="str">
        <f t="shared" si="95"/>
        <v/>
      </c>
      <c r="J269" s="70" t="str">
        <f t="shared" si="96"/>
        <v/>
      </c>
      <c r="K269" s="70" t="str">
        <f t="shared" si="97"/>
        <v/>
      </c>
      <c r="L269" s="122" t="str">
        <f t="shared" si="98"/>
        <v/>
      </c>
      <c r="M269" s="122" t="str">
        <f t="shared" si="99"/>
        <v/>
      </c>
      <c r="N269" s="121" t="str">
        <f>IF(B269&lt;&gt;"",IF(INDEX(ctrlage,B269)=TRUE,Lieferung!$B$15-(YEAR(INDEX(pgebdat,B269))),""),"")</f>
        <v/>
      </c>
      <c r="O269" s="115"/>
      <c r="P269" s="113"/>
      <c r="Q269" s="116"/>
      <c r="R269" s="149"/>
      <c r="S269" s="116"/>
      <c r="T269" s="116"/>
      <c r="U269" s="116"/>
      <c r="V269" s="113"/>
      <c r="W269" s="155" t="str">
        <f t="shared" ref="W269:W332" si="105">IF(K269="","",NOT(COUNTIF($K$12:$K$1011,$K269)&gt;1))</f>
        <v/>
      </c>
      <c r="X269" s="26" t="str">
        <f t="shared" si="100"/>
        <v/>
      </c>
      <c r="Y269" s="26" t="str">
        <f t="shared" si="101"/>
        <v/>
      </c>
      <c r="Z269" s="26" t="str">
        <f t="shared" ref="Z269:Z311" si="106">IF(ISBLANK(Q269),"",IF(OR(ISNA(MATCH(Q269,libtform,0)),Q269="-"),FALSE,TRUE))</f>
        <v/>
      </c>
      <c r="AA269" s="26" t="str">
        <f t="shared" ref="AA269:AA311" si="107">IF(ISBLANK(R269),"",IF(AND(R269 &gt; DATE(1925,1,1),R269 &lt; DATE(2100,1,1)),TRUE,FALSE))</f>
        <v/>
      </c>
      <c r="AB269" s="26" t="str">
        <f t="shared" ref="AB269:AB311" si="108">IF(ISBLANK(S269),"",IF(AND(S269 &gt;=1,S269 &lt;=9),TRUE,FALSE))</f>
        <v/>
      </c>
      <c r="AC269" s="26" t="str">
        <f t="shared" si="102"/>
        <v/>
      </c>
      <c r="AD269" s="26" t="str">
        <f>IF(OR(ISBLANK(U269),ISBLANK(Q269),U269="-"),"",IF(ISNA(MATCH(U269,libtwolang,0)),FALSE,IF(AND(Z269=TRUE,INDEX(codetform,MATCH(Qualifikation!Q269,libtform,0))&gt;=10311000,INDEX(codetform,MATCH(Qualifikation!Q269,libtform,0))&lt;=10319900),IF(AND(INDEX(codetwolang,MATCH(Qualifikation!U269,libtwolang,0))&gt;=1,INDEX(codetwolang,MATCH(Qualifikation!U269,libtwolang,0))&lt;=999),TRUE,FALSE),IF(AND(INDEX(codetwolang,MATCH(Qualifikation!U269,libtwolang,0))&gt;=10,INDEX(codetwolang,MATCH(Qualifikation!U269,libtwolang,0))&lt;=99),FALSE,TRUE))))</f>
        <v/>
      </c>
      <c r="AE269" s="26" t="str">
        <f t="shared" si="103"/>
        <v/>
      </c>
      <c r="AF269" s="62" t="str">
        <f t="shared" ref="AF269:AF311" si="109">IF(A269="","",1)</f>
        <v/>
      </c>
    </row>
    <row r="270" spans="1:32" x14ac:dyDescent="0.2">
      <c r="A270" s="46" t="str">
        <f t="shared" si="104"/>
        <v/>
      </c>
      <c r="B270" s="46" t="str">
        <f t="shared" si="88"/>
        <v/>
      </c>
      <c r="C270" s="71" t="str">
        <f t="shared" si="89"/>
        <v/>
      </c>
      <c r="D270" s="62" t="str">
        <f t="shared" si="90"/>
        <v/>
      </c>
      <c r="E270" s="62" t="str">
        <f t="shared" si="91"/>
        <v/>
      </c>
      <c r="F270" s="72" t="str">
        <f t="shared" si="92"/>
        <v/>
      </c>
      <c r="G270" s="72" t="str">
        <f t="shared" si="93"/>
        <v/>
      </c>
      <c r="H270" s="63" t="str">
        <f t="shared" si="94"/>
        <v/>
      </c>
      <c r="I270" s="63" t="str">
        <f t="shared" si="95"/>
        <v/>
      </c>
      <c r="J270" s="70" t="str">
        <f t="shared" si="96"/>
        <v/>
      </c>
      <c r="K270" s="70" t="str">
        <f t="shared" si="97"/>
        <v/>
      </c>
      <c r="L270" s="122" t="str">
        <f t="shared" si="98"/>
        <v/>
      </c>
      <c r="M270" s="122" t="str">
        <f t="shared" si="99"/>
        <v/>
      </c>
      <c r="N270" s="121" t="str">
        <f>IF(B270&lt;&gt;"",IF(INDEX(ctrlage,B270)=TRUE,Lieferung!$B$15-(YEAR(INDEX(pgebdat,B270))),""),"")</f>
        <v/>
      </c>
      <c r="O270" s="115"/>
      <c r="P270" s="113"/>
      <c r="Q270" s="116"/>
      <c r="R270" s="149"/>
      <c r="S270" s="116"/>
      <c r="T270" s="116"/>
      <c r="U270" s="116"/>
      <c r="V270" s="113"/>
      <c r="W270" s="155" t="str">
        <f t="shared" si="105"/>
        <v/>
      </c>
      <c r="X270" s="26" t="str">
        <f t="shared" si="100"/>
        <v/>
      </c>
      <c r="Y270" s="26" t="str">
        <f t="shared" si="101"/>
        <v/>
      </c>
      <c r="Z270" s="26" t="str">
        <f t="shared" si="106"/>
        <v/>
      </c>
      <c r="AA270" s="26" t="str">
        <f t="shared" si="107"/>
        <v/>
      </c>
      <c r="AB270" s="26" t="str">
        <f t="shared" si="108"/>
        <v/>
      </c>
      <c r="AC270" s="26" t="str">
        <f t="shared" si="102"/>
        <v/>
      </c>
      <c r="AD270" s="26" t="str">
        <f>IF(OR(ISBLANK(U270),ISBLANK(Q270),U270="-"),"",IF(ISNA(MATCH(U270,libtwolang,0)),FALSE,IF(AND(Z270=TRUE,INDEX(codetform,MATCH(Qualifikation!Q270,libtform,0))&gt;=10311000,INDEX(codetform,MATCH(Qualifikation!Q270,libtform,0))&lt;=10319900),IF(AND(INDEX(codetwolang,MATCH(Qualifikation!U270,libtwolang,0))&gt;=1,INDEX(codetwolang,MATCH(Qualifikation!U270,libtwolang,0))&lt;=999),TRUE,FALSE),IF(AND(INDEX(codetwolang,MATCH(Qualifikation!U270,libtwolang,0))&gt;=10,INDEX(codetwolang,MATCH(Qualifikation!U270,libtwolang,0))&lt;=99),FALSE,TRUE))))</f>
        <v/>
      </c>
      <c r="AE270" s="26" t="str">
        <f t="shared" si="103"/>
        <v/>
      </c>
      <c r="AF270" s="62" t="str">
        <f t="shared" si="109"/>
        <v/>
      </c>
    </row>
    <row r="271" spans="1:32" x14ac:dyDescent="0.2">
      <c r="A271" s="46" t="str">
        <f t="shared" si="104"/>
        <v/>
      </c>
      <c r="B271" s="46" t="str">
        <f t="shared" si="88"/>
        <v/>
      </c>
      <c r="C271" s="71" t="str">
        <f t="shared" si="89"/>
        <v/>
      </c>
      <c r="D271" s="62" t="str">
        <f t="shared" si="90"/>
        <v/>
      </c>
      <c r="E271" s="62" t="str">
        <f t="shared" si="91"/>
        <v/>
      </c>
      <c r="F271" s="72" t="str">
        <f t="shared" si="92"/>
        <v/>
      </c>
      <c r="G271" s="72" t="str">
        <f t="shared" si="93"/>
        <v/>
      </c>
      <c r="H271" s="63" t="str">
        <f t="shared" si="94"/>
        <v/>
      </c>
      <c r="I271" s="63" t="str">
        <f t="shared" si="95"/>
        <v/>
      </c>
      <c r="J271" s="70" t="str">
        <f t="shared" si="96"/>
        <v/>
      </c>
      <c r="K271" s="70" t="str">
        <f t="shared" si="97"/>
        <v/>
      </c>
      <c r="L271" s="122" t="str">
        <f t="shared" si="98"/>
        <v/>
      </c>
      <c r="M271" s="122" t="str">
        <f t="shared" si="99"/>
        <v/>
      </c>
      <c r="N271" s="121" t="str">
        <f>IF(B271&lt;&gt;"",IF(INDEX(ctrlage,B271)=TRUE,Lieferung!$B$15-(YEAR(INDEX(pgebdat,B271))),""),"")</f>
        <v/>
      </c>
      <c r="O271" s="115"/>
      <c r="P271" s="113"/>
      <c r="Q271" s="116"/>
      <c r="R271" s="149"/>
      <c r="S271" s="116"/>
      <c r="T271" s="116"/>
      <c r="U271" s="116"/>
      <c r="V271" s="113"/>
      <c r="W271" s="155" t="str">
        <f t="shared" si="105"/>
        <v/>
      </c>
      <c r="X271" s="26" t="str">
        <f t="shared" si="100"/>
        <v/>
      </c>
      <c r="Y271" s="26" t="str">
        <f t="shared" si="101"/>
        <v/>
      </c>
      <c r="Z271" s="26" t="str">
        <f t="shared" si="106"/>
        <v/>
      </c>
      <c r="AA271" s="26" t="str">
        <f t="shared" si="107"/>
        <v/>
      </c>
      <c r="AB271" s="26" t="str">
        <f t="shared" si="108"/>
        <v/>
      </c>
      <c r="AC271" s="26" t="str">
        <f t="shared" si="102"/>
        <v/>
      </c>
      <c r="AD271" s="26" t="str">
        <f>IF(OR(ISBLANK(U271),ISBLANK(Q271),U271="-"),"",IF(ISNA(MATCH(U271,libtwolang,0)),FALSE,IF(AND(Z271=TRUE,INDEX(codetform,MATCH(Qualifikation!Q271,libtform,0))&gt;=10311000,INDEX(codetform,MATCH(Qualifikation!Q271,libtform,0))&lt;=10319900),IF(AND(INDEX(codetwolang,MATCH(Qualifikation!U271,libtwolang,0))&gt;=1,INDEX(codetwolang,MATCH(Qualifikation!U271,libtwolang,0))&lt;=999),TRUE,FALSE),IF(AND(INDEX(codetwolang,MATCH(Qualifikation!U271,libtwolang,0))&gt;=10,INDEX(codetwolang,MATCH(Qualifikation!U271,libtwolang,0))&lt;=99),FALSE,TRUE))))</f>
        <v/>
      </c>
      <c r="AE271" s="26" t="str">
        <f t="shared" si="103"/>
        <v/>
      </c>
      <c r="AF271" s="62" t="str">
        <f t="shared" si="109"/>
        <v/>
      </c>
    </row>
    <row r="272" spans="1:32" x14ac:dyDescent="0.2">
      <c r="A272" s="46" t="str">
        <f t="shared" si="104"/>
        <v/>
      </c>
      <c r="B272" s="46" t="str">
        <f t="shared" si="88"/>
        <v/>
      </c>
      <c r="C272" s="71" t="str">
        <f t="shared" si="89"/>
        <v/>
      </c>
      <c r="D272" s="62" t="str">
        <f t="shared" si="90"/>
        <v/>
      </c>
      <c r="E272" s="62" t="str">
        <f t="shared" si="91"/>
        <v/>
      </c>
      <c r="F272" s="72" t="str">
        <f t="shared" si="92"/>
        <v/>
      </c>
      <c r="G272" s="72" t="str">
        <f t="shared" si="93"/>
        <v/>
      </c>
      <c r="H272" s="63" t="str">
        <f t="shared" si="94"/>
        <v/>
      </c>
      <c r="I272" s="63" t="str">
        <f t="shared" si="95"/>
        <v/>
      </c>
      <c r="J272" s="70" t="str">
        <f t="shared" si="96"/>
        <v/>
      </c>
      <c r="K272" s="70" t="str">
        <f t="shared" si="97"/>
        <v/>
      </c>
      <c r="L272" s="122" t="str">
        <f t="shared" si="98"/>
        <v/>
      </c>
      <c r="M272" s="122" t="str">
        <f t="shared" si="99"/>
        <v/>
      </c>
      <c r="N272" s="121" t="str">
        <f>IF(B272&lt;&gt;"",IF(INDEX(ctrlage,B272)=TRUE,Lieferung!$B$15-(YEAR(INDEX(pgebdat,B272))),""),"")</f>
        <v/>
      </c>
      <c r="O272" s="115"/>
      <c r="P272" s="113"/>
      <c r="Q272" s="116"/>
      <c r="R272" s="149"/>
      <c r="S272" s="116"/>
      <c r="T272" s="116"/>
      <c r="U272" s="116"/>
      <c r="V272" s="113"/>
      <c r="W272" s="155" t="str">
        <f t="shared" si="105"/>
        <v/>
      </c>
      <c r="X272" s="26" t="str">
        <f t="shared" si="100"/>
        <v/>
      </c>
      <c r="Y272" s="26" t="str">
        <f t="shared" si="101"/>
        <v/>
      </c>
      <c r="Z272" s="26" t="str">
        <f t="shared" si="106"/>
        <v/>
      </c>
      <c r="AA272" s="26" t="str">
        <f t="shared" si="107"/>
        <v/>
      </c>
      <c r="AB272" s="26" t="str">
        <f t="shared" si="108"/>
        <v/>
      </c>
      <c r="AC272" s="26" t="str">
        <f t="shared" si="102"/>
        <v/>
      </c>
      <c r="AD272" s="26" t="str">
        <f>IF(OR(ISBLANK(U272),ISBLANK(Q272),U272="-"),"",IF(ISNA(MATCH(U272,libtwolang,0)),FALSE,IF(AND(Z272=TRUE,INDEX(codetform,MATCH(Qualifikation!Q272,libtform,0))&gt;=10311000,INDEX(codetform,MATCH(Qualifikation!Q272,libtform,0))&lt;=10319900),IF(AND(INDEX(codetwolang,MATCH(Qualifikation!U272,libtwolang,0))&gt;=1,INDEX(codetwolang,MATCH(Qualifikation!U272,libtwolang,0))&lt;=999),TRUE,FALSE),IF(AND(INDEX(codetwolang,MATCH(Qualifikation!U272,libtwolang,0))&gt;=10,INDEX(codetwolang,MATCH(Qualifikation!U272,libtwolang,0))&lt;=99),FALSE,TRUE))))</f>
        <v/>
      </c>
      <c r="AE272" s="26" t="str">
        <f t="shared" si="103"/>
        <v/>
      </c>
      <c r="AF272" s="62" t="str">
        <f t="shared" si="109"/>
        <v/>
      </c>
    </row>
    <row r="273" spans="1:32" x14ac:dyDescent="0.2">
      <c r="A273" s="46" t="str">
        <f t="shared" si="104"/>
        <v/>
      </c>
      <c r="B273" s="46" t="str">
        <f t="shared" si="88"/>
        <v/>
      </c>
      <c r="C273" s="71" t="str">
        <f t="shared" si="89"/>
        <v/>
      </c>
      <c r="D273" s="62" t="str">
        <f t="shared" si="90"/>
        <v/>
      </c>
      <c r="E273" s="62" t="str">
        <f t="shared" si="91"/>
        <v/>
      </c>
      <c r="F273" s="72" t="str">
        <f t="shared" si="92"/>
        <v/>
      </c>
      <c r="G273" s="72" t="str">
        <f t="shared" si="93"/>
        <v/>
      </c>
      <c r="H273" s="63" t="str">
        <f t="shared" si="94"/>
        <v/>
      </c>
      <c r="I273" s="63" t="str">
        <f t="shared" si="95"/>
        <v/>
      </c>
      <c r="J273" s="70" t="str">
        <f t="shared" si="96"/>
        <v/>
      </c>
      <c r="K273" s="70" t="str">
        <f t="shared" si="97"/>
        <v/>
      </c>
      <c r="L273" s="122" t="str">
        <f t="shared" si="98"/>
        <v/>
      </c>
      <c r="M273" s="122" t="str">
        <f t="shared" si="99"/>
        <v/>
      </c>
      <c r="N273" s="121" t="str">
        <f>IF(B273&lt;&gt;"",IF(INDEX(ctrlage,B273)=TRUE,Lieferung!$B$15-(YEAR(INDEX(pgebdat,B273))),""),"")</f>
        <v/>
      </c>
      <c r="O273" s="115"/>
      <c r="P273" s="113"/>
      <c r="Q273" s="116"/>
      <c r="R273" s="149"/>
      <c r="S273" s="116"/>
      <c r="T273" s="116"/>
      <c r="U273" s="116"/>
      <c r="V273" s="113"/>
      <c r="W273" s="155" t="str">
        <f t="shared" si="105"/>
        <v/>
      </c>
      <c r="X273" s="26" t="str">
        <f t="shared" si="100"/>
        <v/>
      </c>
      <c r="Y273" s="26" t="str">
        <f t="shared" si="101"/>
        <v/>
      </c>
      <c r="Z273" s="26" t="str">
        <f t="shared" si="106"/>
        <v/>
      </c>
      <c r="AA273" s="26" t="str">
        <f t="shared" si="107"/>
        <v/>
      </c>
      <c r="AB273" s="26" t="str">
        <f t="shared" si="108"/>
        <v/>
      </c>
      <c r="AC273" s="26" t="str">
        <f t="shared" si="102"/>
        <v/>
      </c>
      <c r="AD273" s="26" t="str">
        <f>IF(OR(ISBLANK(U273),ISBLANK(Q273),U273="-"),"",IF(ISNA(MATCH(U273,libtwolang,0)),FALSE,IF(AND(Z273=TRUE,INDEX(codetform,MATCH(Qualifikation!Q273,libtform,0))&gt;=10311000,INDEX(codetform,MATCH(Qualifikation!Q273,libtform,0))&lt;=10319900),IF(AND(INDEX(codetwolang,MATCH(Qualifikation!U273,libtwolang,0))&gt;=1,INDEX(codetwolang,MATCH(Qualifikation!U273,libtwolang,0))&lt;=999),TRUE,FALSE),IF(AND(INDEX(codetwolang,MATCH(Qualifikation!U273,libtwolang,0))&gt;=10,INDEX(codetwolang,MATCH(Qualifikation!U273,libtwolang,0))&lt;=99),FALSE,TRUE))))</f>
        <v/>
      </c>
      <c r="AE273" s="26" t="str">
        <f t="shared" si="103"/>
        <v/>
      </c>
      <c r="AF273" s="62" t="str">
        <f t="shared" si="109"/>
        <v/>
      </c>
    </row>
    <row r="274" spans="1:32" x14ac:dyDescent="0.2">
      <c r="A274" s="46" t="str">
        <f t="shared" si="104"/>
        <v/>
      </c>
      <c r="B274" s="46" t="str">
        <f t="shared" si="88"/>
        <v/>
      </c>
      <c r="C274" s="71" t="str">
        <f t="shared" si="89"/>
        <v/>
      </c>
      <c r="D274" s="62" t="str">
        <f t="shared" si="90"/>
        <v/>
      </c>
      <c r="E274" s="62" t="str">
        <f t="shared" si="91"/>
        <v/>
      </c>
      <c r="F274" s="72" t="str">
        <f t="shared" si="92"/>
        <v/>
      </c>
      <c r="G274" s="72" t="str">
        <f t="shared" si="93"/>
        <v/>
      </c>
      <c r="H274" s="63" t="str">
        <f t="shared" si="94"/>
        <v/>
      </c>
      <c r="I274" s="63" t="str">
        <f t="shared" si="95"/>
        <v/>
      </c>
      <c r="J274" s="70" t="str">
        <f t="shared" si="96"/>
        <v/>
      </c>
      <c r="K274" s="70" t="str">
        <f t="shared" si="97"/>
        <v/>
      </c>
      <c r="L274" s="122" t="str">
        <f t="shared" si="98"/>
        <v/>
      </c>
      <c r="M274" s="122" t="str">
        <f t="shared" si="99"/>
        <v/>
      </c>
      <c r="N274" s="121" t="str">
        <f>IF(B274&lt;&gt;"",IF(INDEX(ctrlage,B274)=TRUE,Lieferung!$B$15-(YEAR(INDEX(pgebdat,B274))),""),"")</f>
        <v/>
      </c>
      <c r="O274" s="115"/>
      <c r="P274" s="113"/>
      <c r="Q274" s="116"/>
      <c r="R274" s="149"/>
      <c r="S274" s="116"/>
      <c r="T274" s="116"/>
      <c r="U274" s="116"/>
      <c r="V274" s="113"/>
      <c r="W274" s="155" t="str">
        <f t="shared" si="105"/>
        <v/>
      </c>
      <c r="X274" s="26" t="str">
        <f t="shared" si="100"/>
        <v/>
      </c>
      <c r="Y274" s="26" t="str">
        <f t="shared" si="101"/>
        <v/>
      </c>
      <c r="Z274" s="26" t="str">
        <f t="shared" si="106"/>
        <v/>
      </c>
      <c r="AA274" s="26" t="str">
        <f t="shared" si="107"/>
        <v/>
      </c>
      <c r="AB274" s="26" t="str">
        <f t="shared" si="108"/>
        <v/>
      </c>
      <c r="AC274" s="26" t="str">
        <f t="shared" si="102"/>
        <v/>
      </c>
      <c r="AD274" s="26" t="str">
        <f>IF(OR(ISBLANK(U274),ISBLANK(Q274),U274="-"),"",IF(ISNA(MATCH(U274,libtwolang,0)),FALSE,IF(AND(Z274=TRUE,INDEX(codetform,MATCH(Qualifikation!Q274,libtform,0))&gt;=10311000,INDEX(codetform,MATCH(Qualifikation!Q274,libtform,0))&lt;=10319900),IF(AND(INDEX(codetwolang,MATCH(Qualifikation!U274,libtwolang,0))&gt;=1,INDEX(codetwolang,MATCH(Qualifikation!U274,libtwolang,0))&lt;=999),TRUE,FALSE),IF(AND(INDEX(codetwolang,MATCH(Qualifikation!U274,libtwolang,0))&gt;=10,INDEX(codetwolang,MATCH(Qualifikation!U274,libtwolang,0))&lt;=99),FALSE,TRUE))))</f>
        <v/>
      </c>
      <c r="AE274" s="26" t="str">
        <f t="shared" si="103"/>
        <v/>
      </c>
      <c r="AF274" s="62" t="str">
        <f t="shared" si="109"/>
        <v/>
      </c>
    </row>
    <row r="275" spans="1:32" x14ac:dyDescent="0.2">
      <c r="A275" s="46" t="str">
        <f t="shared" si="104"/>
        <v/>
      </c>
      <c r="B275" s="46" t="str">
        <f t="shared" si="88"/>
        <v/>
      </c>
      <c r="C275" s="71" t="str">
        <f t="shared" si="89"/>
        <v/>
      </c>
      <c r="D275" s="62" t="str">
        <f t="shared" si="90"/>
        <v/>
      </c>
      <c r="E275" s="62" t="str">
        <f t="shared" si="91"/>
        <v/>
      </c>
      <c r="F275" s="72" t="str">
        <f t="shared" si="92"/>
        <v/>
      </c>
      <c r="G275" s="72" t="str">
        <f t="shared" si="93"/>
        <v/>
      </c>
      <c r="H275" s="63" t="str">
        <f t="shared" si="94"/>
        <v/>
      </c>
      <c r="I275" s="63" t="str">
        <f t="shared" si="95"/>
        <v/>
      </c>
      <c r="J275" s="70" t="str">
        <f t="shared" si="96"/>
        <v/>
      </c>
      <c r="K275" s="70" t="str">
        <f t="shared" si="97"/>
        <v/>
      </c>
      <c r="L275" s="122" t="str">
        <f t="shared" si="98"/>
        <v/>
      </c>
      <c r="M275" s="122" t="str">
        <f t="shared" si="99"/>
        <v/>
      </c>
      <c r="N275" s="121" t="str">
        <f>IF(B275&lt;&gt;"",IF(INDEX(ctrlage,B275)=TRUE,Lieferung!$B$15-(YEAR(INDEX(pgebdat,B275))),""),"")</f>
        <v/>
      </c>
      <c r="O275" s="115"/>
      <c r="P275" s="113"/>
      <c r="Q275" s="116"/>
      <c r="R275" s="149"/>
      <c r="S275" s="116"/>
      <c r="T275" s="116"/>
      <c r="U275" s="116"/>
      <c r="V275" s="113"/>
      <c r="W275" s="155" t="str">
        <f t="shared" si="105"/>
        <v/>
      </c>
      <c r="X275" s="26" t="str">
        <f t="shared" si="100"/>
        <v/>
      </c>
      <c r="Y275" s="26" t="str">
        <f t="shared" si="101"/>
        <v/>
      </c>
      <c r="Z275" s="26" t="str">
        <f t="shared" si="106"/>
        <v/>
      </c>
      <c r="AA275" s="26" t="str">
        <f t="shared" si="107"/>
        <v/>
      </c>
      <c r="AB275" s="26" t="str">
        <f t="shared" si="108"/>
        <v/>
      </c>
      <c r="AC275" s="26" t="str">
        <f t="shared" si="102"/>
        <v/>
      </c>
      <c r="AD275" s="26" t="str">
        <f>IF(OR(ISBLANK(U275),ISBLANK(Q275),U275="-"),"",IF(ISNA(MATCH(U275,libtwolang,0)),FALSE,IF(AND(Z275=TRUE,INDEX(codetform,MATCH(Qualifikation!Q275,libtform,0))&gt;=10311000,INDEX(codetform,MATCH(Qualifikation!Q275,libtform,0))&lt;=10319900),IF(AND(INDEX(codetwolang,MATCH(Qualifikation!U275,libtwolang,0))&gt;=1,INDEX(codetwolang,MATCH(Qualifikation!U275,libtwolang,0))&lt;=999),TRUE,FALSE),IF(AND(INDEX(codetwolang,MATCH(Qualifikation!U275,libtwolang,0))&gt;=10,INDEX(codetwolang,MATCH(Qualifikation!U275,libtwolang,0))&lt;=99),FALSE,TRUE))))</f>
        <v/>
      </c>
      <c r="AE275" s="26" t="str">
        <f t="shared" si="103"/>
        <v/>
      </c>
      <c r="AF275" s="62" t="str">
        <f t="shared" si="109"/>
        <v/>
      </c>
    </row>
    <row r="276" spans="1:32" x14ac:dyDescent="0.2">
      <c r="A276" s="46" t="str">
        <f t="shared" si="104"/>
        <v/>
      </c>
      <c r="B276" s="46" t="str">
        <f t="shared" si="88"/>
        <v/>
      </c>
      <c r="C276" s="71" t="str">
        <f t="shared" si="89"/>
        <v/>
      </c>
      <c r="D276" s="62" t="str">
        <f t="shared" si="90"/>
        <v/>
      </c>
      <c r="E276" s="62" t="str">
        <f t="shared" si="91"/>
        <v/>
      </c>
      <c r="F276" s="72" t="str">
        <f t="shared" si="92"/>
        <v/>
      </c>
      <c r="G276" s="72" t="str">
        <f t="shared" si="93"/>
        <v/>
      </c>
      <c r="H276" s="63" t="str">
        <f t="shared" si="94"/>
        <v/>
      </c>
      <c r="I276" s="63" t="str">
        <f t="shared" si="95"/>
        <v/>
      </c>
      <c r="J276" s="70" t="str">
        <f t="shared" si="96"/>
        <v/>
      </c>
      <c r="K276" s="70" t="str">
        <f t="shared" si="97"/>
        <v/>
      </c>
      <c r="L276" s="122" t="str">
        <f t="shared" si="98"/>
        <v/>
      </c>
      <c r="M276" s="122" t="str">
        <f t="shared" si="99"/>
        <v/>
      </c>
      <c r="N276" s="121" t="str">
        <f>IF(B276&lt;&gt;"",IF(INDEX(ctrlage,B276)=TRUE,Lieferung!$B$15-(YEAR(INDEX(pgebdat,B276))),""),"")</f>
        <v/>
      </c>
      <c r="O276" s="115"/>
      <c r="P276" s="113"/>
      <c r="Q276" s="116"/>
      <c r="R276" s="149"/>
      <c r="S276" s="116"/>
      <c r="T276" s="116"/>
      <c r="U276" s="116"/>
      <c r="V276" s="113"/>
      <c r="W276" s="155" t="str">
        <f t="shared" si="105"/>
        <v/>
      </c>
      <c r="X276" s="26" t="str">
        <f t="shared" si="100"/>
        <v/>
      </c>
      <c r="Y276" s="26" t="str">
        <f t="shared" si="101"/>
        <v/>
      </c>
      <c r="Z276" s="26" t="str">
        <f t="shared" si="106"/>
        <v/>
      </c>
      <c r="AA276" s="26" t="str">
        <f t="shared" si="107"/>
        <v/>
      </c>
      <c r="AB276" s="26" t="str">
        <f t="shared" si="108"/>
        <v/>
      </c>
      <c r="AC276" s="26" t="str">
        <f t="shared" si="102"/>
        <v/>
      </c>
      <c r="AD276" s="26" t="str">
        <f>IF(OR(ISBLANK(U276),ISBLANK(Q276),U276="-"),"",IF(ISNA(MATCH(U276,libtwolang,0)),FALSE,IF(AND(Z276=TRUE,INDEX(codetform,MATCH(Qualifikation!Q276,libtform,0))&gt;=10311000,INDEX(codetform,MATCH(Qualifikation!Q276,libtform,0))&lt;=10319900),IF(AND(INDEX(codetwolang,MATCH(Qualifikation!U276,libtwolang,0))&gt;=1,INDEX(codetwolang,MATCH(Qualifikation!U276,libtwolang,0))&lt;=999),TRUE,FALSE),IF(AND(INDEX(codetwolang,MATCH(Qualifikation!U276,libtwolang,0))&gt;=10,INDEX(codetwolang,MATCH(Qualifikation!U276,libtwolang,0))&lt;=99),FALSE,TRUE))))</f>
        <v/>
      </c>
      <c r="AE276" s="26" t="str">
        <f t="shared" si="103"/>
        <v/>
      </c>
      <c r="AF276" s="62" t="str">
        <f t="shared" si="109"/>
        <v/>
      </c>
    </row>
    <row r="277" spans="1:32" x14ac:dyDescent="0.2">
      <c r="A277" s="46" t="str">
        <f t="shared" si="104"/>
        <v/>
      </c>
      <c r="B277" s="46" t="str">
        <f t="shared" si="88"/>
        <v/>
      </c>
      <c r="C277" s="71" t="str">
        <f t="shared" si="89"/>
        <v/>
      </c>
      <c r="D277" s="62" t="str">
        <f t="shared" si="90"/>
        <v/>
      </c>
      <c r="E277" s="62" t="str">
        <f t="shared" si="91"/>
        <v/>
      </c>
      <c r="F277" s="72" t="str">
        <f t="shared" si="92"/>
        <v/>
      </c>
      <c r="G277" s="72" t="str">
        <f t="shared" si="93"/>
        <v/>
      </c>
      <c r="H277" s="63" t="str">
        <f t="shared" si="94"/>
        <v/>
      </c>
      <c r="I277" s="63" t="str">
        <f t="shared" si="95"/>
        <v/>
      </c>
      <c r="J277" s="70" t="str">
        <f t="shared" si="96"/>
        <v/>
      </c>
      <c r="K277" s="70" t="str">
        <f t="shared" si="97"/>
        <v/>
      </c>
      <c r="L277" s="122" t="str">
        <f t="shared" si="98"/>
        <v/>
      </c>
      <c r="M277" s="122" t="str">
        <f t="shared" si="99"/>
        <v/>
      </c>
      <c r="N277" s="121" t="str">
        <f>IF(B277&lt;&gt;"",IF(INDEX(ctrlage,B277)=TRUE,Lieferung!$B$15-(YEAR(INDEX(pgebdat,B277))),""),"")</f>
        <v/>
      </c>
      <c r="O277" s="115"/>
      <c r="P277" s="113"/>
      <c r="Q277" s="116"/>
      <c r="R277" s="149"/>
      <c r="S277" s="116"/>
      <c r="T277" s="116"/>
      <c r="U277" s="116"/>
      <c r="V277" s="113"/>
      <c r="W277" s="155" t="str">
        <f t="shared" si="105"/>
        <v/>
      </c>
      <c r="X277" s="26" t="str">
        <f t="shared" si="100"/>
        <v/>
      </c>
      <c r="Y277" s="26" t="str">
        <f t="shared" si="101"/>
        <v/>
      </c>
      <c r="Z277" s="26" t="str">
        <f t="shared" si="106"/>
        <v/>
      </c>
      <c r="AA277" s="26" t="str">
        <f t="shared" si="107"/>
        <v/>
      </c>
      <c r="AB277" s="26" t="str">
        <f t="shared" si="108"/>
        <v/>
      </c>
      <c r="AC277" s="26" t="str">
        <f t="shared" si="102"/>
        <v/>
      </c>
      <c r="AD277" s="26" t="str">
        <f>IF(OR(ISBLANK(U277),ISBLANK(Q277),U277="-"),"",IF(ISNA(MATCH(U277,libtwolang,0)),FALSE,IF(AND(Z277=TRUE,INDEX(codetform,MATCH(Qualifikation!Q277,libtform,0))&gt;=10311000,INDEX(codetform,MATCH(Qualifikation!Q277,libtform,0))&lt;=10319900),IF(AND(INDEX(codetwolang,MATCH(Qualifikation!U277,libtwolang,0))&gt;=1,INDEX(codetwolang,MATCH(Qualifikation!U277,libtwolang,0))&lt;=999),TRUE,FALSE),IF(AND(INDEX(codetwolang,MATCH(Qualifikation!U277,libtwolang,0))&gt;=10,INDEX(codetwolang,MATCH(Qualifikation!U277,libtwolang,0))&lt;=99),FALSE,TRUE))))</f>
        <v/>
      </c>
      <c r="AE277" s="26" t="str">
        <f t="shared" si="103"/>
        <v/>
      </c>
      <c r="AF277" s="62" t="str">
        <f t="shared" si="109"/>
        <v/>
      </c>
    </row>
    <row r="278" spans="1:32" x14ac:dyDescent="0.2">
      <c r="A278" s="46" t="str">
        <f t="shared" si="104"/>
        <v/>
      </c>
      <c r="B278" s="46" t="str">
        <f t="shared" si="88"/>
        <v/>
      </c>
      <c r="C278" s="71" t="str">
        <f t="shared" si="89"/>
        <v/>
      </c>
      <c r="D278" s="62" t="str">
        <f t="shared" si="90"/>
        <v/>
      </c>
      <c r="E278" s="62" t="str">
        <f t="shared" si="91"/>
        <v/>
      </c>
      <c r="F278" s="72" t="str">
        <f t="shared" si="92"/>
        <v/>
      </c>
      <c r="G278" s="72" t="str">
        <f t="shared" si="93"/>
        <v/>
      </c>
      <c r="H278" s="63" t="str">
        <f t="shared" si="94"/>
        <v/>
      </c>
      <c r="I278" s="63" t="str">
        <f t="shared" si="95"/>
        <v/>
      </c>
      <c r="J278" s="70" t="str">
        <f t="shared" si="96"/>
        <v/>
      </c>
      <c r="K278" s="70" t="str">
        <f t="shared" si="97"/>
        <v/>
      </c>
      <c r="L278" s="122" t="str">
        <f t="shared" si="98"/>
        <v/>
      </c>
      <c r="M278" s="122" t="str">
        <f t="shared" si="99"/>
        <v/>
      </c>
      <c r="N278" s="121" t="str">
        <f>IF(B278&lt;&gt;"",IF(INDEX(ctrlage,B278)=TRUE,Lieferung!$B$15-(YEAR(INDEX(pgebdat,B278))),""),"")</f>
        <v/>
      </c>
      <c r="O278" s="115"/>
      <c r="P278" s="113"/>
      <c r="Q278" s="116"/>
      <c r="R278" s="149"/>
      <c r="S278" s="116"/>
      <c r="T278" s="116"/>
      <c r="U278" s="116"/>
      <c r="V278" s="113"/>
      <c r="W278" s="155" t="str">
        <f t="shared" si="105"/>
        <v/>
      </c>
      <c r="X278" s="26" t="str">
        <f t="shared" si="100"/>
        <v/>
      </c>
      <c r="Y278" s="26" t="str">
        <f t="shared" si="101"/>
        <v/>
      </c>
      <c r="Z278" s="26" t="str">
        <f t="shared" si="106"/>
        <v/>
      </c>
      <c r="AA278" s="26" t="str">
        <f t="shared" si="107"/>
        <v/>
      </c>
      <c r="AB278" s="26" t="str">
        <f t="shared" si="108"/>
        <v/>
      </c>
      <c r="AC278" s="26" t="str">
        <f t="shared" si="102"/>
        <v/>
      </c>
      <c r="AD278" s="26" t="str">
        <f>IF(OR(ISBLANK(U278),ISBLANK(Q278),U278="-"),"",IF(ISNA(MATCH(U278,libtwolang,0)),FALSE,IF(AND(Z278=TRUE,INDEX(codetform,MATCH(Qualifikation!Q278,libtform,0))&gt;=10311000,INDEX(codetform,MATCH(Qualifikation!Q278,libtform,0))&lt;=10319900),IF(AND(INDEX(codetwolang,MATCH(Qualifikation!U278,libtwolang,0))&gt;=1,INDEX(codetwolang,MATCH(Qualifikation!U278,libtwolang,0))&lt;=999),TRUE,FALSE),IF(AND(INDEX(codetwolang,MATCH(Qualifikation!U278,libtwolang,0))&gt;=10,INDEX(codetwolang,MATCH(Qualifikation!U278,libtwolang,0))&lt;=99),FALSE,TRUE))))</f>
        <v/>
      </c>
      <c r="AE278" s="26" t="str">
        <f t="shared" si="103"/>
        <v/>
      </c>
      <c r="AF278" s="62" t="str">
        <f t="shared" si="109"/>
        <v/>
      </c>
    </row>
    <row r="279" spans="1:32" x14ac:dyDescent="0.2">
      <c r="A279" s="46" t="str">
        <f t="shared" si="104"/>
        <v/>
      </c>
      <c r="B279" s="46" t="str">
        <f t="shared" si="88"/>
        <v/>
      </c>
      <c r="C279" s="71" t="str">
        <f t="shared" si="89"/>
        <v/>
      </c>
      <c r="D279" s="62" t="str">
        <f t="shared" si="90"/>
        <v/>
      </c>
      <c r="E279" s="62" t="str">
        <f t="shared" si="91"/>
        <v/>
      </c>
      <c r="F279" s="72" t="str">
        <f t="shared" si="92"/>
        <v/>
      </c>
      <c r="G279" s="72" t="str">
        <f t="shared" si="93"/>
        <v/>
      </c>
      <c r="H279" s="63" t="str">
        <f t="shared" si="94"/>
        <v/>
      </c>
      <c r="I279" s="63" t="str">
        <f t="shared" si="95"/>
        <v/>
      </c>
      <c r="J279" s="70" t="str">
        <f t="shared" si="96"/>
        <v/>
      </c>
      <c r="K279" s="70" t="str">
        <f t="shared" si="97"/>
        <v/>
      </c>
      <c r="L279" s="122" t="str">
        <f t="shared" si="98"/>
        <v/>
      </c>
      <c r="M279" s="122" t="str">
        <f t="shared" si="99"/>
        <v/>
      </c>
      <c r="N279" s="121" t="str">
        <f>IF(B279&lt;&gt;"",IF(INDEX(ctrlage,B279)=TRUE,Lieferung!$B$15-(YEAR(INDEX(pgebdat,B279))),""),"")</f>
        <v/>
      </c>
      <c r="O279" s="115"/>
      <c r="P279" s="113"/>
      <c r="Q279" s="116"/>
      <c r="R279" s="149"/>
      <c r="S279" s="116"/>
      <c r="T279" s="116"/>
      <c r="U279" s="116"/>
      <c r="V279" s="113"/>
      <c r="W279" s="155" t="str">
        <f t="shared" si="105"/>
        <v/>
      </c>
      <c r="X279" s="26" t="str">
        <f t="shared" si="100"/>
        <v/>
      </c>
      <c r="Y279" s="26" t="str">
        <f t="shared" si="101"/>
        <v/>
      </c>
      <c r="Z279" s="26" t="str">
        <f t="shared" si="106"/>
        <v/>
      </c>
      <c r="AA279" s="26" t="str">
        <f t="shared" si="107"/>
        <v/>
      </c>
      <c r="AB279" s="26" t="str">
        <f t="shared" si="108"/>
        <v/>
      </c>
      <c r="AC279" s="26" t="str">
        <f t="shared" si="102"/>
        <v/>
      </c>
      <c r="AD279" s="26" t="str">
        <f>IF(OR(ISBLANK(U279),ISBLANK(Q279),U279="-"),"",IF(ISNA(MATCH(U279,libtwolang,0)),FALSE,IF(AND(Z279=TRUE,INDEX(codetform,MATCH(Qualifikation!Q279,libtform,0))&gt;=10311000,INDEX(codetform,MATCH(Qualifikation!Q279,libtform,0))&lt;=10319900),IF(AND(INDEX(codetwolang,MATCH(Qualifikation!U279,libtwolang,0))&gt;=1,INDEX(codetwolang,MATCH(Qualifikation!U279,libtwolang,0))&lt;=999),TRUE,FALSE),IF(AND(INDEX(codetwolang,MATCH(Qualifikation!U279,libtwolang,0))&gt;=10,INDEX(codetwolang,MATCH(Qualifikation!U279,libtwolang,0))&lt;=99),FALSE,TRUE))))</f>
        <v/>
      </c>
      <c r="AE279" s="26" t="str">
        <f t="shared" si="103"/>
        <v/>
      </c>
      <c r="AF279" s="62" t="str">
        <f t="shared" si="109"/>
        <v/>
      </c>
    </row>
    <row r="280" spans="1:32" x14ac:dyDescent="0.2">
      <c r="A280" s="46" t="str">
        <f t="shared" si="104"/>
        <v/>
      </c>
      <c r="B280" s="46" t="str">
        <f t="shared" si="88"/>
        <v/>
      </c>
      <c r="C280" s="71" t="str">
        <f t="shared" si="89"/>
        <v/>
      </c>
      <c r="D280" s="62" t="str">
        <f t="shared" si="90"/>
        <v/>
      </c>
      <c r="E280" s="62" t="str">
        <f t="shared" si="91"/>
        <v/>
      </c>
      <c r="F280" s="72" t="str">
        <f t="shared" si="92"/>
        <v/>
      </c>
      <c r="G280" s="72" t="str">
        <f t="shared" si="93"/>
        <v/>
      </c>
      <c r="H280" s="63" t="str">
        <f t="shared" si="94"/>
        <v/>
      </c>
      <c r="I280" s="63" t="str">
        <f t="shared" si="95"/>
        <v/>
      </c>
      <c r="J280" s="70" t="str">
        <f t="shared" si="96"/>
        <v/>
      </c>
      <c r="K280" s="70" t="str">
        <f t="shared" si="97"/>
        <v/>
      </c>
      <c r="L280" s="122" t="str">
        <f t="shared" si="98"/>
        <v/>
      </c>
      <c r="M280" s="122" t="str">
        <f t="shared" si="99"/>
        <v/>
      </c>
      <c r="N280" s="121" t="str">
        <f>IF(B280&lt;&gt;"",IF(INDEX(ctrlage,B280)=TRUE,Lieferung!$B$15-(YEAR(INDEX(pgebdat,B280))),""),"")</f>
        <v/>
      </c>
      <c r="O280" s="115"/>
      <c r="P280" s="113"/>
      <c r="Q280" s="116"/>
      <c r="R280" s="149"/>
      <c r="S280" s="116"/>
      <c r="T280" s="116"/>
      <c r="U280" s="116"/>
      <c r="V280" s="113"/>
      <c r="W280" s="155" t="str">
        <f t="shared" si="105"/>
        <v/>
      </c>
      <c r="X280" s="26" t="str">
        <f t="shared" si="100"/>
        <v/>
      </c>
      <c r="Y280" s="26" t="str">
        <f t="shared" si="101"/>
        <v/>
      </c>
      <c r="Z280" s="26" t="str">
        <f t="shared" si="106"/>
        <v/>
      </c>
      <c r="AA280" s="26" t="str">
        <f t="shared" si="107"/>
        <v/>
      </c>
      <c r="AB280" s="26" t="str">
        <f t="shared" si="108"/>
        <v/>
      </c>
      <c r="AC280" s="26" t="str">
        <f t="shared" si="102"/>
        <v/>
      </c>
      <c r="AD280" s="26" t="str">
        <f>IF(OR(ISBLANK(U280),ISBLANK(Q280),U280="-"),"",IF(ISNA(MATCH(U280,libtwolang,0)),FALSE,IF(AND(Z280=TRUE,INDEX(codetform,MATCH(Qualifikation!Q280,libtform,0))&gt;=10311000,INDEX(codetform,MATCH(Qualifikation!Q280,libtform,0))&lt;=10319900),IF(AND(INDEX(codetwolang,MATCH(Qualifikation!U280,libtwolang,0))&gt;=1,INDEX(codetwolang,MATCH(Qualifikation!U280,libtwolang,0))&lt;=999),TRUE,FALSE),IF(AND(INDEX(codetwolang,MATCH(Qualifikation!U280,libtwolang,0))&gt;=10,INDEX(codetwolang,MATCH(Qualifikation!U280,libtwolang,0))&lt;=99),FALSE,TRUE))))</f>
        <v/>
      </c>
      <c r="AE280" s="26" t="str">
        <f t="shared" si="103"/>
        <v/>
      </c>
      <c r="AF280" s="62" t="str">
        <f t="shared" si="109"/>
        <v/>
      </c>
    </row>
    <row r="281" spans="1:32" x14ac:dyDescent="0.2">
      <c r="A281" s="46" t="str">
        <f t="shared" si="104"/>
        <v/>
      </c>
      <c r="B281" s="46" t="str">
        <f t="shared" si="88"/>
        <v/>
      </c>
      <c r="C281" s="71" t="str">
        <f t="shared" si="89"/>
        <v/>
      </c>
      <c r="D281" s="62" t="str">
        <f t="shared" si="90"/>
        <v/>
      </c>
      <c r="E281" s="62" t="str">
        <f t="shared" si="91"/>
        <v/>
      </c>
      <c r="F281" s="72" t="str">
        <f t="shared" si="92"/>
        <v/>
      </c>
      <c r="G281" s="72" t="str">
        <f t="shared" si="93"/>
        <v/>
      </c>
      <c r="H281" s="63" t="str">
        <f t="shared" si="94"/>
        <v/>
      </c>
      <c r="I281" s="63" t="str">
        <f t="shared" si="95"/>
        <v/>
      </c>
      <c r="J281" s="70" t="str">
        <f t="shared" si="96"/>
        <v/>
      </c>
      <c r="K281" s="70" t="str">
        <f t="shared" si="97"/>
        <v/>
      </c>
      <c r="L281" s="122" t="str">
        <f t="shared" si="98"/>
        <v/>
      </c>
      <c r="M281" s="122" t="str">
        <f t="shared" si="99"/>
        <v/>
      </c>
      <c r="N281" s="121" t="str">
        <f>IF(B281&lt;&gt;"",IF(INDEX(ctrlage,B281)=TRUE,Lieferung!$B$15-(YEAR(INDEX(pgebdat,B281))),""),"")</f>
        <v/>
      </c>
      <c r="O281" s="115"/>
      <c r="P281" s="113"/>
      <c r="Q281" s="116"/>
      <c r="R281" s="149"/>
      <c r="S281" s="116"/>
      <c r="T281" s="116"/>
      <c r="U281" s="116"/>
      <c r="V281" s="113"/>
      <c r="W281" s="155" t="str">
        <f t="shared" si="105"/>
        <v/>
      </c>
      <c r="X281" s="26" t="str">
        <f t="shared" si="100"/>
        <v/>
      </c>
      <c r="Y281" s="26" t="str">
        <f t="shared" si="101"/>
        <v/>
      </c>
      <c r="Z281" s="26" t="str">
        <f t="shared" si="106"/>
        <v/>
      </c>
      <c r="AA281" s="26" t="str">
        <f t="shared" si="107"/>
        <v/>
      </c>
      <c r="AB281" s="26" t="str">
        <f t="shared" si="108"/>
        <v/>
      </c>
      <c r="AC281" s="26" t="str">
        <f t="shared" si="102"/>
        <v/>
      </c>
      <c r="AD281" s="26" t="str">
        <f>IF(OR(ISBLANK(U281),ISBLANK(Q281),U281="-"),"",IF(ISNA(MATCH(U281,libtwolang,0)),FALSE,IF(AND(Z281=TRUE,INDEX(codetform,MATCH(Qualifikation!Q281,libtform,0))&gt;=10311000,INDEX(codetform,MATCH(Qualifikation!Q281,libtform,0))&lt;=10319900),IF(AND(INDEX(codetwolang,MATCH(Qualifikation!U281,libtwolang,0))&gt;=1,INDEX(codetwolang,MATCH(Qualifikation!U281,libtwolang,0))&lt;=999),TRUE,FALSE),IF(AND(INDEX(codetwolang,MATCH(Qualifikation!U281,libtwolang,0))&gt;=10,INDEX(codetwolang,MATCH(Qualifikation!U281,libtwolang,0))&lt;=99),FALSE,TRUE))))</f>
        <v/>
      </c>
      <c r="AE281" s="26" t="str">
        <f t="shared" si="103"/>
        <v/>
      </c>
      <c r="AF281" s="62" t="str">
        <f t="shared" si="109"/>
        <v/>
      </c>
    </row>
    <row r="282" spans="1:32" x14ac:dyDescent="0.2">
      <c r="A282" s="46" t="str">
        <f t="shared" si="104"/>
        <v/>
      </c>
      <c r="B282" s="46" t="str">
        <f t="shared" si="88"/>
        <v/>
      </c>
      <c r="C282" s="71" t="str">
        <f t="shared" si="89"/>
        <v/>
      </c>
      <c r="D282" s="62" t="str">
        <f t="shared" si="90"/>
        <v/>
      </c>
      <c r="E282" s="62" t="str">
        <f t="shared" si="91"/>
        <v/>
      </c>
      <c r="F282" s="72" t="str">
        <f t="shared" si="92"/>
        <v/>
      </c>
      <c r="G282" s="72" t="str">
        <f t="shared" si="93"/>
        <v/>
      </c>
      <c r="H282" s="63" t="str">
        <f t="shared" si="94"/>
        <v/>
      </c>
      <c r="I282" s="63" t="str">
        <f t="shared" si="95"/>
        <v/>
      </c>
      <c r="J282" s="70" t="str">
        <f t="shared" si="96"/>
        <v/>
      </c>
      <c r="K282" s="70" t="str">
        <f t="shared" si="97"/>
        <v/>
      </c>
      <c r="L282" s="122" t="str">
        <f t="shared" si="98"/>
        <v/>
      </c>
      <c r="M282" s="122" t="str">
        <f t="shared" si="99"/>
        <v/>
      </c>
      <c r="N282" s="121" t="str">
        <f>IF(B282&lt;&gt;"",IF(INDEX(ctrlage,B282)=TRUE,Lieferung!$B$15-(YEAR(INDEX(pgebdat,B282))),""),"")</f>
        <v/>
      </c>
      <c r="O282" s="115"/>
      <c r="P282" s="113"/>
      <c r="Q282" s="116"/>
      <c r="R282" s="149"/>
      <c r="S282" s="116"/>
      <c r="T282" s="116"/>
      <c r="U282" s="116"/>
      <c r="V282" s="113"/>
      <c r="W282" s="155" t="str">
        <f t="shared" si="105"/>
        <v/>
      </c>
      <c r="X282" s="26" t="str">
        <f t="shared" si="100"/>
        <v/>
      </c>
      <c r="Y282" s="26" t="str">
        <f t="shared" si="101"/>
        <v/>
      </c>
      <c r="Z282" s="26" t="str">
        <f t="shared" si="106"/>
        <v/>
      </c>
      <c r="AA282" s="26" t="str">
        <f t="shared" si="107"/>
        <v/>
      </c>
      <c r="AB282" s="26" t="str">
        <f t="shared" si="108"/>
        <v/>
      </c>
      <c r="AC282" s="26" t="str">
        <f t="shared" si="102"/>
        <v/>
      </c>
      <c r="AD282" s="26" t="str">
        <f>IF(OR(ISBLANK(U282),ISBLANK(Q282),U282="-"),"",IF(ISNA(MATCH(U282,libtwolang,0)),FALSE,IF(AND(Z282=TRUE,INDEX(codetform,MATCH(Qualifikation!Q282,libtform,0))&gt;=10311000,INDEX(codetform,MATCH(Qualifikation!Q282,libtform,0))&lt;=10319900),IF(AND(INDEX(codetwolang,MATCH(Qualifikation!U282,libtwolang,0))&gt;=1,INDEX(codetwolang,MATCH(Qualifikation!U282,libtwolang,0))&lt;=999),TRUE,FALSE),IF(AND(INDEX(codetwolang,MATCH(Qualifikation!U282,libtwolang,0))&gt;=10,INDEX(codetwolang,MATCH(Qualifikation!U282,libtwolang,0))&lt;=99),FALSE,TRUE))))</f>
        <v/>
      </c>
      <c r="AE282" s="26" t="str">
        <f t="shared" si="103"/>
        <v/>
      </c>
      <c r="AF282" s="62" t="str">
        <f t="shared" si="109"/>
        <v/>
      </c>
    </row>
    <row r="283" spans="1:32" x14ac:dyDescent="0.2">
      <c r="A283" s="46" t="str">
        <f t="shared" si="104"/>
        <v/>
      </c>
      <c r="B283" s="46" t="str">
        <f t="shared" si="88"/>
        <v/>
      </c>
      <c r="C283" s="71" t="str">
        <f t="shared" si="89"/>
        <v/>
      </c>
      <c r="D283" s="62" t="str">
        <f t="shared" si="90"/>
        <v/>
      </c>
      <c r="E283" s="62" t="str">
        <f t="shared" si="91"/>
        <v/>
      </c>
      <c r="F283" s="72" t="str">
        <f t="shared" si="92"/>
        <v/>
      </c>
      <c r="G283" s="72" t="str">
        <f t="shared" si="93"/>
        <v/>
      </c>
      <c r="H283" s="63" t="str">
        <f t="shared" si="94"/>
        <v/>
      </c>
      <c r="I283" s="63" t="str">
        <f t="shared" si="95"/>
        <v/>
      </c>
      <c r="J283" s="70" t="str">
        <f t="shared" si="96"/>
        <v/>
      </c>
      <c r="K283" s="70" t="str">
        <f t="shared" si="97"/>
        <v/>
      </c>
      <c r="L283" s="122" t="str">
        <f t="shared" si="98"/>
        <v/>
      </c>
      <c r="M283" s="122" t="str">
        <f t="shared" si="99"/>
        <v/>
      </c>
      <c r="N283" s="121" t="str">
        <f>IF(B283&lt;&gt;"",IF(INDEX(ctrlage,B283)=TRUE,Lieferung!$B$15-(YEAR(INDEX(pgebdat,B283))),""),"")</f>
        <v/>
      </c>
      <c r="O283" s="115"/>
      <c r="P283" s="113"/>
      <c r="Q283" s="116"/>
      <c r="R283" s="149"/>
      <c r="S283" s="116"/>
      <c r="T283" s="116"/>
      <c r="U283" s="116"/>
      <c r="V283" s="113"/>
      <c r="W283" s="155" t="str">
        <f t="shared" si="105"/>
        <v/>
      </c>
      <c r="X283" s="26" t="str">
        <f t="shared" si="100"/>
        <v/>
      </c>
      <c r="Y283" s="26" t="str">
        <f t="shared" si="101"/>
        <v/>
      </c>
      <c r="Z283" s="26" t="str">
        <f t="shared" si="106"/>
        <v/>
      </c>
      <c r="AA283" s="26" t="str">
        <f t="shared" si="107"/>
        <v/>
      </c>
      <c r="AB283" s="26" t="str">
        <f t="shared" si="108"/>
        <v/>
      </c>
      <c r="AC283" s="26" t="str">
        <f t="shared" si="102"/>
        <v/>
      </c>
      <c r="AD283" s="26" t="str">
        <f>IF(OR(ISBLANK(U283),ISBLANK(Q283),U283="-"),"",IF(ISNA(MATCH(U283,libtwolang,0)),FALSE,IF(AND(Z283=TRUE,INDEX(codetform,MATCH(Qualifikation!Q283,libtform,0))&gt;=10311000,INDEX(codetform,MATCH(Qualifikation!Q283,libtform,0))&lt;=10319900),IF(AND(INDEX(codetwolang,MATCH(Qualifikation!U283,libtwolang,0))&gt;=1,INDEX(codetwolang,MATCH(Qualifikation!U283,libtwolang,0))&lt;=999),TRUE,FALSE),IF(AND(INDEX(codetwolang,MATCH(Qualifikation!U283,libtwolang,0))&gt;=10,INDEX(codetwolang,MATCH(Qualifikation!U283,libtwolang,0))&lt;=99),FALSE,TRUE))))</f>
        <v/>
      </c>
      <c r="AE283" s="26" t="str">
        <f t="shared" si="103"/>
        <v/>
      </c>
      <c r="AF283" s="62" t="str">
        <f t="shared" si="109"/>
        <v/>
      </c>
    </row>
    <row r="284" spans="1:32" x14ac:dyDescent="0.2">
      <c r="A284" s="46" t="str">
        <f t="shared" si="104"/>
        <v/>
      </c>
      <c r="B284" s="46" t="str">
        <f t="shared" si="88"/>
        <v/>
      </c>
      <c r="C284" s="71" t="str">
        <f t="shared" si="89"/>
        <v/>
      </c>
      <c r="D284" s="62" t="str">
        <f t="shared" si="90"/>
        <v/>
      </c>
      <c r="E284" s="62" t="str">
        <f t="shared" si="91"/>
        <v/>
      </c>
      <c r="F284" s="72" t="str">
        <f t="shared" si="92"/>
        <v/>
      </c>
      <c r="G284" s="72" t="str">
        <f t="shared" si="93"/>
        <v/>
      </c>
      <c r="H284" s="63" t="str">
        <f t="shared" si="94"/>
        <v/>
      </c>
      <c r="I284" s="63" t="str">
        <f t="shared" si="95"/>
        <v/>
      </c>
      <c r="J284" s="70" t="str">
        <f t="shared" si="96"/>
        <v/>
      </c>
      <c r="K284" s="70" t="str">
        <f t="shared" si="97"/>
        <v/>
      </c>
      <c r="L284" s="122" t="str">
        <f t="shared" si="98"/>
        <v/>
      </c>
      <c r="M284" s="122" t="str">
        <f t="shared" si="99"/>
        <v/>
      </c>
      <c r="N284" s="121" t="str">
        <f>IF(B284&lt;&gt;"",IF(INDEX(ctrlage,B284)=TRUE,Lieferung!$B$15-(YEAR(INDEX(pgebdat,B284))),""),"")</f>
        <v/>
      </c>
      <c r="O284" s="115"/>
      <c r="P284" s="113"/>
      <c r="Q284" s="116"/>
      <c r="R284" s="149"/>
      <c r="S284" s="116"/>
      <c r="T284" s="116"/>
      <c r="U284" s="116"/>
      <c r="V284" s="113"/>
      <c r="W284" s="155" t="str">
        <f t="shared" si="105"/>
        <v/>
      </c>
      <c r="X284" s="26" t="str">
        <f t="shared" si="100"/>
        <v/>
      </c>
      <c r="Y284" s="26" t="str">
        <f t="shared" si="101"/>
        <v/>
      </c>
      <c r="Z284" s="26" t="str">
        <f t="shared" si="106"/>
        <v/>
      </c>
      <c r="AA284" s="26" t="str">
        <f t="shared" si="107"/>
        <v/>
      </c>
      <c r="AB284" s="26" t="str">
        <f t="shared" si="108"/>
        <v/>
      </c>
      <c r="AC284" s="26" t="str">
        <f t="shared" si="102"/>
        <v/>
      </c>
      <c r="AD284" s="26" t="str">
        <f>IF(OR(ISBLANK(U284),ISBLANK(Q284),U284="-"),"",IF(ISNA(MATCH(U284,libtwolang,0)),FALSE,IF(AND(Z284=TRUE,INDEX(codetform,MATCH(Qualifikation!Q284,libtform,0))&gt;=10311000,INDEX(codetform,MATCH(Qualifikation!Q284,libtform,0))&lt;=10319900),IF(AND(INDEX(codetwolang,MATCH(Qualifikation!U284,libtwolang,0))&gt;=1,INDEX(codetwolang,MATCH(Qualifikation!U284,libtwolang,0))&lt;=999),TRUE,FALSE),IF(AND(INDEX(codetwolang,MATCH(Qualifikation!U284,libtwolang,0))&gt;=10,INDEX(codetwolang,MATCH(Qualifikation!U284,libtwolang,0))&lt;=99),FALSE,TRUE))))</f>
        <v/>
      </c>
      <c r="AE284" s="26" t="str">
        <f t="shared" si="103"/>
        <v/>
      </c>
      <c r="AF284" s="62" t="str">
        <f t="shared" si="109"/>
        <v/>
      </c>
    </row>
    <row r="285" spans="1:32" x14ac:dyDescent="0.2">
      <c r="A285" s="46" t="str">
        <f t="shared" si="104"/>
        <v/>
      </c>
      <c r="B285" s="46" t="str">
        <f t="shared" si="88"/>
        <v/>
      </c>
      <c r="C285" s="71" t="str">
        <f t="shared" si="89"/>
        <v/>
      </c>
      <c r="D285" s="62" t="str">
        <f t="shared" si="90"/>
        <v/>
      </c>
      <c r="E285" s="62" t="str">
        <f t="shared" si="91"/>
        <v/>
      </c>
      <c r="F285" s="72" t="str">
        <f t="shared" si="92"/>
        <v/>
      </c>
      <c r="G285" s="72" t="str">
        <f t="shared" si="93"/>
        <v/>
      </c>
      <c r="H285" s="63" t="str">
        <f t="shared" si="94"/>
        <v/>
      </c>
      <c r="I285" s="63" t="str">
        <f t="shared" si="95"/>
        <v/>
      </c>
      <c r="J285" s="70" t="str">
        <f t="shared" si="96"/>
        <v/>
      </c>
      <c r="K285" s="70" t="str">
        <f t="shared" si="97"/>
        <v/>
      </c>
      <c r="L285" s="122" t="str">
        <f t="shared" si="98"/>
        <v/>
      </c>
      <c r="M285" s="122" t="str">
        <f t="shared" si="99"/>
        <v/>
      </c>
      <c r="N285" s="121" t="str">
        <f>IF(B285&lt;&gt;"",IF(INDEX(ctrlage,B285)=TRUE,Lieferung!$B$15-(YEAR(INDEX(pgebdat,B285))),""),"")</f>
        <v/>
      </c>
      <c r="O285" s="115"/>
      <c r="P285" s="113"/>
      <c r="Q285" s="116"/>
      <c r="R285" s="149"/>
      <c r="S285" s="116"/>
      <c r="T285" s="116"/>
      <c r="U285" s="116"/>
      <c r="V285" s="113"/>
      <c r="W285" s="155" t="str">
        <f t="shared" si="105"/>
        <v/>
      </c>
      <c r="X285" s="26" t="str">
        <f t="shared" si="100"/>
        <v/>
      </c>
      <c r="Y285" s="26" t="str">
        <f t="shared" si="101"/>
        <v/>
      </c>
      <c r="Z285" s="26" t="str">
        <f t="shared" si="106"/>
        <v/>
      </c>
      <c r="AA285" s="26" t="str">
        <f t="shared" si="107"/>
        <v/>
      </c>
      <c r="AB285" s="26" t="str">
        <f t="shared" si="108"/>
        <v/>
      </c>
      <c r="AC285" s="26" t="str">
        <f t="shared" si="102"/>
        <v/>
      </c>
      <c r="AD285" s="26" t="str">
        <f>IF(OR(ISBLANK(U285),ISBLANK(Q285),U285="-"),"",IF(ISNA(MATCH(U285,libtwolang,0)),FALSE,IF(AND(Z285=TRUE,INDEX(codetform,MATCH(Qualifikation!Q285,libtform,0))&gt;=10311000,INDEX(codetform,MATCH(Qualifikation!Q285,libtform,0))&lt;=10319900),IF(AND(INDEX(codetwolang,MATCH(Qualifikation!U285,libtwolang,0))&gt;=1,INDEX(codetwolang,MATCH(Qualifikation!U285,libtwolang,0))&lt;=999),TRUE,FALSE),IF(AND(INDEX(codetwolang,MATCH(Qualifikation!U285,libtwolang,0))&gt;=10,INDEX(codetwolang,MATCH(Qualifikation!U285,libtwolang,0))&lt;=99),FALSE,TRUE))))</f>
        <v/>
      </c>
      <c r="AE285" s="26" t="str">
        <f t="shared" si="103"/>
        <v/>
      </c>
      <c r="AF285" s="62" t="str">
        <f t="shared" si="109"/>
        <v/>
      </c>
    </row>
    <row r="286" spans="1:32" x14ac:dyDescent="0.2">
      <c r="A286" s="46" t="str">
        <f t="shared" si="104"/>
        <v/>
      </c>
      <c r="B286" s="46" t="str">
        <f t="shared" si="88"/>
        <v/>
      </c>
      <c r="C286" s="71" t="str">
        <f t="shared" si="89"/>
        <v/>
      </c>
      <c r="D286" s="62" t="str">
        <f t="shared" si="90"/>
        <v/>
      </c>
      <c r="E286" s="62" t="str">
        <f t="shared" si="91"/>
        <v/>
      </c>
      <c r="F286" s="72" t="str">
        <f t="shared" si="92"/>
        <v/>
      </c>
      <c r="G286" s="72" t="str">
        <f t="shared" si="93"/>
        <v/>
      </c>
      <c r="H286" s="63" t="str">
        <f t="shared" si="94"/>
        <v/>
      </c>
      <c r="I286" s="63" t="str">
        <f t="shared" si="95"/>
        <v/>
      </c>
      <c r="J286" s="70" t="str">
        <f t="shared" si="96"/>
        <v/>
      </c>
      <c r="K286" s="70" t="str">
        <f t="shared" si="97"/>
        <v/>
      </c>
      <c r="L286" s="122" t="str">
        <f t="shared" si="98"/>
        <v/>
      </c>
      <c r="M286" s="122" t="str">
        <f t="shared" si="99"/>
        <v/>
      </c>
      <c r="N286" s="121" t="str">
        <f>IF(B286&lt;&gt;"",IF(INDEX(ctrlage,B286)=TRUE,Lieferung!$B$15-(YEAR(INDEX(pgebdat,B286))),""),"")</f>
        <v/>
      </c>
      <c r="O286" s="115"/>
      <c r="P286" s="113"/>
      <c r="Q286" s="116"/>
      <c r="R286" s="149"/>
      <c r="S286" s="116"/>
      <c r="T286" s="116"/>
      <c r="U286" s="116"/>
      <c r="V286" s="113"/>
      <c r="W286" s="155" t="str">
        <f t="shared" si="105"/>
        <v/>
      </c>
      <c r="X286" s="26" t="str">
        <f t="shared" si="100"/>
        <v/>
      </c>
      <c r="Y286" s="26" t="str">
        <f t="shared" si="101"/>
        <v/>
      </c>
      <c r="Z286" s="26" t="str">
        <f t="shared" si="106"/>
        <v/>
      </c>
      <c r="AA286" s="26" t="str">
        <f t="shared" si="107"/>
        <v/>
      </c>
      <c r="AB286" s="26" t="str">
        <f t="shared" si="108"/>
        <v/>
      </c>
      <c r="AC286" s="26" t="str">
        <f t="shared" si="102"/>
        <v/>
      </c>
      <c r="AD286" s="26" t="str">
        <f>IF(OR(ISBLANK(U286),ISBLANK(Q286),U286="-"),"",IF(ISNA(MATCH(U286,libtwolang,0)),FALSE,IF(AND(Z286=TRUE,INDEX(codetform,MATCH(Qualifikation!Q286,libtform,0))&gt;=10311000,INDEX(codetform,MATCH(Qualifikation!Q286,libtform,0))&lt;=10319900),IF(AND(INDEX(codetwolang,MATCH(Qualifikation!U286,libtwolang,0))&gt;=1,INDEX(codetwolang,MATCH(Qualifikation!U286,libtwolang,0))&lt;=999),TRUE,FALSE),IF(AND(INDEX(codetwolang,MATCH(Qualifikation!U286,libtwolang,0))&gt;=10,INDEX(codetwolang,MATCH(Qualifikation!U286,libtwolang,0))&lt;=99),FALSE,TRUE))))</f>
        <v/>
      </c>
      <c r="AE286" s="26" t="str">
        <f t="shared" si="103"/>
        <v/>
      </c>
      <c r="AF286" s="62" t="str">
        <f t="shared" si="109"/>
        <v/>
      </c>
    </row>
    <row r="287" spans="1:32" x14ac:dyDescent="0.2">
      <c r="A287" s="46" t="str">
        <f t="shared" si="104"/>
        <v/>
      </c>
      <c r="B287" s="46" t="str">
        <f t="shared" si="88"/>
        <v/>
      </c>
      <c r="C287" s="71" t="str">
        <f t="shared" si="89"/>
        <v/>
      </c>
      <c r="D287" s="62" t="str">
        <f t="shared" si="90"/>
        <v/>
      </c>
      <c r="E287" s="62" t="str">
        <f t="shared" si="91"/>
        <v/>
      </c>
      <c r="F287" s="72" t="str">
        <f t="shared" si="92"/>
        <v/>
      </c>
      <c r="G287" s="72" t="str">
        <f t="shared" si="93"/>
        <v/>
      </c>
      <c r="H287" s="63" t="str">
        <f t="shared" si="94"/>
        <v/>
      </c>
      <c r="I287" s="63" t="str">
        <f t="shared" si="95"/>
        <v/>
      </c>
      <c r="J287" s="70" t="str">
        <f t="shared" si="96"/>
        <v/>
      </c>
      <c r="K287" s="70" t="str">
        <f t="shared" si="97"/>
        <v/>
      </c>
      <c r="L287" s="122" t="str">
        <f t="shared" si="98"/>
        <v/>
      </c>
      <c r="M287" s="122" t="str">
        <f t="shared" si="99"/>
        <v/>
      </c>
      <c r="N287" s="121" t="str">
        <f>IF(B287&lt;&gt;"",IF(INDEX(ctrlage,B287)=TRUE,Lieferung!$B$15-(YEAR(INDEX(pgebdat,B287))),""),"")</f>
        <v/>
      </c>
      <c r="O287" s="115"/>
      <c r="P287" s="113"/>
      <c r="Q287" s="116"/>
      <c r="R287" s="149"/>
      <c r="S287" s="116"/>
      <c r="T287" s="116"/>
      <c r="U287" s="116"/>
      <c r="V287" s="113"/>
      <c r="W287" s="155" t="str">
        <f t="shared" si="105"/>
        <v/>
      </c>
      <c r="X287" s="26" t="str">
        <f t="shared" si="100"/>
        <v/>
      </c>
      <c r="Y287" s="26" t="str">
        <f t="shared" si="101"/>
        <v/>
      </c>
      <c r="Z287" s="26" t="str">
        <f t="shared" si="106"/>
        <v/>
      </c>
      <c r="AA287" s="26" t="str">
        <f t="shared" si="107"/>
        <v/>
      </c>
      <c r="AB287" s="26" t="str">
        <f t="shared" si="108"/>
        <v/>
      </c>
      <c r="AC287" s="26" t="str">
        <f t="shared" si="102"/>
        <v/>
      </c>
      <c r="AD287" s="26" t="str">
        <f>IF(OR(ISBLANK(U287),ISBLANK(Q287),U287="-"),"",IF(ISNA(MATCH(U287,libtwolang,0)),FALSE,IF(AND(Z287=TRUE,INDEX(codetform,MATCH(Qualifikation!Q287,libtform,0))&gt;=10311000,INDEX(codetform,MATCH(Qualifikation!Q287,libtform,0))&lt;=10319900),IF(AND(INDEX(codetwolang,MATCH(Qualifikation!U287,libtwolang,0))&gt;=1,INDEX(codetwolang,MATCH(Qualifikation!U287,libtwolang,0))&lt;=999),TRUE,FALSE),IF(AND(INDEX(codetwolang,MATCH(Qualifikation!U287,libtwolang,0))&gt;=10,INDEX(codetwolang,MATCH(Qualifikation!U287,libtwolang,0))&lt;=99),FALSE,TRUE))))</f>
        <v/>
      </c>
      <c r="AE287" s="26" t="str">
        <f t="shared" si="103"/>
        <v/>
      </c>
      <c r="AF287" s="62" t="str">
        <f t="shared" si="109"/>
        <v/>
      </c>
    </row>
    <row r="288" spans="1:32" x14ac:dyDescent="0.2">
      <c r="A288" s="46" t="str">
        <f t="shared" si="104"/>
        <v/>
      </c>
      <c r="B288" s="46" t="str">
        <f t="shared" si="88"/>
        <v/>
      </c>
      <c r="C288" s="71" t="str">
        <f t="shared" si="89"/>
        <v/>
      </c>
      <c r="D288" s="62" t="str">
        <f t="shared" si="90"/>
        <v/>
      </c>
      <c r="E288" s="62" t="str">
        <f t="shared" si="91"/>
        <v/>
      </c>
      <c r="F288" s="72" t="str">
        <f t="shared" si="92"/>
        <v/>
      </c>
      <c r="G288" s="72" t="str">
        <f t="shared" si="93"/>
        <v/>
      </c>
      <c r="H288" s="63" t="str">
        <f t="shared" si="94"/>
        <v/>
      </c>
      <c r="I288" s="63" t="str">
        <f t="shared" si="95"/>
        <v/>
      </c>
      <c r="J288" s="70" t="str">
        <f t="shared" si="96"/>
        <v/>
      </c>
      <c r="K288" s="70" t="str">
        <f t="shared" si="97"/>
        <v/>
      </c>
      <c r="L288" s="122" t="str">
        <f t="shared" si="98"/>
        <v/>
      </c>
      <c r="M288" s="122" t="str">
        <f t="shared" si="99"/>
        <v/>
      </c>
      <c r="N288" s="121" t="str">
        <f>IF(B288&lt;&gt;"",IF(INDEX(ctrlage,B288)=TRUE,Lieferung!$B$15-(YEAR(INDEX(pgebdat,B288))),""),"")</f>
        <v/>
      </c>
      <c r="O288" s="115"/>
      <c r="P288" s="113"/>
      <c r="Q288" s="116"/>
      <c r="R288" s="149"/>
      <c r="S288" s="116"/>
      <c r="T288" s="116"/>
      <c r="U288" s="116"/>
      <c r="V288" s="113"/>
      <c r="W288" s="155" t="str">
        <f t="shared" si="105"/>
        <v/>
      </c>
      <c r="X288" s="26" t="str">
        <f t="shared" si="100"/>
        <v/>
      </c>
      <c r="Y288" s="26" t="str">
        <f t="shared" si="101"/>
        <v/>
      </c>
      <c r="Z288" s="26" t="str">
        <f t="shared" si="106"/>
        <v/>
      </c>
      <c r="AA288" s="26" t="str">
        <f t="shared" si="107"/>
        <v/>
      </c>
      <c r="AB288" s="26" t="str">
        <f t="shared" si="108"/>
        <v/>
      </c>
      <c r="AC288" s="26" t="str">
        <f t="shared" si="102"/>
        <v/>
      </c>
      <c r="AD288" s="26" t="str">
        <f>IF(OR(ISBLANK(U288),ISBLANK(Q288),U288="-"),"",IF(ISNA(MATCH(U288,libtwolang,0)),FALSE,IF(AND(Z288=TRUE,INDEX(codetform,MATCH(Qualifikation!Q288,libtform,0))&gt;=10311000,INDEX(codetform,MATCH(Qualifikation!Q288,libtform,0))&lt;=10319900),IF(AND(INDEX(codetwolang,MATCH(Qualifikation!U288,libtwolang,0))&gt;=1,INDEX(codetwolang,MATCH(Qualifikation!U288,libtwolang,0))&lt;=999),TRUE,FALSE),IF(AND(INDEX(codetwolang,MATCH(Qualifikation!U288,libtwolang,0))&gt;=10,INDEX(codetwolang,MATCH(Qualifikation!U288,libtwolang,0))&lt;=99),FALSE,TRUE))))</f>
        <v/>
      </c>
      <c r="AE288" s="26" t="str">
        <f t="shared" si="103"/>
        <v/>
      </c>
      <c r="AF288" s="62" t="str">
        <f t="shared" si="109"/>
        <v/>
      </c>
    </row>
    <row r="289" spans="1:32" x14ac:dyDescent="0.2">
      <c r="A289" s="46" t="str">
        <f t="shared" si="104"/>
        <v/>
      </c>
      <c r="B289" s="46" t="str">
        <f t="shared" si="88"/>
        <v/>
      </c>
      <c r="C289" s="71" t="str">
        <f t="shared" si="89"/>
        <v/>
      </c>
      <c r="D289" s="62" t="str">
        <f t="shared" si="90"/>
        <v/>
      </c>
      <c r="E289" s="62" t="str">
        <f t="shared" si="91"/>
        <v/>
      </c>
      <c r="F289" s="72" t="str">
        <f t="shared" si="92"/>
        <v/>
      </c>
      <c r="G289" s="72" t="str">
        <f t="shared" si="93"/>
        <v/>
      </c>
      <c r="H289" s="63" t="str">
        <f t="shared" si="94"/>
        <v/>
      </c>
      <c r="I289" s="63" t="str">
        <f t="shared" si="95"/>
        <v/>
      </c>
      <c r="J289" s="70" t="str">
        <f t="shared" si="96"/>
        <v/>
      </c>
      <c r="K289" s="70" t="str">
        <f t="shared" si="97"/>
        <v/>
      </c>
      <c r="L289" s="122" t="str">
        <f t="shared" si="98"/>
        <v/>
      </c>
      <c r="M289" s="122" t="str">
        <f t="shared" si="99"/>
        <v/>
      </c>
      <c r="N289" s="121" t="str">
        <f>IF(B289&lt;&gt;"",IF(INDEX(ctrlage,B289)=TRUE,Lieferung!$B$15-(YEAR(INDEX(pgebdat,B289))),""),"")</f>
        <v/>
      </c>
      <c r="O289" s="115"/>
      <c r="P289" s="113"/>
      <c r="Q289" s="116"/>
      <c r="R289" s="149"/>
      <c r="S289" s="116"/>
      <c r="T289" s="116"/>
      <c r="U289" s="116"/>
      <c r="V289" s="113"/>
      <c r="W289" s="155" t="str">
        <f t="shared" si="105"/>
        <v/>
      </c>
      <c r="X289" s="26" t="str">
        <f t="shared" si="100"/>
        <v/>
      </c>
      <c r="Y289" s="26" t="str">
        <f t="shared" si="101"/>
        <v/>
      </c>
      <c r="Z289" s="26" t="str">
        <f t="shared" si="106"/>
        <v/>
      </c>
      <c r="AA289" s="26" t="str">
        <f t="shared" si="107"/>
        <v/>
      </c>
      <c r="AB289" s="26" t="str">
        <f t="shared" si="108"/>
        <v/>
      </c>
      <c r="AC289" s="26" t="str">
        <f t="shared" si="102"/>
        <v/>
      </c>
      <c r="AD289" s="26" t="str">
        <f>IF(OR(ISBLANK(U289),ISBLANK(Q289),U289="-"),"",IF(ISNA(MATCH(U289,libtwolang,0)),FALSE,IF(AND(Z289=TRUE,INDEX(codetform,MATCH(Qualifikation!Q289,libtform,0))&gt;=10311000,INDEX(codetform,MATCH(Qualifikation!Q289,libtform,0))&lt;=10319900),IF(AND(INDEX(codetwolang,MATCH(Qualifikation!U289,libtwolang,0))&gt;=1,INDEX(codetwolang,MATCH(Qualifikation!U289,libtwolang,0))&lt;=999),TRUE,FALSE),IF(AND(INDEX(codetwolang,MATCH(Qualifikation!U289,libtwolang,0))&gt;=10,INDEX(codetwolang,MATCH(Qualifikation!U289,libtwolang,0))&lt;=99),FALSE,TRUE))))</f>
        <v/>
      </c>
      <c r="AE289" s="26" t="str">
        <f t="shared" si="103"/>
        <v/>
      </c>
      <c r="AF289" s="62" t="str">
        <f t="shared" si="109"/>
        <v/>
      </c>
    </row>
    <row r="290" spans="1:32" x14ac:dyDescent="0.2">
      <c r="A290" s="46" t="str">
        <f t="shared" si="104"/>
        <v/>
      </c>
      <c r="B290" s="46" t="str">
        <f t="shared" si="88"/>
        <v/>
      </c>
      <c r="C290" s="71" t="str">
        <f t="shared" si="89"/>
        <v/>
      </c>
      <c r="D290" s="62" t="str">
        <f t="shared" si="90"/>
        <v/>
      </c>
      <c r="E290" s="62" t="str">
        <f t="shared" si="91"/>
        <v/>
      </c>
      <c r="F290" s="72" t="str">
        <f t="shared" si="92"/>
        <v/>
      </c>
      <c r="G290" s="72" t="str">
        <f t="shared" si="93"/>
        <v/>
      </c>
      <c r="H290" s="63" t="str">
        <f t="shared" si="94"/>
        <v/>
      </c>
      <c r="I290" s="63" t="str">
        <f t="shared" si="95"/>
        <v/>
      </c>
      <c r="J290" s="70" t="str">
        <f t="shared" si="96"/>
        <v/>
      </c>
      <c r="K290" s="70" t="str">
        <f t="shared" si="97"/>
        <v/>
      </c>
      <c r="L290" s="122" t="str">
        <f t="shared" si="98"/>
        <v/>
      </c>
      <c r="M290" s="122" t="str">
        <f t="shared" si="99"/>
        <v/>
      </c>
      <c r="N290" s="121" t="str">
        <f>IF(B290&lt;&gt;"",IF(INDEX(ctrlage,B290)=TRUE,Lieferung!$B$15-(YEAR(INDEX(pgebdat,B290))),""),"")</f>
        <v/>
      </c>
      <c r="O290" s="115"/>
      <c r="P290" s="113"/>
      <c r="Q290" s="116"/>
      <c r="R290" s="149"/>
      <c r="S290" s="116"/>
      <c r="T290" s="116"/>
      <c r="U290" s="116"/>
      <c r="V290" s="113"/>
      <c r="W290" s="155" t="str">
        <f t="shared" si="105"/>
        <v/>
      </c>
      <c r="X290" s="26" t="str">
        <f t="shared" si="100"/>
        <v/>
      </c>
      <c r="Y290" s="26" t="str">
        <f t="shared" si="101"/>
        <v/>
      </c>
      <c r="Z290" s="26" t="str">
        <f t="shared" si="106"/>
        <v/>
      </c>
      <c r="AA290" s="26" t="str">
        <f t="shared" si="107"/>
        <v/>
      </c>
      <c r="AB290" s="26" t="str">
        <f t="shared" si="108"/>
        <v/>
      </c>
      <c r="AC290" s="26" t="str">
        <f t="shared" si="102"/>
        <v/>
      </c>
      <c r="AD290" s="26" t="str">
        <f>IF(OR(ISBLANK(U290),ISBLANK(Q290),U290="-"),"",IF(ISNA(MATCH(U290,libtwolang,0)),FALSE,IF(AND(Z290=TRUE,INDEX(codetform,MATCH(Qualifikation!Q290,libtform,0))&gt;=10311000,INDEX(codetform,MATCH(Qualifikation!Q290,libtform,0))&lt;=10319900),IF(AND(INDEX(codetwolang,MATCH(Qualifikation!U290,libtwolang,0))&gt;=1,INDEX(codetwolang,MATCH(Qualifikation!U290,libtwolang,0))&lt;=999),TRUE,FALSE),IF(AND(INDEX(codetwolang,MATCH(Qualifikation!U290,libtwolang,0))&gt;=10,INDEX(codetwolang,MATCH(Qualifikation!U290,libtwolang,0))&lt;=99),FALSE,TRUE))))</f>
        <v/>
      </c>
      <c r="AE290" s="26" t="str">
        <f t="shared" si="103"/>
        <v/>
      </c>
      <c r="AF290" s="62" t="str">
        <f t="shared" si="109"/>
        <v/>
      </c>
    </row>
    <row r="291" spans="1:32" x14ac:dyDescent="0.2">
      <c r="A291" s="46" t="str">
        <f t="shared" si="104"/>
        <v/>
      </c>
      <c r="B291" s="46" t="str">
        <f t="shared" si="88"/>
        <v/>
      </c>
      <c r="C291" s="71" t="str">
        <f t="shared" si="89"/>
        <v/>
      </c>
      <c r="D291" s="62" t="str">
        <f t="shared" si="90"/>
        <v/>
      </c>
      <c r="E291" s="62" t="str">
        <f t="shared" si="91"/>
        <v/>
      </c>
      <c r="F291" s="72" t="str">
        <f t="shared" si="92"/>
        <v/>
      </c>
      <c r="G291" s="72" t="str">
        <f t="shared" si="93"/>
        <v/>
      </c>
      <c r="H291" s="63" t="str">
        <f t="shared" si="94"/>
        <v/>
      </c>
      <c r="I291" s="63" t="str">
        <f t="shared" si="95"/>
        <v/>
      </c>
      <c r="J291" s="70" t="str">
        <f t="shared" si="96"/>
        <v/>
      </c>
      <c r="K291" s="70" t="str">
        <f t="shared" si="97"/>
        <v/>
      </c>
      <c r="L291" s="122" t="str">
        <f t="shared" si="98"/>
        <v/>
      </c>
      <c r="M291" s="122" t="str">
        <f t="shared" si="99"/>
        <v/>
      </c>
      <c r="N291" s="121" t="str">
        <f>IF(B291&lt;&gt;"",IF(INDEX(ctrlage,B291)=TRUE,Lieferung!$B$15-(YEAR(INDEX(pgebdat,B291))),""),"")</f>
        <v/>
      </c>
      <c r="O291" s="115"/>
      <c r="P291" s="113"/>
      <c r="Q291" s="116"/>
      <c r="R291" s="149"/>
      <c r="S291" s="116"/>
      <c r="T291" s="116"/>
      <c r="U291" s="116"/>
      <c r="V291" s="113"/>
      <c r="W291" s="155" t="str">
        <f t="shared" si="105"/>
        <v/>
      </c>
      <c r="X291" s="26" t="str">
        <f t="shared" si="100"/>
        <v/>
      </c>
      <c r="Y291" s="26" t="str">
        <f t="shared" si="101"/>
        <v/>
      </c>
      <c r="Z291" s="26" t="str">
        <f t="shared" si="106"/>
        <v/>
      </c>
      <c r="AA291" s="26" t="str">
        <f t="shared" si="107"/>
        <v/>
      </c>
      <c r="AB291" s="26" t="str">
        <f t="shared" si="108"/>
        <v/>
      </c>
      <c r="AC291" s="26" t="str">
        <f t="shared" si="102"/>
        <v/>
      </c>
      <c r="AD291" s="26" t="str">
        <f>IF(OR(ISBLANK(U291),ISBLANK(Q291),U291="-"),"",IF(ISNA(MATCH(U291,libtwolang,0)),FALSE,IF(AND(Z291=TRUE,INDEX(codetform,MATCH(Qualifikation!Q291,libtform,0))&gt;=10311000,INDEX(codetform,MATCH(Qualifikation!Q291,libtform,0))&lt;=10319900),IF(AND(INDEX(codetwolang,MATCH(Qualifikation!U291,libtwolang,0))&gt;=1,INDEX(codetwolang,MATCH(Qualifikation!U291,libtwolang,0))&lt;=999),TRUE,FALSE),IF(AND(INDEX(codetwolang,MATCH(Qualifikation!U291,libtwolang,0))&gt;=10,INDEX(codetwolang,MATCH(Qualifikation!U291,libtwolang,0))&lt;=99),FALSE,TRUE))))</f>
        <v/>
      </c>
      <c r="AE291" s="26" t="str">
        <f t="shared" si="103"/>
        <v/>
      </c>
      <c r="AF291" s="62" t="str">
        <f t="shared" si="109"/>
        <v/>
      </c>
    </row>
    <row r="292" spans="1:32" x14ac:dyDescent="0.2">
      <c r="A292" s="46" t="str">
        <f t="shared" si="104"/>
        <v/>
      </c>
      <c r="B292" s="46" t="str">
        <f t="shared" si="88"/>
        <v/>
      </c>
      <c r="C292" s="71" t="str">
        <f t="shared" si="89"/>
        <v/>
      </c>
      <c r="D292" s="62" t="str">
        <f t="shared" si="90"/>
        <v/>
      </c>
      <c r="E292" s="62" t="str">
        <f t="shared" si="91"/>
        <v/>
      </c>
      <c r="F292" s="72" t="str">
        <f t="shared" si="92"/>
        <v/>
      </c>
      <c r="G292" s="72" t="str">
        <f t="shared" si="93"/>
        <v/>
      </c>
      <c r="H292" s="63" t="str">
        <f t="shared" si="94"/>
        <v/>
      </c>
      <c r="I292" s="63" t="str">
        <f t="shared" si="95"/>
        <v/>
      </c>
      <c r="J292" s="70" t="str">
        <f t="shared" si="96"/>
        <v/>
      </c>
      <c r="K292" s="70" t="str">
        <f t="shared" si="97"/>
        <v/>
      </c>
      <c r="L292" s="122" t="str">
        <f t="shared" si="98"/>
        <v/>
      </c>
      <c r="M292" s="122" t="str">
        <f t="shared" si="99"/>
        <v/>
      </c>
      <c r="N292" s="121" t="str">
        <f>IF(B292&lt;&gt;"",IF(INDEX(ctrlage,B292)=TRUE,Lieferung!$B$15-(YEAR(INDEX(pgebdat,B292))),""),"")</f>
        <v/>
      </c>
      <c r="O292" s="115"/>
      <c r="P292" s="113"/>
      <c r="Q292" s="116"/>
      <c r="R292" s="149"/>
      <c r="S292" s="116"/>
      <c r="T292" s="116"/>
      <c r="U292" s="116"/>
      <c r="V292" s="113"/>
      <c r="W292" s="155" t="str">
        <f t="shared" si="105"/>
        <v/>
      </c>
      <c r="X292" s="26" t="str">
        <f t="shared" si="100"/>
        <v/>
      </c>
      <c r="Y292" s="26" t="str">
        <f t="shared" si="101"/>
        <v/>
      </c>
      <c r="Z292" s="26" t="str">
        <f t="shared" si="106"/>
        <v/>
      </c>
      <c r="AA292" s="26" t="str">
        <f t="shared" si="107"/>
        <v/>
      </c>
      <c r="AB292" s="26" t="str">
        <f t="shared" si="108"/>
        <v/>
      </c>
      <c r="AC292" s="26" t="str">
        <f t="shared" si="102"/>
        <v/>
      </c>
      <c r="AD292" s="26" t="str">
        <f>IF(OR(ISBLANK(U292),ISBLANK(Q292),U292="-"),"",IF(ISNA(MATCH(U292,libtwolang,0)),FALSE,IF(AND(Z292=TRUE,INDEX(codetform,MATCH(Qualifikation!Q292,libtform,0))&gt;=10311000,INDEX(codetform,MATCH(Qualifikation!Q292,libtform,0))&lt;=10319900),IF(AND(INDEX(codetwolang,MATCH(Qualifikation!U292,libtwolang,0))&gt;=1,INDEX(codetwolang,MATCH(Qualifikation!U292,libtwolang,0))&lt;=999),TRUE,FALSE),IF(AND(INDEX(codetwolang,MATCH(Qualifikation!U292,libtwolang,0))&gt;=10,INDEX(codetwolang,MATCH(Qualifikation!U292,libtwolang,0))&lt;=99),FALSE,TRUE))))</f>
        <v/>
      </c>
      <c r="AE292" s="26" t="str">
        <f t="shared" si="103"/>
        <v/>
      </c>
      <c r="AF292" s="62" t="str">
        <f t="shared" si="109"/>
        <v/>
      </c>
    </row>
    <row r="293" spans="1:32" x14ac:dyDescent="0.2">
      <c r="A293" s="46" t="str">
        <f t="shared" si="104"/>
        <v/>
      </c>
      <c r="B293" s="46" t="str">
        <f t="shared" si="88"/>
        <v/>
      </c>
      <c r="C293" s="71" t="str">
        <f t="shared" si="89"/>
        <v/>
      </c>
      <c r="D293" s="62" t="str">
        <f t="shared" si="90"/>
        <v/>
      </c>
      <c r="E293" s="62" t="str">
        <f t="shared" si="91"/>
        <v/>
      </c>
      <c r="F293" s="72" t="str">
        <f t="shared" si="92"/>
        <v/>
      </c>
      <c r="G293" s="72" t="str">
        <f t="shared" si="93"/>
        <v/>
      </c>
      <c r="H293" s="63" t="str">
        <f t="shared" si="94"/>
        <v/>
      </c>
      <c r="I293" s="63" t="str">
        <f t="shared" si="95"/>
        <v/>
      </c>
      <c r="J293" s="70" t="str">
        <f t="shared" si="96"/>
        <v/>
      </c>
      <c r="K293" s="70" t="str">
        <f t="shared" si="97"/>
        <v/>
      </c>
      <c r="L293" s="122" t="str">
        <f t="shared" si="98"/>
        <v/>
      </c>
      <c r="M293" s="122" t="str">
        <f t="shared" si="99"/>
        <v/>
      </c>
      <c r="N293" s="121" t="str">
        <f>IF(B293&lt;&gt;"",IF(INDEX(ctrlage,B293)=TRUE,Lieferung!$B$15-(YEAR(INDEX(pgebdat,B293))),""),"")</f>
        <v/>
      </c>
      <c r="O293" s="115"/>
      <c r="P293" s="113"/>
      <c r="Q293" s="116"/>
      <c r="R293" s="149"/>
      <c r="S293" s="116"/>
      <c r="T293" s="116"/>
      <c r="U293" s="116"/>
      <c r="V293" s="113"/>
      <c r="W293" s="155" t="str">
        <f t="shared" si="105"/>
        <v/>
      </c>
      <c r="X293" s="26" t="str">
        <f t="shared" si="100"/>
        <v/>
      </c>
      <c r="Y293" s="26" t="str">
        <f t="shared" si="101"/>
        <v/>
      </c>
      <c r="Z293" s="26" t="str">
        <f t="shared" si="106"/>
        <v/>
      </c>
      <c r="AA293" s="26" t="str">
        <f t="shared" si="107"/>
        <v/>
      </c>
      <c r="AB293" s="26" t="str">
        <f t="shared" si="108"/>
        <v/>
      </c>
      <c r="AC293" s="26" t="str">
        <f t="shared" si="102"/>
        <v/>
      </c>
      <c r="AD293" s="26" t="str">
        <f>IF(OR(ISBLANK(U293),ISBLANK(Q293),U293="-"),"",IF(ISNA(MATCH(U293,libtwolang,0)),FALSE,IF(AND(Z293=TRUE,INDEX(codetform,MATCH(Qualifikation!Q293,libtform,0))&gt;=10311000,INDEX(codetform,MATCH(Qualifikation!Q293,libtform,0))&lt;=10319900),IF(AND(INDEX(codetwolang,MATCH(Qualifikation!U293,libtwolang,0))&gt;=1,INDEX(codetwolang,MATCH(Qualifikation!U293,libtwolang,0))&lt;=999),TRUE,FALSE),IF(AND(INDEX(codetwolang,MATCH(Qualifikation!U293,libtwolang,0))&gt;=10,INDEX(codetwolang,MATCH(Qualifikation!U293,libtwolang,0))&lt;=99),FALSE,TRUE))))</f>
        <v/>
      </c>
      <c r="AE293" s="26" t="str">
        <f t="shared" si="103"/>
        <v/>
      </c>
      <c r="AF293" s="62" t="str">
        <f t="shared" si="109"/>
        <v/>
      </c>
    </row>
    <row r="294" spans="1:32" x14ac:dyDescent="0.2">
      <c r="A294" s="46" t="str">
        <f t="shared" si="104"/>
        <v/>
      </c>
      <c r="B294" s="46" t="str">
        <f t="shared" si="88"/>
        <v/>
      </c>
      <c r="C294" s="71" t="str">
        <f t="shared" si="89"/>
        <v/>
      </c>
      <c r="D294" s="62" t="str">
        <f t="shared" si="90"/>
        <v/>
      </c>
      <c r="E294" s="62" t="str">
        <f t="shared" si="91"/>
        <v/>
      </c>
      <c r="F294" s="72" t="str">
        <f t="shared" si="92"/>
        <v/>
      </c>
      <c r="G294" s="72" t="str">
        <f t="shared" si="93"/>
        <v/>
      </c>
      <c r="H294" s="63" t="str">
        <f t="shared" si="94"/>
        <v/>
      </c>
      <c r="I294" s="63" t="str">
        <f t="shared" si="95"/>
        <v/>
      </c>
      <c r="J294" s="70" t="str">
        <f t="shared" si="96"/>
        <v/>
      </c>
      <c r="K294" s="70" t="str">
        <f t="shared" si="97"/>
        <v/>
      </c>
      <c r="L294" s="122" t="str">
        <f t="shared" si="98"/>
        <v/>
      </c>
      <c r="M294" s="122" t="str">
        <f t="shared" si="99"/>
        <v/>
      </c>
      <c r="N294" s="121" t="str">
        <f>IF(B294&lt;&gt;"",IF(INDEX(ctrlage,B294)=TRUE,Lieferung!$B$15-(YEAR(INDEX(pgebdat,B294))),""),"")</f>
        <v/>
      </c>
      <c r="O294" s="115"/>
      <c r="P294" s="113"/>
      <c r="Q294" s="116"/>
      <c r="R294" s="149"/>
      <c r="S294" s="116"/>
      <c r="T294" s="116"/>
      <c r="U294" s="116"/>
      <c r="V294" s="113"/>
      <c r="W294" s="155" t="str">
        <f t="shared" si="105"/>
        <v/>
      </c>
      <c r="X294" s="26" t="str">
        <f t="shared" si="100"/>
        <v/>
      </c>
      <c r="Y294" s="26" t="str">
        <f t="shared" si="101"/>
        <v/>
      </c>
      <c r="Z294" s="26" t="str">
        <f t="shared" si="106"/>
        <v/>
      </c>
      <c r="AA294" s="26" t="str">
        <f t="shared" si="107"/>
        <v/>
      </c>
      <c r="AB294" s="26" t="str">
        <f t="shared" si="108"/>
        <v/>
      </c>
      <c r="AC294" s="26" t="str">
        <f t="shared" si="102"/>
        <v/>
      </c>
      <c r="AD294" s="26" t="str">
        <f>IF(OR(ISBLANK(U294),ISBLANK(Q294),U294="-"),"",IF(ISNA(MATCH(U294,libtwolang,0)),FALSE,IF(AND(Z294=TRUE,INDEX(codetform,MATCH(Qualifikation!Q294,libtform,0))&gt;=10311000,INDEX(codetform,MATCH(Qualifikation!Q294,libtform,0))&lt;=10319900),IF(AND(INDEX(codetwolang,MATCH(Qualifikation!U294,libtwolang,0))&gt;=1,INDEX(codetwolang,MATCH(Qualifikation!U294,libtwolang,0))&lt;=999),TRUE,FALSE),IF(AND(INDEX(codetwolang,MATCH(Qualifikation!U294,libtwolang,0))&gt;=10,INDEX(codetwolang,MATCH(Qualifikation!U294,libtwolang,0))&lt;=99),FALSE,TRUE))))</f>
        <v/>
      </c>
      <c r="AE294" s="26" t="str">
        <f t="shared" si="103"/>
        <v/>
      </c>
      <c r="AF294" s="62" t="str">
        <f t="shared" si="109"/>
        <v/>
      </c>
    </row>
    <row r="295" spans="1:32" x14ac:dyDescent="0.2">
      <c r="A295" s="46" t="str">
        <f t="shared" si="104"/>
        <v/>
      </c>
      <c r="B295" s="46" t="str">
        <f t="shared" si="88"/>
        <v/>
      </c>
      <c r="C295" s="71" t="str">
        <f t="shared" si="89"/>
        <v/>
      </c>
      <c r="D295" s="62" t="str">
        <f t="shared" si="90"/>
        <v/>
      </c>
      <c r="E295" s="62" t="str">
        <f t="shared" si="91"/>
        <v/>
      </c>
      <c r="F295" s="72" t="str">
        <f t="shared" si="92"/>
        <v/>
      </c>
      <c r="G295" s="72" t="str">
        <f t="shared" si="93"/>
        <v/>
      </c>
      <c r="H295" s="63" t="str">
        <f t="shared" si="94"/>
        <v/>
      </c>
      <c r="I295" s="63" t="str">
        <f t="shared" si="95"/>
        <v/>
      </c>
      <c r="J295" s="70" t="str">
        <f t="shared" si="96"/>
        <v/>
      </c>
      <c r="K295" s="70" t="str">
        <f t="shared" si="97"/>
        <v/>
      </c>
      <c r="L295" s="122" t="str">
        <f t="shared" si="98"/>
        <v/>
      </c>
      <c r="M295" s="122" t="str">
        <f t="shared" si="99"/>
        <v/>
      </c>
      <c r="N295" s="121" t="str">
        <f>IF(B295&lt;&gt;"",IF(INDEX(ctrlage,B295)=TRUE,Lieferung!$B$15-(YEAR(INDEX(pgebdat,B295))),""),"")</f>
        <v/>
      </c>
      <c r="O295" s="115"/>
      <c r="P295" s="113"/>
      <c r="Q295" s="116"/>
      <c r="R295" s="149"/>
      <c r="S295" s="116"/>
      <c r="T295" s="116"/>
      <c r="U295" s="116"/>
      <c r="V295" s="113"/>
      <c r="W295" s="155" t="str">
        <f t="shared" si="105"/>
        <v/>
      </c>
      <c r="X295" s="26" t="str">
        <f t="shared" si="100"/>
        <v/>
      </c>
      <c r="Y295" s="26" t="str">
        <f t="shared" si="101"/>
        <v/>
      </c>
      <c r="Z295" s="26" t="str">
        <f t="shared" si="106"/>
        <v/>
      </c>
      <c r="AA295" s="26" t="str">
        <f t="shared" si="107"/>
        <v/>
      </c>
      <c r="AB295" s="26" t="str">
        <f t="shared" si="108"/>
        <v/>
      </c>
      <c r="AC295" s="26" t="str">
        <f t="shared" si="102"/>
        <v/>
      </c>
      <c r="AD295" s="26" t="str">
        <f>IF(OR(ISBLANK(U295),ISBLANK(Q295),U295="-"),"",IF(ISNA(MATCH(U295,libtwolang,0)),FALSE,IF(AND(Z295=TRUE,INDEX(codetform,MATCH(Qualifikation!Q295,libtform,0))&gt;=10311000,INDEX(codetform,MATCH(Qualifikation!Q295,libtform,0))&lt;=10319900),IF(AND(INDEX(codetwolang,MATCH(Qualifikation!U295,libtwolang,0))&gt;=1,INDEX(codetwolang,MATCH(Qualifikation!U295,libtwolang,0))&lt;=999),TRUE,FALSE),IF(AND(INDEX(codetwolang,MATCH(Qualifikation!U295,libtwolang,0))&gt;=10,INDEX(codetwolang,MATCH(Qualifikation!U295,libtwolang,0))&lt;=99),FALSE,TRUE))))</f>
        <v/>
      </c>
      <c r="AE295" s="26" t="str">
        <f t="shared" si="103"/>
        <v/>
      </c>
      <c r="AF295" s="62" t="str">
        <f t="shared" si="109"/>
        <v/>
      </c>
    </row>
    <row r="296" spans="1:32" x14ac:dyDescent="0.2">
      <c r="A296" s="46" t="str">
        <f t="shared" si="104"/>
        <v/>
      </c>
      <c r="B296" s="46" t="str">
        <f t="shared" si="88"/>
        <v/>
      </c>
      <c r="C296" s="71" t="str">
        <f t="shared" si="89"/>
        <v/>
      </c>
      <c r="D296" s="62" t="str">
        <f t="shared" si="90"/>
        <v/>
      </c>
      <c r="E296" s="62" t="str">
        <f t="shared" si="91"/>
        <v/>
      </c>
      <c r="F296" s="72" t="str">
        <f t="shared" si="92"/>
        <v/>
      </c>
      <c r="G296" s="72" t="str">
        <f t="shared" si="93"/>
        <v/>
      </c>
      <c r="H296" s="63" t="str">
        <f t="shared" si="94"/>
        <v/>
      </c>
      <c r="I296" s="63" t="str">
        <f t="shared" si="95"/>
        <v/>
      </c>
      <c r="J296" s="70" t="str">
        <f t="shared" si="96"/>
        <v/>
      </c>
      <c r="K296" s="70" t="str">
        <f t="shared" si="97"/>
        <v/>
      </c>
      <c r="L296" s="122" t="str">
        <f t="shared" si="98"/>
        <v/>
      </c>
      <c r="M296" s="122" t="str">
        <f t="shared" si="99"/>
        <v/>
      </c>
      <c r="N296" s="121" t="str">
        <f>IF(B296&lt;&gt;"",IF(INDEX(ctrlage,B296)=TRUE,Lieferung!$B$15-(YEAR(INDEX(pgebdat,B296))),""),"")</f>
        <v/>
      </c>
      <c r="O296" s="115"/>
      <c r="P296" s="113"/>
      <c r="Q296" s="116"/>
      <c r="R296" s="149"/>
      <c r="S296" s="116"/>
      <c r="T296" s="116"/>
      <c r="U296" s="116"/>
      <c r="V296" s="113"/>
      <c r="W296" s="155" t="str">
        <f t="shared" si="105"/>
        <v/>
      </c>
      <c r="X296" s="26" t="str">
        <f t="shared" si="100"/>
        <v/>
      </c>
      <c r="Y296" s="26" t="str">
        <f t="shared" si="101"/>
        <v/>
      </c>
      <c r="Z296" s="26" t="str">
        <f t="shared" si="106"/>
        <v/>
      </c>
      <c r="AA296" s="26" t="str">
        <f t="shared" si="107"/>
        <v/>
      </c>
      <c r="AB296" s="26" t="str">
        <f t="shared" si="108"/>
        <v/>
      </c>
      <c r="AC296" s="26" t="str">
        <f t="shared" si="102"/>
        <v/>
      </c>
      <c r="AD296" s="26" t="str">
        <f>IF(OR(ISBLANK(U296),ISBLANK(Q296),U296="-"),"",IF(ISNA(MATCH(U296,libtwolang,0)),FALSE,IF(AND(Z296=TRUE,INDEX(codetform,MATCH(Qualifikation!Q296,libtform,0))&gt;=10311000,INDEX(codetform,MATCH(Qualifikation!Q296,libtform,0))&lt;=10319900),IF(AND(INDEX(codetwolang,MATCH(Qualifikation!U296,libtwolang,0))&gt;=1,INDEX(codetwolang,MATCH(Qualifikation!U296,libtwolang,0))&lt;=999),TRUE,FALSE),IF(AND(INDEX(codetwolang,MATCH(Qualifikation!U296,libtwolang,0))&gt;=10,INDEX(codetwolang,MATCH(Qualifikation!U296,libtwolang,0))&lt;=99),FALSE,TRUE))))</f>
        <v/>
      </c>
      <c r="AE296" s="26" t="str">
        <f t="shared" si="103"/>
        <v/>
      </c>
      <c r="AF296" s="62" t="str">
        <f t="shared" si="109"/>
        <v/>
      </c>
    </row>
    <row r="297" spans="1:32" x14ac:dyDescent="0.2">
      <c r="A297" s="46" t="str">
        <f t="shared" si="104"/>
        <v/>
      </c>
      <c r="B297" s="46" t="str">
        <f t="shared" si="88"/>
        <v/>
      </c>
      <c r="C297" s="71" t="str">
        <f t="shared" si="89"/>
        <v/>
      </c>
      <c r="D297" s="62" t="str">
        <f t="shared" si="90"/>
        <v/>
      </c>
      <c r="E297" s="62" t="str">
        <f t="shared" si="91"/>
        <v/>
      </c>
      <c r="F297" s="72" t="str">
        <f t="shared" si="92"/>
        <v/>
      </c>
      <c r="G297" s="72" t="str">
        <f t="shared" si="93"/>
        <v/>
      </c>
      <c r="H297" s="63" t="str">
        <f t="shared" si="94"/>
        <v/>
      </c>
      <c r="I297" s="63" t="str">
        <f t="shared" si="95"/>
        <v/>
      </c>
      <c r="J297" s="70" t="str">
        <f t="shared" si="96"/>
        <v/>
      </c>
      <c r="K297" s="70" t="str">
        <f t="shared" si="97"/>
        <v/>
      </c>
      <c r="L297" s="122" t="str">
        <f t="shared" si="98"/>
        <v/>
      </c>
      <c r="M297" s="122" t="str">
        <f t="shared" si="99"/>
        <v/>
      </c>
      <c r="N297" s="121" t="str">
        <f>IF(B297&lt;&gt;"",IF(INDEX(ctrlage,B297)=TRUE,Lieferung!$B$15-(YEAR(INDEX(pgebdat,B297))),""),"")</f>
        <v/>
      </c>
      <c r="O297" s="115"/>
      <c r="P297" s="113"/>
      <c r="Q297" s="116"/>
      <c r="R297" s="149"/>
      <c r="S297" s="116"/>
      <c r="T297" s="116"/>
      <c r="U297" s="116"/>
      <c r="V297" s="113"/>
      <c r="W297" s="155" t="str">
        <f t="shared" si="105"/>
        <v/>
      </c>
      <c r="X297" s="26" t="str">
        <f t="shared" si="100"/>
        <v/>
      </c>
      <c r="Y297" s="26" t="str">
        <f t="shared" si="101"/>
        <v/>
      </c>
      <c r="Z297" s="26" t="str">
        <f t="shared" si="106"/>
        <v/>
      </c>
      <c r="AA297" s="26" t="str">
        <f t="shared" si="107"/>
        <v/>
      </c>
      <c r="AB297" s="26" t="str">
        <f t="shared" si="108"/>
        <v/>
      </c>
      <c r="AC297" s="26" t="str">
        <f t="shared" si="102"/>
        <v/>
      </c>
      <c r="AD297" s="26" t="str">
        <f>IF(OR(ISBLANK(U297),ISBLANK(Q297),U297="-"),"",IF(ISNA(MATCH(U297,libtwolang,0)),FALSE,IF(AND(Z297=TRUE,INDEX(codetform,MATCH(Qualifikation!Q297,libtform,0))&gt;=10311000,INDEX(codetform,MATCH(Qualifikation!Q297,libtform,0))&lt;=10319900),IF(AND(INDEX(codetwolang,MATCH(Qualifikation!U297,libtwolang,0))&gt;=1,INDEX(codetwolang,MATCH(Qualifikation!U297,libtwolang,0))&lt;=999),TRUE,FALSE),IF(AND(INDEX(codetwolang,MATCH(Qualifikation!U297,libtwolang,0))&gt;=10,INDEX(codetwolang,MATCH(Qualifikation!U297,libtwolang,0))&lt;=99),FALSE,TRUE))))</f>
        <v/>
      </c>
      <c r="AE297" s="26" t="str">
        <f t="shared" si="103"/>
        <v/>
      </c>
      <c r="AF297" s="62" t="str">
        <f t="shared" si="109"/>
        <v/>
      </c>
    </row>
    <row r="298" spans="1:32" x14ac:dyDescent="0.2">
      <c r="A298" s="46" t="str">
        <f t="shared" si="104"/>
        <v/>
      </c>
      <c r="B298" s="46" t="str">
        <f t="shared" si="88"/>
        <v/>
      </c>
      <c r="C298" s="71" t="str">
        <f t="shared" si="89"/>
        <v/>
      </c>
      <c r="D298" s="62" t="str">
        <f t="shared" si="90"/>
        <v/>
      </c>
      <c r="E298" s="62" t="str">
        <f t="shared" si="91"/>
        <v/>
      </c>
      <c r="F298" s="72" t="str">
        <f t="shared" si="92"/>
        <v/>
      </c>
      <c r="G298" s="72" t="str">
        <f t="shared" si="93"/>
        <v/>
      </c>
      <c r="H298" s="63" t="str">
        <f t="shared" si="94"/>
        <v/>
      </c>
      <c r="I298" s="63" t="str">
        <f t="shared" si="95"/>
        <v/>
      </c>
      <c r="J298" s="70" t="str">
        <f t="shared" si="96"/>
        <v/>
      </c>
      <c r="K298" s="70" t="str">
        <f t="shared" si="97"/>
        <v/>
      </c>
      <c r="L298" s="122" t="str">
        <f t="shared" si="98"/>
        <v/>
      </c>
      <c r="M298" s="122" t="str">
        <f t="shared" si="99"/>
        <v/>
      </c>
      <c r="N298" s="121" t="str">
        <f>IF(B298&lt;&gt;"",IF(INDEX(ctrlage,B298)=TRUE,Lieferung!$B$15-(YEAR(INDEX(pgebdat,B298))),""),"")</f>
        <v/>
      </c>
      <c r="O298" s="115"/>
      <c r="P298" s="113"/>
      <c r="Q298" s="116"/>
      <c r="R298" s="149"/>
      <c r="S298" s="116"/>
      <c r="T298" s="116"/>
      <c r="U298" s="116"/>
      <c r="V298" s="113"/>
      <c r="W298" s="155" t="str">
        <f t="shared" si="105"/>
        <v/>
      </c>
      <c r="X298" s="26" t="str">
        <f t="shared" si="100"/>
        <v/>
      </c>
      <c r="Y298" s="26" t="str">
        <f t="shared" si="101"/>
        <v/>
      </c>
      <c r="Z298" s="26" t="str">
        <f t="shared" si="106"/>
        <v/>
      </c>
      <c r="AA298" s="26" t="str">
        <f t="shared" si="107"/>
        <v/>
      </c>
      <c r="AB298" s="26" t="str">
        <f t="shared" si="108"/>
        <v/>
      </c>
      <c r="AC298" s="26" t="str">
        <f t="shared" si="102"/>
        <v/>
      </c>
      <c r="AD298" s="26" t="str">
        <f>IF(OR(ISBLANK(U298),ISBLANK(Q298),U298="-"),"",IF(ISNA(MATCH(U298,libtwolang,0)),FALSE,IF(AND(Z298=TRUE,INDEX(codetform,MATCH(Qualifikation!Q298,libtform,0))&gt;=10311000,INDEX(codetform,MATCH(Qualifikation!Q298,libtform,0))&lt;=10319900),IF(AND(INDEX(codetwolang,MATCH(Qualifikation!U298,libtwolang,0))&gt;=1,INDEX(codetwolang,MATCH(Qualifikation!U298,libtwolang,0))&lt;=999),TRUE,FALSE),IF(AND(INDEX(codetwolang,MATCH(Qualifikation!U298,libtwolang,0))&gt;=10,INDEX(codetwolang,MATCH(Qualifikation!U298,libtwolang,0))&lt;=99),FALSE,TRUE))))</f>
        <v/>
      </c>
      <c r="AE298" s="26" t="str">
        <f t="shared" si="103"/>
        <v/>
      </c>
      <c r="AF298" s="62" t="str">
        <f t="shared" si="109"/>
        <v/>
      </c>
    </row>
    <row r="299" spans="1:32" x14ac:dyDescent="0.2">
      <c r="A299" s="46" t="str">
        <f t="shared" si="104"/>
        <v/>
      </c>
      <c r="B299" s="46" t="str">
        <f t="shared" si="88"/>
        <v/>
      </c>
      <c r="C299" s="71" t="str">
        <f t="shared" si="89"/>
        <v/>
      </c>
      <c r="D299" s="62" t="str">
        <f t="shared" si="90"/>
        <v/>
      </c>
      <c r="E299" s="62" t="str">
        <f t="shared" si="91"/>
        <v/>
      </c>
      <c r="F299" s="72" t="str">
        <f t="shared" si="92"/>
        <v/>
      </c>
      <c r="G299" s="72" t="str">
        <f t="shared" si="93"/>
        <v/>
      </c>
      <c r="H299" s="63" t="str">
        <f t="shared" si="94"/>
        <v/>
      </c>
      <c r="I299" s="63" t="str">
        <f t="shared" si="95"/>
        <v/>
      </c>
      <c r="J299" s="70" t="str">
        <f t="shared" si="96"/>
        <v/>
      </c>
      <c r="K299" s="70" t="str">
        <f t="shared" si="97"/>
        <v/>
      </c>
      <c r="L299" s="122" t="str">
        <f t="shared" si="98"/>
        <v/>
      </c>
      <c r="M299" s="122" t="str">
        <f t="shared" si="99"/>
        <v/>
      </c>
      <c r="N299" s="121" t="str">
        <f>IF(B299&lt;&gt;"",IF(INDEX(ctrlage,B299)=TRUE,Lieferung!$B$15-(YEAR(INDEX(pgebdat,B299))),""),"")</f>
        <v/>
      </c>
      <c r="O299" s="115"/>
      <c r="P299" s="113"/>
      <c r="Q299" s="116"/>
      <c r="R299" s="149"/>
      <c r="S299" s="116"/>
      <c r="T299" s="116"/>
      <c r="U299" s="116"/>
      <c r="V299" s="113"/>
      <c r="W299" s="155" t="str">
        <f t="shared" si="105"/>
        <v/>
      </c>
      <c r="X299" s="26" t="str">
        <f t="shared" si="100"/>
        <v/>
      </c>
      <c r="Y299" s="26" t="str">
        <f t="shared" si="101"/>
        <v/>
      </c>
      <c r="Z299" s="26" t="str">
        <f t="shared" si="106"/>
        <v/>
      </c>
      <c r="AA299" s="26" t="str">
        <f t="shared" si="107"/>
        <v/>
      </c>
      <c r="AB299" s="26" t="str">
        <f t="shared" si="108"/>
        <v/>
      </c>
      <c r="AC299" s="26" t="str">
        <f t="shared" si="102"/>
        <v/>
      </c>
      <c r="AD299" s="26" t="str">
        <f>IF(OR(ISBLANK(U299),ISBLANK(Q299),U299="-"),"",IF(ISNA(MATCH(U299,libtwolang,0)),FALSE,IF(AND(Z299=TRUE,INDEX(codetform,MATCH(Qualifikation!Q299,libtform,0))&gt;=10311000,INDEX(codetform,MATCH(Qualifikation!Q299,libtform,0))&lt;=10319900),IF(AND(INDEX(codetwolang,MATCH(Qualifikation!U299,libtwolang,0))&gt;=1,INDEX(codetwolang,MATCH(Qualifikation!U299,libtwolang,0))&lt;=999),TRUE,FALSE),IF(AND(INDEX(codetwolang,MATCH(Qualifikation!U299,libtwolang,0))&gt;=10,INDEX(codetwolang,MATCH(Qualifikation!U299,libtwolang,0))&lt;=99),FALSE,TRUE))))</f>
        <v/>
      </c>
      <c r="AE299" s="26" t="str">
        <f t="shared" si="103"/>
        <v/>
      </c>
      <c r="AF299" s="62" t="str">
        <f t="shared" si="109"/>
        <v/>
      </c>
    </row>
    <row r="300" spans="1:32" x14ac:dyDescent="0.2">
      <c r="A300" s="46" t="str">
        <f t="shared" si="104"/>
        <v/>
      </c>
      <c r="B300" s="46" t="str">
        <f t="shared" si="88"/>
        <v/>
      </c>
      <c r="C300" s="71" t="str">
        <f t="shared" si="89"/>
        <v/>
      </c>
      <c r="D300" s="62" t="str">
        <f t="shared" si="90"/>
        <v/>
      </c>
      <c r="E300" s="62" t="str">
        <f t="shared" si="91"/>
        <v/>
      </c>
      <c r="F300" s="72" t="str">
        <f t="shared" si="92"/>
        <v/>
      </c>
      <c r="G300" s="72" t="str">
        <f t="shared" si="93"/>
        <v/>
      </c>
      <c r="H300" s="63" t="str">
        <f t="shared" si="94"/>
        <v/>
      </c>
      <c r="I300" s="63" t="str">
        <f t="shared" si="95"/>
        <v/>
      </c>
      <c r="J300" s="70" t="str">
        <f t="shared" si="96"/>
        <v/>
      </c>
      <c r="K300" s="70" t="str">
        <f t="shared" si="97"/>
        <v/>
      </c>
      <c r="L300" s="122" t="str">
        <f t="shared" si="98"/>
        <v/>
      </c>
      <c r="M300" s="122" t="str">
        <f t="shared" si="99"/>
        <v/>
      </c>
      <c r="N300" s="121" t="str">
        <f>IF(B300&lt;&gt;"",IF(INDEX(ctrlage,B300)=TRUE,Lieferung!$B$15-(YEAR(INDEX(pgebdat,B300))),""),"")</f>
        <v/>
      </c>
      <c r="O300" s="115"/>
      <c r="P300" s="113"/>
      <c r="Q300" s="116"/>
      <c r="R300" s="149"/>
      <c r="S300" s="116"/>
      <c r="T300" s="116"/>
      <c r="U300" s="116"/>
      <c r="V300" s="113"/>
      <c r="W300" s="155" t="str">
        <f t="shared" si="105"/>
        <v/>
      </c>
      <c r="X300" s="26" t="str">
        <f t="shared" si="100"/>
        <v/>
      </c>
      <c r="Y300" s="26" t="str">
        <f t="shared" si="101"/>
        <v/>
      </c>
      <c r="Z300" s="26" t="str">
        <f t="shared" si="106"/>
        <v/>
      </c>
      <c r="AA300" s="26" t="str">
        <f t="shared" si="107"/>
        <v/>
      </c>
      <c r="AB300" s="26" t="str">
        <f t="shared" si="108"/>
        <v/>
      </c>
      <c r="AC300" s="26" t="str">
        <f t="shared" si="102"/>
        <v/>
      </c>
      <c r="AD300" s="26" t="str">
        <f>IF(OR(ISBLANK(U300),ISBLANK(Q300),U300="-"),"",IF(ISNA(MATCH(U300,libtwolang,0)),FALSE,IF(AND(Z300=TRUE,INDEX(codetform,MATCH(Qualifikation!Q300,libtform,0))&gt;=10311000,INDEX(codetform,MATCH(Qualifikation!Q300,libtform,0))&lt;=10319900),IF(AND(INDEX(codetwolang,MATCH(Qualifikation!U300,libtwolang,0))&gt;=1,INDEX(codetwolang,MATCH(Qualifikation!U300,libtwolang,0))&lt;=999),TRUE,FALSE),IF(AND(INDEX(codetwolang,MATCH(Qualifikation!U300,libtwolang,0))&gt;=10,INDEX(codetwolang,MATCH(Qualifikation!U300,libtwolang,0))&lt;=99),FALSE,TRUE))))</f>
        <v/>
      </c>
      <c r="AE300" s="26" t="str">
        <f t="shared" si="103"/>
        <v/>
      </c>
      <c r="AF300" s="62" t="str">
        <f t="shared" si="109"/>
        <v/>
      </c>
    </row>
    <row r="301" spans="1:32" x14ac:dyDescent="0.2">
      <c r="A301" s="46" t="str">
        <f t="shared" si="104"/>
        <v/>
      </c>
      <c r="B301" s="46" t="str">
        <f t="shared" si="88"/>
        <v/>
      </c>
      <c r="C301" s="71" t="str">
        <f t="shared" si="89"/>
        <v/>
      </c>
      <c r="D301" s="62" t="str">
        <f t="shared" si="90"/>
        <v/>
      </c>
      <c r="E301" s="62" t="str">
        <f t="shared" si="91"/>
        <v/>
      </c>
      <c r="F301" s="72" t="str">
        <f t="shared" si="92"/>
        <v/>
      </c>
      <c r="G301" s="72" t="str">
        <f t="shared" si="93"/>
        <v/>
      </c>
      <c r="H301" s="63" t="str">
        <f t="shared" si="94"/>
        <v/>
      </c>
      <c r="I301" s="63" t="str">
        <f t="shared" si="95"/>
        <v/>
      </c>
      <c r="J301" s="70" t="str">
        <f t="shared" si="96"/>
        <v/>
      </c>
      <c r="K301" s="70" t="str">
        <f t="shared" si="97"/>
        <v/>
      </c>
      <c r="L301" s="122" t="str">
        <f t="shared" si="98"/>
        <v/>
      </c>
      <c r="M301" s="122" t="str">
        <f t="shared" si="99"/>
        <v/>
      </c>
      <c r="N301" s="121" t="str">
        <f>IF(B301&lt;&gt;"",IF(INDEX(ctrlage,B301)=TRUE,Lieferung!$B$15-(YEAR(INDEX(pgebdat,B301))),""),"")</f>
        <v/>
      </c>
      <c r="O301" s="115"/>
      <c r="P301" s="113"/>
      <c r="Q301" s="116"/>
      <c r="R301" s="149"/>
      <c r="S301" s="116"/>
      <c r="T301" s="116"/>
      <c r="U301" s="116"/>
      <c r="V301" s="113"/>
      <c r="W301" s="155" t="str">
        <f t="shared" si="105"/>
        <v/>
      </c>
      <c r="X301" s="26" t="str">
        <f t="shared" si="100"/>
        <v/>
      </c>
      <c r="Y301" s="26" t="str">
        <f t="shared" si="101"/>
        <v/>
      </c>
      <c r="Z301" s="26" t="str">
        <f t="shared" si="106"/>
        <v/>
      </c>
      <c r="AA301" s="26" t="str">
        <f t="shared" si="107"/>
        <v/>
      </c>
      <c r="AB301" s="26" t="str">
        <f t="shared" si="108"/>
        <v/>
      </c>
      <c r="AC301" s="26" t="str">
        <f t="shared" si="102"/>
        <v/>
      </c>
      <c r="AD301" s="26" t="str">
        <f>IF(OR(ISBLANK(U301),ISBLANK(Q301),U301="-"),"",IF(ISNA(MATCH(U301,libtwolang,0)),FALSE,IF(AND(Z301=TRUE,INDEX(codetform,MATCH(Qualifikation!Q301,libtform,0))&gt;=10311000,INDEX(codetform,MATCH(Qualifikation!Q301,libtform,0))&lt;=10319900),IF(AND(INDEX(codetwolang,MATCH(Qualifikation!U301,libtwolang,0))&gt;=1,INDEX(codetwolang,MATCH(Qualifikation!U301,libtwolang,0))&lt;=999),TRUE,FALSE),IF(AND(INDEX(codetwolang,MATCH(Qualifikation!U301,libtwolang,0))&gt;=10,INDEX(codetwolang,MATCH(Qualifikation!U301,libtwolang,0))&lt;=99),FALSE,TRUE))))</f>
        <v/>
      </c>
      <c r="AE301" s="26" t="str">
        <f t="shared" si="103"/>
        <v/>
      </c>
      <c r="AF301" s="62" t="str">
        <f t="shared" si="109"/>
        <v/>
      </c>
    </row>
    <row r="302" spans="1:32" x14ac:dyDescent="0.2">
      <c r="A302" s="46" t="str">
        <f t="shared" si="104"/>
        <v/>
      </c>
      <c r="B302" s="46" t="str">
        <f t="shared" si="88"/>
        <v/>
      </c>
      <c r="C302" s="71" t="str">
        <f t="shared" si="89"/>
        <v/>
      </c>
      <c r="D302" s="62" t="str">
        <f t="shared" si="90"/>
        <v/>
      </c>
      <c r="E302" s="62" t="str">
        <f t="shared" si="91"/>
        <v/>
      </c>
      <c r="F302" s="72" t="str">
        <f t="shared" si="92"/>
        <v/>
      </c>
      <c r="G302" s="72" t="str">
        <f t="shared" si="93"/>
        <v/>
      </c>
      <c r="H302" s="63" t="str">
        <f t="shared" si="94"/>
        <v/>
      </c>
      <c r="I302" s="63" t="str">
        <f t="shared" si="95"/>
        <v/>
      </c>
      <c r="J302" s="70" t="str">
        <f t="shared" si="96"/>
        <v/>
      </c>
      <c r="K302" s="70" t="str">
        <f t="shared" si="97"/>
        <v/>
      </c>
      <c r="L302" s="122" t="str">
        <f t="shared" si="98"/>
        <v/>
      </c>
      <c r="M302" s="122" t="str">
        <f t="shared" si="99"/>
        <v/>
      </c>
      <c r="N302" s="121" t="str">
        <f>IF(B302&lt;&gt;"",IF(INDEX(ctrlage,B302)=TRUE,Lieferung!$B$15-(YEAR(INDEX(pgebdat,B302))),""),"")</f>
        <v/>
      </c>
      <c r="O302" s="115"/>
      <c r="P302" s="113"/>
      <c r="Q302" s="116"/>
      <c r="R302" s="149"/>
      <c r="S302" s="116"/>
      <c r="T302" s="116"/>
      <c r="U302" s="116"/>
      <c r="V302" s="113"/>
      <c r="W302" s="155" t="str">
        <f t="shared" si="105"/>
        <v/>
      </c>
      <c r="X302" s="26" t="str">
        <f t="shared" si="100"/>
        <v/>
      </c>
      <c r="Y302" s="26" t="str">
        <f t="shared" si="101"/>
        <v/>
      </c>
      <c r="Z302" s="26" t="str">
        <f t="shared" si="106"/>
        <v/>
      </c>
      <c r="AA302" s="26" t="str">
        <f t="shared" si="107"/>
        <v/>
      </c>
      <c r="AB302" s="26" t="str">
        <f t="shared" si="108"/>
        <v/>
      </c>
      <c r="AC302" s="26" t="str">
        <f t="shared" si="102"/>
        <v/>
      </c>
      <c r="AD302" s="26" t="str">
        <f>IF(OR(ISBLANK(U302),ISBLANK(Q302),U302="-"),"",IF(ISNA(MATCH(U302,libtwolang,0)),FALSE,IF(AND(Z302=TRUE,INDEX(codetform,MATCH(Qualifikation!Q302,libtform,0))&gt;=10311000,INDEX(codetform,MATCH(Qualifikation!Q302,libtform,0))&lt;=10319900),IF(AND(INDEX(codetwolang,MATCH(Qualifikation!U302,libtwolang,0))&gt;=1,INDEX(codetwolang,MATCH(Qualifikation!U302,libtwolang,0))&lt;=999),TRUE,FALSE),IF(AND(INDEX(codetwolang,MATCH(Qualifikation!U302,libtwolang,0))&gt;=10,INDEX(codetwolang,MATCH(Qualifikation!U302,libtwolang,0))&lt;=99),FALSE,TRUE))))</f>
        <v/>
      </c>
      <c r="AE302" s="26" t="str">
        <f t="shared" si="103"/>
        <v/>
      </c>
      <c r="AF302" s="62" t="str">
        <f t="shared" si="109"/>
        <v/>
      </c>
    </row>
    <row r="303" spans="1:32" x14ac:dyDescent="0.2">
      <c r="A303" s="46" t="str">
        <f t="shared" si="104"/>
        <v/>
      </c>
      <c r="B303" s="46" t="str">
        <f t="shared" si="88"/>
        <v/>
      </c>
      <c r="C303" s="71" t="str">
        <f t="shared" si="89"/>
        <v/>
      </c>
      <c r="D303" s="62" t="str">
        <f t="shared" si="90"/>
        <v/>
      </c>
      <c r="E303" s="62" t="str">
        <f t="shared" si="91"/>
        <v/>
      </c>
      <c r="F303" s="72" t="str">
        <f t="shared" si="92"/>
        <v/>
      </c>
      <c r="G303" s="72" t="str">
        <f t="shared" si="93"/>
        <v/>
      </c>
      <c r="H303" s="63" t="str">
        <f t="shared" si="94"/>
        <v/>
      </c>
      <c r="I303" s="63" t="str">
        <f t="shared" si="95"/>
        <v/>
      </c>
      <c r="J303" s="70" t="str">
        <f t="shared" si="96"/>
        <v/>
      </c>
      <c r="K303" s="70" t="str">
        <f t="shared" si="97"/>
        <v/>
      </c>
      <c r="L303" s="122" t="str">
        <f t="shared" si="98"/>
        <v/>
      </c>
      <c r="M303" s="122" t="str">
        <f t="shared" si="99"/>
        <v/>
      </c>
      <c r="N303" s="121" t="str">
        <f>IF(B303&lt;&gt;"",IF(INDEX(ctrlage,B303)=TRUE,Lieferung!$B$15-(YEAR(INDEX(pgebdat,B303))),""),"")</f>
        <v/>
      </c>
      <c r="O303" s="115"/>
      <c r="P303" s="113"/>
      <c r="Q303" s="116"/>
      <c r="R303" s="149"/>
      <c r="S303" s="116"/>
      <c r="T303" s="116"/>
      <c r="U303" s="116"/>
      <c r="V303" s="113"/>
      <c r="W303" s="155" t="str">
        <f t="shared" si="105"/>
        <v/>
      </c>
      <c r="X303" s="26" t="str">
        <f t="shared" si="100"/>
        <v/>
      </c>
      <c r="Y303" s="26" t="str">
        <f t="shared" si="101"/>
        <v/>
      </c>
      <c r="Z303" s="26" t="str">
        <f t="shared" si="106"/>
        <v/>
      </c>
      <c r="AA303" s="26" t="str">
        <f t="shared" si="107"/>
        <v/>
      </c>
      <c r="AB303" s="26" t="str">
        <f t="shared" si="108"/>
        <v/>
      </c>
      <c r="AC303" s="26" t="str">
        <f t="shared" si="102"/>
        <v/>
      </c>
      <c r="AD303" s="26" t="str">
        <f>IF(OR(ISBLANK(U303),ISBLANK(Q303),U303="-"),"",IF(ISNA(MATCH(U303,libtwolang,0)),FALSE,IF(AND(Z303=TRUE,INDEX(codetform,MATCH(Qualifikation!Q303,libtform,0))&gt;=10311000,INDEX(codetform,MATCH(Qualifikation!Q303,libtform,0))&lt;=10319900),IF(AND(INDEX(codetwolang,MATCH(Qualifikation!U303,libtwolang,0))&gt;=1,INDEX(codetwolang,MATCH(Qualifikation!U303,libtwolang,0))&lt;=999),TRUE,FALSE),IF(AND(INDEX(codetwolang,MATCH(Qualifikation!U303,libtwolang,0))&gt;=10,INDEX(codetwolang,MATCH(Qualifikation!U303,libtwolang,0))&lt;=99),FALSE,TRUE))))</f>
        <v/>
      </c>
      <c r="AE303" s="26" t="str">
        <f t="shared" si="103"/>
        <v/>
      </c>
      <c r="AF303" s="62" t="str">
        <f t="shared" si="109"/>
        <v/>
      </c>
    </row>
    <row r="304" spans="1:32" x14ac:dyDescent="0.2">
      <c r="A304" s="46" t="str">
        <f t="shared" si="104"/>
        <v/>
      </c>
      <c r="B304" s="46" t="str">
        <f t="shared" si="88"/>
        <v/>
      </c>
      <c r="C304" s="71" t="str">
        <f t="shared" si="89"/>
        <v/>
      </c>
      <c r="D304" s="62" t="str">
        <f t="shared" si="90"/>
        <v/>
      </c>
      <c r="E304" s="62" t="str">
        <f t="shared" si="91"/>
        <v/>
      </c>
      <c r="F304" s="72" t="str">
        <f t="shared" si="92"/>
        <v/>
      </c>
      <c r="G304" s="72" t="str">
        <f t="shared" si="93"/>
        <v/>
      </c>
      <c r="H304" s="63" t="str">
        <f t="shared" si="94"/>
        <v/>
      </c>
      <c r="I304" s="63" t="str">
        <f t="shared" si="95"/>
        <v/>
      </c>
      <c r="J304" s="70" t="str">
        <f t="shared" si="96"/>
        <v/>
      </c>
      <c r="K304" s="70" t="str">
        <f t="shared" si="97"/>
        <v/>
      </c>
      <c r="L304" s="122" t="str">
        <f t="shared" si="98"/>
        <v/>
      </c>
      <c r="M304" s="122" t="str">
        <f t="shared" si="99"/>
        <v/>
      </c>
      <c r="N304" s="121" t="str">
        <f>IF(B304&lt;&gt;"",IF(INDEX(ctrlage,B304)=TRUE,Lieferung!$B$15-(YEAR(INDEX(pgebdat,B304))),""),"")</f>
        <v/>
      </c>
      <c r="O304" s="115"/>
      <c r="P304" s="113"/>
      <c r="Q304" s="116"/>
      <c r="R304" s="149"/>
      <c r="S304" s="116"/>
      <c r="T304" s="116"/>
      <c r="U304" s="116"/>
      <c r="V304" s="113"/>
      <c r="W304" s="155" t="str">
        <f t="shared" si="105"/>
        <v/>
      </c>
      <c r="X304" s="26" t="str">
        <f t="shared" si="100"/>
        <v/>
      </c>
      <c r="Y304" s="26" t="str">
        <f t="shared" si="101"/>
        <v/>
      </c>
      <c r="Z304" s="26" t="str">
        <f t="shared" si="106"/>
        <v/>
      </c>
      <c r="AA304" s="26" t="str">
        <f t="shared" si="107"/>
        <v/>
      </c>
      <c r="AB304" s="26" t="str">
        <f t="shared" si="108"/>
        <v/>
      </c>
      <c r="AC304" s="26" t="str">
        <f t="shared" si="102"/>
        <v/>
      </c>
      <c r="AD304" s="26" t="str">
        <f>IF(OR(ISBLANK(U304),ISBLANK(Q304),U304="-"),"",IF(ISNA(MATCH(U304,libtwolang,0)),FALSE,IF(AND(Z304=TRUE,INDEX(codetform,MATCH(Qualifikation!Q304,libtform,0))&gt;=10311000,INDEX(codetform,MATCH(Qualifikation!Q304,libtform,0))&lt;=10319900),IF(AND(INDEX(codetwolang,MATCH(Qualifikation!U304,libtwolang,0))&gt;=1,INDEX(codetwolang,MATCH(Qualifikation!U304,libtwolang,0))&lt;=999),TRUE,FALSE),IF(AND(INDEX(codetwolang,MATCH(Qualifikation!U304,libtwolang,0))&gt;=10,INDEX(codetwolang,MATCH(Qualifikation!U304,libtwolang,0))&lt;=99),FALSE,TRUE))))</f>
        <v/>
      </c>
      <c r="AE304" s="26" t="str">
        <f t="shared" si="103"/>
        <v/>
      </c>
      <c r="AF304" s="62" t="str">
        <f t="shared" si="109"/>
        <v/>
      </c>
    </row>
    <row r="305" spans="1:32" x14ac:dyDescent="0.2">
      <c r="A305" s="46" t="str">
        <f t="shared" si="104"/>
        <v/>
      </c>
      <c r="B305" s="46" t="str">
        <f t="shared" si="88"/>
        <v/>
      </c>
      <c r="C305" s="71" t="str">
        <f t="shared" si="89"/>
        <v/>
      </c>
      <c r="D305" s="62" t="str">
        <f t="shared" si="90"/>
        <v/>
      </c>
      <c r="E305" s="62" t="str">
        <f t="shared" si="91"/>
        <v/>
      </c>
      <c r="F305" s="72" t="str">
        <f t="shared" si="92"/>
        <v/>
      </c>
      <c r="G305" s="72" t="str">
        <f t="shared" si="93"/>
        <v/>
      </c>
      <c r="H305" s="63" t="str">
        <f t="shared" si="94"/>
        <v/>
      </c>
      <c r="I305" s="63" t="str">
        <f t="shared" si="95"/>
        <v/>
      </c>
      <c r="J305" s="70" t="str">
        <f t="shared" si="96"/>
        <v/>
      </c>
      <c r="K305" s="70" t="str">
        <f t="shared" si="97"/>
        <v/>
      </c>
      <c r="L305" s="122" t="str">
        <f t="shared" si="98"/>
        <v/>
      </c>
      <c r="M305" s="122" t="str">
        <f t="shared" si="99"/>
        <v/>
      </c>
      <c r="N305" s="121" t="str">
        <f>IF(B305&lt;&gt;"",IF(INDEX(ctrlage,B305)=TRUE,Lieferung!$B$15-(YEAR(INDEX(pgebdat,B305))),""),"")</f>
        <v/>
      </c>
      <c r="O305" s="115"/>
      <c r="P305" s="113"/>
      <c r="Q305" s="116"/>
      <c r="R305" s="149"/>
      <c r="S305" s="116"/>
      <c r="T305" s="116"/>
      <c r="U305" s="116"/>
      <c r="V305" s="113"/>
      <c r="W305" s="155" t="str">
        <f t="shared" si="105"/>
        <v/>
      </c>
      <c r="X305" s="26" t="str">
        <f t="shared" si="100"/>
        <v/>
      </c>
      <c r="Y305" s="26" t="str">
        <f t="shared" si="101"/>
        <v/>
      </c>
      <c r="Z305" s="26" t="str">
        <f t="shared" si="106"/>
        <v/>
      </c>
      <c r="AA305" s="26" t="str">
        <f t="shared" si="107"/>
        <v/>
      </c>
      <c r="AB305" s="26" t="str">
        <f t="shared" si="108"/>
        <v/>
      </c>
      <c r="AC305" s="26" t="str">
        <f t="shared" si="102"/>
        <v/>
      </c>
      <c r="AD305" s="26" t="str">
        <f>IF(OR(ISBLANK(U305),ISBLANK(Q305),U305="-"),"",IF(ISNA(MATCH(U305,libtwolang,0)),FALSE,IF(AND(Z305=TRUE,INDEX(codetform,MATCH(Qualifikation!Q305,libtform,0))&gt;=10311000,INDEX(codetform,MATCH(Qualifikation!Q305,libtform,0))&lt;=10319900),IF(AND(INDEX(codetwolang,MATCH(Qualifikation!U305,libtwolang,0))&gt;=1,INDEX(codetwolang,MATCH(Qualifikation!U305,libtwolang,0))&lt;=999),TRUE,FALSE),IF(AND(INDEX(codetwolang,MATCH(Qualifikation!U305,libtwolang,0))&gt;=10,INDEX(codetwolang,MATCH(Qualifikation!U305,libtwolang,0))&lt;=99),FALSE,TRUE))))</f>
        <v/>
      </c>
      <c r="AE305" s="26" t="str">
        <f t="shared" si="103"/>
        <v/>
      </c>
      <c r="AF305" s="62" t="str">
        <f t="shared" si="109"/>
        <v/>
      </c>
    </row>
    <row r="306" spans="1:32" x14ac:dyDescent="0.2">
      <c r="A306" s="46" t="str">
        <f t="shared" si="104"/>
        <v/>
      </c>
      <c r="B306" s="46" t="str">
        <f t="shared" si="88"/>
        <v/>
      </c>
      <c r="C306" s="71" t="str">
        <f t="shared" si="89"/>
        <v/>
      </c>
      <c r="D306" s="62" t="str">
        <f t="shared" si="90"/>
        <v/>
      </c>
      <c r="E306" s="62" t="str">
        <f t="shared" si="91"/>
        <v/>
      </c>
      <c r="F306" s="72" t="str">
        <f t="shared" si="92"/>
        <v/>
      </c>
      <c r="G306" s="72" t="str">
        <f t="shared" si="93"/>
        <v/>
      </c>
      <c r="H306" s="63" t="str">
        <f t="shared" si="94"/>
        <v/>
      </c>
      <c r="I306" s="63" t="str">
        <f t="shared" si="95"/>
        <v/>
      </c>
      <c r="J306" s="70" t="str">
        <f t="shared" si="96"/>
        <v/>
      </c>
      <c r="K306" s="70" t="str">
        <f t="shared" si="97"/>
        <v/>
      </c>
      <c r="L306" s="122" t="str">
        <f t="shared" si="98"/>
        <v/>
      </c>
      <c r="M306" s="122" t="str">
        <f t="shared" si="99"/>
        <v/>
      </c>
      <c r="N306" s="121" t="str">
        <f>IF(B306&lt;&gt;"",IF(INDEX(ctrlage,B306)=TRUE,Lieferung!$B$15-(YEAR(INDEX(pgebdat,B306))),""),"")</f>
        <v/>
      </c>
      <c r="O306" s="115"/>
      <c r="P306" s="113"/>
      <c r="Q306" s="116"/>
      <c r="R306" s="149"/>
      <c r="S306" s="116"/>
      <c r="T306" s="116"/>
      <c r="U306" s="116"/>
      <c r="V306" s="113"/>
      <c r="W306" s="155" t="str">
        <f t="shared" si="105"/>
        <v/>
      </c>
      <c r="X306" s="26" t="str">
        <f t="shared" si="100"/>
        <v/>
      </c>
      <c r="Y306" s="26" t="str">
        <f t="shared" si="101"/>
        <v/>
      </c>
      <c r="Z306" s="26" t="str">
        <f t="shared" si="106"/>
        <v/>
      </c>
      <c r="AA306" s="26" t="str">
        <f t="shared" si="107"/>
        <v/>
      </c>
      <c r="AB306" s="26" t="str">
        <f t="shared" si="108"/>
        <v/>
      </c>
      <c r="AC306" s="26" t="str">
        <f t="shared" si="102"/>
        <v/>
      </c>
      <c r="AD306" s="26" t="str">
        <f>IF(OR(ISBLANK(U306),ISBLANK(Q306),U306="-"),"",IF(ISNA(MATCH(U306,libtwolang,0)),FALSE,IF(AND(Z306=TRUE,INDEX(codetform,MATCH(Qualifikation!Q306,libtform,0))&gt;=10311000,INDEX(codetform,MATCH(Qualifikation!Q306,libtform,0))&lt;=10319900),IF(AND(INDEX(codetwolang,MATCH(Qualifikation!U306,libtwolang,0))&gt;=1,INDEX(codetwolang,MATCH(Qualifikation!U306,libtwolang,0))&lt;=999),TRUE,FALSE),IF(AND(INDEX(codetwolang,MATCH(Qualifikation!U306,libtwolang,0))&gt;=10,INDEX(codetwolang,MATCH(Qualifikation!U306,libtwolang,0))&lt;=99),FALSE,TRUE))))</f>
        <v/>
      </c>
      <c r="AE306" s="26" t="str">
        <f t="shared" si="103"/>
        <v/>
      </c>
      <c r="AF306" s="62" t="str">
        <f t="shared" si="109"/>
        <v/>
      </c>
    </row>
    <row r="307" spans="1:32" x14ac:dyDescent="0.2">
      <c r="A307" s="46" t="str">
        <f t="shared" si="104"/>
        <v/>
      </c>
      <c r="B307" s="46" t="str">
        <f t="shared" si="88"/>
        <v/>
      </c>
      <c r="C307" s="71" t="str">
        <f t="shared" si="89"/>
        <v/>
      </c>
      <c r="D307" s="62" t="str">
        <f t="shared" si="90"/>
        <v/>
      </c>
      <c r="E307" s="62" t="str">
        <f t="shared" si="91"/>
        <v/>
      </c>
      <c r="F307" s="72" t="str">
        <f t="shared" si="92"/>
        <v/>
      </c>
      <c r="G307" s="72" t="str">
        <f t="shared" si="93"/>
        <v/>
      </c>
      <c r="H307" s="63" t="str">
        <f t="shared" si="94"/>
        <v/>
      </c>
      <c r="I307" s="63" t="str">
        <f t="shared" si="95"/>
        <v/>
      </c>
      <c r="J307" s="70" t="str">
        <f t="shared" si="96"/>
        <v/>
      </c>
      <c r="K307" s="70" t="str">
        <f t="shared" si="97"/>
        <v/>
      </c>
      <c r="L307" s="122" t="str">
        <f t="shared" si="98"/>
        <v/>
      </c>
      <c r="M307" s="122" t="str">
        <f t="shared" si="99"/>
        <v/>
      </c>
      <c r="N307" s="121" t="str">
        <f>IF(B307&lt;&gt;"",IF(INDEX(ctrlage,B307)=TRUE,Lieferung!$B$15-(YEAR(INDEX(pgebdat,B307))),""),"")</f>
        <v/>
      </c>
      <c r="O307" s="115"/>
      <c r="P307" s="113"/>
      <c r="Q307" s="116"/>
      <c r="R307" s="149"/>
      <c r="S307" s="116"/>
      <c r="T307" s="116"/>
      <c r="U307" s="116"/>
      <c r="V307" s="113"/>
      <c r="W307" s="155" t="str">
        <f t="shared" si="105"/>
        <v/>
      </c>
      <c r="X307" s="26" t="str">
        <f t="shared" si="100"/>
        <v/>
      </c>
      <c r="Y307" s="26" t="str">
        <f t="shared" si="101"/>
        <v/>
      </c>
      <c r="Z307" s="26" t="str">
        <f t="shared" si="106"/>
        <v/>
      </c>
      <c r="AA307" s="26" t="str">
        <f t="shared" si="107"/>
        <v/>
      </c>
      <c r="AB307" s="26" t="str">
        <f t="shared" si="108"/>
        <v/>
      </c>
      <c r="AC307" s="26" t="str">
        <f t="shared" si="102"/>
        <v/>
      </c>
      <c r="AD307" s="26" t="str">
        <f>IF(OR(ISBLANK(U307),ISBLANK(Q307),U307="-"),"",IF(ISNA(MATCH(U307,libtwolang,0)),FALSE,IF(AND(Z307=TRUE,INDEX(codetform,MATCH(Qualifikation!Q307,libtform,0))&gt;=10311000,INDEX(codetform,MATCH(Qualifikation!Q307,libtform,0))&lt;=10319900),IF(AND(INDEX(codetwolang,MATCH(Qualifikation!U307,libtwolang,0))&gt;=1,INDEX(codetwolang,MATCH(Qualifikation!U307,libtwolang,0))&lt;=999),TRUE,FALSE),IF(AND(INDEX(codetwolang,MATCH(Qualifikation!U307,libtwolang,0))&gt;=10,INDEX(codetwolang,MATCH(Qualifikation!U307,libtwolang,0))&lt;=99),FALSE,TRUE))))</f>
        <v/>
      </c>
      <c r="AE307" s="26" t="str">
        <f t="shared" si="103"/>
        <v/>
      </c>
      <c r="AF307" s="62" t="str">
        <f t="shared" si="109"/>
        <v/>
      </c>
    </row>
    <row r="308" spans="1:32" x14ac:dyDescent="0.2">
      <c r="A308" s="46" t="str">
        <f t="shared" si="104"/>
        <v/>
      </c>
      <c r="B308" s="46" t="str">
        <f t="shared" si="88"/>
        <v/>
      </c>
      <c r="C308" s="71" t="str">
        <f t="shared" si="89"/>
        <v/>
      </c>
      <c r="D308" s="62" t="str">
        <f t="shared" si="90"/>
        <v/>
      </c>
      <c r="E308" s="62" t="str">
        <f t="shared" si="91"/>
        <v/>
      </c>
      <c r="F308" s="72" t="str">
        <f t="shared" si="92"/>
        <v/>
      </c>
      <c r="G308" s="72" t="str">
        <f t="shared" si="93"/>
        <v/>
      </c>
      <c r="H308" s="63" t="str">
        <f t="shared" si="94"/>
        <v/>
      </c>
      <c r="I308" s="63" t="str">
        <f t="shared" si="95"/>
        <v/>
      </c>
      <c r="J308" s="70" t="str">
        <f t="shared" si="96"/>
        <v/>
      </c>
      <c r="K308" s="70" t="str">
        <f t="shared" si="97"/>
        <v/>
      </c>
      <c r="L308" s="122" t="str">
        <f t="shared" si="98"/>
        <v/>
      </c>
      <c r="M308" s="122" t="str">
        <f t="shared" si="99"/>
        <v/>
      </c>
      <c r="N308" s="121" t="str">
        <f>IF(B308&lt;&gt;"",IF(INDEX(ctrlage,B308)=TRUE,Lieferung!$B$15-(YEAR(INDEX(pgebdat,B308))),""),"")</f>
        <v/>
      </c>
      <c r="O308" s="115"/>
      <c r="P308" s="113"/>
      <c r="Q308" s="116"/>
      <c r="R308" s="149"/>
      <c r="S308" s="116"/>
      <c r="T308" s="116"/>
      <c r="U308" s="116"/>
      <c r="V308" s="113"/>
      <c r="W308" s="155" t="str">
        <f t="shared" si="105"/>
        <v/>
      </c>
      <c r="X308" s="26" t="str">
        <f t="shared" si="100"/>
        <v/>
      </c>
      <c r="Y308" s="26" t="str">
        <f t="shared" si="101"/>
        <v/>
      </c>
      <c r="Z308" s="26" t="str">
        <f t="shared" si="106"/>
        <v/>
      </c>
      <c r="AA308" s="26" t="str">
        <f t="shared" si="107"/>
        <v/>
      </c>
      <c r="AB308" s="26" t="str">
        <f t="shared" si="108"/>
        <v/>
      </c>
      <c r="AC308" s="26" t="str">
        <f t="shared" si="102"/>
        <v/>
      </c>
      <c r="AD308" s="26" t="str">
        <f>IF(OR(ISBLANK(U308),ISBLANK(Q308),U308="-"),"",IF(ISNA(MATCH(U308,libtwolang,0)),FALSE,IF(AND(Z308=TRUE,INDEX(codetform,MATCH(Qualifikation!Q308,libtform,0))&gt;=10311000,INDEX(codetform,MATCH(Qualifikation!Q308,libtform,0))&lt;=10319900),IF(AND(INDEX(codetwolang,MATCH(Qualifikation!U308,libtwolang,0))&gt;=1,INDEX(codetwolang,MATCH(Qualifikation!U308,libtwolang,0))&lt;=999),TRUE,FALSE),IF(AND(INDEX(codetwolang,MATCH(Qualifikation!U308,libtwolang,0))&gt;=10,INDEX(codetwolang,MATCH(Qualifikation!U308,libtwolang,0))&lt;=99),FALSE,TRUE))))</f>
        <v/>
      </c>
      <c r="AE308" s="26" t="str">
        <f t="shared" si="103"/>
        <v/>
      </c>
      <c r="AF308" s="62" t="str">
        <f t="shared" si="109"/>
        <v/>
      </c>
    </row>
    <row r="309" spans="1:32" x14ac:dyDescent="0.2">
      <c r="A309" s="46" t="str">
        <f t="shared" si="104"/>
        <v/>
      </c>
      <c r="B309" s="46" t="str">
        <f t="shared" si="88"/>
        <v/>
      </c>
      <c r="C309" s="71" t="str">
        <f t="shared" si="89"/>
        <v/>
      </c>
      <c r="D309" s="62" t="str">
        <f t="shared" si="90"/>
        <v/>
      </c>
      <c r="E309" s="62" t="str">
        <f t="shared" si="91"/>
        <v/>
      </c>
      <c r="F309" s="72" t="str">
        <f t="shared" si="92"/>
        <v/>
      </c>
      <c r="G309" s="72" t="str">
        <f t="shared" si="93"/>
        <v/>
      </c>
      <c r="H309" s="63" t="str">
        <f t="shared" si="94"/>
        <v/>
      </c>
      <c r="I309" s="63" t="str">
        <f t="shared" si="95"/>
        <v/>
      </c>
      <c r="J309" s="70" t="str">
        <f t="shared" si="96"/>
        <v/>
      </c>
      <c r="K309" s="70" t="str">
        <f t="shared" si="97"/>
        <v/>
      </c>
      <c r="L309" s="122" t="str">
        <f t="shared" si="98"/>
        <v/>
      </c>
      <c r="M309" s="122" t="str">
        <f t="shared" si="99"/>
        <v/>
      </c>
      <c r="N309" s="121" t="str">
        <f>IF(B309&lt;&gt;"",IF(INDEX(ctrlage,B309)=TRUE,Lieferung!$B$15-(YEAR(INDEX(pgebdat,B309))),""),"")</f>
        <v/>
      </c>
      <c r="O309" s="115"/>
      <c r="P309" s="113"/>
      <c r="Q309" s="116"/>
      <c r="R309" s="149"/>
      <c r="S309" s="116"/>
      <c r="T309" s="116"/>
      <c r="U309" s="116"/>
      <c r="V309" s="113"/>
      <c r="W309" s="155" t="str">
        <f t="shared" si="105"/>
        <v/>
      </c>
      <c r="X309" s="26" t="str">
        <f t="shared" si="100"/>
        <v/>
      </c>
      <c r="Y309" s="26" t="str">
        <f t="shared" si="101"/>
        <v/>
      </c>
      <c r="Z309" s="26" t="str">
        <f t="shared" si="106"/>
        <v/>
      </c>
      <c r="AA309" s="26" t="str">
        <f t="shared" si="107"/>
        <v/>
      </c>
      <c r="AB309" s="26" t="str">
        <f t="shared" si="108"/>
        <v/>
      </c>
      <c r="AC309" s="26" t="str">
        <f t="shared" si="102"/>
        <v/>
      </c>
      <c r="AD309" s="26" t="str">
        <f>IF(OR(ISBLANK(U309),ISBLANK(Q309),U309="-"),"",IF(ISNA(MATCH(U309,libtwolang,0)),FALSE,IF(AND(Z309=TRUE,INDEX(codetform,MATCH(Qualifikation!Q309,libtform,0))&gt;=10311000,INDEX(codetform,MATCH(Qualifikation!Q309,libtform,0))&lt;=10319900),IF(AND(INDEX(codetwolang,MATCH(Qualifikation!U309,libtwolang,0))&gt;=1,INDEX(codetwolang,MATCH(Qualifikation!U309,libtwolang,0))&lt;=999),TRUE,FALSE),IF(AND(INDEX(codetwolang,MATCH(Qualifikation!U309,libtwolang,0))&gt;=10,INDEX(codetwolang,MATCH(Qualifikation!U309,libtwolang,0))&lt;=99),FALSE,TRUE))))</f>
        <v/>
      </c>
      <c r="AE309" s="26" t="str">
        <f t="shared" si="103"/>
        <v/>
      </c>
      <c r="AF309" s="62" t="str">
        <f t="shared" si="109"/>
        <v/>
      </c>
    </row>
    <row r="310" spans="1:32" x14ac:dyDescent="0.2">
      <c r="A310" s="46" t="str">
        <f t="shared" si="104"/>
        <v/>
      </c>
      <c r="B310" s="46" t="str">
        <f t="shared" si="88"/>
        <v/>
      </c>
      <c r="C310" s="71" t="str">
        <f t="shared" si="89"/>
        <v/>
      </c>
      <c r="D310" s="62" t="str">
        <f t="shared" si="90"/>
        <v/>
      </c>
      <c r="E310" s="62" t="str">
        <f t="shared" si="91"/>
        <v/>
      </c>
      <c r="F310" s="72" t="str">
        <f t="shared" si="92"/>
        <v/>
      </c>
      <c r="G310" s="72" t="str">
        <f t="shared" si="93"/>
        <v/>
      </c>
      <c r="H310" s="63" t="str">
        <f t="shared" si="94"/>
        <v/>
      </c>
      <c r="I310" s="63" t="str">
        <f t="shared" si="95"/>
        <v/>
      </c>
      <c r="J310" s="70" t="str">
        <f t="shared" si="96"/>
        <v/>
      </c>
      <c r="K310" s="70" t="str">
        <f t="shared" si="97"/>
        <v/>
      </c>
      <c r="L310" s="122" t="str">
        <f t="shared" si="98"/>
        <v/>
      </c>
      <c r="M310" s="122" t="str">
        <f t="shared" si="99"/>
        <v/>
      </c>
      <c r="N310" s="121" t="str">
        <f>IF(B310&lt;&gt;"",IF(INDEX(ctrlage,B310)=TRUE,Lieferung!$B$15-(YEAR(INDEX(pgebdat,B310))),""),"")</f>
        <v/>
      </c>
      <c r="O310" s="115"/>
      <c r="P310" s="113"/>
      <c r="Q310" s="116"/>
      <c r="R310" s="149"/>
      <c r="S310" s="116"/>
      <c r="T310" s="116"/>
      <c r="U310" s="116"/>
      <c r="V310" s="113"/>
      <c r="W310" s="155" t="str">
        <f t="shared" si="105"/>
        <v/>
      </c>
      <c r="X310" s="26" t="str">
        <f t="shared" si="100"/>
        <v/>
      </c>
      <c r="Y310" s="26" t="str">
        <f t="shared" si="101"/>
        <v/>
      </c>
      <c r="Z310" s="26" t="str">
        <f t="shared" si="106"/>
        <v/>
      </c>
      <c r="AA310" s="26" t="str">
        <f t="shared" si="107"/>
        <v/>
      </c>
      <c r="AB310" s="26" t="str">
        <f t="shared" si="108"/>
        <v/>
      </c>
      <c r="AC310" s="26" t="str">
        <f t="shared" si="102"/>
        <v/>
      </c>
      <c r="AD310" s="26" t="str">
        <f>IF(OR(ISBLANK(U310),ISBLANK(Q310),U310="-"),"",IF(ISNA(MATCH(U310,libtwolang,0)),FALSE,IF(AND(Z310=TRUE,INDEX(codetform,MATCH(Qualifikation!Q310,libtform,0))&gt;=10311000,INDEX(codetform,MATCH(Qualifikation!Q310,libtform,0))&lt;=10319900),IF(AND(INDEX(codetwolang,MATCH(Qualifikation!U310,libtwolang,0))&gt;=1,INDEX(codetwolang,MATCH(Qualifikation!U310,libtwolang,0))&lt;=999),TRUE,FALSE),IF(AND(INDEX(codetwolang,MATCH(Qualifikation!U310,libtwolang,0))&gt;=10,INDEX(codetwolang,MATCH(Qualifikation!U310,libtwolang,0))&lt;=99),FALSE,TRUE))))</f>
        <v/>
      </c>
      <c r="AE310" s="26" t="str">
        <f t="shared" si="103"/>
        <v/>
      </c>
      <c r="AF310" s="62" t="str">
        <f t="shared" si="109"/>
        <v/>
      </c>
    </row>
    <row r="311" spans="1:32" x14ac:dyDescent="0.2">
      <c r="A311" s="46" t="str">
        <f t="shared" si="104"/>
        <v/>
      </c>
      <c r="B311" s="46" t="str">
        <f t="shared" si="88"/>
        <v/>
      </c>
      <c r="C311" s="71" t="str">
        <f t="shared" si="89"/>
        <v/>
      </c>
      <c r="D311" s="62" t="str">
        <f t="shared" si="90"/>
        <v/>
      </c>
      <c r="E311" s="62" t="str">
        <f t="shared" si="91"/>
        <v/>
      </c>
      <c r="F311" s="72" t="str">
        <f t="shared" si="92"/>
        <v/>
      </c>
      <c r="G311" s="72" t="str">
        <f t="shared" si="93"/>
        <v/>
      </c>
      <c r="H311" s="63" t="str">
        <f t="shared" si="94"/>
        <v/>
      </c>
      <c r="I311" s="63" t="str">
        <f t="shared" si="95"/>
        <v/>
      </c>
      <c r="J311" s="70" t="str">
        <f t="shared" si="96"/>
        <v/>
      </c>
      <c r="K311" s="70" t="str">
        <f t="shared" si="97"/>
        <v/>
      </c>
      <c r="L311" s="122" t="str">
        <f t="shared" si="98"/>
        <v/>
      </c>
      <c r="M311" s="122" t="str">
        <f t="shared" si="99"/>
        <v/>
      </c>
      <c r="N311" s="121" t="str">
        <f>IF(B311&lt;&gt;"",IF(INDEX(ctrlage,B311)=TRUE,Lieferung!$B$15-(YEAR(INDEX(pgebdat,B311))),""),"")</f>
        <v/>
      </c>
      <c r="O311" s="115"/>
      <c r="P311" s="113"/>
      <c r="Q311" s="116"/>
      <c r="R311" s="149"/>
      <c r="S311" s="116"/>
      <c r="T311" s="116"/>
      <c r="U311" s="116"/>
      <c r="V311" s="113"/>
      <c r="W311" s="155" t="str">
        <f t="shared" si="105"/>
        <v/>
      </c>
      <c r="X311" s="26" t="str">
        <f t="shared" si="100"/>
        <v/>
      </c>
      <c r="Y311" s="26" t="str">
        <f t="shared" si="101"/>
        <v/>
      </c>
      <c r="Z311" s="26" t="str">
        <f t="shared" si="106"/>
        <v/>
      </c>
      <c r="AA311" s="26" t="str">
        <f t="shared" si="107"/>
        <v/>
      </c>
      <c r="AB311" s="26" t="str">
        <f t="shared" si="108"/>
        <v/>
      </c>
      <c r="AC311" s="26" t="str">
        <f t="shared" si="102"/>
        <v/>
      </c>
      <c r="AD311" s="26" t="str">
        <f>IF(OR(ISBLANK(U311),ISBLANK(Q311),U311="-"),"",IF(ISNA(MATCH(U311,libtwolang,0)),FALSE,IF(AND(Z311=TRUE,INDEX(codetform,MATCH(Qualifikation!Q311,libtform,0))&gt;=10311000,INDEX(codetform,MATCH(Qualifikation!Q311,libtform,0))&lt;=10319900),IF(AND(INDEX(codetwolang,MATCH(Qualifikation!U311,libtwolang,0))&gt;=1,INDEX(codetwolang,MATCH(Qualifikation!U311,libtwolang,0))&lt;=999),TRUE,FALSE),IF(AND(INDEX(codetwolang,MATCH(Qualifikation!U311,libtwolang,0))&gt;=10,INDEX(codetwolang,MATCH(Qualifikation!U311,libtwolang,0))&lt;=99),FALSE,TRUE))))</f>
        <v/>
      </c>
      <c r="AE311" s="26" t="str">
        <f t="shared" si="103"/>
        <v/>
      </c>
      <c r="AF311" s="62" t="str">
        <f t="shared" si="109"/>
        <v/>
      </c>
    </row>
    <row r="312" spans="1:32" x14ac:dyDescent="0.2">
      <c r="A312" s="46" t="str">
        <f t="shared" si="104"/>
        <v/>
      </c>
      <c r="B312" s="46" t="str">
        <f t="shared" si="88"/>
        <v/>
      </c>
      <c r="C312" s="71" t="str">
        <f t="shared" si="89"/>
        <v/>
      </c>
      <c r="D312" s="62" t="str">
        <f t="shared" si="90"/>
        <v/>
      </c>
      <c r="E312" s="62" t="str">
        <f t="shared" si="91"/>
        <v/>
      </c>
      <c r="F312" s="72" t="str">
        <f t="shared" si="92"/>
        <v/>
      </c>
      <c r="G312" s="72" t="str">
        <f t="shared" si="93"/>
        <v/>
      </c>
      <c r="H312" s="63" t="str">
        <f t="shared" si="94"/>
        <v/>
      </c>
      <c r="I312" s="63" t="str">
        <f t="shared" si="95"/>
        <v/>
      </c>
      <c r="J312" s="70" t="str">
        <f t="shared" si="96"/>
        <v/>
      </c>
      <c r="K312" s="70" t="str">
        <f t="shared" si="97"/>
        <v/>
      </c>
      <c r="L312" s="122" t="str">
        <f t="shared" si="98"/>
        <v/>
      </c>
      <c r="M312" s="122" t="str">
        <f t="shared" si="99"/>
        <v/>
      </c>
      <c r="N312" s="121" t="str">
        <f>IF(B312&lt;&gt;"",IF(INDEX(ctrlage,B312)=TRUE,Lieferung!$B$15-(YEAR(INDEX(pgebdat,B312))),""),"")</f>
        <v/>
      </c>
      <c r="O312" s="115"/>
      <c r="P312" s="113"/>
      <c r="Q312" s="116"/>
      <c r="R312" s="149"/>
      <c r="S312" s="116"/>
      <c r="T312" s="116"/>
      <c r="U312" s="116"/>
      <c r="V312" s="113"/>
      <c r="W312" s="155" t="str">
        <f t="shared" si="105"/>
        <v/>
      </c>
      <c r="X312" s="26" t="str">
        <f t="shared" ref="X312:X375" si="110">IF(ISBLANK(O312),"",IF(OR(ISNA(MATCH(O312,persid,0)),O312="-"),FALSE,TRUE))</f>
        <v/>
      </c>
      <c r="Y312" s="26" t="str">
        <f t="shared" ref="Y312:Y375" si="111">IF(ISBLANK(P312),"",IF(OR(ISNA(MATCH(P312,libinst,0)),P312="-"),FALSE,TRUE))</f>
        <v/>
      </c>
      <c r="Z312" s="26" t="str">
        <f t="shared" ref="Z312:Z375" si="112">IF(ISBLANK(Q312),"",IF(OR(ISNA(MATCH(Q312,libtform,0)),Q312="-"),FALSE,TRUE))</f>
        <v/>
      </c>
      <c r="AA312" s="26" t="str">
        <f t="shared" ref="AA312:AA375" si="113">IF(ISBLANK(R312),"",IF(AND(R312 &gt; DATE(1925,1,1),R312 &lt; DATE(2100,1,1)),TRUE,FALSE))</f>
        <v/>
      </c>
      <c r="AB312" s="26" t="str">
        <f t="shared" ref="AB312:AB375" si="114">IF(ISBLANK(S312),"",IF(AND(S312 &gt;=1,S312 &lt;=9),TRUE,FALSE))</f>
        <v/>
      </c>
      <c r="AC312" s="26" t="str">
        <f t="shared" ref="AC312:AC375" si="115">IF(ISBLANK(T312),"",IF(OR(ISNA(MATCH(T312,libresult,0)),T312="-"),FALSE,TRUE))</f>
        <v/>
      </c>
      <c r="AD312" s="26" t="str">
        <f>IF(OR(ISBLANK(U312),ISBLANK(Q312),U312="-"),"",IF(ISNA(MATCH(U312,libtwolang,0)),FALSE,IF(AND(Z312=TRUE,INDEX(codetform,MATCH(Qualifikation!Q312,libtform,0))&gt;=10311000,INDEX(codetform,MATCH(Qualifikation!Q312,libtform,0))&lt;=10319900),IF(AND(INDEX(codetwolang,MATCH(Qualifikation!U312,libtwolang,0))&gt;=1,INDEX(codetwolang,MATCH(Qualifikation!U312,libtwolang,0))&lt;=999),TRUE,FALSE),IF(AND(INDEX(codetwolang,MATCH(Qualifikation!U312,libtwolang,0))&gt;=10,INDEX(codetwolang,MATCH(Qualifikation!U312,libtwolang,0))&lt;=99),FALSE,TRUE))))</f>
        <v/>
      </c>
      <c r="AE312" s="26" t="str">
        <f t="shared" si="103"/>
        <v/>
      </c>
      <c r="AF312" s="62" t="str">
        <f t="shared" ref="AF312:AF375" si="116">IF(A312="","",1)</f>
        <v/>
      </c>
    </row>
    <row r="313" spans="1:32" x14ac:dyDescent="0.2">
      <c r="A313" s="46" t="str">
        <f t="shared" si="104"/>
        <v/>
      </c>
      <c r="B313" s="46" t="str">
        <f t="shared" si="88"/>
        <v/>
      </c>
      <c r="C313" s="71" t="str">
        <f t="shared" si="89"/>
        <v/>
      </c>
      <c r="D313" s="62" t="str">
        <f t="shared" si="90"/>
        <v/>
      </c>
      <c r="E313" s="62" t="str">
        <f t="shared" si="91"/>
        <v/>
      </c>
      <c r="F313" s="72" t="str">
        <f t="shared" si="92"/>
        <v/>
      </c>
      <c r="G313" s="72" t="str">
        <f t="shared" si="93"/>
        <v/>
      </c>
      <c r="H313" s="63" t="str">
        <f t="shared" si="94"/>
        <v/>
      </c>
      <c r="I313" s="63" t="str">
        <f t="shared" si="95"/>
        <v/>
      </c>
      <c r="J313" s="70" t="str">
        <f t="shared" si="96"/>
        <v/>
      </c>
      <c r="K313" s="70" t="str">
        <f t="shared" si="97"/>
        <v/>
      </c>
      <c r="L313" s="122" t="str">
        <f t="shared" si="98"/>
        <v/>
      </c>
      <c r="M313" s="122" t="str">
        <f t="shared" si="99"/>
        <v/>
      </c>
      <c r="N313" s="121" t="str">
        <f>IF(B313&lt;&gt;"",IF(INDEX(ctrlage,B313)=TRUE,Lieferung!$B$15-(YEAR(INDEX(pgebdat,B313))),""),"")</f>
        <v/>
      </c>
      <c r="O313" s="115"/>
      <c r="P313" s="113"/>
      <c r="Q313" s="116"/>
      <c r="R313" s="149"/>
      <c r="S313" s="116"/>
      <c r="T313" s="116"/>
      <c r="U313" s="116"/>
      <c r="V313" s="113"/>
      <c r="W313" s="155" t="str">
        <f t="shared" si="105"/>
        <v/>
      </c>
      <c r="X313" s="26" t="str">
        <f t="shared" si="110"/>
        <v/>
      </c>
      <c r="Y313" s="26" t="str">
        <f t="shared" si="111"/>
        <v/>
      </c>
      <c r="Z313" s="26" t="str">
        <f t="shared" si="112"/>
        <v/>
      </c>
      <c r="AA313" s="26" t="str">
        <f t="shared" si="113"/>
        <v/>
      </c>
      <c r="AB313" s="26" t="str">
        <f t="shared" si="114"/>
        <v/>
      </c>
      <c r="AC313" s="26" t="str">
        <f t="shared" si="115"/>
        <v/>
      </c>
      <c r="AD313" s="26" t="str">
        <f>IF(OR(ISBLANK(U313),ISBLANK(Q313),U313="-"),"",IF(ISNA(MATCH(U313,libtwolang,0)),FALSE,IF(AND(Z313=TRUE,INDEX(codetform,MATCH(Qualifikation!Q313,libtform,0))&gt;=10311000,INDEX(codetform,MATCH(Qualifikation!Q313,libtform,0))&lt;=10319900),IF(AND(INDEX(codetwolang,MATCH(Qualifikation!U313,libtwolang,0))&gt;=1,INDEX(codetwolang,MATCH(Qualifikation!U313,libtwolang,0))&lt;=999),TRUE,FALSE),IF(AND(INDEX(codetwolang,MATCH(Qualifikation!U313,libtwolang,0))&gt;=10,INDEX(codetwolang,MATCH(Qualifikation!U313,libtwolang,0))&lt;=99),FALSE,TRUE))))</f>
        <v/>
      </c>
      <c r="AE313" s="26" t="str">
        <f t="shared" si="103"/>
        <v/>
      </c>
      <c r="AF313" s="62" t="str">
        <f t="shared" si="116"/>
        <v/>
      </c>
    </row>
    <row r="314" spans="1:32" x14ac:dyDescent="0.2">
      <c r="A314" s="46" t="str">
        <f t="shared" si="104"/>
        <v/>
      </c>
      <c r="B314" s="46" t="str">
        <f t="shared" si="88"/>
        <v/>
      </c>
      <c r="C314" s="71" t="str">
        <f t="shared" si="89"/>
        <v/>
      </c>
      <c r="D314" s="62" t="str">
        <f t="shared" si="90"/>
        <v/>
      </c>
      <c r="E314" s="62" t="str">
        <f t="shared" si="91"/>
        <v/>
      </c>
      <c r="F314" s="72" t="str">
        <f t="shared" si="92"/>
        <v/>
      </c>
      <c r="G314" s="72" t="str">
        <f t="shared" si="93"/>
        <v/>
      </c>
      <c r="H314" s="63" t="str">
        <f t="shared" si="94"/>
        <v/>
      </c>
      <c r="I314" s="63" t="str">
        <f t="shared" si="95"/>
        <v/>
      </c>
      <c r="J314" s="70" t="str">
        <f t="shared" si="96"/>
        <v/>
      </c>
      <c r="K314" s="70" t="str">
        <f t="shared" si="97"/>
        <v/>
      </c>
      <c r="L314" s="122" t="str">
        <f t="shared" si="98"/>
        <v/>
      </c>
      <c r="M314" s="122" t="str">
        <f t="shared" si="99"/>
        <v/>
      </c>
      <c r="N314" s="121" t="str">
        <f>IF(B314&lt;&gt;"",IF(INDEX(ctrlage,B314)=TRUE,Lieferung!$B$15-(YEAR(INDEX(pgebdat,B314))),""),"")</f>
        <v/>
      </c>
      <c r="O314" s="115"/>
      <c r="P314" s="113"/>
      <c r="Q314" s="116"/>
      <c r="R314" s="149"/>
      <c r="S314" s="116"/>
      <c r="T314" s="116"/>
      <c r="U314" s="116"/>
      <c r="V314" s="113"/>
      <c r="W314" s="155" t="str">
        <f t="shared" si="105"/>
        <v/>
      </c>
      <c r="X314" s="26" t="str">
        <f t="shared" si="110"/>
        <v/>
      </c>
      <c r="Y314" s="26" t="str">
        <f t="shared" si="111"/>
        <v/>
      </c>
      <c r="Z314" s="26" t="str">
        <f t="shared" si="112"/>
        <v/>
      </c>
      <c r="AA314" s="26" t="str">
        <f t="shared" si="113"/>
        <v/>
      </c>
      <c r="AB314" s="26" t="str">
        <f t="shared" si="114"/>
        <v/>
      </c>
      <c r="AC314" s="26" t="str">
        <f t="shared" si="115"/>
        <v/>
      </c>
      <c r="AD314" s="26" t="str">
        <f>IF(OR(ISBLANK(U314),ISBLANK(Q314),U314="-"),"",IF(ISNA(MATCH(U314,libtwolang,0)),FALSE,IF(AND(Z314=TRUE,INDEX(codetform,MATCH(Qualifikation!Q314,libtform,0))&gt;=10311000,INDEX(codetform,MATCH(Qualifikation!Q314,libtform,0))&lt;=10319900),IF(AND(INDEX(codetwolang,MATCH(Qualifikation!U314,libtwolang,0))&gt;=1,INDEX(codetwolang,MATCH(Qualifikation!U314,libtwolang,0))&lt;=999),TRUE,FALSE),IF(AND(INDEX(codetwolang,MATCH(Qualifikation!U314,libtwolang,0))&gt;=10,INDEX(codetwolang,MATCH(Qualifikation!U314,libtwolang,0))&lt;=99),FALSE,TRUE))))</f>
        <v/>
      </c>
      <c r="AE314" s="26" t="str">
        <f t="shared" si="103"/>
        <v/>
      </c>
      <c r="AF314" s="62" t="str">
        <f t="shared" si="116"/>
        <v/>
      </c>
    </row>
    <row r="315" spans="1:32" x14ac:dyDescent="0.2">
      <c r="A315" s="46" t="str">
        <f t="shared" si="104"/>
        <v/>
      </c>
      <c r="B315" s="46" t="str">
        <f t="shared" si="88"/>
        <v/>
      </c>
      <c r="C315" s="71" t="str">
        <f t="shared" si="89"/>
        <v/>
      </c>
      <c r="D315" s="62" t="str">
        <f t="shared" si="90"/>
        <v/>
      </c>
      <c r="E315" s="62" t="str">
        <f t="shared" si="91"/>
        <v/>
      </c>
      <c r="F315" s="72" t="str">
        <f t="shared" si="92"/>
        <v/>
      </c>
      <c r="G315" s="72" t="str">
        <f t="shared" si="93"/>
        <v/>
      </c>
      <c r="H315" s="63" t="str">
        <f t="shared" si="94"/>
        <v/>
      </c>
      <c r="I315" s="63" t="str">
        <f t="shared" si="95"/>
        <v/>
      </c>
      <c r="J315" s="70" t="str">
        <f t="shared" si="96"/>
        <v/>
      </c>
      <c r="K315" s="70" t="str">
        <f t="shared" si="97"/>
        <v/>
      </c>
      <c r="L315" s="122" t="str">
        <f t="shared" si="98"/>
        <v/>
      </c>
      <c r="M315" s="122" t="str">
        <f t="shared" si="99"/>
        <v/>
      </c>
      <c r="N315" s="121" t="str">
        <f>IF(B315&lt;&gt;"",IF(INDEX(ctrlage,B315)=TRUE,Lieferung!$B$15-(YEAR(INDEX(pgebdat,B315))),""),"")</f>
        <v/>
      </c>
      <c r="O315" s="115"/>
      <c r="P315" s="113"/>
      <c r="Q315" s="116"/>
      <c r="R315" s="149"/>
      <c r="S315" s="116"/>
      <c r="T315" s="116"/>
      <c r="U315" s="116"/>
      <c r="V315" s="113"/>
      <c r="W315" s="155" t="str">
        <f t="shared" si="105"/>
        <v/>
      </c>
      <c r="X315" s="26" t="str">
        <f t="shared" si="110"/>
        <v/>
      </c>
      <c r="Y315" s="26" t="str">
        <f t="shared" si="111"/>
        <v/>
      </c>
      <c r="Z315" s="26" t="str">
        <f t="shared" si="112"/>
        <v/>
      </c>
      <c r="AA315" s="26" t="str">
        <f t="shared" si="113"/>
        <v/>
      </c>
      <c r="AB315" s="26" t="str">
        <f t="shared" si="114"/>
        <v/>
      </c>
      <c r="AC315" s="26" t="str">
        <f t="shared" si="115"/>
        <v/>
      </c>
      <c r="AD315" s="26" t="str">
        <f>IF(OR(ISBLANK(U315),ISBLANK(Q315),U315="-"),"",IF(ISNA(MATCH(U315,libtwolang,0)),FALSE,IF(AND(Z315=TRUE,INDEX(codetform,MATCH(Qualifikation!Q315,libtform,0))&gt;=10311000,INDEX(codetform,MATCH(Qualifikation!Q315,libtform,0))&lt;=10319900),IF(AND(INDEX(codetwolang,MATCH(Qualifikation!U315,libtwolang,0))&gt;=1,INDEX(codetwolang,MATCH(Qualifikation!U315,libtwolang,0))&lt;=999),TRUE,FALSE),IF(AND(INDEX(codetwolang,MATCH(Qualifikation!U315,libtwolang,0))&gt;=10,INDEX(codetwolang,MATCH(Qualifikation!U315,libtwolang,0))&lt;=99),FALSE,TRUE))))</f>
        <v/>
      </c>
      <c r="AE315" s="26" t="str">
        <f t="shared" si="103"/>
        <v/>
      </c>
      <c r="AF315" s="62" t="str">
        <f t="shared" si="116"/>
        <v/>
      </c>
    </row>
    <row r="316" spans="1:32" x14ac:dyDescent="0.2">
      <c r="A316" s="46" t="str">
        <f t="shared" si="104"/>
        <v/>
      </c>
      <c r="B316" s="46" t="str">
        <f t="shared" si="88"/>
        <v/>
      </c>
      <c r="C316" s="71" t="str">
        <f t="shared" si="89"/>
        <v/>
      </c>
      <c r="D316" s="62" t="str">
        <f t="shared" si="90"/>
        <v/>
      </c>
      <c r="E316" s="62" t="str">
        <f t="shared" si="91"/>
        <v/>
      </c>
      <c r="F316" s="72" t="str">
        <f t="shared" si="92"/>
        <v/>
      </c>
      <c r="G316" s="72" t="str">
        <f t="shared" si="93"/>
        <v/>
      </c>
      <c r="H316" s="63" t="str">
        <f t="shared" si="94"/>
        <v/>
      </c>
      <c r="I316" s="63" t="str">
        <f t="shared" si="95"/>
        <v/>
      </c>
      <c r="J316" s="70" t="str">
        <f t="shared" si="96"/>
        <v/>
      </c>
      <c r="K316" s="70" t="str">
        <f t="shared" si="97"/>
        <v/>
      </c>
      <c r="L316" s="122" t="str">
        <f t="shared" si="98"/>
        <v/>
      </c>
      <c r="M316" s="122" t="str">
        <f t="shared" si="99"/>
        <v/>
      </c>
      <c r="N316" s="121" t="str">
        <f>IF(B316&lt;&gt;"",IF(INDEX(ctrlage,B316)=TRUE,Lieferung!$B$15-(YEAR(INDEX(pgebdat,B316))),""),"")</f>
        <v/>
      </c>
      <c r="O316" s="115"/>
      <c r="P316" s="113"/>
      <c r="Q316" s="116"/>
      <c r="R316" s="149"/>
      <c r="S316" s="116"/>
      <c r="T316" s="116"/>
      <c r="U316" s="116"/>
      <c r="V316" s="113"/>
      <c r="W316" s="155" t="str">
        <f t="shared" si="105"/>
        <v/>
      </c>
      <c r="X316" s="26" t="str">
        <f t="shared" si="110"/>
        <v/>
      </c>
      <c r="Y316" s="26" t="str">
        <f t="shared" si="111"/>
        <v/>
      </c>
      <c r="Z316" s="26" t="str">
        <f t="shared" si="112"/>
        <v/>
      </c>
      <c r="AA316" s="26" t="str">
        <f t="shared" si="113"/>
        <v/>
      </c>
      <c r="AB316" s="26" t="str">
        <f t="shared" si="114"/>
        <v/>
      </c>
      <c r="AC316" s="26" t="str">
        <f t="shared" si="115"/>
        <v/>
      </c>
      <c r="AD316" s="26" t="str">
        <f>IF(OR(ISBLANK(U316),ISBLANK(Q316),U316="-"),"",IF(ISNA(MATCH(U316,libtwolang,0)),FALSE,IF(AND(Z316=TRUE,INDEX(codetform,MATCH(Qualifikation!Q316,libtform,0))&gt;=10311000,INDEX(codetform,MATCH(Qualifikation!Q316,libtform,0))&lt;=10319900),IF(AND(INDEX(codetwolang,MATCH(Qualifikation!U316,libtwolang,0))&gt;=1,INDEX(codetwolang,MATCH(Qualifikation!U316,libtwolang,0))&lt;=999),TRUE,FALSE),IF(AND(INDEX(codetwolang,MATCH(Qualifikation!U316,libtwolang,0))&gt;=10,INDEX(codetwolang,MATCH(Qualifikation!U316,libtwolang,0))&lt;=99),FALSE,TRUE))))</f>
        <v/>
      </c>
      <c r="AE316" s="26" t="str">
        <f t="shared" si="103"/>
        <v/>
      </c>
      <c r="AF316" s="62" t="str">
        <f t="shared" si="116"/>
        <v/>
      </c>
    </row>
    <row r="317" spans="1:32" x14ac:dyDescent="0.2">
      <c r="A317" s="46" t="str">
        <f t="shared" si="104"/>
        <v/>
      </c>
      <c r="B317" s="46" t="str">
        <f t="shared" si="88"/>
        <v/>
      </c>
      <c r="C317" s="71" t="str">
        <f t="shared" si="89"/>
        <v/>
      </c>
      <c r="D317" s="62" t="str">
        <f t="shared" si="90"/>
        <v/>
      </c>
      <c r="E317" s="62" t="str">
        <f t="shared" si="91"/>
        <v/>
      </c>
      <c r="F317" s="72" t="str">
        <f t="shared" si="92"/>
        <v/>
      </c>
      <c r="G317" s="72" t="str">
        <f t="shared" si="93"/>
        <v/>
      </c>
      <c r="H317" s="63" t="str">
        <f t="shared" si="94"/>
        <v/>
      </c>
      <c r="I317" s="63" t="str">
        <f t="shared" si="95"/>
        <v/>
      </c>
      <c r="J317" s="70" t="str">
        <f t="shared" si="96"/>
        <v/>
      </c>
      <c r="K317" s="70" t="str">
        <f t="shared" si="97"/>
        <v/>
      </c>
      <c r="L317" s="122" t="str">
        <f t="shared" si="98"/>
        <v/>
      </c>
      <c r="M317" s="122" t="str">
        <f t="shared" si="99"/>
        <v/>
      </c>
      <c r="N317" s="121" t="str">
        <f>IF(B317&lt;&gt;"",IF(INDEX(ctrlage,B317)=TRUE,Lieferung!$B$15-(YEAR(INDEX(pgebdat,B317))),""),"")</f>
        <v/>
      </c>
      <c r="O317" s="115"/>
      <c r="P317" s="113"/>
      <c r="Q317" s="116"/>
      <c r="R317" s="149"/>
      <c r="S317" s="116"/>
      <c r="T317" s="116"/>
      <c r="U317" s="116"/>
      <c r="V317" s="113"/>
      <c r="W317" s="155" t="str">
        <f t="shared" si="105"/>
        <v/>
      </c>
      <c r="X317" s="26" t="str">
        <f t="shared" si="110"/>
        <v/>
      </c>
      <c r="Y317" s="26" t="str">
        <f t="shared" si="111"/>
        <v/>
      </c>
      <c r="Z317" s="26" t="str">
        <f t="shared" si="112"/>
        <v/>
      </c>
      <c r="AA317" s="26" t="str">
        <f t="shared" si="113"/>
        <v/>
      </c>
      <c r="AB317" s="26" t="str">
        <f t="shared" si="114"/>
        <v/>
      </c>
      <c r="AC317" s="26" t="str">
        <f t="shared" si="115"/>
        <v/>
      </c>
      <c r="AD317" s="26" t="str">
        <f>IF(OR(ISBLANK(U317),ISBLANK(Q317),U317="-"),"",IF(ISNA(MATCH(U317,libtwolang,0)),FALSE,IF(AND(Z317=TRUE,INDEX(codetform,MATCH(Qualifikation!Q317,libtform,0))&gt;=10311000,INDEX(codetform,MATCH(Qualifikation!Q317,libtform,0))&lt;=10319900),IF(AND(INDEX(codetwolang,MATCH(Qualifikation!U317,libtwolang,0))&gt;=1,INDEX(codetwolang,MATCH(Qualifikation!U317,libtwolang,0))&lt;=999),TRUE,FALSE),IF(AND(INDEX(codetwolang,MATCH(Qualifikation!U317,libtwolang,0))&gt;=10,INDEX(codetwolang,MATCH(Qualifikation!U317,libtwolang,0))&lt;=99),FALSE,TRUE))))</f>
        <v/>
      </c>
      <c r="AE317" s="26" t="str">
        <f t="shared" si="103"/>
        <v/>
      </c>
      <c r="AF317" s="62" t="str">
        <f t="shared" si="116"/>
        <v/>
      </c>
    </row>
    <row r="318" spans="1:32" x14ac:dyDescent="0.2">
      <c r="A318" s="46" t="str">
        <f t="shared" si="104"/>
        <v/>
      </c>
      <c r="B318" s="46" t="str">
        <f t="shared" si="88"/>
        <v/>
      </c>
      <c r="C318" s="71" t="str">
        <f t="shared" si="89"/>
        <v/>
      </c>
      <c r="D318" s="62" t="str">
        <f t="shared" si="90"/>
        <v/>
      </c>
      <c r="E318" s="62" t="str">
        <f t="shared" si="91"/>
        <v/>
      </c>
      <c r="F318" s="72" t="str">
        <f t="shared" si="92"/>
        <v/>
      </c>
      <c r="G318" s="72" t="str">
        <f t="shared" si="93"/>
        <v/>
      </c>
      <c r="H318" s="63" t="str">
        <f t="shared" si="94"/>
        <v/>
      </c>
      <c r="I318" s="63" t="str">
        <f t="shared" si="95"/>
        <v/>
      </c>
      <c r="J318" s="70" t="str">
        <f t="shared" si="96"/>
        <v/>
      </c>
      <c r="K318" s="70" t="str">
        <f t="shared" si="97"/>
        <v/>
      </c>
      <c r="L318" s="122" t="str">
        <f t="shared" si="98"/>
        <v/>
      </c>
      <c r="M318" s="122" t="str">
        <f t="shared" si="99"/>
        <v/>
      </c>
      <c r="N318" s="121" t="str">
        <f>IF(B318&lt;&gt;"",IF(INDEX(ctrlage,B318)=TRUE,Lieferung!$B$15-(YEAR(INDEX(pgebdat,B318))),""),"")</f>
        <v/>
      </c>
      <c r="O318" s="115"/>
      <c r="P318" s="113"/>
      <c r="Q318" s="116"/>
      <c r="R318" s="149"/>
      <c r="S318" s="116"/>
      <c r="T318" s="116"/>
      <c r="U318" s="116"/>
      <c r="V318" s="113"/>
      <c r="W318" s="155" t="str">
        <f t="shared" si="105"/>
        <v/>
      </c>
      <c r="X318" s="26" t="str">
        <f t="shared" si="110"/>
        <v/>
      </c>
      <c r="Y318" s="26" t="str">
        <f t="shared" si="111"/>
        <v/>
      </c>
      <c r="Z318" s="26" t="str">
        <f t="shared" si="112"/>
        <v/>
      </c>
      <c r="AA318" s="26" t="str">
        <f t="shared" si="113"/>
        <v/>
      </c>
      <c r="AB318" s="26" t="str">
        <f t="shared" si="114"/>
        <v/>
      </c>
      <c r="AC318" s="26" t="str">
        <f t="shared" si="115"/>
        <v/>
      </c>
      <c r="AD318" s="26" t="str">
        <f>IF(OR(ISBLANK(U318),ISBLANK(Q318),U318="-"),"",IF(ISNA(MATCH(U318,libtwolang,0)),FALSE,IF(AND(Z318=TRUE,INDEX(codetform,MATCH(Qualifikation!Q318,libtform,0))&gt;=10311000,INDEX(codetform,MATCH(Qualifikation!Q318,libtform,0))&lt;=10319900),IF(AND(INDEX(codetwolang,MATCH(Qualifikation!U318,libtwolang,0))&gt;=1,INDEX(codetwolang,MATCH(Qualifikation!U318,libtwolang,0))&lt;=999),TRUE,FALSE),IF(AND(INDEX(codetwolang,MATCH(Qualifikation!U318,libtwolang,0))&gt;=10,INDEX(codetwolang,MATCH(Qualifikation!U318,libtwolang,0))&lt;=99),FALSE,TRUE))))</f>
        <v/>
      </c>
      <c r="AE318" s="26" t="str">
        <f t="shared" si="103"/>
        <v/>
      </c>
      <c r="AF318" s="62" t="str">
        <f t="shared" si="116"/>
        <v/>
      </c>
    </row>
    <row r="319" spans="1:32" x14ac:dyDescent="0.2">
      <c r="A319" s="46" t="str">
        <f t="shared" si="104"/>
        <v/>
      </c>
      <c r="B319" s="46" t="str">
        <f t="shared" si="88"/>
        <v/>
      </c>
      <c r="C319" s="71" t="str">
        <f t="shared" si="89"/>
        <v/>
      </c>
      <c r="D319" s="62" t="str">
        <f t="shared" si="90"/>
        <v/>
      </c>
      <c r="E319" s="62" t="str">
        <f t="shared" si="91"/>
        <v/>
      </c>
      <c r="F319" s="72" t="str">
        <f t="shared" si="92"/>
        <v/>
      </c>
      <c r="G319" s="72" t="str">
        <f t="shared" si="93"/>
        <v/>
      </c>
      <c r="H319" s="63" t="str">
        <f t="shared" si="94"/>
        <v/>
      </c>
      <c r="I319" s="63" t="str">
        <f t="shared" si="95"/>
        <v/>
      </c>
      <c r="J319" s="70" t="str">
        <f t="shared" si="96"/>
        <v/>
      </c>
      <c r="K319" s="70" t="str">
        <f t="shared" si="97"/>
        <v/>
      </c>
      <c r="L319" s="122" t="str">
        <f t="shared" si="98"/>
        <v/>
      </c>
      <c r="M319" s="122" t="str">
        <f t="shared" si="99"/>
        <v/>
      </c>
      <c r="N319" s="121" t="str">
        <f>IF(B319&lt;&gt;"",IF(INDEX(ctrlage,B319)=TRUE,Lieferung!$B$15-(YEAR(INDEX(pgebdat,B319))),""),"")</f>
        <v/>
      </c>
      <c r="O319" s="115"/>
      <c r="P319" s="113"/>
      <c r="Q319" s="116"/>
      <c r="R319" s="149"/>
      <c r="S319" s="116"/>
      <c r="T319" s="116"/>
      <c r="U319" s="116"/>
      <c r="V319" s="113"/>
      <c r="W319" s="155" t="str">
        <f t="shared" si="105"/>
        <v/>
      </c>
      <c r="X319" s="26" t="str">
        <f t="shared" si="110"/>
        <v/>
      </c>
      <c r="Y319" s="26" t="str">
        <f t="shared" si="111"/>
        <v/>
      </c>
      <c r="Z319" s="26" t="str">
        <f t="shared" si="112"/>
        <v/>
      </c>
      <c r="AA319" s="26" t="str">
        <f t="shared" si="113"/>
        <v/>
      </c>
      <c r="AB319" s="26" t="str">
        <f t="shared" si="114"/>
        <v/>
      </c>
      <c r="AC319" s="26" t="str">
        <f t="shared" si="115"/>
        <v/>
      </c>
      <c r="AD319" s="26" t="str">
        <f>IF(OR(ISBLANK(U319),ISBLANK(Q319),U319="-"),"",IF(ISNA(MATCH(U319,libtwolang,0)),FALSE,IF(AND(Z319=TRUE,INDEX(codetform,MATCH(Qualifikation!Q319,libtform,0))&gt;=10311000,INDEX(codetform,MATCH(Qualifikation!Q319,libtform,0))&lt;=10319900),IF(AND(INDEX(codetwolang,MATCH(Qualifikation!U319,libtwolang,0))&gt;=1,INDEX(codetwolang,MATCH(Qualifikation!U319,libtwolang,0))&lt;=999),TRUE,FALSE),IF(AND(INDEX(codetwolang,MATCH(Qualifikation!U319,libtwolang,0))&gt;=10,INDEX(codetwolang,MATCH(Qualifikation!U319,libtwolang,0))&lt;=99),FALSE,TRUE))))</f>
        <v/>
      </c>
      <c r="AE319" s="26" t="str">
        <f t="shared" si="103"/>
        <v/>
      </c>
      <c r="AF319" s="62" t="str">
        <f t="shared" si="116"/>
        <v/>
      </c>
    </row>
    <row r="320" spans="1:32" x14ac:dyDescent="0.2">
      <c r="A320" s="46" t="str">
        <f t="shared" si="104"/>
        <v/>
      </c>
      <c r="B320" s="46" t="str">
        <f t="shared" si="88"/>
        <v/>
      </c>
      <c r="C320" s="71" t="str">
        <f t="shared" si="89"/>
        <v/>
      </c>
      <c r="D320" s="62" t="str">
        <f t="shared" si="90"/>
        <v/>
      </c>
      <c r="E320" s="62" t="str">
        <f t="shared" si="91"/>
        <v/>
      </c>
      <c r="F320" s="72" t="str">
        <f t="shared" si="92"/>
        <v/>
      </c>
      <c r="G320" s="72" t="str">
        <f t="shared" si="93"/>
        <v/>
      </c>
      <c r="H320" s="63" t="str">
        <f t="shared" si="94"/>
        <v/>
      </c>
      <c r="I320" s="63" t="str">
        <f t="shared" si="95"/>
        <v/>
      </c>
      <c r="J320" s="70" t="str">
        <f t="shared" si="96"/>
        <v/>
      </c>
      <c r="K320" s="70" t="str">
        <f t="shared" si="97"/>
        <v/>
      </c>
      <c r="L320" s="122" t="str">
        <f t="shared" si="98"/>
        <v/>
      </c>
      <c r="M320" s="122" t="str">
        <f t="shared" si="99"/>
        <v/>
      </c>
      <c r="N320" s="121" t="str">
        <f>IF(B320&lt;&gt;"",IF(INDEX(ctrlage,B320)=TRUE,Lieferung!$B$15-(YEAR(INDEX(pgebdat,B320))),""),"")</f>
        <v/>
      </c>
      <c r="O320" s="115"/>
      <c r="P320" s="113"/>
      <c r="Q320" s="116"/>
      <c r="R320" s="149"/>
      <c r="S320" s="116"/>
      <c r="T320" s="116"/>
      <c r="U320" s="116"/>
      <c r="V320" s="113"/>
      <c r="W320" s="155" t="str">
        <f t="shared" si="105"/>
        <v/>
      </c>
      <c r="X320" s="26" t="str">
        <f t="shared" si="110"/>
        <v/>
      </c>
      <c r="Y320" s="26" t="str">
        <f t="shared" si="111"/>
        <v/>
      </c>
      <c r="Z320" s="26" t="str">
        <f t="shared" si="112"/>
        <v/>
      </c>
      <c r="AA320" s="26" t="str">
        <f t="shared" si="113"/>
        <v/>
      </c>
      <c r="AB320" s="26" t="str">
        <f t="shared" si="114"/>
        <v/>
      </c>
      <c r="AC320" s="26" t="str">
        <f t="shared" si="115"/>
        <v/>
      </c>
      <c r="AD320" s="26" t="str">
        <f>IF(OR(ISBLANK(U320),ISBLANK(Q320),U320="-"),"",IF(ISNA(MATCH(U320,libtwolang,0)),FALSE,IF(AND(Z320=TRUE,INDEX(codetform,MATCH(Qualifikation!Q320,libtform,0))&gt;=10311000,INDEX(codetform,MATCH(Qualifikation!Q320,libtform,0))&lt;=10319900),IF(AND(INDEX(codetwolang,MATCH(Qualifikation!U320,libtwolang,0))&gt;=1,INDEX(codetwolang,MATCH(Qualifikation!U320,libtwolang,0))&lt;=999),TRUE,FALSE),IF(AND(INDEX(codetwolang,MATCH(Qualifikation!U320,libtwolang,0))&gt;=10,INDEX(codetwolang,MATCH(Qualifikation!U320,libtwolang,0))&lt;=99),FALSE,TRUE))))</f>
        <v/>
      </c>
      <c r="AE320" s="26" t="str">
        <f t="shared" si="103"/>
        <v/>
      </c>
      <c r="AF320" s="62" t="str">
        <f t="shared" si="116"/>
        <v/>
      </c>
    </row>
    <row r="321" spans="1:32" x14ac:dyDescent="0.2">
      <c r="A321" s="46" t="str">
        <f t="shared" si="104"/>
        <v/>
      </c>
      <c r="B321" s="46" t="str">
        <f t="shared" si="88"/>
        <v/>
      </c>
      <c r="C321" s="71" t="str">
        <f t="shared" si="89"/>
        <v/>
      </c>
      <c r="D321" s="62" t="str">
        <f t="shared" si="90"/>
        <v/>
      </c>
      <c r="E321" s="62" t="str">
        <f t="shared" si="91"/>
        <v/>
      </c>
      <c r="F321" s="72" t="str">
        <f t="shared" si="92"/>
        <v/>
      </c>
      <c r="G321" s="72" t="str">
        <f t="shared" si="93"/>
        <v/>
      </c>
      <c r="H321" s="63" t="str">
        <f t="shared" si="94"/>
        <v/>
      </c>
      <c r="I321" s="63" t="str">
        <f t="shared" si="95"/>
        <v/>
      </c>
      <c r="J321" s="70" t="str">
        <f t="shared" si="96"/>
        <v/>
      </c>
      <c r="K321" s="70" t="str">
        <f t="shared" si="97"/>
        <v/>
      </c>
      <c r="L321" s="122" t="str">
        <f t="shared" si="98"/>
        <v/>
      </c>
      <c r="M321" s="122" t="str">
        <f t="shared" si="99"/>
        <v/>
      </c>
      <c r="N321" s="121" t="str">
        <f>IF(B321&lt;&gt;"",IF(INDEX(ctrlage,B321)=TRUE,Lieferung!$B$15-(YEAR(INDEX(pgebdat,B321))),""),"")</f>
        <v/>
      </c>
      <c r="O321" s="115"/>
      <c r="P321" s="113"/>
      <c r="Q321" s="116"/>
      <c r="R321" s="149"/>
      <c r="S321" s="116"/>
      <c r="T321" s="116"/>
      <c r="U321" s="116"/>
      <c r="V321" s="113"/>
      <c r="W321" s="155" t="str">
        <f t="shared" si="105"/>
        <v/>
      </c>
      <c r="X321" s="26" t="str">
        <f t="shared" si="110"/>
        <v/>
      </c>
      <c r="Y321" s="26" t="str">
        <f t="shared" si="111"/>
        <v/>
      </c>
      <c r="Z321" s="26" t="str">
        <f t="shared" si="112"/>
        <v/>
      </c>
      <c r="AA321" s="26" t="str">
        <f t="shared" si="113"/>
        <v/>
      </c>
      <c r="AB321" s="26" t="str">
        <f t="shared" si="114"/>
        <v/>
      </c>
      <c r="AC321" s="26" t="str">
        <f t="shared" si="115"/>
        <v/>
      </c>
      <c r="AD321" s="26" t="str">
        <f>IF(OR(ISBLANK(U321),ISBLANK(Q321),U321="-"),"",IF(ISNA(MATCH(U321,libtwolang,0)),FALSE,IF(AND(Z321=TRUE,INDEX(codetform,MATCH(Qualifikation!Q321,libtform,0))&gt;=10311000,INDEX(codetform,MATCH(Qualifikation!Q321,libtform,0))&lt;=10319900),IF(AND(INDEX(codetwolang,MATCH(Qualifikation!U321,libtwolang,0))&gt;=1,INDEX(codetwolang,MATCH(Qualifikation!U321,libtwolang,0))&lt;=999),TRUE,FALSE),IF(AND(INDEX(codetwolang,MATCH(Qualifikation!U321,libtwolang,0))&gt;=10,INDEX(codetwolang,MATCH(Qualifikation!U321,libtwolang,0))&lt;=99),FALSE,TRUE))))</f>
        <v/>
      </c>
      <c r="AE321" s="26" t="str">
        <f t="shared" si="103"/>
        <v/>
      </c>
      <c r="AF321" s="62" t="str">
        <f t="shared" si="116"/>
        <v/>
      </c>
    </row>
    <row r="322" spans="1:32" x14ac:dyDescent="0.2">
      <c r="A322" s="46" t="str">
        <f t="shared" si="104"/>
        <v/>
      </c>
      <c r="B322" s="46" t="str">
        <f t="shared" si="88"/>
        <v/>
      </c>
      <c r="C322" s="71" t="str">
        <f t="shared" si="89"/>
        <v/>
      </c>
      <c r="D322" s="62" t="str">
        <f t="shared" si="90"/>
        <v/>
      </c>
      <c r="E322" s="62" t="str">
        <f t="shared" si="91"/>
        <v/>
      </c>
      <c r="F322" s="72" t="str">
        <f t="shared" si="92"/>
        <v/>
      </c>
      <c r="G322" s="72" t="str">
        <f t="shared" si="93"/>
        <v/>
      </c>
      <c r="H322" s="63" t="str">
        <f t="shared" si="94"/>
        <v/>
      </c>
      <c r="I322" s="63" t="str">
        <f t="shared" si="95"/>
        <v/>
      </c>
      <c r="J322" s="70" t="str">
        <f t="shared" si="96"/>
        <v/>
      </c>
      <c r="K322" s="70" t="str">
        <f t="shared" si="97"/>
        <v/>
      </c>
      <c r="L322" s="122" t="str">
        <f t="shared" si="98"/>
        <v/>
      </c>
      <c r="M322" s="122" t="str">
        <f t="shared" si="99"/>
        <v/>
      </c>
      <c r="N322" s="121" t="str">
        <f>IF(B322&lt;&gt;"",IF(INDEX(ctrlage,B322)=TRUE,Lieferung!$B$15-(YEAR(INDEX(pgebdat,B322))),""),"")</f>
        <v/>
      </c>
      <c r="O322" s="115"/>
      <c r="P322" s="113"/>
      <c r="Q322" s="116"/>
      <c r="R322" s="149"/>
      <c r="S322" s="116"/>
      <c r="T322" s="116"/>
      <c r="U322" s="116"/>
      <c r="V322" s="113"/>
      <c r="W322" s="155" t="str">
        <f t="shared" si="105"/>
        <v/>
      </c>
      <c r="X322" s="26" t="str">
        <f t="shared" si="110"/>
        <v/>
      </c>
      <c r="Y322" s="26" t="str">
        <f t="shared" si="111"/>
        <v/>
      </c>
      <c r="Z322" s="26" t="str">
        <f t="shared" si="112"/>
        <v/>
      </c>
      <c r="AA322" s="26" t="str">
        <f t="shared" si="113"/>
        <v/>
      </c>
      <c r="AB322" s="26" t="str">
        <f t="shared" si="114"/>
        <v/>
      </c>
      <c r="AC322" s="26" t="str">
        <f t="shared" si="115"/>
        <v/>
      </c>
      <c r="AD322" s="26" t="str">
        <f>IF(OR(ISBLANK(U322),ISBLANK(Q322),U322="-"),"",IF(ISNA(MATCH(U322,libtwolang,0)),FALSE,IF(AND(Z322=TRUE,INDEX(codetform,MATCH(Qualifikation!Q322,libtform,0))&gt;=10311000,INDEX(codetform,MATCH(Qualifikation!Q322,libtform,0))&lt;=10319900),IF(AND(INDEX(codetwolang,MATCH(Qualifikation!U322,libtwolang,0))&gt;=1,INDEX(codetwolang,MATCH(Qualifikation!U322,libtwolang,0))&lt;=999),TRUE,FALSE),IF(AND(INDEX(codetwolang,MATCH(Qualifikation!U322,libtwolang,0))&gt;=10,INDEX(codetwolang,MATCH(Qualifikation!U322,libtwolang,0))&lt;=99),FALSE,TRUE))))</f>
        <v/>
      </c>
      <c r="AE322" s="26" t="str">
        <f t="shared" si="103"/>
        <v/>
      </c>
      <c r="AF322" s="62" t="str">
        <f t="shared" si="116"/>
        <v/>
      </c>
    </row>
    <row r="323" spans="1:32" x14ac:dyDescent="0.2">
      <c r="A323" s="46" t="str">
        <f t="shared" si="104"/>
        <v/>
      </c>
      <c r="B323" s="46" t="str">
        <f t="shared" si="88"/>
        <v/>
      </c>
      <c r="C323" s="71" t="str">
        <f t="shared" si="89"/>
        <v/>
      </c>
      <c r="D323" s="62" t="str">
        <f t="shared" si="90"/>
        <v/>
      </c>
      <c r="E323" s="62" t="str">
        <f t="shared" si="91"/>
        <v/>
      </c>
      <c r="F323" s="72" t="str">
        <f t="shared" si="92"/>
        <v/>
      </c>
      <c r="G323" s="72" t="str">
        <f t="shared" si="93"/>
        <v/>
      </c>
      <c r="H323" s="63" t="str">
        <f t="shared" si="94"/>
        <v/>
      </c>
      <c r="I323" s="63" t="str">
        <f t="shared" si="95"/>
        <v/>
      </c>
      <c r="J323" s="70" t="str">
        <f t="shared" si="96"/>
        <v/>
      </c>
      <c r="K323" s="70" t="str">
        <f t="shared" si="97"/>
        <v/>
      </c>
      <c r="L323" s="122" t="str">
        <f t="shared" si="98"/>
        <v/>
      </c>
      <c r="M323" s="122" t="str">
        <f t="shared" si="99"/>
        <v/>
      </c>
      <c r="N323" s="121" t="str">
        <f>IF(B323&lt;&gt;"",IF(INDEX(ctrlage,B323)=TRUE,Lieferung!$B$15-(YEAR(INDEX(pgebdat,B323))),""),"")</f>
        <v/>
      </c>
      <c r="O323" s="115"/>
      <c r="P323" s="113"/>
      <c r="Q323" s="116"/>
      <c r="R323" s="149"/>
      <c r="S323" s="116"/>
      <c r="T323" s="116"/>
      <c r="U323" s="116"/>
      <c r="V323" s="113"/>
      <c r="W323" s="155" t="str">
        <f t="shared" si="105"/>
        <v/>
      </c>
      <c r="X323" s="26" t="str">
        <f t="shared" si="110"/>
        <v/>
      </c>
      <c r="Y323" s="26" t="str">
        <f t="shared" si="111"/>
        <v/>
      </c>
      <c r="Z323" s="26" t="str">
        <f t="shared" si="112"/>
        <v/>
      </c>
      <c r="AA323" s="26" t="str">
        <f t="shared" si="113"/>
        <v/>
      </c>
      <c r="AB323" s="26" t="str">
        <f t="shared" si="114"/>
        <v/>
      </c>
      <c r="AC323" s="26" t="str">
        <f t="shared" si="115"/>
        <v/>
      </c>
      <c r="AD323" s="26" t="str">
        <f>IF(OR(ISBLANK(U323),ISBLANK(Q323),U323="-"),"",IF(ISNA(MATCH(U323,libtwolang,0)),FALSE,IF(AND(Z323=TRUE,INDEX(codetform,MATCH(Qualifikation!Q323,libtform,0))&gt;=10311000,INDEX(codetform,MATCH(Qualifikation!Q323,libtform,0))&lt;=10319900),IF(AND(INDEX(codetwolang,MATCH(Qualifikation!U323,libtwolang,0))&gt;=1,INDEX(codetwolang,MATCH(Qualifikation!U323,libtwolang,0))&lt;=999),TRUE,FALSE),IF(AND(INDEX(codetwolang,MATCH(Qualifikation!U323,libtwolang,0))&gt;=10,INDEX(codetwolang,MATCH(Qualifikation!U323,libtwolang,0))&lt;=99),FALSE,TRUE))))</f>
        <v/>
      </c>
      <c r="AE323" s="26" t="str">
        <f t="shared" si="103"/>
        <v/>
      </c>
      <c r="AF323" s="62" t="str">
        <f t="shared" si="116"/>
        <v/>
      </c>
    </row>
    <row r="324" spans="1:32" x14ac:dyDescent="0.2">
      <c r="A324" s="46" t="str">
        <f t="shared" si="104"/>
        <v/>
      </c>
      <c r="B324" s="46" t="str">
        <f t="shared" si="88"/>
        <v/>
      </c>
      <c r="C324" s="71" t="str">
        <f t="shared" si="89"/>
        <v/>
      </c>
      <c r="D324" s="62" t="str">
        <f t="shared" si="90"/>
        <v/>
      </c>
      <c r="E324" s="62" t="str">
        <f t="shared" si="91"/>
        <v/>
      </c>
      <c r="F324" s="72" t="str">
        <f t="shared" si="92"/>
        <v/>
      </c>
      <c r="G324" s="72" t="str">
        <f t="shared" si="93"/>
        <v/>
      </c>
      <c r="H324" s="63" t="str">
        <f t="shared" si="94"/>
        <v/>
      </c>
      <c r="I324" s="63" t="str">
        <f t="shared" si="95"/>
        <v/>
      </c>
      <c r="J324" s="70" t="str">
        <f t="shared" si="96"/>
        <v/>
      </c>
      <c r="K324" s="70" t="str">
        <f t="shared" si="97"/>
        <v/>
      </c>
      <c r="L324" s="122" t="str">
        <f t="shared" si="98"/>
        <v/>
      </c>
      <c r="M324" s="122" t="str">
        <f t="shared" si="99"/>
        <v/>
      </c>
      <c r="N324" s="121" t="str">
        <f>IF(B324&lt;&gt;"",IF(INDEX(ctrlage,B324)=TRUE,Lieferung!$B$15-(YEAR(INDEX(pgebdat,B324))),""),"")</f>
        <v/>
      </c>
      <c r="O324" s="115"/>
      <c r="P324" s="113"/>
      <c r="Q324" s="116"/>
      <c r="R324" s="149"/>
      <c r="S324" s="116"/>
      <c r="T324" s="116"/>
      <c r="U324" s="116"/>
      <c r="V324" s="113"/>
      <c r="W324" s="155" t="str">
        <f t="shared" si="105"/>
        <v/>
      </c>
      <c r="X324" s="26" t="str">
        <f t="shared" si="110"/>
        <v/>
      </c>
      <c r="Y324" s="26" t="str">
        <f t="shared" si="111"/>
        <v/>
      </c>
      <c r="Z324" s="26" t="str">
        <f t="shared" si="112"/>
        <v/>
      </c>
      <c r="AA324" s="26" t="str">
        <f t="shared" si="113"/>
        <v/>
      </c>
      <c r="AB324" s="26" t="str">
        <f t="shared" si="114"/>
        <v/>
      </c>
      <c r="AC324" s="26" t="str">
        <f t="shared" si="115"/>
        <v/>
      </c>
      <c r="AD324" s="26" t="str">
        <f>IF(OR(ISBLANK(U324),ISBLANK(Q324),U324="-"),"",IF(ISNA(MATCH(U324,libtwolang,0)),FALSE,IF(AND(Z324=TRUE,INDEX(codetform,MATCH(Qualifikation!Q324,libtform,0))&gt;=10311000,INDEX(codetform,MATCH(Qualifikation!Q324,libtform,0))&lt;=10319900),IF(AND(INDEX(codetwolang,MATCH(Qualifikation!U324,libtwolang,0))&gt;=1,INDEX(codetwolang,MATCH(Qualifikation!U324,libtwolang,0))&lt;=999),TRUE,FALSE),IF(AND(INDEX(codetwolang,MATCH(Qualifikation!U324,libtwolang,0))&gt;=10,INDEX(codetwolang,MATCH(Qualifikation!U324,libtwolang,0))&lt;=99),FALSE,TRUE))))</f>
        <v/>
      </c>
      <c r="AE324" s="26" t="str">
        <f t="shared" si="103"/>
        <v/>
      </c>
      <c r="AF324" s="62" t="str">
        <f t="shared" si="116"/>
        <v/>
      </c>
    </row>
    <row r="325" spans="1:32" x14ac:dyDescent="0.2">
      <c r="A325" s="46" t="str">
        <f t="shared" si="104"/>
        <v/>
      </c>
      <c r="B325" s="46" t="str">
        <f t="shared" si="88"/>
        <v/>
      </c>
      <c r="C325" s="71" t="str">
        <f t="shared" si="89"/>
        <v/>
      </c>
      <c r="D325" s="62" t="str">
        <f t="shared" si="90"/>
        <v/>
      </c>
      <c r="E325" s="62" t="str">
        <f t="shared" si="91"/>
        <v/>
      </c>
      <c r="F325" s="72" t="str">
        <f t="shared" si="92"/>
        <v/>
      </c>
      <c r="G325" s="72" t="str">
        <f t="shared" si="93"/>
        <v/>
      </c>
      <c r="H325" s="63" t="str">
        <f t="shared" si="94"/>
        <v/>
      </c>
      <c r="I325" s="63" t="str">
        <f t="shared" si="95"/>
        <v/>
      </c>
      <c r="J325" s="70" t="str">
        <f t="shared" si="96"/>
        <v/>
      </c>
      <c r="K325" s="70" t="str">
        <f t="shared" si="97"/>
        <v/>
      </c>
      <c r="L325" s="122" t="str">
        <f t="shared" si="98"/>
        <v/>
      </c>
      <c r="M325" s="122" t="str">
        <f t="shared" si="99"/>
        <v/>
      </c>
      <c r="N325" s="121" t="str">
        <f>IF(B325&lt;&gt;"",IF(INDEX(ctrlage,B325)=TRUE,Lieferung!$B$15-(YEAR(INDEX(pgebdat,B325))),""),"")</f>
        <v/>
      </c>
      <c r="O325" s="115"/>
      <c r="P325" s="113"/>
      <c r="Q325" s="116"/>
      <c r="R325" s="149"/>
      <c r="S325" s="116"/>
      <c r="T325" s="116"/>
      <c r="U325" s="116"/>
      <c r="V325" s="113"/>
      <c r="W325" s="155" t="str">
        <f t="shared" si="105"/>
        <v/>
      </c>
      <c r="X325" s="26" t="str">
        <f t="shared" si="110"/>
        <v/>
      </c>
      <c r="Y325" s="26" t="str">
        <f t="shared" si="111"/>
        <v/>
      </c>
      <c r="Z325" s="26" t="str">
        <f t="shared" si="112"/>
        <v/>
      </c>
      <c r="AA325" s="26" t="str">
        <f t="shared" si="113"/>
        <v/>
      </c>
      <c r="AB325" s="26" t="str">
        <f t="shared" si="114"/>
        <v/>
      </c>
      <c r="AC325" s="26" t="str">
        <f t="shared" si="115"/>
        <v/>
      </c>
      <c r="AD325" s="26" t="str">
        <f>IF(OR(ISBLANK(U325),ISBLANK(Q325),U325="-"),"",IF(ISNA(MATCH(U325,libtwolang,0)),FALSE,IF(AND(Z325=TRUE,INDEX(codetform,MATCH(Qualifikation!Q325,libtform,0))&gt;=10311000,INDEX(codetform,MATCH(Qualifikation!Q325,libtform,0))&lt;=10319900),IF(AND(INDEX(codetwolang,MATCH(Qualifikation!U325,libtwolang,0))&gt;=1,INDEX(codetwolang,MATCH(Qualifikation!U325,libtwolang,0))&lt;=999),TRUE,FALSE),IF(AND(INDEX(codetwolang,MATCH(Qualifikation!U325,libtwolang,0))&gt;=10,INDEX(codetwolang,MATCH(Qualifikation!U325,libtwolang,0))&lt;=99),FALSE,TRUE))))</f>
        <v/>
      </c>
      <c r="AE325" s="26" t="str">
        <f t="shared" si="103"/>
        <v/>
      </c>
      <c r="AF325" s="62" t="str">
        <f t="shared" si="116"/>
        <v/>
      </c>
    </row>
    <row r="326" spans="1:32" x14ac:dyDescent="0.2">
      <c r="A326" s="46" t="str">
        <f t="shared" si="104"/>
        <v/>
      </c>
      <c r="B326" s="46" t="str">
        <f t="shared" si="88"/>
        <v/>
      </c>
      <c r="C326" s="71" t="str">
        <f t="shared" si="89"/>
        <v/>
      </c>
      <c r="D326" s="62" t="str">
        <f t="shared" si="90"/>
        <v/>
      </c>
      <c r="E326" s="62" t="str">
        <f t="shared" si="91"/>
        <v/>
      </c>
      <c r="F326" s="72" t="str">
        <f t="shared" si="92"/>
        <v/>
      </c>
      <c r="G326" s="72" t="str">
        <f t="shared" si="93"/>
        <v/>
      </c>
      <c r="H326" s="63" t="str">
        <f t="shared" si="94"/>
        <v/>
      </c>
      <c r="I326" s="63" t="str">
        <f t="shared" si="95"/>
        <v/>
      </c>
      <c r="J326" s="70" t="str">
        <f t="shared" si="96"/>
        <v/>
      </c>
      <c r="K326" s="70" t="str">
        <f t="shared" si="97"/>
        <v/>
      </c>
      <c r="L326" s="122" t="str">
        <f t="shared" si="98"/>
        <v/>
      </c>
      <c r="M326" s="122" t="str">
        <f t="shared" si="99"/>
        <v/>
      </c>
      <c r="N326" s="121" t="str">
        <f>IF(B326&lt;&gt;"",IF(INDEX(ctrlage,B326)=TRUE,Lieferung!$B$15-(YEAR(INDEX(pgebdat,B326))),""),"")</f>
        <v/>
      </c>
      <c r="O326" s="115"/>
      <c r="P326" s="113"/>
      <c r="Q326" s="116"/>
      <c r="R326" s="149"/>
      <c r="S326" s="116"/>
      <c r="T326" s="116"/>
      <c r="U326" s="116"/>
      <c r="V326" s="113"/>
      <c r="W326" s="155" t="str">
        <f t="shared" si="105"/>
        <v/>
      </c>
      <c r="X326" s="26" t="str">
        <f t="shared" si="110"/>
        <v/>
      </c>
      <c r="Y326" s="26" t="str">
        <f t="shared" si="111"/>
        <v/>
      </c>
      <c r="Z326" s="26" t="str">
        <f t="shared" si="112"/>
        <v/>
      </c>
      <c r="AA326" s="26" t="str">
        <f t="shared" si="113"/>
        <v/>
      </c>
      <c r="AB326" s="26" t="str">
        <f t="shared" si="114"/>
        <v/>
      </c>
      <c r="AC326" s="26" t="str">
        <f t="shared" si="115"/>
        <v/>
      </c>
      <c r="AD326" s="26" t="str">
        <f>IF(OR(ISBLANK(U326),ISBLANK(Q326),U326="-"),"",IF(ISNA(MATCH(U326,libtwolang,0)),FALSE,IF(AND(Z326=TRUE,INDEX(codetform,MATCH(Qualifikation!Q326,libtform,0))&gt;=10311000,INDEX(codetform,MATCH(Qualifikation!Q326,libtform,0))&lt;=10319900),IF(AND(INDEX(codetwolang,MATCH(Qualifikation!U326,libtwolang,0))&gt;=1,INDEX(codetwolang,MATCH(Qualifikation!U326,libtwolang,0))&lt;=999),TRUE,FALSE),IF(AND(INDEX(codetwolang,MATCH(Qualifikation!U326,libtwolang,0))&gt;=10,INDEX(codetwolang,MATCH(Qualifikation!U326,libtwolang,0))&lt;=99),FALSE,TRUE))))</f>
        <v/>
      </c>
      <c r="AE326" s="26" t="str">
        <f t="shared" si="103"/>
        <v/>
      </c>
      <c r="AF326" s="62" t="str">
        <f t="shared" si="116"/>
        <v/>
      </c>
    </row>
    <row r="327" spans="1:32" x14ac:dyDescent="0.2">
      <c r="A327" s="46" t="str">
        <f t="shared" si="104"/>
        <v/>
      </c>
      <c r="B327" s="46" t="str">
        <f t="shared" si="88"/>
        <v/>
      </c>
      <c r="C327" s="71" t="str">
        <f t="shared" si="89"/>
        <v/>
      </c>
      <c r="D327" s="62" t="str">
        <f t="shared" si="90"/>
        <v/>
      </c>
      <c r="E327" s="62" t="str">
        <f t="shared" si="91"/>
        <v/>
      </c>
      <c r="F327" s="72" t="str">
        <f t="shared" si="92"/>
        <v/>
      </c>
      <c r="G327" s="72" t="str">
        <f t="shared" si="93"/>
        <v/>
      </c>
      <c r="H327" s="63" t="str">
        <f t="shared" si="94"/>
        <v/>
      </c>
      <c r="I327" s="63" t="str">
        <f t="shared" si="95"/>
        <v/>
      </c>
      <c r="J327" s="70" t="str">
        <f t="shared" si="96"/>
        <v/>
      </c>
      <c r="K327" s="70" t="str">
        <f t="shared" si="97"/>
        <v/>
      </c>
      <c r="L327" s="122" t="str">
        <f t="shared" si="98"/>
        <v/>
      </c>
      <c r="M327" s="122" t="str">
        <f t="shared" si="99"/>
        <v/>
      </c>
      <c r="N327" s="121" t="str">
        <f>IF(B327&lt;&gt;"",IF(INDEX(ctrlage,B327)=TRUE,Lieferung!$B$15-(YEAR(INDEX(pgebdat,B327))),""),"")</f>
        <v/>
      </c>
      <c r="O327" s="115"/>
      <c r="P327" s="113"/>
      <c r="Q327" s="116"/>
      <c r="R327" s="149"/>
      <c r="S327" s="116"/>
      <c r="T327" s="116"/>
      <c r="U327" s="116"/>
      <c r="V327" s="113"/>
      <c r="W327" s="155" t="str">
        <f t="shared" si="105"/>
        <v/>
      </c>
      <c r="X327" s="26" t="str">
        <f t="shared" si="110"/>
        <v/>
      </c>
      <c r="Y327" s="26" t="str">
        <f t="shared" si="111"/>
        <v/>
      </c>
      <c r="Z327" s="26" t="str">
        <f t="shared" si="112"/>
        <v/>
      </c>
      <c r="AA327" s="26" t="str">
        <f t="shared" si="113"/>
        <v/>
      </c>
      <c r="AB327" s="26" t="str">
        <f t="shared" si="114"/>
        <v/>
      </c>
      <c r="AC327" s="26" t="str">
        <f t="shared" si="115"/>
        <v/>
      </c>
      <c r="AD327" s="26" t="str">
        <f>IF(OR(ISBLANK(U327),ISBLANK(Q327),U327="-"),"",IF(ISNA(MATCH(U327,libtwolang,0)),FALSE,IF(AND(Z327=TRUE,INDEX(codetform,MATCH(Qualifikation!Q327,libtform,0))&gt;=10311000,INDEX(codetform,MATCH(Qualifikation!Q327,libtform,0))&lt;=10319900),IF(AND(INDEX(codetwolang,MATCH(Qualifikation!U327,libtwolang,0))&gt;=1,INDEX(codetwolang,MATCH(Qualifikation!U327,libtwolang,0))&lt;=999),TRUE,FALSE),IF(AND(INDEX(codetwolang,MATCH(Qualifikation!U327,libtwolang,0))&gt;=10,INDEX(codetwolang,MATCH(Qualifikation!U327,libtwolang,0))&lt;=99),FALSE,TRUE))))</f>
        <v/>
      </c>
      <c r="AE327" s="26" t="str">
        <f t="shared" si="103"/>
        <v/>
      </c>
      <c r="AF327" s="62" t="str">
        <f t="shared" si="116"/>
        <v/>
      </c>
    </row>
    <row r="328" spans="1:32" x14ac:dyDescent="0.2">
      <c r="A328" s="46" t="str">
        <f t="shared" si="104"/>
        <v/>
      </c>
      <c r="B328" s="46" t="str">
        <f t="shared" si="88"/>
        <v/>
      </c>
      <c r="C328" s="71" t="str">
        <f t="shared" si="89"/>
        <v/>
      </c>
      <c r="D328" s="62" t="str">
        <f t="shared" si="90"/>
        <v/>
      </c>
      <c r="E328" s="62" t="str">
        <f t="shared" si="91"/>
        <v/>
      </c>
      <c r="F328" s="72" t="str">
        <f t="shared" si="92"/>
        <v/>
      </c>
      <c r="G328" s="72" t="str">
        <f t="shared" si="93"/>
        <v/>
      </c>
      <c r="H328" s="63" t="str">
        <f t="shared" si="94"/>
        <v/>
      </c>
      <c r="I328" s="63" t="str">
        <f t="shared" si="95"/>
        <v/>
      </c>
      <c r="J328" s="70" t="str">
        <f t="shared" si="96"/>
        <v/>
      </c>
      <c r="K328" s="70" t="str">
        <f t="shared" si="97"/>
        <v/>
      </c>
      <c r="L328" s="122" t="str">
        <f t="shared" si="98"/>
        <v/>
      </c>
      <c r="M328" s="122" t="str">
        <f t="shared" si="99"/>
        <v/>
      </c>
      <c r="N328" s="121" t="str">
        <f>IF(B328&lt;&gt;"",IF(INDEX(ctrlage,B328)=TRUE,Lieferung!$B$15-(YEAR(INDEX(pgebdat,B328))),""),"")</f>
        <v/>
      </c>
      <c r="O328" s="115"/>
      <c r="P328" s="113"/>
      <c r="Q328" s="116"/>
      <c r="R328" s="149"/>
      <c r="S328" s="116"/>
      <c r="T328" s="116"/>
      <c r="U328" s="116"/>
      <c r="V328" s="113"/>
      <c r="W328" s="155" t="str">
        <f t="shared" si="105"/>
        <v/>
      </c>
      <c r="X328" s="26" t="str">
        <f t="shared" si="110"/>
        <v/>
      </c>
      <c r="Y328" s="26" t="str">
        <f t="shared" si="111"/>
        <v/>
      </c>
      <c r="Z328" s="26" t="str">
        <f t="shared" si="112"/>
        <v/>
      </c>
      <c r="AA328" s="26" t="str">
        <f t="shared" si="113"/>
        <v/>
      </c>
      <c r="AB328" s="26" t="str">
        <f t="shared" si="114"/>
        <v/>
      </c>
      <c r="AC328" s="26" t="str">
        <f t="shared" si="115"/>
        <v/>
      </c>
      <c r="AD328" s="26" t="str">
        <f>IF(OR(ISBLANK(U328),ISBLANK(Q328),U328="-"),"",IF(ISNA(MATCH(U328,libtwolang,0)),FALSE,IF(AND(Z328=TRUE,INDEX(codetform,MATCH(Qualifikation!Q328,libtform,0))&gt;=10311000,INDEX(codetform,MATCH(Qualifikation!Q328,libtform,0))&lt;=10319900),IF(AND(INDEX(codetwolang,MATCH(Qualifikation!U328,libtwolang,0))&gt;=1,INDEX(codetwolang,MATCH(Qualifikation!U328,libtwolang,0))&lt;=999),TRUE,FALSE),IF(AND(INDEX(codetwolang,MATCH(Qualifikation!U328,libtwolang,0))&gt;=10,INDEX(codetwolang,MATCH(Qualifikation!U328,libtwolang,0))&lt;=99),FALSE,TRUE))))</f>
        <v/>
      </c>
      <c r="AE328" s="26" t="str">
        <f t="shared" si="103"/>
        <v/>
      </c>
      <c r="AF328" s="62" t="str">
        <f t="shared" si="116"/>
        <v/>
      </c>
    </row>
    <row r="329" spans="1:32" x14ac:dyDescent="0.2">
      <c r="A329" s="46" t="str">
        <f t="shared" si="104"/>
        <v/>
      </c>
      <c r="B329" s="46" t="str">
        <f t="shared" si="88"/>
        <v/>
      </c>
      <c r="C329" s="71" t="str">
        <f t="shared" si="89"/>
        <v/>
      </c>
      <c r="D329" s="62" t="str">
        <f t="shared" si="90"/>
        <v/>
      </c>
      <c r="E329" s="62" t="str">
        <f t="shared" si="91"/>
        <v/>
      </c>
      <c r="F329" s="72" t="str">
        <f t="shared" si="92"/>
        <v/>
      </c>
      <c r="G329" s="72" t="str">
        <f t="shared" si="93"/>
        <v/>
      </c>
      <c r="H329" s="63" t="str">
        <f t="shared" si="94"/>
        <v/>
      </c>
      <c r="I329" s="63" t="str">
        <f t="shared" si="95"/>
        <v/>
      </c>
      <c r="J329" s="70" t="str">
        <f t="shared" si="96"/>
        <v/>
      </c>
      <c r="K329" s="70" t="str">
        <f t="shared" si="97"/>
        <v/>
      </c>
      <c r="L329" s="122" t="str">
        <f t="shared" si="98"/>
        <v/>
      </c>
      <c r="M329" s="122" t="str">
        <f t="shared" si="99"/>
        <v/>
      </c>
      <c r="N329" s="121" t="str">
        <f>IF(B329&lt;&gt;"",IF(INDEX(ctrlage,B329)=TRUE,Lieferung!$B$15-(YEAR(INDEX(pgebdat,B329))),""),"")</f>
        <v/>
      </c>
      <c r="O329" s="115"/>
      <c r="P329" s="113"/>
      <c r="Q329" s="116"/>
      <c r="R329" s="149"/>
      <c r="S329" s="116"/>
      <c r="T329" s="116"/>
      <c r="U329" s="116"/>
      <c r="V329" s="113"/>
      <c r="W329" s="155" t="str">
        <f t="shared" si="105"/>
        <v/>
      </c>
      <c r="X329" s="26" t="str">
        <f t="shared" si="110"/>
        <v/>
      </c>
      <c r="Y329" s="26" t="str">
        <f t="shared" si="111"/>
        <v/>
      </c>
      <c r="Z329" s="26" t="str">
        <f t="shared" si="112"/>
        <v/>
      </c>
      <c r="AA329" s="26" t="str">
        <f t="shared" si="113"/>
        <v/>
      </c>
      <c r="AB329" s="26" t="str">
        <f t="shared" si="114"/>
        <v/>
      </c>
      <c r="AC329" s="26" t="str">
        <f t="shared" si="115"/>
        <v/>
      </c>
      <c r="AD329" s="26" t="str">
        <f>IF(OR(ISBLANK(U329),ISBLANK(Q329),U329="-"),"",IF(ISNA(MATCH(U329,libtwolang,0)),FALSE,IF(AND(Z329=TRUE,INDEX(codetform,MATCH(Qualifikation!Q329,libtform,0))&gt;=10311000,INDEX(codetform,MATCH(Qualifikation!Q329,libtform,0))&lt;=10319900),IF(AND(INDEX(codetwolang,MATCH(Qualifikation!U329,libtwolang,0))&gt;=1,INDEX(codetwolang,MATCH(Qualifikation!U329,libtwolang,0))&lt;=999),TRUE,FALSE),IF(AND(INDEX(codetwolang,MATCH(Qualifikation!U329,libtwolang,0))&gt;=10,INDEX(codetwolang,MATCH(Qualifikation!U329,libtwolang,0))&lt;=99),FALSE,TRUE))))</f>
        <v/>
      </c>
      <c r="AE329" s="26" t="str">
        <f t="shared" si="103"/>
        <v/>
      </c>
      <c r="AF329" s="62" t="str">
        <f t="shared" si="116"/>
        <v/>
      </c>
    </row>
    <row r="330" spans="1:32" x14ac:dyDescent="0.2">
      <c r="A330" s="46" t="str">
        <f t="shared" si="104"/>
        <v/>
      </c>
      <c r="B330" s="46" t="str">
        <f t="shared" si="88"/>
        <v/>
      </c>
      <c r="C330" s="71" t="str">
        <f t="shared" si="89"/>
        <v/>
      </c>
      <c r="D330" s="62" t="str">
        <f t="shared" si="90"/>
        <v/>
      </c>
      <c r="E330" s="62" t="str">
        <f t="shared" si="91"/>
        <v/>
      </c>
      <c r="F330" s="72" t="str">
        <f t="shared" si="92"/>
        <v/>
      </c>
      <c r="G330" s="72" t="str">
        <f t="shared" si="93"/>
        <v/>
      </c>
      <c r="H330" s="63" t="str">
        <f t="shared" si="94"/>
        <v/>
      </c>
      <c r="I330" s="63" t="str">
        <f t="shared" si="95"/>
        <v/>
      </c>
      <c r="J330" s="70" t="str">
        <f t="shared" si="96"/>
        <v/>
      </c>
      <c r="K330" s="70" t="str">
        <f t="shared" si="97"/>
        <v/>
      </c>
      <c r="L330" s="122" t="str">
        <f t="shared" si="98"/>
        <v/>
      </c>
      <c r="M330" s="122" t="str">
        <f t="shared" si="99"/>
        <v/>
      </c>
      <c r="N330" s="121" t="str">
        <f>IF(B330&lt;&gt;"",IF(INDEX(ctrlage,B330)=TRUE,Lieferung!$B$15-(YEAR(INDEX(pgebdat,B330))),""),"")</f>
        <v/>
      </c>
      <c r="O330" s="115"/>
      <c r="P330" s="113"/>
      <c r="Q330" s="116"/>
      <c r="R330" s="149"/>
      <c r="S330" s="116"/>
      <c r="T330" s="116"/>
      <c r="U330" s="116"/>
      <c r="V330" s="113"/>
      <c r="W330" s="155" t="str">
        <f t="shared" si="105"/>
        <v/>
      </c>
      <c r="X330" s="26" t="str">
        <f t="shared" si="110"/>
        <v/>
      </c>
      <c r="Y330" s="26" t="str">
        <f t="shared" si="111"/>
        <v/>
      </c>
      <c r="Z330" s="26" t="str">
        <f t="shared" si="112"/>
        <v/>
      </c>
      <c r="AA330" s="26" t="str">
        <f t="shared" si="113"/>
        <v/>
      </c>
      <c r="AB330" s="26" t="str">
        <f t="shared" si="114"/>
        <v/>
      </c>
      <c r="AC330" s="26" t="str">
        <f t="shared" si="115"/>
        <v/>
      </c>
      <c r="AD330" s="26" t="str">
        <f>IF(OR(ISBLANK(U330),ISBLANK(Q330),U330="-"),"",IF(ISNA(MATCH(U330,libtwolang,0)),FALSE,IF(AND(Z330=TRUE,INDEX(codetform,MATCH(Qualifikation!Q330,libtform,0))&gt;=10311000,INDEX(codetform,MATCH(Qualifikation!Q330,libtform,0))&lt;=10319900),IF(AND(INDEX(codetwolang,MATCH(Qualifikation!U330,libtwolang,0))&gt;=1,INDEX(codetwolang,MATCH(Qualifikation!U330,libtwolang,0))&lt;=999),TRUE,FALSE),IF(AND(INDEX(codetwolang,MATCH(Qualifikation!U330,libtwolang,0))&gt;=10,INDEX(codetwolang,MATCH(Qualifikation!U330,libtwolang,0))&lt;=99),FALSE,TRUE))))</f>
        <v/>
      </c>
      <c r="AE330" s="26" t="str">
        <f t="shared" si="103"/>
        <v/>
      </c>
      <c r="AF330" s="62" t="str">
        <f t="shared" si="116"/>
        <v/>
      </c>
    </row>
    <row r="331" spans="1:32" x14ac:dyDescent="0.2">
      <c r="A331" s="46" t="str">
        <f t="shared" si="104"/>
        <v/>
      </c>
      <c r="B331" s="46" t="str">
        <f t="shared" si="88"/>
        <v/>
      </c>
      <c r="C331" s="71" t="str">
        <f t="shared" si="89"/>
        <v/>
      </c>
      <c r="D331" s="62" t="str">
        <f t="shared" si="90"/>
        <v/>
      </c>
      <c r="E331" s="62" t="str">
        <f t="shared" si="91"/>
        <v/>
      </c>
      <c r="F331" s="72" t="str">
        <f t="shared" si="92"/>
        <v/>
      </c>
      <c r="G331" s="72" t="str">
        <f t="shared" si="93"/>
        <v/>
      </c>
      <c r="H331" s="63" t="str">
        <f t="shared" si="94"/>
        <v/>
      </c>
      <c r="I331" s="63" t="str">
        <f t="shared" si="95"/>
        <v/>
      </c>
      <c r="J331" s="70" t="str">
        <f t="shared" si="96"/>
        <v/>
      </c>
      <c r="K331" s="70" t="str">
        <f t="shared" si="97"/>
        <v/>
      </c>
      <c r="L331" s="122" t="str">
        <f t="shared" si="98"/>
        <v/>
      </c>
      <c r="M331" s="122" t="str">
        <f t="shared" si="99"/>
        <v/>
      </c>
      <c r="N331" s="121" t="str">
        <f>IF(B331&lt;&gt;"",IF(INDEX(ctrlage,B331)=TRUE,Lieferung!$B$15-(YEAR(INDEX(pgebdat,B331))),""),"")</f>
        <v/>
      </c>
      <c r="O331" s="115"/>
      <c r="P331" s="113"/>
      <c r="Q331" s="116"/>
      <c r="R331" s="149"/>
      <c r="S331" s="116"/>
      <c r="T331" s="116"/>
      <c r="U331" s="116"/>
      <c r="V331" s="113"/>
      <c r="W331" s="155" t="str">
        <f t="shared" si="105"/>
        <v/>
      </c>
      <c r="X331" s="26" t="str">
        <f t="shared" si="110"/>
        <v/>
      </c>
      <c r="Y331" s="26" t="str">
        <f t="shared" si="111"/>
        <v/>
      </c>
      <c r="Z331" s="26" t="str">
        <f t="shared" si="112"/>
        <v/>
      </c>
      <c r="AA331" s="26" t="str">
        <f t="shared" si="113"/>
        <v/>
      </c>
      <c r="AB331" s="26" t="str">
        <f t="shared" si="114"/>
        <v/>
      </c>
      <c r="AC331" s="26" t="str">
        <f t="shared" si="115"/>
        <v/>
      </c>
      <c r="AD331" s="26" t="str">
        <f>IF(OR(ISBLANK(U331),ISBLANK(Q331),U331="-"),"",IF(ISNA(MATCH(U331,libtwolang,0)),FALSE,IF(AND(Z331=TRUE,INDEX(codetform,MATCH(Qualifikation!Q331,libtform,0))&gt;=10311000,INDEX(codetform,MATCH(Qualifikation!Q331,libtform,0))&lt;=10319900),IF(AND(INDEX(codetwolang,MATCH(Qualifikation!U331,libtwolang,0))&gt;=1,INDEX(codetwolang,MATCH(Qualifikation!U331,libtwolang,0))&lt;=999),TRUE,FALSE),IF(AND(INDEX(codetwolang,MATCH(Qualifikation!U331,libtwolang,0))&gt;=10,INDEX(codetwolang,MATCH(Qualifikation!U331,libtwolang,0))&lt;=99),FALSE,TRUE))))</f>
        <v/>
      </c>
      <c r="AE331" s="26" t="str">
        <f t="shared" si="103"/>
        <v/>
      </c>
      <c r="AF331" s="62" t="str">
        <f t="shared" si="116"/>
        <v/>
      </c>
    </row>
    <row r="332" spans="1:32" x14ac:dyDescent="0.2">
      <c r="A332" s="46" t="str">
        <f t="shared" si="104"/>
        <v/>
      </c>
      <c r="B332" s="46" t="str">
        <f t="shared" ref="B332:B395" si="117">IF(O332&lt;&gt;"",IF(ISNA(MATCH(O332,persid,0)),"",IF(MATCH(O332,persid,0)=0,"",MATCH(O332,persid,0))),"")</f>
        <v/>
      </c>
      <c r="C332" s="71" t="str">
        <f t="shared" ref="C332:C395" si="118">IF(B332&lt;&gt;"",IF(INDEX(pkatid,B332)&gt;0,INDEX(pkatid,B332),""),"")</f>
        <v/>
      </c>
      <c r="D332" s="62" t="str">
        <f t="shared" ref="D332:D395" si="119">IF(B332&lt;&gt;"",IF(INDEX(psex,B332)&gt;0,INDEX(psex,B332),""),"")</f>
        <v/>
      </c>
      <c r="E332" s="62" t="str">
        <f t="shared" ref="E332:E395" si="120">IF(B332&lt;&gt;"",INDEX(ctrlsex,B332),"")</f>
        <v/>
      </c>
      <c r="F332" s="72" t="str">
        <f t="shared" ref="F332:F395" si="121">IF(B332&lt;&gt;"",IF(INDEX(pgebdat,B332)&gt;0,INDEX(pgebdat,B332),""),"")</f>
        <v/>
      </c>
      <c r="G332" s="72" t="str">
        <f t="shared" ref="G332:G395" si="122">IF(B332&lt;&gt;"",INDEX(ctrlage,B332),"")</f>
        <v/>
      </c>
      <c r="H332" s="63" t="str">
        <f t="shared" ref="H332:H395" si="123">IF(B332&lt;&gt;"",IF(INDEX(pdom,B332)&gt;0,INDEX(pdom,B332),""),"")</f>
        <v/>
      </c>
      <c r="I332" s="63" t="str">
        <f t="shared" ref="I332:I395" si="124">IF(B332&lt;&gt;"",INDEX(ctrldom,B332),"")</f>
        <v/>
      </c>
      <c r="J332" s="70" t="str">
        <f t="shared" ref="J332:J395" si="125">IF(B332&lt;&gt;"",IF(INDEX(pid,B332)&gt;0,INDEX(pid,B332),""),"")</f>
        <v/>
      </c>
      <c r="K332" s="70" t="str">
        <f t="shared" ref="K332:K395" si="126">IF(B332&lt;&gt;"",CONCATENATE(J332,S332),"")</f>
        <v/>
      </c>
      <c r="L332" s="122" t="str">
        <f t="shared" ref="L332:L395" si="127">IF(B332&lt;&gt;"",IF(INDEX(pname,B332)&gt;0,INDEX(pname,B332),""),"")</f>
        <v/>
      </c>
      <c r="M332" s="122" t="str">
        <f t="shared" ref="M332:M395" si="128">IF(B332&lt;&gt;"",IF(INDEX(psurname,B332)&gt;0,INDEX(psurname,B332),""),"")</f>
        <v/>
      </c>
      <c r="N332" s="121" t="str">
        <f>IF(B332&lt;&gt;"",IF(INDEX(ctrlage,B332)=TRUE,Lieferung!$B$15-(YEAR(INDEX(pgebdat,B332))),""),"")</f>
        <v/>
      </c>
      <c r="O332" s="115"/>
      <c r="P332" s="113"/>
      <c r="Q332" s="116"/>
      <c r="R332" s="149"/>
      <c r="S332" s="116"/>
      <c r="T332" s="116"/>
      <c r="U332" s="116"/>
      <c r="V332" s="113"/>
      <c r="W332" s="155" t="str">
        <f t="shared" si="105"/>
        <v/>
      </c>
      <c r="X332" s="26" t="str">
        <f t="shared" si="110"/>
        <v/>
      </c>
      <c r="Y332" s="26" t="str">
        <f t="shared" si="111"/>
        <v/>
      </c>
      <c r="Z332" s="26" t="str">
        <f t="shared" si="112"/>
        <v/>
      </c>
      <c r="AA332" s="26" t="str">
        <f t="shared" si="113"/>
        <v/>
      </c>
      <c r="AB332" s="26" t="str">
        <f t="shared" si="114"/>
        <v/>
      </c>
      <c r="AC332" s="26" t="str">
        <f t="shared" si="115"/>
        <v/>
      </c>
      <c r="AD332" s="26" t="str">
        <f>IF(OR(ISBLANK(U332),ISBLANK(Q332),U332="-"),"",IF(ISNA(MATCH(U332,libtwolang,0)),FALSE,IF(AND(Z332=TRUE,INDEX(codetform,MATCH(Qualifikation!Q332,libtform,0))&gt;=10311000,INDEX(codetform,MATCH(Qualifikation!Q332,libtform,0))&lt;=10319900),IF(AND(INDEX(codetwolang,MATCH(Qualifikation!U332,libtwolang,0))&gt;=1,INDEX(codetwolang,MATCH(Qualifikation!U332,libtwolang,0))&lt;=999),TRUE,FALSE),IF(AND(INDEX(codetwolang,MATCH(Qualifikation!U332,libtwolang,0))&gt;=10,INDEX(codetwolang,MATCH(Qualifikation!U332,libtwolang,0))&lt;=99),FALSE,TRUE))))</f>
        <v/>
      </c>
      <c r="AE332" s="26" t="str">
        <f t="shared" ref="AE332:AE395" si="129">IF(OR(G332&lt;&gt;TRUE,Z332&lt;&gt;TRUE),"",IF(OR(N332&gt;INDEX(valmaxalt,MATCH(Q332,libtform,0)),N332&lt;INDEX(valminalt,MATCH(Q332,libtform,0))),FALSE,TRUE))</f>
        <v/>
      </c>
      <c r="AF332" s="62" t="str">
        <f t="shared" si="116"/>
        <v/>
      </c>
    </row>
    <row r="333" spans="1:32" x14ac:dyDescent="0.2">
      <c r="A333" s="46" t="str">
        <f t="shared" ref="A333:A396" si="130">IF(ISBLANK(O333),"",IF(COUNTA(P333:T333)&lt;5,"Unvollständig",IF(OR(COUNTIF(W333:AD333,FALSE)&gt;0,COUNTIF(W333:AC333,#N/A)&gt;0),"Fehler",IF(AE333=FALSE,"Achtung","OK"))))</f>
        <v/>
      </c>
      <c r="B333" s="46" t="str">
        <f t="shared" si="117"/>
        <v/>
      </c>
      <c r="C333" s="71" t="str">
        <f t="shared" si="118"/>
        <v/>
      </c>
      <c r="D333" s="62" t="str">
        <f t="shared" si="119"/>
        <v/>
      </c>
      <c r="E333" s="62" t="str">
        <f t="shared" si="120"/>
        <v/>
      </c>
      <c r="F333" s="72" t="str">
        <f t="shared" si="121"/>
        <v/>
      </c>
      <c r="G333" s="72" t="str">
        <f t="shared" si="122"/>
        <v/>
      </c>
      <c r="H333" s="63" t="str">
        <f t="shared" si="123"/>
        <v/>
      </c>
      <c r="I333" s="63" t="str">
        <f t="shared" si="124"/>
        <v/>
      </c>
      <c r="J333" s="70" t="str">
        <f t="shared" si="125"/>
        <v/>
      </c>
      <c r="K333" s="70" t="str">
        <f t="shared" si="126"/>
        <v/>
      </c>
      <c r="L333" s="122" t="str">
        <f t="shared" si="127"/>
        <v/>
      </c>
      <c r="M333" s="122" t="str">
        <f t="shared" si="128"/>
        <v/>
      </c>
      <c r="N333" s="121" t="str">
        <f>IF(B333&lt;&gt;"",IF(INDEX(ctrlage,B333)=TRUE,Lieferung!$B$15-(YEAR(INDEX(pgebdat,B333))),""),"")</f>
        <v/>
      </c>
      <c r="O333" s="115"/>
      <c r="P333" s="113"/>
      <c r="Q333" s="116"/>
      <c r="R333" s="149"/>
      <c r="S333" s="116"/>
      <c r="T333" s="116"/>
      <c r="U333" s="116"/>
      <c r="V333" s="113"/>
      <c r="W333" s="155" t="str">
        <f t="shared" ref="W333:W396" si="131">IF(K333="","",NOT(COUNTIF($K$12:$K$1011,$K333)&gt;1))</f>
        <v/>
      </c>
      <c r="X333" s="26" t="str">
        <f t="shared" si="110"/>
        <v/>
      </c>
      <c r="Y333" s="26" t="str">
        <f t="shared" si="111"/>
        <v/>
      </c>
      <c r="Z333" s="26" t="str">
        <f t="shared" si="112"/>
        <v/>
      </c>
      <c r="AA333" s="26" t="str">
        <f t="shared" si="113"/>
        <v/>
      </c>
      <c r="AB333" s="26" t="str">
        <f t="shared" si="114"/>
        <v/>
      </c>
      <c r="AC333" s="26" t="str">
        <f t="shared" si="115"/>
        <v/>
      </c>
      <c r="AD333" s="26" t="str">
        <f>IF(OR(ISBLANK(U333),ISBLANK(Q333),U333="-"),"",IF(ISNA(MATCH(U333,libtwolang,0)),FALSE,IF(AND(Z333=TRUE,INDEX(codetform,MATCH(Qualifikation!Q333,libtform,0))&gt;=10311000,INDEX(codetform,MATCH(Qualifikation!Q333,libtform,0))&lt;=10319900),IF(AND(INDEX(codetwolang,MATCH(Qualifikation!U333,libtwolang,0))&gt;=1,INDEX(codetwolang,MATCH(Qualifikation!U333,libtwolang,0))&lt;=999),TRUE,FALSE),IF(AND(INDEX(codetwolang,MATCH(Qualifikation!U333,libtwolang,0))&gt;=10,INDEX(codetwolang,MATCH(Qualifikation!U333,libtwolang,0))&lt;=99),FALSE,TRUE))))</f>
        <v/>
      </c>
      <c r="AE333" s="26" t="str">
        <f t="shared" si="129"/>
        <v/>
      </c>
      <c r="AF333" s="62" t="str">
        <f t="shared" si="116"/>
        <v/>
      </c>
    </row>
    <row r="334" spans="1:32" x14ac:dyDescent="0.2">
      <c r="A334" s="46" t="str">
        <f t="shared" si="130"/>
        <v/>
      </c>
      <c r="B334" s="46" t="str">
        <f t="shared" si="117"/>
        <v/>
      </c>
      <c r="C334" s="71" t="str">
        <f t="shared" si="118"/>
        <v/>
      </c>
      <c r="D334" s="62" t="str">
        <f t="shared" si="119"/>
        <v/>
      </c>
      <c r="E334" s="62" t="str">
        <f t="shared" si="120"/>
        <v/>
      </c>
      <c r="F334" s="72" t="str">
        <f t="shared" si="121"/>
        <v/>
      </c>
      <c r="G334" s="72" t="str">
        <f t="shared" si="122"/>
        <v/>
      </c>
      <c r="H334" s="63" t="str">
        <f t="shared" si="123"/>
        <v/>
      </c>
      <c r="I334" s="63" t="str">
        <f t="shared" si="124"/>
        <v/>
      </c>
      <c r="J334" s="70" t="str">
        <f t="shared" si="125"/>
        <v/>
      </c>
      <c r="K334" s="70" t="str">
        <f t="shared" si="126"/>
        <v/>
      </c>
      <c r="L334" s="122" t="str">
        <f t="shared" si="127"/>
        <v/>
      </c>
      <c r="M334" s="122" t="str">
        <f t="shared" si="128"/>
        <v/>
      </c>
      <c r="N334" s="121" t="str">
        <f>IF(B334&lt;&gt;"",IF(INDEX(ctrlage,B334)=TRUE,Lieferung!$B$15-(YEAR(INDEX(pgebdat,B334))),""),"")</f>
        <v/>
      </c>
      <c r="O334" s="115"/>
      <c r="P334" s="113"/>
      <c r="Q334" s="116"/>
      <c r="R334" s="149"/>
      <c r="S334" s="116"/>
      <c r="T334" s="116"/>
      <c r="U334" s="116"/>
      <c r="V334" s="113"/>
      <c r="W334" s="155" t="str">
        <f t="shared" si="131"/>
        <v/>
      </c>
      <c r="X334" s="26" t="str">
        <f t="shared" si="110"/>
        <v/>
      </c>
      <c r="Y334" s="26" t="str">
        <f t="shared" si="111"/>
        <v/>
      </c>
      <c r="Z334" s="26" t="str">
        <f t="shared" si="112"/>
        <v/>
      </c>
      <c r="AA334" s="26" t="str">
        <f t="shared" si="113"/>
        <v/>
      </c>
      <c r="AB334" s="26" t="str">
        <f t="shared" si="114"/>
        <v/>
      </c>
      <c r="AC334" s="26" t="str">
        <f t="shared" si="115"/>
        <v/>
      </c>
      <c r="AD334" s="26" t="str">
        <f>IF(OR(ISBLANK(U334),ISBLANK(Q334),U334="-"),"",IF(ISNA(MATCH(U334,libtwolang,0)),FALSE,IF(AND(Z334=TRUE,INDEX(codetform,MATCH(Qualifikation!Q334,libtform,0))&gt;=10311000,INDEX(codetform,MATCH(Qualifikation!Q334,libtform,0))&lt;=10319900),IF(AND(INDEX(codetwolang,MATCH(Qualifikation!U334,libtwolang,0))&gt;=1,INDEX(codetwolang,MATCH(Qualifikation!U334,libtwolang,0))&lt;=999),TRUE,FALSE),IF(AND(INDEX(codetwolang,MATCH(Qualifikation!U334,libtwolang,0))&gt;=10,INDEX(codetwolang,MATCH(Qualifikation!U334,libtwolang,0))&lt;=99),FALSE,TRUE))))</f>
        <v/>
      </c>
      <c r="AE334" s="26" t="str">
        <f t="shared" si="129"/>
        <v/>
      </c>
      <c r="AF334" s="62" t="str">
        <f t="shared" si="116"/>
        <v/>
      </c>
    </row>
    <row r="335" spans="1:32" x14ac:dyDescent="0.2">
      <c r="A335" s="46" t="str">
        <f t="shared" si="130"/>
        <v/>
      </c>
      <c r="B335" s="46" t="str">
        <f t="shared" si="117"/>
        <v/>
      </c>
      <c r="C335" s="71" t="str">
        <f t="shared" si="118"/>
        <v/>
      </c>
      <c r="D335" s="62" t="str">
        <f t="shared" si="119"/>
        <v/>
      </c>
      <c r="E335" s="62" t="str">
        <f t="shared" si="120"/>
        <v/>
      </c>
      <c r="F335" s="72" t="str">
        <f t="shared" si="121"/>
        <v/>
      </c>
      <c r="G335" s="72" t="str">
        <f t="shared" si="122"/>
        <v/>
      </c>
      <c r="H335" s="63" t="str">
        <f t="shared" si="123"/>
        <v/>
      </c>
      <c r="I335" s="63" t="str">
        <f t="shared" si="124"/>
        <v/>
      </c>
      <c r="J335" s="70" t="str">
        <f t="shared" si="125"/>
        <v/>
      </c>
      <c r="K335" s="70" t="str">
        <f t="shared" si="126"/>
        <v/>
      </c>
      <c r="L335" s="122" t="str">
        <f t="shared" si="127"/>
        <v/>
      </c>
      <c r="M335" s="122" t="str">
        <f t="shared" si="128"/>
        <v/>
      </c>
      <c r="N335" s="121" t="str">
        <f>IF(B335&lt;&gt;"",IF(INDEX(ctrlage,B335)=TRUE,Lieferung!$B$15-(YEAR(INDEX(pgebdat,B335))),""),"")</f>
        <v/>
      </c>
      <c r="O335" s="115"/>
      <c r="P335" s="113"/>
      <c r="Q335" s="116"/>
      <c r="R335" s="149"/>
      <c r="S335" s="116"/>
      <c r="T335" s="116"/>
      <c r="U335" s="116"/>
      <c r="V335" s="113"/>
      <c r="W335" s="155" t="str">
        <f t="shared" si="131"/>
        <v/>
      </c>
      <c r="X335" s="26" t="str">
        <f t="shared" si="110"/>
        <v/>
      </c>
      <c r="Y335" s="26" t="str">
        <f t="shared" si="111"/>
        <v/>
      </c>
      <c r="Z335" s="26" t="str">
        <f t="shared" si="112"/>
        <v/>
      </c>
      <c r="AA335" s="26" t="str">
        <f t="shared" si="113"/>
        <v/>
      </c>
      <c r="AB335" s="26" t="str">
        <f t="shared" si="114"/>
        <v/>
      </c>
      <c r="AC335" s="26" t="str">
        <f t="shared" si="115"/>
        <v/>
      </c>
      <c r="AD335" s="26" t="str">
        <f>IF(OR(ISBLANK(U335),ISBLANK(Q335),U335="-"),"",IF(ISNA(MATCH(U335,libtwolang,0)),FALSE,IF(AND(Z335=TRUE,INDEX(codetform,MATCH(Qualifikation!Q335,libtform,0))&gt;=10311000,INDEX(codetform,MATCH(Qualifikation!Q335,libtform,0))&lt;=10319900),IF(AND(INDEX(codetwolang,MATCH(Qualifikation!U335,libtwolang,0))&gt;=1,INDEX(codetwolang,MATCH(Qualifikation!U335,libtwolang,0))&lt;=999),TRUE,FALSE),IF(AND(INDEX(codetwolang,MATCH(Qualifikation!U335,libtwolang,0))&gt;=10,INDEX(codetwolang,MATCH(Qualifikation!U335,libtwolang,0))&lt;=99),FALSE,TRUE))))</f>
        <v/>
      </c>
      <c r="AE335" s="26" t="str">
        <f t="shared" si="129"/>
        <v/>
      </c>
      <c r="AF335" s="62" t="str">
        <f t="shared" si="116"/>
        <v/>
      </c>
    </row>
    <row r="336" spans="1:32" x14ac:dyDescent="0.2">
      <c r="A336" s="46" t="str">
        <f t="shared" si="130"/>
        <v/>
      </c>
      <c r="B336" s="46" t="str">
        <f t="shared" si="117"/>
        <v/>
      </c>
      <c r="C336" s="71" t="str">
        <f t="shared" si="118"/>
        <v/>
      </c>
      <c r="D336" s="62" t="str">
        <f t="shared" si="119"/>
        <v/>
      </c>
      <c r="E336" s="62" t="str">
        <f t="shared" si="120"/>
        <v/>
      </c>
      <c r="F336" s="72" t="str">
        <f t="shared" si="121"/>
        <v/>
      </c>
      <c r="G336" s="72" t="str">
        <f t="shared" si="122"/>
        <v/>
      </c>
      <c r="H336" s="63" t="str">
        <f t="shared" si="123"/>
        <v/>
      </c>
      <c r="I336" s="63" t="str">
        <f t="shared" si="124"/>
        <v/>
      </c>
      <c r="J336" s="70" t="str">
        <f t="shared" si="125"/>
        <v/>
      </c>
      <c r="K336" s="70" t="str">
        <f t="shared" si="126"/>
        <v/>
      </c>
      <c r="L336" s="122" t="str">
        <f t="shared" si="127"/>
        <v/>
      </c>
      <c r="M336" s="122" t="str">
        <f t="shared" si="128"/>
        <v/>
      </c>
      <c r="N336" s="121" t="str">
        <f>IF(B336&lt;&gt;"",IF(INDEX(ctrlage,B336)=TRUE,Lieferung!$B$15-(YEAR(INDEX(pgebdat,B336))),""),"")</f>
        <v/>
      </c>
      <c r="O336" s="115"/>
      <c r="P336" s="113"/>
      <c r="Q336" s="116"/>
      <c r="R336" s="149"/>
      <c r="S336" s="116"/>
      <c r="T336" s="116"/>
      <c r="U336" s="116"/>
      <c r="V336" s="113"/>
      <c r="W336" s="155" t="str">
        <f t="shared" si="131"/>
        <v/>
      </c>
      <c r="X336" s="26" t="str">
        <f t="shared" si="110"/>
        <v/>
      </c>
      <c r="Y336" s="26" t="str">
        <f t="shared" si="111"/>
        <v/>
      </c>
      <c r="Z336" s="26" t="str">
        <f t="shared" si="112"/>
        <v/>
      </c>
      <c r="AA336" s="26" t="str">
        <f t="shared" si="113"/>
        <v/>
      </c>
      <c r="AB336" s="26" t="str">
        <f t="shared" si="114"/>
        <v/>
      </c>
      <c r="AC336" s="26" t="str">
        <f t="shared" si="115"/>
        <v/>
      </c>
      <c r="AD336" s="26" t="str">
        <f>IF(OR(ISBLANK(U336),ISBLANK(Q336),U336="-"),"",IF(ISNA(MATCH(U336,libtwolang,0)),FALSE,IF(AND(Z336=TRUE,INDEX(codetform,MATCH(Qualifikation!Q336,libtform,0))&gt;=10311000,INDEX(codetform,MATCH(Qualifikation!Q336,libtform,0))&lt;=10319900),IF(AND(INDEX(codetwolang,MATCH(Qualifikation!U336,libtwolang,0))&gt;=1,INDEX(codetwolang,MATCH(Qualifikation!U336,libtwolang,0))&lt;=999),TRUE,FALSE),IF(AND(INDEX(codetwolang,MATCH(Qualifikation!U336,libtwolang,0))&gt;=10,INDEX(codetwolang,MATCH(Qualifikation!U336,libtwolang,0))&lt;=99),FALSE,TRUE))))</f>
        <v/>
      </c>
      <c r="AE336" s="26" t="str">
        <f t="shared" si="129"/>
        <v/>
      </c>
      <c r="AF336" s="62" t="str">
        <f t="shared" si="116"/>
        <v/>
      </c>
    </row>
    <row r="337" spans="1:32" x14ac:dyDescent="0.2">
      <c r="A337" s="46" t="str">
        <f t="shared" si="130"/>
        <v/>
      </c>
      <c r="B337" s="46" t="str">
        <f t="shared" si="117"/>
        <v/>
      </c>
      <c r="C337" s="71" t="str">
        <f t="shared" si="118"/>
        <v/>
      </c>
      <c r="D337" s="62" t="str">
        <f t="shared" si="119"/>
        <v/>
      </c>
      <c r="E337" s="62" t="str">
        <f t="shared" si="120"/>
        <v/>
      </c>
      <c r="F337" s="72" t="str">
        <f t="shared" si="121"/>
        <v/>
      </c>
      <c r="G337" s="72" t="str">
        <f t="shared" si="122"/>
        <v/>
      </c>
      <c r="H337" s="63" t="str">
        <f t="shared" si="123"/>
        <v/>
      </c>
      <c r="I337" s="63" t="str">
        <f t="shared" si="124"/>
        <v/>
      </c>
      <c r="J337" s="70" t="str">
        <f t="shared" si="125"/>
        <v/>
      </c>
      <c r="K337" s="70" t="str">
        <f t="shared" si="126"/>
        <v/>
      </c>
      <c r="L337" s="122" t="str">
        <f t="shared" si="127"/>
        <v/>
      </c>
      <c r="M337" s="122" t="str">
        <f t="shared" si="128"/>
        <v/>
      </c>
      <c r="N337" s="121" t="str">
        <f>IF(B337&lt;&gt;"",IF(INDEX(ctrlage,B337)=TRUE,Lieferung!$B$15-(YEAR(INDEX(pgebdat,B337))),""),"")</f>
        <v/>
      </c>
      <c r="O337" s="115"/>
      <c r="P337" s="113"/>
      <c r="Q337" s="116"/>
      <c r="R337" s="149"/>
      <c r="S337" s="116"/>
      <c r="T337" s="116"/>
      <c r="U337" s="116"/>
      <c r="V337" s="113"/>
      <c r="W337" s="155" t="str">
        <f t="shared" si="131"/>
        <v/>
      </c>
      <c r="X337" s="26" t="str">
        <f t="shared" si="110"/>
        <v/>
      </c>
      <c r="Y337" s="26" t="str">
        <f t="shared" si="111"/>
        <v/>
      </c>
      <c r="Z337" s="26" t="str">
        <f t="shared" si="112"/>
        <v/>
      </c>
      <c r="AA337" s="26" t="str">
        <f t="shared" si="113"/>
        <v/>
      </c>
      <c r="AB337" s="26" t="str">
        <f t="shared" si="114"/>
        <v/>
      </c>
      <c r="AC337" s="26" t="str">
        <f t="shared" si="115"/>
        <v/>
      </c>
      <c r="AD337" s="26" t="str">
        <f>IF(OR(ISBLANK(U337),ISBLANK(Q337),U337="-"),"",IF(ISNA(MATCH(U337,libtwolang,0)),FALSE,IF(AND(Z337=TRUE,INDEX(codetform,MATCH(Qualifikation!Q337,libtform,0))&gt;=10311000,INDEX(codetform,MATCH(Qualifikation!Q337,libtform,0))&lt;=10319900),IF(AND(INDEX(codetwolang,MATCH(Qualifikation!U337,libtwolang,0))&gt;=1,INDEX(codetwolang,MATCH(Qualifikation!U337,libtwolang,0))&lt;=999),TRUE,FALSE),IF(AND(INDEX(codetwolang,MATCH(Qualifikation!U337,libtwolang,0))&gt;=10,INDEX(codetwolang,MATCH(Qualifikation!U337,libtwolang,0))&lt;=99),FALSE,TRUE))))</f>
        <v/>
      </c>
      <c r="AE337" s="26" t="str">
        <f t="shared" si="129"/>
        <v/>
      </c>
      <c r="AF337" s="62" t="str">
        <f t="shared" si="116"/>
        <v/>
      </c>
    </row>
    <row r="338" spans="1:32" x14ac:dyDescent="0.2">
      <c r="A338" s="46" t="str">
        <f t="shared" si="130"/>
        <v/>
      </c>
      <c r="B338" s="46" t="str">
        <f t="shared" si="117"/>
        <v/>
      </c>
      <c r="C338" s="71" t="str">
        <f t="shared" si="118"/>
        <v/>
      </c>
      <c r="D338" s="62" t="str">
        <f t="shared" si="119"/>
        <v/>
      </c>
      <c r="E338" s="62" t="str">
        <f t="shared" si="120"/>
        <v/>
      </c>
      <c r="F338" s="72" t="str">
        <f t="shared" si="121"/>
        <v/>
      </c>
      <c r="G338" s="72" t="str">
        <f t="shared" si="122"/>
        <v/>
      </c>
      <c r="H338" s="63" t="str">
        <f t="shared" si="123"/>
        <v/>
      </c>
      <c r="I338" s="63" t="str">
        <f t="shared" si="124"/>
        <v/>
      </c>
      <c r="J338" s="70" t="str">
        <f t="shared" si="125"/>
        <v/>
      </c>
      <c r="K338" s="70" t="str">
        <f t="shared" si="126"/>
        <v/>
      </c>
      <c r="L338" s="122" t="str">
        <f t="shared" si="127"/>
        <v/>
      </c>
      <c r="M338" s="122" t="str">
        <f t="shared" si="128"/>
        <v/>
      </c>
      <c r="N338" s="121" t="str">
        <f>IF(B338&lt;&gt;"",IF(INDEX(ctrlage,B338)=TRUE,Lieferung!$B$15-(YEAR(INDEX(pgebdat,B338))),""),"")</f>
        <v/>
      </c>
      <c r="O338" s="115"/>
      <c r="P338" s="113"/>
      <c r="Q338" s="116"/>
      <c r="R338" s="149"/>
      <c r="S338" s="116"/>
      <c r="T338" s="116"/>
      <c r="U338" s="116"/>
      <c r="V338" s="113"/>
      <c r="W338" s="155" t="str">
        <f t="shared" si="131"/>
        <v/>
      </c>
      <c r="X338" s="26" t="str">
        <f t="shared" si="110"/>
        <v/>
      </c>
      <c r="Y338" s="26" t="str">
        <f t="shared" si="111"/>
        <v/>
      </c>
      <c r="Z338" s="26" t="str">
        <f t="shared" si="112"/>
        <v/>
      </c>
      <c r="AA338" s="26" t="str">
        <f t="shared" si="113"/>
        <v/>
      </c>
      <c r="AB338" s="26" t="str">
        <f t="shared" si="114"/>
        <v/>
      </c>
      <c r="AC338" s="26" t="str">
        <f t="shared" si="115"/>
        <v/>
      </c>
      <c r="AD338" s="26" t="str">
        <f>IF(OR(ISBLANK(U338),ISBLANK(Q338),U338="-"),"",IF(ISNA(MATCH(U338,libtwolang,0)),FALSE,IF(AND(Z338=TRUE,INDEX(codetform,MATCH(Qualifikation!Q338,libtform,0))&gt;=10311000,INDEX(codetform,MATCH(Qualifikation!Q338,libtform,0))&lt;=10319900),IF(AND(INDEX(codetwolang,MATCH(Qualifikation!U338,libtwolang,0))&gt;=1,INDEX(codetwolang,MATCH(Qualifikation!U338,libtwolang,0))&lt;=999),TRUE,FALSE),IF(AND(INDEX(codetwolang,MATCH(Qualifikation!U338,libtwolang,0))&gt;=10,INDEX(codetwolang,MATCH(Qualifikation!U338,libtwolang,0))&lt;=99),FALSE,TRUE))))</f>
        <v/>
      </c>
      <c r="AE338" s="26" t="str">
        <f t="shared" si="129"/>
        <v/>
      </c>
      <c r="AF338" s="62" t="str">
        <f t="shared" si="116"/>
        <v/>
      </c>
    </row>
    <row r="339" spans="1:32" x14ac:dyDescent="0.2">
      <c r="A339" s="46" t="str">
        <f t="shared" si="130"/>
        <v/>
      </c>
      <c r="B339" s="46" t="str">
        <f t="shared" si="117"/>
        <v/>
      </c>
      <c r="C339" s="71" t="str">
        <f t="shared" si="118"/>
        <v/>
      </c>
      <c r="D339" s="62" t="str">
        <f t="shared" si="119"/>
        <v/>
      </c>
      <c r="E339" s="62" t="str">
        <f t="shared" si="120"/>
        <v/>
      </c>
      <c r="F339" s="72" t="str">
        <f t="shared" si="121"/>
        <v/>
      </c>
      <c r="G339" s="72" t="str">
        <f t="shared" si="122"/>
        <v/>
      </c>
      <c r="H339" s="63" t="str">
        <f t="shared" si="123"/>
        <v/>
      </c>
      <c r="I339" s="63" t="str">
        <f t="shared" si="124"/>
        <v/>
      </c>
      <c r="J339" s="70" t="str">
        <f t="shared" si="125"/>
        <v/>
      </c>
      <c r="K339" s="70" t="str">
        <f t="shared" si="126"/>
        <v/>
      </c>
      <c r="L339" s="122" t="str">
        <f t="shared" si="127"/>
        <v/>
      </c>
      <c r="M339" s="122" t="str">
        <f t="shared" si="128"/>
        <v/>
      </c>
      <c r="N339" s="121" t="str">
        <f>IF(B339&lt;&gt;"",IF(INDEX(ctrlage,B339)=TRUE,Lieferung!$B$15-(YEAR(INDEX(pgebdat,B339))),""),"")</f>
        <v/>
      </c>
      <c r="O339" s="115"/>
      <c r="P339" s="113"/>
      <c r="Q339" s="116"/>
      <c r="R339" s="149"/>
      <c r="S339" s="116"/>
      <c r="T339" s="116"/>
      <c r="U339" s="116"/>
      <c r="V339" s="113"/>
      <c r="W339" s="155" t="str">
        <f t="shared" si="131"/>
        <v/>
      </c>
      <c r="X339" s="26" t="str">
        <f t="shared" si="110"/>
        <v/>
      </c>
      <c r="Y339" s="26" t="str">
        <f t="shared" si="111"/>
        <v/>
      </c>
      <c r="Z339" s="26" t="str">
        <f t="shared" si="112"/>
        <v/>
      </c>
      <c r="AA339" s="26" t="str">
        <f t="shared" si="113"/>
        <v/>
      </c>
      <c r="AB339" s="26" t="str">
        <f t="shared" si="114"/>
        <v/>
      </c>
      <c r="AC339" s="26" t="str">
        <f t="shared" si="115"/>
        <v/>
      </c>
      <c r="AD339" s="26" t="str">
        <f>IF(OR(ISBLANK(U339),ISBLANK(Q339),U339="-"),"",IF(ISNA(MATCH(U339,libtwolang,0)),FALSE,IF(AND(Z339=TRUE,INDEX(codetform,MATCH(Qualifikation!Q339,libtform,0))&gt;=10311000,INDEX(codetform,MATCH(Qualifikation!Q339,libtform,0))&lt;=10319900),IF(AND(INDEX(codetwolang,MATCH(Qualifikation!U339,libtwolang,0))&gt;=1,INDEX(codetwolang,MATCH(Qualifikation!U339,libtwolang,0))&lt;=999),TRUE,FALSE),IF(AND(INDEX(codetwolang,MATCH(Qualifikation!U339,libtwolang,0))&gt;=10,INDEX(codetwolang,MATCH(Qualifikation!U339,libtwolang,0))&lt;=99),FALSE,TRUE))))</f>
        <v/>
      </c>
      <c r="AE339" s="26" t="str">
        <f t="shared" si="129"/>
        <v/>
      </c>
      <c r="AF339" s="62" t="str">
        <f t="shared" si="116"/>
        <v/>
      </c>
    </row>
    <row r="340" spans="1:32" x14ac:dyDescent="0.2">
      <c r="A340" s="46" t="str">
        <f t="shared" si="130"/>
        <v/>
      </c>
      <c r="B340" s="46" t="str">
        <f t="shared" si="117"/>
        <v/>
      </c>
      <c r="C340" s="71" t="str">
        <f t="shared" si="118"/>
        <v/>
      </c>
      <c r="D340" s="62" t="str">
        <f t="shared" si="119"/>
        <v/>
      </c>
      <c r="E340" s="62" t="str">
        <f t="shared" si="120"/>
        <v/>
      </c>
      <c r="F340" s="72" t="str">
        <f t="shared" si="121"/>
        <v/>
      </c>
      <c r="G340" s="72" t="str">
        <f t="shared" si="122"/>
        <v/>
      </c>
      <c r="H340" s="63" t="str">
        <f t="shared" si="123"/>
        <v/>
      </c>
      <c r="I340" s="63" t="str">
        <f t="shared" si="124"/>
        <v/>
      </c>
      <c r="J340" s="70" t="str">
        <f t="shared" si="125"/>
        <v/>
      </c>
      <c r="K340" s="70" t="str">
        <f t="shared" si="126"/>
        <v/>
      </c>
      <c r="L340" s="122" t="str">
        <f t="shared" si="127"/>
        <v/>
      </c>
      <c r="M340" s="122" t="str">
        <f t="shared" si="128"/>
        <v/>
      </c>
      <c r="N340" s="121" t="str">
        <f>IF(B340&lt;&gt;"",IF(INDEX(ctrlage,B340)=TRUE,Lieferung!$B$15-(YEAR(INDEX(pgebdat,B340))),""),"")</f>
        <v/>
      </c>
      <c r="O340" s="115"/>
      <c r="P340" s="113"/>
      <c r="Q340" s="116"/>
      <c r="R340" s="149"/>
      <c r="S340" s="116"/>
      <c r="T340" s="116"/>
      <c r="U340" s="116"/>
      <c r="V340" s="113"/>
      <c r="W340" s="155" t="str">
        <f t="shared" si="131"/>
        <v/>
      </c>
      <c r="X340" s="26" t="str">
        <f t="shared" si="110"/>
        <v/>
      </c>
      <c r="Y340" s="26" t="str">
        <f t="shared" si="111"/>
        <v/>
      </c>
      <c r="Z340" s="26" t="str">
        <f t="shared" si="112"/>
        <v/>
      </c>
      <c r="AA340" s="26" t="str">
        <f t="shared" si="113"/>
        <v/>
      </c>
      <c r="AB340" s="26" t="str">
        <f t="shared" si="114"/>
        <v/>
      </c>
      <c r="AC340" s="26" t="str">
        <f t="shared" si="115"/>
        <v/>
      </c>
      <c r="AD340" s="26" t="str">
        <f>IF(OR(ISBLANK(U340),ISBLANK(Q340),U340="-"),"",IF(ISNA(MATCH(U340,libtwolang,0)),FALSE,IF(AND(Z340=TRUE,INDEX(codetform,MATCH(Qualifikation!Q340,libtform,0))&gt;=10311000,INDEX(codetform,MATCH(Qualifikation!Q340,libtform,0))&lt;=10319900),IF(AND(INDEX(codetwolang,MATCH(Qualifikation!U340,libtwolang,0))&gt;=1,INDEX(codetwolang,MATCH(Qualifikation!U340,libtwolang,0))&lt;=999),TRUE,FALSE),IF(AND(INDEX(codetwolang,MATCH(Qualifikation!U340,libtwolang,0))&gt;=10,INDEX(codetwolang,MATCH(Qualifikation!U340,libtwolang,0))&lt;=99),FALSE,TRUE))))</f>
        <v/>
      </c>
      <c r="AE340" s="26" t="str">
        <f t="shared" si="129"/>
        <v/>
      </c>
      <c r="AF340" s="62" t="str">
        <f t="shared" si="116"/>
        <v/>
      </c>
    </row>
    <row r="341" spans="1:32" x14ac:dyDescent="0.2">
      <c r="A341" s="46" t="str">
        <f t="shared" si="130"/>
        <v/>
      </c>
      <c r="B341" s="46" t="str">
        <f t="shared" si="117"/>
        <v/>
      </c>
      <c r="C341" s="71" t="str">
        <f t="shared" si="118"/>
        <v/>
      </c>
      <c r="D341" s="62" t="str">
        <f t="shared" si="119"/>
        <v/>
      </c>
      <c r="E341" s="62" t="str">
        <f t="shared" si="120"/>
        <v/>
      </c>
      <c r="F341" s="72" t="str">
        <f t="shared" si="121"/>
        <v/>
      </c>
      <c r="G341" s="72" t="str">
        <f t="shared" si="122"/>
        <v/>
      </c>
      <c r="H341" s="63" t="str">
        <f t="shared" si="123"/>
        <v/>
      </c>
      <c r="I341" s="63" t="str">
        <f t="shared" si="124"/>
        <v/>
      </c>
      <c r="J341" s="70" t="str">
        <f t="shared" si="125"/>
        <v/>
      </c>
      <c r="K341" s="70" t="str">
        <f t="shared" si="126"/>
        <v/>
      </c>
      <c r="L341" s="122" t="str">
        <f t="shared" si="127"/>
        <v/>
      </c>
      <c r="M341" s="122" t="str">
        <f t="shared" si="128"/>
        <v/>
      </c>
      <c r="N341" s="121" t="str">
        <f>IF(B341&lt;&gt;"",IF(INDEX(ctrlage,B341)=TRUE,Lieferung!$B$15-(YEAR(INDEX(pgebdat,B341))),""),"")</f>
        <v/>
      </c>
      <c r="O341" s="115"/>
      <c r="P341" s="113"/>
      <c r="Q341" s="116"/>
      <c r="R341" s="149"/>
      <c r="S341" s="116"/>
      <c r="T341" s="116"/>
      <c r="U341" s="116"/>
      <c r="V341" s="113"/>
      <c r="W341" s="155" t="str">
        <f t="shared" si="131"/>
        <v/>
      </c>
      <c r="X341" s="26" t="str">
        <f t="shared" si="110"/>
        <v/>
      </c>
      <c r="Y341" s="26" t="str">
        <f t="shared" si="111"/>
        <v/>
      </c>
      <c r="Z341" s="26" t="str">
        <f t="shared" si="112"/>
        <v/>
      </c>
      <c r="AA341" s="26" t="str">
        <f t="shared" si="113"/>
        <v/>
      </c>
      <c r="AB341" s="26" t="str">
        <f t="shared" si="114"/>
        <v/>
      </c>
      <c r="AC341" s="26" t="str">
        <f t="shared" si="115"/>
        <v/>
      </c>
      <c r="AD341" s="26" t="str">
        <f>IF(OR(ISBLANK(U341),ISBLANK(Q341),U341="-"),"",IF(ISNA(MATCH(U341,libtwolang,0)),FALSE,IF(AND(Z341=TRUE,INDEX(codetform,MATCH(Qualifikation!Q341,libtform,0))&gt;=10311000,INDEX(codetform,MATCH(Qualifikation!Q341,libtform,0))&lt;=10319900),IF(AND(INDEX(codetwolang,MATCH(Qualifikation!U341,libtwolang,0))&gt;=1,INDEX(codetwolang,MATCH(Qualifikation!U341,libtwolang,0))&lt;=999),TRUE,FALSE),IF(AND(INDEX(codetwolang,MATCH(Qualifikation!U341,libtwolang,0))&gt;=10,INDEX(codetwolang,MATCH(Qualifikation!U341,libtwolang,0))&lt;=99),FALSE,TRUE))))</f>
        <v/>
      </c>
      <c r="AE341" s="26" t="str">
        <f t="shared" si="129"/>
        <v/>
      </c>
      <c r="AF341" s="62" t="str">
        <f t="shared" si="116"/>
        <v/>
      </c>
    </row>
    <row r="342" spans="1:32" x14ac:dyDescent="0.2">
      <c r="A342" s="46" t="str">
        <f t="shared" si="130"/>
        <v/>
      </c>
      <c r="B342" s="46" t="str">
        <f t="shared" si="117"/>
        <v/>
      </c>
      <c r="C342" s="71" t="str">
        <f t="shared" si="118"/>
        <v/>
      </c>
      <c r="D342" s="62" t="str">
        <f t="shared" si="119"/>
        <v/>
      </c>
      <c r="E342" s="62" t="str">
        <f t="shared" si="120"/>
        <v/>
      </c>
      <c r="F342" s="72" t="str">
        <f t="shared" si="121"/>
        <v/>
      </c>
      <c r="G342" s="72" t="str">
        <f t="shared" si="122"/>
        <v/>
      </c>
      <c r="H342" s="63" t="str">
        <f t="shared" si="123"/>
        <v/>
      </c>
      <c r="I342" s="63" t="str">
        <f t="shared" si="124"/>
        <v/>
      </c>
      <c r="J342" s="70" t="str">
        <f t="shared" si="125"/>
        <v/>
      </c>
      <c r="K342" s="70" t="str">
        <f t="shared" si="126"/>
        <v/>
      </c>
      <c r="L342" s="122" t="str">
        <f t="shared" si="127"/>
        <v/>
      </c>
      <c r="M342" s="122" t="str">
        <f t="shared" si="128"/>
        <v/>
      </c>
      <c r="N342" s="121" t="str">
        <f>IF(B342&lt;&gt;"",IF(INDEX(ctrlage,B342)=TRUE,Lieferung!$B$15-(YEAR(INDEX(pgebdat,B342))),""),"")</f>
        <v/>
      </c>
      <c r="O342" s="115"/>
      <c r="P342" s="113"/>
      <c r="Q342" s="116"/>
      <c r="R342" s="149"/>
      <c r="S342" s="116"/>
      <c r="T342" s="116"/>
      <c r="U342" s="116"/>
      <c r="V342" s="113"/>
      <c r="W342" s="155" t="str">
        <f t="shared" si="131"/>
        <v/>
      </c>
      <c r="X342" s="26" t="str">
        <f t="shared" si="110"/>
        <v/>
      </c>
      <c r="Y342" s="26" t="str">
        <f t="shared" si="111"/>
        <v/>
      </c>
      <c r="Z342" s="26" t="str">
        <f t="shared" si="112"/>
        <v/>
      </c>
      <c r="AA342" s="26" t="str">
        <f t="shared" si="113"/>
        <v/>
      </c>
      <c r="AB342" s="26" t="str">
        <f t="shared" si="114"/>
        <v/>
      </c>
      <c r="AC342" s="26" t="str">
        <f t="shared" si="115"/>
        <v/>
      </c>
      <c r="AD342" s="26" t="str">
        <f>IF(OR(ISBLANK(U342),ISBLANK(Q342),U342="-"),"",IF(ISNA(MATCH(U342,libtwolang,0)),FALSE,IF(AND(Z342=TRUE,INDEX(codetform,MATCH(Qualifikation!Q342,libtform,0))&gt;=10311000,INDEX(codetform,MATCH(Qualifikation!Q342,libtform,0))&lt;=10319900),IF(AND(INDEX(codetwolang,MATCH(Qualifikation!U342,libtwolang,0))&gt;=1,INDEX(codetwolang,MATCH(Qualifikation!U342,libtwolang,0))&lt;=999),TRUE,FALSE),IF(AND(INDEX(codetwolang,MATCH(Qualifikation!U342,libtwolang,0))&gt;=10,INDEX(codetwolang,MATCH(Qualifikation!U342,libtwolang,0))&lt;=99),FALSE,TRUE))))</f>
        <v/>
      </c>
      <c r="AE342" s="26" t="str">
        <f t="shared" si="129"/>
        <v/>
      </c>
      <c r="AF342" s="62" t="str">
        <f t="shared" si="116"/>
        <v/>
      </c>
    </row>
    <row r="343" spans="1:32" x14ac:dyDescent="0.2">
      <c r="A343" s="46" t="str">
        <f t="shared" si="130"/>
        <v/>
      </c>
      <c r="B343" s="46" t="str">
        <f t="shared" si="117"/>
        <v/>
      </c>
      <c r="C343" s="71" t="str">
        <f t="shared" si="118"/>
        <v/>
      </c>
      <c r="D343" s="62" t="str">
        <f t="shared" si="119"/>
        <v/>
      </c>
      <c r="E343" s="62" t="str">
        <f t="shared" si="120"/>
        <v/>
      </c>
      <c r="F343" s="72" t="str">
        <f t="shared" si="121"/>
        <v/>
      </c>
      <c r="G343" s="72" t="str">
        <f t="shared" si="122"/>
        <v/>
      </c>
      <c r="H343" s="63" t="str">
        <f t="shared" si="123"/>
        <v/>
      </c>
      <c r="I343" s="63" t="str">
        <f t="shared" si="124"/>
        <v/>
      </c>
      <c r="J343" s="70" t="str">
        <f t="shared" si="125"/>
        <v/>
      </c>
      <c r="K343" s="70" t="str">
        <f t="shared" si="126"/>
        <v/>
      </c>
      <c r="L343" s="122" t="str">
        <f t="shared" si="127"/>
        <v/>
      </c>
      <c r="M343" s="122" t="str">
        <f t="shared" si="128"/>
        <v/>
      </c>
      <c r="N343" s="121" t="str">
        <f>IF(B343&lt;&gt;"",IF(INDEX(ctrlage,B343)=TRUE,Lieferung!$B$15-(YEAR(INDEX(pgebdat,B343))),""),"")</f>
        <v/>
      </c>
      <c r="O343" s="115"/>
      <c r="P343" s="113"/>
      <c r="Q343" s="116"/>
      <c r="R343" s="149"/>
      <c r="S343" s="116"/>
      <c r="T343" s="116"/>
      <c r="U343" s="116"/>
      <c r="V343" s="113"/>
      <c r="W343" s="155" t="str">
        <f t="shared" si="131"/>
        <v/>
      </c>
      <c r="X343" s="26" t="str">
        <f t="shared" si="110"/>
        <v/>
      </c>
      <c r="Y343" s="26" t="str">
        <f t="shared" si="111"/>
        <v/>
      </c>
      <c r="Z343" s="26" t="str">
        <f t="shared" si="112"/>
        <v/>
      </c>
      <c r="AA343" s="26" t="str">
        <f t="shared" si="113"/>
        <v/>
      </c>
      <c r="AB343" s="26" t="str">
        <f t="shared" si="114"/>
        <v/>
      </c>
      <c r="AC343" s="26" t="str">
        <f t="shared" si="115"/>
        <v/>
      </c>
      <c r="AD343" s="26" t="str">
        <f>IF(OR(ISBLANK(U343),ISBLANK(Q343),U343="-"),"",IF(ISNA(MATCH(U343,libtwolang,0)),FALSE,IF(AND(Z343=TRUE,INDEX(codetform,MATCH(Qualifikation!Q343,libtform,0))&gt;=10311000,INDEX(codetform,MATCH(Qualifikation!Q343,libtform,0))&lt;=10319900),IF(AND(INDEX(codetwolang,MATCH(Qualifikation!U343,libtwolang,0))&gt;=1,INDEX(codetwolang,MATCH(Qualifikation!U343,libtwolang,0))&lt;=999),TRUE,FALSE),IF(AND(INDEX(codetwolang,MATCH(Qualifikation!U343,libtwolang,0))&gt;=10,INDEX(codetwolang,MATCH(Qualifikation!U343,libtwolang,0))&lt;=99),FALSE,TRUE))))</f>
        <v/>
      </c>
      <c r="AE343" s="26" t="str">
        <f t="shared" si="129"/>
        <v/>
      </c>
      <c r="AF343" s="62" t="str">
        <f t="shared" si="116"/>
        <v/>
      </c>
    </row>
    <row r="344" spans="1:32" x14ac:dyDescent="0.2">
      <c r="A344" s="46" t="str">
        <f t="shared" si="130"/>
        <v/>
      </c>
      <c r="B344" s="46" t="str">
        <f t="shared" si="117"/>
        <v/>
      </c>
      <c r="C344" s="71" t="str">
        <f t="shared" si="118"/>
        <v/>
      </c>
      <c r="D344" s="62" t="str">
        <f t="shared" si="119"/>
        <v/>
      </c>
      <c r="E344" s="62" t="str">
        <f t="shared" si="120"/>
        <v/>
      </c>
      <c r="F344" s="72" t="str">
        <f t="shared" si="121"/>
        <v/>
      </c>
      <c r="G344" s="72" t="str">
        <f t="shared" si="122"/>
        <v/>
      </c>
      <c r="H344" s="63" t="str">
        <f t="shared" si="123"/>
        <v/>
      </c>
      <c r="I344" s="63" t="str">
        <f t="shared" si="124"/>
        <v/>
      </c>
      <c r="J344" s="70" t="str">
        <f t="shared" si="125"/>
        <v/>
      </c>
      <c r="K344" s="70" t="str">
        <f t="shared" si="126"/>
        <v/>
      </c>
      <c r="L344" s="122" t="str">
        <f t="shared" si="127"/>
        <v/>
      </c>
      <c r="M344" s="122" t="str">
        <f t="shared" si="128"/>
        <v/>
      </c>
      <c r="N344" s="121" t="str">
        <f>IF(B344&lt;&gt;"",IF(INDEX(ctrlage,B344)=TRUE,Lieferung!$B$15-(YEAR(INDEX(pgebdat,B344))),""),"")</f>
        <v/>
      </c>
      <c r="O344" s="115"/>
      <c r="P344" s="113"/>
      <c r="Q344" s="116"/>
      <c r="R344" s="149"/>
      <c r="S344" s="116"/>
      <c r="T344" s="116"/>
      <c r="U344" s="116"/>
      <c r="V344" s="113"/>
      <c r="W344" s="155" t="str">
        <f t="shared" si="131"/>
        <v/>
      </c>
      <c r="X344" s="26" t="str">
        <f t="shared" si="110"/>
        <v/>
      </c>
      <c r="Y344" s="26" t="str">
        <f t="shared" si="111"/>
        <v/>
      </c>
      <c r="Z344" s="26" t="str">
        <f t="shared" si="112"/>
        <v/>
      </c>
      <c r="AA344" s="26" t="str">
        <f t="shared" si="113"/>
        <v/>
      </c>
      <c r="AB344" s="26" t="str">
        <f t="shared" si="114"/>
        <v/>
      </c>
      <c r="AC344" s="26" t="str">
        <f t="shared" si="115"/>
        <v/>
      </c>
      <c r="AD344" s="26" t="str">
        <f>IF(OR(ISBLANK(U344),ISBLANK(Q344),U344="-"),"",IF(ISNA(MATCH(U344,libtwolang,0)),FALSE,IF(AND(Z344=TRUE,INDEX(codetform,MATCH(Qualifikation!Q344,libtform,0))&gt;=10311000,INDEX(codetform,MATCH(Qualifikation!Q344,libtform,0))&lt;=10319900),IF(AND(INDEX(codetwolang,MATCH(Qualifikation!U344,libtwolang,0))&gt;=1,INDEX(codetwolang,MATCH(Qualifikation!U344,libtwolang,0))&lt;=999),TRUE,FALSE),IF(AND(INDEX(codetwolang,MATCH(Qualifikation!U344,libtwolang,0))&gt;=10,INDEX(codetwolang,MATCH(Qualifikation!U344,libtwolang,0))&lt;=99),FALSE,TRUE))))</f>
        <v/>
      </c>
      <c r="AE344" s="26" t="str">
        <f t="shared" si="129"/>
        <v/>
      </c>
      <c r="AF344" s="62" t="str">
        <f t="shared" si="116"/>
        <v/>
      </c>
    </row>
    <row r="345" spans="1:32" x14ac:dyDescent="0.2">
      <c r="A345" s="46" t="str">
        <f t="shared" si="130"/>
        <v/>
      </c>
      <c r="B345" s="46" t="str">
        <f t="shared" si="117"/>
        <v/>
      </c>
      <c r="C345" s="71" t="str">
        <f t="shared" si="118"/>
        <v/>
      </c>
      <c r="D345" s="62" t="str">
        <f t="shared" si="119"/>
        <v/>
      </c>
      <c r="E345" s="62" t="str">
        <f t="shared" si="120"/>
        <v/>
      </c>
      <c r="F345" s="72" t="str">
        <f t="shared" si="121"/>
        <v/>
      </c>
      <c r="G345" s="72" t="str">
        <f t="shared" si="122"/>
        <v/>
      </c>
      <c r="H345" s="63" t="str">
        <f t="shared" si="123"/>
        <v/>
      </c>
      <c r="I345" s="63" t="str">
        <f t="shared" si="124"/>
        <v/>
      </c>
      <c r="J345" s="70" t="str">
        <f t="shared" si="125"/>
        <v/>
      </c>
      <c r="K345" s="70" t="str">
        <f t="shared" si="126"/>
        <v/>
      </c>
      <c r="L345" s="122" t="str">
        <f t="shared" si="127"/>
        <v/>
      </c>
      <c r="M345" s="122" t="str">
        <f t="shared" si="128"/>
        <v/>
      </c>
      <c r="N345" s="121" t="str">
        <f>IF(B345&lt;&gt;"",IF(INDEX(ctrlage,B345)=TRUE,Lieferung!$B$15-(YEAR(INDEX(pgebdat,B345))),""),"")</f>
        <v/>
      </c>
      <c r="O345" s="115"/>
      <c r="P345" s="113"/>
      <c r="Q345" s="116"/>
      <c r="R345" s="149"/>
      <c r="S345" s="116"/>
      <c r="T345" s="116"/>
      <c r="U345" s="116"/>
      <c r="V345" s="113"/>
      <c r="W345" s="155" t="str">
        <f t="shared" si="131"/>
        <v/>
      </c>
      <c r="X345" s="26" t="str">
        <f t="shared" si="110"/>
        <v/>
      </c>
      <c r="Y345" s="26" t="str">
        <f t="shared" si="111"/>
        <v/>
      </c>
      <c r="Z345" s="26" t="str">
        <f t="shared" si="112"/>
        <v/>
      </c>
      <c r="AA345" s="26" t="str">
        <f t="shared" si="113"/>
        <v/>
      </c>
      <c r="AB345" s="26" t="str">
        <f t="shared" si="114"/>
        <v/>
      </c>
      <c r="AC345" s="26" t="str">
        <f t="shared" si="115"/>
        <v/>
      </c>
      <c r="AD345" s="26" t="str">
        <f>IF(OR(ISBLANK(U345),ISBLANK(Q345),U345="-"),"",IF(ISNA(MATCH(U345,libtwolang,0)),FALSE,IF(AND(Z345=TRUE,INDEX(codetform,MATCH(Qualifikation!Q345,libtform,0))&gt;=10311000,INDEX(codetform,MATCH(Qualifikation!Q345,libtform,0))&lt;=10319900),IF(AND(INDEX(codetwolang,MATCH(Qualifikation!U345,libtwolang,0))&gt;=1,INDEX(codetwolang,MATCH(Qualifikation!U345,libtwolang,0))&lt;=999),TRUE,FALSE),IF(AND(INDEX(codetwolang,MATCH(Qualifikation!U345,libtwolang,0))&gt;=10,INDEX(codetwolang,MATCH(Qualifikation!U345,libtwolang,0))&lt;=99),FALSE,TRUE))))</f>
        <v/>
      </c>
      <c r="AE345" s="26" t="str">
        <f t="shared" si="129"/>
        <v/>
      </c>
      <c r="AF345" s="62" t="str">
        <f t="shared" si="116"/>
        <v/>
      </c>
    </row>
    <row r="346" spans="1:32" x14ac:dyDescent="0.2">
      <c r="A346" s="46" t="str">
        <f t="shared" si="130"/>
        <v/>
      </c>
      <c r="B346" s="46" t="str">
        <f t="shared" si="117"/>
        <v/>
      </c>
      <c r="C346" s="71" t="str">
        <f t="shared" si="118"/>
        <v/>
      </c>
      <c r="D346" s="62" t="str">
        <f t="shared" si="119"/>
        <v/>
      </c>
      <c r="E346" s="62" t="str">
        <f t="shared" si="120"/>
        <v/>
      </c>
      <c r="F346" s="72" t="str">
        <f t="shared" si="121"/>
        <v/>
      </c>
      <c r="G346" s="72" t="str">
        <f t="shared" si="122"/>
        <v/>
      </c>
      <c r="H346" s="63" t="str">
        <f t="shared" si="123"/>
        <v/>
      </c>
      <c r="I346" s="63" t="str">
        <f t="shared" si="124"/>
        <v/>
      </c>
      <c r="J346" s="70" t="str">
        <f t="shared" si="125"/>
        <v/>
      </c>
      <c r="K346" s="70" t="str">
        <f t="shared" si="126"/>
        <v/>
      </c>
      <c r="L346" s="122" t="str">
        <f t="shared" si="127"/>
        <v/>
      </c>
      <c r="M346" s="122" t="str">
        <f t="shared" si="128"/>
        <v/>
      </c>
      <c r="N346" s="121" t="str">
        <f>IF(B346&lt;&gt;"",IF(INDEX(ctrlage,B346)=TRUE,Lieferung!$B$15-(YEAR(INDEX(pgebdat,B346))),""),"")</f>
        <v/>
      </c>
      <c r="O346" s="115"/>
      <c r="P346" s="113"/>
      <c r="Q346" s="116"/>
      <c r="R346" s="149"/>
      <c r="S346" s="116"/>
      <c r="T346" s="116"/>
      <c r="U346" s="116"/>
      <c r="V346" s="113"/>
      <c r="W346" s="155" t="str">
        <f t="shared" si="131"/>
        <v/>
      </c>
      <c r="X346" s="26" t="str">
        <f t="shared" si="110"/>
        <v/>
      </c>
      <c r="Y346" s="26" t="str">
        <f t="shared" si="111"/>
        <v/>
      </c>
      <c r="Z346" s="26" t="str">
        <f t="shared" si="112"/>
        <v/>
      </c>
      <c r="AA346" s="26" t="str">
        <f t="shared" si="113"/>
        <v/>
      </c>
      <c r="AB346" s="26" t="str">
        <f t="shared" si="114"/>
        <v/>
      </c>
      <c r="AC346" s="26" t="str">
        <f t="shared" si="115"/>
        <v/>
      </c>
      <c r="AD346" s="26" t="str">
        <f>IF(OR(ISBLANK(U346),ISBLANK(Q346),U346="-"),"",IF(ISNA(MATCH(U346,libtwolang,0)),FALSE,IF(AND(Z346=TRUE,INDEX(codetform,MATCH(Qualifikation!Q346,libtform,0))&gt;=10311000,INDEX(codetform,MATCH(Qualifikation!Q346,libtform,0))&lt;=10319900),IF(AND(INDEX(codetwolang,MATCH(Qualifikation!U346,libtwolang,0))&gt;=1,INDEX(codetwolang,MATCH(Qualifikation!U346,libtwolang,0))&lt;=999),TRUE,FALSE),IF(AND(INDEX(codetwolang,MATCH(Qualifikation!U346,libtwolang,0))&gt;=10,INDEX(codetwolang,MATCH(Qualifikation!U346,libtwolang,0))&lt;=99),FALSE,TRUE))))</f>
        <v/>
      </c>
      <c r="AE346" s="26" t="str">
        <f t="shared" si="129"/>
        <v/>
      </c>
      <c r="AF346" s="62" t="str">
        <f t="shared" si="116"/>
        <v/>
      </c>
    </row>
    <row r="347" spans="1:32" x14ac:dyDescent="0.2">
      <c r="A347" s="46" t="str">
        <f t="shared" si="130"/>
        <v/>
      </c>
      <c r="B347" s="46" t="str">
        <f t="shared" si="117"/>
        <v/>
      </c>
      <c r="C347" s="71" t="str">
        <f t="shared" si="118"/>
        <v/>
      </c>
      <c r="D347" s="62" t="str">
        <f t="shared" si="119"/>
        <v/>
      </c>
      <c r="E347" s="62" t="str">
        <f t="shared" si="120"/>
        <v/>
      </c>
      <c r="F347" s="72" t="str">
        <f t="shared" si="121"/>
        <v/>
      </c>
      <c r="G347" s="72" t="str">
        <f t="shared" si="122"/>
        <v/>
      </c>
      <c r="H347" s="63" t="str">
        <f t="shared" si="123"/>
        <v/>
      </c>
      <c r="I347" s="63" t="str">
        <f t="shared" si="124"/>
        <v/>
      </c>
      <c r="J347" s="70" t="str">
        <f t="shared" si="125"/>
        <v/>
      </c>
      <c r="K347" s="70" t="str">
        <f t="shared" si="126"/>
        <v/>
      </c>
      <c r="L347" s="122" t="str">
        <f t="shared" si="127"/>
        <v/>
      </c>
      <c r="M347" s="122" t="str">
        <f t="shared" si="128"/>
        <v/>
      </c>
      <c r="N347" s="121" t="str">
        <f>IF(B347&lt;&gt;"",IF(INDEX(ctrlage,B347)=TRUE,Lieferung!$B$15-(YEAR(INDEX(pgebdat,B347))),""),"")</f>
        <v/>
      </c>
      <c r="O347" s="115"/>
      <c r="P347" s="113"/>
      <c r="Q347" s="116"/>
      <c r="R347" s="149"/>
      <c r="S347" s="116"/>
      <c r="T347" s="116"/>
      <c r="U347" s="116"/>
      <c r="V347" s="113"/>
      <c r="W347" s="155" t="str">
        <f t="shared" si="131"/>
        <v/>
      </c>
      <c r="X347" s="26" t="str">
        <f t="shared" si="110"/>
        <v/>
      </c>
      <c r="Y347" s="26" t="str">
        <f t="shared" si="111"/>
        <v/>
      </c>
      <c r="Z347" s="26" t="str">
        <f t="shared" si="112"/>
        <v/>
      </c>
      <c r="AA347" s="26" t="str">
        <f t="shared" si="113"/>
        <v/>
      </c>
      <c r="AB347" s="26" t="str">
        <f t="shared" si="114"/>
        <v/>
      </c>
      <c r="AC347" s="26" t="str">
        <f t="shared" si="115"/>
        <v/>
      </c>
      <c r="AD347" s="26" t="str">
        <f>IF(OR(ISBLANK(U347),ISBLANK(Q347),U347="-"),"",IF(ISNA(MATCH(U347,libtwolang,0)),FALSE,IF(AND(Z347=TRUE,INDEX(codetform,MATCH(Qualifikation!Q347,libtform,0))&gt;=10311000,INDEX(codetform,MATCH(Qualifikation!Q347,libtform,0))&lt;=10319900),IF(AND(INDEX(codetwolang,MATCH(Qualifikation!U347,libtwolang,0))&gt;=1,INDEX(codetwolang,MATCH(Qualifikation!U347,libtwolang,0))&lt;=999),TRUE,FALSE),IF(AND(INDEX(codetwolang,MATCH(Qualifikation!U347,libtwolang,0))&gt;=10,INDEX(codetwolang,MATCH(Qualifikation!U347,libtwolang,0))&lt;=99),FALSE,TRUE))))</f>
        <v/>
      </c>
      <c r="AE347" s="26" t="str">
        <f t="shared" si="129"/>
        <v/>
      </c>
      <c r="AF347" s="62" t="str">
        <f t="shared" si="116"/>
        <v/>
      </c>
    </row>
    <row r="348" spans="1:32" x14ac:dyDescent="0.2">
      <c r="A348" s="46" t="str">
        <f t="shared" si="130"/>
        <v/>
      </c>
      <c r="B348" s="46" t="str">
        <f t="shared" si="117"/>
        <v/>
      </c>
      <c r="C348" s="71" t="str">
        <f t="shared" si="118"/>
        <v/>
      </c>
      <c r="D348" s="62" t="str">
        <f t="shared" si="119"/>
        <v/>
      </c>
      <c r="E348" s="62" t="str">
        <f t="shared" si="120"/>
        <v/>
      </c>
      <c r="F348" s="72" t="str">
        <f t="shared" si="121"/>
        <v/>
      </c>
      <c r="G348" s="72" t="str">
        <f t="shared" si="122"/>
        <v/>
      </c>
      <c r="H348" s="63" t="str">
        <f t="shared" si="123"/>
        <v/>
      </c>
      <c r="I348" s="63" t="str">
        <f t="shared" si="124"/>
        <v/>
      </c>
      <c r="J348" s="70" t="str">
        <f t="shared" si="125"/>
        <v/>
      </c>
      <c r="K348" s="70" t="str">
        <f t="shared" si="126"/>
        <v/>
      </c>
      <c r="L348" s="122" t="str">
        <f t="shared" si="127"/>
        <v/>
      </c>
      <c r="M348" s="122" t="str">
        <f t="shared" si="128"/>
        <v/>
      </c>
      <c r="N348" s="121" t="str">
        <f>IF(B348&lt;&gt;"",IF(INDEX(ctrlage,B348)=TRUE,Lieferung!$B$15-(YEAR(INDEX(pgebdat,B348))),""),"")</f>
        <v/>
      </c>
      <c r="O348" s="115"/>
      <c r="P348" s="113"/>
      <c r="Q348" s="116"/>
      <c r="R348" s="149"/>
      <c r="S348" s="116"/>
      <c r="T348" s="116"/>
      <c r="U348" s="116"/>
      <c r="V348" s="113"/>
      <c r="W348" s="155" t="str">
        <f t="shared" si="131"/>
        <v/>
      </c>
      <c r="X348" s="26" t="str">
        <f t="shared" si="110"/>
        <v/>
      </c>
      <c r="Y348" s="26" t="str">
        <f t="shared" si="111"/>
        <v/>
      </c>
      <c r="Z348" s="26" t="str">
        <f t="shared" si="112"/>
        <v/>
      </c>
      <c r="AA348" s="26" t="str">
        <f t="shared" si="113"/>
        <v/>
      </c>
      <c r="AB348" s="26" t="str">
        <f t="shared" si="114"/>
        <v/>
      </c>
      <c r="AC348" s="26" t="str">
        <f t="shared" si="115"/>
        <v/>
      </c>
      <c r="AD348" s="26" t="str">
        <f>IF(OR(ISBLANK(U348),ISBLANK(Q348),U348="-"),"",IF(ISNA(MATCH(U348,libtwolang,0)),FALSE,IF(AND(Z348=TRUE,INDEX(codetform,MATCH(Qualifikation!Q348,libtform,0))&gt;=10311000,INDEX(codetform,MATCH(Qualifikation!Q348,libtform,0))&lt;=10319900),IF(AND(INDEX(codetwolang,MATCH(Qualifikation!U348,libtwolang,0))&gt;=1,INDEX(codetwolang,MATCH(Qualifikation!U348,libtwolang,0))&lt;=999),TRUE,FALSE),IF(AND(INDEX(codetwolang,MATCH(Qualifikation!U348,libtwolang,0))&gt;=10,INDEX(codetwolang,MATCH(Qualifikation!U348,libtwolang,0))&lt;=99),FALSE,TRUE))))</f>
        <v/>
      </c>
      <c r="AE348" s="26" t="str">
        <f t="shared" si="129"/>
        <v/>
      </c>
      <c r="AF348" s="62" t="str">
        <f t="shared" si="116"/>
        <v/>
      </c>
    </row>
    <row r="349" spans="1:32" x14ac:dyDescent="0.2">
      <c r="A349" s="46" t="str">
        <f t="shared" si="130"/>
        <v/>
      </c>
      <c r="B349" s="46" t="str">
        <f t="shared" si="117"/>
        <v/>
      </c>
      <c r="C349" s="71" t="str">
        <f t="shared" si="118"/>
        <v/>
      </c>
      <c r="D349" s="62" t="str">
        <f t="shared" si="119"/>
        <v/>
      </c>
      <c r="E349" s="62" t="str">
        <f t="shared" si="120"/>
        <v/>
      </c>
      <c r="F349" s="72" t="str">
        <f t="shared" si="121"/>
        <v/>
      </c>
      <c r="G349" s="72" t="str">
        <f t="shared" si="122"/>
        <v/>
      </c>
      <c r="H349" s="63" t="str">
        <f t="shared" si="123"/>
        <v/>
      </c>
      <c r="I349" s="63" t="str">
        <f t="shared" si="124"/>
        <v/>
      </c>
      <c r="J349" s="70" t="str">
        <f t="shared" si="125"/>
        <v/>
      </c>
      <c r="K349" s="70" t="str">
        <f t="shared" si="126"/>
        <v/>
      </c>
      <c r="L349" s="122" t="str">
        <f t="shared" si="127"/>
        <v/>
      </c>
      <c r="M349" s="122" t="str">
        <f t="shared" si="128"/>
        <v/>
      </c>
      <c r="N349" s="121" t="str">
        <f>IF(B349&lt;&gt;"",IF(INDEX(ctrlage,B349)=TRUE,Lieferung!$B$15-(YEAR(INDEX(pgebdat,B349))),""),"")</f>
        <v/>
      </c>
      <c r="O349" s="115"/>
      <c r="P349" s="113"/>
      <c r="Q349" s="116"/>
      <c r="R349" s="149"/>
      <c r="S349" s="116"/>
      <c r="T349" s="116"/>
      <c r="U349" s="116"/>
      <c r="V349" s="113"/>
      <c r="W349" s="155" t="str">
        <f t="shared" si="131"/>
        <v/>
      </c>
      <c r="X349" s="26" t="str">
        <f t="shared" si="110"/>
        <v/>
      </c>
      <c r="Y349" s="26" t="str">
        <f t="shared" si="111"/>
        <v/>
      </c>
      <c r="Z349" s="26" t="str">
        <f t="shared" si="112"/>
        <v/>
      </c>
      <c r="AA349" s="26" t="str">
        <f t="shared" si="113"/>
        <v/>
      </c>
      <c r="AB349" s="26" t="str">
        <f t="shared" si="114"/>
        <v/>
      </c>
      <c r="AC349" s="26" t="str">
        <f t="shared" si="115"/>
        <v/>
      </c>
      <c r="AD349" s="26" t="str">
        <f>IF(OR(ISBLANK(U349),ISBLANK(Q349),U349="-"),"",IF(ISNA(MATCH(U349,libtwolang,0)),FALSE,IF(AND(Z349=TRUE,INDEX(codetform,MATCH(Qualifikation!Q349,libtform,0))&gt;=10311000,INDEX(codetform,MATCH(Qualifikation!Q349,libtform,0))&lt;=10319900),IF(AND(INDEX(codetwolang,MATCH(Qualifikation!U349,libtwolang,0))&gt;=1,INDEX(codetwolang,MATCH(Qualifikation!U349,libtwolang,0))&lt;=999),TRUE,FALSE),IF(AND(INDEX(codetwolang,MATCH(Qualifikation!U349,libtwolang,0))&gt;=10,INDEX(codetwolang,MATCH(Qualifikation!U349,libtwolang,0))&lt;=99),FALSE,TRUE))))</f>
        <v/>
      </c>
      <c r="AE349" s="26" t="str">
        <f t="shared" si="129"/>
        <v/>
      </c>
      <c r="AF349" s="62" t="str">
        <f t="shared" si="116"/>
        <v/>
      </c>
    </row>
    <row r="350" spans="1:32" x14ac:dyDescent="0.2">
      <c r="A350" s="46" t="str">
        <f t="shared" si="130"/>
        <v/>
      </c>
      <c r="B350" s="46" t="str">
        <f t="shared" si="117"/>
        <v/>
      </c>
      <c r="C350" s="71" t="str">
        <f t="shared" si="118"/>
        <v/>
      </c>
      <c r="D350" s="62" t="str">
        <f t="shared" si="119"/>
        <v/>
      </c>
      <c r="E350" s="62" t="str">
        <f t="shared" si="120"/>
        <v/>
      </c>
      <c r="F350" s="72" t="str">
        <f t="shared" si="121"/>
        <v/>
      </c>
      <c r="G350" s="72" t="str">
        <f t="shared" si="122"/>
        <v/>
      </c>
      <c r="H350" s="63" t="str">
        <f t="shared" si="123"/>
        <v/>
      </c>
      <c r="I350" s="63" t="str">
        <f t="shared" si="124"/>
        <v/>
      </c>
      <c r="J350" s="70" t="str">
        <f t="shared" si="125"/>
        <v/>
      </c>
      <c r="K350" s="70" t="str">
        <f t="shared" si="126"/>
        <v/>
      </c>
      <c r="L350" s="122" t="str">
        <f t="shared" si="127"/>
        <v/>
      </c>
      <c r="M350" s="122" t="str">
        <f t="shared" si="128"/>
        <v/>
      </c>
      <c r="N350" s="121" t="str">
        <f>IF(B350&lt;&gt;"",IF(INDEX(ctrlage,B350)=TRUE,Lieferung!$B$15-(YEAR(INDEX(pgebdat,B350))),""),"")</f>
        <v/>
      </c>
      <c r="O350" s="115"/>
      <c r="P350" s="113"/>
      <c r="Q350" s="116"/>
      <c r="R350" s="149"/>
      <c r="S350" s="116"/>
      <c r="T350" s="116"/>
      <c r="U350" s="116"/>
      <c r="V350" s="113"/>
      <c r="W350" s="155" t="str">
        <f t="shared" si="131"/>
        <v/>
      </c>
      <c r="X350" s="26" t="str">
        <f t="shared" si="110"/>
        <v/>
      </c>
      <c r="Y350" s="26" t="str">
        <f t="shared" si="111"/>
        <v/>
      </c>
      <c r="Z350" s="26" t="str">
        <f t="shared" si="112"/>
        <v/>
      </c>
      <c r="AA350" s="26" t="str">
        <f t="shared" si="113"/>
        <v/>
      </c>
      <c r="AB350" s="26" t="str">
        <f t="shared" si="114"/>
        <v/>
      </c>
      <c r="AC350" s="26" t="str">
        <f t="shared" si="115"/>
        <v/>
      </c>
      <c r="AD350" s="26" t="str">
        <f>IF(OR(ISBLANK(U350),ISBLANK(Q350),U350="-"),"",IF(ISNA(MATCH(U350,libtwolang,0)),FALSE,IF(AND(Z350=TRUE,INDEX(codetform,MATCH(Qualifikation!Q350,libtform,0))&gt;=10311000,INDEX(codetform,MATCH(Qualifikation!Q350,libtform,0))&lt;=10319900),IF(AND(INDEX(codetwolang,MATCH(Qualifikation!U350,libtwolang,0))&gt;=1,INDEX(codetwolang,MATCH(Qualifikation!U350,libtwolang,0))&lt;=999),TRUE,FALSE),IF(AND(INDEX(codetwolang,MATCH(Qualifikation!U350,libtwolang,0))&gt;=10,INDEX(codetwolang,MATCH(Qualifikation!U350,libtwolang,0))&lt;=99),FALSE,TRUE))))</f>
        <v/>
      </c>
      <c r="AE350" s="26" t="str">
        <f t="shared" si="129"/>
        <v/>
      </c>
      <c r="AF350" s="62" t="str">
        <f t="shared" si="116"/>
        <v/>
      </c>
    </row>
    <row r="351" spans="1:32" x14ac:dyDescent="0.2">
      <c r="A351" s="46" t="str">
        <f t="shared" si="130"/>
        <v/>
      </c>
      <c r="B351" s="46" t="str">
        <f t="shared" si="117"/>
        <v/>
      </c>
      <c r="C351" s="71" t="str">
        <f t="shared" si="118"/>
        <v/>
      </c>
      <c r="D351" s="62" t="str">
        <f t="shared" si="119"/>
        <v/>
      </c>
      <c r="E351" s="62" t="str">
        <f t="shared" si="120"/>
        <v/>
      </c>
      <c r="F351" s="72" t="str">
        <f t="shared" si="121"/>
        <v/>
      </c>
      <c r="G351" s="72" t="str">
        <f t="shared" si="122"/>
        <v/>
      </c>
      <c r="H351" s="63" t="str">
        <f t="shared" si="123"/>
        <v/>
      </c>
      <c r="I351" s="63" t="str">
        <f t="shared" si="124"/>
        <v/>
      </c>
      <c r="J351" s="70" t="str">
        <f t="shared" si="125"/>
        <v/>
      </c>
      <c r="K351" s="70" t="str">
        <f t="shared" si="126"/>
        <v/>
      </c>
      <c r="L351" s="122" t="str">
        <f t="shared" si="127"/>
        <v/>
      </c>
      <c r="M351" s="122" t="str">
        <f t="shared" si="128"/>
        <v/>
      </c>
      <c r="N351" s="121" t="str">
        <f>IF(B351&lt;&gt;"",IF(INDEX(ctrlage,B351)=TRUE,Lieferung!$B$15-(YEAR(INDEX(pgebdat,B351))),""),"")</f>
        <v/>
      </c>
      <c r="O351" s="115"/>
      <c r="P351" s="113"/>
      <c r="Q351" s="116"/>
      <c r="R351" s="149"/>
      <c r="S351" s="116"/>
      <c r="T351" s="116"/>
      <c r="U351" s="116"/>
      <c r="V351" s="113"/>
      <c r="W351" s="155" t="str">
        <f t="shared" si="131"/>
        <v/>
      </c>
      <c r="X351" s="26" t="str">
        <f t="shared" si="110"/>
        <v/>
      </c>
      <c r="Y351" s="26" t="str">
        <f t="shared" si="111"/>
        <v/>
      </c>
      <c r="Z351" s="26" t="str">
        <f t="shared" si="112"/>
        <v/>
      </c>
      <c r="AA351" s="26" t="str">
        <f t="shared" si="113"/>
        <v/>
      </c>
      <c r="AB351" s="26" t="str">
        <f t="shared" si="114"/>
        <v/>
      </c>
      <c r="AC351" s="26" t="str">
        <f t="shared" si="115"/>
        <v/>
      </c>
      <c r="AD351" s="26" t="str">
        <f>IF(OR(ISBLANK(U351),ISBLANK(Q351),U351="-"),"",IF(ISNA(MATCH(U351,libtwolang,0)),FALSE,IF(AND(Z351=TRUE,INDEX(codetform,MATCH(Qualifikation!Q351,libtform,0))&gt;=10311000,INDEX(codetform,MATCH(Qualifikation!Q351,libtform,0))&lt;=10319900),IF(AND(INDEX(codetwolang,MATCH(Qualifikation!U351,libtwolang,0))&gt;=1,INDEX(codetwolang,MATCH(Qualifikation!U351,libtwolang,0))&lt;=999),TRUE,FALSE),IF(AND(INDEX(codetwolang,MATCH(Qualifikation!U351,libtwolang,0))&gt;=10,INDEX(codetwolang,MATCH(Qualifikation!U351,libtwolang,0))&lt;=99),FALSE,TRUE))))</f>
        <v/>
      </c>
      <c r="AE351" s="26" t="str">
        <f t="shared" si="129"/>
        <v/>
      </c>
      <c r="AF351" s="62" t="str">
        <f t="shared" si="116"/>
        <v/>
      </c>
    </row>
    <row r="352" spans="1:32" x14ac:dyDescent="0.2">
      <c r="A352" s="46" t="str">
        <f t="shared" si="130"/>
        <v/>
      </c>
      <c r="B352" s="46" t="str">
        <f t="shared" si="117"/>
        <v/>
      </c>
      <c r="C352" s="71" t="str">
        <f t="shared" si="118"/>
        <v/>
      </c>
      <c r="D352" s="62" t="str">
        <f t="shared" si="119"/>
        <v/>
      </c>
      <c r="E352" s="62" t="str">
        <f t="shared" si="120"/>
        <v/>
      </c>
      <c r="F352" s="72" t="str">
        <f t="shared" si="121"/>
        <v/>
      </c>
      <c r="G352" s="72" t="str">
        <f t="shared" si="122"/>
        <v/>
      </c>
      <c r="H352" s="63" t="str">
        <f t="shared" si="123"/>
        <v/>
      </c>
      <c r="I352" s="63" t="str">
        <f t="shared" si="124"/>
        <v/>
      </c>
      <c r="J352" s="70" t="str">
        <f t="shared" si="125"/>
        <v/>
      </c>
      <c r="K352" s="70" t="str">
        <f t="shared" si="126"/>
        <v/>
      </c>
      <c r="L352" s="122" t="str">
        <f t="shared" si="127"/>
        <v/>
      </c>
      <c r="M352" s="122" t="str">
        <f t="shared" si="128"/>
        <v/>
      </c>
      <c r="N352" s="121" t="str">
        <f>IF(B352&lt;&gt;"",IF(INDEX(ctrlage,B352)=TRUE,Lieferung!$B$15-(YEAR(INDEX(pgebdat,B352))),""),"")</f>
        <v/>
      </c>
      <c r="O352" s="115"/>
      <c r="P352" s="113"/>
      <c r="Q352" s="116"/>
      <c r="R352" s="149"/>
      <c r="S352" s="116"/>
      <c r="T352" s="116"/>
      <c r="U352" s="116"/>
      <c r="V352" s="113"/>
      <c r="W352" s="155" t="str">
        <f t="shared" si="131"/>
        <v/>
      </c>
      <c r="X352" s="26" t="str">
        <f t="shared" si="110"/>
        <v/>
      </c>
      <c r="Y352" s="26" t="str">
        <f t="shared" si="111"/>
        <v/>
      </c>
      <c r="Z352" s="26" t="str">
        <f t="shared" si="112"/>
        <v/>
      </c>
      <c r="AA352" s="26" t="str">
        <f t="shared" si="113"/>
        <v/>
      </c>
      <c r="AB352" s="26" t="str">
        <f t="shared" si="114"/>
        <v/>
      </c>
      <c r="AC352" s="26" t="str">
        <f t="shared" si="115"/>
        <v/>
      </c>
      <c r="AD352" s="26" t="str">
        <f>IF(OR(ISBLANK(U352),ISBLANK(Q352),U352="-"),"",IF(ISNA(MATCH(U352,libtwolang,0)),FALSE,IF(AND(Z352=TRUE,INDEX(codetform,MATCH(Qualifikation!Q352,libtform,0))&gt;=10311000,INDEX(codetform,MATCH(Qualifikation!Q352,libtform,0))&lt;=10319900),IF(AND(INDEX(codetwolang,MATCH(Qualifikation!U352,libtwolang,0))&gt;=1,INDEX(codetwolang,MATCH(Qualifikation!U352,libtwolang,0))&lt;=999),TRUE,FALSE),IF(AND(INDEX(codetwolang,MATCH(Qualifikation!U352,libtwolang,0))&gt;=10,INDEX(codetwolang,MATCH(Qualifikation!U352,libtwolang,0))&lt;=99),FALSE,TRUE))))</f>
        <v/>
      </c>
      <c r="AE352" s="26" t="str">
        <f t="shared" si="129"/>
        <v/>
      </c>
      <c r="AF352" s="62" t="str">
        <f t="shared" si="116"/>
        <v/>
      </c>
    </row>
    <row r="353" spans="1:32" x14ac:dyDescent="0.2">
      <c r="A353" s="46" t="str">
        <f t="shared" si="130"/>
        <v/>
      </c>
      <c r="B353" s="46" t="str">
        <f t="shared" si="117"/>
        <v/>
      </c>
      <c r="C353" s="71" t="str">
        <f t="shared" si="118"/>
        <v/>
      </c>
      <c r="D353" s="62" t="str">
        <f t="shared" si="119"/>
        <v/>
      </c>
      <c r="E353" s="62" t="str">
        <f t="shared" si="120"/>
        <v/>
      </c>
      <c r="F353" s="72" t="str">
        <f t="shared" si="121"/>
        <v/>
      </c>
      <c r="G353" s="72" t="str">
        <f t="shared" si="122"/>
        <v/>
      </c>
      <c r="H353" s="63" t="str">
        <f t="shared" si="123"/>
        <v/>
      </c>
      <c r="I353" s="63" t="str">
        <f t="shared" si="124"/>
        <v/>
      </c>
      <c r="J353" s="70" t="str">
        <f t="shared" si="125"/>
        <v/>
      </c>
      <c r="K353" s="70" t="str">
        <f t="shared" si="126"/>
        <v/>
      </c>
      <c r="L353" s="122" t="str">
        <f t="shared" si="127"/>
        <v/>
      </c>
      <c r="M353" s="122" t="str">
        <f t="shared" si="128"/>
        <v/>
      </c>
      <c r="N353" s="121" t="str">
        <f>IF(B353&lt;&gt;"",IF(INDEX(ctrlage,B353)=TRUE,Lieferung!$B$15-(YEAR(INDEX(pgebdat,B353))),""),"")</f>
        <v/>
      </c>
      <c r="O353" s="115"/>
      <c r="P353" s="113"/>
      <c r="Q353" s="116"/>
      <c r="R353" s="149"/>
      <c r="S353" s="116"/>
      <c r="T353" s="116"/>
      <c r="U353" s="116"/>
      <c r="V353" s="113"/>
      <c r="W353" s="155" t="str">
        <f t="shared" si="131"/>
        <v/>
      </c>
      <c r="X353" s="26" t="str">
        <f t="shared" si="110"/>
        <v/>
      </c>
      <c r="Y353" s="26" t="str">
        <f t="shared" si="111"/>
        <v/>
      </c>
      <c r="Z353" s="26" t="str">
        <f t="shared" si="112"/>
        <v/>
      </c>
      <c r="AA353" s="26" t="str">
        <f t="shared" si="113"/>
        <v/>
      </c>
      <c r="AB353" s="26" t="str">
        <f t="shared" si="114"/>
        <v/>
      </c>
      <c r="AC353" s="26" t="str">
        <f t="shared" si="115"/>
        <v/>
      </c>
      <c r="AD353" s="26" t="str">
        <f>IF(OR(ISBLANK(U353),ISBLANK(Q353),U353="-"),"",IF(ISNA(MATCH(U353,libtwolang,0)),FALSE,IF(AND(Z353=TRUE,INDEX(codetform,MATCH(Qualifikation!Q353,libtform,0))&gt;=10311000,INDEX(codetform,MATCH(Qualifikation!Q353,libtform,0))&lt;=10319900),IF(AND(INDEX(codetwolang,MATCH(Qualifikation!U353,libtwolang,0))&gt;=1,INDEX(codetwolang,MATCH(Qualifikation!U353,libtwolang,0))&lt;=999),TRUE,FALSE),IF(AND(INDEX(codetwolang,MATCH(Qualifikation!U353,libtwolang,0))&gt;=10,INDEX(codetwolang,MATCH(Qualifikation!U353,libtwolang,0))&lt;=99),FALSE,TRUE))))</f>
        <v/>
      </c>
      <c r="AE353" s="26" t="str">
        <f t="shared" si="129"/>
        <v/>
      </c>
      <c r="AF353" s="62" t="str">
        <f t="shared" si="116"/>
        <v/>
      </c>
    </row>
    <row r="354" spans="1:32" x14ac:dyDescent="0.2">
      <c r="A354" s="46" t="str">
        <f t="shared" si="130"/>
        <v/>
      </c>
      <c r="B354" s="46" t="str">
        <f t="shared" si="117"/>
        <v/>
      </c>
      <c r="C354" s="71" t="str">
        <f t="shared" si="118"/>
        <v/>
      </c>
      <c r="D354" s="62" t="str">
        <f t="shared" si="119"/>
        <v/>
      </c>
      <c r="E354" s="62" t="str">
        <f t="shared" si="120"/>
        <v/>
      </c>
      <c r="F354" s="72" t="str">
        <f t="shared" si="121"/>
        <v/>
      </c>
      <c r="G354" s="72" t="str">
        <f t="shared" si="122"/>
        <v/>
      </c>
      <c r="H354" s="63" t="str">
        <f t="shared" si="123"/>
        <v/>
      </c>
      <c r="I354" s="63" t="str">
        <f t="shared" si="124"/>
        <v/>
      </c>
      <c r="J354" s="70" t="str">
        <f t="shared" si="125"/>
        <v/>
      </c>
      <c r="K354" s="70" t="str">
        <f t="shared" si="126"/>
        <v/>
      </c>
      <c r="L354" s="122" t="str">
        <f t="shared" si="127"/>
        <v/>
      </c>
      <c r="M354" s="122" t="str">
        <f t="shared" si="128"/>
        <v/>
      </c>
      <c r="N354" s="121" t="str">
        <f>IF(B354&lt;&gt;"",IF(INDEX(ctrlage,B354)=TRUE,Lieferung!$B$15-(YEAR(INDEX(pgebdat,B354))),""),"")</f>
        <v/>
      </c>
      <c r="O354" s="115"/>
      <c r="P354" s="113"/>
      <c r="Q354" s="116"/>
      <c r="R354" s="149"/>
      <c r="S354" s="116"/>
      <c r="T354" s="116"/>
      <c r="U354" s="116"/>
      <c r="V354" s="113"/>
      <c r="W354" s="155" t="str">
        <f t="shared" si="131"/>
        <v/>
      </c>
      <c r="X354" s="26" t="str">
        <f t="shared" si="110"/>
        <v/>
      </c>
      <c r="Y354" s="26" t="str">
        <f t="shared" si="111"/>
        <v/>
      </c>
      <c r="Z354" s="26" t="str">
        <f t="shared" si="112"/>
        <v/>
      </c>
      <c r="AA354" s="26" t="str">
        <f t="shared" si="113"/>
        <v/>
      </c>
      <c r="AB354" s="26" t="str">
        <f t="shared" si="114"/>
        <v/>
      </c>
      <c r="AC354" s="26" t="str">
        <f t="shared" si="115"/>
        <v/>
      </c>
      <c r="AD354" s="26" t="str">
        <f>IF(OR(ISBLANK(U354),ISBLANK(Q354),U354="-"),"",IF(ISNA(MATCH(U354,libtwolang,0)),FALSE,IF(AND(Z354=TRUE,INDEX(codetform,MATCH(Qualifikation!Q354,libtform,0))&gt;=10311000,INDEX(codetform,MATCH(Qualifikation!Q354,libtform,0))&lt;=10319900),IF(AND(INDEX(codetwolang,MATCH(Qualifikation!U354,libtwolang,0))&gt;=1,INDEX(codetwolang,MATCH(Qualifikation!U354,libtwolang,0))&lt;=999),TRUE,FALSE),IF(AND(INDEX(codetwolang,MATCH(Qualifikation!U354,libtwolang,0))&gt;=10,INDEX(codetwolang,MATCH(Qualifikation!U354,libtwolang,0))&lt;=99),FALSE,TRUE))))</f>
        <v/>
      </c>
      <c r="AE354" s="26" t="str">
        <f t="shared" si="129"/>
        <v/>
      </c>
      <c r="AF354" s="62" t="str">
        <f t="shared" si="116"/>
        <v/>
      </c>
    </row>
    <row r="355" spans="1:32" x14ac:dyDescent="0.2">
      <c r="A355" s="46" t="str">
        <f t="shared" si="130"/>
        <v/>
      </c>
      <c r="B355" s="46" t="str">
        <f t="shared" si="117"/>
        <v/>
      </c>
      <c r="C355" s="71" t="str">
        <f t="shared" si="118"/>
        <v/>
      </c>
      <c r="D355" s="62" t="str">
        <f t="shared" si="119"/>
        <v/>
      </c>
      <c r="E355" s="62" t="str">
        <f t="shared" si="120"/>
        <v/>
      </c>
      <c r="F355" s="72" t="str">
        <f t="shared" si="121"/>
        <v/>
      </c>
      <c r="G355" s="72" t="str">
        <f t="shared" si="122"/>
        <v/>
      </c>
      <c r="H355" s="63" t="str">
        <f t="shared" si="123"/>
        <v/>
      </c>
      <c r="I355" s="63" t="str">
        <f t="shared" si="124"/>
        <v/>
      </c>
      <c r="J355" s="70" t="str">
        <f t="shared" si="125"/>
        <v/>
      </c>
      <c r="K355" s="70" t="str">
        <f t="shared" si="126"/>
        <v/>
      </c>
      <c r="L355" s="122" t="str">
        <f t="shared" si="127"/>
        <v/>
      </c>
      <c r="M355" s="122" t="str">
        <f t="shared" si="128"/>
        <v/>
      </c>
      <c r="N355" s="121" t="str">
        <f>IF(B355&lt;&gt;"",IF(INDEX(ctrlage,B355)=TRUE,Lieferung!$B$15-(YEAR(INDEX(pgebdat,B355))),""),"")</f>
        <v/>
      </c>
      <c r="O355" s="115"/>
      <c r="P355" s="113"/>
      <c r="Q355" s="116"/>
      <c r="R355" s="149"/>
      <c r="S355" s="116"/>
      <c r="T355" s="116"/>
      <c r="U355" s="116"/>
      <c r="V355" s="113"/>
      <c r="W355" s="155" t="str">
        <f t="shared" si="131"/>
        <v/>
      </c>
      <c r="X355" s="26" t="str">
        <f t="shared" si="110"/>
        <v/>
      </c>
      <c r="Y355" s="26" t="str">
        <f t="shared" si="111"/>
        <v/>
      </c>
      <c r="Z355" s="26" t="str">
        <f t="shared" si="112"/>
        <v/>
      </c>
      <c r="AA355" s="26" t="str">
        <f t="shared" si="113"/>
        <v/>
      </c>
      <c r="AB355" s="26" t="str">
        <f t="shared" si="114"/>
        <v/>
      </c>
      <c r="AC355" s="26" t="str">
        <f t="shared" si="115"/>
        <v/>
      </c>
      <c r="AD355" s="26" t="str">
        <f>IF(OR(ISBLANK(U355),ISBLANK(Q355),U355="-"),"",IF(ISNA(MATCH(U355,libtwolang,0)),FALSE,IF(AND(Z355=TRUE,INDEX(codetform,MATCH(Qualifikation!Q355,libtform,0))&gt;=10311000,INDEX(codetform,MATCH(Qualifikation!Q355,libtform,0))&lt;=10319900),IF(AND(INDEX(codetwolang,MATCH(Qualifikation!U355,libtwolang,0))&gt;=1,INDEX(codetwolang,MATCH(Qualifikation!U355,libtwolang,0))&lt;=999),TRUE,FALSE),IF(AND(INDEX(codetwolang,MATCH(Qualifikation!U355,libtwolang,0))&gt;=10,INDEX(codetwolang,MATCH(Qualifikation!U355,libtwolang,0))&lt;=99),FALSE,TRUE))))</f>
        <v/>
      </c>
      <c r="AE355" s="26" t="str">
        <f t="shared" si="129"/>
        <v/>
      </c>
      <c r="AF355" s="62" t="str">
        <f t="shared" si="116"/>
        <v/>
      </c>
    </row>
    <row r="356" spans="1:32" x14ac:dyDescent="0.2">
      <c r="A356" s="46" t="str">
        <f t="shared" si="130"/>
        <v/>
      </c>
      <c r="B356" s="46" t="str">
        <f t="shared" si="117"/>
        <v/>
      </c>
      <c r="C356" s="71" t="str">
        <f t="shared" si="118"/>
        <v/>
      </c>
      <c r="D356" s="62" t="str">
        <f t="shared" si="119"/>
        <v/>
      </c>
      <c r="E356" s="62" t="str">
        <f t="shared" si="120"/>
        <v/>
      </c>
      <c r="F356" s="72" t="str">
        <f t="shared" si="121"/>
        <v/>
      </c>
      <c r="G356" s="72" t="str">
        <f t="shared" si="122"/>
        <v/>
      </c>
      <c r="H356" s="63" t="str">
        <f t="shared" si="123"/>
        <v/>
      </c>
      <c r="I356" s="63" t="str">
        <f t="shared" si="124"/>
        <v/>
      </c>
      <c r="J356" s="70" t="str">
        <f t="shared" si="125"/>
        <v/>
      </c>
      <c r="K356" s="70" t="str">
        <f t="shared" si="126"/>
        <v/>
      </c>
      <c r="L356" s="122" t="str">
        <f t="shared" si="127"/>
        <v/>
      </c>
      <c r="M356" s="122" t="str">
        <f t="shared" si="128"/>
        <v/>
      </c>
      <c r="N356" s="121" t="str">
        <f>IF(B356&lt;&gt;"",IF(INDEX(ctrlage,B356)=TRUE,Lieferung!$B$15-(YEAR(INDEX(pgebdat,B356))),""),"")</f>
        <v/>
      </c>
      <c r="O356" s="115"/>
      <c r="P356" s="113"/>
      <c r="Q356" s="116"/>
      <c r="R356" s="149"/>
      <c r="S356" s="116"/>
      <c r="T356" s="116"/>
      <c r="U356" s="116"/>
      <c r="V356" s="113"/>
      <c r="W356" s="155" t="str">
        <f t="shared" si="131"/>
        <v/>
      </c>
      <c r="X356" s="26" t="str">
        <f t="shared" si="110"/>
        <v/>
      </c>
      <c r="Y356" s="26" t="str">
        <f t="shared" si="111"/>
        <v/>
      </c>
      <c r="Z356" s="26" t="str">
        <f t="shared" si="112"/>
        <v/>
      </c>
      <c r="AA356" s="26" t="str">
        <f t="shared" si="113"/>
        <v/>
      </c>
      <c r="AB356" s="26" t="str">
        <f t="shared" si="114"/>
        <v/>
      </c>
      <c r="AC356" s="26" t="str">
        <f t="shared" si="115"/>
        <v/>
      </c>
      <c r="AD356" s="26" t="str">
        <f>IF(OR(ISBLANK(U356),ISBLANK(Q356),U356="-"),"",IF(ISNA(MATCH(U356,libtwolang,0)),FALSE,IF(AND(Z356=TRUE,INDEX(codetform,MATCH(Qualifikation!Q356,libtform,0))&gt;=10311000,INDEX(codetform,MATCH(Qualifikation!Q356,libtform,0))&lt;=10319900),IF(AND(INDEX(codetwolang,MATCH(Qualifikation!U356,libtwolang,0))&gt;=1,INDEX(codetwolang,MATCH(Qualifikation!U356,libtwolang,0))&lt;=999),TRUE,FALSE),IF(AND(INDEX(codetwolang,MATCH(Qualifikation!U356,libtwolang,0))&gt;=10,INDEX(codetwolang,MATCH(Qualifikation!U356,libtwolang,0))&lt;=99),FALSE,TRUE))))</f>
        <v/>
      </c>
      <c r="AE356" s="26" t="str">
        <f t="shared" si="129"/>
        <v/>
      </c>
      <c r="AF356" s="62" t="str">
        <f t="shared" si="116"/>
        <v/>
      </c>
    </row>
    <row r="357" spans="1:32" x14ac:dyDescent="0.2">
      <c r="A357" s="46" t="str">
        <f t="shared" si="130"/>
        <v/>
      </c>
      <c r="B357" s="46" t="str">
        <f t="shared" si="117"/>
        <v/>
      </c>
      <c r="C357" s="71" t="str">
        <f t="shared" si="118"/>
        <v/>
      </c>
      <c r="D357" s="62" t="str">
        <f t="shared" si="119"/>
        <v/>
      </c>
      <c r="E357" s="62" t="str">
        <f t="shared" si="120"/>
        <v/>
      </c>
      <c r="F357" s="72" t="str">
        <f t="shared" si="121"/>
        <v/>
      </c>
      <c r="G357" s="72" t="str">
        <f t="shared" si="122"/>
        <v/>
      </c>
      <c r="H357" s="63" t="str">
        <f t="shared" si="123"/>
        <v/>
      </c>
      <c r="I357" s="63" t="str">
        <f t="shared" si="124"/>
        <v/>
      </c>
      <c r="J357" s="70" t="str">
        <f t="shared" si="125"/>
        <v/>
      </c>
      <c r="K357" s="70" t="str">
        <f t="shared" si="126"/>
        <v/>
      </c>
      <c r="L357" s="122" t="str">
        <f t="shared" si="127"/>
        <v/>
      </c>
      <c r="M357" s="122" t="str">
        <f t="shared" si="128"/>
        <v/>
      </c>
      <c r="N357" s="121" t="str">
        <f>IF(B357&lt;&gt;"",IF(INDEX(ctrlage,B357)=TRUE,Lieferung!$B$15-(YEAR(INDEX(pgebdat,B357))),""),"")</f>
        <v/>
      </c>
      <c r="O357" s="115"/>
      <c r="P357" s="113"/>
      <c r="Q357" s="116"/>
      <c r="R357" s="149"/>
      <c r="S357" s="116"/>
      <c r="T357" s="116"/>
      <c r="U357" s="116"/>
      <c r="V357" s="113"/>
      <c r="W357" s="155" t="str">
        <f t="shared" si="131"/>
        <v/>
      </c>
      <c r="X357" s="26" t="str">
        <f t="shared" si="110"/>
        <v/>
      </c>
      <c r="Y357" s="26" t="str">
        <f t="shared" si="111"/>
        <v/>
      </c>
      <c r="Z357" s="26" t="str">
        <f t="shared" si="112"/>
        <v/>
      </c>
      <c r="AA357" s="26" t="str">
        <f t="shared" si="113"/>
        <v/>
      </c>
      <c r="AB357" s="26" t="str">
        <f t="shared" si="114"/>
        <v/>
      </c>
      <c r="AC357" s="26" t="str">
        <f t="shared" si="115"/>
        <v/>
      </c>
      <c r="AD357" s="26" t="str">
        <f>IF(OR(ISBLANK(U357),ISBLANK(Q357),U357="-"),"",IF(ISNA(MATCH(U357,libtwolang,0)),FALSE,IF(AND(Z357=TRUE,INDEX(codetform,MATCH(Qualifikation!Q357,libtform,0))&gt;=10311000,INDEX(codetform,MATCH(Qualifikation!Q357,libtform,0))&lt;=10319900),IF(AND(INDEX(codetwolang,MATCH(Qualifikation!U357,libtwolang,0))&gt;=1,INDEX(codetwolang,MATCH(Qualifikation!U357,libtwolang,0))&lt;=999),TRUE,FALSE),IF(AND(INDEX(codetwolang,MATCH(Qualifikation!U357,libtwolang,0))&gt;=10,INDEX(codetwolang,MATCH(Qualifikation!U357,libtwolang,0))&lt;=99),FALSE,TRUE))))</f>
        <v/>
      </c>
      <c r="AE357" s="26" t="str">
        <f t="shared" si="129"/>
        <v/>
      </c>
      <c r="AF357" s="62" t="str">
        <f t="shared" si="116"/>
        <v/>
      </c>
    </row>
    <row r="358" spans="1:32" x14ac:dyDescent="0.2">
      <c r="A358" s="46" t="str">
        <f t="shared" si="130"/>
        <v/>
      </c>
      <c r="B358" s="46" t="str">
        <f t="shared" si="117"/>
        <v/>
      </c>
      <c r="C358" s="71" t="str">
        <f t="shared" si="118"/>
        <v/>
      </c>
      <c r="D358" s="62" t="str">
        <f t="shared" si="119"/>
        <v/>
      </c>
      <c r="E358" s="62" t="str">
        <f t="shared" si="120"/>
        <v/>
      </c>
      <c r="F358" s="72" t="str">
        <f t="shared" si="121"/>
        <v/>
      </c>
      <c r="G358" s="72" t="str">
        <f t="shared" si="122"/>
        <v/>
      </c>
      <c r="H358" s="63" t="str">
        <f t="shared" si="123"/>
        <v/>
      </c>
      <c r="I358" s="63" t="str">
        <f t="shared" si="124"/>
        <v/>
      </c>
      <c r="J358" s="70" t="str">
        <f t="shared" si="125"/>
        <v/>
      </c>
      <c r="K358" s="70" t="str">
        <f t="shared" si="126"/>
        <v/>
      </c>
      <c r="L358" s="122" t="str">
        <f t="shared" si="127"/>
        <v/>
      </c>
      <c r="M358" s="122" t="str">
        <f t="shared" si="128"/>
        <v/>
      </c>
      <c r="N358" s="121" t="str">
        <f>IF(B358&lt;&gt;"",IF(INDEX(ctrlage,B358)=TRUE,Lieferung!$B$15-(YEAR(INDEX(pgebdat,B358))),""),"")</f>
        <v/>
      </c>
      <c r="O358" s="115"/>
      <c r="P358" s="113"/>
      <c r="Q358" s="116"/>
      <c r="R358" s="149"/>
      <c r="S358" s="116"/>
      <c r="T358" s="116"/>
      <c r="U358" s="116"/>
      <c r="V358" s="113"/>
      <c r="W358" s="155" t="str">
        <f t="shared" si="131"/>
        <v/>
      </c>
      <c r="X358" s="26" t="str">
        <f t="shared" si="110"/>
        <v/>
      </c>
      <c r="Y358" s="26" t="str">
        <f t="shared" si="111"/>
        <v/>
      </c>
      <c r="Z358" s="26" t="str">
        <f t="shared" si="112"/>
        <v/>
      </c>
      <c r="AA358" s="26" t="str">
        <f t="shared" si="113"/>
        <v/>
      </c>
      <c r="AB358" s="26" t="str">
        <f t="shared" si="114"/>
        <v/>
      </c>
      <c r="AC358" s="26" t="str">
        <f t="shared" si="115"/>
        <v/>
      </c>
      <c r="AD358" s="26" t="str">
        <f>IF(OR(ISBLANK(U358),ISBLANK(Q358),U358="-"),"",IF(ISNA(MATCH(U358,libtwolang,0)),FALSE,IF(AND(Z358=TRUE,INDEX(codetform,MATCH(Qualifikation!Q358,libtform,0))&gt;=10311000,INDEX(codetform,MATCH(Qualifikation!Q358,libtform,0))&lt;=10319900),IF(AND(INDEX(codetwolang,MATCH(Qualifikation!U358,libtwolang,0))&gt;=1,INDEX(codetwolang,MATCH(Qualifikation!U358,libtwolang,0))&lt;=999),TRUE,FALSE),IF(AND(INDEX(codetwolang,MATCH(Qualifikation!U358,libtwolang,0))&gt;=10,INDEX(codetwolang,MATCH(Qualifikation!U358,libtwolang,0))&lt;=99),FALSE,TRUE))))</f>
        <v/>
      </c>
      <c r="AE358" s="26" t="str">
        <f t="shared" si="129"/>
        <v/>
      </c>
      <c r="AF358" s="62" t="str">
        <f t="shared" si="116"/>
        <v/>
      </c>
    </row>
    <row r="359" spans="1:32" x14ac:dyDescent="0.2">
      <c r="A359" s="46" t="str">
        <f t="shared" si="130"/>
        <v/>
      </c>
      <c r="B359" s="46" t="str">
        <f t="shared" si="117"/>
        <v/>
      </c>
      <c r="C359" s="71" t="str">
        <f t="shared" si="118"/>
        <v/>
      </c>
      <c r="D359" s="62" t="str">
        <f t="shared" si="119"/>
        <v/>
      </c>
      <c r="E359" s="62" t="str">
        <f t="shared" si="120"/>
        <v/>
      </c>
      <c r="F359" s="72" t="str">
        <f t="shared" si="121"/>
        <v/>
      </c>
      <c r="G359" s="72" t="str">
        <f t="shared" si="122"/>
        <v/>
      </c>
      <c r="H359" s="63" t="str">
        <f t="shared" si="123"/>
        <v/>
      </c>
      <c r="I359" s="63" t="str">
        <f t="shared" si="124"/>
        <v/>
      </c>
      <c r="J359" s="70" t="str">
        <f t="shared" si="125"/>
        <v/>
      </c>
      <c r="K359" s="70" t="str">
        <f t="shared" si="126"/>
        <v/>
      </c>
      <c r="L359" s="122" t="str">
        <f t="shared" si="127"/>
        <v/>
      </c>
      <c r="M359" s="122" t="str">
        <f t="shared" si="128"/>
        <v/>
      </c>
      <c r="N359" s="121" t="str">
        <f>IF(B359&lt;&gt;"",IF(INDEX(ctrlage,B359)=TRUE,Lieferung!$B$15-(YEAR(INDEX(pgebdat,B359))),""),"")</f>
        <v/>
      </c>
      <c r="O359" s="115"/>
      <c r="P359" s="113"/>
      <c r="Q359" s="116"/>
      <c r="R359" s="149"/>
      <c r="S359" s="116"/>
      <c r="T359" s="116"/>
      <c r="U359" s="116"/>
      <c r="V359" s="113"/>
      <c r="W359" s="155" t="str">
        <f t="shared" si="131"/>
        <v/>
      </c>
      <c r="X359" s="26" t="str">
        <f t="shared" si="110"/>
        <v/>
      </c>
      <c r="Y359" s="26" t="str">
        <f t="shared" si="111"/>
        <v/>
      </c>
      <c r="Z359" s="26" t="str">
        <f t="shared" si="112"/>
        <v/>
      </c>
      <c r="AA359" s="26" t="str">
        <f t="shared" si="113"/>
        <v/>
      </c>
      <c r="AB359" s="26" t="str">
        <f t="shared" si="114"/>
        <v/>
      </c>
      <c r="AC359" s="26" t="str">
        <f t="shared" si="115"/>
        <v/>
      </c>
      <c r="AD359" s="26" t="str">
        <f>IF(OR(ISBLANK(U359),ISBLANK(Q359),U359="-"),"",IF(ISNA(MATCH(U359,libtwolang,0)),FALSE,IF(AND(Z359=TRUE,INDEX(codetform,MATCH(Qualifikation!Q359,libtform,0))&gt;=10311000,INDEX(codetform,MATCH(Qualifikation!Q359,libtform,0))&lt;=10319900),IF(AND(INDEX(codetwolang,MATCH(Qualifikation!U359,libtwolang,0))&gt;=1,INDEX(codetwolang,MATCH(Qualifikation!U359,libtwolang,0))&lt;=999),TRUE,FALSE),IF(AND(INDEX(codetwolang,MATCH(Qualifikation!U359,libtwolang,0))&gt;=10,INDEX(codetwolang,MATCH(Qualifikation!U359,libtwolang,0))&lt;=99),FALSE,TRUE))))</f>
        <v/>
      </c>
      <c r="AE359" s="26" t="str">
        <f t="shared" si="129"/>
        <v/>
      </c>
      <c r="AF359" s="62" t="str">
        <f t="shared" si="116"/>
        <v/>
      </c>
    </row>
    <row r="360" spans="1:32" x14ac:dyDescent="0.2">
      <c r="A360" s="46" t="str">
        <f t="shared" si="130"/>
        <v/>
      </c>
      <c r="B360" s="46" t="str">
        <f t="shared" si="117"/>
        <v/>
      </c>
      <c r="C360" s="71" t="str">
        <f t="shared" si="118"/>
        <v/>
      </c>
      <c r="D360" s="62" t="str">
        <f t="shared" si="119"/>
        <v/>
      </c>
      <c r="E360" s="62" t="str">
        <f t="shared" si="120"/>
        <v/>
      </c>
      <c r="F360" s="72" t="str">
        <f t="shared" si="121"/>
        <v/>
      </c>
      <c r="G360" s="72" t="str">
        <f t="shared" si="122"/>
        <v/>
      </c>
      <c r="H360" s="63" t="str">
        <f t="shared" si="123"/>
        <v/>
      </c>
      <c r="I360" s="63" t="str">
        <f t="shared" si="124"/>
        <v/>
      </c>
      <c r="J360" s="70" t="str">
        <f t="shared" si="125"/>
        <v/>
      </c>
      <c r="K360" s="70" t="str">
        <f t="shared" si="126"/>
        <v/>
      </c>
      <c r="L360" s="122" t="str">
        <f t="shared" si="127"/>
        <v/>
      </c>
      <c r="M360" s="122" t="str">
        <f t="shared" si="128"/>
        <v/>
      </c>
      <c r="N360" s="121" t="str">
        <f>IF(B360&lt;&gt;"",IF(INDEX(ctrlage,B360)=TRUE,Lieferung!$B$15-(YEAR(INDEX(pgebdat,B360))),""),"")</f>
        <v/>
      </c>
      <c r="O360" s="115"/>
      <c r="P360" s="113"/>
      <c r="Q360" s="116"/>
      <c r="R360" s="149"/>
      <c r="S360" s="116"/>
      <c r="T360" s="116"/>
      <c r="U360" s="116"/>
      <c r="V360" s="113"/>
      <c r="W360" s="155" t="str">
        <f t="shared" si="131"/>
        <v/>
      </c>
      <c r="X360" s="26" t="str">
        <f t="shared" si="110"/>
        <v/>
      </c>
      <c r="Y360" s="26" t="str">
        <f t="shared" si="111"/>
        <v/>
      </c>
      <c r="Z360" s="26" t="str">
        <f t="shared" si="112"/>
        <v/>
      </c>
      <c r="AA360" s="26" t="str">
        <f t="shared" si="113"/>
        <v/>
      </c>
      <c r="AB360" s="26" t="str">
        <f t="shared" si="114"/>
        <v/>
      </c>
      <c r="AC360" s="26" t="str">
        <f t="shared" si="115"/>
        <v/>
      </c>
      <c r="AD360" s="26" t="str">
        <f>IF(OR(ISBLANK(U360),ISBLANK(Q360),U360="-"),"",IF(ISNA(MATCH(U360,libtwolang,0)),FALSE,IF(AND(Z360=TRUE,INDEX(codetform,MATCH(Qualifikation!Q360,libtform,0))&gt;=10311000,INDEX(codetform,MATCH(Qualifikation!Q360,libtform,0))&lt;=10319900),IF(AND(INDEX(codetwolang,MATCH(Qualifikation!U360,libtwolang,0))&gt;=1,INDEX(codetwolang,MATCH(Qualifikation!U360,libtwolang,0))&lt;=999),TRUE,FALSE),IF(AND(INDEX(codetwolang,MATCH(Qualifikation!U360,libtwolang,0))&gt;=10,INDEX(codetwolang,MATCH(Qualifikation!U360,libtwolang,0))&lt;=99),FALSE,TRUE))))</f>
        <v/>
      </c>
      <c r="AE360" s="26" t="str">
        <f t="shared" si="129"/>
        <v/>
      </c>
      <c r="AF360" s="62" t="str">
        <f t="shared" si="116"/>
        <v/>
      </c>
    </row>
    <row r="361" spans="1:32" x14ac:dyDescent="0.2">
      <c r="A361" s="46" t="str">
        <f t="shared" si="130"/>
        <v/>
      </c>
      <c r="B361" s="46" t="str">
        <f t="shared" si="117"/>
        <v/>
      </c>
      <c r="C361" s="71" t="str">
        <f t="shared" si="118"/>
        <v/>
      </c>
      <c r="D361" s="62" t="str">
        <f t="shared" si="119"/>
        <v/>
      </c>
      <c r="E361" s="62" t="str">
        <f t="shared" si="120"/>
        <v/>
      </c>
      <c r="F361" s="72" t="str">
        <f t="shared" si="121"/>
        <v/>
      </c>
      <c r="G361" s="72" t="str">
        <f t="shared" si="122"/>
        <v/>
      </c>
      <c r="H361" s="63" t="str">
        <f t="shared" si="123"/>
        <v/>
      </c>
      <c r="I361" s="63" t="str">
        <f t="shared" si="124"/>
        <v/>
      </c>
      <c r="J361" s="70" t="str">
        <f t="shared" si="125"/>
        <v/>
      </c>
      <c r="K361" s="70" t="str">
        <f t="shared" si="126"/>
        <v/>
      </c>
      <c r="L361" s="122" t="str">
        <f t="shared" si="127"/>
        <v/>
      </c>
      <c r="M361" s="122" t="str">
        <f t="shared" si="128"/>
        <v/>
      </c>
      <c r="N361" s="121" t="str">
        <f>IF(B361&lt;&gt;"",IF(INDEX(ctrlage,B361)=TRUE,Lieferung!$B$15-(YEAR(INDEX(pgebdat,B361))),""),"")</f>
        <v/>
      </c>
      <c r="O361" s="115"/>
      <c r="P361" s="113"/>
      <c r="Q361" s="116"/>
      <c r="R361" s="149"/>
      <c r="S361" s="116"/>
      <c r="T361" s="116"/>
      <c r="U361" s="116"/>
      <c r="V361" s="113"/>
      <c r="W361" s="155" t="str">
        <f t="shared" si="131"/>
        <v/>
      </c>
      <c r="X361" s="26" t="str">
        <f t="shared" si="110"/>
        <v/>
      </c>
      <c r="Y361" s="26" t="str">
        <f t="shared" si="111"/>
        <v/>
      </c>
      <c r="Z361" s="26" t="str">
        <f t="shared" si="112"/>
        <v/>
      </c>
      <c r="AA361" s="26" t="str">
        <f t="shared" si="113"/>
        <v/>
      </c>
      <c r="AB361" s="26" t="str">
        <f t="shared" si="114"/>
        <v/>
      </c>
      <c r="AC361" s="26" t="str">
        <f t="shared" si="115"/>
        <v/>
      </c>
      <c r="AD361" s="26" t="str">
        <f>IF(OR(ISBLANK(U361),ISBLANK(Q361),U361="-"),"",IF(ISNA(MATCH(U361,libtwolang,0)),FALSE,IF(AND(Z361=TRUE,INDEX(codetform,MATCH(Qualifikation!Q361,libtform,0))&gt;=10311000,INDEX(codetform,MATCH(Qualifikation!Q361,libtform,0))&lt;=10319900),IF(AND(INDEX(codetwolang,MATCH(Qualifikation!U361,libtwolang,0))&gt;=1,INDEX(codetwolang,MATCH(Qualifikation!U361,libtwolang,0))&lt;=999),TRUE,FALSE),IF(AND(INDEX(codetwolang,MATCH(Qualifikation!U361,libtwolang,0))&gt;=10,INDEX(codetwolang,MATCH(Qualifikation!U361,libtwolang,0))&lt;=99),FALSE,TRUE))))</f>
        <v/>
      </c>
      <c r="AE361" s="26" t="str">
        <f t="shared" si="129"/>
        <v/>
      </c>
      <c r="AF361" s="62" t="str">
        <f t="shared" si="116"/>
        <v/>
      </c>
    </row>
    <row r="362" spans="1:32" x14ac:dyDescent="0.2">
      <c r="A362" s="46" t="str">
        <f t="shared" si="130"/>
        <v/>
      </c>
      <c r="B362" s="46" t="str">
        <f t="shared" si="117"/>
        <v/>
      </c>
      <c r="C362" s="71" t="str">
        <f t="shared" si="118"/>
        <v/>
      </c>
      <c r="D362" s="62" t="str">
        <f t="shared" si="119"/>
        <v/>
      </c>
      <c r="E362" s="62" t="str">
        <f t="shared" si="120"/>
        <v/>
      </c>
      <c r="F362" s="72" t="str">
        <f t="shared" si="121"/>
        <v/>
      </c>
      <c r="G362" s="72" t="str">
        <f t="shared" si="122"/>
        <v/>
      </c>
      <c r="H362" s="63" t="str">
        <f t="shared" si="123"/>
        <v/>
      </c>
      <c r="I362" s="63" t="str">
        <f t="shared" si="124"/>
        <v/>
      </c>
      <c r="J362" s="70" t="str">
        <f t="shared" si="125"/>
        <v/>
      </c>
      <c r="K362" s="70" t="str">
        <f t="shared" si="126"/>
        <v/>
      </c>
      <c r="L362" s="122" t="str">
        <f t="shared" si="127"/>
        <v/>
      </c>
      <c r="M362" s="122" t="str">
        <f t="shared" si="128"/>
        <v/>
      </c>
      <c r="N362" s="121" t="str">
        <f>IF(B362&lt;&gt;"",IF(INDEX(ctrlage,B362)=TRUE,Lieferung!$B$15-(YEAR(INDEX(pgebdat,B362))),""),"")</f>
        <v/>
      </c>
      <c r="O362" s="115"/>
      <c r="P362" s="113"/>
      <c r="Q362" s="116"/>
      <c r="R362" s="149"/>
      <c r="S362" s="116"/>
      <c r="T362" s="116"/>
      <c r="U362" s="116"/>
      <c r="V362" s="113"/>
      <c r="W362" s="155" t="str">
        <f t="shared" si="131"/>
        <v/>
      </c>
      <c r="X362" s="26" t="str">
        <f t="shared" si="110"/>
        <v/>
      </c>
      <c r="Y362" s="26" t="str">
        <f t="shared" si="111"/>
        <v/>
      </c>
      <c r="Z362" s="26" t="str">
        <f t="shared" si="112"/>
        <v/>
      </c>
      <c r="AA362" s="26" t="str">
        <f t="shared" si="113"/>
        <v/>
      </c>
      <c r="AB362" s="26" t="str">
        <f t="shared" si="114"/>
        <v/>
      </c>
      <c r="AC362" s="26" t="str">
        <f t="shared" si="115"/>
        <v/>
      </c>
      <c r="AD362" s="26" t="str">
        <f>IF(OR(ISBLANK(U362),ISBLANK(Q362),U362="-"),"",IF(ISNA(MATCH(U362,libtwolang,0)),FALSE,IF(AND(Z362=TRUE,INDEX(codetform,MATCH(Qualifikation!Q362,libtform,0))&gt;=10311000,INDEX(codetform,MATCH(Qualifikation!Q362,libtform,0))&lt;=10319900),IF(AND(INDEX(codetwolang,MATCH(Qualifikation!U362,libtwolang,0))&gt;=1,INDEX(codetwolang,MATCH(Qualifikation!U362,libtwolang,0))&lt;=999),TRUE,FALSE),IF(AND(INDEX(codetwolang,MATCH(Qualifikation!U362,libtwolang,0))&gt;=10,INDEX(codetwolang,MATCH(Qualifikation!U362,libtwolang,0))&lt;=99),FALSE,TRUE))))</f>
        <v/>
      </c>
      <c r="AE362" s="26" t="str">
        <f t="shared" si="129"/>
        <v/>
      </c>
      <c r="AF362" s="62" t="str">
        <f t="shared" si="116"/>
        <v/>
      </c>
    </row>
    <row r="363" spans="1:32" x14ac:dyDescent="0.2">
      <c r="A363" s="46" t="str">
        <f t="shared" si="130"/>
        <v/>
      </c>
      <c r="B363" s="46" t="str">
        <f t="shared" si="117"/>
        <v/>
      </c>
      <c r="C363" s="71" t="str">
        <f t="shared" si="118"/>
        <v/>
      </c>
      <c r="D363" s="62" t="str">
        <f t="shared" si="119"/>
        <v/>
      </c>
      <c r="E363" s="62" t="str">
        <f t="shared" si="120"/>
        <v/>
      </c>
      <c r="F363" s="72" t="str">
        <f t="shared" si="121"/>
        <v/>
      </c>
      <c r="G363" s="72" t="str">
        <f t="shared" si="122"/>
        <v/>
      </c>
      <c r="H363" s="63" t="str">
        <f t="shared" si="123"/>
        <v/>
      </c>
      <c r="I363" s="63" t="str">
        <f t="shared" si="124"/>
        <v/>
      </c>
      <c r="J363" s="70" t="str">
        <f t="shared" si="125"/>
        <v/>
      </c>
      <c r="K363" s="70" t="str">
        <f t="shared" si="126"/>
        <v/>
      </c>
      <c r="L363" s="122" t="str">
        <f t="shared" si="127"/>
        <v/>
      </c>
      <c r="M363" s="122" t="str">
        <f t="shared" si="128"/>
        <v/>
      </c>
      <c r="N363" s="121" t="str">
        <f>IF(B363&lt;&gt;"",IF(INDEX(ctrlage,B363)=TRUE,Lieferung!$B$15-(YEAR(INDEX(pgebdat,B363))),""),"")</f>
        <v/>
      </c>
      <c r="O363" s="115"/>
      <c r="P363" s="113"/>
      <c r="Q363" s="116"/>
      <c r="R363" s="149"/>
      <c r="S363" s="116"/>
      <c r="T363" s="116"/>
      <c r="U363" s="116"/>
      <c r="V363" s="113"/>
      <c r="W363" s="155" t="str">
        <f t="shared" si="131"/>
        <v/>
      </c>
      <c r="X363" s="26" t="str">
        <f t="shared" si="110"/>
        <v/>
      </c>
      <c r="Y363" s="26" t="str">
        <f t="shared" si="111"/>
        <v/>
      </c>
      <c r="Z363" s="26" t="str">
        <f t="shared" si="112"/>
        <v/>
      </c>
      <c r="AA363" s="26" t="str">
        <f t="shared" si="113"/>
        <v/>
      </c>
      <c r="AB363" s="26" t="str">
        <f t="shared" si="114"/>
        <v/>
      </c>
      <c r="AC363" s="26" t="str">
        <f t="shared" si="115"/>
        <v/>
      </c>
      <c r="AD363" s="26" t="str">
        <f>IF(OR(ISBLANK(U363),ISBLANK(Q363),U363="-"),"",IF(ISNA(MATCH(U363,libtwolang,0)),FALSE,IF(AND(Z363=TRUE,INDEX(codetform,MATCH(Qualifikation!Q363,libtform,0))&gt;=10311000,INDEX(codetform,MATCH(Qualifikation!Q363,libtform,0))&lt;=10319900),IF(AND(INDEX(codetwolang,MATCH(Qualifikation!U363,libtwolang,0))&gt;=1,INDEX(codetwolang,MATCH(Qualifikation!U363,libtwolang,0))&lt;=999),TRUE,FALSE),IF(AND(INDEX(codetwolang,MATCH(Qualifikation!U363,libtwolang,0))&gt;=10,INDEX(codetwolang,MATCH(Qualifikation!U363,libtwolang,0))&lt;=99),FALSE,TRUE))))</f>
        <v/>
      </c>
      <c r="AE363" s="26" t="str">
        <f t="shared" si="129"/>
        <v/>
      </c>
      <c r="AF363" s="62" t="str">
        <f t="shared" si="116"/>
        <v/>
      </c>
    </row>
    <row r="364" spans="1:32" x14ac:dyDescent="0.2">
      <c r="A364" s="46" t="str">
        <f t="shared" si="130"/>
        <v/>
      </c>
      <c r="B364" s="46" t="str">
        <f t="shared" si="117"/>
        <v/>
      </c>
      <c r="C364" s="71" t="str">
        <f t="shared" si="118"/>
        <v/>
      </c>
      <c r="D364" s="62" t="str">
        <f t="shared" si="119"/>
        <v/>
      </c>
      <c r="E364" s="62" t="str">
        <f t="shared" si="120"/>
        <v/>
      </c>
      <c r="F364" s="72" t="str">
        <f t="shared" si="121"/>
        <v/>
      </c>
      <c r="G364" s="72" t="str">
        <f t="shared" si="122"/>
        <v/>
      </c>
      <c r="H364" s="63" t="str">
        <f t="shared" si="123"/>
        <v/>
      </c>
      <c r="I364" s="63" t="str">
        <f t="shared" si="124"/>
        <v/>
      </c>
      <c r="J364" s="70" t="str">
        <f t="shared" si="125"/>
        <v/>
      </c>
      <c r="K364" s="70" t="str">
        <f t="shared" si="126"/>
        <v/>
      </c>
      <c r="L364" s="122" t="str">
        <f t="shared" si="127"/>
        <v/>
      </c>
      <c r="M364" s="122" t="str">
        <f t="shared" si="128"/>
        <v/>
      </c>
      <c r="N364" s="121" t="str">
        <f>IF(B364&lt;&gt;"",IF(INDEX(ctrlage,B364)=TRUE,Lieferung!$B$15-(YEAR(INDEX(pgebdat,B364))),""),"")</f>
        <v/>
      </c>
      <c r="O364" s="115"/>
      <c r="P364" s="113"/>
      <c r="Q364" s="116"/>
      <c r="R364" s="149"/>
      <c r="S364" s="116"/>
      <c r="T364" s="116"/>
      <c r="U364" s="116"/>
      <c r="V364" s="113"/>
      <c r="W364" s="155" t="str">
        <f t="shared" si="131"/>
        <v/>
      </c>
      <c r="X364" s="26" t="str">
        <f t="shared" si="110"/>
        <v/>
      </c>
      <c r="Y364" s="26" t="str">
        <f t="shared" si="111"/>
        <v/>
      </c>
      <c r="Z364" s="26" t="str">
        <f t="shared" si="112"/>
        <v/>
      </c>
      <c r="AA364" s="26" t="str">
        <f t="shared" si="113"/>
        <v/>
      </c>
      <c r="AB364" s="26" t="str">
        <f t="shared" si="114"/>
        <v/>
      </c>
      <c r="AC364" s="26" t="str">
        <f t="shared" si="115"/>
        <v/>
      </c>
      <c r="AD364" s="26" t="str">
        <f>IF(OR(ISBLANK(U364),ISBLANK(Q364),U364="-"),"",IF(ISNA(MATCH(U364,libtwolang,0)),FALSE,IF(AND(Z364=TRUE,INDEX(codetform,MATCH(Qualifikation!Q364,libtform,0))&gt;=10311000,INDEX(codetform,MATCH(Qualifikation!Q364,libtform,0))&lt;=10319900),IF(AND(INDEX(codetwolang,MATCH(Qualifikation!U364,libtwolang,0))&gt;=1,INDEX(codetwolang,MATCH(Qualifikation!U364,libtwolang,0))&lt;=999),TRUE,FALSE),IF(AND(INDEX(codetwolang,MATCH(Qualifikation!U364,libtwolang,0))&gt;=10,INDEX(codetwolang,MATCH(Qualifikation!U364,libtwolang,0))&lt;=99),FALSE,TRUE))))</f>
        <v/>
      </c>
      <c r="AE364" s="26" t="str">
        <f t="shared" si="129"/>
        <v/>
      </c>
      <c r="AF364" s="62" t="str">
        <f t="shared" si="116"/>
        <v/>
      </c>
    </row>
    <row r="365" spans="1:32" x14ac:dyDescent="0.2">
      <c r="A365" s="46" t="str">
        <f t="shared" si="130"/>
        <v/>
      </c>
      <c r="B365" s="46" t="str">
        <f t="shared" si="117"/>
        <v/>
      </c>
      <c r="C365" s="71" t="str">
        <f t="shared" si="118"/>
        <v/>
      </c>
      <c r="D365" s="62" t="str">
        <f t="shared" si="119"/>
        <v/>
      </c>
      <c r="E365" s="62" t="str">
        <f t="shared" si="120"/>
        <v/>
      </c>
      <c r="F365" s="72" t="str">
        <f t="shared" si="121"/>
        <v/>
      </c>
      <c r="G365" s="72" t="str">
        <f t="shared" si="122"/>
        <v/>
      </c>
      <c r="H365" s="63" t="str">
        <f t="shared" si="123"/>
        <v/>
      </c>
      <c r="I365" s="63" t="str">
        <f t="shared" si="124"/>
        <v/>
      </c>
      <c r="J365" s="70" t="str">
        <f t="shared" si="125"/>
        <v/>
      </c>
      <c r="K365" s="70" t="str">
        <f t="shared" si="126"/>
        <v/>
      </c>
      <c r="L365" s="122" t="str">
        <f t="shared" si="127"/>
        <v/>
      </c>
      <c r="M365" s="122" t="str">
        <f t="shared" si="128"/>
        <v/>
      </c>
      <c r="N365" s="121" t="str">
        <f>IF(B365&lt;&gt;"",IF(INDEX(ctrlage,B365)=TRUE,Lieferung!$B$15-(YEAR(INDEX(pgebdat,B365))),""),"")</f>
        <v/>
      </c>
      <c r="O365" s="115"/>
      <c r="P365" s="113"/>
      <c r="Q365" s="116"/>
      <c r="R365" s="149"/>
      <c r="S365" s="116"/>
      <c r="T365" s="116"/>
      <c r="U365" s="116"/>
      <c r="V365" s="113"/>
      <c r="W365" s="155" t="str">
        <f t="shared" si="131"/>
        <v/>
      </c>
      <c r="X365" s="26" t="str">
        <f t="shared" si="110"/>
        <v/>
      </c>
      <c r="Y365" s="26" t="str">
        <f t="shared" si="111"/>
        <v/>
      </c>
      <c r="Z365" s="26" t="str">
        <f t="shared" si="112"/>
        <v/>
      </c>
      <c r="AA365" s="26" t="str">
        <f t="shared" si="113"/>
        <v/>
      </c>
      <c r="AB365" s="26" t="str">
        <f t="shared" si="114"/>
        <v/>
      </c>
      <c r="AC365" s="26" t="str">
        <f t="shared" si="115"/>
        <v/>
      </c>
      <c r="AD365" s="26" t="str">
        <f>IF(OR(ISBLANK(U365),ISBLANK(Q365),U365="-"),"",IF(ISNA(MATCH(U365,libtwolang,0)),FALSE,IF(AND(Z365=TRUE,INDEX(codetform,MATCH(Qualifikation!Q365,libtform,0))&gt;=10311000,INDEX(codetform,MATCH(Qualifikation!Q365,libtform,0))&lt;=10319900),IF(AND(INDEX(codetwolang,MATCH(Qualifikation!U365,libtwolang,0))&gt;=1,INDEX(codetwolang,MATCH(Qualifikation!U365,libtwolang,0))&lt;=999),TRUE,FALSE),IF(AND(INDEX(codetwolang,MATCH(Qualifikation!U365,libtwolang,0))&gt;=10,INDEX(codetwolang,MATCH(Qualifikation!U365,libtwolang,0))&lt;=99),FALSE,TRUE))))</f>
        <v/>
      </c>
      <c r="AE365" s="26" t="str">
        <f t="shared" si="129"/>
        <v/>
      </c>
      <c r="AF365" s="62" t="str">
        <f t="shared" si="116"/>
        <v/>
      </c>
    </row>
    <row r="366" spans="1:32" x14ac:dyDescent="0.2">
      <c r="A366" s="46" t="str">
        <f t="shared" si="130"/>
        <v/>
      </c>
      <c r="B366" s="46" t="str">
        <f t="shared" si="117"/>
        <v/>
      </c>
      <c r="C366" s="71" t="str">
        <f t="shared" si="118"/>
        <v/>
      </c>
      <c r="D366" s="62" t="str">
        <f t="shared" si="119"/>
        <v/>
      </c>
      <c r="E366" s="62" t="str">
        <f t="shared" si="120"/>
        <v/>
      </c>
      <c r="F366" s="72" t="str">
        <f t="shared" si="121"/>
        <v/>
      </c>
      <c r="G366" s="72" t="str">
        <f t="shared" si="122"/>
        <v/>
      </c>
      <c r="H366" s="63" t="str">
        <f t="shared" si="123"/>
        <v/>
      </c>
      <c r="I366" s="63" t="str">
        <f t="shared" si="124"/>
        <v/>
      </c>
      <c r="J366" s="70" t="str">
        <f t="shared" si="125"/>
        <v/>
      </c>
      <c r="K366" s="70" t="str">
        <f t="shared" si="126"/>
        <v/>
      </c>
      <c r="L366" s="122" t="str">
        <f t="shared" si="127"/>
        <v/>
      </c>
      <c r="M366" s="122" t="str">
        <f t="shared" si="128"/>
        <v/>
      </c>
      <c r="N366" s="121" t="str">
        <f>IF(B366&lt;&gt;"",IF(INDEX(ctrlage,B366)=TRUE,Lieferung!$B$15-(YEAR(INDEX(pgebdat,B366))),""),"")</f>
        <v/>
      </c>
      <c r="O366" s="115"/>
      <c r="P366" s="113"/>
      <c r="Q366" s="116"/>
      <c r="R366" s="149"/>
      <c r="S366" s="116"/>
      <c r="T366" s="116"/>
      <c r="U366" s="116"/>
      <c r="V366" s="113"/>
      <c r="W366" s="155" t="str">
        <f t="shared" si="131"/>
        <v/>
      </c>
      <c r="X366" s="26" t="str">
        <f t="shared" si="110"/>
        <v/>
      </c>
      <c r="Y366" s="26" t="str">
        <f t="shared" si="111"/>
        <v/>
      </c>
      <c r="Z366" s="26" t="str">
        <f t="shared" si="112"/>
        <v/>
      </c>
      <c r="AA366" s="26" t="str">
        <f t="shared" si="113"/>
        <v/>
      </c>
      <c r="AB366" s="26" t="str">
        <f t="shared" si="114"/>
        <v/>
      </c>
      <c r="AC366" s="26" t="str">
        <f t="shared" si="115"/>
        <v/>
      </c>
      <c r="AD366" s="26" t="str">
        <f>IF(OR(ISBLANK(U366),ISBLANK(Q366),U366="-"),"",IF(ISNA(MATCH(U366,libtwolang,0)),FALSE,IF(AND(Z366=TRUE,INDEX(codetform,MATCH(Qualifikation!Q366,libtform,0))&gt;=10311000,INDEX(codetform,MATCH(Qualifikation!Q366,libtform,0))&lt;=10319900),IF(AND(INDEX(codetwolang,MATCH(Qualifikation!U366,libtwolang,0))&gt;=1,INDEX(codetwolang,MATCH(Qualifikation!U366,libtwolang,0))&lt;=999),TRUE,FALSE),IF(AND(INDEX(codetwolang,MATCH(Qualifikation!U366,libtwolang,0))&gt;=10,INDEX(codetwolang,MATCH(Qualifikation!U366,libtwolang,0))&lt;=99),FALSE,TRUE))))</f>
        <v/>
      </c>
      <c r="AE366" s="26" t="str">
        <f t="shared" si="129"/>
        <v/>
      </c>
      <c r="AF366" s="62" t="str">
        <f t="shared" si="116"/>
        <v/>
      </c>
    </row>
    <row r="367" spans="1:32" x14ac:dyDescent="0.2">
      <c r="A367" s="46" t="str">
        <f t="shared" si="130"/>
        <v/>
      </c>
      <c r="B367" s="46" t="str">
        <f t="shared" si="117"/>
        <v/>
      </c>
      <c r="C367" s="71" t="str">
        <f t="shared" si="118"/>
        <v/>
      </c>
      <c r="D367" s="62" t="str">
        <f t="shared" si="119"/>
        <v/>
      </c>
      <c r="E367" s="62" t="str">
        <f t="shared" si="120"/>
        <v/>
      </c>
      <c r="F367" s="72" t="str">
        <f t="shared" si="121"/>
        <v/>
      </c>
      <c r="G367" s="72" t="str">
        <f t="shared" si="122"/>
        <v/>
      </c>
      <c r="H367" s="63" t="str">
        <f t="shared" si="123"/>
        <v/>
      </c>
      <c r="I367" s="63" t="str">
        <f t="shared" si="124"/>
        <v/>
      </c>
      <c r="J367" s="70" t="str">
        <f t="shared" si="125"/>
        <v/>
      </c>
      <c r="K367" s="70" t="str">
        <f t="shared" si="126"/>
        <v/>
      </c>
      <c r="L367" s="122" t="str">
        <f t="shared" si="127"/>
        <v/>
      </c>
      <c r="M367" s="122" t="str">
        <f t="shared" si="128"/>
        <v/>
      </c>
      <c r="N367" s="121" t="str">
        <f>IF(B367&lt;&gt;"",IF(INDEX(ctrlage,B367)=TRUE,Lieferung!$B$15-(YEAR(INDEX(pgebdat,B367))),""),"")</f>
        <v/>
      </c>
      <c r="O367" s="115"/>
      <c r="P367" s="113"/>
      <c r="Q367" s="116"/>
      <c r="R367" s="149"/>
      <c r="S367" s="116"/>
      <c r="T367" s="116"/>
      <c r="U367" s="116"/>
      <c r="V367" s="113"/>
      <c r="W367" s="155" t="str">
        <f t="shared" si="131"/>
        <v/>
      </c>
      <c r="X367" s="26" t="str">
        <f t="shared" si="110"/>
        <v/>
      </c>
      <c r="Y367" s="26" t="str">
        <f t="shared" si="111"/>
        <v/>
      </c>
      <c r="Z367" s="26" t="str">
        <f t="shared" si="112"/>
        <v/>
      </c>
      <c r="AA367" s="26" t="str">
        <f t="shared" si="113"/>
        <v/>
      </c>
      <c r="AB367" s="26" t="str">
        <f t="shared" si="114"/>
        <v/>
      </c>
      <c r="AC367" s="26" t="str">
        <f t="shared" si="115"/>
        <v/>
      </c>
      <c r="AD367" s="26" t="str">
        <f>IF(OR(ISBLANK(U367),ISBLANK(Q367),U367="-"),"",IF(ISNA(MATCH(U367,libtwolang,0)),FALSE,IF(AND(Z367=TRUE,INDEX(codetform,MATCH(Qualifikation!Q367,libtform,0))&gt;=10311000,INDEX(codetform,MATCH(Qualifikation!Q367,libtform,0))&lt;=10319900),IF(AND(INDEX(codetwolang,MATCH(Qualifikation!U367,libtwolang,0))&gt;=1,INDEX(codetwolang,MATCH(Qualifikation!U367,libtwolang,0))&lt;=999),TRUE,FALSE),IF(AND(INDEX(codetwolang,MATCH(Qualifikation!U367,libtwolang,0))&gt;=10,INDEX(codetwolang,MATCH(Qualifikation!U367,libtwolang,0))&lt;=99),FALSE,TRUE))))</f>
        <v/>
      </c>
      <c r="AE367" s="26" t="str">
        <f t="shared" si="129"/>
        <v/>
      </c>
      <c r="AF367" s="62" t="str">
        <f t="shared" si="116"/>
        <v/>
      </c>
    </row>
    <row r="368" spans="1:32" x14ac:dyDescent="0.2">
      <c r="A368" s="46" t="str">
        <f t="shared" si="130"/>
        <v/>
      </c>
      <c r="B368" s="46" t="str">
        <f t="shared" si="117"/>
        <v/>
      </c>
      <c r="C368" s="71" t="str">
        <f t="shared" si="118"/>
        <v/>
      </c>
      <c r="D368" s="62" t="str">
        <f t="shared" si="119"/>
        <v/>
      </c>
      <c r="E368" s="62" t="str">
        <f t="shared" si="120"/>
        <v/>
      </c>
      <c r="F368" s="72" t="str">
        <f t="shared" si="121"/>
        <v/>
      </c>
      <c r="G368" s="72" t="str">
        <f t="shared" si="122"/>
        <v/>
      </c>
      <c r="H368" s="63" t="str">
        <f t="shared" si="123"/>
        <v/>
      </c>
      <c r="I368" s="63" t="str">
        <f t="shared" si="124"/>
        <v/>
      </c>
      <c r="J368" s="70" t="str">
        <f t="shared" si="125"/>
        <v/>
      </c>
      <c r="K368" s="70" t="str">
        <f t="shared" si="126"/>
        <v/>
      </c>
      <c r="L368" s="122" t="str">
        <f t="shared" si="127"/>
        <v/>
      </c>
      <c r="M368" s="122" t="str">
        <f t="shared" si="128"/>
        <v/>
      </c>
      <c r="N368" s="121" t="str">
        <f>IF(B368&lt;&gt;"",IF(INDEX(ctrlage,B368)=TRUE,Lieferung!$B$15-(YEAR(INDEX(pgebdat,B368))),""),"")</f>
        <v/>
      </c>
      <c r="O368" s="115"/>
      <c r="P368" s="113"/>
      <c r="Q368" s="116"/>
      <c r="R368" s="149"/>
      <c r="S368" s="116"/>
      <c r="T368" s="116"/>
      <c r="U368" s="116"/>
      <c r="V368" s="113"/>
      <c r="W368" s="155" t="str">
        <f t="shared" si="131"/>
        <v/>
      </c>
      <c r="X368" s="26" t="str">
        <f t="shared" si="110"/>
        <v/>
      </c>
      <c r="Y368" s="26" t="str">
        <f t="shared" si="111"/>
        <v/>
      </c>
      <c r="Z368" s="26" t="str">
        <f t="shared" si="112"/>
        <v/>
      </c>
      <c r="AA368" s="26" t="str">
        <f t="shared" si="113"/>
        <v/>
      </c>
      <c r="AB368" s="26" t="str">
        <f t="shared" si="114"/>
        <v/>
      </c>
      <c r="AC368" s="26" t="str">
        <f t="shared" si="115"/>
        <v/>
      </c>
      <c r="AD368" s="26" t="str">
        <f>IF(OR(ISBLANK(U368),ISBLANK(Q368),U368="-"),"",IF(ISNA(MATCH(U368,libtwolang,0)),FALSE,IF(AND(Z368=TRUE,INDEX(codetform,MATCH(Qualifikation!Q368,libtform,0))&gt;=10311000,INDEX(codetform,MATCH(Qualifikation!Q368,libtform,0))&lt;=10319900),IF(AND(INDEX(codetwolang,MATCH(Qualifikation!U368,libtwolang,0))&gt;=1,INDEX(codetwolang,MATCH(Qualifikation!U368,libtwolang,0))&lt;=999),TRUE,FALSE),IF(AND(INDEX(codetwolang,MATCH(Qualifikation!U368,libtwolang,0))&gt;=10,INDEX(codetwolang,MATCH(Qualifikation!U368,libtwolang,0))&lt;=99),FALSE,TRUE))))</f>
        <v/>
      </c>
      <c r="AE368" s="26" t="str">
        <f t="shared" si="129"/>
        <v/>
      </c>
      <c r="AF368" s="62" t="str">
        <f t="shared" si="116"/>
        <v/>
      </c>
    </row>
    <row r="369" spans="1:32" x14ac:dyDescent="0.2">
      <c r="A369" s="46" t="str">
        <f t="shared" si="130"/>
        <v/>
      </c>
      <c r="B369" s="46" t="str">
        <f t="shared" si="117"/>
        <v/>
      </c>
      <c r="C369" s="71" t="str">
        <f t="shared" si="118"/>
        <v/>
      </c>
      <c r="D369" s="62" t="str">
        <f t="shared" si="119"/>
        <v/>
      </c>
      <c r="E369" s="62" t="str">
        <f t="shared" si="120"/>
        <v/>
      </c>
      <c r="F369" s="72" t="str">
        <f t="shared" si="121"/>
        <v/>
      </c>
      <c r="G369" s="72" t="str">
        <f t="shared" si="122"/>
        <v/>
      </c>
      <c r="H369" s="63" t="str">
        <f t="shared" si="123"/>
        <v/>
      </c>
      <c r="I369" s="63" t="str">
        <f t="shared" si="124"/>
        <v/>
      </c>
      <c r="J369" s="70" t="str">
        <f t="shared" si="125"/>
        <v/>
      </c>
      <c r="K369" s="70" t="str">
        <f t="shared" si="126"/>
        <v/>
      </c>
      <c r="L369" s="122" t="str">
        <f t="shared" si="127"/>
        <v/>
      </c>
      <c r="M369" s="122" t="str">
        <f t="shared" si="128"/>
        <v/>
      </c>
      <c r="N369" s="121" t="str">
        <f>IF(B369&lt;&gt;"",IF(INDEX(ctrlage,B369)=TRUE,Lieferung!$B$15-(YEAR(INDEX(pgebdat,B369))),""),"")</f>
        <v/>
      </c>
      <c r="O369" s="115"/>
      <c r="P369" s="113"/>
      <c r="Q369" s="116"/>
      <c r="R369" s="149"/>
      <c r="S369" s="116"/>
      <c r="T369" s="116"/>
      <c r="U369" s="116"/>
      <c r="V369" s="113"/>
      <c r="W369" s="155" t="str">
        <f t="shared" si="131"/>
        <v/>
      </c>
      <c r="X369" s="26" t="str">
        <f t="shared" si="110"/>
        <v/>
      </c>
      <c r="Y369" s="26" t="str">
        <f t="shared" si="111"/>
        <v/>
      </c>
      <c r="Z369" s="26" t="str">
        <f t="shared" si="112"/>
        <v/>
      </c>
      <c r="AA369" s="26" t="str">
        <f t="shared" si="113"/>
        <v/>
      </c>
      <c r="AB369" s="26" t="str">
        <f t="shared" si="114"/>
        <v/>
      </c>
      <c r="AC369" s="26" t="str">
        <f t="shared" si="115"/>
        <v/>
      </c>
      <c r="AD369" s="26" t="str">
        <f>IF(OR(ISBLANK(U369),ISBLANK(Q369),U369="-"),"",IF(ISNA(MATCH(U369,libtwolang,0)),FALSE,IF(AND(Z369=TRUE,INDEX(codetform,MATCH(Qualifikation!Q369,libtform,0))&gt;=10311000,INDEX(codetform,MATCH(Qualifikation!Q369,libtform,0))&lt;=10319900),IF(AND(INDEX(codetwolang,MATCH(Qualifikation!U369,libtwolang,0))&gt;=1,INDEX(codetwolang,MATCH(Qualifikation!U369,libtwolang,0))&lt;=999),TRUE,FALSE),IF(AND(INDEX(codetwolang,MATCH(Qualifikation!U369,libtwolang,0))&gt;=10,INDEX(codetwolang,MATCH(Qualifikation!U369,libtwolang,0))&lt;=99),FALSE,TRUE))))</f>
        <v/>
      </c>
      <c r="AE369" s="26" t="str">
        <f t="shared" si="129"/>
        <v/>
      </c>
      <c r="AF369" s="62" t="str">
        <f t="shared" si="116"/>
        <v/>
      </c>
    </row>
    <row r="370" spans="1:32" x14ac:dyDescent="0.2">
      <c r="A370" s="46" t="str">
        <f t="shared" si="130"/>
        <v/>
      </c>
      <c r="B370" s="46" t="str">
        <f t="shared" si="117"/>
        <v/>
      </c>
      <c r="C370" s="71" t="str">
        <f t="shared" si="118"/>
        <v/>
      </c>
      <c r="D370" s="62" t="str">
        <f t="shared" si="119"/>
        <v/>
      </c>
      <c r="E370" s="62" t="str">
        <f t="shared" si="120"/>
        <v/>
      </c>
      <c r="F370" s="72" t="str">
        <f t="shared" si="121"/>
        <v/>
      </c>
      <c r="G370" s="72" t="str">
        <f t="shared" si="122"/>
        <v/>
      </c>
      <c r="H370" s="63" t="str">
        <f t="shared" si="123"/>
        <v/>
      </c>
      <c r="I370" s="63" t="str">
        <f t="shared" si="124"/>
        <v/>
      </c>
      <c r="J370" s="70" t="str">
        <f t="shared" si="125"/>
        <v/>
      </c>
      <c r="K370" s="70" t="str">
        <f t="shared" si="126"/>
        <v/>
      </c>
      <c r="L370" s="122" t="str">
        <f t="shared" si="127"/>
        <v/>
      </c>
      <c r="M370" s="122" t="str">
        <f t="shared" si="128"/>
        <v/>
      </c>
      <c r="N370" s="121" t="str">
        <f>IF(B370&lt;&gt;"",IF(INDEX(ctrlage,B370)=TRUE,Lieferung!$B$15-(YEAR(INDEX(pgebdat,B370))),""),"")</f>
        <v/>
      </c>
      <c r="O370" s="115"/>
      <c r="P370" s="113"/>
      <c r="Q370" s="116"/>
      <c r="R370" s="149"/>
      <c r="S370" s="116"/>
      <c r="T370" s="116"/>
      <c r="U370" s="116"/>
      <c r="V370" s="113"/>
      <c r="W370" s="155" t="str">
        <f t="shared" si="131"/>
        <v/>
      </c>
      <c r="X370" s="26" t="str">
        <f t="shared" si="110"/>
        <v/>
      </c>
      <c r="Y370" s="26" t="str">
        <f t="shared" si="111"/>
        <v/>
      </c>
      <c r="Z370" s="26" t="str">
        <f t="shared" si="112"/>
        <v/>
      </c>
      <c r="AA370" s="26" t="str">
        <f t="shared" si="113"/>
        <v/>
      </c>
      <c r="AB370" s="26" t="str">
        <f t="shared" si="114"/>
        <v/>
      </c>
      <c r="AC370" s="26" t="str">
        <f t="shared" si="115"/>
        <v/>
      </c>
      <c r="AD370" s="26" t="str">
        <f>IF(OR(ISBLANK(U370),ISBLANK(Q370),U370="-"),"",IF(ISNA(MATCH(U370,libtwolang,0)),FALSE,IF(AND(Z370=TRUE,INDEX(codetform,MATCH(Qualifikation!Q370,libtform,0))&gt;=10311000,INDEX(codetform,MATCH(Qualifikation!Q370,libtform,0))&lt;=10319900),IF(AND(INDEX(codetwolang,MATCH(Qualifikation!U370,libtwolang,0))&gt;=1,INDEX(codetwolang,MATCH(Qualifikation!U370,libtwolang,0))&lt;=999),TRUE,FALSE),IF(AND(INDEX(codetwolang,MATCH(Qualifikation!U370,libtwolang,0))&gt;=10,INDEX(codetwolang,MATCH(Qualifikation!U370,libtwolang,0))&lt;=99),FALSE,TRUE))))</f>
        <v/>
      </c>
      <c r="AE370" s="26" t="str">
        <f t="shared" si="129"/>
        <v/>
      </c>
      <c r="AF370" s="62" t="str">
        <f t="shared" si="116"/>
        <v/>
      </c>
    </row>
    <row r="371" spans="1:32" x14ac:dyDescent="0.2">
      <c r="A371" s="46" t="str">
        <f t="shared" si="130"/>
        <v/>
      </c>
      <c r="B371" s="46" t="str">
        <f t="shared" si="117"/>
        <v/>
      </c>
      <c r="C371" s="71" t="str">
        <f t="shared" si="118"/>
        <v/>
      </c>
      <c r="D371" s="62" t="str">
        <f t="shared" si="119"/>
        <v/>
      </c>
      <c r="E371" s="62" t="str">
        <f t="shared" si="120"/>
        <v/>
      </c>
      <c r="F371" s="72" t="str">
        <f t="shared" si="121"/>
        <v/>
      </c>
      <c r="G371" s="72" t="str">
        <f t="shared" si="122"/>
        <v/>
      </c>
      <c r="H371" s="63" t="str">
        <f t="shared" si="123"/>
        <v/>
      </c>
      <c r="I371" s="63" t="str">
        <f t="shared" si="124"/>
        <v/>
      </c>
      <c r="J371" s="70" t="str">
        <f t="shared" si="125"/>
        <v/>
      </c>
      <c r="K371" s="70" t="str">
        <f t="shared" si="126"/>
        <v/>
      </c>
      <c r="L371" s="122" t="str">
        <f t="shared" si="127"/>
        <v/>
      </c>
      <c r="M371" s="122" t="str">
        <f t="shared" si="128"/>
        <v/>
      </c>
      <c r="N371" s="121" t="str">
        <f>IF(B371&lt;&gt;"",IF(INDEX(ctrlage,B371)=TRUE,Lieferung!$B$15-(YEAR(INDEX(pgebdat,B371))),""),"")</f>
        <v/>
      </c>
      <c r="O371" s="115"/>
      <c r="P371" s="113"/>
      <c r="Q371" s="116"/>
      <c r="R371" s="149"/>
      <c r="S371" s="116"/>
      <c r="T371" s="116"/>
      <c r="U371" s="116"/>
      <c r="V371" s="113"/>
      <c r="W371" s="155" t="str">
        <f t="shared" si="131"/>
        <v/>
      </c>
      <c r="X371" s="26" t="str">
        <f t="shared" si="110"/>
        <v/>
      </c>
      <c r="Y371" s="26" t="str">
        <f t="shared" si="111"/>
        <v/>
      </c>
      <c r="Z371" s="26" t="str">
        <f t="shared" si="112"/>
        <v/>
      </c>
      <c r="AA371" s="26" t="str">
        <f t="shared" si="113"/>
        <v/>
      </c>
      <c r="AB371" s="26" t="str">
        <f t="shared" si="114"/>
        <v/>
      </c>
      <c r="AC371" s="26" t="str">
        <f t="shared" si="115"/>
        <v/>
      </c>
      <c r="AD371" s="26" t="str">
        <f>IF(OR(ISBLANK(U371),ISBLANK(Q371),U371="-"),"",IF(ISNA(MATCH(U371,libtwolang,0)),FALSE,IF(AND(Z371=TRUE,INDEX(codetform,MATCH(Qualifikation!Q371,libtform,0))&gt;=10311000,INDEX(codetform,MATCH(Qualifikation!Q371,libtform,0))&lt;=10319900),IF(AND(INDEX(codetwolang,MATCH(Qualifikation!U371,libtwolang,0))&gt;=1,INDEX(codetwolang,MATCH(Qualifikation!U371,libtwolang,0))&lt;=999),TRUE,FALSE),IF(AND(INDEX(codetwolang,MATCH(Qualifikation!U371,libtwolang,0))&gt;=10,INDEX(codetwolang,MATCH(Qualifikation!U371,libtwolang,0))&lt;=99),FALSE,TRUE))))</f>
        <v/>
      </c>
      <c r="AE371" s="26" t="str">
        <f t="shared" si="129"/>
        <v/>
      </c>
      <c r="AF371" s="62" t="str">
        <f t="shared" si="116"/>
        <v/>
      </c>
    </row>
    <row r="372" spans="1:32" x14ac:dyDescent="0.2">
      <c r="A372" s="46" t="str">
        <f t="shared" si="130"/>
        <v/>
      </c>
      <c r="B372" s="46" t="str">
        <f t="shared" si="117"/>
        <v/>
      </c>
      <c r="C372" s="71" t="str">
        <f t="shared" si="118"/>
        <v/>
      </c>
      <c r="D372" s="62" t="str">
        <f t="shared" si="119"/>
        <v/>
      </c>
      <c r="E372" s="62" t="str">
        <f t="shared" si="120"/>
        <v/>
      </c>
      <c r="F372" s="72" t="str">
        <f t="shared" si="121"/>
        <v/>
      </c>
      <c r="G372" s="72" t="str">
        <f t="shared" si="122"/>
        <v/>
      </c>
      <c r="H372" s="63" t="str">
        <f t="shared" si="123"/>
        <v/>
      </c>
      <c r="I372" s="63" t="str">
        <f t="shared" si="124"/>
        <v/>
      </c>
      <c r="J372" s="70" t="str">
        <f t="shared" si="125"/>
        <v/>
      </c>
      <c r="K372" s="70" t="str">
        <f t="shared" si="126"/>
        <v/>
      </c>
      <c r="L372" s="122" t="str">
        <f t="shared" si="127"/>
        <v/>
      </c>
      <c r="M372" s="122" t="str">
        <f t="shared" si="128"/>
        <v/>
      </c>
      <c r="N372" s="121" t="str">
        <f>IF(B372&lt;&gt;"",IF(INDEX(ctrlage,B372)=TRUE,Lieferung!$B$15-(YEAR(INDEX(pgebdat,B372))),""),"")</f>
        <v/>
      </c>
      <c r="O372" s="115"/>
      <c r="P372" s="113"/>
      <c r="Q372" s="116"/>
      <c r="R372" s="149"/>
      <c r="S372" s="116"/>
      <c r="T372" s="116"/>
      <c r="U372" s="116"/>
      <c r="V372" s="113"/>
      <c r="W372" s="155" t="str">
        <f t="shared" si="131"/>
        <v/>
      </c>
      <c r="X372" s="26" t="str">
        <f t="shared" si="110"/>
        <v/>
      </c>
      <c r="Y372" s="26" t="str">
        <f t="shared" si="111"/>
        <v/>
      </c>
      <c r="Z372" s="26" t="str">
        <f t="shared" si="112"/>
        <v/>
      </c>
      <c r="AA372" s="26" t="str">
        <f t="shared" si="113"/>
        <v/>
      </c>
      <c r="AB372" s="26" t="str">
        <f t="shared" si="114"/>
        <v/>
      </c>
      <c r="AC372" s="26" t="str">
        <f t="shared" si="115"/>
        <v/>
      </c>
      <c r="AD372" s="26" t="str">
        <f>IF(OR(ISBLANK(U372),ISBLANK(Q372),U372="-"),"",IF(ISNA(MATCH(U372,libtwolang,0)),FALSE,IF(AND(Z372=TRUE,INDEX(codetform,MATCH(Qualifikation!Q372,libtform,0))&gt;=10311000,INDEX(codetform,MATCH(Qualifikation!Q372,libtform,0))&lt;=10319900),IF(AND(INDEX(codetwolang,MATCH(Qualifikation!U372,libtwolang,0))&gt;=1,INDEX(codetwolang,MATCH(Qualifikation!U372,libtwolang,0))&lt;=999),TRUE,FALSE),IF(AND(INDEX(codetwolang,MATCH(Qualifikation!U372,libtwolang,0))&gt;=10,INDEX(codetwolang,MATCH(Qualifikation!U372,libtwolang,0))&lt;=99),FALSE,TRUE))))</f>
        <v/>
      </c>
      <c r="AE372" s="26" t="str">
        <f t="shared" si="129"/>
        <v/>
      </c>
      <c r="AF372" s="62" t="str">
        <f t="shared" si="116"/>
        <v/>
      </c>
    </row>
    <row r="373" spans="1:32" x14ac:dyDescent="0.2">
      <c r="A373" s="46" t="str">
        <f t="shared" si="130"/>
        <v/>
      </c>
      <c r="B373" s="46" t="str">
        <f t="shared" si="117"/>
        <v/>
      </c>
      <c r="C373" s="71" t="str">
        <f t="shared" si="118"/>
        <v/>
      </c>
      <c r="D373" s="62" t="str">
        <f t="shared" si="119"/>
        <v/>
      </c>
      <c r="E373" s="62" t="str">
        <f t="shared" si="120"/>
        <v/>
      </c>
      <c r="F373" s="72" t="str">
        <f t="shared" si="121"/>
        <v/>
      </c>
      <c r="G373" s="72" t="str">
        <f t="shared" si="122"/>
        <v/>
      </c>
      <c r="H373" s="63" t="str">
        <f t="shared" si="123"/>
        <v/>
      </c>
      <c r="I373" s="63" t="str">
        <f t="shared" si="124"/>
        <v/>
      </c>
      <c r="J373" s="70" t="str">
        <f t="shared" si="125"/>
        <v/>
      </c>
      <c r="K373" s="70" t="str">
        <f t="shared" si="126"/>
        <v/>
      </c>
      <c r="L373" s="122" t="str">
        <f t="shared" si="127"/>
        <v/>
      </c>
      <c r="M373" s="122" t="str">
        <f t="shared" si="128"/>
        <v/>
      </c>
      <c r="N373" s="121" t="str">
        <f>IF(B373&lt;&gt;"",IF(INDEX(ctrlage,B373)=TRUE,Lieferung!$B$15-(YEAR(INDEX(pgebdat,B373))),""),"")</f>
        <v/>
      </c>
      <c r="O373" s="115"/>
      <c r="P373" s="113"/>
      <c r="Q373" s="116"/>
      <c r="R373" s="149"/>
      <c r="S373" s="116"/>
      <c r="T373" s="116"/>
      <c r="U373" s="116"/>
      <c r="V373" s="113"/>
      <c r="W373" s="155" t="str">
        <f t="shared" si="131"/>
        <v/>
      </c>
      <c r="X373" s="26" t="str">
        <f t="shared" si="110"/>
        <v/>
      </c>
      <c r="Y373" s="26" t="str">
        <f t="shared" si="111"/>
        <v/>
      </c>
      <c r="Z373" s="26" t="str">
        <f t="shared" si="112"/>
        <v/>
      </c>
      <c r="AA373" s="26" t="str">
        <f t="shared" si="113"/>
        <v/>
      </c>
      <c r="AB373" s="26" t="str">
        <f t="shared" si="114"/>
        <v/>
      </c>
      <c r="AC373" s="26" t="str">
        <f t="shared" si="115"/>
        <v/>
      </c>
      <c r="AD373" s="26" t="str">
        <f>IF(OR(ISBLANK(U373),ISBLANK(Q373),U373="-"),"",IF(ISNA(MATCH(U373,libtwolang,0)),FALSE,IF(AND(Z373=TRUE,INDEX(codetform,MATCH(Qualifikation!Q373,libtform,0))&gt;=10311000,INDEX(codetform,MATCH(Qualifikation!Q373,libtform,0))&lt;=10319900),IF(AND(INDEX(codetwolang,MATCH(Qualifikation!U373,libtwolang,0))&gt;=1,INDEX(codetwolang,MATCH(Qualifikation!U373,libtwolang,0))&lt;=999),TRUE,FALSE),IF(AND(INDEX(codetwolang,MATCH(Qualifikation!U373,libtwolang,0))&gt;=10,INDEX(codetwolang,MATCH(Qualifikation!U373,libtwolang,0))&lt;=99),FALSE,TRUE))))</f>
        <v/>
      </c>
      <c r="AE373" s="26" t="str">
        <f t="shared" si="129"/>
        <v/>
      </c>
      <c r="AF373" s="62" t="str">
        <f t="shared" si="116"/>
        <v/>
      </c>
    </row>
    <row r="374" spans="1:32" x14ac:dyDescent="0.2">
      <c r="A374" s="46" t="str">
        <f t="shared" si="130"/>
        <v/>
      </c>
      <c r="B374" s="46" t="str">
        <f t="shared" si="117"/>
        <v/>
      </c>
      <c r="C374" s="71" t="str">
        <f t="shared" si="118"/>
        <v/>
      </c>
      <c r="D374" s="62" t="str">
        <f t="shared" si="119"/>
        <v/>
      </c>
      <c r="E374" s="62" t="str">
        <f t="shared" si="120"/>
        <v/>
      </c>
      <c r="F374" s="72" t="str">
        <f t="shared" si="121"/>
        <v/>
      </c>
      <c r="G374" s="72" t="str">
        <f t="shared" si="122"/>
        <v/>
      </c>
      <c r="H374" s="63" t="str">
        <f t="shared" si="123"/>
        <v/>
      </c>
      <c r="I374" s="63" t="str">
        <f t="shared" si="124"/>
        <v/>
      </c>
      <c r="J374" s="70" t="str">
        <f t="shared" si="125"/>
        <v/>
      </c>
      <c r="K374" s="70" t="str">
        <f t="shared" si="126"/>
        <v/>
      </c>
      <c r="L374" s="122" t="str">
        <f t="shared" si="127"/>
        <v/>
      </c>
      <c r="M374" s="122" t="str">
        <f t="shared" si="128"/>
        <v/>
      </c>
      <c r="N374" s="121" t="str">
        <f>IF(B374&lt;&gt;"",IF(INDEX(ctrlage,B374)=TRUE,Lieferung!$B$15-(YEAR(INDEX(pgebdat,B374))),""),"")</f>
        <v/>
      </c>
      <c r="O374" s="115"/>
      <c r="P374" s="113"/>
      <c r="Q374" s="116"/>
      <c r="R374" s="149"/>
      <c r="S374" s="116"/>
      <c r="T374" s="116"/>
      <c r="U374" s="116"/>
      <c r="V374" s="113"/>
      <c r="W374" s="155" t="str">
        <f t="shared" si="131"/>
        <v/>
      </c>
      <c r="X374" s="26" t="str">
        <f t="shared" si="110"/>
        <v/>
      </c>
      <c r="Y374" s="26" t="str">
        <f t="shared" si="111"/>
        <v/>
      </c>
      <c r="Z374" s="26" t="str">
        <f t="shared" si="112"/>
        <v/>
      </c>
      <c r="AA374" s="26" t="str">
        <f t="shared" si="113"/>
        <v/>
      </c>
      <c r="AB374" s="26" t="str">
        <f t="shared" si="114"/>
        <v/>
      </c>
      <c r="AC374" s="26" t="str">
        <f t="shared" si="115"/>
        <v/>
      </c>
      <c r="AD374" s="26" t="str">
        <f>IF(OR(ISBLANK(U374),ISBLANK(Q374),U374="-"),"",IF(ISNA(MATCH(U374,libtwolang,0)),FALSE,IF(AND(Z374=TRUE,INDEX(codetform,MATCH(Qualifikation!Q374,libtform,0))&gt;=10311000,INDEX(codetform,MATCH(Qualifikation!Q374,libtform,0))&lt;=10319900),IF(AND(INDEX(codetwolang,MATCH(Qualifikation!U374,libtwolang,0))&gt;=1,INDEX(codetwolang,MATCH(Qualifikation!U374,libtwolang,0))&lt;=999),TRUE,FALSE),IF(AND(INDEX(codetwolang,MATCH(Qualifikation!U374,libtwolang,0))&gt;=10,INDEX(codetwolang,MATCH(Qualifikation!U374,libtwolang,0))&lt;=99),FALSE,TRUE))))</f>
        <v/>
      </c>
      <c r="AE374" s="26" t="str">
        <f t="shared" si="129"/>
        <v/>
      </c>
      <c r="AF374" s="62" t="str">
        <f t="shared" si="116"/>
        <v/>
      </c>
    </row>
    <row r="375" spans="1:32" x14ac:dyDescent="0.2">
      <c r="A375" s="46" t="str">
        <f t="shared" si="130"/>
        <v/>
      </c>
      <c r="B375" s="46" t="str">
        <f t="shared" si="117"/>
        <v/>
      </c>
      <c r="C375" s="71" t="str">
        <f t="shared" si="118"/>
        <v/>
      </c>
      <c r="D375" s="62" t="str">
        <f t="shared" si="119"/>
        <v/>
      </c>
      <c r="E375" s="62" t="str">
        <f t="shared" si="120"/>
        <v/>
      </c>
      <c r="F375" s="72" t="str">
        <f t="shared" si="121"/>
        <v/>
      </c>
      <c r="G375" s="72" t="str">
        <f t="shared" si="122"/>
        <v/>
      </c>
      <c r="H375" s="63" t="str">
        <f t="shared" si="123"/>
        <v/>
      </c>
      <c r="I375" s="63" t="str">
        <f t="shared" si="124"/>
        <v/>
      </c>
      <c r="J375" s="70" t="str">
        <f t="shared" si="125"/>
        <v/>
      </c>
      <c r="K375" s="70" t="str">
        <f t="shared" si="126"/>
        <v/>
      </c>
      <c r="L375" s="122" t="str">
        <f t="shared" si="127"/>
        <v/>
      </c>
      <c r="M375" s="122" t="str">
        <f t="shared" si="128"/>
        <v/>
      </c>
      <c r="N375" s="121" t="str">
        <f>IF(B375&lt;&gt;"",IF(INDEX(ctrlage,B375)=TRUE,Lieferung!$B$15-(YEAR(INDEX(pgebdat,B375))),""),"")</f>
        <v/>
      </c>
      <c r="O375" s="115"/>
      <c r="P375" s="113"/>
      <c r="Q375" s="116"/>
      <c r="R375" s="149"/>
      <c r="S375" s="116"/>
      <c r="T375" s="116"/>
      <c r="U375" s="116"/>
      <c r="V375" s="113"/>
      <c r="W375" s="155" t="str">
        <f t="shared" si="131"/>
        <v/>
      </c>
      <c r="X375" s="26" t="str">
        <f t="shared" si="110"/>
        <v/>
      </c>
      <c r="Y375" s="26" t="str">
        <f t="shared" si="111"/>
        <v/>
      </c>
      <c r="Z375" s="26" t="str">
        <f t="shared" si="112"/>
        <v/>
      </c>
      <c r="AA375" s="26" t="str">
        <f t="shared" si="113"/>
        <v/>
      </c>
      <c r="AB375" s="26" t="str">
        <f t="shared" si="114"/>
        <v/>
      </c>
      <c r="AC375" s="26" t="str">
        <f t="shared" si="115"/>
        <v/>
      </c>
      <c r="AD375" s="26" t="str">
        <f>IF(OR(ISBLANK(U375),ISBLANK(Q375),U375="-"),"",IF(ISNA(MATCH(U375,libtwolang,0)),FALSE,IF(AND(Z375=TRUE,INDEX(codetform,MATCH(Qualifikation!Q375,libtform,0))&gt;=10311000,INDEX(codetform,MATCH(Qualifikation!Q375,libtform,0))&lt;=10319900),IF(AND(INDEX(codetwolang,MATCH(Qualifikation!U375,libtwolang,0))&gt;=1,INDEX(codetwolang,MATCH(Qualifikation!U375,libtwolang,0))&lt;=999),TRUE,FALSE),IF(AND(INDEX(codetwolang,MATCH(Qualifikation!U375,libtwolang,0))&gt;=10,INDEX(codetwolang,MATCH(Qualifikation!U375,libtwolang,0))&lt;=99),FALSE,TRUE))))</f>
        <v/>
      </c>
      <c r="AE375" s="26" t="str">
        <f t="shared" si="129"/>
        <v/>
      </c>
      <c r="AF375" s="62" t="str">
        <f t="shared" si="116"/>
        <v/>
      </c>
    </row>
    <row r="376" spans="1:32" x14ac:dyDescent="0.2">
      <c r="A376" s="46" t="str">
        <f t="shared" si="130"/>
        <v/>
      </c>
      <c r="B376" s="46" t="str">
        <f t="shared" si="117"/>
        <v/>
      </c>
      <c r="C376" s="71" t="str">
        <f t="shared" si="118"/>
        <v/>
      </c>
      <c r="D376" s="62" t="str">
        <f t="shared" si="119"/>
        <v/>
      </c>
      <c r="E376" s="62" t="str">
        <f t="shared" si="120"/>
        <v/>
      </c>
      <c r="F376" s="72" t="str">
        <f t="shared" si="121"/>
        <v/>
      </c>
      <c r="G376" s="72" t="str">
        <f t="shared" si="122"/>
        <v/>
      </c>
      <c r="H376" s="63" t="str">
        <f t="shared" si="123"/>
        <v/>
      </c>
      <c r="I376" s="63" t="str">
        <f t="shared" si="124"/>
        <v/>
      </c>
      <c r="J376" s="70" t="str">
        <f t="shared" si="125"/>
        <v/>
      </c>
      <c r="K376" s="70" t="str">
        <f t="shared" si="126"/>
        <v/>
      </c>
      <c r="L376" s="122" t="str">
        <f t="shared" si="127"/>
        <v/>
      </c>
      <c r="M376" s="122" t="str">
        <f t="shared" si="128"/>
        <v/>
      </c>
      <c r="N376" s="121" t="str">
        <f>IF(B376&lt;&gt;"",IF(INDEX(ctrlage,B376)=TRUE,Lieferung!$B$15-(YEAR(INDEX(pgebdat,B376))),""),"")</f>
        <v/>
      </c>
      <c r="O376" s="115"/>
      <c r="P376" s="113"/>
      <c r="Q376" s="116"/>
      <c r="R376" s="149"/>
      <c r="S376" s="116"/>
      <c r="T376" s="116"/>
      <c r="U376" s="116"/>
      <c r="V376" s="113"/>
      <c r="W376" s="155" t="str">
        <f t="shared" si="131"/>
        <v/>
      </c>
      <c r="X376" s="26" t="str">
        <f t="shared" ref="X376:X439" si="132">IF(ISBLANK(O376),"",IF(OR(ISNA(MATCH(O376,persid,0)),O376="-"),FALSE,TRUE))</f>
        <v/>
      </c>
      <c r="Y376" s="26" t="str">
        <f t="shared" ref="Y376:Y439" si="133">IF(ISBLANK(P376),"",IF(OR(ISNA(MATCH(P376,libinst,0)),P376="-"),FALSE,TRUE))</f>
        <v/>
      </c>
      <c r="Z376" s="26" t="str">
        <f t="shared" ref="Z376:Z439" si="134">IF(ISBLANK(Q376),"",IF(OR(ISNA(MATCH(Q376,libtform,0)),Q376="-"),FALSE,TRUE))</f>
        <v/>
      </c>
      <c r="AA376" s="26" t="str">
        <f t="shared" ref="AA376:AA439" si="135">IF(ISBLANK(R376),"",IF(AND(R376 &gt; DATE(1925,1,1),R376 &lt; DATE(2100,1,1)),TRUE,FALSE))</f>
        <v/>
      </c>
      <c r="AB376" s="26" t="str">
        <f t="shared" ref="AB376:AB439" si="136">IF(ISBLANK(S376),"",IF(AND(S376 &gt;=1,S376 &lt;=9),TRUE,FALSE))</f>
        <v/>
      </c>
      <c r="AC376" s="26" t="str">
        <f t="shared" ref="AC376:AC439" si="137">IF(ISBLANK(T376),"",IF(OR(ISNA(MATCH(T376,libresult,0)),T376="-"),FALSE,TRUE))</f>
        <v/>
      </c>
      <c r="AD376" s="26" t="str">
        <f>IF(OR(ISBLANK(U376),ISBLANK(Q376),U376="-"),"",IF(ISNA(MATCH(U376,libtwolang,0)),FALSE,IF(AND(Z376=TRUE,INDEX(codetform,MATCH(Qualifikation!Q376,libtform,0))&gt;=10311000,INDEX(codetform,MATCH(Qualifikation!Q376,libtform,0))&lt;=10319900),IF(AND(INDEX(codetwolang,MATCH(Qualifikation!U376,libtwolang,0))&gt;=1,INDEX(codetwolang,MATCH(Qualifikation!U376,libtwolang,0))&lt;=999),TRUE,FALSE),IF(AND(INDEX(codetwolang,MATCH(Qualifikation!U376,libtwolang,0))&gt;=10,INDEX(codetwolang,MATCH(Qualifikation!U376,libtwolang,0))&lt;=99),FALSE,TRUE))))</f>
        <v/>
      </c>
      <c r="AE376" s="26" t="str">
        <f t="shared" si="129"/>
        <v/>
      </c>
      <c r="AF376" s="62" t="str">
        <f t="shared" ref="AF376:AF439" si="138">IF(A376="","",1)</f>
        <v/>
      </c>
    </row>
    <row r="377" spans="1:32" x14ac:dyDescent="0.2">
      <c r="A377" s="46" t="str">
        <f t="shared" si="130"/>
        <v/>
      </c>
      <c r="B377" s="46" t="str">
        <f t="shared" si="117"/>
        <v/>
      </c>
      <c r="C377" s="71" t="str">
        <f t="shared" si="118"/>
        <v/>
      </c>
      <c r="D377" s="62" t="str">
        <f t="shared" si="119"/>
        <v/>
      </c>
      <c r="E377" s="62" t="str">
        <f t="shared" si="120"/>
        <v/>
      </c>
      <c r="F377" s="72" t="str">
        <f t="shared" si="121"/>
        <v/>
      </c>
      <c r="G377" s="72" t="str">
        <f t="shared" si="122"/>
        <v/>
      </c>
      <c r="H377" s="63" t="str">
        <f t="shared" si="123"/>
        <v/>
      </c>
      <c r="I377" s="63" t="str">
        <f t="shared" si="124"/>
        <v/>
      </c>
      <c r="J377" s="70" t="str">
        <f t="shared" si="125"/>
        <v/>
      </c>
      <c r="K377" s="70" t="str">
        <f t="shared" si="126"/>
        <v/>
      </c>
      <c r="L377" s="122" t="str">
        <f t="shared" si="127"/>
        <v/>
      </c>
      <c r="M377" s="122" t="str">
        <f t="shared" si="128"/>
        <v/>
      </c>
      <c r="N377" s="121" t="str">
        <f>IF(B377&lt;&gt;"",IF(INDEX(ctrlage,B377)=TRUE,Lieferung!$B$15-(YEAR(INDEX(pgebdat,B377))),""),"")</f>
        <v/>
      </c>
      <c r="O377" s="115"/>
      <c r="P377" s="113"/>
      <c r="Q377" s="116"/>
      <c r="R377" s="149"/>
      <c r="S377" s="116"/>
      <c r="T377" s="116"/>
      <c r="U377" s="116"/>
      <c r="V377" s="113"/>
      <c r="W377" s="155" t="str">
        <f t="shared" si="131"/>
        <v/>
      </c>
      <c r="X377" s="26" t="str">
        <f t="shared" si="132"/>
        <v/>
      </c>
      <c r="Y377" s="26" t="str">
        <f t="shared" si="133"/>
        <v/>
      </c>
      <c r="Z377" s="26" t="str">
        <f t="shared" si="134"/>
        <v/>
      </c>
      <c r="AA377" s="26" t="str">
        <f t="shared" si="135"/>
        <v/>
      </c>
      <c r="AB377" s="26" t="str">
        <f t="shared" si="136"/>
        <v/>
      </c>
      <c r="AC377" s="26" t="str">
        <f t="shared" si="137"/>
        <v/>
      </c>
      <c r="AD377" s="26" t="str">
        <f>IF(OR(ISBLANK(U377),ISBLANK(Q377),U377="-"),"",IF(ISNA(MATCH(U377,libtwolang,0)),FALSE,IF(AND(Z377=TRUE,INDEX(codetform,MATCH(Qualifikation!Q377,libtform,0))&gt;=10311000,INDEX(codetform,MATCH(Qualifikation!Q377,libtform,0))&lt;=10319900),IF(AND(INDEX(codetwolang,MATCH(Qualifikation!U377,libtwolang,0))&gt;=1,INDEX(codetwolang,MATCH(Qualifikation!U377,libtwolang,0))&lt;=999),TRUE,FALSE),IF(AND(INDEX(codetwolang,MATCH(Qualifikation!U377,libtwolang,0))&gt;=10,INDEX(codetwolang,MATCH(Qualifikation!U377,libtwolang,0))&lt;=99),FALSE,TRUE))))</f>
        <v/>
      </c>
      <c r="AE377" s="26" t="str">
        <f t="shared" si="129"/>
        <v/>
      </c>
      <c r="AF377" s="62" t="str">
        <f t="shared" si="138"/>
        <v/>
      </c>
    </row>
    <row r="378" spans="1:32" x14ac:dyDescent="0.2">
      <c r="A378" s="46" t="str">
        <f t="shared" si="130"/>
        <v/>
      </c>
      <c r="B378" s="46" t="str">
        <f t="shared" si="117"/>
        <v/>
      </c>
      <c r="C378" s="71" t="str">
        <f t="shared" si="118"/>
        <v/>
      </c>
      <c r="D378" s="62" t="str">
        <f t="shared" si="119"/>
        <v/>
      </c>
      <c r="E378" s="62" t="str">
        <f t="shared" si="120"/>
        <v/>
      </c>
      <c r="F378" s="72" t="str">
        <f t="shared" si="121"/>
        <v/>
      </c>
      <c r="G378" s="72" t="str">
        <f t="shared" si="122"/>
        <v/>
      </c>
      <c r="H378" s="63" t="str">
        <f t="shared" si="123"/>
        <v/>
      </c>
      <c r="I378" s="63" t="str">
        <f t="shared" si="124"/>
        <v/>
      </c>
      <c r="J378" s="70" t="str">
        <f t="shared" si="125"/>
        <v/>
      </c>
      <c r="K378" s="70" t="str">
        <f t="shared" si="126"/>
        <v/>
      </c>
      <c r="L378" s="122" t="str">
        <f t="shared" si="127"/>
        <v/>
      </c>
      <c r="M378" s="122" t="str">
        <f t="shared" si="128"/>
        <v/>
      </c>
      <c r="N378" s="121" t="str">
        <f>IF(B378&lt;&gt;"",IF(INDEX(ctrlage,B378)=TRUE,Lieferung!$B$15-(YEAR(INDEX(pgebdat,B378))),""),"")</f>
        <v/>
      </c>
      <c r="O378" s="115"/>
      <c r="P378" s="113"/>
      <c r="Q378" s="116"/>
      <c r="R378" s="149"/>
      <c r="S378" s="116"/>
      <c r="T378" s="116"/>
      <c r="U378" s="116"/>
      <c r="V378" s="113"/>
      <c r="W378" s="155" t="str">
        <f t="shared" si="131"/>
        <v/>
      </c>
      <c r="X378" s="26" t="str">
        <f t="shared" si="132"/>
        <v/>
      </c>
      <c r="Y378" s="26" t="str">
        <f t="shared" si="133"/>
        <v/>
      </c>
      <c r="Z378" s="26" t="str">
        <f t="shared" si="134"/>
        <v/>
      </c>
      <c r="AA378" s="26" t="str">
        <f t="shared" si="135"/>
        <v/>
      </c>
      <c r="AB378" s="26" t="str">
        <f t="shared" si="136"/>
        <v/>
      </c>
      <c r="AC378" s="26" t="str">
        <f t="shared" si="137"/>
        <v/>
      </c>
      <c r="AD378" s="26" t="str">
        <f>IF(OR(ISBLANK(U378),ISBLANK(Q378),U378="-"),"",IF(ISNA(MATCH(U378,libtwolang,0)),FALSE,IF(AND(Z378=TRUE,INDEX(codetform,MATCH(Qualifikation!Q378,libtform,0))&gt;=10311000,INDEX(codetform,MATCH(Qualifikation!Q378,libtform,0))&lt;=10319900),IF(AND(INDEX(codetwolang,MATCH(Qualifikation!U378,libtwolang,0))&gt;=1,INDEX(codetwolang,MATCH(Qualifikation!U378,libtwolang,0))&lt;=999),TRUE,FALSE),IF(AND(INDEX(codetwolang,MATCH(Qualifikation!U378,libtwolang,0))&gt;=10,INDEX(codetwolang,MATCH(Qualifikation!U378,libtwolang,0))&lt;=99),FALSE,TRUE))))</f>
        <v/>
      </c>
      <c r="AE378" s="26" t="str">
        <f t="shared" si="129"/>
        <v/>
      </c>
      <c r="AF378" s="62" t="str">
        <f t="shared" si="138"/>
        <v/>
      </c>
    </row>
    <row r="379" spans="1:32" x14ac:dyDescent="0.2">
      <c r="A379" s="46" t="str">
        <f t="shared" si="130"/>
        <v/>
      </c>
      <c r="B379" s="46" t="str">
        <f t="shared" si="117"/>
        <v/>
      </c>
      <c r="C379" s="71" t="str">
        <f t="shared" si="118"/>
        <v/>
      </c>
      <c r="D379" s="62" t="str">
        <f t="shared" si="119"/>
        <v/>
      </c>
      <c r="E379" s="62" t="str">
        <f t="shared" si="120"/>
        <v/>
      </c>
      <c r="F379" s="72" t="str">
        <f t="shared" si="121"/>
        <v/>
      </c>
      <c r="G379" s="72" t="str">
        <f t="shared" si="122"/>
        <v/>
      </c>
      <c r="H379" s="63" t="str">
        <f t="shared" si="123"/>
        <v/>
      </c>
      <c r="I379" s="63" t="str">
        <f t="shared" si="124"/>
        <v/>
      </c>
      <c r="J379" s="70" t="str">
        <f t="shared" si="125"/>
        <v/>
      </c>
      <c r="K379" s="70" t="str">
        <f t="shared" si="126"/>
        <v/>
      </c>
      <c r="L379" s="122" t="str">
        <f t="shared" si="127"/>
        <v/>
      </c>
      <c r="M379" s="122" t="str">
        <f t="shared" si="128"/>
        <v/>
      </c>
      <c r="N379" s="121" t="str">
        <f>IF(B379&lt;&gt;"",IF(INDEX(ctrlage,B379)=TRUE,Lieferung!$B$15-(YEAR(INDEX(pgebdat,B379))),""),"")</f>
        <v/>
      </c>
      <c r="O379" s="115"/>
      <c r="P379" s="113"/>
      <c r="Q379" s="116"/>
      <c r="R379" s="149"/>
      <c r="S379" s="116"/>
      <c r="T379" s="116"/>
      <c r="U379" s="116"/>
      <c r="V379" s="113"/>
      <c r="W379" s="155" t="str">
        <f t="shared" si="131"/>
        <v/>
      </c>
      <c r="X379" s="26" t="str">
        <f t="shared" si="132"/>
        <v/>
      </c>
      <c r="Y379" s="26" t="str">
        <f t="shared" si="133"/>
        <v/>
      </c>
      <c r="Z379" s="26" t="str">
        <f t="shared" si="134"/>
        <v/>
      </c>
      <c r="AA379" s="26" t="str">
        <f t="shared" si="135"/>
        <v/>
      </c>
      <c r="AB379" s="26" t="str">
        <f t="shared" si="136"/>
        <v/>
      </c>
      <c r="AC379" s="26" t="str">
        <f t="shared" si="137"/>
        <v/>
      </c>
      <c r="AD379" s="26" t="str">
        <f>IF(OR(ISBLANK(U379),ISBLANK(Q379),U379="-"),"",IF(ISNA(MATCH(U379,libtwolang,0)),FALSE,IF(AND(Z379=TRUE,INDEX(codetform,MATCH(Qualifikation!Q379,libtform,0))&gt;=10311000,INDEX(codetform,MATCH(Qualifikation!Q379,libtform,0))&lt;=10319900),IF(AND(INDEX(codetwolang,MATCH(Qualifikation!U379,libtwolang,0))&gt;=1,INDEX(codetwolang,MATCH(Qualifikation!U379,libtwolang,0))&lt;=999),TRUE,FALSE),IF(AND(INDEX(codetwolang,MATCH(Qualifikation!U379,libtwolang,0))&gt;=10,INDEX(codetwolang,MATCH(Qualifikation!U379,libtwolang,0))&lt;=99),FALSE,TRUE))))</f>
        <v/>
      </c>
      <c r="AE379" s="26" t="str">
        <f t="shared" si="129"/>
        <v/>
      </c>
      <c r="AF379" s="62" t="str">
        <f t="shared" si="138"/>
        <v/>
      </c>
    </row>
    <row r="380" spans="1:32" x14ac:dyDescent="0.2">
      <c r="A380" s="46" t="str">
        <f t="shared" si="130"/>
        <v/>
      </c>
      <c r="B380" s="46" t="str">
        <f t="shared" si="117"/>
        <v/>
      </c>
      <c r="C380" s="71" t="str">
        <f t="shared" si="118"/>
        <v/>
      </c>
      <c r="D380" s="62" t="str">
        <f t="shared" si="119"/>
        <v/>
      </c>
      <c r="E380" s="62" t="str">
        <f t="shared" si="120"/>
        <v/>
      </c>
      <c r="F380" s="72" t="str">
        <f t="shared" si="121"/>
        <v/>
      </c>
      <c r="G380" s="72" t="str">
        <f t="shared" si="122"/>
        <v/>
      </c>
      <c r="H380" s="63" t="str">
        <f t="shared" si="123"/>
        <v/>
      </c>
      <c r="I380" s="63" t="str">
        <f t="shared" si="124"/>
        <v/>
      </c>
      <c r="J380" s="70" t="str">
        <f t="shared" si="125"/>
        <v/>
      </c>
      <c r="K380" s="70" t="str">
        <f t="shared" si="126"/>
        <v/>
      </c>
      <c r="L380" s="122" t="str">
        <f t="shared" si="127"/>
        <v/>
      </c>
      <c r="M380" s="122" t="str">
        <f t="shared" si="128"/>
        <v/>
      </c>
      <c r="N380" s="121" t="str">
        <f>IF(B380&lt;&gt;"",IF(INDEX(ctrlage,B380)=TRUE,Lieferung!$B$15-(YEAR(INDEX(pgebdat,B380))),""),"")</f>
        <v/>
      </c>
      <c r="O380" s="115"/>
      <c r="P380" s="113"/>
      <c r="Q380" s="116"/>
      <c r="R380" s="149"/>
      <c r="S380" s="116"/>
      <c r="T380" s="116"/>
      <c r="U380" s="116"/>
      <c r="V380" s="113"/>
      <c r="W380" s="155" t="str">
        <f t="shared" si="131"/>
        <v/>
      </c>
      <c r="X380" s="26" t="str">
        <f t="shared" si="132"/>
        <v/>
      </c>
      <c r="Y380" s="26" t="str">
        <f t="shared" si="133"/>
        <v/>
      </c>
      <c r="Z380" s="26" t="str">
        <f t="shared" si="134"/>
        <v/>
      </c>
      <c r="AA380" s="26" t="str">
        <f t="shared" si="135"/>
        <v/>
      </c>
      <c r="AB380" s="26" t="str">
        <f t="shared" si="136"/>
        <v/>
      </c>
      <c r="AC380" s="26" t="str">
        <f t="shared" si="137"/>
        <v/>
      </c>
      <c r="AD380" s="26" t="str">
        <f>IF(OR(ISBLANK(U380),ISBLANK(Q380),U380="-"),"",IF(ISNA(MATCH(U380,libtwolang,0)),FALSE,IF(AND(Z380=TRUE,INDEX(codetform,MATCH(Qualifikation!Q380,libtform,0))&gt;=10311000,INDEX(codetform,MATCH(Qualifikation!Q380,libtform,0))&lt;=10319900),IF(AND(INDEX(codetwolang,MATCH(Qualifikation!U380,libtwolang,0))&gt;=1,INDEX(codetwolang,MATCH(Qualifikation!U380,libtwolang,0))&lt;=999),TRUE,FALSE),IF(AND(INDEX(codetwolang,MATCH(Qualifikation!U380,libtwolang,0))&gt;=10,INDEX(codetwolang,MATCH(Qualifikation!U380,libtwolang,0))&lt;=99),FALSE,TRUE))))</f>
        <v/>
      </c>
      <c r="AE380" s="26" t="str">
        <f t="shared" si="129"/>
        <v/>
      </c>
      <c r="AF380" s="62" t="str">
        <f t="shared" si="138"/>
        <v/>
      </c>
    </row>
    <row r="381" spans="1:32" x14ac:dyDescent="0.2">
      <c r="A381" s="46" t="str">
        <f t="shared" si="130"/>
        <v/>
      </c>
      <c r="B381" s="46" t="str">
        <f t="shared" si="117"/>
        <v/>
      </c>
      <c r="C381" s="71" t="str">
        <f t="shared" si="118"/>
        <v/>
      </c>
      <c r="D381" s="62" t="str">
        <f t="shared" si="119"/>
        <v/>
      </c>
      <c r="E381" s="62" t="str">
        <f t="shared" si="120"/>
        <v/>
      </c>
      <c r="F381" s="72" t="str">
        <f t="shared" si="121"/>
        <v/>
      </c>
      <c r="G381" s="72" t="str">
        <f t="shared" si="122"/>
        <v/>
      </c>
      <c r="H381" s="63" t="str">
        <f t="shared" si="123"/>
        <v/>
      </c>
      <c r="I381" s="63" t="str">
        <f t="shared" si="124"/>
        <v/>
      </c>
      <c r="J381" s="70" t="str">
        <f t="shared" si="125"/>
        <v/>
      </c>
      <c r="K381" s="70" t="str">
        <f t="shared" si="126"/>
        <v/>
      </c>
      <c r="L381" s="122" t="str">
        <f t="shared" si="127"/>
        <v/>
      </c>
      <c r="M381" s="122" t="str">
        <f t="shared" si="128"/>
        <v/>
      </c>
      <c r="N381" s="121" t="str">
        <f>IF(B381&lt;&gt;"",IF(INDEX(ctrlage,B381)=TRUE,Lieferung!$B$15-(YEAR(INDEX(pgebdat,B381))),""),"")</f>
        <v/>
      </c>
      <c r="O381" s="115"/>
      <c r="P381" s="113"/>
      <c r="Q381" s="116"/>
      <c r="R381" s="149"/>
      <c r="S381" s="116"/>
      <c r="T381" s="116"/>
      <c r="U381" s="116"/>
      <c r="V381" s="113"/>
      <c r="W381" s="155" t="str">
        <f t="shared" si="131"/>
        <v/>
      </c>
      <c r="X381" s="26" t="str">
        <f t="shared" si="132"/>
        <v/>
      </c>
      <c r="Y381" s="26" t="str">
        <f t="shared" si="133"/>
        <v/>
      </c>
      <c r="Z381" s="26" t="str">
        <f t="shared" si="134"/>
        <v/>
      </c>
      <c r="AA381" s="26" t="str">
        <f t="shared" si="135"/>
        <v/>
      </c>
      <c r="AB381" s="26" t="str">
        <f t="shared" si="136"/>
        <v/>
      </c>
      <c r="AC381" s="26" t="str">
        <f t="shared" si="137"/>
        <v/>
      </c>
      <c r="AD381" s="26" t="str">
        <f>IF(OR(ISBLANK(U381),ISBLANK(Q381),U381="-"),"",IF(ISNA(MATCH(U381,libtwolang,0)),FALSE,IF(AND(Z381=TRUE,INDEX(codetform,MATCH(Qualifikation!Q381,libtform,0))&gt;=10311000,INDEX(codetform,MATCH(Qualifikation!Q381,libtform,0))&lt;=10319900),IF(AND(INDEX(codetwolang,MATCH(Qualifikation!U381,libtwolang,0))&gt;=1,INDEX(codetwolang,MATCH(Qualifikation!U381,libtwolang,0))&lt;=999),TRUE,FALSE),IF(AND(INDEX(codetwolang,MATCH(Qualifikation!U381,libtwolang,0))&gt;=10,INDEX(codetwolang,MATCH(Qualifikation!U381,libtwolang,0))&lt;=99),FALSE,TRUE))))</f>
        <v/>
      </c>
      <c r="AE381" s="26" t="str">
        <f t="shared" si="129"/>
        <v/>
      </c>
      <c r="AF381" s="62" t="str">
        <f t="shared" si="138"/>
        <v/>
      </c>
    </row>
    <row r="382" spans="1:32" x14ac:dyDescent="0.2">
      <c r="A382" s="46" t="str">
        <f t="shared" si="130"/>
        <v/>
      </c>
      <c r="B382" s="46" t="str">
        <f t="shared" si="117"/>
        <v/>
      </c>
      <c r="C382" s="71" t="str">
        <f t="shared" si="118"/>
        <v/>
      </c>
      <c r="D382" s="62" t="str">
        <f t="shared" si="119"/>
        <v/>
      </c>
      <c r="E382" s="62" t="str">
        <f t="shared" si="120"/>
        <v/>
      </c>
      <c r="F382" s="72" t="str">
        <f t="shared" si="121"/>
        <v/>
      </c>
      <c r="G382" s="72" t="str">
        <f t="shared" si="122"/>
        <v/>
      </c>
      <c r="H382" s="63" t="str">
        <f t="shared" si="123"/>
        <v/>
      </c>
      <c r="I382" s="63" t="str">
        <f t="shared" si="124"/>
        <v/>
      </c>
      <c r="J382" s="70" t="str">
        <f t="shared" si="125"/>
        <v/>
      </c>
      <c r="K382" s="70" t="str">
        <f t="shared" si="126"/>
        <v/>
      </c>
      <c r="L382" s="122" t="str">
        <f t="shared" si="127"/>
        <v/>
      </c>
      <c r="M382" s="122" t="str">
        <f t="shared" si="128"/>
        <v/>
      </c>
      <c r="N382" s="121" t="str">
        <f>IF(B382&lt;&gt;"",IF(INDEX(ctrlage,B382)=TRUE,Lieferung!$B$15-(YEAR(INDEX(pgebdat,B382))),""),"")</f>
        <v/>
      </c>
      <c r="O382" s="115"/>
      <c r="P382" s="113"/>
      <c r="Q382" s="116"/>
      <c r="R382" s="149"/>
      <c r="S382" s="116"/>
      <c r="T382" s="116"/>
      <c r="U382" s="116"/>
      <c r="V382" s="113"/>
      <c r="W382" s="155" t="str">
        <f t="shared" si="131"/>
        <v/>
      </c>
      <c r="X382" s="26" t="str">
        <f t="shared" si="132"/>
        <v/>
      </c>
      <c r="Y382" s="26" t="str">
        <f t="shared" si="133"/>
        <v/>
      </c>
      <c r="Z382" s="26" t="str">
        <f t="shared" si="134"/>
        <v/>
      </c>
      <c r="AA382" s="26" t="str">
        <f t="shared" si="135"/>
        <v/>
      </c>
      <c r="AB382" s="26" t="str">
        <f t="shared" si="136"/>
        <v/>
      </c>
      <c r="AC382" s="26" t="str">
        <f t="shared" si="137"/>
        <v/>
      </c>
      <c r="AD382" s="26" t="str">
        <f>IF(OR(ISBLANK(U382),ISBLANK(Q382),U382="-"),"",IF(ISNA(MATCH(U382,libtwolang,0)),FALSE,IF(AND(Z382=TRUE,INDEX(codetform,MATCH(Qualifikation!Q382,libtform,0))&gt;=10311000,INDEX(codetform,MATCH(Qualifikation!Q382,libtform,0))&lt;=10319900),IF(AND(INDEX(codetwolang,MATCH(Qualifikation!U382,libtwolang,0))&gt;=1,INDEX(codetwolang,MATCH(Qualifikation!U382,libtwolang,0))&lt;=999),TRUE,FALSE),IF(AND(INDEX(codetwolang,MATCH(Qualifikation!U382,libtwolang,0))&gt;=10,INDEX(codetwolang,MATCH(Qualifikation!U382,libtwolang,0))&lt;=99),FALSE,TRUE))))</f>
        <v/>
      </c>
      <c r="AE382" s="26" t="str">
        <f t="shared" si="129"/>
        <v/>
      </c>
      <c r="AF382" s="62" t="str">
        <f t="shared" si="138"/>
        <v/>
      </c>
    </row>
    <row r="383" spans="1:32" x14ac:dyDescent="0.2">
      <c r="A383" s="46" t="str">
        <f t="shared" si="130"/>
        <v/>
      </c>
      <c r="B383" s="46" t="str">
        <f t="shared" si="117"/>
        <v/>
      </c>
      <c r="C383" s="71" t="str">
        <f t="shared" si="118"/>
        <v/>
      </c>
      <c r="D383" s="62" t="str">
        <f t="shared" si="119"/>
        <v/>
      </c>
      <c r="E383" s="62" t="str">
        <f t="shared" si="120"/>
        <v/>
      </c>
      <c r="F383" s="72" t="str">
        <f t="shared" si="121"/>
        <v/>
      </c>
      <c r="G383" s="72" t="str">
        <f t="shared" si="122"/>
        <v/>
      </c>
      <c r="H383" s="63" t="str">
        <f t="shared" si="123"/>
        <v/>
      </c>
      <c r="I383" s="63" t="str">
        <f t="shared" si="124"/>
        <v/>
      </c>
      <c r="J383" s="70" t="str">
        <f t="shared" si="125"/>
        <v/>
      </c>
      <c r="K383" s="70" t="str">
        <f t="shared" si="126"/>
        <v/>
      </c>
      <c r="L383" s="122" t="str">
        <f t="shared" si="127"/>
        <v/>
      </c>
      <c r="M383" s="122" t="str">
        <f t="shared" si="128"/>
        <v/>
      </c>
      <c r="N383" s="121" t="str">
        <f>IF(B383&lt;&gt;"",IF(INDEX(ctrlage,B383)=TRUE,Lieferung!$B$15-(YEAR(INDEX(pgebdat,B383))),""),"")</f>
        <v/>
      </c>
      <c r="O383" s="115"/>
      <c r="P383" s="113"/>
      <c r="Q383" s="116"/>
      <c r="R383" s="149"/>
      <c r="S383" s="116"/>
      <c r="T383" s="116"/>
      <c r="U383" s="116"/>
      <c r="V383" s="113"/>
      <c r="W383" s="155" t="str">
        <f t="shared" si="131"/>
        <v/>
      </c>
      <c r="X383" s="26" t="str">
        <f t="shared" si="132"/>
        <v/>
      </c>
      <c r="Y383" s="26" t="str">
        <f t="shared" si="133"/>
        <v/>
      </c>
      <c r="Z383" s="26" t="str">
        <f t="shared" si="134"/>
        <v/>
      </c>
      <c r="AA383" s="26" t="str">
        <f t="shared" si="135"/>
        <v/>
      </c>
      <c r="AB383" s="26" t="str">
        <f t="shared" si="136"/>
        <v/>
      </c>
      <c r="AC383" s="26" t="str">
        <f t="shared" si="137"/>
        <v/>
      </c>
      <c r="AD383" s="26" t="str">
        <f>IF(OR(ISBLANK(U383),ISBLANK(Q383),U383="-"),"",IF(ISNA(MATCH(U383,libtwolang,0)),FALSE,IF(AND(Z383=TRUE,INDEX(codetform,MATCH(Qualifikation!Q383,libtform,0))&gt;=10311000,INDEX(codetform,MATCH(Qualifikation!Q383,libtform,0))&lt;=10319900),IF(AND(INDEX(codetwolang,MATCH(Qualifikation!U383,libtwolang,0))&gt;=1,INDEX(codetwolang,MATCH(Qualifikation!U383,libtwolang,0))&lt;=999),TRUE,FALSE),IF(AND(INDEX(codetwolang,MATCH(Qualifikation!U383,libtwolang,0))&gt;=10,INDEX(codetwolang,MATCH(Qualifikation!U383,libtwolang,0))&lt;=99),FALSE,TRUE))))</f>
        <v/>
      </c>
      <c r="AE383" s="26" t="str">
        <f t="shared" si="129"/>
        <v/>
      </c>
      <c r="AF383" s="62" t="str">
        <f t="shared" si="138"/>
        <v/>
      </c>
    </row>
    <row r="384" spans="1:32" x14ac:dyDescent="0.2">
      <c r="A384" s="46" t="str">
        <f t="shared" si="130"/>
        <v/>
      </c>
      <c r="B384" s="46" t="str">
        <f t="shared" si="117"/>
        <v/>
      </c>
      <c r="C384" s="71" t="str">
        <f t="shared" si="118"/>
        <v/>
      </c>
      <c r="D384" s="62" t="str">
        <f t="shared" si="119"/>
        <v/>
      </c>
      <c r="E384" s="62" t="str">
        <f t="shared" si="120"/>
        <v/>
      </c>
      <c r="F384" s="72" t="str">
        <f t="shared" si="121"/>
        <v/>
      </c>
      <c r="G384" s="72" t="str">
        <f t="shared" si="122"/>
        <v/>
      </c>
      <c r="H384" s="63" t="str">
        <f t="shared" si="123"/>
        <v/>
      </c>
      <c r="I384" s="63" t="str">
        <f t="shared" si="124"/>
        <v/>
      </c>
      <c r="J384" s="70" t="str">
        <f t="shared" si="125"/>
        <v/>
      </c>
      <c r="K384" s="70" t="str">
        <f t="shared" si="126"/>
        <v/>
      </c>
      <c r="L384" s="122" t="str">
        <f t="shared" si="127"/>
        <v/>
      </c>
      <c r="M384" s="122" t="str">
        <f t="shared" si="128"/>
        <v/>
      </c>
      <c r="N384" s="121" t="str">
        <f>IF(B384&lt;&gt;"",IF(INDEX(ctrlage,B384)=TRUE,Lieferung!$B$15-(YEAR(INDEX(pgebdat,B384))),""),"")</f>
        <v/>
      </c>
      <c r="O384" s="115"/>
      <c r="P384" s="113"/>
      <c r="Q384" s="116"/>
      <c r="R384" s="149"/>
      <c r="S384" s="116"/>
      <c r="T384" s="116"/>
      <c r="U384" s="116"/>
      <c r="V384" s="113"/>
      <c r="W384" s="155" t="str">
        <f t="shared" si="131"/>
        <v/>
      </c>
      <c r="X384" s="26" t="str">
        <f t="shared" si="132"/>
        <v/>
      </c>
      <c r="Y384" s="26" t="str">
        <f t="shared" si="133"/>
        <v/>
      </c>
      <c r="Z384" s="26" t="str">
        <f t="shared" si="134"/>
        <v/>
      </c>
      <c r="AA384" s="26" t="str">
        <f t="shared" si="135"/>
        <v/>
      </c>
      <c r="AB384" s="26" t="str">
        <f t="shared" si="136"/>
        <v/>
      </c>
      <c r="AC384" s="26" t="str">
        <f t="shared" si="137"/>
        <v/>
      </c>
      <c r="AD384" s="26" t="str">
        <f>IF(OR(ISBLANK(U384),ISBLANK(Q384),U384="-"),"",IF(ISNA(MATCH(U384,libtwolang,0)),FALSE,IF(AND(Z384=TRUE,INDEX(codetform,MATCH(Qualifikation!Q384,libtform,0))&gt;=10311000,INDEX(codetform,MATCH(Qualifikation!Q384,libtform,0))&lt;=10319900),IF(AND(INDEX(codetwolang,MATCH(Qualifikation!U384,libtwolang,0))&gt;=1,INDEX(codetwolang,MATCH(Qualifikation!U384,libtwolang,0))&lt;=999),TRUE,FALSE),IF(AND(INDEX(codetwolang,MATCH(Qualifikation!U384,libtwolang,0))&gt;=10,INDEX(codetwolang,MATCH(Qualifikation!U384,libtwolang,0))&lt;=99),FALSE,TRUE))))</f>
        <v/>
      </c>
      <c r="AE384" s="26" t="str">
        <f t="shared" si="129"/>
        <v/>
      </c>
      <c r="AF384" s="62" t="str">
        <f t="shared" si="138"/>
        <v/>
      </c>
    </row>
    <row r="385" spans="1:32" x14ac:dyDescent="0.2">
      <c r="A385" s="46" t="str">
        <f t="shared" si="130"/>
        <v/>
      </c>
      <c r="B385" s="46" t="str">
        <f t="shared" si="117"/>
        <v/>
      </c>
      <c r="C385" s="71" t="str">
        <f t="shared" si="118"/>
        <v/>
      </c>
      <c r="D385" s="62" t="str">
        <f t="shared" si="119"/>
        <v/>
      </c>
      <c r="E385" s="62" t="str">
        <f t="shared" si="120"/>
        <v/>
      </c>
      <c r="F385" s="72" t="str">
        <f t="shared" si="121"/>
        <v/>
      </c>
      <c r="G385" s="72" t="str">
        <f t="shared" si="122"/>
        <v/>
      </c>
      <c r="H385" s="63" t="str">
        <f t="shared" si="123"/>
        <v/>
      </c>
      <c r="I385" s="63" t="str">
        <f t="shared" si="124"/>
        <v/>
      </c>
      <c r="J385" s="70" t="str">
        <f t="shared" si="125"/>
        <v/>
      </c>
      <c r="K385" s="70" t="str">
        <f t="shared" si="126"/>
        <v/>
      </c>
      <c r="L385" s="122" t="str">
        <f t="shared" si="127"/>
        <v/>
      </c>
      <c r="M385" s="122" t="str">
        <f t="shared" si="128"/>
        <v/>
      </c>
      <c r="N385" s="121" t="str">
        <f>IF(B385&lt;&gt;"",IF(INDEX(ctrlage,B385)=TRUE,Lieferung!$B$15-(YEAR(INDEX(pgebdat,B385))),""),"")</f>
        <v/>
      </c>
      <c r="O385" s="115"/>
      <c r="P385" s="113"/>
      <c r="Q385" s="116"/>
      <c r="R385" s="149"/>
      <c r="S385" s="116"/>
      <c r="T385" s="116"/>
      <c r="U385" s="116"/>
      <c r="V385" s="113"/>
      <c r="W385" s="155" t="str">
        <f t="shared" si="131"/>
        <v/>
      </c>
      <c r="X385" s="26" t="str">
        <f t="shared" si="132"/>
        <v/>
      </c>
      <c r="Y385" s="26" t="str">
        <f t="shared" si="133"/>
        <v/>
      </c>
      <c r="Z385" s="26" t="str">
        <f t="shared" si="134"/>
        <v/>
      </c>
      <c r="AA385" s="26" t="str">
        <f t="shared" si="135"/>
        <v/>
      </c>
      <c r="AB385" s="26" t="str">
        <f t="shared" si="136"/>
        <v/>
      </c>
      <c r="AC385" s="26" t="str">
        <f t="shared" si="137"/>
        <v/>
      </c>
      <c r="AD385" s="26" t="str">
        <f>IF(OR(ISBLANK(U385),ISBLANK(Q385),U385="-"),"",IF(ISNA(MATCH(U385,libtwolang,0)),FALSE,IF(AND(Z385=TRUE,INDEX(codetform,MATCH(Qualifikation!Q385,libtform,0))&gt;=10311000,INDEX(codetform,MATCH(Qualifikation!Q385,libtform,0))&lt;=10319900),IF(AND(INDEX(codetwolang,MATCH(Qualifikation!U385,libtwolang,0))&gt;=1,INDEX(codetwolang,MATCH(Qualifikation!U385,libtwolang,0))&lt;=999),TRUE,FALSE),IF(AND(INDEX(codetwolang,MATCH(Qualifikation!U385,libtwolang,0))&gt;=10,INDEX(codetwolang,MATCH(Qualifikation!U385,libtwolang,0))&lt;=99),FALSE,TRUE))))</f>
        <v/>
      </c>
      <c r="AE385" s="26" t="str">
        <f t="shared" si="129"/>
        <v/>
      </c>
      <c r="AF385" s="62" t="str">
        <f t="shared" si="138"/>
        <v/>
      </c>
    </row>
    <row r="386" spans="1:32" x14ac:dyDescent="0.2">
      <c r="A386" s="46" t="str">
        <f t="shared" si="130"/>
        <v/>
      </c>
      <c r="B386" s="46" t="str">
        <f t="shared" si="117"/>
        <v/>
      </c>
      <c r="C386" s="71" t="str">
        <f t="shared" si="118"/>
        <v/>
      </c>
      <c r="D386" s="62" t="str">
        <f t="shared" si="119"/>
        <v/>
      </c>
      <c r="E386" s="62" t="str">
        <f t="shared" si="120"/>
        <v/>
      </c>
      <c r="F386" s="72" t="str">
        <f t="shared" si="121"/>
        <v/>
      </c>
      <c r="G386" s="72" t="str">
        <f t="shared" si="122"/>
        <v/>
      </c>
      <c r="H386" s="63" t="str">
        <f t="shared" si="123"/>
        <v/>
      </c>
      <c r="I386" s="63" t="str">
        <f t="shared" si="124"/>
        <v/>
      </c>
      <c r="J386" s="70" t="str">
        <f t="shared" si="125"/>
        <v/>
      </c>
      <c r="K386" s="70" t="str">
        <f t="shared" si="126"/>
        <v/>
      </c>
      <c r="L386" s="122" t="str">
        <f t="shared" si="127"/>
        <v/>
      </c>
      <c r="M386" s="122" t="str">
        <f t="shared" si="128"/>
        <v/>
      </c>
      <c r="N386" s="121" t="str">
        <f>IF(B386&lt;&gt;"",IF(INDEX(ctrlage,B386)=TRUE,Lieferung!$B$15-(YEAR(INDEX(pgebdat,B386))),""),"")</f>
        <v/>
      </c>
      <c r="O386" s="115"/>
      <c r="P386" s="113"/>
      <c r="Q386" s="116"/>
      <c r="R386" s="149"/>
      <c r="S386" s="116"/>
      <c r="T386" s="116"/>
      <c r="U386" s="116"/>
      <c r="V386" s="113"/>
      <c r="W386" s="155" t="str">
        <f t="shared" si="131"/>
        <v/>
      </c>
      <c r="X386" s="26" t="str">
        <f t="shared" si="132"/>
        <v/>
      </c>
      <c r="Y386" s="26" t="str">
        <f t="shared" si="133"/>
        <v/>
      </c>
      <c r="Z386" s="26" t="str">
        <f t="shared" si="134"/>
        <v/>
      </c>
      <c r="AA386" s="26" t="str">
        <f t="shared" si="135"/>
        <v/>
      </c>
      <c r="AB386" s="26" t="str">
        <f t="shared" si="136"/>
        <v/>
      </c>
      <c r="AC386" s="26" t="str">
        <f t="shared" si="137"/>
        <v/>
      </c>
      <c r="AD386" s="26" t="str">
        <f>IF(OR(ISBLANK(U386),ISBLANK(Q386),U386="-"),"",IF(ISNA(MATCH(U386,libtwolang,0)),FALSE,IF(AND(Z386=TRUE,INDEX(codetform,MATCH(Qualifikation!Q386,libtform,0))&gt;=10311000,INDEX(codetform,MATCH(Qualifikation!Q386,libtform,0))&lt;=10319900),IF(AND(INDEX(codetwolang,MATCH(Qualifikation!U386,libtwolang,0))&gt;=1,INDEX(codetwolang,MATCH(Qualifikation!U386,libtwolang,0))&lt;=999),TRUE,FALSE),IF(AND(INDEX(codetwolang,MATCH(Qualifikation!U386,libtwolang,0))&gt;=10,INDEX(codetwolang,MATCH(Qualifikation!U386,libtwolang,0))&lt;=99),FALSE,TRUE))))</f>
        <v/>
      </c>
      <c r="AE386" s="26" t="str">
        <f t="shared" si="129"/>
        <v/>
      </c>
      <c r="AF386" s="62" t="str">
        <f t="shared" si="138"/>
        <v/>
      </c>
    </row>
    <row r="387" spans="1:32" x14ac:dyDescent="0.2">
      <c r="A387" s="46" t="str">
        <f t="shared" si="130"/>
        <v/>
      </c>
      <c r="B387" s="46" t="str">
        <f t="shared" si="117"/>
        <v/>
      </c>
      <c r="C387" s="71" t="str">
        <f t="shared" si="118"/>
        <v/>
      </c>
      <c r="D387" s="62" t="str">
        <f t="shared" si="119"/>
        <v/>
      </c>
      <c r="E387" s="62" t="str">
        <f t="shared" si="120"/>
        <v/>
      </c>
      <c r="F387" s="72" t="str">
        <f t="shared" si="121"/>
        <v/>
      </c>
      <c r="G387" s="72" t="str">
        <f t="shared" si="122"/>
        <v/>
      </c>
      <c r="H387" s="63" t="str">
        <f t="shared" si="123"/>
        <v/>
      </c>
      <c r="I387" s="63" t="str">
        <f t="shared" si="124"/>
        <v/>
      </c>
      <c r="J387" s="70" t="str">
        <f t="shared" si="125"/>
        <v/>
      </c>
      <c r="K387" s="70" t="str">
        <f t="shared" si="126"/>
        <v/>
      </c>
      <c r="L387" s="122" t="str">
        <f t="shared" si="127"/>
        <v/>
      </c>
      <c r="M387" s="122" t="str">
        <f t="shared" si="128"/>
        <v/>
      </c>
      <c r="N387" s="121" t="str">
        <f>IF(B387&lt;&gt;"",IF(INDEX(ctrlage,B387)=TRUE,Lieferung!$B$15-(YEAR(INDEX(pgebdat,B387))),""),"")</f>
        <v/>
      </c>
      <c r="O387" s="115"/>
      <c r="P387" s="113"/>
      <c r="Q387" s="116"/>
      <c r="R387" s="149"/>
      <c r="S387" s="116"/>
      <c r="T387" s="116"/>
      <c r="U387" s="116"/>
      <c r="V387" s="113"/>
      <c r="W387" s="155" t="str">
        <f t="shared" si="131"/>
        <v/>
      </c>
      <c r="X387" s="26" t="str">
        <f t="shared" si="132"/>
        <v/>
      </c>
      <c r="Y387" s="26" t="str">
        <f t="shared" si="133"/>
        <v/>
      </c>
      <c r="Z387" s="26" t="str">
        <f t="shared" si="134"/>
        <v/>
      </c>
      <c r="AA387" s="26" t="str">
        <f t="shared" si="135"/>
        <v/>
      </c>
      <c r="AB387" s="26" t="str">
        <f t="shared" si="136"/>
        <v/>
      </c>
      <c r="AC387" s="26" t="str">
        <f t="shared" si="137"/>
        <v/>
      </c>
      <c r="AD387" s="26" t="str">
        <f>IF(OR(ISBLANK(U387),ISBLANK(Q387),U387="-"),"",IF(ISNA(MATCH(U387,libtwolang,0)),FALSE,IF(AND(Z387=TRUE,INDEX(codetform,MATCH(Qualifikation!Q387,libtform,0))&gt;=10311000,INDEX(codetform,MATCH(Qualifikation!Q387,libtform,0))&lt;=10319900),IF(AND(INDEX(codetwolang,MATCH(Qualifikation!U387,libtwolang,0))&gt;=1,INDEX(codetwolang,MATCH(Qualifikation!U387,libtwolang,0))&lt;=999),TRUE,FALSE),IF(AND(INDEX(codetwolang,MATCH(Qualifikation!U387,libtwolang,0))&gt;=10,INDEX(codetwolang,MATCH(Qualifikation!U387,libtwolang,0))&lt;=99),FALSE,TRUE))))</f>
        <v/>
      </c>
      <c r="AE387" s="26" t="str">
        <f t="shared" si="129"/>
        <v/>
      </c>
      <c r="AF387" s="62" t="str">
        <f t="shared" si="138"/>
        <v/>
      </c>
    </row>
    <row r="388" spans="1:32" x14ac:dyDescent="0.2">
      <c r="A388" s="46" t="str">
        <f t="shared" si="130"/>
        <v/>
      </c>
      <c r="B388" s="46" t="str">
        <f t="shared" si="117"/>
        <v/>
      </c>
      <c r="C388" s="71" t="str">
        <f t="shared" si="118"/>
        <v/>
      </c>
      <c r="D388" s="62" t="str">
        <f t="shared" si="119"/>
        <v/>
      </c>
      <c r="E388" s="62" t="str">
        <f t="shared" si="120"/>
        <v/>
      </c>
      <c r="F388" s="72" t="str">
        <f t="shared" si="121"/>
        <v/>
      </c>
      <c r="G388" s="72" t="str">
        <f t="shared" si="122"/>
        <v/>
      </c>
      <c r="H388" s="63" t="str">
        <f t="shared" si="123"/>
        <v/>
      </c>
      <c r="I388" s="63" t="str">
        <f t="shared" si="124"/>
        <v/>
      </c>
      <c r="J388" s="70" t="str">
        <f t="shared" si="125"/>
        <v/>
      </c>
      <c r="K388" s="70" t="str">
        <f t="shared" si="126"/>
        <v/>
      </c>
      <c r="L388" s="122" t="str">
        <f t="shared" si="127"/>
        <v/>
      </c>
      <c r="M388" s="122" t="str">
        <f t="shared" si="128"/>
        <v/>
      </c>
      <c r="N388" s="121" t="str">
        <f>IF(B388&lt;&gt;"",IF(INDEX(ctrlage,B388)=TRUE,Lieferung!$B$15-(YEAR(INDEX(pgebdat,B388))),""),"")</f>
        <v/>
      </c>
      <c r="O388" s="115"/>
      <c r="P388" s="113"/>
      <c r="Q388" s="116"/>
      <c r="R388" s="149"/>
      <c r="S388" s="116"/>
      <c r="T388" s="116"/>
      <c r="U388" s="116"/>
      <c r="V388" s="113"/>
      <c r="W388" s="155" t="str">
        <f t="shared" si="131"/>
        <v/>
      </c>
      <c r="X388" s="26" t="str">
        <f t="shared" si="132"/>
        <v/>
      </c>
      <c r="Y388" s="26" t="str">
        <f t="shared" si="133"/>
        <v/>
      </c>
      <c r="Z388" s="26" t="str">
        <f t="shared" si="134"/>
        <v/>
      </c>
      <c r="AA388" s="26" t="str">
        <f t="shared" si="135"/>
        <v/>
      </c>
      <c r="AB388" s="26" t="str">
        <f t="shared" si="136"/>
        <v/>
      </c>
      <c r="AC388" s="26" t="str">
        <f t="shared" si="137"/>
        <v/>
      </c>
      <c r="AD388" s="26" t="str">
        <f>IF(OR(ISBLANK(U388),ISBLANK(Q388),U388="-"),"",IF(ISNA(MATCH(U388,libtwolang,0)),FALSE,IF(AND(Z388=TRUE,INDEX(codetform,MATCH(Qualifikation!Q388,libtform,0))&gt;=10311000,INDEX(codetform,MATCH(Qualifikation!Q388,libtform,0))&lt;=10319900),IF(AND(INDEX(codetwolang,MATCH(Qualifikation!U388,libtwolang,0))&gt;=1,INDEX(codetwolang,MATCH(Qualifikation!U388,libtwolang,0))&lt;=999),TRUE,FALSE),IF(AND(INDEX(codetwolang,MATCH(Qualifikation!U388,libtwolang,0))&gt;=10,INDEX(codetwolang,MATCH(Qualifikation!U388,libtwolang,0))&lt;=99),FALSE,TRUE))))</f>
        <v/>
      </c>
      <c r="AE388" s="26" t="str">
        <f t="shared" si="129"/>
        <v/>
      </c>
      <c r="AF388" s="62" t="str">
        <f t="shared" si="138"/>
        <v/>
      </c>
    </row>
    <row r="389" spans="1:32" x14ac:dyDescent="0.2">
      <c r="A389" s="46" t="str">
        <f t="shared" si="130"/>
        <v/>
      </c>
      <c r="B389" s="46" t="str">
        <f t="shared" si="117"/>
        <v/>
      </c>
      <c r="C389" s="71" t="str">
        <f t="shared" si="118"/>
        <v/>
      </c>
      <c r="D389" s="62" t="str">
        <f t="shared" si="119"/>
        <v/>
      </c>
      <c r="E389" s="62" t="str">
        <f t="shared" si="120"/>
        <v/>
      </c>
      <c r="F389" s="72" t="str">
        <f t="shared" si="121"/>
        <v/>
      </c>
      <c r="G389" s="72" t="str">
        <f t="shared" si="122"/>
        <v/>
      </c>
      <c r="H389" s="63" t="str">
        <f t="shared" si="123"/>
        <v/>
      </c>
      <c r="I389" s="63" t="str">
        <f t="shared" si="124"/>
        <v/>
      </c>
      <c r="J389" s="70" t="str">
        <f t="shared" si="125"/>
        <v/>
      </c>
      <c r="K389" s="70" t="str">
        <f t="shared" si="126"/>
        <v/>
      </c>
      <c r="L389" s="122" t="str">
        <f t="shared" si="127"/>
        <v/>
      </c>
      <c r="M389" s="122" t="str">
        <f t="shared" si="128"/>
        <v/>
      </c>
      <c r="N389" s="121" t="str">
        <f>IF(B389&lt;&gt;"",IF(INDEX(ctrlage,B389)=TRUE,Lieferung!$B$15-(YEAR(INDEX(pgebdat,B389))),""),"")</f>
        <v/>
      </c>
      <c r="O389" s="115"/>
      <c r="P389" s="113"/>
      <c r="Q389" s="116"/>
      <c r="R389" s="149"/>
      <c r="S389" s="116"/>
      <c r="T389" s="116"/>
      <c r="U389" s="116"/>
      <c r="V389" s="113"/>
      <c r="W389" s="155" t="str">
        <f t="shared" si="131"/>
        <v/>
      </c>
      <c r="X389" s="26" t="str">
        <f t="shared" si="132"/>
        <v/>
      </c>
      <c r="Y389" s="26" t="str">
        <f t="shared" si="133"/>
        <v/>
      </c>
      <c r="Z389" s="26" t="str">
        <f t="shared" si="134"/>
        <v/>
      </c>
      <c r="AA389" s="26" t="str">
        <f t="shared" si="135"/>
        <v/>
      </c>
      <c r="AB389" s="26" t="str">
        <f t="shared" si="136"/>
        <v/>
      </c>
      <c r="AC389" s="26" t="str">
        <f t="shared" si="137"/>
        <v/>
      </c>
      <c r="AD389" s="26" t="str">
        <f>IF(OR(ISBLANK(U389),ISBLANK(Q389),U389="-"),"",IF(ISNA(MATCH(U389,libtwolang,0)),FALSE,IF(AND(Z389=TRUE,INDEX(codetform,MATCH(Qualifikation!Q389,libtform,0))&gt;=10311000,INDEX(codetform,MATCH(Qualifikation!Q389,libtform,0))&lt;=10319900),IF(AND(INDEX(codetwolang,MATCH(Qualifikation!U389,libtwolang,0))&gt;=1,INDEX(codetwolang,MATCH(Qualifikation!U389,libtwolang,0))&lt;=999),TRUE,FALSE),IF(AND(INDEX(codetwolang,MATCH(Qualifikation!U389,libtwolang,0))&gt;=10,INDEX(codetwolang,MATCH(Qualifikation!U389,libtwolang,0))&lt;=99),FALSE,TRUE))))</f>
        <v/>
      </c>
      <c r="AE389" s="26" t="str">
        <f t="shared" si="129"/>
        <v/>
      </c>
      <c r="AF389" s="62" t="str">
        <f t="shared" si="138"/>
        <v/>
      </c>
    </row>
    <row r="390" spans="1:32" x14ac:dyDescent="0.2">
      <c r="A390" s="46" t="str">
        <f t="shared" si="130"/>
        <v/>
      </c>
      <c r="B390" s="46" t="str">
        <f t="shared" si="117"/>
        <v/>
      </c>
      <c r="C390" s="71" t="str">
        <f t="shared" si="118"/>
        <v/>
      </c>
      <c r="D390" s="62" t="str">
        <f t="shared" si="119"/>
        <v/>
      </c>
      <c r="E390" s="62" t="str">
        <f t="shared" si="120"/>
        <v/>
      </c>
      <c r="F390" s="72" t="str">
        <f t="shared" si="121"/>
        <v/>
      </c>
      <c r="G390" s="72" t="str">
        <f t="shared" si="122"/>
        <v/>
      </c>
      <c r="H390" s="63" t="str">
        <f t="shared" si="123"/>
        <v/>
      </c>
      <c r="I390" s="63" t="str">
        <f t="shared" si="124"/>
        <v/>
      </c>
      <c r="J390" s="70" t="str">
        <f t="shared" si="125"/>
        <v/>
      </c>
      <c r="K390" s="70" t="str">
        <f t="shared" si="126"/>
        <v/>
      </c>
      <c r="L390" s="122" t="str">
        <f t="shared" si="127"/>
        <v/>
      </c>
      <c r="M390" s="122" t="str">
        <f t="shared" si="128"/>
        <v/>
      </c>
      <c r="N390" s="121" t="str">
        <f>IF(B390&lt;&gt;"",IF(INDEX(ctrlage,B390)=TRUE,Lieferung!$B$15-(YEAR(INDEX(pgebdat,B390))),""),"")</f>
        <v/>
      </c>
      <c r="O390" s="115"/>
      <c r="P390" s="113"/>
      <c r="Q390" s="116"/>
      <c r="R390" s="149"/>
      <c r="S390" s="116"/>
      <c r="T390" s="116"/>
      <c r="U390" s="116"/>
      <c r="V390" s="113"/>
      <c r="W390" s="155" t="str">
        <f t="shared" si="131"/>
        <v/>
      </c>
      <c r="X390" s="26" t="str">
        <f t="shared" si="132"/>
        <v/>
      </c>
      <c r="Y390" s="26" t="str">
        <f t="shared" si="133"/>
        <v/>
      </c>
      <c r="Z390" s="26" t="str">
        <f t="shared" si="134"/>
        <v/>
      </c>
      <c r="AA390" s="26" t="str">
        <f t="shared" si="135"/>
        <v/>
      </c>
      <c r="AB390" s="26" t="str">
        <f t="shared" si="136"/>
        <v/>
      </c>
      <c r="AC390" s="26" t="str">
        <f t="shared" si="137"/>
        <v/>
      </c>
      <c r="AD390" s="26" t="str">
        <f>IF(OR(ISBLANK(U390),ISBLANK(Q390),U390="-"),"",IF(ISNA(MATCH(U390,libtwolang,0)),FALSE,IF(AND(Z390=TRUE,INDEX(codetform,MATCH(Qualifikation!Q390,libtform,0))&gt;=10311000,INDEX(codetform,MATCH(Qualifikation!Q390,libtform,0))&lt;=10319900),IF(AND(INDEX(codetwolang,MATCH(Qualifikation!U390,libtwolang,0))&gt;=1,INDEX(codetwolang,MATCH(Qualifikation!U390,libtwolang,0))&lt;=999),TRUE,FALSE),IF(AND(INDEX(codetwolang,MATCH(Qualifikation!U390,libtwolang,0))&gt;=10,INDEX(codetwolang,MATCH(Qualifikation!U390,libtwolang,0))&lt;=99),FALSE,TRUE))))</f>
        <v/>
      </c>
      <c r="AE390" s="26" t="str">
        <f t="shared" si="129"/>
        <v/>
      </c>
      <c r="AF390" s="62" t="str">
        <f t="shared" si="138"/>
        <v/>
      </c>
    </row>
    <row r="391" spans="1:32" x14ac:dyDescent="0.2">
      <c r="A391" s="46" t="str">
        <f t="shared" si="130"/>
        <v/>
      </c>
      <c r="B391" s="46" t="str">
        <f t="shared" si="117"/>
        <v/>
      </c>
      <c r="C391" s="71" t="str">
        <f t="shared" si="118"/>
        <v/>
      </c>
      <c r="D391" s="62" t="str">
        <f t="shared" si="119"/>
        <v/>
      </c>
      <c r="E391" s="62" t="str">
        <f t="shared" si="120"/>
        <v/>
      </c>
      <c r="F391" s="72" t="str">
        <f t="shared" si="121"/>
        <v/>
      </c>
      <c r="G391" s="72" t="str">
        <f t="shared" si="122"/>
        <v/>
      </c>
      <c r="H391" s="63" t="str">
        <f t="shared" si="123"/>
        <v/>
      </c>
      <c r="I391" s="63" t="str">
        <f t="shared" si="124"/>
        <v/>
      </c>
      <c r="J391" s="70" t="str">
        <f t="shared" si="125"/>
        <v/>
      </c>
      <c r="K391" s="70" t="str">
        <f t="shared" si="126"/>
        <v/>
      </c>
      <c r="L391" s="122" t="str">
        <f t="shared" si="127"/>
        <v/>
      </c>
      <c r="M391" s="122" t="str">
        <f t="shared" si="128"/>
        <v/>
      </c>
      <c r="N391" s="121" t="str">
        <f>IF(B391&lt;&gt;"",IF(INDEX(ctrlage,B391)=TRUE,Lieferung!$B$15-(YEAR(INDEX(pgebdat,B391))),""),"")</f>
        <v/>
      </c>
      <c r="O391" s="115"/>
      <c r="P391" s="113"/>
      <c r="Q391" s="116"/>
      <c r="R391" s="149"/>
      <c r="S391" s="116"/>
      <c r="T391" s="116"/>
      <c r="U391" s="116"/>
      <c r="V391" s="113"/>
      <c r="W391" s="155" t="str">
        <f t="shared" si="131"/>
        <v/>
      </c>
      <c r="X391" s="26" t="str">
        <f t="shared" si="132"/>
        <v/>
      </c>
      <c r="Y391" s="26" t="str">
        <f t="shared" si="133"/>
        <v/>
      </c>
      <c r="Z391" s="26" t="str">
        <f t="shared" si="134"/>
        <v/>
      </c>
      <c r="AA391" s="26" t="str">
        <f t="shared" si="135"/>
        <v/>
      </c>
      <c r="AB391" s="26" t="str">
        <f t="shared" si="136"/>
        <v/>
      </c>
      <c r="AC391" s="26" t="str">
        <f t="shared" si="137"/>
        <v/>
      </c>
      <c r="AD391" s="26" t="str">
        <f>IF(OR(ISBLANK(U391),ISBLANK(Q391),U391="-"),"",IF(ISNA(MATCH(U391,libtwolang,0)),FALSE,IF(AND(Z391=TRUE,INDEX(codetform,MATCH(Qualifikation!Q391,libtform,0))&gt;=10311000,INDEX(codetform,MATCH(Qualifikation!Q391,libtform,0))&lt;=10319900),IF(AND(INDEX(codetwolang,MATCH(Qualifikation!U391,libtwolang,0))&gt;=1,INDEX(codetwolang,MATCH(Qualifikation!U391,libtwolang,0))&lt;=999),TRUE,FALSE),IF(AND(INDEX(codetwolang,MATCH(Qualifikation!U391,libtwolang,0))&gt;=10,INDEX(codetwolang,MATCH(Qualifikation!U391,libtwolang,0))&lt;=99),FALSE,TRUE))))</f>
        <v/>
      </c>
      <c r="AE391" s="26" t="str">
        <f t="shared" si="129"/>
        <v/>
      </c>
      <c r="AF391" s="62" t="str">
        <f t="shared" si="138"/>
        <v/>
      </c>
    </row>
    <row r="392" spans="1:32" x14ac:dyDescent="0.2">
      <c r="A392" s="46" t="str">
        <f t="shared" si="130"/>
        <v/>
      </c>
      <c r="B392" s="46" t="str">
        <f t="shared" si="117"/>
        <v/>
      </c>
      <c r="C392" s="71" t="str">
        <f t="shared" si="118"/>
        <v/>
      </c>
      <c r="D392" s="62" t="str">
        <f t="shared" si="119"/>
        <v/>
      </c>
      <c r="E392" s="62" t="str">
        <f t="shared" si="120"/>
        <v/>
      </c>
      <c r="F392" s="72" t="str">
        <f t="shared" si="121"/>
        <v/>
      </c>
      <c r="G392" s="72" t="str">
        <f t="shared" si="122"/>
        <v/>
      </c>
      <c r="H392" s="63" t="str">
        <f t="shared" si="123"/>
        <v/>
      </c>
      <c r="I392" s="63" t="str">
        <f t="shared" si="124"/>
        <v/>
      </c>
      <c r="J392" s="70" t="str">
        <f t="shared" si="125"/>
        <v/>
      </c>
      <c r="K392" s="70" t="str">
        <f t="shared" si="126"/>
        <v/>
      </c>
      <c r="L392" s="122" t="str">
        <f t="shared" si="127"/>
        <v/>
      </c>
      <c r="M392" s="122" t="str">
        <f t="shared" si="128"/>
        <v/>
      </c>
      <c r="N392" s="121" t="str">
        <f>IF(B392&lt;&gt;"",IF(INDEX(ctrlage,B392)=TRUE,Lieferung!$B$15-(YEAR(INDEX(pgebdat,B392))),""),"")</f>
        <v/>
      </c>
      <c r="O392" s="115"/>
      <c r="P392" s="113"/>
      <c r="Q392" s="116"/>
      <c r="R392" s="149"/>
      <c r="S392" s="116"/>
      <c r="T392" s="116"/>
      <c r="U392" s="116"/>
      <c r="V392" s="113"/>
      <c r="W392" s="155" t="str">
        <f t="shared" si="131"/>
        <v/>
      </c>
      <c r="X392" s="26" t="str">
        <f t="shared" si="132"/>
        <v/>
      </c>
      <c r="Y392" s="26" t="str">
        <f t="shared" si="133"/>
        <v/>
      </c>
      <c r="Z392" s="26" t="str">
        <f t="shared" si="134"/>
        <v/>
      </c>
      <c r="AA392" s="26" t="str">
        <f t="shared" si="135"/>
        <v/>
      </c>
      <c r="AB392" s="26" t="str">
        <f t="shared" si="136"/>
        <v/>
      </c>
      <c r="AC392" s="26" t="str">
        <f t="shared" si="137"/>
        <v/>
      </c>
      <c r="AD392" s="26" t="str">
        <f>IF(OR(ISBLANK(U392),ISBLANK(Q392),U392="-"),"",IF(ISNA(MATCH(U392,libtwolang,0)),FALSE,IF(AND(Z392=TRUE,INDEX(codetform,MATCH(Qualifikation!Q392,libtform,0))&gt;=10311000,INDEX(codetform,MATCH(Qualifikation!Q392,libtform,0))&lt;=10319900),IF(AND(INDEX(codetwolang,MATCH(Qualifikation!U392,libtwolang,0))&gt;=1,INDEX(codetwolang,MATCH(Qualifikation!U392,libtwolang,0))&lt;=999),TRUE,FALSE),IF(AND(INDEX(codetwolang,MATCH(Qualifikation!U392,libtwolang,0))&gt;=10,INDEX(codetwolang,MATCH(Qualifikation!U392,libtwolang,0))&lt;=99),FALSE,TRUE))))</f>
        <v/>
      </c>
      <c r="AE392" s="26" t="str">
        <f t="shared" si="129"/>
        <v/>
      </c>
      <c r="AF392" s="62" t="str">
        <f t="shared" si="138"/>
        <v/>
      </c>
    </row>
    <row r="393" spans="1:32" x14ac:dyDescent="0.2">
      <c r="A393" s="46" t="str">
        <f t="shared" si="130"/>
        <v/>
      </c>
      <c r="B393" s="46" t="str">
        <f t="shared" si="117"/>
        <v/>
      </c>
      <c r="C393" s="71" t="str">
        <f t="shared" si="118"/>
        <v/>
      </c>
      <c r="D393" s="62" t="str">
        <f t="shared" si="119"/>
        <v/>
      </c>
      <c r="E393" s="62" t="str">
        <f t="shared" si="120"/>
        <v/>
      </c>
      <c r="F393" s="72" t="str">
        <f t="shared" si="121"/>
        <v/>
      </c>
      <c r="G393" s="72" t="str">
        <f t="shared" si="122"/>
        <v/>
      </c>
      <c r="H393" s="63" t="str">
        <f t="shared" si="123"/>
        <v/>
      </c>
      <c r="I393" s="63" t="str">
        <f t="shared" si="124"/>
        <v/>
      </c>
      <c r="J393" s="70" t="str">
        <f t="shared" si="125"/>
        <v/>
      </c>
      <c r="K393" s="70" t="str">
        <f t="shared" si="126"/>
        <v/>
      </c>
      <c r="L393" s="122" t="str">
        <f t="shared" si="127"/>
        <v/>
      </c>
      <c r="M393" s="122" t="str">
        <f t="shared" si="128"/>
        <v/>
      </c>
      <c r="N393" s="121" t="str">
        <f>IF(B393&lt;&gt;"",IF(INDEX(ctrlage,B393)=TRUE,Lieferung!$B$15-(YEAR(INDEX(pgebdat,B393))),""),"")</f>
        <v/>
      </c>
      <c r="O393" s="115"/>
      <c r="P393" s="113"/>
      <c r="Q393" s="116"/>
      <c r="R393" s="149"/>
      <c r="S393" s="116"/>
      <c r="T393" s="116"/>
      <c r="U393" s="116"/>
      <c r="V393" s="113"/>
      <c r="W393" s="155" t="str">
        <f t="shared" si="131"/>
        <v/>
      </c>
      <c r="X393" s="26" t="str">
        <f t="shared" si="132"/>
        <v/>
      </c>
      <c r="Y393" s="26" t="str">
        <f t="shared" si="133"/>
        <v/>
      </c>
      <c r="Z393" s="26" t="str">
        <f t="shared" si="134"/>
        <v/>
      </c>
      <c r="AA393" s="26" t="str">
        <f t="shared" si="135"/>
        <v/>
      </c>
      <c r="AB393" s="26" t="str">
        <f t="shared" si="136"/>
        <v/>
      </c>
      <c r="AC393" s="26" t="str">
        <f t="shared" si="137"/>
        <v/>
      </c>
      <c r="AD393" s="26" t="str">
        <f>IF(OR(ISBLANK(U393),ISBLANK(Q393),U393="-"),"",IF(ISNA(MATCH(U393,libtwolang,0)),FALSE,IF(AND(Z393=TRUE,INDEX(codetform,MATCH(Qualifikation!Q393,libtform,0))&gt;=10311000,INDEX(codetform,MATCH(Qualifikation!Q393,libtform,0))&lt;=10319900),IF(AND(INDEX(codetwolang,MATCH(Qualifikation!U393,libtwolang,0))&gt;=1,INDEX(codetwolang,MATCH(Qualifikation!U393,libtwolang,0))&lt;=999),TRUE,FALSE),IF(AND(INDEX(codetwolang,MATCH(Qualifikation!U393,libtwolang,0))&gt;=10,INDEX(codetwolang,MATCH(Qualifikation!U393,libtwolang,0))&lt;=99),FALSE,TRUE))))</f>
        <v/>
      </c>
      <c r="AE393" s="26" t="str">
        <f t="shared" si="129"/>
        <v/>
      </c>
      <c r="AF393" s="62" t="str">
        <f t="shared" si="138"/>
        <v/>
      </c>
    </row>
    <row r="394" spans="1:32" x14ac:dyDescent="0.2">
      <c r="A394" s="46" t="str">
        <f t="shared" si="130"/>
        <v/>
      </c>
      <c r="B394" s="46" t="str">
        <f t="shared" si="117"/>
        <v/>
      </c>
      <c r="C394" s="71" t="str">
        <f t="shared" si="118"/>
        <v/>
      </c>
      <c r="D394" s="62" t="str">
        <f t="shared" si="119"/>
        <v/>
      </c>
      <c r="E394" s="62" t="str">
        <f t="shared" si="120"/>
        <v/>
      </c>
      <c r="F394" s="72" t="str">
        <f t="shared" si="121"/>
        <v/>
      </c>
      <c r="G394" s="72" t="str">
        <f t="shared" si="122"/>
        <v/>
      </c>
      <c r="H394" s="63" t="str">
        <f t="shared" si="123"/>
        <v/>
      </c>
      <c r="I394" s="63" t="str">
        <f t="shared" si="124"/>
        <v/>
      </c>
      <c r="J394" s="70" t="str">
        <f t="shared" si="125"/>
        <v/>
      </c>
      <c r="K394" s="70" t="str">
        <f t="shared" si="126"/>
        <v/>
      </c>
      <c r="L394" s="122" t="str">
        <f t="shared" si="127"/>
        <v/>
      </c>
      <c r="M394" s="122" t="str">
        <f t="shared" si="128"/>
        <v/>
      </c>
      <c r="N394" s="121" t="str">
        <f>IF(B394&lt;&gt;"",IF(INDEX(ctrlage,B394)=TRUE,Lieferung!$B$15-(YEAR(INDEX(pgebdat,B394))),""),"")</f>
        <v/>
      </c>
      <c r="O394" s="115"/>
      <c r="P394" s="113"/>
      <c r="Q394" s="116"/>
      <c r="R394" s="149"/>
      <c r="S394" s="116"/>
      <c r="T394" s="116"/>
      <c r="U394" s="116"/>
      <c r="V394" s="113"/>
      <c r="W394" s="155" t="str">
        <f t="shared" si="131"/>
        <v/>
      </c>
      <c r="X394" s="26" t="str">
        <f t="shared" si="132"/>
        <v/>
      </c>
      <c r="Y394" s="26" t="str">
        <f t="shared" si="133"/>
        <v/>
      </c>
      <c r="Z394" s="26" t="str">
        <f t="shared" si="134"/>
        <v/>
      </c>
      <c r="AA394" s="26" t="str">
        <f t="shared" si="135"/>
        <v/>
      </c>
      <c r="AB394" s="26" t="str">
        <f t="shared" si="136"/>
        <v/>
      </c>
      <c r="AC394" s="26" t="str">
        <f t="shared" si="137"/>
        <v/>
      </c>
      <c r="AD394" s="26" t="str">
        <f>IF(OR(ISBLANK(U394),ISBLANK(Q394),U394="-"),"",IF(ISNA(MATCH(U394,libtwolang,0)),FALSE,IF(AND(Z394=TRUE,INDEX(codetform,MATCH(Qualifikation!Q394,libtform,0))&gt;=10311000,INDEX(codetform,MATCH(Qualifikation!Q394,libtform,0))&lt;=10319900),IF(AND(INDEX(codetwolang,MATCH(Qualifikation!U394,libtwolang,0))&gt;=1,INDEX(codetwolang,MATCH(Qualifikation!U394,libtwolang,0))&lt;=999),TRUE,FALSE),IF(AND(INDEX(codetwolang,MATCH(Qualifikation!U394,libtwolang,0))&gt;=10,INDEX(codetwolang,MATCH(Qualifikation!U394,libtwolang,0))&lt;=99),FALSE,TRUE))))</f>
        <v/>
      </c>
      <c r="AE394" s="26" t="str">
        <f t="shared" si="129"/>
        <v/>
      </c>
      <c r="AF394" s="62" t="str">
        <f t="shared" si="138"/>
        <v/>
      </c>
    </row>
    <row r="395" spans="1:32" x14ac:dyDescent="0.2">
      <c r="A395" s="46" t="str">
        <f t="shared" si="130"/>
        <v/>
      </c>
      <c r="B395" s="46" t="str">
        <f t="shared" si="117"/>
        <v/>
      </c>
      <c r="C395" s="71" t="str">
        <f t="shared" si="118"/>
        <v/>
      </c>
      <c r="D395" s="62" t="str">
        <f t="shared" si="119"/>
        <v/>
      </c>
      <c r="E395" s="62" t="str">
        <f t="shared" si="120"/>
        <v/>
      </c>
      <c r="F395" s="72" t="str">
        <f t="shared" si="121"/>
        <v/>
      </c>
      <c r="G395" s="72" t="str">
        <f t="shared" si="122"/>
        <v/>
      </c>
      <c r="H395" s="63" t="str">
        <f t="shared" si="123"/>
        <v/>
      </c>
      <c r="I395" s="63" t="str">
        <f t="shared" si="124"/>
        <v/>
      </c>
      <c r="J395" s="70" t="str">
        <f t="shared" si="125"/>
        <v/>
      </c>
      <c r="K395" s="70" t="str">
        <f t="shared" si="126"/>
        <v/>
      </c>
      <c r="L395" s="122" t="str">
        <f t="shared" si="127"/>
        <v/>
      </c>
      <c r="M395" s="122" t="str">
        <f t="shared" si="128"/>
        <v/>
      </c>
      <c r="N395" s="121" t="str">
        <f>IF(B395&lt;&gt;"",IF(INDEX(ctrlage,B395)=TRUE,Lieferung!$B$15-(YEAR(INDEX(pgebdat,B395))),""),"")</f>
        <v/>
      </c>
      <c r="O395" s="115"/>
      <c r="P395" s="113"/>
      <c r="Q395" s="116"/>
      <c r="R395" s="149"/>
      <c r="S395" s="116"/>
      <c r="T395" s="116"/>
      <c r="U395" s="116"/>
      <c r="V395" s="113"/>
      <c r="W395" s="155" t="str">
        <f t="shared" si="131"/>
        <v/>
      </c>
      <c r="X395" s="26" t="str">
        <f t="shared" si="132"/>
        <v/>
      </c>
      <c r="Y395" s="26" t="str">
        <f t="shared" si="133"/>
        <v/>
      </c>
      <c r="Z395" s="26" t="str">
        <f t="shared" si="134"/>
        <v/>
      </c>
      <c r="AA395" s="26" t="str">
        <f t="shared" si="135"/>
        <v/>
      </c>
      <c r="AB395" s="26" t="str">
        <f t="shared" si="136"/>
        <v/>
      </c>
      <c r="AC395" s="26" t="str">
        <f t="shared" si="137"/>
        <v/>
      </c>
      <c r="AD395" s="26" t="str">
        <f>IF(OR(ISBLANK(U395),ISBLANK(Q395),U395="-"),"",IF(ISNA(MATCH(U395,libtwolang,0)),FALSE,IF(AND(Z395=TRUE,INDEX(codetform,MATCH(Qualifikation!Q395,libtform,0))&gt;=10311000,INDEX(codetform,MATCH(Qualifikation!Q395,libtform,0))&lt;=10319900),IF(AND(INDEX(codetwolang,MATCH(Qualifikation!U395,libtwolang,0))&gt;=1,INDEX(codetwolang,MATCH(Qualifikation!U395,libtwolang,0))&lt;=999),TRUE,FALSE),IF(AND(INDEX(codetwolang,MATCH(Qualifikation!U395,libtwolang,0))&gt;=10,INDEX(codetwolang,MATCH(Qualifikation!U395,libtwolang,0))&lt;=99),FALSE,TRUE))))</f>
        <v/>
      </c>
      <c r="AE395" s="26" t="str">
        <f t="shared" si="129"/>
        <v/>
      </c>
      <c r="AF395" s="62" t="str">
        <f t="shared" si="138"/>
        <v/>
      </c>
    </row>
    <row r="396" spans="1:32" x14ac:dyDescent="0.2">
      <c r="A396" s="46" t="str">
        <f t="shared" si="130"/>
        <v/>
      </c>
      <c r="B396" s="46" t="str">
        <f t="shared" ref="B396:B459" si="139">IF(O396&lt;&gt;"",IF(ISNA(MATCH(O396,persid,0)),"",IF(MATCH(O396,persid,0)=0,"",MATCH(O396,persid,0))),"")</f>
        <v/>
      </c>
      <c r="C396" s="71" t="str">
        <f t="shared" ref="C396:C459" si="140">IF(B396&lt;&gt;"",IF(INDEX(pkatid,B396)&gt;0,INDEX(pkatid,B396),""),"")</f>
        <v/>
      </c>
      <c r="D396" s="62" t="str">
        <f t="shared" ref="D396:D459" si="141">IF(B396&lt;&gt;"",IF(INDEX(psex,B396)&gt;0,INDEX(psex,B396),""),"")</f>
        <v/>
      </c>
      <c r="E396" s="62" t="str">
        <f t="shared" ref="E396:E459" si="142">IF(B396&lt;&gt;"",INDEX(ctrlsex,B396),"")</f>
        <v/>
      </c>
      <c r="F396" s="72" t="str">
        <f t="shared" ref="F396:F459" si="143">IF(B396&lt;&gt;"",IF(INDEX(pgebdat,B396)&gt;0,INDEX(pgebdat,B396),""),"")</f>
        <v/>
      </c>
      <c r="G396" s="72" t="str">
        <f t="shared" ref="G396:G459" si="144">IF(B396&lt;&gt;"",INDEX(ctrlage,B396),"")</f>
        <v/>
      </c>
      <c r="H396" s="63" t="str">
        <f t="shared" ref="H396:H459" si="145">IF(B396&lt;&gt;"",IF(INDEX(pdom,B396)&gt;0,INDEX(pdom,B396),""),"")</f>
        <v/>
      </c>
      <c r="I396" s="63" t="str">
        <f t="shared" ref="I396:I459" si="146">IF(B396&lt;&gt;"",INDEX(ctrldom,B396),"")</f>
        <v/>
      </c>
      <c r="J396" s="70" t="str">
        <f t="shared" ref="J396:J459" si="147">IF(B396&lt;&gt;"",IF(INDEX(pid,B396)&gt;0,INDEX(pid,B396),""),"")</f>
        <v/>
      </c>
      <c r="K396" s="70" t="str">
        <f t="shared" ref="K396:K459" si="148">IF(B396&lt;&gt;"",CONCATENATE(J396,S396),"")</f>
        <v/>
      </c>
      <c r="L396" s="122" t="str">
        <f t="shared" ref="L396:L459" si="149">IF(B396&lt;&gt;"",IF(INDEX(pname,B396)&gt;0,INDEX(pname,B396),""),"")</f>
        <v/>
      </c>
      <c r="M396" s="122" t="str">
        <f t="shared" ref="M396:M459" si="150">IF(B396&lt;&gt;"",IF(INDEX(psurname,B396)&gt;0,INDEX(psurname,B396),""),"")</f>
        <v/>
      </c>
      <c r="N396" s="121" t="str">
        <f>IF(B396&lt;&gt;"",IF(INDEX(ctrlage,B396)=TRUE,Lieferung!$B$15-(YEAR(INDEX(pgebdat,B396))),""),"")</f>
        <v/>
      </c>
      <c r="O396" s="115"/>
      <c r="P396" s="113"/>
      <c r="Q396" s="116"/>
      <c r="R396" s="149"/>
      <c r="S396" s="116"/>
      <c r="T396" s="116"/>
      <c r="U396" s="116"/>
      <c r="V396" s="113"/>
      <c r="W396" s="155" t="str">
        <f t="shared" si="131"/>
        <v/>
      </c>
      <c r="X396" s="26" t="str">
        <f t="shared" si="132"/>
        <v/>
      </c>
      <c r="Y396" s="26" t="str">
        <f t="shared" si="133"/>
        <v/>
      </c>
      <c r="Z396" s="26" t="str">
        <f t="shared" si="134"/>
        <v/>
      </c>
      <c r="AA396" s="26" t="str">
        <f t="shared" si="135"/>
        <v/>
      </c>
      <c r="AB396" s="26" t="str">
        <f t="shared" si="136"/>
        <v/>
      </c>
      <c r="AC396" s="26" t="str">
        <f t="shared" si="137"/>
        <v/>
      </c>
      <c r="AD396" s="26" t="str">
        <f>IF(OR(ISBLANK(U396),ISBLANK(Q396),U396="-"),"",IF(ISNA(MATCH(U396,libtwolang,0)),FALSE,IF(AND(Z396=TRUE,INDEX(codetform,MATCH(Qualifikation!Q396,libtform,0))&gt;=10311000,INDEX(codetform,MATCH(Qualifikation!Q396,libtform,0))&lt;=10319900),IF(AND(INDEX(codetwolang,MATCH(Qualifikation!U396,libtwolang,0))&gt;=1,INDEX(codetwolang,MATCH(Qualifikation!U396,libtwolang,0))&lt;=999),TRUE,FALSE),IF(AND(INDEX(codetwolang,MATCH(Qualifikation!U396,libtwolang,0))&gt;=10,INDEX(codetwolang,MATCH(Qualifikation!U396,libtwolang,0))&lt;=99),FALSE,TRUE))))</f>
        <v/>
      </c>
      <c r="AE396" s="26" t="str">
        <f t="shared" ref="AE396:AE459" si="151">IF(OR(G396&lt;&gt;TRUE,Z396&lt;&gt;TRUE),"",IF(OR(N396&gt;INDEX(valmaxalt,MATCH(Q396,libtform,0)),N396&lt;INDEX(valminalt,MATCH(Q396,libtform,0))),FALSE,TRUE))</f>
        <v/>
      </c>
      <c r="AF396" s="62" t="str">
        <f t="shared" si="138"/>
        <v/>
      </c>
    </row>
    <row r="397" spans="1:32" x14ac:dyDescent="0.2">
      <c r="A397" s="46" t="str">
        <f t="shared" ref="A397:A460" si="152">IF(ISBLANK(O397),"",IF(COUNTA(P397:T397)&lt;5,"Unvollständig",IF(OR(COUNTIF(W397:AD397,FALSE)&gt;0,COUNTIF(W397:AC397,#N/A)&gt;0),"Fehler",IF(AE397=FALSE,"Achtung","OK"))))</f>
        <v/>
      </c>
      <c r="B397" s="46" t="str">
        <f t="shared" si="139"/>
        <v/>
      </c>
      <c r="C397" s="71" t="str">
        <f t="shared" si="140"/>
        <v/>
      </c>
      <c r="D397" s="62" t="str">
        <f t="shared" si="141"/>
        <v/>
      </c>
      <c r="E397" s="62" t="str">
        <f t="shared" si="142"/>
        <v/>
      </c>
      <c r="F397" s="72" t="str">
        <f t="shared" si="143"/>
        <v/>
      </c>
      <c r="G397" s="72" t="str">
        <f t="shared" si="144"/>
        <v/>
      </c>
      <c r="H397" s="63" t="str">
        <f t="shared" si="145"/>
        <v/>
      </c>
      <c r="I397" s="63" t="str">
        <f t="shared" si="146"/>
        <v/>
      </c>
      <c r="J397" s="70" t="str">
        <f t="shared" si="147"/>
        <v/>
      </c>
      <c r="K397" s="70" t="str">
        <f t="shared" si="148"/>
        <v/>
      </c>
      <c r="L397" s="122" t="str">
        <f t="shared" si="149"/>
        <v/>
      </c>
      <c r="M397" s="122" t="str">
        <f t="shared" si="150"/>
        <v/>
      </c>
      <c r="N397" s="121" t="str">
        <f>IF(B397&lt;&gt;"",IF(INDEX(ctrlage,B397)=TRUE,Lieferung!$B$15-(YEAR(INDEX(pgebdat,B397))),""),"")</f>
        <v/>
      </c>
      <c r="O397" s="115"/>
      <c r="P397" s="113"/>
      <c r="Q397" s="116"/>
      <c r="R397" s="149"/>
      <c r="S397" s="116"/>
      <c r="T397" s="116"/>
      <c r="U397" s="116"/>
      <c r="V397" s="113"/>
      <c r="W397" s="155" t="str">
        <f t="shared" ref="W397:W460" si="153">IF(K397="","",NOT(COUNTIF($K$12:$K$1011,$K397)&gt;1))</f>
        <v/>
      </c>
      <c r="X397" s="26" t="str">
        <f t="shared" si="132"/>
        <v/>
      </c>
      <c r="Y397" s="26" t="str">
        <f t="shared" si="133"/>
        <v/>
      </c>
      <c r="Z397" s="26" t="str">
        <f t="shared" si="134"/>
        <v/>
      </c>
      <c r="AA397" s="26" t="str">
        <f t="shared" si="135"/>
        <v/>
      </c>
      <c r="AB397" s="26" t="str">
        <f t="shared" si="136"/>
        <v/>
      </c>
      <c r="AC397" s="26" t="str">
        <f t="shared" si="137"/>
        <v/>
      </c>
      <c r="AD397" s="26" t="str">
        <f>IF(OR(ISBLANK(U397),ISBLANK(Q397),U397="-"),"",IF(ISNA(MATCH(U397,libtwolang,0)),FALSE,IF(AND(Z397=TRUE,INDEX(codetform,MATCH(Qualifikation!Q397,libtform,0))&gt;=10311000,INDEX(codetform,MATCH(Qualifikation!Q397,libtform,0))&lt;=10319900),IF(AND(INDEX(codetwolang,MATCH(Qualifikation!U397,libtwolang,0))&gt;=1,INDEX(codetwolang,MATCH(Qualifikation!U397,libtwolang,0))&lt;=999),TRUE,FALSE),IF(AND(INDEX(codetwolang,MATCH(Qualifikation!U397,libtwolang,0))&gt;=10,INDEX(codetwolang,MATCH(Qualifikation!U397,libtwolang,0))&lt;=99),FALSE,TRUE))))</f>
        <v/>
      </c>
      <c r="AE397" s="26" t="str">
        <f t="shared" si="151"/>
        <v/>
      </c>
      <c r="AF397" s="62" t="str">
        <f t="shared" si="138"/>
        <v/>
      </c>
    </row>
    <row r="398" spans="1:32" x14ac:dyDescent="0.2">
      <c r="A398" s="46" t="str">
        <f t="shared" si="152"/>
        <v/>
      </c>
      <c r="B398" s="46" t="str">
        <f t="shared" si="139"/>
        <v/>
      </c>
      <c r="C398" s="71" t="str">
        <f t="shared" si="140"/>
        <v/>
      </c>
      <c r="D398" s="62" t="str">
        <f t="shared" si="141"/>
        <v/>
      </c>
      <c r="E398" s="62" t="str">
        <f t="shared" si="142"/>
        <v/>
      </c>
      <c r="F398" s="72" t="str">
        <f t="shared" si="143"/>
        <v/>
      </c>
      <c r="G398" s="72" t="str">
        <f t="shared" si="144"/>
        <v/>
      </c>
      <c r="H398" s="63" t="str">
        <f t="shared" si="145"/>
        <v/>
      </c>
      <c r="I398" s="63" t="str">
        <f t="shared" si="146"/>
        <v/>
      </c>
      <c r="J398" s="70" t="str">
        <f t="shared" si="147"/>
        <v/>
      </c>
      <c r="K398" s="70" t="str">
        <f t="shared" si="148"/>
        <v/>
      </c>
      <c r="L398" s="122" t="str">
        <f t="shared" si="149"/>
        <v/>
      </c>
      <c r="M398" s="122" t="str">
        <f t="shared" si="150"/>
        <v/>
      </c>
      <c r="N398" s="121" t="str">
        <f>IF(B398&lt;&gt;"",IF(INDEX(ctrlage,B398)=TRUE,Lieferung!$B$15-(YEAR(INDEX(pgebdat,B398))),""),"")</f>
        <v/>
      </c>
      <c r="O398" s="115"/>
      <c r="P398" s="113"/>
      <c r="Q398" s="116"/>
      <c r="R398" s="149"/>
      <c r="S398" s="116"/>
      <c r="T398" s="116"/>
      <c r="U398" s="116"/>
      <c r="V398" s="113"/>
      <c r="W398" s="155" t="str">
        <f t="shared" si="153"/>
        <v/>
      </c>
      <c r="X398" s="26" t="str">
        <f t="shared" si="132"/>
        <v/>
      </c>
      <c r="Y398" s="26" t="str">
        <f t="shared" si="133"/>
        <v/>
      </c>
      <c r="Z398" s="26" t="str">
        <f t="shared" si="134"/>
        <v/>
      </c>
      <c r="AA398" s="26" t="str">
        <f t="shared" si="135"/>
        <v/>
      </c>
      <c r="AB398" s="26" t="str">
        <f t="shared" si="136"/>
        <v/>
      </c>
      <c r="AC398" s="26" t="str">
        <f t="shared" si="137"/>
        <v/>
      </c>
      <c r="AD398" s="26" t="str">
        <f>IF(OR(ISBLANK(U398),ISBLANK(Q398),U398="-"),"",IF(ISNA(MATCH(U398,libtwolang,0)),FALSE,IF(AND(Z398=TRUE,INDEX(codetform,MATCH(Qualifikation!Q398,libtform,0))&gt;=10311000,INDEX(codetform,MATCH(Qualifikation!Q398,libtform,0))&lt;=10319900),IF(AND(INDEX(codetwolang,MATCH(Qualifikation!U398,libtwolang,0))&gt;=1,INDEX(codetwolang,MATCH(Qualifikation!U398,libtwolang,0))&lt;=999),TRUE,FALSE),IF(AND(INDEX(codetwolang,MATCH(Qualifikation!U398,libtwolang,0))&gt;=10,INDEX(codetwolang,MATCH(Qualifikation!U398,libtwolang,0))&lt;=99),FALSE,TRUE))))</f>
        <v/>
      </c>
      <c r="AE398" s="26" t="str">
        <f t="shared" si="151"/>
        <v/>
      </c>
      <c r="AF398" s="62" t="str">
        <f t="shared" si="138"/>
        <v/>
      </c>
    </row>
    <row r="399" spans="1:32" x14ac:dyDescent="0.2">
      <c r="A399" s="46" t="str">
        <f t="shared" si="152"/>
        <v/>
      </c>
      <c r="B399" s="46" t="str">
        <f t="shared" si="139"/>
        <v/>
      </c>
      <c r="C399" s="71" t="str">
        <f t="shared" si="140"/>
        <v/>
      </c>
      <c r="D399" s="62" t="str">
        <f t="shared" si="141"/>
        <v/>
      </c>
      <c r="E399" s="62" t="str">
        <f t="shared" si="142"/>
        <v/>
      </c>
      <c r="F399" s="72" t="str">
        <f t="shared" si="143"/>
        <v/>
      </c>
      <c r="G399" s="72" t="str">
        <f t="shared" si="144"/>
        <v/>
      </c>
      <c r="H399" s="63" t="str">
        <f t="shared" si="145"/>
        <v/>
      </c>
      <c r="I399" s="63" t="str">
        <f t="shared" si="146"/>
        <v/>
      </c>
      <c r="J399" s="70" t="str">
        <f t="shared" si="147"/>
        <v/>
      </c>
      <c r="K399" s="70" t="str">
        <f t="shared" si="148"/>
        <v/>
      </c>
      <c r="L399" s="122" t="str">
        <f t="shared" si="149"/>
        <v/>
      </c>
      <c r="M399" s="122" t="str">
        <f t="shared" si="150"/>
        <v/>
      </c>
      <c r="N399" s="121" t="str">
        <f>IF(B399&lt;&gt;"",IF(INDEX(ctrlage,B399)=TRUE,Lieferung!$B$15-(YEAR(INDEX(pgebdat,B399))),""),"")</f>
        <v/>
      </c>
      <c r="O399" s="115"/>
      <c r="P399" s="113"/>
      <c r="Q399" s="116"/>
      <c r="R399" s="149"/>
      <c r="S399" s="116"/>
      <c r="T399" s="116"/>
      <c r="U399" s="116"/>
      <c r="V399" s="113"/>
      <c r="W399" s="155" t="str">
        <f t="shared" si="153"/>
        <v/>
      </c>
      <c r="X399" s="26" t="str">
        <f t="shared" si="132"/>
        <v/>
      </c>
      <c r="Y399" s="26" t="str">
        <f t="shared" si="133"/>
        <v/>
      </c>
      <c r="Z399" s="26" t="str">
        <f t="shared" si="134"/>
        <v/>
      </c>
      <c r="AA399" s="26" t="str">
        <f t="shared" si="135"/>
        <v/>
      </c>
      <c r="AB399" s="26" t="str">
        <f t="shared" si="136"/>
        <v/>
      </c>
      <c r="AC399" s="26" t="str">
        <f t="shared" si="137"/>
        <v/>
      </c>
      <c r="AD399" s="26" t="str">
        <f>IF(OR(ISBLANK(U399),ISBLANK(Q399),U399="-"),"",IF(ISNA(MATCH(U399,libtwolang,0)),FALSE,IF(AND(Z399=TRUE,INDEX(codetform,MATCH(Qualifikation!Q399,libtform,0))&gt;=10311000,INDEX(codetform,MATCH(Qualifikation!Q399,libtform,0))&lt;=10319900),IF(AND(INDEX(codetwolang,MATCH(Qualifikation!U399,libtwolang,0))&gt;=1,INDEX(codetwolang,MATCH(Qualifikation!U399,libtwolang,0))&lt;=999),TRUE,FALSE),IF(AND(INDEX(codetwolang,MATCH(Qualifikation!U399,libtwolang,0))&gt;=10,INDEX(codetwolang,MATCH(Qualifikation!U399,libtwolang,0))&lt;=99),FALSE,TRUE))))</f>
        <v/>
      </c>
      <c r="AE399" s="26" t="str">
        <f t="shared" si="151"/>
        <v/>
      </c>
      <c r="AF399" s="62" t="str">
        <f t="shared" si="138"/>
        <v/>
      </c>
    </row>
    <row r="400" spans="1:32" x14ac:dyDescent="0.2">
      <c r="A400" s="46" t="str">
        <f t="shared" si="152"/>
        <v/>
      </c>
      <c r="B400" s="46" t="str">
        <f t="shared" si="139"/>
        <v/>
      </c>
      <c r="C400" s="71" t="str">
        <f t="shared" si="140"/>
        <v/>
      </c>
      <c r="D400" s="62" t="str">
        <f t="shared" si="141"/>
        <v/>
      </c>
      <c r="E400" s="62" t="str">
        <f t="shared" si="142"/>
        <v/>
      </c>
      <c r="F400" s="72" t="str">
        <f t="shared" si="143"/>
        <v/>
      </c>
      <c r="G400" s="72" t="str">
        <f t="shared" si="144"/>
        <v/>
      </c>
      <c r="H400" s="63" t="str">
        <f t="shared" si="145"/>
        <v/>
      </c>
      <c r="I400" s="63" t="str">
        <f t="shared" si="146"/>
        <v/>
      </c>
      <c r="J400" s="70" t="str">
        <f t="shared" si="147"/>
        <v/>
      </c>
      <c r="K400" s="70" t="str">
        <f t="shared" si="148"/>
        <v/>
      </c>
      <c r="L400" s="122" t="str">
        <f t="shared" si="149"/>
        <v/>
      </c>
      <c r="M400" s="122" t="str">
        <f t="shared" si="150"/>
        <v/>
      </c>
      <c r="N400" s="121" t="str">
        <f>IF(B400&lt;&gt;"",IF(INDEX(ctrlage,B400)=TRUE,Lieferung!$B$15-(YEAR(INDEX(pgebdat,B400))),""),"")</f>
        <v/>
      </c>
      <c r="O400" s="115"/>
      <c r="P400" s="113"/>
      <c r="Q400" s="116"/>
      <c r="R400" s="149"/>
      <c r="S400" s="116"/>
      <c r="T400" s="116"/>
      <c r="U400" s="116"/>
      <c r="V400" s="113"/>
      <c r="W400" s="155" t="str">
        <f t="shared" si="153"/>
        <v/>
      </c>
      <c r="X400" s="26" t="str">
        <f t="shared" si="132"/>
        <v/>
      </c>
      <c r="Y400" s="26" t="str">
        <f t="shared" si="133"/>
        <v/>
      </c>
      <c r="Z400" s="26" t="str">
        <f t="shared" si="134"/>
        <v/>
      </c>
      <c r="AA400" s="26" t="str">
        <f t="shared" si="135"/>
        <v/>
      </c>
      <c r="AB400" s="26" t="str">
        <f t="shared" si="136"/>
        <v/>
      </c>
      <c r="AC400" s="26" t="str">
        <f t="shared" si="137"/>
        <v/>
      </c>
      <c r="AD400" s="26" t="str">
        <f>IF(OR(ISBLANK(U400),ISBLANK(Q400),U400="-"),"",IF(ISNA(MATCH(U400,libtwolang,0)),FALSE,IF(AND(Z400=TRUE,INDEX(codetform,MATCH(Qualifikation!Q400,libtform,0))&gt;=10311000,INDEX(codetform,MATCH(Qualifikation!Q400,libtform,0))&lt;=10319900),IF(AND(INDEX(codetwolang,MATCH(Qualifikation!U400,libtwolang,0))&gt;=1,INDEX(codetwolang,MATCH(Qualifikation!U400,libtwolang,0))&lt;=999),TRUE,FALSE),IF(AND(INDEX(codetwolang,MATCH(Qualifikation!U400,libtwolang,0))&gt;=10,INDEX(codetwolang,MATCH(Qualifikation!U400,libtwolang,0))&lt;=99),FALSE,TRUE))))</f>
        <v/>
      </c>
      <c r="AE400" s="26" t="str">
        <f t="shared" si="151"/>
        <v/>
      </c>
      <c r="AF400" s="62" t="str">
        <f t="shared" si="138"/>
        <v/>
      </c>
    </row>
    <row r="401" spans="1:32" x14ac:dyDescent="0.2">
      <c r="A401" s="46" t="str">
        <f t="shared" si="152"/>
        <v/>
      </c>
      <c r="B401" s="46" t="str">
        <f t="shared" si="139"/>
        <v/>
      </c>
      <c r="C401" s="71" t="str">
        <f t="shared" si="140"/>
        <v/>
      </c>
      <c r="D401" s="62" t="str">
        <f t="shared" si="141"/>
        <v/>
      </c>
      <c r="E401" s="62" t="str">
        <f t="shared" si="142"/>
        <v/>
      </c>
      <c r="F401" s="72" t="str">
        <f t="shared" si="143"/>
        <v/>
      </c>
      <c r="G401" s="72" t="str">
        <f t="shared" si="144"/>
        <v/>
      </c>
      <c r="H401" s="63" t="str">
        <f t="shared" si="145"/>
        <v/>
      </c>
      <c r="I401" s="63" t="str">
        <f t="shared" si="146"/>
        <v/>
      </c>
      <c r="J401" s="70" t="str">
        <f t="shared" si="147"/>
        <v/>
      </c>
      <c r="K401" s="70" t="str">
        <f t="shared" si="148"/>
        <v/>
      </c>
      <c r="L401" s="122" t="str">
        <f t="shared" si="149"/>
        <v/>
      </c>
      <c r="M401" s="122" t="str">
        <f t="shared" si="150"/>
        <v/>
      </c>
      <c r="N401" s="121" t="str">
        <f>IF(B401&lt;&gt;"",IF(INDEX(ctrlage,B401)=TRUE,Lieferung!$B$15-(YEAR(INDEX(pgebdat,B401))),""),"")</f>
        <v/>
      </c>
      <c r="O401" s="115"/>
      <c r="P401" s="113"/>
      <c r="Q401" s="116"/>
      <c r="R401" s="149"/>
      <c r="S401" s="116"/>
      <c r="T401" s="116"/>
      <c r="U401" s="116"/>
      <c r="V401" s="113"/>
      <c r="W401" s="155" t="str">
        <f t="shared" si="153"/>
        <v/>
      </c>
      <c r="X401" s="26" t="str">
        <f t="shared" si="132"/>
        <v/>
      </c>
      <c r="Y401" s="26" t="str">
        <f t="shared" si="133"/>
        <v/>
      </c>
      <c r="Z401" s="26" t="str">
        <f t="shared" si="134"/>
        <v/>
      </c>
      <c r="AA401" s="26" t="str">
        <f t="shared" si="135"/>
        <v/>
      </c>
      <c r="AB401" s="26" t="str">
        <f t="shared" si="136"/>
        <v/>
      </c>
      <c r="AC401" s="26" t="str">
        <f t="shared" si="137"/>
        <v/>
      </c>
      <c r="AD401" s="26" t="str">
        <f>IF(OR(ISBLANK(U401),ISBLANK(Q401),U401="-"),"",IF(ISNA(MATCH(U401,libtwolang,0)),FALSE,IF(AND(Z401=TRUE,INDEX(codetform,MATCH(Qualifikation!Q401,libtform,0))&gt;=10311000,INDEX(codetform,MATCH(Qualifikation!Q401,libtform,0))&lt;=10319900),IF(AND(INDEX(codetwolang,MATCH(Qualifikation!U401,libtwolang,0))&gt;=1,INDEX(codetwolang,MATCH(Qualifikation!U401,libtwolang,0))&lt;=999),TRUE,FALSE),IF(AND(INDEX(codetwolang,MATCH(Qualifikation!U401,libtwolang,0))&gt;=10,INDEX(codetwolang,MATCH(Qualifikation!U401,libtwolang,0))&lt;=99),FALSE,TRUE))))</f>
        <v/>
      </c>
      <c r="AE401" s="26" t="str">
        <f t="shared" si="151"/>
        <v/>
      </c>
      <c r="AF401" s="62" t="str">
        <f t="shared" si="138"/>
        <v/>
      </c>
    </row>
    <row r="402" spans="1:32" x14ac:dyDescent="0.2">
      <c r="A402" s="46" t="str">
        <f t="shared" si="152"/>
        <v/>
      </c>
      <c r="B402" s="46" t="str">
        <f t="shared" si="139"/>
        <v/>
      </c>
      <c r="C402" s="71" t="str">
        <f t="shared" si="140"/>
        <v/>
      </c>
      <c r="D402" s="62" t="str">
        <f t="shared" si="141"/>
        <v/>
      </c>
      <c r="E402" s="62" t="str">
        <f t="shared" si="142"/>
        <v/>
      </c>
      <c r="F402" s="72" t="str">
        <f t="shared" si="143"/>
        <v/>
      </c>
      <c r="G402" s="72" t="str">
        <f t="shared" si="144"/>
        <v/>
      </c>
      <c r="H402" s="63" t="str">
        <f t="shared" si="145"/>
        <v/>
      </c>
      <c r="I402" s="63" t="str">
        <f t="shared" si="146"/>
        <v/>
      </c>
      <c r="J402" s="70" t="str">
        <f t="shared" si="147"/>
        <v/>
      </c>
      <c r="K402" s="70" t="str">
        <f t="shared" si="148"/>
        <v/>
      </c>
      <c r="L402" s="122" t="str">
        <f t="shared" si="149"/>
        <v/>
      </c>
      <c r="M402" s="122" t="str">
        <f t="shared" si="150"/>
        <v/>
      </c>
      <c r="N402" s="121" t="str">
        <f>IF(B402&lt;&gt;"",IF(INDEX(ctrlage,B402)=TRUE,Lieferung!$B$15-(YEAR(INDEX(pgebdat,B402))),""),"")</f>
        <v/>
      </c>
      <c r="O402" s="115"/>
      <c r="P402" s="113"/>
      <c r="Q402" s="116"/>
      <c r="R402" s="149"/>
      <c r="S402" s="116"/>
      <c r="T402" s="116"/>
      <c r="U402" s="116"/>
      <c r="V402" s="113"/>
      <c r="W402" s="155" t="str">
        <f t="shared" si="153"/>
        <v/>
      </c>
      <c r="X402" s="26" t="str">
        <f t="shared" si="132"/>
        <v/>
      </c>
      <c r="Y402" s="26" t="str">
        <f t="shared" si="133"/>
        <v/>
      </c>
      <c r="Z402" s="26" t="str">
        <f t="shared" si="134"/>
        <v/>
      </c>
      <c r="AA402" s="26" t="str">
        <f t="shared" si="135"/>
        <v/>
      </c>
      <c r="AB402" s="26" t="str">
        <f t="shared" si="136"/>
        <v/>
      </c>
      <c r="AC402" s="26" t="str">
        <f t="shared" si="137"/>
        <v/>
      </c>
      <c r="AD402" s="26" t="str">
        <f>IF(OR(ISBLANK(U402),ISBLANK(Q402),U402="-"),"",IF(ISNA(MATCH(U402,libtwolang,0)),FALSE,IF(AND(Z402=TRUE,INDEX(codetform,MATCH(Qualifikation!Q402,libtform,0))&gt;=10311000,INDEX(codetform,MATCH(Qualifikation!Q402,libtform,0))&lt;=10319900),IF(AND(INDEX(codetwolang,MATCH(Qualifikation!U402,libtwolang,0))&gt;=1,INDEX(codetwolang,MATCH(Qualifikation!U402,libtwolang,0))&lt;=999),TRUE,FALSE),IF(AND(INDEX(codetwolang,MATCH(Qualifikation!U402,libtwolang,0))&gt;=10,INDEX(codetwolang,MATCH(Qualifikation!U402,libtwolang,0))&lt;=99),FALSE,TRUE))))</f>
        <v/>
      </c>
      <c r="AE402" s="26" t="str">
        <f t="shared" si="151"/>
        <v/>
      </c>
      <c r="AF402" s="62" t="str">
        <f t="shared" si="138"/>
        <v/>
      </c>
    </row>
    <row r="403" spans="1:32" x14ac:dyDescent="0.2">
      <c r="A403" s="46" t="str">
        <f t="shared" si="152"/>
        <v/>
      </c>
      <c r="B403" s="46" t="str">
        <f t="shared" si="139"/>
        <v/>
      </c>
      <c r="C403" s="71" t="str">
        <f t="shared" si="140"/>
        <v/>
      </c>
      <c r="D403" s="62" t="str">
        <f t="shared" si="141"/>
        <v/>
      </c>
      <c r="E403" s="62" t="str">
        <f t="shared" si="142"/>
        <v/>
      </c>
      <c r="F403" s="72" t="str">
        <f t="shared" si="143"/>
        <v/>
      </c>
      <c r="G403" s="72" t="str">
        <f t="shared" si="144"/>
        <v/>
      </c>
      <c r="H403" s="63" t="str">
        <f t="shared" si="145"/>
        <v/>
      </c>
      <c r="I403" s="63" t="str">
        <f t="shared" si="146"/>
        <v/>
      </c>
      <c r="J403" s="70" t="str">
        <f t="shared" si="147"/>
        <v/>
      </c>
      <c r="K403" s="70" t="str">
        <f t="shared" si="148"/>
        <v/>
      </c>
      <c r="L403" s="122" t="str">
        <f t="shared" si="149"/>
        <v/>
      </c>
      <c r="M403" s="122" t="str">
        <f t="shared" si="150"/>
        <v/>
      </c>
      <c r="N403" s="121" t="str">
        <f>IF(B403&lt;&gt;"",IF(INDEX(ctrlage,B403)=TRUE,Lieferung!$B$15-(YEAR(INDEX(pgebdat,B403))),""),"")</f>
        <v/>
      </c>
      <c r="O403" s="115"/>
      <c r="P403" s="113"/>
      <c r="Q403" s="116"/>
      <c r="R403" s="149"/>
      <c r="S403" s="116"/>
      <c r="T403" s="116"/>
      <c r="U403" s="116"/>
      <c r="V403" s="113"/>
      <c r="W403" s="155" t="str">
        <f t="shared" si="153"/>
        <v/>
      </c>
      <c r="X403" s="26" t="str">
        <f t="shared" si="132"/>
        <v/>
      </c>
      <c r="Y403" s="26" t="str">
        <f t="shared" si="133"/>
        <v/>
      </c>
      <c r="Z403" s="26" t="str">
        <f t="shared" si="134"/>
        <v/>
      </c>
      <c r="AA403" s="26" t="str">
        <f t="shared" si="135"/>
        <v/>
      </c>
      <c r="AB403" s="26" t="str">
        <f t="shared" si="136"/>
        <v/>
      </c>
      <c r="AC403" s="26" t="str">
        <f t="shared" si="137"/>
        <v/>
      </c>
      <c r="AD403" s="26" t="str">
        <f>IF(OR(ISBLANK(U403),ISBLANK(Q403),U403="-"),"",IF(ISNA(MATCH(U403,libtwolang,0)),FALSE,IF(AND(Z403=TRUE,INDEX(codetform,MATCH(Qualifikation!Q403,libtform,0))&gt;=10311000,INDEX(codetform,MATCH(Qualifikation!Q403,libtform,0))&lt;=10319900),IF(AND(INDEX(codetwolang,MATCH(Qualifikation!U403,libtwolang,0))&gt;=1,INDEX(codetwolang,MATCH(Qualifikation!U403,libtwolang,0))&lt;=999),TRUE,FALSE),IF(AND(INDEX(codetwolang,MATCH(Qualifikation!U403,libtwolang,0))&gt;=10,INDEX(codetwolang,MATCH(Qualifikation!U403,libtwolang,0))&lt;=99),FALSE,TRUE))))</f>
        <v/>
      </c>
      <c r="AE403" s="26" t="str">
        <f t="shared" si="151"/>
        <v/>
      </c>
      <c r="AF403" s="62" t="str">
        <f t="shared" si="138"/>
        <v/>
      </c>
    </row>
    <row r="404" spans="1:32" x14ac:dyDescent="0.2">
      <c r="A404" s="46" t="str">
        <f t="shared" si="152"/>
        <v/>
      </c>
      <c r="B404" s="46" t="str">
        <f t="shared" si="139"/>
        <v/>
      </c>
      <c r="C404" s="71" t="str">
        <f t="shared" si="140"/>
        <v/>
      </c>
      <c r="D404" s="62" t="str">
        <f t="shared" si="141"/>
        <v/>
      </c>
      <c r="E404" s="62" t="str">
        <f t="shared" si="142"/>
        <v/>
      </c>
      <c r="F404" s="72" t="str">
        <f t="shared" si="143"/>
        <v/>
      </c>
      <c r="G404" s="72" t="str">
        <f t="shared" si="144"/>
        <v/>
      </c>
      <c r="H404" s="63" t="str">
        <f t="shared" si="145"/>
        <v/>
      </c>
      <c r="I404" s="63" t="str">
        <f t="shared" si="146"/>
        <v/>
      </c>
      <c r="J404" s="70" t="str">
        <f t="shared" si="147"/>
        <v/>
      </c>
      <c r="K404" s="70" t="str">
        <f t="shared" si="148"/>
        <v/>
      </c>
      <c r="L404" s="122" t="str">
        <f t="shared" si="149"/>
        <v/>
      </c>
      <c r="M404" s="122" t="str">
        <f t="shared" si="150"/>
        <v/>
      </c>
      <c r="N404" s="121" t="str">
        <f>IF(B404&lt;&gt;"",IF(INDEX(ctrlage,B404)=TRUE,Lieferung!$B$15-(YEAR(INDEX(pgebdat,B404))),""),"")</f>
        <v/>
      </c>
      <c r="O404" s="115"/>
      <c r="P404" s="113"/>
      <c r="Q404" s="116"/>
      <c r="R404" s="149"/>
      <c r="S404" s="116"/>
      <c r="T404" s="116"/>
      <c r="U404" s="116"/>
      <c r="V404" s="113"/>
      <c r="W404" s="155" t="str">
        <f t="shared" si="153"/>
        <v/>
      </c>
      <c r="X404" s="26" t="str">
        <f t="shared" si="132"/>
        <v/>
      </c>
      <c r="Y404" s="26" t="str">
        <f t="shared" si="133"/>
        <v/>
      </c>
      <c r="Z404" s="26" t="str">
        <f t="shared" si="134"/>
        <v/>
      </c>
      <c r="AA404" s="26" t="str">
        <f t="shared" si="135"/>
        <v/>
      </c>
      <c r="AB404" s="26" t="str">
        <f t="shared" si="136"/>
        <v/>
      </c>
      <c r="AC404" s="26" t="str">
        <f t="shared" si="137"/>
        <v/>
      </c>
      <c r="AD404" s="26" t="str">
        <f>IF(OR(ISBLANK(U404),ISBLANK(Q404),U404="-"),"",IF(ISNA(MATCH(U404,libtwolang,0)),FALSE,IF(AND(Z404=TRUE,INDEX(codetform,MATCH(Qualifikation!Q404,libtform,0))&gt;=10311000,INDEX(codetform,MATCH(Qualifikation!Q404,libtform,0))&lt;=10319900),IF(AND(INDEX(codetwolang,MATCH(Qualifikation!U404,libtwolang,0))&gt;=1,INDEX(codetwolang,MATCH(Qualifikation!U404,libtwolang,0))&lt;=999),TRUE,FALSE),IF(AND(INDEX(codetwolang,MATCH(Qualifikation!U404,libtwolang,0))&gt;=10,INDEX(codetwolang,MATCH(Qualifikation!U404,libtwolang,0))&lt;=99),FALSE,TRUE))))</f>
        <v/>
      </c>
      <c r="AE404" s="26" t="str">
        <f t="shared" si="151"/>
        <v/>
      </c>
      <c r="AF404" s="62" t="str">
        <f t="shared" si="138"/>
        <v/>
      </c>
    </row>
    <row r="405" spans="1:32" x14ac:dyDescent="0.2">
      <c r="A405" s="46" t="str">
        <f t="shared" si="152"/>
        <v/>
      </c>
      <c r="B405" s="46" t="str">
        <f t="shared" si="139"/>
        <v/>
      </c>
      <c r="C405" s="71" t="str">
        <f t="shared" si="140"/>
        <v/>
      </c>
      <c r="D405" s="62" t="str">
        <f t="shared" si="141"/>
        <v/>
      </c>
      <c r="E405" s="62" t="str">
        <f t="shared" si="142"/>
        <v/>
      </c>
      <c r="F405" s="72" t="str">
        <f t="shared" si="143"/>
        <v/>
      </c>
      <c r="G405" s="72" t="str">
        <f t="shared" si="144"/>
        <v/>
      </c>
      <c r="H405" s="63" t="str">
        <f t="shared" si="145"/>
        <v/>
      </c>
      <c r="I405" s="63" t="str">
        <f t="shared" si="146"/>
        <v/>
      </c>
      <c r="J405" s="70" t="str">
        <f t="shared" si="147"/>
        <v/>
      </c>
      <c r="K405" s="70" t="str">
        <f t="shared" si="148"/>
        <v/>
      </c>
      <c r="L405" s="122" t="str">
        <f t="shared" si="149"/>
        <v/>
      </c>
      <c r="M405" s="122" t="str">
        <f t="shared" si="150"/>
        <v/>
      </c>
      <c r="N405" s="121" t="str">
        <f>IF(B405&lt;&gt;"",IF(INDEX(ctrlage,B405)=TRUE,Lieferung!$B$15-(YEAR(INDEX(pgebdat,B405))),""),"")</f>
        <v/>
      </c>
      <c r="O405" s="115"/>
      <c r="P405" s="113"/>
      <c r="Q405" s="116"/>
      <c r="R405" s="149"/>
      <c r="S405" s="116"/>
      <c r="T405" s="116"/>
      <c r="U405" s="116"/>
      <c r="V405" s="113"/>
      <c r="W405" s="155" t="str">
        <f t="shared" si="153"/>
        <v/>
      </c>
      <c r="X405" s="26" t="str">
        <f t="shared" si="132"/>
        <v/>
      </c>
      <c r="Y405" s="26" t="str">
        <f t="shared" si="133"/>
        <v/>
      </c>
      <c r="Z405" s="26" t="str">
        <f t="shared" si="134"/>
        <v/>
      </c>
      <c r="AA405" s="26" t="str">
        <f t="shared" si="135"/>
        <v/>
      </c>
      <c r="AB405" s="26" t="str">
        <f t="shared" si="136"/>
        <v/>
      </c>
      <c r="AC405" s="26" t="str">
        <f t="shared" si="137"/>
        <v/>
      </c>
      <c r="AD405" s="26" t="str">
        <f>IF(OR(ISBLANK(U405),ISBLANK(Q405),U405="-"),"",IF(ISNA(MATCH(U405,libtwolang,0)),FALSE,IF(AND(Z405=TRUE,INDEX(codetform,MATCH(Qualifikation!Q405,libtform,0))&gt;=10311000,INDEX(codetform,MATCH(Qualifikation!Q405,libtform,0))&lt;=10319900),IF(AND(INDEX(codetwolang,MATCH(Qualifikation!U405,libtwolang,0))&gt;=1,INDEX(codetwolang,MATCH(Qualifikation!U405,libtwolang,0))&lt;=999),TRUE,FALSE),IF(AND(INDEX(codetwolang,MATCH(Qualifikation!U405,libtwolang,0))&gt;=10,INDEX(codetwolang,MATCH(Qualifikation!U405,libtwolang,0))&lt;=99),FALSE,TRUE))))</f>
        <v/>
      </c>
      <c r="AE405" s="26" t="str">
        <f t="shared" si="151"/>
        <v/>
      </c>
      <c r="AF405" s="62" t="str">
        <f t="shared" si="138"/>
        <v/>
      </c>
    </row>
    <row r="406" spans="1:32" x14ac:dyDescent="0.2">
      <c r="A406" s="46" t="str">
        <f t="shared" si="152"/>
        <v/>
      </c>
      <c r="B406" s="46" t="str">
        <f t="shared" si="139"/>
        <v/>
      </c>
      <c r="C406" s="71" t="str">
        <f t="shared" si="140"/>
        <v/>
      </c>
      <c r="D406" s="62" t="str">
        <f t="shared" si="141"/>
        <v/>
      </c>
      <c r="E406" s="62" t="str">
        <f t="shared" si="142"/>
        <v/>
      </c>
      <c r="F406" s="72" t="str">
        <f t="shared" si="143"/>
        <v/>
      </c>
      <c r="G406" s="72" t="str">
        <f t="shared" si="144"/>
        <v/>
      </c>
      <c r="H406" s="63" t="str">
        <f t="shared" si="145"/>
        <v/>
      </c>
      <c r="I406" s="63" t="str">
        <f t="shared" si="146"/>
        <v/>
      </c>
      <c r="J406" s="70" t="str">
        <f t="shared" si="147"/>
        <v/>
      </c>
      <c r="K406" s="70" t="str">
        <f t="shared" si="148"/>
        <v/>
      </c>
      <c r="L406" s="122" t="str">
        <f t="shared" si="149"/>
        <v/>
      </c>
      <c r="M406" s="122" t="str">
        <f t="shared" si="150"/>
        <v/>
      </c>
      <c r="N406" s="121" t="str">
        <f>IF(B406&lt;&gt;"",IF(INDEX(ctrlage,B406)=TRUE,Lieferung!$B$15-(YEAR(INDEX(pgebdat,B406))),""),"")</f>
        <v/>
      </c>
      <c r="O406" s="115"/>
      <c r="P406" s="113"/>
      <c r="Q406" s="116"/>
      <c r="R406" s="149"/>
      <c r="S406" s="116"/>
      <c r="T406" s="116"/>
      <c r="U406" s="116"/>
      <c r="V406" s="113"/>
      <c r="W406" s="155" t="str">
        <f t="shared" si="153"/>
        <v/>
      </c>
      <c r="X406" s="26" t="str">
        <f t="shared" si="132"/>
        <v/>
      </c>
      <c r="Y406" s="26" t="str">
        <f t="shared" si="133"/>
        <v/>
      </c>
      <c r="Z406" s="26" t="str">
        <f t="shared" si="134"/>
        <v/>
      </c>
      <c r="AA406" s="26" t="str">
        <f t="shared" si="135"/>
        <v/>
      </c>
      <c r="AB406" s="26" t="str">
        <f t="shared" si="136"/>
        <v/>
      </c>
      <c r="AC406" s="26" t="str">
        <f t="shared" si="137"/>
        <v/>
      </c>
      <c r="AD406" s="26" t="str">
        <f>IF(OR(ISBLANK(U406),ISBLANK(Q406),U406="-"),"",IF(ISNA(MATCH(U406,libtwolang,0)),FALSE,IF(AND(Z406=TRUE,INDEX(codetform,MATCH(Qualifikation!Q406,libtform,0))&gt;=10311000,INDEX(codetform,MATCH(Qualifikation!Q406,libtform,0))&lt;=10319900),IF(AND(INDEX(codetwolang,MATCH(Qualifikation!U406,libtwolang,0))&gt;=1,INDEX(codetwolang,MATCH(Qualifikation!U406,libtwolang,0))&lt;=999),TRUE,FALSE),IF(AND(INDEX(codetwolang,MATCH(Qualifikation!U406,libtwolang,0))&gt;=10,INDEX(codetwolang,MATCH(Qualifikation!U406,libtwolang,0))&lt;=99),FALSE,TRUE))))</f>
        <v/>
      </c>
      <c r="AE406" s="26" t="str">
        <f t="shared" si="151"/>
        <v/>
      </c>
      <c r="AF406" s="62" t="str">
        <f t="shared" si="138"/>
        <v/>
      </c>
    </row>
    <row r="407" spans="1:32" x14ac:dyDescent="0.2">
      <c r="A407" s="46" t="str">
        <f t="shared" si="152"/>
        <v/>
      </c>
      <c r="B407" s="46" t="str">
        <f t="shared" si="139"/>
        <v/>
      </c>
      <c r="C407" s="71" t="str">
        <f t="shared" si="140"/>
        <v/>
      </c>
      <c r="D407" s="62" t="str">
        <f t="shared" si="141"/>
        <v/>
      </c>
      <c r="E407" s="62" t="str">
        <f t="shared" si="142"/>
        <v/>
      </c>
      <c r="F407" s="72" t="str">
        <f t="shared" si="143"/>
        <v/>
      </c>
      <c r="G407" s="72" t="str">
        <f t="shared" si="144"/>
        <v/>
      </c>
      <c r="H407" s="63" t="str">
        <f t="shared" si="145"/>
        <v/>
      </c>
      <c r="I407" s="63" t="str">
        <f t="shared" si="146"/>
        <v/>
      </c>
      <c r="J407" s="70" t="str">
        <f t="shared" si="147"/>
        <v/>
      </c>
      <c r="K407" s="70" t="str">
        <f t="shared" si="148"/>
        <v/>
      </c>
      <c r="L407" s="122" t="str">
        <f t="shared" si="149"/>
        <v/>
      </c>
      <c r="M407" s="122" t="str">
        <f t="shared" si="150"/>
        <v/>
      </c>
      <c r="N407" s="121" t="str">
        <f>IF(B407&lt;&gt;"",IF(INDEX(ctrlage,B407)=TRUE,Lieferung!$B$15-(YEAR(INDEX(pgebdat,B407))),""),"")</f>
        <v/>
      </c>
      <c r="O407" s="115"/>
      <c r="P407" s="113"/>
      <c r="Q407" s="116"/>
      <c r="R407" s="149"/>
      <c r="S407" s="116"/>
      <c r="T407" s="116"/>
      <c r="U407" s="116"/>
      <c r="V407" s="113"/>
      <c r="W407" s="155" t="str">
        <f t="shared" si="153"/>
        <v/>
      </c>
      <c r="X407" s="26" t="str">
        <f t="shared" si="132"/>
        <v/>
      </c>
      <c r="Y407" s="26" t="str">
        <f t="shared" si="133"/>
        <v/>
      </c>
      <c r="Z407" s="26" t="str">
        <f t="shared" si="134"/>
        <v/>
      </c>
      <c r="AA407" s="26" t="str">
        <f t="shared" si="135"/>
        <v/>
      </c>
      <c r="AB407" s="26" t="str">
        <f t="shared" si="136"/>
        <v/>
      </c>
      <c r="AC407" s="26" t="str">
        <f t="shared" si="137"/>
        <v/>
      </c>
      <c r="AD407" s="26" t="str">
        <f>IF(OR(ISBLANK(U407),ISBLANK(Q407),U407="-"),"",IF(ISNA(MATCH(U407,libtwolang,0)),FALSE,IF(AND(Z407=TRUE,INDEX(codetform,MATCH(Qualifikation!Q407,libtform,0))&gt;=10311000,INDEX(codetform,MATCH(Qualifikation!Q407,libtform,0))&lt;=10319900),IF(AND(INDEX(codetwolang,MATCH(Qualifikation!U407,libtwolang,0))&gt;=1,INDEX(codetwolang,MATCH(Qualifikation!U407,libtwolang,0))&lt;=999),TRUE,FALSE),IF(AND(INDEX(codetwolang,MATCH(Qualifikation!U407,libtwolang,0))&gt;=10,INDEX(codetwolang,MATCH(Qualifikation!U407,libtwolang,0))&lt;=99),FALSE,TRUE))))</f>
        <v/>
      </c>
      <c r="AE407" s="26" t="str">
        <f t="shared" si="151"/>
        <v/>
      </c>
      <c r="AF407" s="62" t="str">
        <f t="shared" si="138"/>
        <v/>
      </c>
    </row>
    <row r="408" spans="1:32" x14ac:dyDescent="0.2">
      <c r="A408" s="46" t="str">
        <f t="shared" si="152"/>
        <v/>
      </c>
      <c r="B408" s="46" t="str">
        <f t="shared" si="139"/>
        <v/>
      </c>
      <c r="C408" s="71" t="str">
        <f t="shared" si="140"/>
        <v/>
      </c>
      <c r="D408" s="62" t="str">
        <f t="shared" si="141"/>
        <v/>
      </c>
      <c r="E408" s="62" t="str">
        <f t="shared" si="142"/>
        <v/>
      </c>
      <c r="F408" s="72" t="str">
        <f t="shared" si="143"/>
        <v/>
      </c>
      <c r="G408" s="72" t="str">
        <f t="shared" si="144"/>
        <v/>
      </c>
      <c r="H408" s="63" t="str">
        <f t="shared" si="145"/>
        <v/>
      </c>
      <c r="I408" s="63" t="str">
        <f t="shared" si="146"/>
        <v/>
      </c>
      <c r="J408" s="70" t="str">
        <f t="shared" si="147"/>
        <v/>
      </c>
      <c r="K408" s="70" t="str">
        <f t="shared" si="148"/>
        <v/>
      </c>
      <c r="L408" s="122" t="str">
        <f t="shared" si="149"/>
        <v/>
      </c>
      <c r="M408" s="122" t="str">
        <f t="shared" si="150"/>
        <v/>
      </c>
      <c r="N408" s="121" t="str">
        <f>IF(B408&lt;&gt;"",IF(INDEX(ctrlage,B408)=TRUE,Lieferung!$B$15-(YEAR(INDEX(pgebdat,B408))),""),"")</f>
        <v/>
      </c>
      <c r="O408" s="115"/>
      <c r="P408" s="113"/>
      <c r="Q408" s="116"/>
      <c r="R408" s="149"/>
      <c r="S408" s="116"/>
      <c r="T408" s="116"/>
      <c r="U408" s="116"/>
      <c r="V408" s="113"/>
      <c r="W408" s="155" t="str">
        <f t="shared" si="153"/>
        <v/>
      </c>
      <c r="X408" s="26" t="str">
        <f t="shared" si="132"/>
        <v/>
      </c>
      <c r="Y408" s="26" t="str">
        <f t="shared" si="133"/>
        <v/>
      </c>
      <c r="Z408" s="26" t="str">
        <f t="shared" si="134"/>
        <v/>
      </c>
      <c r="AA408" s="26" t="str">
        <f t="shared" si="135"/>
        <v/>
      </c>
      <c r="AB408" s="26" t="str">
        <f t="shared" si="136"/>
        <v/>
      </c>
      <c r="AC408" s="26" t="str">
        <f t="shared" si="137"/>
        <v/>
      </c>
      <c r="AD408" s="26" t="str">
        <f>IF(OR(ISBLANK(U408),ISBLANK(Q408),U408="-"),"",IF(ISNA(MATCH(U408,libtwolang,0)),FALSE,IF(AND(Z408=TRUE,INDEX(codetform,MATCH(Qualifikation!Q408,libtform,0))&gt;=10311000,INDEX(codetform,MATCH(Qualifikation!Q408,libtform,0))&lt;=10319900),IF(AND(INDEX(codetwolang,MATCH(Qualifikation!U408,libtwolang,0))&gt;=1,INDEX(codetwolang,MATCH(Qualifikation!U408,libtwolang,0))&lt;=999),TRUE,FALSE),IF(AND(INDEX(codetwolang,MATCH(Qualifikation!U408,libtwolang,0))&gt;=10,INDEX(codetwolang,MATCH(Qualifikation!U408,libtwolang,0))&lt;=99),FALSE,TRUE))))</f>
        <v/>
      </c>
      <c r="AE408" s="26" t="str">
        <f t="shared" si="151"/>
        <v/>
      </c>
      <c r="AF408" s="62" t="str">
        <f t="shared" si="138"/>
        <v/>
      </c>
    </row>
    <row r="409" spans="1:32" x14ac:dyDescent="0.2">
      <c r="A409" s="46" t="str">
        <f t="shared" si="152"/>
        <v/>
      </c>
      <c r="B409" s="46" t="str">
        <f t="shared" si="139"/>
        <v/>
      </c>
      <c r="C409" s="71" t="str">
        <f t="shared" si="140"/>
        <v/>
      </c>
      <c r="D409" s="62" t="str">
        <f t="shared" si="141"/>
        <v/>
      </c>
      <c r="E409" s="62" t="str">
        <f t="shared" si="142"/>
        <v/>
      </c>
      <c r="F409" s="72" t="str">
        <f t="shared" si="143"/>
        <v/>
      </c>
      <c r="G409" s="72" t="str">
        <f t="shared" si="144"/>
        <v/>
      </c>
      <c r="H409" s="63" t="str">
        <f t="shared" si="145"/>
        <v/>
      </c>
      <c r="I409" s="63" t="str">
        <f t="shared" si="146"/>
        <v/>
      </c>
      <c r="J409" s="70" t="str">
        <f t="shared" si="147"/>
        <v/>
      </c>
      <c r="K409" s="70" t="str">
        <f t="shared" si="148"/>
        <v/>
      </c>
      <c r="L409" s="122" t="str">
        <f t="shared" si="149"/>
        <v/>
      </c>
      <c r="M409" s="122" t="str">
        <f t="shared" si="150"/>
        <v/>
      </c>
      <c r="N409" s="121" t="str">
        <f>IF(B409&lt;&gt;"",IF(INDEX(ctrlage,B409)=TRUE,Lieferung!$B$15-(YEAR(INDEX(pgebdat,B409))),""),"")</f>
        <v/>
      </c>
      <c r="O409" s="115"/>
      <c r="P409" s="113"/>
      <c r="Q409" s="116"/>
      <c r="R409" s="149"/>
      <c r="S409" s="116"/>
      <c r="T409" s="116"/>
      <c r="U409" s="116"/>
      <c r="V409" s="113"/>
      <c r="W409" s="155" t="str">
        <f t="shared" si="153"/>
        <v/>
      </c>
      <c r="X409" s="26" t="str">
        <f t="shared" si="132"/>
        <v/>
      </c>
      <c r="Y409" s="26" t="str">
        <f t="shared" si="133"/>
        <v/>
      </c>
      <c r="Z409" s="26" t="str">
        <f t="shared" si="134"/>
        <v/>
      </c>
      <c r="AA409" s="26" t="str">
        <f t="shared" si="135"/>
        <v/>
      </c>
      <c r="AB409" s="26" t="str">
        <f t="shared" si="136"/>
        <v/>
      </c>
      <c r="AC409" s="26" t="str">
        <f t="shared" si="137"/>
        <v/>
      </c>
      <c r="AD409" s="26" t="str">
        <f>IF(OR(ISBLANK(U409),ISBLANK(Q409),U409="-"),"",IF(ISNA(MATCH(U409,libtwolang,0)),FALSE,IF(AND(Z409=TRUE,INDEX(codetform,MATCH(Qualifikation!Q409,libtform,0))&gt;=10311000,INDEX(codetform,MATCH(Qualifikation!Q409,libtform,0))&lt;=10319900),IF(AND(INDEX(codetwolang,MATCH(Qualifikation!U409,libtwolang,0))&gt;=1,INDEX(codetwolang,MATCH(Qualifikation!U409,libtwolang,0))&lt;=999),TRUE,FALSE),IF(AND(INDEX(codetwolang,MATCH(Qualifikation!U409,libtwolang,0))&gt;=10,INDEX(codetwolang,MATCH(Qualifikation!U409,libtwolang,0))&lt;=99),FALSE,TRUE))))</f>
        <v/>
      </c>
      <c r="AE409" s="26" t="str">
        <f t="shared" si="151"/>
        <v/>
      </c>
      <c r="AF409" s="62" t="str">
        <f t="shared" si="138"/>
        <v/>
      </c>
    </row>
    <row r="410" spans="1:32" x14ac:dyDescent="0.2">
      <c r="A410" s="46" t="str">
        <f t="shared" si="152"/>
        <v/>
      </c>
      <c r="B410" s="46" t="str">
        <f t="shared" si="139"/>
        <v/>
      </c>
      <c r="C410" s="71" t="str">
        <f t="shared" si="140"/>
        <v/>
      </c>
      <c r="D410" s="62" t="str">
        <f t="shared" si="141"/>
        <v/>
      </c>
      <c r="E410" s="62" t="str">
        <f t="shared" si="142"/>
        <v/>
      </c>
      <c r="F410" s="72" t="str">
        <f t="shared" si="143"/>
        <v/>
      </c>
      <c r="G410" s="72" t="str">
        <f t="shared" si="144"/>
        <v/>
      </c>
      <c r="H410" s="63" t="str">
        <f t="shared" si="145"/>
        <v/>
      </c>
      <c r="I410" s="63" t="str">
        <f t="shared" si="146"/>
        <v/>
      </c>
      <c r="J410" s="70" t="str">
        <f t="shared" si="147"/>
        <v/>
      </c>
      <c r="K410" s="70" t="str">
        <f t="shared" si="148"/>
        <v/>
      </c>
      <c r="L410" s="122" t="str">
        <f t="shared" si="149"/>
        <v/>
      </c>
      <c r="M410" s="122" t="str">
        <f t="shared" si="150"/>
        <v/>
      </c>
      <c r="N410" s="121" t="str">
        <f>IF(B410&lt;&gt;"",IF(INDEX(ctrlage,B410)=TRUE,Lieferung!$B$15-(YEAR(INDEX(pgebdat,B410))),""),"")</f>
        <v/>
      </c>
      <c r="O410" s="115"/>
      <c r="P410" s="113"/>
      <c r="Q410" s="116"/>
      <c r="R410" s="149"/>
      <c r="S410" s="116"/>
      <c r="T410" s="116"/>
      <c r="U410" s="116"/>
      <c r="V410" s="113"/>
      <c r="W410" s="155" t="str">
        <f t="shared" si="153"/>
        <v/>
      </c>
      <c r="X410" s="26" t="str">
        <f t="shared" si="132"/>
        <v/>
      </c>
      <c r="Y410" s="26" t="str">
        <f t="shared" si="133"/>
        <v/>
      </c>
      <c r="Z410" s="26" t="str">
        <f t="shared" si="134"/>
        <v/>
      </c>
      <c r="AA410" s="26" t="str">
        <f t="shared" si="135"/>
        <v/>
      </c>
      <c r="AB410" s="26" t="str">
        <f t="shared" si="136"/>
        <v/>
      </c>
      <c r="AC410" s="26" t="str">
        <f t="shared" si="137"/>
        <v/>
      </c>
      <c r="AD410" s="26" t="str">
        <f>IF(OR(ISBLANK(U410),ISBLANK(Q410),U410="-"),"",IF(ISNA(MATCH(U410,libtwolang,0)),FALSE,IF(AND(Z410=TRUE,INDEX(codetform,MATCH(Qualifikation!Q410,libtform,0))&gt;=10311000,INDEX(codetform,MATCH(Qualifikation!Q410,libtform,0))&lt;=10319900),IF(AND(INDEX(codetwolang,MATCH(Qualifikation!U410,libtwolang,0))&gt;=1,INDEX(codetwolang,MATCH(Qualifikation!U410,libtwolang,0))&lt;=999),TRUE,FALSE),IF(AND(INDEX(codetwolang,MATCH(Qualifikation!U410,libtwolang,0))&gt;=10,INDEX(codetwolang,MATCH(Qualifikation!U410,libtwolang,0))&lt;=99),FALSE,TRUE))))</f>
        <v/>
      </c>
      <c r="AE410" s="26" t="str">
        <f t="shared" si="151"/>
        <v/>
      </c>
      <c r="AF410" s="62" t="str">
        <f t="shared" si="138"/>
        <v/>
      </c>
    </row>
    <row r="411" spans="1:32" x14ac:dyDescent="0.2">
      <c r="A411" s="46" t="str">
        <f t="shared" si="152"/>
        <v/>
      </c>
      <c r="B411" s="46" t="str">
        <f t="shared" si="139"/>
        <v/>
      </c>
      <c r="C411" s="71" t="str">
        <f t="shared" si="140"/>
        <v/>
      </c>
      <c r="D411" s="62" t="str">
        <f t="shared" si="141"/>
        <v/>
      </c>
      <c r="E411" s="62" t="str">
        <f t="shared" si="142"/>
        <v/>
      </c>
      <c r="F411" s="72" t="str">
        <f t="shared" si="143"/>
        <v/>
      </c>
      <c r="G411" s="72" t="str">
        <f t="shared" si="144"/>
        <v/>
      </c>
      <c r="H411" s="63" t="str">
        <f t="shared" si="145"/>
        <v/>
      </c>
      <c r="I411" s="63" t="str">
        <f t="shared" si="146"/>
        <v/>
      </c>
      <c r="J411" s="70" t="str">
        <f t="shared" si="147"/>
        <v/>
      </c>
      <c r="K411" s="70" t="str">
        <f t="shared" si="148"/>
        <v/>
      </c>
      <c r="L411" s="122" t="str">
        <f t="shared" si="149"/>
        <v/>
      </c>
      <c r="M411" s="122" t="str">
        <f t="shared" si="150"/>
        <v/>
      </c>
      <c r="N411" s="121" t="str">
        <f>IF(B411&lt;&gt;"",IF(INDEX(ctrlage,B411)=TRUE,Lieferung!$B$15-(YEAR(INDEX(pgebdat,B411))),""),"")</f>
        <v/>
      </c>
      <c r="O411" s="115"/>
      <c r="P411" s="113"/>
      <c r="Q411" s="116"/>
      <c r="R411" s="149"/>
      <c r="S411" s="116"/>
      <c r="T411" s="116"/>
      <c r="U411" s="116"/>
      <c r="V411" s="113"/>
      <c r="W411" s="155" t="str">
        <f t="shared" si="153"/>
        <v/>
      </c>
      <c r="X411" s="26" t="str">
        <f t="shared" si="132"/>
        <v/>
      </c>
      <c r="Y411" s="26" t="str">
        <f t="shared" si="133"/>
        <v/>
      </c>
      <c r="Z411" s="26" t="str">
        <f t="shared" si="134"/>
        <v/>
      </c>
      <c r="AA411" s="26" t="str">
        <f t="shared" si="135"/>
        <v/>
      </c>
      <c r="AB411" s="26" t="str">
        <f t="shared" si="136"/>
        <v/>
      </c>
      <c r="AC411" s="26" t="str">
        <f t="shared" si="137"/>
        <v/>
      </c>
      <c r="AD411" s="26" t="str">
        <f>IF(OR(ISBLANK(U411),ISBLANK(Q411),U411="-"),"",IF(ISNA(MATCH(U411,libtwolang,0)),FALSE,IF(AND(Z411=TRUE,INDEX(codetform,MATCH(Qualifikation!Q411,libtform,0))&gt;=10311000,INDEX(codetform,MATCH(Qualifikation!Q411,libtform,0))&lt;=10319900),IF(AND(INDEX(codetwolang,MATCH(Qualifikation!U411,libtwolang,0))&gt;=1,INDEX(codetwolang,MATCH(Qualifikation!U411,libtwolang,0))&lt;=999),TRUE,FALSE),IF(AND(INDEX(codetwolang,MATCH(Qualifikation!U411,libtwolang,0))&gt;=10,INDEX(codetwolang,MATCH(Qualifikation!U411,libtwolang,0))&lt;=99),FALSE,TRUE))))</f>
        <v/>
      </c>
      <c r="AE411" s="26" t="str">
        <f t="shared" si="151"/>
        <v/>
      </c>
      <c r="AF411" s="62" t="str">
        <f t="shared" si="138"/>
        <v/>
      </c>
    </row>
    <row r="412" spans="1:32" x14ac:dyDescent="0.2">
      <c r="A412" s="46" t="str">
        <f t="shared" si="152"/>
        <v/>
      </c>
      <c r="B412" s="46" t="str">
        <f t="shared" si="139"/>
        <v/>
      </c>
      <c r="C412" s="71" t="str">
        <f t="shared" si="140"/>
        <v/>
      </c>
      <c r="D412" s="62" t="str">
        <f t="shared" si="141"/>
        <v/>
      </c>
      <c r="E412" s="62" t="str">
        <f t="shared" si="142"/>
        <v/>
      </c>
      <c r="F412" s="72" t="str">
        <f t="shared" si="143"/>
        <v/>
      </c>
      <c r="G412" s="72" t="str">
        <f t="shared" si="144"/>
        <v/>
      </c>
      <c r="H412" s="63" t="str">
        <f t="shared" si="145"/>
        <v/>
      </c>
      <c r="I412" s="63" t="str">
        <f t="shared" si="146"/>
        <v/>
      </c>
      <c r="J412" s="70" t="str">
        <f t="shared" si="147"/>
        <v/>
      </c>
      <c r="K412" s="70" t="str">
        <f t="shared" si="148"/>
        <v/>
      </c>
      <c r="L412" s="122" t="str">
        <f t="shared" si="149"/>
        <v/>
      </c>
      <c r="M412" s="122" t="str">
        <f t="shared" si="150"/>
        <v/>
      </c>
      <c r="N412" s="121" t="str">
        <f>IF(B412&lt;&gt;"",IF(INDEX(ctrlage,B412)=TRUE,Lieferung!$B$15-(YEAR(INDEX(pgebdat,B412))),""),"")</f>
        <v/>
      </c>
      <c r="O412" s="115"/>
      <c r="P412" s="113"/>
      <c r="Q412" s="116"/>
      <c r="R412" s="149"/>
      <c r="S412" s="116"/>
      <c r="T412" s="116"/>
      <c r="U412" s="116"/>
      <c r="V412" s="113"/>
      <c r="W412" s="155" t="str">
        <f t="shared" si="153"/>
        <v/>
      </c>
      <c r="X412" s="26" t="str">
        <f t="shared" si="132"/>
        <v/>
      </c>
      <c r="Y412" s="26" t="str">
        <f t="shared" si="133"/>
        <v/>
      </c>
      <c r="Z412" s="26" t="str">
        <f t="shared" si="134"/>
        <v/>
      </c>
      <c r="AA412" s="26" t="str">
        <f t="shared" si="135"/>
        <v/>
      </c>
      <c r="AB412" s="26" t="str">
        <f t="shared" si="136"/>
        <v/>
      </c>
      <c r="AC412" s="26" t="str">
        <f t="shared" si="137"/>
        <v/>
      </c>
      <c r="AD412" s="26" t="str">
        <f>IF(OR(ISBLANK(U412),ISBLANK(Q412),U412="-"),"",IF(ISNA(MATCH(U412,libtwolang,0)),FALSE,IF(AND(Z412=TRUE,INDEX(codetform,MATCH(Qualifikation!Q412,libtform,0))&gt;=10311000,INDEX(codetform,MATCH(Qualifikation!Q412,libtform,0))&lt;=10319900),IF(AND(INDEX(codetwolang,MATCH(Qualifikation!U412,libtwolang,0))&gt;=1,INDEX(codetwolang,MATCH(Qualifikation!U412,libtwolang,0))&lt;=999),TRUE,FALSE),IF(AND(INDEX(codetwolang,MATCH(Qualifikation!U412,libtwolang,0))&gt;=10,INDEX(codetwolang,MATCH(Qualifikation!U412,libtwolang,0))&lt;=99),FALSE,TRUE))))</f>
        <v/>
      </c>
      <c r="AE412" s="26" t="str">
        <f t="shared" si="151"/>
        <v/>
      </c>
      <c r="AF412" s="62" t="str">
        <f t="shared" si="138"/>
        <v/>
      </c>
    </row>
    <row r="413" spans="1:32" x14ac:dyDescent="0.2">
      <c r="A413" s="46" t="str">
        <f t="shared" si="152"/>
        <v/>
      </c>
      <c r="B413" s="46" t="str">
        <f t="shared" si="139"/>
        <v/>
      </c>
      <c r="C413" s="71" t="str">
        <f t="shared" si="140"/>
        <v/>
      </c>
      <c r="D413" s="62" t="str">
        <f t="shared" si="141"/>
        <v/>
      </c>
      <c r="E413" s="62" t="str">
        <f t="shared" si="142"/>
        <v/>
      </c>
      <c r="F413" s="72" t="str">
        <f t="shared" si="143"/>
        <v/>
      </c>
      <c r="G413" s="72" t="str">
        <f t="shared" si="144"/>
        <v/>
      </c>
      <c r="H413" s="63" t="str">
        <f t="shared" si="145"/>
        <v/>
      </c>
      <c r="I413" s="63" t="str">
        <f t="shared" si="146"/>
        <v/>
      </c>
      <c r="J413" s="70" t="str">
        <f t="shared" si="147"/>
        <v/>
      </c>
      <c r="K413" s="70" t="str">
        <f t="shared" si="148"/>
        <v/>
      </c>
      <c r="L413" s="122" t="str">
        <f t="shared" si="149"/>
        <v/>
      </c>
      <c r="M413" s="122" t="str">
        <f t="shared" si="150"/>
        <v/>
      </c>
      <c r="N413" s="121" t="str">
        <f>IF(B413&lt;&gt;"",IF(INDEX(ctrlage,B413)=TRUE,Lieferung!$B$15-(YEAR(INDEX(pgebdat,B413))),""),"")</f>
        <v/>
      </c>
      <c r="O413" s="115"/>
      <c r="P413" s="113"/>
      <c r="Q413" s="116"/>
      <c r="R413" s="149"/>
      <c r="S413" s="116"/>
      <c r="T413" s="116"/>
      <c r="U413" s="116"/>
      <c r="V413" s="113"/>
      <c r="W413" s="155" t="str">
        <f t="shared" si="153"/>
        <v/>
      </c>
      <c r="X413" s="26" t="str">
        <f t="shared" si="132"/>
        <v/>
      </c>
      <c r="Y413" s="26" t="str">
        <f t="shared" si="133"/>
        <v/>
      </c>
      <c r="Z413" s="26" t="str">
        <f t="shared" si="134"/>
        <v/>
      </c>
      <c r="AA413" s="26" t="str">
        <f t="shared" si="135"/>
        <v/>
      </c>
      <c r="AB413" s="26" t="str">
        <f t="shared" si="136"/>
        <v/>
      </c>
      <c r="AC413" s="26" t="str">
        <f t="shared" si="137"/>
        <v/>
      </c>
      <c r="AD413" s="26" t="str">
        <f>IF(OR(ISBLANK(U413),ISBLANK(Q413),U413="-"),"",IF(ISNA(MATCH(U413,libtwolang,0)),FALSE,IF(AND(Z413=TRUE,INDEX(codetform,MATCH(Qualifikation!Q413,libtform,0))&gt;=10311000,INDEX(codetform,MATCH(Qualifikation!Q413,libtform,0))&lt;=10319900),IF(AND(INDEX(codetwolang,MATCH(Qualifikation!U413,libtwolang,0))&gt;=1,INDEX(codetwolang,MATCH(Qualifikation!U413,libtwolang,0))&lt;=999),TRUE,FALSE),IF(AND(INDEX(codetwolang,MATCH(Qualifikation!U413,libtwolang,0))&gt;=10,INDEX(codetwolang,MATCH(Qualifikation!U413,libtwolang,0))&lt;=99),FALSE,TRUE))))</f>
        <v/>
      </c>
      <c r="AE413" s="26" t="str">
        <f t="shared" si="151"/>
        <v/>
      </c>
      <c r="AF413" s="62" t="str">
        <f t="shared" si="138"/>
        <v/>
      </c>
    </row>
    <row r="414" spans="1:32" x14ac:dyDescent="0.2">
      <c r="A414" s="46" t="str">
        <f t="shared" si="152"/>
        <v/>
      </c>
      <c r="B414" s="46" t="str">
        <f t="shared" si="139"/>
        <v/>
      </c>
      <c r="C414" s="71" t="str">
        <f t="shared" si="140"/>
        <v/>
      </c>
      <c r="D414" s="62" t="str">
        <f t="shared" si="141"/>
        <v/>
      </c>
      <c r="E414" s="62" t="str">
        <f t="shared" si="142"/>
        <v/>
      </c>
      <c r="F414" s="72" t="str">
        <f t="shared" si="143"/>
        <v/>
      </c>
      <c r="G414" s="72" t="str">
        <f t="shared" si="144"/>
        <v/>
      </c>
      <c r="H414" s="63" t="str">
        <f t="shared" si="145"/>
        <v/>
      </c>
      <c r="I414" s="63" t="str">
        <f t="shared" si="146"/>
        <v/>
      </c>
      <c r="J414" s="70" t="str">
        <f t="shared" si="147"/>
        <v/>
      </c>
      <c r="K414" s="70" t="str">
        <f t="shared" si="148"/>
        <v/>
      </c>
      <c r="L414" s="122" t="str">
        <f t="shared" si="149"/>
        <v/>
      </c>
      <c r="M414" s="122" t="str">
        <f t="shared" si="150"/>
        <v/>
      </c>
      <c r="N414" s="121" t="str">
        <f>IF(B414&lt;&gt;"",IF(INDEX(ctrlage,B414)=TRUE,Lieferung!$B$15-(YEAR(INDEX(pgebdat,B414))),""),"")</f>
        <v/>
      </c>
      <c r="O414" s="115"/>
      <c r="P414" s="113"/>
      <c r="Q414" s="116"/>
      <c r="R414" s="149"/>
      <c r="S414" s="116"/>
      <c r="T414" s="116"/>
      <c r="U414" s="116"/>
      <c r="V414" s="113"/>
      <c r="W414" s="155" t="str">
        <f t="shared" si="153"/>
        <v/>
      </c>
      <c r="X414" s="26" t="str">
        <f t="shared" si="132"/>
        <v/>
      </c>
      <c r="Y414" s="26" t="str">
        <f t="shared" si="133"/>
        <v/>
      </c>
      <c r="Z414" s="26" t="str">
        <f t="shared" si="134"/>
        <v/>
      </c>
      <c r="AA414" s="26" t="str">
        <f t="shared" si="135"/>
        <v/>
      </c>
      <c r="AB414" s="26" t="str">
        <f t="shared" si="136"/>
        <v/>
      </c>
      <c r="AC414" s="26" t="str">
        <f t="shared" si="137"/>
        <v/>
      </c>
      <c r="AD414" s="26" t="str">
        <f>IF(OR(ISBLANK(U414),ISBLANK(Q414),U414="-"),"",IF(ISNA(MATCH(U414,libtwolang,0)),FALSE,IF(AND(Z414=TRUE,INDEX(codetform,MATCH(Qualifikation!Q414,libtform,0))&gt;=10311000,INDEX(codetform,MATCH(Qualifikation!Q414,libtform,0))&lt;=10319900),IF(AND(INDEX(codetwolang,MATCH(Qualifikation!U414,libtwolang,0))&gt;=1,INDEX(codetwolang,MATCH(Qualifikation!U414,libtwolang,0))&lt;=999),TRUE,FALSE),IF(AND(INDEX(codetwolang,MATCH(Qualifikation!U414,libtwolang,0))&gt;=10,INDEX(codetwolang,MATCH(Qualifikation!U414,libtwolang,0))&lt;=99),FALSE,TRUE))))</f>
        <v/>
      </c>
      <c r="AE414" s="26" t="str">
        <f t="shared" si="151"/>
        <v/>
      </c>
      <c r="AF414" s="62" t="str">
        <f t="shared" si="138"/>
        <v/>
      </c>
    </row>
    <row r="415" spans="1:32" x14ac:dyDescent="0.2">
      <c r="A415" s="46" t="str">
        <f t="shared" si="152"/>
        <v/>
      </c>
      <c r="B415" s="46" t="str">
        <f t="shared" si="139"/>
        <v/>
      </c>
      <c r="C415" s="71" t="str">
        <f t="shared" si="140"/>
        <v/>
      </c>
      <c r="D415" s="62" t="str">
        <f t="shared" si="141"/>
        <v/>
      </c>
      <c r="E415" s="62" t="str">
        <f t="shared" si="142"/>
        <v/>
      </c>
      <c r="F415" s="72" t="str">
        <f t="shared" si="143"/>
        <v/>
      </c>
      <c r="G415" s="72" t="str">
        <f t="shared" si="144"/>
        <v/>
      </c>
      <c r="H415" s="63" t="str">
        <f t="shared" si="145"/>
        <v/>
      </c>
      <c r="I415" s="63" t="str">
        <f t="shared" si="146"/>
        <v/>
      </c>
      <c r="J415" s="70" t="str">
        <f t="shared" si="147"/>
        <v/>
      </c>
      <c r="K415" s="70" t="str">
        <f t="shared" si="148"/>
        <v/>
      </c>
      <c r="L415" s="122" t="str">
        <f t="shared" si="149"/>
        <v/>
      </c>
      <c r="M415" s="122" t="str">
        <f t="shared" si="150"/>
        <v/>
      </c>
      <c r="N415" s="121" t="str">
        <f>IF(B415&lt;&gt;"",IF(INDEX(ctrlage,B415)=TRUE,Lieferung!$B$15-(YEAR(INDEX(pgebdat,B415))),""),"")</f>
        <v/>
      </c>
      <c r="O415" s="115"/>
      <c r="P415" s="113"/>
      <c r="Q415" s="116"/>
      <c r="R415" s="149"/>
      <c r="S415" s="116"/>
      <c r="T415" s="116"/>
      <c r="U415" s="116"/>
      <c r="V415" s="113"/>
      <c r="W415" s="155" t="str">
        <f t="shared" si="153"/>
        <v/>
      </c>
      <c r="X415" s="26" t="str">
        <f t="shared" si="132"/>
        <v/>
      </c>
      <c r="Y415" s="26" t="str">
        <f t="shared" si="133"/>
        <v/>
      </c>
      <c r="Z415" s="26" t="str">
        <f t="shared" si="134"/>
        <v/>
      </c>
      <c r="AA415" s="26" t="str">
        <f t="shared" si="135"/>
        <v/>
      </c>
      <c r="AB415" s="26" t="str">
        <f t="shared" si="136"/>
        <v/>
      </c>
      <c r="AC415" s="26" t="str">
        <f t="shared" si="137"/>
        <v/>
      </c>
      <c r="AD415" s="26" t="str">
        <f>IF(OR(ISBLANK(U415),ISBLANK(Q415),U415="-"),"",IF(ISNA(MATCH(U415,libtwolang,0)),FALSE,IF(AND(Z415=TRUE,INDEX(codetform,MATCH(Qualifikation!Q415,libtform,0))&gt;=10311000,INDEX(codetform,MATCH(Qualifikation!Q415,libtform,0))&lt;=10319900),IF(AND(INDEX(codetwolang,MATCH(Qualifikation!U415,libtwolang,0))&gt;=1,INDEX(codetwolang,MATCH(Qualifikation!U415,libtwolang,0))&lt;=999),TRUE,FALSE),IF(AND(INDEX(codetwolang,MATCH(Qualifikation!U415,libtwolang,0))&gt;=10,INDEX(codetwolang,MATCH(Qualifikation!U415,libtwolang,0))&lt;=99),FALSE,TRUE))))</f>
        <v/>
      </c>
      <c r="AE415" s="26" t="str">
        <f t="shared" si="151"/>
        <v/>
      </c>
      <c r="AF415" s="62" t="str">
        <f t="shared" si="138"/>
        <v/>
      </c>
    </row>
    <row r="416" spans="1:32" x14ac:dyDescent="0.2">
      <c r="A416" s="46" t="str">
        <f t="shared" si="152"/>
        <v/>
      </c>
      <c r="B416" s="46" t="str">
        <f t="shared" si="139"/>
        <v/>
      </c>
      <c r="C416" s="71" t="str">
        <f t="shared" si="140"/>
        <v/>
      </c>
      <c r="D416" s="62" t="str">
        <f t="shared" si="141"/>
        <v/>
      </c>
      <c r="E416" s="62" t="str">
        <f t="shared" si="142"/>
        <v/>
      </c>
      <c r="F416" s="72" t="str">
        <f t="shared" si="143"/>
        <v/>
      </c>
      <c r="G416" s="72" t="str">
        <f t="shared" si="144"/>
        <v/>
      </c>
      <c r="H416" s="63" t="str">
        <f t="shared" si="145"/>
        <v/>
      </c>
      <c r="I416" s="63" t="str">
        <f t="shared" si="146"/>
        <v/>
      </c>
      <c r="J416" s="70" t="str">
        <f t="shared" si="147"/>
        <v/>
      </c>
      <c r="K416" s="70" t="str">
        <f t="shared" si="148"/>
        <v/>
      </c>
      <c r="L416" s="122" t="str">
        <f t="shared" si="149"/>
        <v/>
      </c>
      <c r="M416" s="122" t="str">
        <f t="shared" si="150"/>
        <v/>
      </c>
      <c r="N416" s="121" t="str">
        <f>IF(B416&lt;&gt;"",IF(INDEX(ctrlage,B416)=TRUE,Lieferung!$B$15-(YEAR(INDEX(pgebdat,B416))),""),"")</f>
        <v/>
      </c>
      <c r="O416" s="115"/>
      <c r="P416" s="113"/>
      <c r="Q416" s="116"/>
      <c r="R416" s="149"/>
      <c r="S416" s="116"/>
      <c r="T416" s="116"/>
      <c r="U416" s="116"/>
      <c r="V416" s="113"/>
      <c r="W416" s="155" t="str">
        <f t="shared" si="153"/>
        <v/>
      </c>
      <c r="X416" s="26" t="str">
        <f t="shared" si="132"/>
        <v/>
      </c>
      <c r="Y416" s="26" t="str">
        <f t="shared" si="133"/>
        <v/>
      </c>
      <c r="Z416" s="26" t="str">
        <f t="shared" si="134"/>
        <v/>
      </c>
      <c r="AA416" s="26" t="str">
        <f t="shared" si="135"/>
        <v/>
      </c>
      <c r="AB416" s="26" t="str">
        <f t="shared" si="136"/>
        <v/>
      </c>
      <c r="AC416" s="26" t="str">
        <f t="shared" si="137"/>
        <v/>
      </c>
      <c r="AD416" s="26" t="str">
        <f>IF(OR(ISBLANK(U416),ISBLANK(Q416),U416="-"),"",IF(ISNA(MATCH(U416,libtwolang,0)),FALSE,IF(AND(Z416=TRUE,INDEX(codetform,MATCH(Qualifikation!Q416,libtform,0))&gt;=10311000,INDEX(codetform,MATCH(Qualifikation!Q416,libtform,0))&lt;=10319900),IF(AND(INDEX(codetwolang,MATCH(Qualifikation!U416,libtwolang,0))&gt;=1,INDEX(codetwolang,MATCH(Qualifikation!U416,libtwolang,0))&lt;=999),TRUE,FALSE),IF(AND(INDEX(codetwolang,MATCH(Qualifikation!U416,libtwolang,0))&gt;=10,INDEX(codetwolang,MATCH(Qualifikation!U416,libtwolang,0))&lt;=99),FALSE,TRUE))))</f>
        <v/>
      </c>
      <c r="AE416" s="26" t="str">
        <f t="shared" si="151"/>
        <v/>
      </c>
      <c r="AF416" s="62" t="str">
        <f t="shared" si="138"/>
        <v/>
      </c>
    </row>
    <row r="417" spans="1:32" x14ac:dyDescent="0.2">
      <c r="A417" s="46" t="str">
        <f t="shared" si="152"/>
        <v/>
      </c>
      <c r="B417" s="46" t="str">
        <f t="shared" si="139"/>
        <v/>
      </c>
      <c r="C417" s="71" t="str">
        <f t="shared" si="140"/>
        <v/>
      </c>
      <c r="D417" s="62" t="str">
        <f t="shared" si="141"/>
        <v/>
      </c>
      <c r="E417" s="62" t="str">
        <f t="shared" si="142"/>
        <v/>
      </c>
      <c r="F417" s="72" t="str">
        <f t="shared" si="143"/>
        <v/>
      </c>
      <c r="G417" s="72" t="str">
        <f t="shared" si="144"/>
        <v/>
      </c>
      <c r="H417" s="63" t="str">
        <f t="shared" si="145"/>
        <v/>
      </c>
      <c r="I417" s="63" t="str">
        <f t="shared" si="146"/>
        <v/>
      </c>
      <c r="J417" s="70" t="str">
        <f t="shared" si="147"/>
        <v/>
      </c>
      <c r="K417" s="70" t="str">
        <f t="shared" si="148"/>
        <v/>
      </c>
      <c r="L417" s="122" t="str">
        <f t="shared" si="149"/>
        <v/>
      </c>
      <c r="M417" s="122" t="str">
        <f t="shared" si="150"/>
        <v/>
      </c>
      <c r="N417" s="121" t="str">
        <f>IF(B417&lt;&gt;"",IF(INDEX(ctrlage,B417)=TRUE,Lieferung!$B$15-(YEAR(INDEX(pgebdat,B417))),""),"")</f>
        <v/>
      </c>
      <c r="O417" s="115"/>
      <c r="P417" s="113"/>
      <c r="Q417" s="116"/>
      <c r="R417" s="149"/>
      <c r="S417" s="116"/>
      <c r="T417" s="116"/>
      <c r="U417" s="116"/>
      <c r="V417" s="113"/>
      <c r="W417" s="155" t="str">
        <f t="shared" si="153"/>
        <v/>
      </c>
      <c r="X417" s="26" t="str">
        <f t="shared" si="132"/>
        <v/>
      </c>
      <c r="Y417" s="26" t="str">
        <f t="shared" si="133"/>
        <v/>
      </c>
      <c r="Z417" s="26" t="str">
        <f t="shared" si="134"/>
        <v/>
      </c>
      <c r="AA417" s="26" t="str">
        <f t="shared" si="135"/>
        <v/>
      </c>
      <c r="AB417" s="26" t="str">
        <f t="shared" si="136"/>
        <v/>
      </c>
      <c r="AC417" s="26" t="str">
        <f t="shared" si="137"/>
        <v/>
      </c>
      <c r="AD417" s="26" t="str">
        <f>IF(OR(ISBLANK(U417),ISBLANK(Q417),U417="-"),"",IF(ISNA(MATCH(U417,libtwolang,0)),FALSE,IF(AND(Z417=TRUE,INDEX(codetform,MATCH(Qualifikation!Q417,libtform,0))&gt;=10311000,INDEX(codetform,MATCH(Qualifikation!Q417,libtform,0))&lt;=10319900),IF(AND(INDEX(codetwolang,MATCH(Qualifikation!U417,libtwolang,0))&gt;=1,INDEX(codetwolang,MATCH(Qualifikation!U417,libtwolang,0))&lt;=999),TRUE,FALSE),IF(AND(INDEX(codetwolang,MATCH(Qualifikation!U417,libtwolang,0))&gt;=10,INDEX(codetwolang,MATCH(Qualifikation!U417,libtwolang,0))&lt;=99),FALSE,TRUE))))</f>
        <v/>
      </c>
      <c r="AE417" s="26" t="str">
        <f t="shared" si="151"/>
        <v/>
      </c>
      <c r="AF417" s="62" t="str">
        <f t="shared" si="138"/>
        <v/>
      </c>
    </row>
    <row r="418" spans="1:32" x14ac:dyDescent="0.2">
      <c r="A418" s="46" t="str">
        <f t="shared" si="152"/>
        <v/>
      </c>
      <c r="B418" s="46" t="str">
        <f t="shared" si="139"/>
        <v/>
      </c>
      <c r="C418" s="71" t="str">
        <f t="shared" si="140"/>
        <v/>
      </c>
      <c r="D418" s="62" t="str">
        <f t="shared" si="141"/>
        <v/>
      </c>
      <c r="E418" s="62" t="str">
        <f t="shared" si="142"/>
        <v/>
      </c>
      <c r="F418" s="72" t="str">
        <f t="shared" si="143"/>
        <v/>
      </c>
      <c r="G418" s="72" t="str">
        <f t="shared" si="144"/>
        <v/>
      </c>
      <c r="H418" s="63" t="str">
        <f t="shared" si="145"/>
        <v/>
      </c>
      <c r="I418" s="63" t="str">
        <f t="shared" si="146"/>
        <v/>
      </c>
      <c r="J418" s="70" t="str">
        <f t="shared" si="147"/>
        <v/>
      </c>
      <c r="K418" s="70" t="str">
        <f t="shared" si="148"/>
        <v/>
      </c>
      <c r="L418" s="122" t="str">
        <f t="shared" si="149"/>
        <v/>
      </c>
      <c r="M418" s="122" t="str">
        <f t="shared" si="150"/>
        <v/>
      </c>
      <c r="N418" s="121" t="str">
        <f>IF(B418&lt;&gt;"",IF(INDEX(ctrlage,B418)=TRUE,Lieferung!$B$15-(YEAR(INDEX(pgebdat,B418))),""),"")</f>
        <v/>
      </c>
      <c r="O418" s="115"/>
      <c r="P418" s="113"/>
      <c r="Q418" s="116"/>
      <c r="R418" s="149"/>
      <c r="S418" s="116"/>
      <c r="T418" s="116"/>
      <c r="U418" s="116"/>
      <c r="V418" s="113"/>
      <c r="W418" s="155" t="str">
        <f t="shared" si="153"/>
        <v/>
      </c>
      <c r="X418" s="26" t="str">
        <f t="shared" si="132"/>
        <v/>
      </c>
      <c r="Y418" s="26" t="str">
        <f t="shared" si="133"/>
        <v/>
      </c>
      <c r="Z418" s="26" t="str">
        <f t="shared" si="134"/>
        <v/>
      </c>
      <c r="AA418" s="26" t="str">
        <f t="shared" si="135"/>
        <v/>
      </c>
      <c r="AB418" s="26" t="str">
        <f t="shared" si="136"/>
        <v/>
      </c>
      <c r="AC418" s="26" t="str">
        <f t="shared" si="137"/>
        <v/>
      </c>
      <c r="AD418" s="26" t="str">
        <f>IF(OR(ISBLANK(U418),ISBLANK(Q418),U418="-"),"",IF(ISNA(MATCH(U418,libtwolang,0)),FALSE,IF(AND(Z418=TRUE,INDEX(codetform,MATCH(Qualifikation!Q418,libtform,0))&gt;=10311000,INDEX(codetform,MATCH(Qualifikation!Q418,libtform,0))&lt;=10319900),IF(AND(INDEX(codetwolang,MATCH(Qualifikation!U418,libtwolang,0))&gt;=1,INDEX(codetwolang,MATCH(Qualifikation!U418,libtwolang,0))&lt;=999),TRUE,FALSE),IF(AND(INDEX(codetwolang,MATCH(Qualifikation!U418,libtwolang,0))&gt;=10,INDEX(codetwolang,MATCH(Qualifikation!U418,libtwolang,0))&lt;=99),FALSE,TRUE))))</f>
        <v/>
      </c>
      <c r="AE418" s="26" t="str">
        <f t="shared" si="151"/>
        <v/>
      </c>
      <c r="AF418" s="62" t="str">
        <f t="shared" si="138"/>
        <v/>
      </c>
    </row>
    <row r="419" spans="1:32" x14ac:dyDescent="0.2">
      <c r="A419" s="46" t="str">
        <f t="shared" si="152"/>
        <v/>
      </c>
      <c r="B419" s="46" t="str">
        <f t="shared" si="139"/>
        <v/>
      </c>
      <c r="C419" s="71" t="str">
        <f t="shared" si="140"/>
        <v/>
      </c>
      <c r="D419" s="62" t="str">
        <f t="shared" si="141"/>
        <v/>
      </c>
      <c r="E419" s="62" t="str">
        <f t="shared" si="142"/>
        <v/>
      </c>
      <c r="F419" s="72" t="str">
        <f t="shared" si="143"/>
        <v/>
      </c>
      <c r="G419" s="72" t="str">
        <f t="shared" si="144"/>
        <v/>
      </c>
      <c r="H419" s="63" t="str">
        <f t="shared" si="145"/>
        <v/>
      </c>
      <c r="I419" s="63" t="str">
        <f t="shared" si="146"/>
        <v/>
      </c>
      <c r="J419" s="70" t="str">
        <f t="shared" si="147"/>
        <v/>
      </c>
      <c r="K419" s="70" t="str">
        <f t="shared" si="148"/>
        <v/>
      </c>
      <c r="L419" s="122" t="str">
        <f t="shared" si="149"/>
        <v/>
      </c>
      <c r="M419" s="122" t="str">
        <f t="shared" si="150"/>
        <v/>
      </c>
      <c r="N419" s="121" t="str">
        <f>IF(B419&lt;&gt;"",IF(INDEX(ctrlage,B419)=TRUE,Lieferung!$B$15-(YEAR(INDEX(pgebdat,B419))),""),"")</f>
        <v/>
      </c>
      <c r="O419" s="115"/>
      <c r="P419" s="113"/>
      <c r="Q419" s="116"/>
      <c r="R419" s="149"/>
      <c r="S419" s="116"/>
      <c r="T419" s="116"/>
      <c r="U419" s="116"/>
      <c r="V419" s="113"/>
      <c r="W419" s="155" t="str">
        <f t="shared" si="153"/>
        <v/>
      </c>
      <c r="X419" s="26" t="str">
        <f t="shared" si="132"/>
        <v/>
      </c>
      <c r="Y419" s="26" t="str">
        <f t="shared" si="133"/>
        <v/>
      </c>
      <c r="Z419" s="26" t="str">
        <f t="shared" si="134"/>
        <v/>
      </c>
      <c r="AA419" s="26" t="str">
        <f t="shared" si="135"/>
        <v/>
      </c>
      <c r="AB419" s="26" t="str">
        <f t="shared" si="136"/>
        <v/>
      </c>
      <c r="AC419" s="26" t="str">
        <f t="shared" si="137"/>
        <v/>
      </c>
      <c r="AD419" s="26" t="str">
        <f>IF(OR(ISBLANK(U419),ISBLANK(Q419),U419="-"),"",IF(ISNA(MATCH(U419,libtwolang,0)),FALSE,IF(AND(Z419=TRUE,INDEX(codetform,MATCH(Qualifikation!Q419,libtform,0))&gt;=10311000,INDEX(codetform,MATCH(Qualifikation!Q419,libtform,0))&lt;=10319900),IF(AND(INDEX(codetwolang,MATCH(Qualifikation!U419,libtwolang,0))&gt;=1,INDEX(codetwolang,MATCH(Qualifikation!U419,libtwolang,0))&lt;=999),TRUE,FALSE),IF(AND(INDEX(codetwolang,MATCH(Qualifikation!U419,libtwolang,0))&gt;=10,INDEX(codetwolang,MATCH(Qualifikation!U419,libtwolang,0))&lt;=99),FALSE,TRUE))))</f>
        <v/>
      </c>
      <c r="AE419" s="26" t="str">
        <f t="shared" si="151"/>
        <v/>
      </c>
      <c r="AF419" s="62" t="str">
        <f t="shared" si="138"/>
        <v/>
      </c>
    </row>
    <row r="420" spans="1:32" x14ac:dyDescent="0.2">
      <c r="A420" s="46" t="str">
        <f t="shared" si="152"/>
        <v/>
      </c>
      <c r="B420" s="46" t="str">
        <f t="shared" si="139"/>
        <v/>
      </c>
      <c r="C420" s="71" t="str">
        <f t="shared" si="140"/>
        <v/>
      </c>
      <c r="D420" s="62" t="str">
        <f t="shared" si="141"/>
        <v/>
      </c>
      <c r="E420" s="62" t="str">
        <f t="shared" si="142"/>
        <v/>
      </c>
      <c r="F420" s="72" t="str">
        <f t="shared" si="143"/>
        <v/>
      </c>
      <c r="G420" s="72" t="str">
        <f t="shared" si="144"/>
        <v/>
      </c>
      <c r="H420" s="63" t="str">
        <f t="shared" si="145"/>
        <v/>
      </c>
      <c r="I420" s="63" t="str">
        <f t="shared" si="146"/>
        <v/>
      </c>
      <c r="J420" s="70" t="str">
        <f t="shared" si="147"/>
        <v/>
      </c>
      <c r="K420" s="70" t="str">
        <f t="shared" si="148"/>
        <v/>
      </c>
      <c r="L420" s="122" t="str">
        <f t="shared" si="149"/>
        <v/>
      </c>
      <c r="M420" s="122" t="str">
        <f t="shared" si="150"/>
        <v/>
      </c>
      <c r="N420" s="121" t="str">
        <f>IF(B420&lt;&gt;"",IF(INDEX(ctrlage,B420)=TRUE,Lieferung!$B$15-(YEAR(INDEX(pgebdat,B420))),""),"")</f>
        <v/>
      </c>
      <c r="O420" s="115"/>
      <c r="P420" s="113"/>
      <c r="Q420" s="116"/>
      <c r="R420" s="149"/>
      <c r="S420" s="116"/>
      <c r="T420" s="116"/>
      <c r="U420" s="116"/>
      <c r="V420" s="113"/>
      <c r="W420" s="155" t="str">
        <f t="shared" si="153"/>
        <v/>
      </c>
      <c r="X420" s="26" t="str">
        <f t="shared" si="132"/>
        <v/>
      </c>
      <c r="Y420" s="26" t="str">
        <f t="shared" si="133"/>
        <v/>
      </c>
      <c r="Z420" s="26" t="str">
        <f t="shared" si="134"/>
        <v/>
      </c>
      <c r="AA420" s="26" t="str">
        <f t="shared" si="135"/>
        <v/>
      </c>
      <c r="AB420" s="26" t="str">
        <f t="shared" si="136"/>
        <v/>
      </c>
      <c r="AC420" s="26" t="str">
        <f t="shared" si="137"/>
        <v/>
      </c>
      <c r="AD420" s="26" t="str">
        <f>IF(OR(ISBLANK(U420),ISBLANK(Q420),U420="-"),"",IF(ISNA(MATCH(U420,libtwolang,0)),FALSE,IF(AND(Z420=TRUE,INDEX(codetform,MATCH(Qualifikation!Q420,libtform,0))&gt;=10311000,INDEX(codetform,MATCH(Qualifikation!Q420,libtform,0))&lt;=10319900),IF(AND(INDEX(codetwolang,MATCH(Qualifikation!U420,libtwolang,0))&gt;=1,INDEX(codetwolang,MATCH(Qualifikation!U420,libtwolang,0))&lt;=999),TRUE,FALSE),IF(AND(INDEX(codetwolang,MATCH(Qualifikation!U420,libtwolang,0))&gt;=10,INDEX(codetwolang,MATCH(Qualifikation!U420,libtwolang,0))&lt;=99),FALSE,TRUE))))</f>
        <v/>
      </c>
      <c r="AE420" s="26" t="str">
        <f t="shared" si="151"/>
        <v/>
      </c>
      <c r="AF420" s="62" t="str">
        <f t="shared" si="138"/>
        <v/>
      </c>
    </row>
    <row r="421" spans="1:32" x14ac:dyDescent="0.2">
      <c r="A421" s="46" t="str">
        <f t="shared" si="152"/>
        <v/>
      </c>
      <c r="B421" s="46" t="str">
        <f t="shared" si="139"/>
        <v/>
      </c>
      <c r="C421" s="71" t="str">
        <f t="shared" si="140"/>
        <v/>
      </c>
      <c r="D421" s="62" t="str">
        <f t="shared" si="141"/>
        <v/>
      </c>
      <c r="E421" s="62" t="str">
        <f t="shared" si="142"/>
        <v/>
      </c>
      <c r="F421" s="72" t="str">
        <f t="shared" si="143"/>
        <v/>
      </c>
      <c r="G421" s="72" t="str">
        <f t="shared" si="144"/>
        <v/>
      </c>
      <c r="H421" s="63" t="str">
        <f t="shared" si="145"/>
        <v/>
      </c>
      <c r="I421" s="63" t="str">
        <f t="shared" si="146"/>
        <v/>
      </c>
      <c r="J421" s="70" t="str">
        <f t="shared" si="147"/>
        <v/>
      </c>
      <c r="K421" s="70" t="str">
        <f t="shared" si="148"/>
        <v/>
      </c>
      <c r="L421" s="122" t="str">
        <f t="shared" si="149"/>
        <v/>
      </c>
      <c r="M421" s="122" t="str">
        <f t="shared" si="150"/>
        <v/>
      </c>
      <c r="N421" s="121" t="str">
        <f>IF(B421&lt;&gt;"",IF(INDEX(ctrlage,B421)=TRUE,Lieferung!$B$15-(YEAR(INDEX(pgebdat,B421))),""),"")</f>
        <v/>
      </c>
      <c r="O421" s="115"/>
      <c r="P421" s="113"/>
      <c r="Q421" s="116"/>
      <c r="R421" s="149"/>
      <c r="S421" s="116"/>
      <c r="T421" s="116"/>
      <c r="U421" s="116"/>
      <c r="V421" s="113"/>
      <c r="W421" s="155" t="str">
        <f t="shared" si="153"/>
        <v/>
      </c>
      <c r="X421" s="26" t="str">
        <f t="shared" si="132"/>
        <v/>
      </c>
      <c r="Y421" s="26" t="str">
        <f t="shared" si="133"/>
        <v/>
      </c>
      <c r="Z421" s="26" t="str">
        <f t="shared" si="134"/>
        <v/>
      </c>
      <c r="AA421" s="26" t="str">
        <f t="shared" si="135"/>
        <v/>
      </c>
      <c r="AB421" s="26" t="str">
        <f t="shared" si="136"/>
        <v/>
      </c>
      <c r="AC421" s="26" t="str">
        <f t="shared" si="137"/>
        <v/>
      </c>
      <c r="AD421" s="26" t="str">
        <f>IF(OR(ISBLANK(U421),ISBLANK(Q421),U421="-"),"",IF(ISNA(MATCH(U421,libtwolang,0)),FALSE,IF(AND(Z421=TRUE,INDEX(codetform,MATCH(Qualifikation!Q421,libtform,0))&gt;=10311000,INDEX(codetform,MATCH(Qualifikation!Q421,libtform,0))&lt;=10319900),IF(AND(INDEX(codetwolang,MATCH(Qualifikation!U421,libtwolang,0))&gt;=1,INDEX(codetwolang,MATCH(Qualifikation!U421,libtwolang,0))&lt;=999),TRUE,FALSE),IF(AND(INDEX(codetwolang,MATCH(Qualifikation!U421,libtwolang,0))&gt;=10,INDEX(codetwolang,MATCH(Qualifikation!U421,libtwolang,0))&lt;=99),FALSE,TRUE))))</f>
        <v/>
      </c>
      <c r="AE421" s="26" t="str">
        <f t="shared" si="151"/>
        <v/>
      </c>
      <c r="AF421" s="62" t="str">
        <f t="shared" si="138"/>
        <v/>
      </c>
    </row>
    <row r="422" spans="1:32" x14ac:dyDescent="0.2">
      <c r="A422" s="46" t="str">
        <f t="shared" si="152"/>
        <v/>
      </c>
      <c r="B422" s="46" t="str">
        <f t="shared" si="139"/>
        <v/>
      </c>
      <c r="C422" s="71" t="str">
        <f t="shared" si="140"/>
        <v/>
      </c>
      <c r="D422" s="62" t="str">
        <f t="shared" si="141"/>
        <v/>
      </c>
      <c r="E422" s="62" t="str">
        <f t="shared" si="142"/>
        <v/>
      </c>
      <c r="F422" s="72" t="str">
        <f t="shared" si="143"/>
        <v/>
      </c>
      <c r="G422" s="72" t="str">
        <f t="shared" si="144"/>
        <v/>
      </c>
      <c r="H422" s="63" t="str">
        <f t="shared" si="145"/>
        <v/>
      </c>
      <c r="I422" s="63" t="str">
        <f t="shared" si="146"/>
        <v/>
      </c>
      <c r="J422" s="70" t="str">
        <f t="shared" si="147"/>
        <v/>
      </c>
      <c r="K422" s="70" t="str">
        <f t="shared" si="148"/>
        <v/>
      </c>
      <c r="L422" s="122" t="str">
        <f t="shared" si="149"/>
        <v/>
      </c>
      <c r="M422" s="122" t="str">
        <f t="shared" si="150"/>
        <v/>
      </c>
      <c r="N422" s="121" t="str">
        <f>IF(B422&lt;&gt;"",IF(INDEX(ctrlage,B422)=TRUE,Lieferung!$B$15-(YEAR(INDEX(pgebdat,B422))),""),"")</f>
        <v/>
      </c>
      <c r="O422" s="115"/>
      <c r="P422" s="113"/>
      <c r="Q422" s="116"/>
      <c r="R422" s="149"/>
      <c r="S422" s="116"/>
      <c r="T422" s="116"/>
      <c r="U422" s="116"/>
      <c r="V422" s="113"/>
      <c r="W422" s="155" t="str">
        <f t="shared" si="153"/>
        <v/>
      </c>
      <c r="X422" s="26" t="str">
        <f t="shared" si="132"/>
        <v/>
      </c>
      <c r="Y422" s="26" t="str">
        <f t="shared" si="133"/>
        <v/>
      </c>
      <c r="Z422" s="26" t="str">
        <f t="shared" si="134"/>
        <v/>
      </c>
      <c r="AA422" s="26" t="str">
        <f t="shared" si="135"/>
        <v/>
      </c>
      <c r="AB422" s="26" t="str">
        <f t="shared" si="136"/>
        <v/>
      </c>
      <c r="AC422" s="26" t="str">
        <f t="shared" si="137"/>
        <v/>
      </c>
      <c r="AD422" s="26" t="str">
        <f>IF(OR(ISBLANK(U422),ISBLANK(Q422),U422="-"),"",IF(ISNA(MATCH(U422,libtwolang,0)),FALSE,IF(AND(Z422=TRUE,INDEX(codetform,MATCH(Qualifikation!Q422,libtform,0))&gt;=10311000,INDEX(codetform,MATCH(Qualifikation!Q422,libtform,0))&lt;=10319900),IF(AND(INDEX(codetwolang,MATCH(Qualifikation!U422,libtwolang,0))&gt;=1,INDEX(codetwolang,MATCH(Qualifikation!U422,libtwolang,0))&lt;=999),TRUE,FALSE),IF(AND(INDEX(codetwolang,MATCH(Qualifikation!U422,libtwolang,0))&gt;=10,INDEX(codetwolang,MATCH(Qualifikation!U422,libtwolang,0))&lt;=99),FALSE,TRUE))))</f>
        <v/>
      </c>
      <c r="AE422" s="26" t="str">
        <f t="shared" si="151"/>
        <v/>
      </c>
      <c r="AF422" s="62" t="str">
        <f t="shared" si="138"/>
        <v/>
      </c>
    </row>
    <row r="423" spans="1:32" x14ac:dyDescent="0.2">
      <c r="A423" s="46" t="str">
        <f t="shared" si="152"/>
        <v/>
      </c>
      <c r="B423" s="46" t="str">
        <f t="shared" si="139"/>
        <v/>
      </c>
      <c r="C423" s="71" t="str">
        <f t="shared" si="140"/>
        <v/>
      </c>
      <c r="D423" s="62" t="str">
        <f t="shared" si="141"/>
        <v/>
      </c>
      <c r="E423" s="62" t="str">
        <f t="shared" si="142"/>
        <v/>
      </c>
      <c r="F423" s="72" t="str">
        <f t="shared" si="143"/>
        <v/>
      </c>
      <c r="G423" s="72" t="str">
        <f t="shared" si="144"/>
        <v/>
      </c>
      <c r="H423" s="63" t="str">
        <f t="shared" si="145"/>
        <v/>
      </c>
      <c r="I423" s="63" t="str">
        <f t="shared" si="146"/>
        <v/>
      </c>
      <c r="J423" s="70" t="str">
        <f t="shared" si="147"/>
        <v/>
      </c>
      <c r="K423" s="70" t="str">
        <f t="shared" si="148"/>
        <v/>
      </c>
      <c r="L423" s="122" t="str">
        <f t="shared" si="149"/>
        <v/>
      </c>
      <c r="M423" s="122" t="str">
        <f t="shared" si="150"/>
        <v/>
      </c>
      <c r="N423" s="121" t="str">
        <f>IF(B423&lt;&gt;"",IF(INDEX(ctrlage,B423)=TRUE,Lieferung!$B$15-(YEAR(INDEX(pgebdat,B423))),""),"")</f>
        <v/>
      </c>
      <c r="O423" s="115"/>
      <c r="P423" s="113"/>
      <c r="Q423" s="116"/>
      <c r="R423" s="149"/>
      <c r="S423" s="116"/>
      <c r="T423" s="116"/>
      <c r="U423" s="116"/>
      <c r="V423" s="113"/>
      <c r="W423" s="155" t="str">
        <f t="shared" si="153"/>
        <v/>
      </c>
      <c r="X423" s="26" t="str">
        <f t="shared" si="132"/>
        <v/>
      </c>
      <c r="Y423" s="26" t="str">
        <f t="shared" si="133"/>
        <v/>
      </c>
      <c r="Z423" s="26" t="str">
        <f t="shared" si="134"/>
        <v/>
      </c>
      <c r="AA423" s="26" t="str">
        <f t="shared" si="135"/>
        <v/>
      </c>
      <c r="AB423" s="26" t="str">
        <f t="shared" si="136"/>
        <v/>
      </c>
      <c r="AC423" s="26" t="str">
        <f t="shared" si="137"/>
        <v/>
      </c>
      <c r="AD423" s="26" t="str">
        <f>IF(OR(ISBLANK(U423),ISBLANK(Q423),U423="-"),"",IF(ISNA(MATCH(U423,libtwolang,0)),FALSE,IF(AND(Z423=TRUE,INDEX(codetform,MATCH(Qualifikation!Q423,libtform,0))&gt;=10311000,INDEX(codetform,MATCH(Qualifikation!Q423,libtform,0))&lt;=10319900),IF(AND(INDEX(codetwolang,MATCH(Qualifikation!U423,libtwolang,0))&gt;=1,INDEX(codetwolang,MATCH(Qualifikation!U423,libtwolang,0))&lt;=999),TRUE,FALSE),IF(AND(INDEX(codetwolang,MATCH(Qualifikation!U423,libtwolang,0))&gt;=10,INDEX(codetwolang,MATCH(Qualifikation!U423,libtwolang,0))&lt;=99),FALSE,TRUE))))</f>
        <v/>
      </c>
      <c r="AE423" s="26" t="str">
        <f t="shared" si="151"/>
        <v/>
      </c>
      <c r="AF423" s="62" t="str">
        <f t="shared" si="138"/>
        <v/>
      </c>
    </row>
    <row r="424" spans="1:32" x14ac:dyDescent="0.2">
      <c r="A424" s="46" t="str">
        <f t="shared" si="152"/>
        <v/>
      </c>
      <c r="B424" s="46" t="str">
        <f t="shared" si="139"/>
        <v/>
      </c>
      <c r="C424" s="71" t="str">
        <f t="shared" si="140"/>
        <v/>
      </c>
      <c r="D424" s="62" t="str">
        <f t="shared" si="141"/>
        <v/>
      </c>
      <c r="E424" s="62" t="str">
        <f t="shared" si="142"/>
        <v/>
      </c>
      <c r="F424" s="72" t="str">
        <f t="shared" si="143"/>
        <v/>
      </c>
      <c r="G424" s="72" t="str">
        <f t="shared" si="144"/>
        <v/>
      </c>
      <c r="H424" s="63" t="str">
        <f t="shared" si="145"/>
        <v/>
      </c>
      <c r="I424" s="63" t="str">
        <f t="shared" si="146"/>
        <v/>
      </c>
      <c r="J424" s="70" t="str">
        <f t="shared" si="147"/>
        <v/>
      </c>
      <c r="K424" s="70" t="str">
        <f t="shared" si="148"/>
        <v/>
      </c>
      <c r="L424" s="122" t="str">
        <f t="shared" si="149"/>
        <v/>
      </c>
      <c r="M424" s="122" t="str">
        <f t="shared" si="150"/>
        <v/>
      </c>
      <c r="N424" s="121" t="str">
        <f>IF(B424&lt;&gt;"",IF(INDEX(ctrlage,B424)=TRUE,Lieferung!$B$15-(YEAR(INDEX(pgebdat,B424))),""),"")</f>
        <v/>
      </c>
      <c r="O424" s="115"/>
      <c r="P424" s="113"/>
      <c r="Q424" s="116"/>
      <c r="R424" s="149"/>
      <c r="S424" s="116"/>
      <c r="T424" s="116"/>
      <c r="U424" s="116"/>
      <c r="V424" s="113"/>
      <c r="W424" s="155" t="str">
        <f t="shared" si="153"/>
        <v/>
      </c>
      <c r="X424" s="26" t="str">
        <f t="shared" si="132"/>
        <v/>
      </c>
      <c r="Y424" s="26" t="str">
        <f t="shared" si="133"/>
        <v/>
      </c>
      <c r="Z424" s="26" t="str">
        <f t="shared" si="134"/>
        <v/>
      </c>
      <c r="AA424" s="26" t="str">
        <f t="shared" si="135"/>
        <v/>
      </c>
      <c r="AB424" s="26" t="str">
        <f t="shared" si="136"/>
        <v/>
      </c>
      <c r="AC424" s="26" t="str">
        <f t="shared" si="137"/>
        <v/>
      </c>
      <c r="AD424" s="26" t="str">
        <f>IF(OR(ISBLANK(U424),ISBLANK(Q424),U424="-"),"",IF(ISNA(MATCH(U424,libtwolang,0)),FALSE,IF(AND(Z424=TRUE,INDEX(codetform,MATCH(Qualifikation!Q424,libtform,0))&gt;=10311000,INDEX(codetform,MATCH(Qualifikation!Q424,libtform,0))&lt;=10319900),IF(AND(INDEX(codetwolang,MATCH(Qualifikation!U424,libtwolang,0))&gt;=1,INDEX(codetwolang,MATCH(Qualifikation!U424,libtwolang,0))&lt;=999),TRUE,FALSE),IF(AND(INDEX(codetwolang,MATCH(Qualifikation!U424,libtwolang,0))&gt;=10,INDEX(codetwolang,MATCH(Qualifikation!U424,libtwolang,0))&lt;=99),FALSE,TRUE))))</f>
        <v/>
      </c>
      <c r="AE424" s="26" t="str">
        <f t="shared" si="151"/>
        <v/>
      </c>
      <c r="AF424" s="62" t="str">
        <f t="shared" si="138"/>
        <v/>
      </c>
    </row>
    <row r="425" spans="1:32" x14ac:dyDescent="0.2">
      <c r="A425" s="46" t="str">
        <f t="shared" si="152"/>
        <v/>
      </c>
      <c r="B425" s="46" t="str">
        <f t="shared" si="139"/>
        <v/>
      </c>
      <c r="C425" s="71" t="str">
        <f t="shared" si="140"/>
        <v/>
      </c>
      <c r="D425" s="62" t="str">
        <f t="shared" si="141"/>
        <v/>
      </c>
      <c r="E425" s="62" t="str">
        <f t="shared" si="142"/>
        <v/>
      </c>
      <c r="F425" s="72" t="str">
        <f t="shared" si="143"/>
        <v/>
      </c>
      <c r="G425" s="72" t="str">
        <f t="shared" si="144"/>
        <v/>
      </c>
      <c r="H425" s="63" t="str">
        <f t="shared" si="145"/>
        <v/>
      </c>
      <c r="I425" s="63" t="str">
        <f t="shared" si="146"/>
        <v/>
      </c>
      <c r="J425" s="70" t="str">
        <f t="shared" si="147"/>
        <v/>
      </c>
      <c r="K425" s="70" t="str">
        <f t="shared" si="148"/>
        <v/>
      </c>
      <c r="L425" s="122" t="str">
        <f t="shared" si="149"/>
        <v/>
      </c>
      <c r="M425" s="122" t="str">
        <f t="shared" si="150"/>
        <v/>
      </c>
      <c r="N425" s="121" t="str">
        <f>IF(B425&lt;&gt;"",IF(INDEX(ctrlage,B425)=TRUE,Lieferung!$B$15-(YEAR(INDEX(pgebdat,B425))),""),"")</f>
        <v/>
      </c>
      <c r="O425" s="115"/>
      <c r="P425" s="113"/>
      <c r="Q425" s="116"/>
      <c r="R425" s="149"/>
      <c r="S425" s="116"/>
      <c r="T425" s="116"/>
      <c r="U425" s="116"/>
      <c r="V425" s="113"/>
      <c r="W425" s="155" t="str">
        <f t="shared" si="153"/>
        <v/>
      </c>
      <c r="X425" s="26" t="str">
        <f t="shared" si="132"/>
        <v/>
      </c>
      <c r="Y425" s="26" t="str">
        <f t="shared" si="133"/>
        <v/>
      </c>
      <c r="Z425" s="26" t="str">
        <f t="shared" si="134"/>
        <v/>
      </c>
      <c r="AA425" s="26" t="str">
        <f t="shared" si="135"/>
        <v/>
      </c>
      <c r="AB425" s="26" t="str">
        <f t="shared" si="136"/>
        <v/>
      </c>
      <c r="AC425" s="26" t="str">
        <f t="shared" si="137"/>
        <v/>
      </c>
      <c r="AD425" s="26" t="str">
        <f>IF(OR(ISBLANK(U425),ISBLANK(Q425),U425="-"),"",IF(ISNA(MATCH(U425,libtwolang,0)),FALSE,IF(AND(Z425=TRUE,INDEX(codetform,MATCH(Qualifikation!Q425,libtform,0))&gt;=10311000,INDEX(codetform,MATCH(Qualifikation!Q425,libtform,0))&lt;=10319900),IF(AND(INDEX(codetwolang,MATCH(Qualifikation!U425,libtwolang,0))&gt;=1,INDEX(codetwolang,MATCH(Qualifikation!U425,libtwolang,0))&lt;=999),TRUE,FALSE),IF(AND(INDEX(codetwolang,MATCH(Qualifikation!U425,libtwolang,0))&gt;=10,INDEX(codetwolang,MATCH(Qualifikation!U425,libtwolang,0))&lt;=99),FALSE,TRUE))))</f>
        <v/>
      </c>
      <c r="AE425" s="26" t="str">
        <f t="shared" si="151"/>
        <v/>
      </c>
      <c r="AF425" s="62" t="str">
        <f t="shared" si="138"/>
        <v/>
      </c>
    </row>
    <row r="426" spans="1:32" x14ac:dyDescent="0.2">
      <c r="A426" s="46" t="str">
        <f t="shared" si="152"/>
        <v/>
      </c>
      <c r="B426" s="46" t="str">
        <f t="shared" si="139"/>
        <v/>
      </c>
      <c r="C426" s="71" t="str">
        <f t="shared" si="140"/>
        <v/>
      </c>
      <c r="D426" s="62" t="str">
        <f t="shared" si="141"/>
        <v/>
      </c>
      <c r="E426" s="62" t="str">
        <f t="shared" si="142"/>
        <v/>
      </c>
      <c r="F426" s="72" t="str">
        <f t="shared" si="143"/>
        <v/>
      </c>
      <c r="G426" s="72" t="str">
        <f t="shared" si="144"/>
        <v/>
      </c>
      <c r="H426" s="63" t="str">
        <f t="shared" si="145"/>
        <v/>
      </c>
      <c r="I426" s="63" t="str">
        <f t="shared" si="146"/>
        <v/>
      </c>
      <c r="J426" s="70" t="str">
        <f t="shared" si="147"/>
        <v/>
      </c>
      <c r="K426" s="70" t="str">
        <f t="shared" si="148"/>
        <v/>
      </c>
      <c r="L426" s="122" t="str">
        <f t="shared" si="149"/>
        <v/>
      </c>
      <c r="M426" s="122" t="str">
        <f t="shared" si="150"/>
        <v/>
      </c>
      <c r="N426" s="121" t="str">
        <f>IF(B426&lt;&gt;"",IF(INDEX(ctrlage,B426)=TRUE,Lieferung!$B$15-(YEAR(INDEX(pgebdat,B426))),""),"")</f>
        <v/>
      </c>
      <c r="O426" s="115"/>
      <c r="P426" s="113"/>
      <c r="Q426" s="116"/>
      <c r="R426" s="149"/>
      <c r="S426" s="116"/>
      <c r="T426" s="116"/>
      <c r="U426" s="116"/>
      <c r="V426" s="113"/>
      <c r="W426" s="155" t="str">
        <f t="shared" si="153"/>
        <v/>
      </c>
      <c r="X426" s="26" t="str">
        <f t="shared" si="132"/>
        <v/>
      </c>
      <c r="Y426" s="26" t="str">
        <f t="shared" si="133"/>
        <v/>
      </c>
      <c r="Z426" s="26" t="str">
        <f t="shared" si="134"/>
        <v/>
      </c>
      <c r="AA426" s="26" t="str">
        <f t="shared" si="135"/>
        <v/>
      </c>
      <c r="AB426" s="26" t="str">
        <f t="shared" si="136"/>
        <v/>
      </c>
      <c r="AC426" s="26" t="str">
        <f t="shared" si="137"/>
        <v/>
      </c>
      <c r="AD426" s="26" t="str">
        <f>IF(OR(ISBLANK(U426),ISBLANK(Q426),U426="-"),"",IF(ISNA(MATCH(U426,libtwolang,0)),FALSE,IF(AND(Z426=TRUE,INDEX(codetform,MATCH(Qualifikation!Q426,libtform,0))&gt;=10311000,INDEX(codetform,MATCH(Qualifikation!Q426,libtform,0))&lt;=10319900),IF(AND(INDEX(codetwolang,MATCH(Qualifikation!U426,libtwolang,0))&gt;=1,INDEX(codetwolang,MATCH(Qualifikation!U426,libtwolang,0))&lt;=999),TRUE,FALSE),IF(AND(INDEX(codetwolang,MATCH(Qualifikation!U426,libtwolang,0))&gt;=10,INDEX(codetwolang,MATCH(Qualifikation!U426,libtwolang,0))&lt;=99),FALSE,TRUE))))</f>
        <v/>
      </c>
      <c r="AE426" s="26" t="str">
        <f t="shared" si="151"/>
        <v/>
      </c>
      <c r="AF426" s="62" t="str">
        <f t="shared" si="138"/>
        <v/>
      </c>
    </row>
    <row r="427" spans="1:32" x14ac:dyDescent="0.2">
      <c r="A427" s="46" t="str">
        <f t="shared" si="152"/>
        <v/>
      </c>
      <c r="B427" s="46" t="str">
        <f t="shared" si="139"/>
        <v/>
      </c>
      <c r="C427" s="71" t="str">
        <f t="shared" si="140"/>
        <v/>
      </c>
      <c r="D427" s="62" t="str">
        <f t="shared" si="141"/>
        <v/>
      </c>
      <c r="E427" s="62" t="str">
        <f t="shared" si="142"/>
        <v/>
      </c>
      <c r="F427" s="72" t="str">
        <f t="shared" si="143"/>
        <v/>
      </c>
      <c r="G427" s="72" t="str">
        <f t="shared" si="144"/>
        <v/>
      </c>
      <c r="H427" s="63" t="str">
        <f t="shared" si="145"/>
        <v/>
      </c>
      <c r="I427" s="63" t="str">
        <f t="shared" si="146"/>
        <v/>
      </c>
      <c r="J427" s="70" t="str">
        <f t="shared" si="147"/>
        <v/>
      </c>
      <c r="K427" s="70" t="str">
        <f t="shared" si="148"/>
        <v/>
      </c>
      <c r="L427" s="122" t="str">
        <f t="shared" si="149"/>
        <v/>
      </c>
      <c r="M427" s="122" t="str">
        <f t="shared" si="150"/>
        <v/>
      </c>
      <c r="N427" s="121" t="str">
        <f>IF(B427&lt;&gt;"",IF(INDEX(ctrlage,B427)=TRUE,Lieferung!$B$15-(YEAR(INDEX(pgebdat,B427))),""),"")</f>
        <v/>
      </c>
      <c r="O427" s="115"/>
      <c r="P427" s="113"/>
      <c r="Q427" s="116"/>
      <c r="R427" s="149"/>
      <c r="S427" s="116"/>
      <c r="T427" s="116"/>
      <c r="U427" s="116"/>
      <c r="V427" s="113"/>
      <c r="W427" s="155" t="str">
        <f t="shared" si="153"/>
        <v/>
      </c>
      <c r="X427" s="26" t="str">
        <f t="shared" si="132"/>
        <v/>
      </c>
      <c r="Y427" s="26" t="str">
        <f t="shared" si="133"/>
        <v/>
      </c>
      <c r="Z427" s="26" t="str">
        <f t="shared" si="134"/>
        <v/>
      </c>
      <c r="AA427" s="26" t="str">
        <f t="shared" si="135"/>
        <v/>
      </c>
      <c r="AB427" s="26" t="str">
        <f t="shared" si="136"/>
        <v/>
      </c>
      <c r="AC427" s="26" t="str">
        <f t="shared" si="137"/>
        <v/>
      </c>
      <c r="AD427" s="26" t="str">
        <f>IF(OR(ISBLANK(U427),ISBLANK(Q427),U427="-"),"",IF(ISNA(MATCH(U427,libtwolang,0)),FALSE,IF(AND(Z427=TRUE,INDEX(codetform,MATCH(Qualifikation!Q427,libtform,0))&gt;=10311000,INDEX(codetform,MATCH(Qualifikation!Q427,libtform,0))&lt;=10319900),IF(AND(INDEX(codetwolang,MATCH(Qualifikation!U427,libtwolang,0))&gt;=1,INDEX(codetwolang,MATCH(Qualifikation!U427,libtwolang,0))&lt;=999),TRUE,FALSE),IF(AND(INDEX(codetwolang,MATCH(Qualifikation!U427,libtwolang,0))&gt;=10,INDEX(codetwolang,MATCH(Qualifikation!U427,libtwolang,0))&lt;=99),FALSE,TRUE))))</f>
        <v/>
      </c>
      <c r="AE427" s="26" t="str">
        <f t="shared" si="151"/>
        <v/>
      </c>
      <c r="AF427" s="62" t="str">
        <f t="shared" si="138"/>
        <v/>
      </c>
    </row>
    <row r="428" spans="1:32" x14ac:dyDescent="0.2">
      <c r="A428" s="46" t="str">
        <f t="shared" si="152"/>
        <v/>
      </c>
      <c r="B428" s="46" t="str">
        <f t="shared" si="139"/>
        <v/>
      </c>
      <c r="C428" s="71" t="str">
        <f t="shared" si="140"/>
        <v/>
      </c>
      <c r="D428" s="62" t="str">
        <f t="shared" si="141"/>
        <v/>
      </c>
      <c r="E428" s="62" t="str">
        <f t="shared" si="142"/>
        <v/>
      </c>
      <c r="F428" s="72" t="str">
        <f t="shared" si="143"/>
        <v/>
      </c>
      <c r="G428" s="72" t="str">
        <f t="shared" si="144"/>
        <v/>
      </c>
      <c r="H428" s="63" t="str">
        <f t="shared" si="145"/>
        <v/>
      </c>
      <c r="I428" s="63" t="str">
        <f t="shared" si="146"/>
        <v/>
      </c>
      <c r="J428" s="70" t="str">
        <f t="shared" si="147"/>
        <v/>
      </c>
      <c r="K428" s="70" t="str">
        <f t="shared" si="148"/>
        <v/>
      </c>
      <c r="L428" s="122" t="str">
        <f t="shared" si="149"/>
        <v/>
      </c>
      <c r="M428" s="122" t="str">
        <f t="shared" si="150"/>
        <v/>
      </c>
      <c r="N428" s="121" t="str">
        <f>IF(B428&lt;&gt;"",IF(INDEX(ctrlage,B428)=TRUE,Lieferung!$B$15-(YEAR(INDEX(pgebdat,B428))),""),"")</f>
        <v/>
      </c>
      <c r="O428" s="115"/>
      <c r="P428" s="113"/>
      <c r="Q428" s="116"/>
      <c r="R428" s="149"/>
      <c r="S428" s="116"/>
      <c r="T428" s="116"/>
      <c r="U428" s="116"/>
      <c r="V428" s="113"/>
      <c r="W428" s="155" t="str">
        <f t="shared" si="153"/>
        <v/>
      </c>
      <c r="X428" s="26" t="str">
        <f t="shared" si="132"/>
        <v/>
      </c>
      <c r="Y428" s="26" t="str">
        <f t="shared" si="133"/>
        <v/>
      </c>
      <c r="Z428" s="26" t="str">
        <f t="shared" si="134"/>
        <v/>
      </c>
      <c r="AA428" s="26" t="str">
        <f t="shared" si="135"/>
        <v/>
      </c>
      <c r="AB428" s="26" t="str">
        <f t="shared" si="136"/>
        <v/>
      </c>
      <c r="AC428" s="26" t="str">
        <f t="shared" si="137"/>
        <v/>
      </c>
      <c r="AD428" s="26" t="str">
        <f>IF(OR(ISBLANK(U428),ISBLANK(Q428),U428="-"),"",IF(ISNA(MATCH(U428,libtwolang,0)),FALSE,IF(AND(Z428=TRUE,INDEX(codetform,MATCH(Qualifikation!Q428,libtform,0))&gt;=10311000,INDEX(codetform,MATCH(Qualifikation!Q428,libtform,0))&lt;=10319900),IF(AND(INDEX(codetwolang,MATCH(Qualifikation!U428,libtwolang,0))&gt;=1,INDEX(codetwolang,MATCH(Qualifikation!U428,libtwolang,0))&lt;=999),TRUE,FALSE),IF(AND(INDEX(codetwolang,MATCH(Qualifikation!U428,libtwolang,0))&gt;=10,INDEX(codetwolang,MATCH(Qualifikation!U428,libtwolang,0))&lt;=99),FALSE,TRUE))))</f>
        <v/>
      </c>
      <c r="AE428" s="26" t="str">
        <f t="shared" si="151"/>
        <v/>
      </c>
      <c r="AF428" s="62" t="str">
        <f t="shared" si="138"/>
        <v/>
      </c>
    </row>
    <row r="429" spans="1:32" x14ac:dyDescent="0.2">
      <c r="A429" s="46" t="str">
        <f t="shared" si="152"/>
        <v/>
      </c>
      <c r="B429" s="46" t="str">
        <f t="shared" si="139"/>
        <v/>
      </c>
      <c r="C429" s="71" t="str">
        <f t="shared" si="140"/>
        <v/>
      </c>
      <c r="D429" s="62" t="str">
        <f t="shared" si="141"/>
        <v/>
      </c>
      <c r="E429" s="62" t="str">
        <f t="shared" si="142"/>
        <v/>
      </c>
      <c r="F429" s="72" t="str">
        <f t="shared" si="143"/>
        <v/>
      </c>
      <c r="G429" s="72" t="str">
        <f t="shared" si="144"/>
        <v/>
      </c>
      <c r="H429" s="63" t="str">
        <f t="shared" si="145"/>
        <v/>
      </c>
      <c r="I429" s="63" t="str">
        <f t="shared" si="146"/>
        <v/>
      </c>
      <c r="J429" s="70" t="str">
        <f t="shared" si="147"/>
        <v/>
      </c>
      <c r="K429" s="70" t="str">
        <f t="shared" si="148"/>
        <v/>
      </c>
      <c r="L429" s="122" t="str">
        <f t="shared" si="149"/>
        <v/>
      </c>
      <c r="M429" s="122" t="str">
        <f t="shared" si="150"/>
        <v/>
      </c>
      <c r="N429" s="121" t="str">
        <f>IF(B429&lt;&gt;"",IF(INDEX(ctrlage,B429)=TRUE,Lieferung!$B$15-(YEAR(INDEX(pgebdat,B429))),""),"")</f>
        <v/>
      </c>
      <c r="O429" s="115"/>
      <c r="P429" s="113"/>
      <c r="Q429" s="116"/>
      <c r="R429" s="149"/>
      <c r="S429" s="116"/>
      <c r="T429" s="116"/>
      <c r="U429" s="116"/>
      <c r="V429" s="113"/>
      <c r="W429" s="155" t="str">
        <f t="shared" si="153"/>
        <v/>
      </c>
      <c r="X429" s="26" t="str">
        <f t="shared" si="132"/>
        <v/>
      </c>
      <c r="Y429" s="26" t="str">
        <f t="shared" si="133"/>
        <v/>
      </c>
      <c r="Z429" s="26" t="str">
        <f t="shared" si="134"/>
        <v/>
      </c>
      <c r="AA429" s="26" t="str">
        <f t="shared" si="135"/>
        <v/>
      </c>
      <c r="AB429" s="26" t="str">
        <f t="shared" si="136"/>
        <v/>
      </c>
      <c r="AC429" s="26" t="str">
        <f t="shared" si="137"/>
        <v/>
      </c>
      <c r="AD429" s="26" t="str">
        <f>IF(OR(ISBLANK(U429),ISBLANK(Q429),U429="-"),"",IF(ISNA(MATCH(U429,libtwolang,0)),FALSE,IF(AND(Z429=TRUE,INDEX(codetform,MATCH(Qualifikation!Q429,libtform,0))&gt;=10311000,INDEX(codetform,MATCH(Qualifikation!Q429,libtform,0))&lt;=10319900),IF(AND(INDEX(codetwolang,MATCH(Qualifikation!U429,libtwolang,0))&gt;=1,INDEX(codetwolang,MATCH(Qualifikation!U429,libtwolang,0))&lt;=999),TRUE,FALSE),IF(AND(INDEX(codetwolang,MATCH(Qualifikation!U429,libtwolang,0))&gt;=10,INDEX(codetwolang,MATCH(Qualifikation!U429,libtwolang,0))&lt;=99),FALSE,TRUE))))</f>
        <v/>
      </c>
      <c r="AE429" s="26" t="str">
        <f t="shared" si="151"/>
        <v/>
      </c>
      <c r="AF429" s="62" t="str">
        <f t="shared" si="138"/>
        <v/>
      </c>
    </row>
    <row r="430" spans="1:32" x14ac:dyDescent="0.2">
      <c r="A430" s="46" t="str">
        <f t="shared" si="152"/>
        <v/>
      </c>
      <c r="B430" s="46" t="str">
        <f t="shared" si="139"/>
        <v/>
      </c>
      <c r="C430" s="71" t="str">
        <f t="shared" si="140"/>
        <v/>
      </c>
      <c r="D430" s="62" t="str">
        <f t="shared" si="141"/>
        <v/>
      </c>
      <c r="E430" s="62" t="str">
        <f t="shared" si="142"/>
        <v/>
      </c>
      <c r="F430" s="72" t="str">
        <f t="shared" si="143"/>
        <v/>
      </c>
      <c r="G430" s="72" t="str">
        <f t="shared" si="144"/>
        <v/>
      </c>
      <c r="H430" s="63" t="str">
        <f t="shared" si="145"/>
        <v/>
      </c>
      <c r="I430" s="63" t="str">
        <f t="shared" si="146"/>
        <v/>
      </c>
      <c r="J430" s="70" t="str">
        <f t="shared" si="147"/>
        <v/>
      </c>
      <c r="K430" s="70" t="str">
        <f t="shared" si="148"/>
        <v/>
      </c>
      <c r="L430" s="122" t="str">
        <f t="shared" si="149"/>
        <v/>
      </c>
      <c r="M430" s="122" t="str">
        <f t="shared" si="150"/>
        <v/>
      </c>
      <c r="N430" s="121" t="str">
        <f>IF(B430&lt;&gt;"",IF(INDEX(ctrlage,B430)=TRUE,Lieferung!$B$15-(YEAR(INDEX(pgebdat,B430))),""),"")</f>
        <v/>
      </c>
      <c r="O430" s="115"/>
      <c r="P430" s="113"/>
      <c r="Q430" s="116"/>
      <c r="R430" s="149"/>
      <c r="S430" s="116"/>
      <c r="T430" s="116"/>
      <c r="U430" s="116"/>
      <c r="V430" s="113"/>
      <c r="W430" s="155" t="str">
        <f t="shared" si="153"/>
        <v/>
      </c>
      <c r="X430" s="26" t="str">
        <f t="shared" si="132"/>
        <v/>
      </c>
      <c r="Y430" s="26" t="str">
        <f t="shared" si="133"/>
        <v/>
      </c>
      <c r="Z430" s="26" t="str">
        <f t="shared" si="134"/>
        <v/>
      </c>
      <c r="AA430" s="26" t="str">
        <f t="shared" si="135"/>
        <v/>
      </c>
      <c r="AB430" s="26" t="str">
        <f t="shared" si="136"/>
        <v/>
      </c>
      <c r="AC430" s="26" t="str">
        <f t="shared" si="137"/>
        <v/>
      </c>
      <c r="AD430" s="26" t="str">
        <f>IF(OR(ISBLANK(U430),ISBLANK(Q430),U430="-"),"",IF(ISNA(MATCH(U430,libtwolang,0)),FALSE,IF(AND(Z430=TRUE,INDEX(codetform,MATCH(Qualifikation!Q430,libtform,0))&gt;=10311000,INDEX(codetform,MATCH(Qualifikation!Q430,libtform,0))&lt;=10319900),IF(AND(INDEX(codetwolang,MATCH(Qualifikation!U430,libtwolang,0))&gt;=1,INDEX(codetwolang,MATCH(Qualifikation!U430,libtwolang,0))&lt;=999),TRUE,FALSE),IF(AND(INDEX(codetwolang,MATCH(Qualifikation!U430,libtwolang,0))&gt;=10,INDEX(codetwolang,MATCH(Qualifikation!U430,libtwolang,0))&lt;=99),FALSE,TRUE))))</f>
        <v/>
      </c>
      <c r="AE430" s="26" t="str">
        <f t="shared" si="151"/>
        <v/>
      </c>
      <c r="AF430" s="62" t="str">
        <f t="shared" si="138"/>
        <v/>
      </c>
    </row>
    <row r="431" spans="1:32" x14ac:dyDescent="0.2">
      <c r="A431" s="46" t="str">
        <f t="shared" si="152"/>
        <v/>
      </c>
      <c r="B431" s="46" t="str">
        <f t="shared" si="139"/>
        <v/>
      </c>
      <c r="C431" s="71" t="str">
        <f t="shared" si="140"/>
        <v/>
      </c>
      <c r="D431" s="62" t="str">
        <f t="shared" si="141"/>
        <v/>
      </c>
      <c r="E431" s="62" t="str">
        <f t="shared" si="142"/>
        <v/>
      </c>
      <c r="F431" s="72" t="str">
        <f t="shared" si="143"/>
        <v/>
      </c>
      <c r="G431" s="72" t="str">
        <f t="shared" si="144"/>
        <v/>
      </c>
      <c r="H431" s="63" t="str">
        <f t="shared" si="145"/>
        <v/>
      </c>
      <c r="I431" s="63" t="str">
        <f t="shared" si="146"/>
        <v/>
      </c>
      <c r="J431" s="70" t="str">
        <f t="shared" si="147"/>
        <v/>
      </c>
      <c r="K431" s="70" t="str">
        <f t="shared" si="148"/>
        <v/>
      </c>
      <c r="L431" s="122" t="str">
        <f t="shared" si="149"/>
        <v/>
      </c>
      <c r="M431" s="122" t="str">
        <f t="shared" si="150"/>
        <v/>
      </c>
      <c r="N431" s="121" t="str">
        <f>IF(B431&lt;&gt;"",IF(INDEX(ctrlage,B431)=TRUE,Lieferung!$B$15-(YEAR(INDEX(pgebdat,B431))),""),"")</f>
        <v/>
      </c>
      <c r="O431" s="115"/>
      <c r="P431" s="113"/>
      <c r="Q431" s="116"/>
      <c r="R431" s="149"/>
      <c r="S431" s="116"/>
      <c r="T431" s="116"/>
      <c r="U431" s="116"/>
      <c r="V431" s="113"/>
      <c r="W431" s="155" t="str">
        <f t="shared" si="153"/>
        <v/>
      </c>
      <c r="X431" s="26" t="str">
        <f t="shared" si="132"/>
        <v/>
      </c>
      <c r="Y431" s="26" t="str">
        <f t="shared" si="133"/>
        <v/>
      </c>
      <c r="Z431" s="26" t="str">
        <f t="shared" si="134"/>
        <v/>
      </c>
      <c r="AA431" s="26" t="str">
        <f t="shared" si="135"/>
        <v/>
      </c>
      <c r="AB431" s="26" t="str">
        <f t="shared" si="136"/>
        <v/>
      </c>
      <c r="AC431" s="26" t="str">
        <f t="shared" si="137"/>
        <v/>
      </c>
      <c r="AD431" s="26" t="str">
        <f>IF(OR(ISBLANK(U431),ISBLANK(Q431),U431="-"),"",IF(ISNA(MATCH(U431,libtwolang,0)),FALSE,IF(AND(Z431=TRUE,INDEX(codetform,MATCH(Qualifikation!Q431,libtform,0))&gt;=10311000,INDEX(codetform,MATCH(Qualifikation!Q431,libtform,0))&lt;=10319900),IF(AND(INDEX(codetwolang,MATCH(Qualifikation!U431,libtwolang,0))&gt;=1,INDEX(codetwolang,MATCH(Qualifikation!U431,libtwolang,0))&lt;=999),TRUE,FALSE),IF(AND(INDEX(codetwolang,MATCH(Qualifikation!U431,libtwolang,0))&gt;=10,INDEX(codetwolang,MATCH(Qualifikation!U431,libtwolang,0))&lt;=99),FALSE,TRUE))))</f>
        <v/>
      </c>
      <c r="AE431" s="26" t="str">
        <f t="shared" si="151"/>
        <v/>
      </c>
      <c r="AF431" s="62" t="str">
        <f t="shared" si="138"/>
        <v/>
      </c>
    </row>
    <row r="432" spans="1:32" x14ac:dyDescent="0.2">
      <c r="A432" s="46" t="str">
        <f t="shared" si="152"/>
        <v/>
      </c>
      <c r="B432" s="46" t="str">
        <f t="shared" si="139"/>
        <v/>
      </c>
      <c r="C432" s="71" t="str">
        <f t="shared" si="140"/>
        <v/>
      </c>
      <c r="D432" s="62" t="str">
        <f t="shared" si="141"/>
        <v/>
      </c>
      <c r="E432" s="62" t="str">
        <f t="shared" si="142"/>
        <v/>
      </c>
      <c r="F432" s="72" t="str">
        <f t="shared" si="143"/>
        <v/>
      </c>
      <c r="G432" s="72" t="str">
        <f t="shared" si="144"/>
        <v/>
      </c>
      <c r="H432" s="63" t="str">
        <f t="shared" si="145"/>
        <v/>
      </c>
      <c r="I432" s="63" t="str">
        <f t="shared" si="146"/>
        <v/>
      </c>
      <c r="J432" s="70" t="str">
        <f t="shared" si="147"/>
        <v/>
      </c>
      <c r="K432" s="70" t="str">
        <f t="shared" si="148"/>
        <v/>
      </c>
      <c r="L432" s="122" t="str">
        <f t="shared" si="149"/>
        <v/>
      </c>
      <c r="M432" s="122" t="str">
        <f t="shared" si="150"/>
        <v/>
      </c>
      <c r="N432" s="121" t="str">
        <f>IF(B432&lt;&gt;"",IF(INDEX(ctrlage,B432)=TRUE,Lieferung!$B$15-(YEAR(INDEX(pgebdat,B432))),""),"")</f>
        <v/>
      </c>
      <c r="O432" s="115"/>
      <c r="P432" s="113"/>
      <c r="Q432" s="116"/>
      <c r="R432" s="149"/>
      <c r="S432" s="116"/>
      <c r="T432" s="116"/>
      <c r="U432" s="116"/>
      <c r="V432" s="113"/>
      <c r="W432" s="155" t="str">
        <f t="shared" si="153"/>
        <v/>
      </c>
      <c r="X432" s="26" t="str">
        <f t="shared" si="132"/>
        <v/>
      </c>
      <c r="Y432" s="26" t="str">
        <f t="shared" si="133"/>
        <v/>
      </c>
      <c r="Z432" s="26" t="str">
        <f t="shared" si="134"/>
        <v/>
      </c>
      <c r="AA432" s="26" t="str">
        <f t="shared" si="135"/>
        <v/>
      </c>
      <c r="AB432" s="26" t="str">
        <f t="shared" si="136"/>
        <v/>
      </c>
      <c r="AC432" s="26" t="str">
        <f t="shared" si="137"/>
        <v/>
      </c>
      <c r="AD432" s="26" t="str">
        <f>IF(OR(ISBLANK(U432),ISBLANK(Q432),U432="-"),"",IF(ISNA(MATCH(U432,libtwolang,0)),FALSE,IF(AND(Z432=TRUE,INDEX(codetform,MATCH(Qualifikation!Q432,libtform,0))&gt;=10311000,INDEX(codetform,MATCH(Qualifikation!Q432,libtform,0))&lt;=10319900),IF(AND(INDEX(codetwolang,MATCH(Qualifikation!U432,libtwolang,0))&gt;=1,INDEX(codetwolang,MATCH(Qualifikation!U432,libtwolang,0))&lt;=999),TRUE,FALSE),IF(AND(INDEX(codetwolang,MATCH(Qualifikation!U432,libtwolang,0))&gt;=10,INDEX(codetwolang,MATCH(Qualifikation!U432,libtwolang,0))&lt;=99),FALSE,TRUE))))</f>
        <v/>
      </c>
      <c r="AE432" s="26" t="str">
        <f t="shared" si="151"/>
        <v/>
      </c>
      <c r="AF432" s="62" t="str">
        <f t="shared" si="138"/>
        <v/>
      </c>
    </row>
    <row r="433" spans="1:32" x14ac:dyDescent="0.2">
      <c r="A433" s="46" t="str">
        <f t="shared" si="152"/>
        <v/>
      </c>
      <c r="B433" s="46" t="str">
        <f t="shared" si="139"/>
        <v/>
      </c>
      <c r="C433" s="71" t="str">
        <f t="shared" si="140"/>
        <v/>
      </c>
      <c r="D433" s="62" t="str">
        <f t="shared" si="141"/>
        <v/>
      </c>
      <c r="E433" s="62" t="str">
        <f t="shared" si="142"/>
        <v/>
      </c>
      <c r="F433" s="72" t="str">
        <f t="shared" si="143"/>
        <v/>
      </c>
      <c r="G433" s="72" t="str">
        <f t="shared" si="144"/>
        <v/>
      </c>
      <c r="H433" s="63" t="str">
        <f t="shared" si="145"/>
        <v/>
      </c>
      <c r="I433" s="63" t="str">
        <f t="shared" si="146"/>
        <v/>
      </c>
      <c r="J433" s="70" t="str">
        <f t="shared" si="147"/>
        <v/>
      </c>
      <c r="K433" s="70" t="str">
        <f t="shared" si="148"/>
        <v/>
      </c>
      <c r="L433" s="122" t="str">
        <f t="shared" si="149"/>
        <v/>
      </c>
      <c r="M433" s="122" t="str">
        <f t="shared" si="150"/>
        <v/>
      </c>
      <c r="N433" s="121" t="str">
        <f>IF(B433&lt;&gt;"",IF(INDEX(ctrlage,B433)=TRUE,Lieferung!$B$15-(YEAR(INDEX(pgebdat,B433))),""),"")</f>
        <v/>
      </c>
      <c r="O433" s="115"/>
      <c r="P433" s="113"/>
      <c r="Q433" s="116"/>
      <c r="R433" s="149"/>
      <c r="S433" s="116"/>
      <c r="T433" s="116"/>
      <c r="U433" s="116"/>
      <c r="V433" s="113"/>
      <c r="W433" s="155" t="str">
        <f t="shared" si="153"/>
        <v/>
      </c>
      <c r="X433" s="26" t="str">
        <f t="shared" si="132"/>
        <v/>
      </c>
      <c r="Y433" s="26" t="str">
        <f t="shared" si="133"/>
        <v/>
      </c>
      <c r="Z433" s="26" t="str">
        <f t="shared" si="134"/>
        <v/>
      </c>
      <c r="AA433" s="26" t="str">
        <f t="shared" si="135"/>
        <v/>
      </c>
      <c r="AB433" s="26" t="str">
        <f t="shared" si="136"/>
        <v/>
      </c>
      <c r="AC433" s="26" t="str">
        <f t="shared" si="137"/>
        <v/>
      </c>
      <c r="AD433" s="26" t="str">
        <f>IF(OR(ISBLANK(U433),ISBLANK(Q433),U433="-"),"",IF(ISNA(MATCH(U433,libtwolang,0)),FALSE,IF(AND(Z433=TRUE,INDEX(codetform,MATCH(Qualifikation!Q433,libtform,0))&gt;=10311000,INDEX(codetform,MATCH(Qualifikation!Q433,libtform,0))&lt;=10319900),IF(AND(INDEX(codetwolang,MATCH(Qualifikation!U433,libtwolang,0))&gt;=1,INDEX(codetwolang,MATCH(Qualifikation!U433,libtwolang,0))&lt;=999),TRUE,FALSE),IF(AND(INDEX(codetwolang,MATCH(Qualifikation!U433,libtwolang,0))&gt;=10,INDEX(codetwolang,MATCH(Qualifikation!U433,libtwolang,0))&lt;=99),FALSE,TRUE))))</f>
        <v/>
      </c>
      <c r="AE433" s="26" t="str">
        <f t="shared" si="151"/>
        <v/>
      </c>
      <c r="AF433" s="62" t="str">
        <f t="shared" si="138"/>
        <v/>
      </c>
    </row>
    <row r="434" spans="1:32" x14ac:dyDescent="0.2">
      <c r="A434" s="46" t="str">
        <f t="shared" si="152"/>
        <v/>
      </c>
      <c r="B434" s="46" t="str">
        <f t="shared" si="139"/>
        <v/>
      </c>
      <c r="C434" s="71" t="str">
        <f t="shared" si="140"/>
        <v/>
      </c>
      <c r="D434" s="62" t="str">
        <f t="shared" si="141"/>
        <v/>
      </c>
      <c r="E434" s="62" t="str">
        <f t="shared" si="142"/>
        <v/>
      </c>
      <c r="F434" s="72" t="str">
        <f t="shared" si="143"/>
        <v/>
      </c>
      <c r="G434" s="72" t="str">
        <f t="shared" si="144"/>
        <v/>
      </c>
      <c r="H434" s="63" t="str">
        <f t="shared" si="145"/>
        <v/>
      </c>
      <c r="I434" s="63" t="str">
        <f t="shared" si="146"/>
        <v/>
      </c>
      <c r="J434" s="70" t="str">
        <f t="shared" si="147"/>
        <v/>
      </c>
      <c r="K434" s="70" t="str">
        <f t="shared" si="148"/>
        <v/>
      </c>
      <c r="L434" s="122" t="str">
        <f t="shared" si="149"/>
        <v/>
      </c>
      <c r="M434" s="122" t="str">
        <f t="shared" si="150"/>
        <v/>
      </c>
      <c r="N434" s="121" t="str">
        <f>IF(B434&lt;&gt;"",IF(INDEX(ctrlage,B434)=TRUE,Lieferung!$B$15-(YEAR(INDEX(pgebdat,B434))),""),"")</f>
        <v/>
      </c>
      <c r="O434" s="115"/>
      <c r="P434" s="113"/>
      <c r="Q434" s="116"/>
      <c r="R434" s="149"/>
      <c r="S434" s="116"/>
      <c r="T434" s="116"/>
      <c r="U434" s="116"/>
      <c r="V434" s="113"/>
      <c r="W434" s="155" t="str">
        <f t="shared" si="153"/>
        <v/>
      </c>
      <c r="X434" s="26" t="str">
        <f t="shared" si="132"/>
        <v/>
      </c>
      <c r="Y434" s="26" t="str">
        <f t="shared" si="133"/>
        <v/>
      </c>
      <c r="Z434" s="26" t="str">
        <f t="shared" si="134"/>
        <v/>
      </c>
      <c r="AA434" s="26" t="str">
        <f t="shared" si="135"/>
        <v/>
      </c>
      <c r="AB434" s="26" t="str">
        <f t="shared" si="136"/>
        <v/>
      </c>
      <c r="AC434" s="26" t="str">
        <f t="shared" si="137"/>
        <v/>
      </c>
      <c r="AD434" s="26" t="str">
        <f>IF(OR(ISBLANK(U434),ISBLANK(Q434),U434="-"),"",IF(ISNA(MATCH(U434,libtwolang,0)),FALSE,IF(AND(Z434=TRUE,INDEX(codetform,MATCH(Qualifikation!Q434,libtform,0))&gt;=10311000,INDEX(codetform,MATCH(Qualifikation!Q434,libtform,0))&lt;=10319900),IF(AND(INDEX(codetwolang,MATCH(Qualifikation!U434,libtwolang,0))&gt;=1,INDEX(codetwolang,MATCH(Qualifikation!U434,libtwolang,0))&lt;=999),TRUE,FALSE),IF(AND(INDEX(codetwolang,MATCH(Qualifikation!U434,libtwolang,0))&gt;=10,INDEX(codetwolang,MATCH(Qualifikation!U434,libtwolang,0))&lt;=99),FALSE,TRUE))))</f>
        <v/>
      </c>
      <c r="AE434" s="26" t="str">
        <f t="shared" si="151"/>
        <v/>
      </c>
      <c r="AF434" s="62" t="str">
        <f t="shared" si="138"/>
        <v/>
      </c>
    </row>
    <row r="435" spans="1:32" x14ac:dyDescent="0.2">
      <c r="A435" s="46" t="str">
        <f t="shared" si="152"/>
        <v/>
      </c>
      <c r="B435" s="46" t="str">
        <f t="shared" si="139"/>
        <v/>
      </c>
      <c r="C435" s="71" t="str">
        <f t="shared" si="140"/>
        <v/>
      </c>
      <c r="D435" s="62" t="str">
        <f t="shared" si="141"/>
        <v/>
      </c>
      <c r="E435" s="62" t="str">
        <f t="shared" si="142"/>
        <v/>
      </c>
      <c r="F435" s="72" t="str">
        <f t="shared" si="143"/>
        <v/>
      </c>
      <c r="G435" s="72" t="str">
        <f t="shared" si="144"/>
        <v/>
      </c>
      <c r="H435" s="63" t="str">
        <f t="shared" si="145"/>
        <v/>
      </c>
      <c r="I435" s="63" t="str">
        <f t="shared" si="146"/>
        <v/>
      </c>
      <c r="J435" s="70" t="str">
        <f t="shared" si="147"/>
        <v/>
      </c>
      <c r="K435" s="70" t="str">
        <f t="shared" si="148"/>
        <v/>
      </c>
      <c r="L435" s="122" t="str">
        <f t="shared" si="149"/>
        <v/>
      </c>
      <c r="M435" s="122" t="str">
        <f t="shared" si="150"/>
        <v/>
      </c>
      <c r="N435" s="121" t="str">
        <f>IF(B435&lt;&gt;"",IF(INDEX(ctrlage,B435)=TRUE,Lieferung!$B$15-(YEAR(INDEX(pgebdat,B435))),""),"")</f>
        <v/>
      </c>
      <c r="O435" s="115"/>
      <c r="P435" s="113"/>
      <c r="Q435" s="116"/>
      <c r="R435" s="149"/>
      <c r="S435" s="116"/>
      <c r="T435" s="116"/>
      <c r="U435" s="116"/>
      <c r="V435" s="113"/>
      <c r="W435" s="155" t="str">
        <f t="shared" si="153"/>
        <v/>
      </c>
      <c r="X435" s="26" t="str">
        <f t="shared" si="132"/>
        <v/>
      </c>
      <c r="Y435" s="26" t="str">
        <f t="shared" si="133"/>
        <v/>
      </c>
      <c r="Z435" s="26" t="str">
        <f t="shared" si="134"/>
        <v/>
      </c>
      <c r="AA435" s="26" t="str">
        <f t="shared" si="135"/>
        <v/>
      </c>
      <c r="AB435" s="26" t="str">
        <f t="shared" si="136"/>
        <v/>
      </c>
      <c r="AC435" s="26" t="str">
        <f t="shared" si="137"/>
        <v/>
      </c>
      <c r="AD435" s="26" t="str">
        <f>IF(OR(ISBLANK(U435),ISBLANK(Q435),U435="-"),"",IF(ISNA(MATCH(U435,libtwolang,0)),FALSE,IF(AND(Z435=TRUE,INDEX(codetform,MATCH(Qualifikation!Q435,libtform,0))&gt;=10311000,INDEX(codetform,MATCH(Qualifikation!Q435,libtform,0))&lt;=10319900),IF(AND(INDEX(codetwolang,MATCH(Qualifikation!U435,libtwolang,0))&gt;=1,INDEX(codetwolang,MATCH(Qualifikation!U435,libtwolang,0))&lt;=999),TRUE,FALSE),IF(AND(INDEX(codetwolang,MATCH(Qualifikation!U435,libtwolang,0))&gt;=10,INDEX(codetwolang,MATCH(Qualifikation!U435,libtwolang,0))&lt;=99),FALSE,TRUE))))</f>
        <v/>
      </c>
      <c r="AE435" s="26" t="str">
        <f t="shared" si="151"/>
        <v/>
      </c>
      <c r="AF435" s="62" t="str">
        <f t="shared" si="138"/>
        <v/>
      </c>
    </row>
    <row r="436" spans="1:32" x14ac:dyDescent="0.2">
      <c r="A436" s="46" t="str">
        <f t="shared" si="152"/>
        <v/>
      </c>
      <c r="B436" s="46" t="str">
        <f t="shared" si="139"/>
        <v/>
      </c>
      <c r="C436" s="71" t="str">
        <f t="shared" si="140"/>
        <v/>
      </c>
      <c r="D436" s="62" t="str">
        <f t="shared" si="141"/>
        <v/>
      </c>
      <c r="E436" s="62" t="str">
        <f t="shared" si="142"/>
        <v/>
      </c>
      <c r="F436" s="72" t="str">
        <f t="shared" si="143"/>
        <v/>
      </c>
      <c r="G436" s="72" t="str">
        <f t="shared" si="144"/>
        <v/>
      </c>
      <c r="H436" s="63" t="str">
        <f t="shared" si="145"/>
        <v/>
      </c>
      <c r="I436" s="63" t="str">
        <f t="shared" si="146"/>
        <v/>
      </c>
      <c r="J436" s="70" t="str">
        <f t="shared" si="147"/>
        <v/>
      </c>
      <c r="K436" s="70" t="str">
        <f t="shared" si="148"/>
        <v/>
      </c>
      <c r="L436" s="122" t="str">
        <f t="shared" si="149"/>
        <v/>
      </c>
      <c r="M436" s="122" t="str">
        <f t="shared" si="150"/>
        <v/>
      </c>
      <c r="N436" s="121" t="str">
        <f>IF(B436&lt;&gt;"",IF(INDEX(ctrlage,B436)=TRUE,Lieferung!$B$15-(YEAR(INDEX(pgebdat,B436))),""),"")</f>
        <v/>
      </c>
      <c r="O436" s="115"/>
      <c r="P436" s="113"/>
      <c r="Q436" s="116"/>
      <c r="R436" s="149"/>
      <c r="S436" s="116"/>
      <c r="T436" s="116"/>
      <c r="U436" s="116"/>
      <c r="V436" s="113"/>
      <c r="W436" s="155" t="str">
        <f t="shared" si="153"/>
        <v/>
      </c>
      <c r="X436" s="26" t="str">
        <f t="shared" si="132"/>
        <v/>
      </c>
      <c r="Y436" s="26" t="str">
        <f t="shared" si="133"/>
        <v/>
      </c>
      <c r="Z436" s="26" t="str">
        <f t="shared" si="134"/>
        <v/>
      </c>
      <c r="AA436" s="26" t="str">
        <f t="shared" si="135"/>
        <v/>
      </c>
      <c r="AB436" s="26" t="str">
        <f t="shared" si="136"/>
        <v/>
      </c>
      <c r="AC436" s="26" t="str">
        <f t="shared" si="137"/>
        <v/>
      </c>
      <c r="AD436" s="26" t="str">
        <f>IF(OR(ISBLANK(U436),ISBLANK(Q436),U436="-"),"",IF(ISNA(MATCH(U436,libtwolang,0)),FALSE,IF(AND(Z436=TRUE,INDEX(codetform,MATCH(Qualifikation!Q436,libtform,0))&gt;=10311000,INDEX(codetform,MATCH(Qualifikation!Q436,libtform,0))&lt;=10319900),IF(AND(INDEX(codetwolang,MATCH(Qualifikation!U436,libtwolang,0))&gt;=1,INDEX(codetwolang,MATCH(Qualifikation!U436,libtwolang,0))&lt;=999),TRUE,FALSE),IF(AND(INDEX(codetwolang,MATCH(Qualifikation!U436,libtwolang,0))&gt;=10,INDEX(codetwolang,MATCH(Qualifikation!U436,libtwolang,0))&lt;=99),FALSE,TRUE))))</f>
        <v/>
      </c>
      <c r="AE436" s="26" t="str">
        <f t="shared" si="151"/>
        <v/>
      </c>
      <c r="AF436" s="62" t="str">
        <f t="shared" si="138"/>
        <v/>
      </c>
    </row>
    <row r="437" spans="1:32" x14ac:dyDescent="0.2">
      <c r="A437" s="46" t="str">
        <f t="shared" si="152"/>
        <v/>
      </c>
      <c r="B437" s="46" t="str">
        <f t="shared" si="139"/>
        <v/>
      </c>
      <c r="C437" s="71" t="str">
        <f t="shared" si="140"/>
        <v/>
      </c>
      <c r="D437" s="62" t="str">
        <f t="shared" si="141"/>
        <v/>
      </c>
      <c r="E437" s="62" t="str">
        <f t="shared" si="142"/>
        <v/>
      </c>
      <c r="F437" s="72" t="str">
        <f t="shared" si="143"/>
        <v/>
      </c>
      <c r="G437" s="72" t="str">
        <f t="shared" si="144"/>
        <v/>
      </c>
      <c r="H437" s="63" t="str">
        <f t="shared" si="145"/>
        <v/>
      </c>
      <c r="I437" s="63" t="str">
        <f t="shared" si="146"/>
        <v/>
      </c>
      <c r="J437" s="70" t="str">
        <f t="shared" si="147"/>
        <v/>
      </c>
      <c r="K437" s="70" t="str">
        <f t="shared" si="148"/>
        <v/>
      </c>
      <c r="L437" s="122" t="str">
        <f t="shared" si="149"/>
        <v/>
      </c>
      <c r="M437" s="122" t="str">
        <f t="shared" si="150"/>
        <v/>
      </c>
      <c r="N437" s="121" t="str">
        <f>IF(B437&lt;&gt;"",IF(INDEX(ctrlage,B437)=TRUE,Lieferung!$B$15-(YEAR(INDEX(pgebdat,B437))),""),"")</f>
        <v/>
      </c>
      <c r="O437" s="115"/>
      <c r="P437" s="113"/>
      <c r="Q437" s="116"/>
      <c r="R437" s="149"/>
      <c r="S437" s="116"/>
      <c r="T437" s="116"/>
      <c r="U437" s="116"/>
      <c r="V437" s="113"/>
      <c r="W437" s="155" t="str">
        <f t="shared" si="153"/>
        <v/>
      </c>
      <c r="X437" s="26" t="str">
        <f t="shared" si="132"/>
        <v/>
      </c>
      <c r="Y437" s="26" t="str">
        <f t="shared" si="133"/>
        <v/>
      </c>
      <c r="Z437" s="26" t="str">
        <f t="shared" si="134"/>
        <v/>
      </c>
      <c r="AA437" s="26" t="str">
        <f t="shared" si="135"/>
        <v/>
      </c>
      <c r="AB437" s="26" t="str">
        <f t="shared" si="136"/>
        <v/>
      </c>
      <c r="AC437" s="26" t="str">
        <f t="shared" si="137"/>
        <v/>
      </c>
      <c r="AD437" s="26" t="str">
        <f>IF(OR(ISBLANK(U437),ISBLANK(Q437),U437="-"),"",IF(ISNA(MATCH(U437,libtwolang,0)),FALSE,IF(AND(Z437=TRUE,INDEX(codetform,MATCH(Qualifikation!Q437,libtform,0))&gt;=10311000,INDEX(codetform,MATCH(Qualifikation!Q437,libtform,0))&lt;=10319900),IF(AND(INDEX(codetwolang,MATCH(Qualifikation!U437,libtwolang,0))&gt;=1,INDEX(codetwolang,MATCH(Qualifikation!U437,libtwolang,0))&lt;=999),TRUE,FALSE),IF(AND(INDEX(codetwolang,MATCH(Qualifikation!U437,libtwolang,0))&gt;=10,INDEX(codetwolang,MATCH(Qualifikation!U437,libtwolang,0))&lt;=99),FALSE,TRUE))))</f>
        <v/>
      </c>
      <c r="AE437" s="26" t="str">
        <f t="shared" si="151"/>
        <v/>
      </c>
      <c r="AF437" s="62" t="str">
        <f t="shared" si="138"/>
        <v/>
      </c>
    </row>
    <row r="438" spans="1:32" x14ac:dyDescent="0.2">
      <c r="A438" s="46" t="str">
        <f t="shared" si="152"/>
        <v/>
      </c>
      <c r="B438" s="46" t="str">
        <f t="shared" si="139"/>
        <v/>
      </c>
      <c r="C438" s="71" t="str">
        <f t="shared" si="140"/>
        <v/>
      </c>
      <c r="D438" s="62" t="str">
        <f t="shared" si="141"/>
        <v/>
      </c>
      <c r="E438" s="62" t="str">
        <f t="shared" si="142"/>
        <v/>
      </c>
      <c r="F438" s="72" t="str">
        <f t="shared" si="143"/>
        <v/>
      </c>
      <c r="G438" s="72" t="str">
        <f t="shared" si="144"/>
        <v/>
      </c>
      <c r="H438" s="63" t="str">
        <f t="shared" si="145"/>
        <v/>
      </c>
      <c r="I438" s="63" t="str">
        <f t="shared" si="146"/>
        <v/>
      </c>
      <c r="J438" s="70" t="str">
        <f t="shared" si="147"/>
        <v/>
      </c>
      <c r="K438" s="70" t="str">
        <f t="shared" si="148"/>
        <v/>
      </c>
      <c r="L438" s="122" t="str">
        <f t="shared" si="149"/>
        <v/>
      </c>
      <c r="M438" s="122" t="str">
        <f t="shared" si="150"/>
        <v/>
      </c>
      <c r="N438" s="121" t="str">
        <f>IF(B438&lt;&gt;"",IF(INDEX(ctrlage,B438)=TRUE,Lieferung!$B$15-(YEAR(INDEX(pgebdat,B438))),""),"")</f>
        <v/>
      </c>
      <c r="O438" s="115"/>
      <c r="P438" s="113"/>
      <c r="Q438" s="116"/>
      <c r="R438" s="149"/>
      <c r="S438" s="116"/>
      <c r="T438" s="116"/>
      <c r="U438" s="116"/>
      <c r="V438" s="113"/>
      <c r="W438" s="155" t="str">
        <f t="shared" si="153"/>
        <v/>
      </c>
      <c r="X438" s="26" t="str">
        <f t="shared" si="132"/>
        <v/>
      </c>
      <c r="Y438" s="26" t="str">
        <f t="shared" si="133"/>
        <v/>
      </c>
      <c r="Z438" s="26" t="str">
        <f t="shared" si="134"/>
        <v/>
      </c>
      <c r="AA438" s="26" t="str">
        <f t="shared" si="135"/>
        <v/>
      </c>
      <c r="AB438" s="26" t="str">
        <f t="shared" si="136"/>
        <v/>
      </c>
      <c r="AC438" s="26" t="str">
        <f t="shared" si="137"/>
        <v/>
      </c>
      <c r="AD438" s="26" t="str">
        <f>IF(OR(ISBLANK(U438),ISBLANK(Q438),U438="-"),"",IF(ISNA(MATCH(U438,libtwolang,0)),FALSE,IF(AND(Z438=TRUE,INDEX(codetform,MATCH(Qualifikation!Q438,libtform,0))&gt;=10311000,INDEX(codetform,MATCH(Qualifikation!Q438,libtform,0))&lt;=10319900),IF(AND(INDEX(codetwolang,MATCH(Qualifikation!U438,libtwolang,0))&gt;=1,INDEX(codetwolang,MATCH(Qualifikation!U438,libtwolang,0))&lt;=999),TRUE,FALSE),IF(AND(INDEX(codetwolang,MATCH(Qualifikation!U438,libtwolang,0))&gt;=10,INDEX(codetwolang,MATCH(Qualifikation!U438,libtwolang,0))&lt;=99),FALSE,TRUE))))</f>
        <v/>
      </c>
      <c r="AE438" s="26" t="str">
        <f t="shared" si="151"/>
        <v/>
      </c>
      <c r="AF438" s="62" t="str">
        <f t="shared" si="138"/>
        <v/>
      </c>
    </row>
    <row r="439" spans="1:32" x14ac:dyDescent="0.2">
      <c r="A439" s="46" t="str">
        <f t="shared" si="152"/>
        <v/>
      </c>
      <c r="B439" s="46" t="str">
        <f t="shared" si="139"/>
        <v/>
      </c>
      <c r="C439" s="71" t="str">
        <f t="shared" si="140"/>
        <v/>
      </c>
      <c r="D439" s="62" t="str">
        <f t="shared" si="141"/>
        <v/>
      </c>
      <c r="E439" s="62" t="str">
        <f t="shared" si="142"/>
        <v/>
      </c>
      <c r="F439" s="72" t="str">
        <f t="shared" si="143"/>
        <v/>
      </c>
      <c r="G439" s="72" t="str">
        <f t="shared" si="144"/>
        <v/>
      </c>
      <c r="H439" s="63" t="str">
        <f t="shared" si="145"/>
        <v/>
      </c>
      <c r="I439" s="63" t="str">
        <f t="shared" si="146"/>
        <v/>
      </c>
      <c r="J439" s="70" t="str">
        <f t="shared" si="147"/>
        <v/>
      </c>
      <c r="K439" s="70" t="str">
        <f t="shared" si="148"/>
        <v/>
      </c>
      <c r="L439" s="122" t="str">
        <f t="shared" si="149"/>
        <v/>
      </c>
      <c r="M439" s="122" t="str">
        <f t="shared" si="150"/>
        <v/>
      </c>
      <c r="N439" s="121" t="str">
        <f>IF(B439&lt;&gt;"",IF(INDEX(ctrlage,B439)=TRUE,Lieferung!$B$15-(YEAR(INDEX(pgebdat,B439))),""),"")</f>
        <v/>
      </c>
      <c r="O439" s="115"/>
      <c r="P439" s="113"/>
      <c r="Q439" s="116"/>
      <c r="R439" s="149"/>
      <c r="S439" s="116"/>
      <c r="T439" s="116"/>
      <c r="U439" s="116"/>
      <c r="V439" s="113"/>
      <c r="W439" s="155" t="str">
        <f t="shared" si="153"/>
        <v/>
      </c>
      <c r="X439" s="26" t="str">
        <f t="shared" si="132"/>
        <v/>
      </c>
      <c r="Y439" s="26" t="str">
        <f t="shared" si="133"/>
        <v/>
      </c>
      <c r="Z439" s="26" t="str">
        <f t="shared" si="134"/>
        <v/>
      </c>
      <c r="AA439" s="26" t="str">
        <f t="shared" si="135"/>
        <v/>
      </c>
      <c r="AB439" s="26" t="str">
        <f t="shared" si="136"/>
        <v/>
      </c>
      <c r="AC439" s="26" t="str">
        <f t="shared" si="137"/>
        <v/>
      </c>
      <c r="AD439" s="26" t="str">
        <f>IF(OR(ISBLANK(U439),ISBLANK(Q439),U439="-"),"",IF(ISNA(MATCH(U439,libtwolang,0)),FALSE,IF(AND(Z439=TRUE,INDEX(codetform,MATCH(Qualifikation!Q439,libtform,0))&gt;=10311000,INDEX(codetform,MATCH(Qualifikation!Q439,libtform,0))&lt;=10319900),IF(AND(INDEX(codetwolang,MATCH(Qualifikation!U439,libtwolang,0))&gt;=1,INDEX(codetwolang,MATCH(Qualifikation!U439,libtwolang,0))&lt;=999),TRUE,FALSE),IF(AND(INDEX(codetwolang,MATCH(Qualifikation!U439,libtwolang,0))&gt;=10,INDEX(codetwolang,MATCH(Qualifikation!U439,libtwolang,0))&lt;=99),FALSE,TRUE))))</f>
        <v/>
      </c>
      <c r="AE439" s="26" t="str">
        <f t="shared" si="151"/>
        <v/>
      </c>
      <c r="AF439" s="62" t="str">
        <f t="shared" si="138"/>
        <v/>
      </c>
    </row>
    <row r="440" spans="1:32" x14ac:dyDescent="0.2">
      <c r="A440" s="46" t="str">
        <f t="shared" si="152"/>
        <v/>
      </c>
      <c r="B440" s="46" t="str">
        <f t="shared" si="139"/>
        <v/>
      </c>
      <c r="C440" s="71" t="str">
        <f t="shared" si="140"/>
        <v/>
      </c>
      <c r="D440" s="62" t="str">
        <f t="shared" si="141"/>
        <v/>
      </c>
      <c r="E440" s="62" t="str">
        <f t="shared" si="142"/>
        <v/>
      </c>
      <c r="F440" s="72" t="str">
        <f t="shared" si="143"/>
        <v/>
      </c>
      <c r="G440" s="72" t="str">
        <f t="shared" si="144"/>
        <v/>
      </c>
      <c r="H440" s="63" t="str">
        <f t="shared" si="145"/>
        <v/>
      </c>
      <c r="I440" s="63" t="str">
        <f t="shared" si="146"/>
        <v/>
      </c>
      <c r="J440" s="70" t="str">
        <f t="shared" si="147"/>
        <v/>
      </c>
      <c r="K440" s="70" t="str">
        <f t="shared" si="148"/>
        <v/>
      </c>
      <c r="L440" s="122" t="str">
        <f t="shared" si="149"/>
        <v/>
      </c>
      <c r="M440" s="122" t="str">
        <f t="shared" si="150"/>
        <v/>
      </c>
      <c r="N440" s="121" t="str">
        <f>IF(B440&lt;&gt;"",IF(INDEX(ctrlage,B440)=TRUE,Lieferung!$B$15-(YEAR(INDEX(pgebdat,B440))),""),"")</f>
        <v/>
      </c>
      <c r="O440" s="115"/>
      <c r="P440" s="113"/>
      <c r="Q440" s="116"/>
      <c r="R440" s="149"/>
      <c r="S440" s="116"/>
      <c r="T440" s="116"/>
      <c r="U440" s="116"/>
      <c r="V440" s="113"/>
      <c r="W440" s="155" t="str">
        <f t="shared" si="153"/>
        <v/>
      </c>
      <c r="X440" s="26" t="str">
        <f t="shared" ref="X440:X503" si="154">IF(ISBLANK(O440),"",IF(OR(ISNA(MATCH(O440,persid,0)),O440="-"),FALSE,TRUE))</f>
        <v/>
      </c>
      <c r="Y440" s="26" t="str">
        <f t="shared" ref="Y440:Y503" si="155">IF(ISBLANK(P440),"",IF(OR(ISNA(MATCH(P440,libinst,0)),P440="-"),FALSE,TRUE))</f>
        <v/>
      </c>
      <c r="Z440" s="26" t="str">
        <f t="shared" ref="Z440:Z503" si="156">IF(ISBLANK(Q440),"",IF(OR(ISNA(MATCH(Q440,libtform,0)),Q440="-"),FALSE,TRUE))</f>
        <v/>
      </c>
      <c r="AA440" s="26" t="str">
        <f t="shared" ref="AA440:AA503" si="157">IF(ISBLANK(R440),"",IF(AND(R440 &gt; DATE(1925,1,1),R440 &lt; DATE(2100,1,1)),TRUE,FALSE))</f>
        <v/>
      </c>
      <c r="AB440" s="26" t="str">
        <f t="shared" ref="AB440:AB503" si="158">IF(ISBLANK(S440),"",IF(AND(S440 &gt;=1,S440 &lt;=9),TRUE,FALSE))</f>
        <v/>
      </c>
      <c r="AC440" s="26" t="str">
        <f t="shared" ref="AC440:AC503" si="159">IF(ISBLANK(T440),"",IF(OR(ISNA(MATCH(T440,libresult,0)),T440="-"),FALSE,TRUE))</f>
        <v/>
      </c>
      <c r="AD440" s="26" t="str">
        <f>IF(OR(ISBLANK(U440),ISBLANK(Q440),U440="-"),"",IF(ISNA(MATCH(U440,libtwolang,0)),FALSE,IF(AND(Z440=TRUE,INDEX(codetform,MATCH(Qualifikation!Q440,libtform,0))&gt;=10311000,INDEX(codetform,MATCH(Qualifikation!Q440,libtform,0))&lt;=10319900),IF(AND(INDEX(codetwolang,MATCH(Qualifikation!U440,libtwolang,0))&gt;=1,INDEX(codetwolang,MATCH(Qualifikation!U440,libtwolang,0))&lt;=999),TRUE,FALSE),IF(AND(INDEX(codetwolang,MATCH(Qualifikation!U440,libtwolang,0))&gt;=10,INDEX(codetwolang,MATCH(Qualifikation!U440,libtwolang,0))&lt;=99),FALSE,TRUE))))</f>
        <v/>
      </c>
      <c r="AE440" s="26" t="str">
        <f t="shared" si="151"/>
        <v/>
      </c>
      <c r="AF440" s="62" t="str">
        <f t="shared" ref="AF440:AF503" si="160">IF(A440="","",1)</f>
        <v/>
      </c>
    </row>
    <row r="441" spans="1:32" x14ac:dyDescent="0.2">
      <c r="A441" s="46" t="str">
        <f t="shared" si="152"/>
        <v/>
      </c>
      <c r="B441" s="46" t="str">
        <f t="shared" si="139"/>
        <v/>
      </c>
      <c r="C441" s="71" t="str">
        <f t="shared" si="140"/>
        <v/>
      </c>
      <c r="D441" s="62" t="str">
        <f t="shared" si="141"/>
        <v/>
      </c>
      <c r="E441" s="62" t="str">
        <f t="shared" si="142"/>
        <v/>
      </c>
      <c r="F441" s="72" t="str">
        <f t="shared" si="143"/>
        <v/>
      </c>
      <c r="G441" s="72" t="str">
        <f t="shared" si="144"/>
        <v/>
      </c>
      <c r="H441" s="63" t="str">
        <f t="shared" si="145"/>
        <v/>
      </c>
      <c r="I441" s="63" t="str">
        <f t="shared" si="146"/>
        <v/>
      </c>
      <c r="J441" s="70" t="str">
        <f t="shared" si="147"/>
        <v/>
      </c>
      <c r="K441" s="70" t="str">
        <f t="shared" si="148"/>
        <v/>
      </c>
      <c r="L441" s="122" t="str">
        <f t="shared" si="149"/>
        <v/>
      </c>
      <c r="M441" s="122" t="str">
        <f t="shared" si="150"/>
        <v/>
      </c>
      <c r="N441" s="121" t="str">
        <f>IF(B441&lt;&gt;"",IF(INDEX(ctrlage,B441)=TRUE,Lieferung!$B$15-(YEAR(INDEX(pgebdat,B441))),""),"")</f>
        <v/>
      </c>
      <c r="O441" s="115"/>
      <c r="P441" s="113"/>
      <c r="Q441" s="116"/>
      <c r="R441" s="149"/>
      <c r="S441" s="116"/>
      <c r="T441" s="116"/>
      <c r="U441" s="116"/>
      <c r="V441" s="113"/>
      <c r="W441" s="155" t="str">
        <f t="shared" si="153"/>
        <v/>
      </c>
      <c r="X441" s="26" t="str">
        <f t="shared" si="154"/>
        <v/>
      </c>
      <c r="Y441" s="26" t="str">
        <f t="shared" si="155"/>
        <v/>
      </c>
      <c r="Z441" s="26" t="str">
        <f t="shared" si="156"/>
        <v/>
      </c>
      <c r="AA441" s="26" t="str">
        <f t="shared" si="157"/>
        <v/>
      </c>
      <c r="AB441" s="26" t="str">
        <f t="shared" si="158"/>
        <v/>
      </c>
      <c r="AC441" s="26" t="str">
        <f t="shared" si="159"/>
        <v/>
      </c>
      <c r="AD441" s="26" t="str">
        <f>IF(OR(ISBLANK(U441),ISBLANK(Q441),U441="-"),"",IF(ISNA(MATCH(U441,libtwolang,0)),FALSE,IF(AND(Z441=TRUE,INDEX(codetform,MATCH(Qualifikation!Q441,libtform,0))&gt;=10311000,INDEX(codetform,MATCH(Qualifikation!Q441,libtform,0))&lt;=10319900),IF(AND(INDEX(codetwolang,MATCH(Qualifikation!U441,libtwolang,0))&gt;=1,INDEX(codetwolang,MATCH(Qualifikation!U441,libtwolang,0))&lt;=999),TRUE,FALSE),IF(AND(INDEX(codetwolang,MATCH(Qualifikation!U441,libtwolang,0))&gt;=10,INDEX(codetwolang,MATCH(Qualifikation!U441,libtwolang,0))&lt;=99),FALSE,TRUE))))</f>
        <v/>
      </c>
      <c r="AE441" s="26" t="str">
        <f t="shared" si="151"/>
        <v/>
      </c>
      <c r="AF441" s="62" t="str">
        <f t="shared" si="160"/>
        <v/>
      </c>
    </row>
    <row r="442" spans="1:32" x14ac:dyDescent="0.2">
      <c r="A442" s="46" t="str">
        <f t="shared" si="152"/>
        <v/>
      </c>
      <c r="B442" s="46" t="str">
        <f t="shared" si="139"/>
        <v/>
      </c>
      <c r="C442" s="71" t="str">
        <f t="shared" si="140"/>
        <v/>
      </c>
      <c r="D442" s="62" t="str">
        <f t="shared" si="141"/>
        <v/>
      </c>
      <c r="E442" s="62" t="str">
        <f t="shared" si="142"/>
        <v/>
      </c>
      <c r="F442" s="72" t="str">
        <f t="shared" si="143"/>
        <v/>
      </c>
      <c r="G442" s="72" t="str">
        <f t="shared" si="144"/>
        <v/>
      </c>
      <c r="H442" s="63" t="str">
        <f t="shared" si="145"/>
        <v/>
      </c>
      <c r="I442" s="63" t="str">
        <f t="shared" si="146"/>
        <v/>
      </c>
      <c r="J442" s="70" t="str">
        <f t="shared" si="147"/>
        <v/>
      </c>
      <c r="K442" s="70" t="str">
        <f t="shared" si="148"/>
        <v/>
      </c>
      <c r="L442" s="122" t="str">
        <f t="shared" si="149"/>
        <v/>
      </c>
      <c r="M442" s="122" t="str">
        <f t="shared" si="150"/>
        <v/>
      </c>
      <c r="N442" s="121" t="str">
        <f>IF(B442&lt;&gt;"",IF(INDEX(ctrlage,B442)=TRUE,Lieferung!$B$15-(YEAR(INDEX(pgebdat,B442))),""),"")</f>
        <v/>
      </c>
      <c r="O442" s="115"/>
      <c r="P442" s="113"/>
      <c r="Q442" s="116"/>
      <c r="R442" s="149"/>
      <c r="S442" s="116"/>
      <c r="T442" s="116"/>
      <c r="U442" s="116"/>
      <c r="V442" s="113"/>
      <c r="W442" s="155" t="str">
        <f t="shared" si="153"/>
        <v/>
      </c>
      <c r="X442" s="26" t="str">
        <f t="shared" si="154"/>
        <v/>
      </c>
      <c r="Y442" s="26" t="str">
        <f t="shared" si="155"/>
        <v/>
      </c>
      <c r="Z442" s="26" t="str">
        <f t="shared" si="156"/>
        <v/>
      </c>
      <c r="AA442" s="26" t="str">
        <f t="shared" si="157"/>
        <v/>
      </c>
      <c r="AB442" s="26" t="str">
        <f t="shared" si="158"/>
        <v/>
      </c>
      <c r="AC442" s="26" t="str">
        <f t="shared" si="159"/>
        <v/>
      </c>
      <c r="AD442" s="26" t="str">
        <f>IF(OR(ISBLANK(U442),ISBLANK(Q442),U442="-"),"",IF(ISNA(MATCH(U442,libtwolang,0)),FALSE,IF(AND(Z442=TRUE,INDEX(codetform,MATCH(Qualifikation!Q442,libtform,0))&gt;=10311000,INDEX(codetform,MATCH(Qualifikation!Q442,libtform,0))&lt;=10319900),IF(AND(INDEX(codetwolang,MATCH(Qualifikation!U442,libtwolang,0))&gt;=1,INDEX(codetwolang,MATCH(Qualifikation!U442,libtwolang,0))&lt;=999),TRUE,FALSE),IF(AND(INDEX(codetwolang,MATCH(Qualifikation!U442,libtwolang,0))&gt;=10,INDEX(codetwolang,MATCH(Qualifikation!U442,libtwolang,0))&lt;=99),FALSE,TRUE))))</f>
        <v/>
      </c>
      <c r="AE442" s="26" t="str">
        <f t="shared" si="151"/>
        <v/>
      </c>
      <c r="AF442" s="62" t="str">
        <f t="shared" si="160"/>
        <v/>
      </c>
    </row>
    <row r="443" spans="1:32" x14ac:dyDescent="0.2">
      <c r="A443" s="46" t="str">
        <f t="shared" si="152"/>
        <v/>
      </c>
      <c r="B443" s="46" t="str">
        <f t="shared" si="139"/>
        <v/>
      </c>
      <c r="C443" s="71" t="str">
        <f t="shared" si="140"/>
        <v/>
      </c>
      <c r="D443" s="62" t="str">
        <f t="shared" si="141"/>
        <v/>
      </c>
      <c r="E443" s="62" t="str">
        <f t="shared" si="142"/>
        <v/>
      </c>
      <c r="F443" s="72" t="str">
        <f t="shared" si="143"/>
        <v/>
      </c>
      <c r="G443" s="72" t="str">
        <f t="shared" si="144"/>
        <v/>
      </c>
      <c r="H443" s="63" t="str">
        <f t="shared" si="145"/>
        <v/>
      </c>
      <c r="I443" s="63" t="str">
        <f t="shared" si="146"/>
        <v/>
      </c>
      <c r="J443" s="70" t="str">
        <f t="shared" si="147"/>
        <v/>
      </c>
      <c r="K443" s="70" t="str">
        <f t="shared" si="148"/>
        <v/>
      </c>
      <c r="L443" s="122" t="str">
        <f t="shared" si="149"/>
        <v/>
      </c>
      <c r="M443" s="122" t="str">
        <f t="shared" si="150"/>
        <v/>
      </c>
      <c r="N443" s="121" t="str">
        <f>IF(B443&lt;&gt;"",IF(INDEX(ctrlage,B443)=TRUE,Lieferung!$B$15-(YEAR(INDEX(pgebdat,B443))),""),"")</f>
        <v/>
      </c>
      <c r="O443" s="115"/>
      <c r="P443" s="113"/>
      <c r="Q443" s="116"/>
      <c r="R443" s="149"/>
      <c r="S443" s="116"/>
      <c r="T443" s="116"/>
      <c r="U443" s="116"/>
      <c r="V443" s="113"/>
      <c r="W443" s="155" t="str">
        <f t="shared" si="153"/>
        <v/>
      </c>
      <c r="X443" s="26" t="str">
        <f t="shared" si="154"/>
        <v/>
      </c>
      <c r="Y443" s="26" t="str">
        <f t="shared" si="155"/>
        <v/>
      </c>
      <c r="Z443" s="26" t="str">
        <f t="shared" si="156"/>
        <v/>
      </c>
      <c r="AA443" s="26" t="str">
        <f t="shared" si="157"/>
        <v/>
      </c>
      <c r="AB443" s="26" t="str">
        <f t="shared" si="158"/>
        <v/>
      </c>
      <c r="AC443" s="26" t="str">
        <f t="shared" si="159"/>
        <v/>
      </c>
      <c r="AD443" s="26" t="str">
        <f>IF(OR(ISBLANK(U443),ISBLANK(Q443),U443="-"),"",IF(ISNA(MATCH(U443,libtwolang,0)),FALSE,IF(AND(Z443=TRUE,INDEX(codetform,MATCH(Qualifikation!Q443,libtform,0))&gt;=10311000,INDEX(codetform,MATCH(Qualifikation!Q443,libtform,0))&lt;=10319900),IF(AND(INDEX(codetwolang,MATCH(Qualifikation!U443,libtwolang,0))&gt;=1,INDEX(codetwolang,MATCH(Qualifikation!U443,libtwolang,0))&lt;=999),TRUE,FALSE),IF(AND(INDEX(codetwolang,MATCH(Qualifikation!U443,libtwolang,0))&gt;=10,INDEX(codetwolang,MATCH(Qualifikation!U443,libtwolang,0))&lt;=99),FALSE,TRUE))))</f>
        <v/>
      </c>
      <c r="AE443" s="26" t="str">
        <f t="shared" si="151"/>
        <v/>
      </c>
      <c r="AF443" s="62" t="str">
        <f t="shared" si="160"/>
        <v/>
      </c>
    </row>
    <row r="444" spans="1:32" x14ac:dyDescent="0.2">
      <c r="A444" s="46" t="str">
        <f t="shared" si="152"/>
        <v/>
      </c>
      <c r="B444" s="46" t="str">
        <f t="shared" si="139"/>
        <v/>
      </c>
      <c r="C444" s="71" t="str">
        <f t="shared" si="140"/>
        <v/>
      </c>
      <c r="D444" s="62" t="str">
        <f t="shared" si="141"/>
        <v/>
      </c>
      <c r="E444" s="62" t="str">
        <f t="shared" si="142"/>
        <v/>
      </c>
      <c r="F444" s="72" t="str">
        <f t="shared" si="143"/>
        <v/>
      </c>
      <c r="G444" s="72" t="str">
        <f t="shared" si="144"/>
        <v/>
      </c>
      <c r="H444" s="63" t="str">
        <f t="shared" si="145"/>
        <v/>
      </c>
      <c r="I444" s="63" t="str">
        <f t="shared" si="146"/>
        <v/>
      </c>
      <c r="J444" s="70" t="str">
        <f t="shared" si="147"/>
        <v/>
      </c>
      <c r="K444" s="70" t="str">
        <f t="shared" si="148"/>
        <v/>
      </c>
      <c r="L444" s="122" t="str">
        <f t="shared" si="149"/>
        <v/>
      </c>
      <c r="M444" s="122" t="str">
        <f t="shared" si="150"/>
        <v/>
      </c>
      <c r="N444" s="121" t="str">
        <f>IF(B444&lt;&gt;"",IF(INDEX(ctrlage,B444)=TRUE,Lieferung!$B$15-(YEAR(INDEX(pgebdat,B444))),""),"")</f>
        <v/>
      </c>
      <c r="O444" s="115"/>
      <c r="P444" s="113"/>
      <c r="Q444" s="116"/>
      <c r="R444" s="149"/>
      <c r="S444" s="116"/>
      <c r="T444" s="116"/>
      <c r="U444" s="116"/>
      <c r="V444" s="113"/>
      <c r="W444" s="155" t="str">
        <f t="shared" si="153"/>
        <v/>
      </c>
      <c r="X444" s="26" t="str">
        <f t="shared" si="154"/>
        <v/>
      </c>
      <c r="Y444" s="26" t="str">
        <f t="shared" si="155"/>
        <v/>
      </c>
      <c r="Z444" s="26" t="str">
        <f t="shared" si="156"/>
        <v/>
      </c>
      <c r="AA444" s="26" t="str">
        <f t="shared" si="157"/>
        <v/>
      </c>
      <c r="AB444" s="26" t="str">
        <f t="shared" si="158"/>
        <v/>
      </c>
      <c r="AC444" s="26" t="str">
        <f t="shared" si="159"/>
        <v/>
      </c>
      <c r="AD444" s="26" t="str">
        <f>IF(OR(ISBLANK(U444),ISBLANK(Q444),U444="-"),"",IF(ISNA(MATCH(U444,libtwolang,0)),FALSE,IF(AND(Z444=TRUE,INDEX(codetform,MATCH(Qualifikation!Q444,libtform,0))&gt;=10311000,INDEX(codetform,MATCH(Qualifikation!Q444,libtform,0))&lt;=10319900),IF(AND(INDEX(codetwolang,MATCH(Qualifikation!U444,libtwolang,0))&gt;=1,INDEX(codetwolang,MATCH(Qualifikation!U444,libtwolang,0))&lt;=999),TRUE,FALSE),IF(AND(INDEX(codetwolang,MATCH(Qualifikation!U444,libtwolang,0))&gt;=10,INDEX(codetwolang,MATCH(Qualifikation!U444,libtwolang,0))&lt;=99),FALSE,TRUE))))</f>
        <v/>
      </c>
      <c r="AE444" s="26" t="str">
        <f t="shared" si="151"/>
        <v/>
      </c>
      <c r="AF444" s="62" t="str">
        <f t="shared" si="160"/>
        <v/>
      </c>
    </row>
    <row r="445" spans="1:32" x14ac:dyDescent="0.2">
      <c r="A445" s="46" t="str">
        <f t="shared" si="152"/>
        <v/>
      </c>
      <c r="B445" s="46" t="str">
        <f t="shared" si="139"/>
        <v/>
      </c>
      <c r="C445" s="71" t="str">
        <f t="shared" si="140"/>
        <v/>
      </c>
      <c r="D445" s="62" t="str">
        <f t="shared" si="141"/>
        <v/>
      </c>
      <c r="E445" s="62" t="str">
        <f t="shared" si="142"/>
        <v/>
      </c>
      <c r="F445" s="72" t="str">
        <f t="shared" si="143"/>
        <v/>
      </c>
      <c r="G445" s="72" t="str">
        <f t="shared" si="144"/>
        <v/>
      </c>
      <c r="H445" s="63" t="str">
        <f t="shared" si="145"/>
        <v/>
      </c>
      <c r="I445" s="63" t="str">
        <f t="shared" si="146"/>
        <v/>
      </c>
      <c r="J445" s="70" t="str">
        <f t="shared" si="147"/>
        <v/>
      </c>
      <c r="K445" s="70" t="str">
        <f t="shared" si="148"/>
        <v/>
      </c>
      <c r="L445" s="122" t="str">
        <f t="shared" si="149"/>
        <v/>
      </c>
      <c r="M445" s="122" t="str">
        <f t="shared" si="150"/>
        <v/>
      </c>
      <c r="N445" s="121" t="str">
        <f>IF(B445&lt;&gt;"",IF(INDEX(ctrlage,B445)=TRUE,Lieferung!$B$15-(YEAR(INDEX(pgebdat,B445))),""),"")</f>
        <v/>
      </c>
      <c r="O445" s="115"/>
      <c r="P445" s="113"/>
      <c r="Q445" s="116"/>
      <c r="R445" s="149"/>
      <c r="S445" s="116"/>
      <c r="T445" s="116"/>
      <c r="U445" s="116"/>
      <c r="V445" s="113"/>
      <c r="W445" s="155" t="str">
        <f t="shared" si="153"/>
        <v/>
      </c>
      <c r="X445" s="26" t="str">
        <f t="shared" si="154"/>
        <v/>
      </c>
      <c r="Y445" s="26" t="str">
        <f t="shared" si="155"/>
        <v/>
      </c>
      <c r="Z445" s="26" t="str">
        <f t="shared" si="156"/>
        <v/>
      </c>
      <c r="AA445" s="26" t="str">
        <f t="shared" si="157"/>
        <v/>
      </c>
      <c r="AB445" s="26" t="str">
        <f t="shared" si="158"/>
        <v/>
      </c>
      <c r="AC445" s="26" t="str">
        <f t="shared" si="159"/>
        <v/>
      </c>
      <c r="AD445" s="26" t="str">
        <f>IF(OR(ISBLANK(U445),ISBLANK(Q445),U445="-"),"",IF(ISNA(MATCH(U445,libtwolang,0)),FALSE,IF(AND(Z445=TRUE,INDEX(codetform,MATCH(Qualifikation!Q445,libtform,0))&gt;=10311000,INDEX(codetform,MATCH(Qualifikation!Q445,libtform,0))&lt;=10319900),IF(AND(INDEX(codetwolang,MATCH(Qualifikation!U445,libtwolang,0))&gt;=1,INDEX(codetwolang,MATCH(Qualifikation!U445,libtwolang,0))&lt;=999),TRUE,FALSE),IF(AND(INDEX(codetwolang,MATCH(Qualifikation!U445,libtwolang,0))&gt;=10,INDEX(codetwolang,MATCH(Qualifikation!U445,libtwolang,0))&lt;=99),FALSE,TRUE))))</f>
        <v/>
      </c>
      <c r="AE445" s="26" t="str">
        <f t="shared" si="151"/>
        <v/>
      </c>
      <c r="AF445" s="62" t="str">
        <f t="shared" si="160"/>
        <v/>
      </c>
    </row>
    <row r="446" spans="1:32" x14ac:dyDescent="0.2">
      <c r="A446" s="46" t="str">
        <f t="shared" si="152"/>
        <v/>
      </c>
      <c r="B446" s="46" t="str">
        <f t="shared" si="139"/>
        <v/>
      </c>
      <c r="C446" s="71" t="str">
        <f t="shared" si="140"/>
        <v/>
      </c>
      <c r="D446" s="62" t="str">
        <f t="shared" si="141"/>
        <v/>
      </c>
      <c r="E446" s="62" t="str">
        <f t="shared" si="142"/>
        <v/>
      </c>
      <c r="F446" s="72" t="str">
        <f t="shared" si="143"/>
        <v/>
      </c>
      <c r="G446" s="72" t="str">
        <f t="shared" si="144"/>
        <v/>
      </c>
      <c r="H446" s="63" t="str">
        <f t="shared" si="145"/>
        <v/>
      </c>
      <c r="I446" s="63" t="str">
        <f t="shared" si="146"/>
        <v/>
      </c>
      <c r="J446" s="70" t="str">
        <f t="shared" si="147"/>
        <v/>
      </c>
      <c r="K446" s="70" t="str">
        <f t="shared" si="148"/>
        <v/>
      </c>
      <c r="L446" s="122" t="str">
        <f t="shared" si="149"/>
        <v/>
      </c>
      <c r="M446" s="122" t="str">
        <f t="shared" si="150"/>
        <v/>
      </c>
      <c r="N446" s="121" t="str">
        <f>IF(B446&lt;&gt;"",IF(INDEX(ctrlage,B446)=TRUE,Lieferung!$B$15-(YEAR(INDEX(pgebdat,B446))),""),"")</f>
        <v/>
      </c>
      <c r="O446" s="115"/>
      <c r="P446" s="113"/>
      <c r="Q446" s="116"/>
      <c r="R446" s="149"/>
      <c r="S446" s="116"/>
      <c r="T446" s="116"/>
      <c r="U446" s="116"/>
      <c r="V446" s="113"/>
      <c r="W446" s="155" t="str">
        <f t="shared" si="153"/>
        <v/>
      </c>
      <c r="X446" s="26" t="str">
        <f t="shared" si="154"/>
        <v/>
      </c>
      <c r="Y446" s="26" t="str">
        <f t="shared" si="155"/>
        <v/>
      </c>
      <c r="Z446" s="26" t="str">
        <f t="shared" si="156"/>
        <v/>
      </c>
      <c r="AA446" s="26" t="str">
        <f t="shared" si="157"/>
        <v/>
      </c>
      <c r="AB446" s="26" t="str">
        <f t="shared" si="158"/>
        <v/>
      </c>
      <c r="AC446" s="26" t="str">
        <f t="shared" si="159"/>
        <v/>
      </c>
      <c r="AD446" s="26" t="str">
        <f>IF(OR(ISBLANK(U446),ISBLANK(Q446),U446="-"),"",IF(ISNA(MATCH(U446,libtwolang,0)),FALSE,IF(AND(Z446=TRUE,INDEX(codetform,MATCH(Qualifikation!Q446,libtform,0))&gt;=10311000,INDEX(codetform,MATCH(Qualifikation!Q446,libtform,0))&lt;=10319900),IF(AND(INDEX(codetwolang,MATCH(Qualifikation!U446,libtwolang,0))&gt;=1,INDEX(codetwolang,MATCH(Qualifikation!U446,libtwolang,0))&lt;=999),TRUE,FALSE),IF(AND(INDEX(codetwolang,MATCH(Qualifikation!U446,libtwolang,0))&gt;=10,INDEX(codetwolang,MATCH(Qualifikation!U446,libtwolang,0))&lt;=99),FALSE,TRUE))))</f>
        <v/>
      </c>
      <c r="AE446" s="26" t="str">
        <f t="shared" si="151"/>
        <v/>
      </c>
      <c r="AF446" s="62" t="str">
        <f t="shared" si="160"/>
        <v/>
      </c>
    </row>
    <row r="447" spans="1:32" x14ac:dyDescent="0.2">
      <c r="A447" s="46" t="str">
        <f t="shared" si="152"/>
        <v/>
      </c>
      <c r="B447" s="46" t="str">
        <f t="shared" si="139"/>
        <v/>
      </c>
      <c r="C447" s="71" t="str">
        <f t="shared" si="140"/>
        <v/>
      </c>
      <c r="D447" s="62" t="str">
        <f t="shared" si="141"/>
        <v/>
      </c>
      <c r="E447" s="62" t="str">
        <f t="shared" si="142"/>
        <v/>
      </c>
      <c r="F447" s="72" t="str">
        <f t="shared" si="143"/>
        <v/>
      </c>
      <c r="G447" s="72" t="str">
        <f t="shared" si="144"/>
        <v/>
      </c>
      <c r="H447" s="63" t="str">
        <f t="shared" si="145"/>
        <v/>
      </c>
      <c r="I447" s="63" t="str">
        <f t="shared" si="146"/>
        <v/>
      </c>
      <c r="J447" s="70" t="str">
        <f t="shared" si="147"/>
        <v/>
      </c>
      <c r="K447" s="70" t="str">
        <f t="shared" si="148"/>
        <v/>
      </c>
      <c r="L447" s="122" t="str">
        <f t="shared" si="149"/>
        <v/>
      </c>
      <c r="M447" s="122" t="str">
        <f t="shared" si="150"/>
        <v/>
      </c>
      <c r="N447" s="121" t="str">
        <f>IF(B447&lt;&gt;"",IF(INDEX(ctrlage,B447)=TRUE,Lieferung!$B$15-(YEAR(INDEX(pgebdat,B447))),""),"")</f>
        <v/>
      </c>
      <c r="O447" s="115"/>
      <c r="P447" s="113"/>
      <c r="Q447" s="116"/>
      <c r="R447" s="149"/>
      <c r="S447" s="116"/>
      <c r="T447" s="116"/>
      <c r="U447" s="116"/>
      <c r="V447" s="113"/>
      <c r="W447" s="155" t="str">
        <f t="shared" si="153"/>
        <v/>
      </c>
      <c r="X447" s="26" t="str">
        <f t="shared" si="154"/>
        <v/>
      </c>
      <c r="Y447" s="26" t="str">
        <f t="shared" si="155"/>
        <v/>
      </c>
      <c r="Z447" s="26" t="str">
        <f t="shared" si="156"/>
        <v/>
      </c>
      <c r="AA447" s="26" t="str">
        <f t="shared" si="157"/>
        <v/>
      </c>
      <c r="AB447" s="26" t="str">
        <f t="shared" si="158"/>
        <v/>
      </c>
      <c r="AC447" s="26" t="str">
        <f t="shared" si="159"/>
        <v/>
      </c>
      <c r="AD447" s="26" t="str">
        <f>IF(OR(ISBLANK(U447),ISBLANK(Q447),U447="-"),"",IF(ISNA(MATCH(U447,libtwolang,0)),FALSE,IF(AND(Z447=TRUE,INDEX(codetform,MATCH(Qualifikation!Q447,libtform,0))&gt;=10311000,INDEX(codetform,MATCH(Qualifikation!Q447,libtform,0))&lt;=10319900),IF(AND(INDEX(codetwolang,MATCH(Qualifikation!U447,libtwolang,0))&gt;=1,INDEX(codetwolang,MATCH(Qualifikation!U447,libtwolang,0))&lt;=999),TRUE,FALSE),IF(AND(INDEX(codetwolang,MATCH(Qualifikation!U447,libtwolang,0))&gt;=10,INDEX(codetwolang,MATCH(Qualifikation!U447,libtwolang,0))&lt;=99),FALSE,TRUE))))</f>
        <v/>
      </c>
      <c r="AE447" s="26" t="str">
        <f t="shared" si="151"/>
        <v/>
      </c>
      <c r="AF447" s="62" t="str">
        <f t="shared" si="160"/>
        <v/>
      </c>
    </row>
    <row r="448" spans="1:32" x14ac:dyDescent="0.2">
      <c r="A448" s="46" t="str">
        <f t="shared" si="152"/>
        <v/>
      </c>
      <c r="B448" s="46" t="str">
        <f t="shared" si="139"/>
        <v/>
      </c>
      <c r="C448" s="71" t="str">
        <f t="shared" si="140"/>
        <v/>
      </c>
      <c r="D448" s="62" t="str">
        <f t="shared" si="141"/>
        <v/>
      </c>
      <c r="E448" s="62" t="str">
        <f t="shared" si="142"/>
        <v/>
      </c>
      <c r="F448" s="72" t="str">
        <f t="shared" si="143"/>
        <v/>
      </c>
      <c r="G448" s="72" t="str">
        <f t="shared" si="144"/>
        <v/>
      </c>
      <c r="H448" s="63" t="str">
        <f t="shared" si="145"/>
        <v/>
      </c>
      <c r="I448" s="63" t="str">
        <f t="shared" si="146"/>
        <v/>
      </c>
      <c r="J448" s="70" t="str">
        <f t="shared" si="147"/>
        <v/>
      </c>
      <c r="K448" s="70" t="str">
        <f t="shared" si="148"/>
        <v/>
      </c>
      <c r="L448" s="122" t="str">
        <f t="shared" si="149"/>
        <v/>
      </c>
      <c r="M448" s="122" t="str">
        <f t="shared" si="150"/>
        <v/>
      </c>
      <c r="N448" s="121" t="str">
        <f>IF(B448&lt;&gt;"",IF(INDEX(ctrlage,B448)=TRUE,Lieferung!$B$15-(YEAR(INDEX(pgebdat,B448))),""),"")</f>
        <v/>
      </c>
      <c r="O448" s="115"/>
      <c r="P448" s="113"/>
      <c r="Q448" s="116"/>
      <c r="R448" s="149"/>
      <c r="S448" s="116"/>
      <c r="T448" s="116"/>
      <c r="U448" s="116"/>
      <c r="V448" s="113"/>
      <c r="W448" s="155" t="str">
        <f t="shared" si="153"/>
        <v/>
      </c>
      <c r="X448" s="26" t="str">
        <f t="shared" si="154"/>
        <v/>
      </c>
      <c r="Y448" s="26" t="str">
        <f t="shared" si="155"/>
        <v/>
      </c>
      <c r="Z448" s="26" t="str">
        <f t="shared" si="156"/>
        <v/>
      </c>
      <c r="AA448" s="26" t="str">
        <f t="shared" si="157"/>
        <v/>
      </c>
      <c r="AB448" s="26" t="str">
        <f t="shared" si="158"/>
        <v/>
      </c>
      <c r="AC448" s="26" t="str">
        <f t="shared" si="159"/>
        <v/>
      </c>
      <c r="AD448" s="26" t="str">
        <f>IF(OR(ISBLANK(U448),ISBLANK(Q448),U448="-"),"",IF(ISNA(MATCH(U448,libtwolang,0)),FALSE,IF(AND(Z448=TRUE,INDEX(codetform,MATCH(Qualifikation!Q448,libtform,0))&gt;=10311000,INDEX(codetform,MATCH(Qualifikation!Q448,libtform,0))&lt;=10319900),IF(AND(INDEX(codetwolang,MATCH(Qualifikation!U448,libtwolang,0))&gt;=1,INDEX(codetwolang,MATCH(Qualifikation!U448,libtwolang,0))&lt;=999),TRUE,FALSE),IF(AND(INDEX(codetwolang,MATCH(Qualifikation!U448,libtwolang,0))&gt;=10,INDEX(codetwolang,MATCH(Qualifikation!U448,libtwolang,0))&lt;=99),FALSE,TRUE))))</f>
        <v/>
      </c>
      <c r="AE448" s="26" t="str">
        <f t="shared" si="151"/>
        <v/>
      </c>
      <c r="AF448" s="62" t="str">
        <f t="shared" si="160"/>
        <v/>
      </c>
    </row>
    <row r="449" spans="1:32" x14ac:dyDescent="0.2">
      <c r="A449" s="46" t="str">
        <f t="shared" si="152"/>
        <v/>
      </c>
      <c r="B449" s="46" t="str">
        <f t="shared" si="139"/>
        <v/>
      </c>
      <c r="C449" s="71" t="str">
        <f t="shared" si="140"/>
        <v/>
      </c>
      <c r="D449" s="62" t="str">
        <f t="shared" si="141"/>
        <v/>
      </c>
      <c r="E449" s="62" t="str">
        <f t="shared" si="142"/>
        <v/>
      </c>
      <c r="F449" s="72" t="str">
        <f t="shared" si="143"/>
        <v/>
      </c>
      <c r="G449" s="72" t="str">
        <f t="shared" si="144"/>
        <v/>
      </c>
      <c r="H449" s="63" t="str">
        <f t="shared" si="145"/>
        <v/>
      </c>
      <c r="I449" s="63" t="str">
        <f t="shared" si="146"/>
        <v/>
      </c>
      <c r="J449" s="70" t="str">
        <f t="shared" si="147"/>
        <v/>
      </c>
      <c r="K449" s="70" t="str">
        <f t="shared" si="148"/>
        <v/>
      </c>
      <c r="L449" s="122" t="str">
        <f t="shared" si="149"/>
        <v/>
      </c>
      <c r="M449" s="122" t="str">
        <f t="shared" si="150"/>
        <v/>
      </c>
      <c r="N449" s="121" t="str">
        <f>IF(B449&lt;&gt;"",IF(INDEX(ctrlage,B449)=TRUE,Lieferung!$B$15-(YEAR(INDEX(pgebdat,B449))),""),"")</f>
        <v/>
      </c>
      <c r="O449" s="115"/>
      <c r="P449" s="113"/>
      <c r="Q449" s="116"/>
      <c r="R449" s="149"/>
      <c r="S449" s="116"/>
      <c r="T449" s="116"/>
      <c r="U449" s="116"/>
      <c r="V449" s="113"/>
      <c r="W449" s="155" t="str">
        <f t="shared" si="153"/>
        <v/>
      </c>
      <c r="X449" s="26" t="str">
        <f t="shared" si="154"/>
        <v/>
      </c>
      <c r="Y449" s="26" t="str">
        <f t="shared" si="155"/>
        <v/>
      </c>
      <c r="Z449" s="26" t="str">
        <f t="shared" si="156"/>
        <v/>
      </c>
      <c r="AA449" s="26" t="str">
        <f t="shared" si="157"/>
        <v/>
      </c>
      <c r="AB449" s="26" t="str">
        <f t="shared" si="158"/>
        <v/>
      </c>
      <c r="AC449" s="26" t="str">
        <f t="shared" si="159"/>
        <v/>
      </c>
      <c r="AD449" s="26" t="str">
        <f>IF(OR(ISBLANK(U449),ISBLANK(Q449),U449="-"),"",IF(ISNA(MATCH(U449,libtwolang,0)),FALSE,IF(AND(Z449=TRUE,INDEX(codetform,MATCH(Qualifikation!Q449,libtform,0))&gt;=10311000,INDEX(codetform,MATCH(Qualifikation!Q449,libtform,0))&lt;=10319900),IF(AND(INDEX(codetwolang,MATCH(Qualifikation!U449,libtwolang,0))&gt;=1,INDEX(codetwolang,MATCH(Qualifikation!U449,libtwolang,0))&lt;=999),TRUE,FALSE),IF(AND(INDEX(codetwolang,MATCH(Qualifikation!U449,libtwolang,0))&gt;=10,INDEX(codetwolang,MATCH(Qualifikation!U449,libtwolang,0))&lt;=99),FALSE,TRUE))))</f>
        <v/>
      </c>
      <c r="AE449" s="26" t="str">
        <f t="shared" si="151"/>
        <v/>
      </c>
      <c r="AF449" s="62" t="str">
        <f t="shared" si="160"/>
        <v/>
      </c>
    </row>
    <row r="450" spans="1:32" x14ac:dyDescent="0.2">
      <c r="A450" s="46" t="str">
        <f t="shared" si="152"/>
        <v/>
      </c>
      <c r="B450" s="46" t="str">
        <f t="shared" si="139"/>
        <v/>
      </c>
      <c r="C450" s="71" t="str">
        <f t="shared" si="140"/>
        <v/>
      </c>
      <c r="D450" s="62" t="str">
        <f t="shared" si="141"/>
        <v/>
      </c>
      <c r="E450" s="62" t="str">
        <f t="shared" si="142"/>
        <v/>
      </c>
      <c r="F450" s="72" t="str">
        <f t="shared" si="143"/>
        <v/>
      </c>
      <c r="G450" s="72" t="str">
        <f t="shared" si="144"/>
        <v/>
      </c>
      <c r="H450" s="63" t="str">
        <f t="shared" si="145"/>
        <v/>
      </c>
      <c r="I450" s="63" t="str">
        <f t="shared" si="146"/>
        <v/>
      </c>
      <c r="J450" s="70" t="str">
        <f t="shared" si="147"/>
        <v/>
      </c>
      <c r="K450" s="70" t="str">
        <f t="shared" si="148"/>
        <v/>
      </c>
      <c r="L450" s="122" t="str">
        <f t="shared" si="149"/>
        <v/>
      </c>
      <c r="M450" s="122" t="str">
        <f t="shared" si="150"/>
        <v/>
      </c>
      <c r="N450" s="121" t="str">
        <f>IF(B450&lt;&gt;"",IF(INDEX(ctrlage,B450)=TRUE,Lieferung!$B$15-(YEAR(INDEX(pgebdat,B450))),""),"")</f>
        <v/>
      </c>
      <c r="O450" s="115"/>
      <c r="P450" s="113"/>
      <c r="Q450" s="116"/>
      <c r="R450" s="149"/>
      <c r="S450" s="116"/>
      <c r="T450" s="116"/>
      <c r="U450" s="116"/>
      <c r="V450" s="113"/>
      <c r="W450" s="155" t="str">
        <f t="shared" si="153"/>
        <v/>
      </c>
      <c r="X450" s="26" t="str">
        <f t="shared" si="154"/>
        <v/>
      </c>
      <c r="Y450" s="26" t="str">
        <f t="shared" si="155"/>
        <v/>
      </c>
      <c r="Z450" s="26" t="str">
        <f t="shared" si="156"/>
        <v/>
      </c>
      <c r="AA450" s="26" t="str">
        <f t="shared" si="157"/>
        <v/>
      </c>
      <c r="AB450" s="26" t="str">
        <f t="shared" si="158"/>
        <v/>
      </c>
      <c r="AC450" s="26" t="str">
        <f t="shared" si="159"/>
        <v/>
      </c>
      <c r="AD450" s="26" t="str">
        <f>IF(OR(ISBLANK(U450),ISBLANK(Q450),U450="-"),"",IF(ISNA(MATCH(U450,libtwolang,0)),FALSE,IF(AND(Z450=TRUE,INDEX(codetform,MATCH(Qualifikation!Q450,libtform,0))&gt;=10311000,INDEX(codetform,MATCH(Qualifikation!Q450,libtform,0))&lt;=10319900),IF(AND(INDEX(codetwolang,MATCH(Qualifikation!U450,libtwolang,0))&gt;=1,INDEX(codetwolang,MATCH(Qualifikation!U450,libtwolang,0))&lt;=999),TRUE,FALSE),IF(AND(INDEX(codetwolang,MATCH(Qualifikation!U450,libtwolang,0))&gt;=10,INDEX(codetwolang,MATCH(Qualifikation!U450,libtwolang,0))&lt;=99),FALSE,TRUE))))</f>
        <v/>
      </c>
      <c r="AE450" s="26" t="str">
        <f t="shared" si="151"/>
        <v/>
      </c>
      <c r="AF450" s="62" t="str">
        <f t="shared" si="160"/>
        <v/>
      </c>
    </row>
    <row r="451" spans="1:32" x14ac:dyDescent="0.2">
      <c r="A451" s="46" t="str">
        <f t="shared" si="152"/>
        <v/>
      </c>
      <c r="B451" s="46" t="str">
        <f t="shared" si="139"/>
        <v/>
      </c>
      <c r="C451" s="71" t="str">
        <f t="shared" si="140"/>
        <v/>
      </c>
      <c r="D451" s="62" t="str">
        <f t="shared" si="141"/>
        <v/>
      </c>
      <c r="E451" s="62" t="str">
        <f t="shared" si="142"/>
        <v/>
      </c>
      <c r="F451" s="72" t="str">
        <f t="shared" si="143"/>
        <v/>
      </c>
      <c r="G451" s="72" t="str">
        <f t="shared" si="144"/>
        <v/>
      </c>
      <c r="H451" s="63" t="str">
        <f t="shared" si="145"/>
        <v/>
      </c>
      <c r="I451" s="63" t="str">
        <f t="shared" si="146"/>
        <v/>
      </c>
      <c r="J451" s="70" t="str">
        <f t="shared" si="147"/>
        <v/>
      </c>
      <c r="K451" s="70" t="str">
        <f t="shared" si="148"/>
        <v/>
      </c>
      <c r="L451" s="122" t="str">
        <f t="shared" si="149"/>
        <v/>
      </c>
      <c r="M451" s="122" t="str">
        <f t="shared" si="150"/>
        <v/>
      </c>
      <c r="N451" s="121" t="str">
        <f>IF(B451&lt;&gt;"",IF(INDEX(ctrlage,B451)=TRUE,Lieferung!$B$15-(YEAR(INDEX(pgebdat,B451))),""),"")</f>
        <v/>
      </c>
      <c r="O451" s="115"/>
      <c r="P451" s="113"/>
      <c r="Q451" s="116"/>
      <c r="R451" s="149"/>
      <c r="S451" s="116"/>
      <c r="T451" s="116"/>
      <c r="U451" s="116"/>
      <c r="V451" s="113"/>
      <c r="W451" s="155" t="str">
        <f t="shared" si="153"/>
        <v/>
      </c>
      <c r="X451" s="26" t="str">
        <f t="shared" si="154"/>
        <v/>
      </c>
      <c r="Y451" s="26" t="str">
        <f t="shared" si="155"/>
        <v/>
      </c>
      <c r="Z451" s="26" t="str">
        <f t="shared" si="156"/>
        <v/>
      </c>
      <c r="AA451" s="26" t="str">
        <f t="shared" si="157"/>
        <v/>
      </c>
      <c r="AB451" s="26" t="str">
        <f t="shared" si="158"/>
        <v/>
      </c>
      <c r="AC451" s="26" t="str">
        <f t="shared" si="159"/>
        <v/>
      </c>
      <c r="AD451" s="26" t="str">
        <f>IF(OR(ISBLANK(U451),ISBLANK(Q451),U451="-"),"",IF(ISNA(MATCH(U451,libtwolang,0)),FALSE,IF(AND(Z451=TRUE,INDEX(codetform,MATCH(Qualifikation!Q451,libtform,0))&gt;=10311000,INDEX(codetform,MATCH(Qualifikation!Q451,libtform,0))&lt;=10319900),IF(AND(INDEX(codetwolang,MATCH(Qualifikation!U451,libtwolang,0))&gt;=1,INDEX(codetwolang,MATCH(Qualifikation!U451,libtwolang,0))&lt;=999),TRUE,FALSE),IF(AND(INDEX(codetwolang,MATCH(Qualifikation!U451,libtwolang,0))&gt;=10,INDEX(codetwolang,MATCH(Qualifikation!U451,libtwolang,0))&lt;=99),FALSE,TRUE))))</f>
        <v/>
      </c>
      <c r="AE451" s="26" t="str">
        <f t="shared" si="151"/>
        <v/>
      </c>
      <c r="AF451" s="62" t="str">
        <f t="shared" si="160"/>
        <v/>
      </c>
    </row>
    <row r="452" spans="1:32" x14ac:dyDescent="0.2">
      <c r="A452" s="46" t="str">
        <f t="shared" si="152"/>
        <v/>
      </c>
      <c r="B452" s="46" t="str">
        <f t="shared" si="139"/>
        <v/>
      </c>
      <c r="C452" s="71" t="str">
        <f t="shared" si="140"/>
        <v/>
      </c>
      <c r="D452" s="62" t="str">
        <f t="shared" si="141"/>
        <v/>
      </c>
      <c r="E452" s="62" t="str">
        <f t="shared" si="142"/>
        <v/>
      </c>
      <c r="F452" s="72" t="str">
        <f t="shared" si="143"/>
        <v/>
      </c>
      <c r="G452" s="72" t="str">
        <f t="shared" si="144"/>
        <v/>
      </c>
      <c r="H452" s="63" t="str">
        <f t="shared" si="145"/>
        <v/>
      </c>
      <c r="I452" s="63" t="str">
        <f t="shared" si="146"/>
        <v/>
      </c>
      <c r="J452" s="70" t="str">
        <f t="shared" si="147"/>
        <v/>
      </c>
      <c r="K452" s="70" t="str">
        <f t="shared" si="148"/>
        <v/>
      </c>
      <c r="L452" s="122" t="str">
        <f t="shared" si="149"/>
        <v/>
      </c>
      <c r="M452" s="122" t="str">
        <f t="shared" si="150"/>
        <v/>
      </c>
      <c r="N452" s="121" t="str">
        <f>IF(B452&lt;&gt;"",IF(INDEX(ctrlage,B452)=TRUE,Lieferung!$B$15-(YEAR(INDEX(pgebdat,B452))),""),"")</f>
        <v/>
      </c>
      <c r="O452" s="115"/>
      <c r="P452" s="113"/>
      <c r="Q452" s="116"/>
      <c r="R452" s="149"/>
      <c r="S452" s="116"/>
      <c r="T452" s="116"/>
      <c r="U452" s="116"/>
      <c r="V452" s="113"/>
      <c r="W452" s="155" t="str">
        <f t="shared" si="153"/>
        <v/>
      </c>
      <c r="X452" s="26" t="str">
        <f t="shared" si="154"/>
        <v/>
      </c>
      <c r="Y452" s="26" t="str">
        <f t="shared" si="155"/>
        <v/>
      </c>
      <c r="Z452" s="26" t="str">
        <f t="shared" si="156"/>
        <v/>
      </c>
      <c r="AA452" s="26" t="str">
        <f t="shared" si="157"/>
        <v/>
      </c>
      <c r="AB452" s="26" t="str">
        <f t="shared" si="158"/>
        <v/>
      </c>
      <c r="AC452" s="26" t="str">
        <f t="shared" si="159"/>
        <v/>
      </c>
      <c r="AD452" s="26" t="str">
        <f>IF(OR(ISBLANK(U452),ISBLANK(Q452),U452="-"),"",IF(ISNA(MATCH(U452,libtwolang,0)),FALSE,IF(AND(Z452=TRUE,INDEX(codetform,MATCH(Qualifikation!Q452,libtform,0))&gt;=10311000,INDEX(codetform,MATCH(Qualifikation!Q452,libtform,0))&lt;=10319900),IF(AND(INDEX(codetwolang,MATCH(Qualifikation!U452,libtwolang,0))&gt;=1,INDEX(codetwolang,MATCH(Qualifikation!U452,libtwolang,0))&lt;=999),TRUE,FALSE),IF(AND(INDEX(codetwolang,MATCH(Qualifikation!U452,libtwolang,0))&gt;=10,INDEX(codetwolang,MATCH(Qualifikation!U452,libtwolang,0))&lt;=99),FALSE,TRUE))))</f>
        <v/>
      </c>
      <c r="AE452" s="26" t="str">
        <f t="shared" si="151"/>
        <v/>
      </c>
      <c r="AF452" s="62" t="str">
        <f t="shared" si="160"/>
        <v/>
      </c>
    </row>
    <row r="453" spans="1:32" x14ac:dyDescent="0.2">
      <c r="A453" s="46" t="str">
        <f t="shared" si="152"/>
        <v/>
      </c>
      <c r="B453" s="46" t="str">
        <f t="shared" si="139"/>
        <v/>
      </c>
      <c r="C453" s="71" t="str">
        <f t="shared" si="140"/>
        <v/>
      </c>
      <c r="D453" s="62" t="str">
        <f t="shared" si="141"/>
        <v/>
      </c>
      <c r="E453" s="62" t="str">
        <f t="shared" si="142"/>
        <v/>
      </c>
      <c r="F453" s="72" t="str">
        <f t="shared" si="143"/>
        <v/>
      </c>
      <c r="G453" s="72" t="str">
        <f t="shared" si="144"/>
        <v/>
      </c>
      <c r="H453" s="63" t="str">
        <f t="shared" si="145"/>
        <v/>
      </c>
      <c r="I453" s="63" t="str">
        <f t="shared" si="146"/>
        <v/>
      </c>
      <c r="J453" s="70" t="str">
        <f t="shared" si="147"/>
        <v/>
      </c>
      <c r="K453" s="70" t="str">
        <f t="shared" si="148"/>
        <v/>
      </c>
      <c r="L453" s="122" t="str">
        <f t="shared" si="149"/>
        <v/>
      </c>
      <c r="M453" s="122" t="str">
        <f t="shared" si="150"/>
        <v/>
      </c>
      <c r="N453" s="121" t="str">
        <f>IF(B453&lt;&gt;"",IF(INDEX(ctrlage,B453)=TRUE,Lieferung!$B$15-(YEAR(INDEX(pgebdat,B453))),""),"")</f>
        <v/>
      </c>
      <c r="O453" s="115"/>
      <c r="P453" s="113"/>
      <c r="Q453" s="116"/>
      <c r="R453" s="149"/>
      <c r="S453" s="116"/>
      <c r="T453" s="116"/>
      <c r="U453" s="116"/>
      <c r="V453" s="113"/>
      <c r="W453" s="155" t="str">
        <f t="shared" si="153"/>
        <v/>
      </c>
      <c r="X453" s="26" t="str">
        <f t="shared" si="154"/>
        <v/>
      </c>
      <c r="Y453" s="26" t="str">
        <f t="shared" si="155"/>
        <v/>
      </c>
      <c r="Z453" s="26" t="str">
        <f t="shared" si="156"/>
        <v/>
      </c>
      <c r="AA453" s="26" t="str">
        <f t="shared" si="157"/>
        <v/>
      </c>
      <c r="AB453" s="26" t="str">
        <f t="shared" si="158"/>
        <v/>
      </c>
      <c r="AC453" s="26" t="str">
        <f t="shared" si="159"/>
        <v/>
      </c>
      <c r="AD453" s="26" t="str">
        <f>IF(OR(ISBLANK(U453),ISBLANK(Q453),U453="-"),"",IF(ISNA(MATCH(U453,libtwolang,0)),FALSE,IF(AND(Z453=TRUE,INDEX(codetform,MATCH(Qualifikation!Q453,libtform,0))&gt;=10311000,INDEX(codetform,MATCH(Qualifikation!Q453,libtform,0))&lt;=10319900),IF(AND(INDEX(codetwolang,MATCH(Qualifikation!U453,libtwolang,0))&gt;=1,INDEX(codetwolang,MATCH(Qualifikation!U453,libtwolang,0))&lt;=999),TRUE,FALSE),IF(AND(INDEX(codetwolang,MATCH(Qualifikation!U453,libtwolang,0))&gt;=10,INDEX(codetwolang,MATCH(Qualifikation!U453,libtwolang,0))&lt;=99),FALSE,TRUE))))</f>
        <v/>
      </c>
      <c r="AE453" s="26" t="str">
        <f t="shared" si="151"/>
        <v/>
      </c>
      <c r="AF453" s="62" t="str">
        <f t="shared" si="160"/>
        <v/>
      </c>
    </row>
    <row r="454" spans="1:32" x14ac:dyDescent="0.2">
      <c r="A454" s="46" t="str">
        <f t="shared" si="152"/>
        <v/>
      </c>
      <c r="B454" s="46" t="str">
        <f t="shared" si="139"/>
        <v/>
      </c>
      <c r="C454" s="71" t="str">
        <f t="shared" si="140"/>
        <v/>
      </c>
      <c r="D454" s="62" t="str">
        <f t="shared" si="141"/>
        <v/>
      </c>
      <c r="E454" s="62" t="str">
        <f t="shared" si="142"/>
        <v/>
      </c>
      <c r="F454" s="72" t="str">
        <f t="shared" si="143"/>
        <v/>
      </c>
      <c r="G454" s="72" t="str">
        <f t="shared" si="144"/>
        <v/>
      </c>
      <c r="H454" s="63" t="str">
        <f t="shared" si="145"/>
        <v/>
      </c>
      <c r="I454" s="63" t="str">
        <f t="shared" si="146"/>
        <v/>
      </c>
      <c r="J454" s="70" t="str">
        <f t="shared" si="147"/>
        <v/>
      </c>
      <c r="K454" s="70" t="str">
        <f t="shared" si="148"/>
        <v/>
      </c>
      <c r="L454" s="122" t="str">
        <f t="shared" si="149"/>
        <v/>
      </c>
      <c r="M454" s="122" t="str">
        <f t="shared" si="150"/>
        <v/>
      </c>
      <c r="N454" s="121" t="str">
        <f>IF(B454&lt;&gt;"",IF(INDEX(ctrlage,B454)=TRUE,Lieferung!$B$15-(YEAR(INDEX(pgebdat,B454))),""),"")</f>
        <v/>
      </c>
      <c r="O454" s="115"/>
      <c r="P454" s="113"/>
      <c r="Q454" s="116"/>
      <c r="R454" s="149"/>
      <c r="S454" s="116"/>
      <c r="T454" s="116"/>
      <c r="U454" s="116"/>
      <c r="V454" s="113"/>
      <c r="W454" s="155" t="str">
        <f t="shared" si="153"/>
        <v/>
      </c>
      <c r="X454" s="26" t="str">
        <f t="shared" si="154"/>
        <v/>
      </c>
      <c r="Y454" s="26" t="str">
        <f t="shared" si="155"/>
        <v/>
      </c>
      <c r="Z454" s="26" t="str">
        <f t="shared" si="156"/>
        <v/>
      </c>
      <c r="AA454" s="26" t="str">
        <f t="shared" si="157"/>
        <v/>
      </c>
      <c r="AB454" s="26" t="str">
        <f t="shared" si="158"/>
        <v/>
      </c>
      <c r="AC454" s="26" t="str">
        <f t="shared" si="159"/>
        <v/>
      </c>
      <c r="AD454" s="26" t="str">
        <f>IF(OR(ISBLANK(U454),ISBLANK(Q454),U454="-"),"",IF(ISNA(MATCH(U454,libtwolang,0)),FALSE,IF(AND(Z454=TRUE,INDEX(codetform,MATCH(Qualifikation!Q454,libtform,0))&gt;=10311000,INDEX(codetform,MATCH(Qualifikation!Q454,libtform,0))&lt;=10319900),IF(AND(INDEX(codetwolang,MATCH(Qualifikation!U454,libtwolang,0))&gt;=1,INDEX(codetwolang,MATCH(Qualifikation!U454,libtwolang,0))&lt;=999),TRUE,FALSE),IF(AND(INDEX(codetwolang,MATCH(Qualifikation!U454,libtwolang,0))&gt;=10,INDEX(codetwolang,MATCH(Qualifikation!U454,libtwolang,0))&lt;=99),FALSE,TRUE))))</f>
        <v/>
      </c>
      <c r="AE454" s="26" t="str">
        <f t="shared" si="151"/>
        <v/>
      </c>
      <c r="AF454" s="62" t="str">
        <f t="shared" si="160"/>
        <v/>
      </c>
    </row>
    <row r="455" spans="1:32" x14ac:dyDescent="0.2">
      <c r="A455" s="46" t="str">
        <f t="shared" si="152"/>
        <v/>
      </c>
      <c r="B455" s="46" t="str">
        <f t="shared" si="139"/>
        <v/>
      </c>
      <c r="C455" s="71" t="str">
        <f t="shared" si="140"/>
        <v/>
      </c>
      <c r="D455" s="62" t="str">
        <f t="shared" si="141"/>
        <v/>
      </c>
      <c r="E455" s="62" t="str">
        <f t="shared" si="142"/>
        <v/>
      </c>
      <c r="F455" s="72" t="str">
        <f t="shared" si="143"/>
        <v/>
      </c>
      <c r="G455" s="72" t="str">
        <f t="shared" si="144"/>
        <v/>
      </c>
      <c r="H455" s="63" t="str">
        <f t="shared" si="145"/>
        <v/>
      </c>
      <c r="I455" s="63" t="str">
        <f t="shared" si="146"/>
        <v/>
      </c>
      <c r="J455" s="70" t="str">
        <f t="shared" si="147"/>
        <v/>
      </c>
      <c r="K455" s="70" t="str">
        <f t="shared" si="148"/>
        <v/>
      </c>
      <c r="L455" s="122" t="str">
        <f t="shared" si="149"/>
        <v/>
      </c>
      <c r="M455" s="122" t="str">
        <f t="shared" si="150"/>
        <v/>
      </c>
      <c r="N455" s="121" t="str">
        <f>IF(B455&lt;&gt;"",IF(INDEX(ctrlage,B455)=TRUE,Lieferung!$B$15-(YEAR(INDEX(pgebdat,B455))),""),"")</f>
        <v/>
      </c>
      <c r="O455" s="115"/>
      <c r="P455" s="113"/>
      <c r="Q455" s="116"/>
      <c r="R455" s="149"/>
      <c r="S455" s="116"/>
      <c r="T455" s="116"/>
      <c r="U455" s="116"/>
      <c r="V455" s="113"/>
      <c r="W455" s="155" t="str">
        <f t="shared" si="153"/>
        <v/>
      </c>
      <c r="X455" s="26" t="str">
        <f t="shared" si="154"/>
        <v/>
      </c>
      <c r="Y455" s="26" t="str">
        <f t="shared" si="155"/>
        <v/>
      </c>
      <c r="Z455" s="26" t="str">
        <f t="shared" si="156"/>
        <v/>
      </c>
      <c r="AA455" s="26" t="str">
        <f t="shared" si="157"/>
        <v/>
      </c>
      <c r="AB455" s="26" t="str">
        <f t="shared" si="158"/>
        <v/>
      </c>
      <c r="AC455" s="26" t="str">
        <f t="shared" si="159"/>
        <v/>
      </c>
      <c r="AD455" s="26" t="str">
        <f>IF(OR(ISBLANK(U455),ISBLANK(Q455),U455="-"),"",IF(ISNA(MATCH(U455,libtwolang,0)),FALSE,IF(AND(Z455=TRUE,INDEX(codetform,MATCH(Qualifikation!Q455,libtform,0))&gt;=10311000,INDEX(codetform,MATCH(Qualifikation!Q455,libtform,0))&lt;=10319900),IF(AND(INDEX(codetwolang,MATCH(Qualifikation!U455,libtwolang,0))&gt;=1,INDEX(codetwolang,MATCH(Qualifikation!U455,libtwolang,0))&lt;=999),TRUE,FALSE),IF(AND(INDEX(codetwolang,MATCH(Qualifikation!U455,libtwolang,0))&gt;=10,INDEX(codetwolang,MATCH(Qualifikation!U455,libtwolang,0))&lt;=99),FALSE,TRUE))))</f>
        <v/>
      </c>
      <c r="AE455" s="26" t="str">
        <f t="shared" si="151"/>
        <v/>
      </c>
      <c r="AF455" s="62" t="str">
        <f t="shared" si="160"/>
        <v/>
      </c>
    </row>
    <row r="456" spans="1:32" x14ac:dyDescent="0.2">
      <c r="A456" s="46" t="str">
        <f t="shared" si="152"/>
        <v/>
      </c>
      <c r="B456" s="46" t="str">
        <f t="shared" si="139"/>
        <v/>
      </c>
      <c r="C456" s="71" t="str">
        <f t="shared" si="140"/>
        <v/>
      </c>
      <c r="D456" s="62" t="str">
        <f t="shared" si="141"/>
        <v/>
      </c>
      <c r="E456" s="62" t="str">
        <f t="shared" si="142"/>
        <v/>
      </c>
      <c r="F456" s="72" t="str">
        <f t="shared" si="143"/>
        <v/>
      </c>
      <c r="G456" s="72" t="str">
        <f t="shared" si="144"/>
        <v/>
      </c>
      <c r="H456" s="63" t="str">
        <f t="shared" si="145"/>
        <v/>
      </c>
      <c r="I456" s="63" t="str">
        <f t="shared" si="146"/>
        <v/>
      </c>
      <c r="J456" s="70" t="str">
        <f t="shared" si="147"/>
        <v/>
      </c>
      <c r="K456" s="70" t="str">
        <f t="shared" si="148"/>
        <v/>
      </c>
      <c r="L456" s="122" t="str">
        <f t="shared" si="149"/>
        <v/>
      </c>
      <c r="M456" s="122" t="str">
        <f t="shared" si="150"/>
        <v/>
      </c>
      <c r="N456" s="121" t="str">
        <f>IF(B456&lt;&gt;"",IF(INDEX(ctrlage,B456)=TRUE,Lieferung!$B$15-(YEAR(INDEX(pgebdat,B456))),""),"")</f>
        <v/>
      </c>
      <c r="O456" s="115"/>
      <c r="P456" s="113"/>
      <c r="Q456" s="116"/>
      <c r="R456" s="149"/>
      <c r="S456" s="116"/>
      <c r="T456" s="116"/>
      <c r="U456" s="116"/>
      <c r="V456" s="113"/>
      <c r="W456" s="155" t="str">
        <f t="shared" si="153"/>
        <v/>
      </c>
      <c r="X456" s="26" t="str">
        <f t="shared" si="154"/>
        <v/>
      </c>
      <c r="Y456" s="26" t="str">
        <f t="shared" si="155"/>
        <v/>
      </c>
      <c r="Z456" s="26" t="str">
        <f t="shared" si="156"/>
        <v/>
      </c>
      <c r="AA456" s="26" t="str">
        <f t="shared" si="157"/>
        <v/>
      </c>
      <c r="AB456" s="26" t="str">
        <f t="shared" si="158"/>
        <v/>
      </c>
      <c r="AC456" s="26" t="str">
        <f t="shared" si="159"/>
        <v/>
      </c>
      <c r="AD456" s="26" t="str">
        <f>IF(OR(ISBLANK(U456),ISBLANK(Q456),U456="-"),"",IF(ISNA(MATCH(U456,libtwolang,0)),FALSE,IF(AND(Z456=TRUE,INDEX(codetform,MATCH(Qualifikation!Q456,libtform,0))&gt;=10311000,INDEX(codetform,MATCH(Qualifikation!Q456,libtform,0))&lt;=10319900),IF(AND(INDEX(codetwolang,MATCH(Qualifikation!U456,libtwolang,0))&gt;=1,INDEX(codetwolang,MATCH(Qualifikation!U456,libtwolang,0))&lt;=999),TRUE,FALSE),IF(AND(INDEX(codetwolang,MATCH(Qualifikation!U456,libtwolang,0))&gt;=10,INDEX(codetwolang,MATCH(Qualifikation!U456,libtwolang,0))&lt;=99),FALSE,TRUE))))</f>
        <v/>
      </c>
      <c r="AE456" s="26" t="str">
        <f t="shared" si="151"/>
        <v/>
      </c>
      <c r="AF456" s="62" t="str">
        <f t="shared" si="160"/>
        <v/>
      </c>
    </row>
    <row r="457" spans="1:32" x14ac:dyDescent="0.2">
      <c r="A457" s="46" t="str">
        <f t="shared" si="152"/>
        <v/>
      </c>
      <c r="B457" s="46" t="str">
        <f t="shared" si="139"/>
        <v/>
      </c>
      <c r="C457" s="71" t="str">
        <f t="shared" si="140"/>
        <v/>
      </c>
      <c r="D457" s="62" t="str">
        <f t="shared" si="141"/>
        <v/>
      </c>
      <c r="E457" s="62" t="str">
        <f t="shared" si="142"/>
        <v/>
      </c>
      <c r="F457" s="72" t="str">
        <f t="shared" si="143"/>
        <v/>
      </c>
      <c r="G457" s="72" t="str">
        <f t="shared" si="144"/>
        <v/>
      </c>
      <c r="H457" s="63" t="str">
        <f t="shared" si="145"/>
        <v/>
      </c>
      <c r="I457" s="63" t="str">
        <f t="shared" si="146"/>
        <v/>
      </c>
      <c r="J457" s="70" t="str">
        <f t="shared" si="147"/>
        <v/>
      </c>
      <c r="K457" s="70" t="str">
        <f t="shared" si="148"/>
        <v/>
      </c>
      <c r="L457" s="122" t="str">
        <f t="shared" si="149"/>
        <v/>
      </c>
      <c r="M457" s="122" t="str">
        <f t="shared" si="150"/>
        <v/>
      </c>
      <c r="N457" s="121" t="str">
        <f>IF(B457&lt;&gt;"",IF(INDEX(ctrlage,B457)=TRUE,Lieferung!$B$15-(YEAR(INDEX(pgebdat,B457))),""),"")</f>
        <v/>
      </c>
      <c r="O457" s="115"/>
      <c r="P457" s="113"/>
      <c r="Q457" s="116"/>
      <c r="R457" s="149"/>
      <c r="S457" s="116"/>
      <c r="T457" s="116"/>
      <c r="U457" s="116"/>
      <c r="V457" s="113"/>
      <c r="W457" s="155" t="str">
        <f t="shared" si="153"/>
        <v/>
      </c>
      <c r="X457" s="26" t="str">
        <f t="shared" si="154"/>
        <v/>
      </c>
      <c r="Y457" s="26" t="str">
        <f t="shared" si="155"/>
        <v/>
      </c>
      <c r="Z457" s="26" t="str">
        <f t="shared" si="156"/>
        <v/>
      </c>
      <c r="AA457" s="26" t="str">
        <f t="shared" si="157"/>
        <v/>
      </c>
      <c r="AB457" s="26" t="str">
        <f t="shared" si="158"/>
        <v/>
      </c>
      <c r="AC457" s="26" t="str">
        <f t="shared" si="159"/>
        <v/>
      </c>
      <c r="AD457" s="26" t="str">
        <f>IF(OR(ISBLANK(U457),ISBLANK(Q457),U457="-"),"",IF(ISNA(MATCH(U457,libtwolang,0)),FALSE,IF(AND(Z457=TRUE,INDEX(codetform,MATCH(Qualifikation!Q457,libtform,0))&gt;=10311000,INDEX(codetform,MATCH(Qualifikation!Q457,libtform,0))&lt;=10319900),IF(AND(INDEX(codetwolang,MATCH(Qualifikation!U457,libtwolang,0))&gt;=1,INDEX(codetwolang,MATCH(Qualifikation!U457,libtwolang,0))&lt;=999),TRUE,FALSE),IF(AND(INDEX(codetwolang,MATCH(Qualifikation!U457,libtwolang,0))&gt;=10,INDEX(codetwolang,MATCH(Qualifikation!U457,libtwolang,0))&lt;=99),FALSE,TRUE))))</f>
        <v/>
      </c>
      <c r="AE457" s="26" t="str">
        <f t="shared" si="151"/>
        <v/>
      </c>
      <c r="AF457" s="62" t="str">
        <f t="shared" si="160"/>
        <v/>
      </c>
    </row>
    <row r="458" spans="1:32" x14ac:dyDescent="0.2">
      <c r="A458" s="46" t="str">
        <f t="shared" si="152"/>
        <v/>
      </c>
      <c r="B458" s="46" t="str">
        <f t="shared" si="139"/>
        <v/>
      </c>
      <c r="C458" s="71" t="str">
        <f t="shared" si="140"/>
        <v/>
      </c>
      <c r="D458" s="62" t="str">
        <f t="shared" si="141"/>
        <v/>
      </c>
      <c r="E458" s="62" t="str">
        <f t="shared" si="142"/>
        <v/>
      </c>
      <c r="F458" s="72" t="str">
        <f t="shared" si="143"/>
        <v/>
      </c>
      <c r="G458" s="72" t="str">
        <f t="shared" si="144"/>
        <v/>
      </c>
      <c r="H458" s="63" t="str">
        <f t="shared" si="145"/>
        <v/>
      </c>
      <c r="I458" s="63" t="str">
        <f t="shared" si="146"/>
        <v/>
      </c>
      <c r="J458" s="70" t="str">
        <f t="shared" si="147"/>
        <v/>
      </c>
      <c r="K458" s="70" t="str">
        <f t="shared" si="148"/>
        <v/>
      </c>
      <c r="L458" s="122" t="str">
        <f t="shared" si="149"/>
        <v/>
      </c>
      <c r="M458" s="122" t="str">
        <f t="shared" si="150"/>
        <v/>
      </c>
      <c r="N458" s="121" t="str">
        <f>IF(B458&lt;&gt;"",IF(INDEX(ctrlage,B458)=TRUE,Lieferung!$B$15-(YEAR(INDEX(pgebdat,B458))),""),"")</f>
        <v/>
      </c>
      <c r="O458" s="115"/>
      <c r="P458" s="113"/>
      <c r="Q458" s="116"/>
      <c r="R458" s="149"/>
      <c r="S458" s="116"/>
      <c r="T458" s="116"/>
      <c r="U458" s="116"/>
      <c r="V458" s="113"/>
      <c r="W458" s="155" t="str">
        <f t="shared" si="153"/>
        <v/>
      </c>
      <c r="X458" s="26" t="str">
        <f t="shared" si="154"/>
        <v/>
      </c>
      <c r="Y458" s="26" t="str">
        <f t="shared" si="155"/>
        <v/>
      </c>
      <c r="Z458" s="26" t="str">
        <f t="shared" si="156"/>
        <v/>
      </c>
      <c r="AA458" s="26" t="str">
        <f t="shared" si="157"/>
        <v/>
      </c>
      <c r="AB458" s="26" t="str">
        <f t="shared" si="158"/>
        <v/>
      </c>
      <c r="AC458" s="26" t="str">
        <f t="shared" si="159"/>
        <v/>
      </c>
      <c r="AD458" s="26" t="str">
        <f>IF(OR(ISBLANK(U458),ISBLANK(Q458),U458="-"),"",IF(ISNA(MATCH(U458,libtwolang,0)),FALSE,IF(AND(Z458=TRUE,INDEX(codetform,MATCH(Qualifikation!Q458,libtform,0))&gt;=10311000,INDEX(codetform,MATCH(Qualifikation!Q458,libtform,0))&lt;=10319900),IF(AND(INDEX(codetwolang,MATCH(Qualifikation!U458,libtwolang,0))&gt;=1,INDEX(codetwolang,MATCH(Qualifikation!U458,libtwolang,0))&lt;=999),TRUE,FALSE),IF(AND(INDEX(codetwolang,MATCH(Qualifikation!U458,libtwolang,0))&gt;=10,INDEX(codetwolang,MATCH(Qualifikation!U458,libtwolang,0))&lt;=99),FALSE,TRUE))))</f>
        <v/>
      </c>
      <c r="AE458" s="26" t="str">
        <f t="shared" si="151"/>
        <v/>
      </c>
      <c r="AF458" s="62" t="str">
        <f t="shared" si="160"/>
        <v/>
      </c>
    </row>
    <row r="459" spans="1:32" x14ac:dyDescent="0.2">
      <c r="A459" s="46" t="str">
        <f t="shared" si="152"/>
        <v/>
      </c>
      <c r="B459" s="46" t="str">
        <f t="shared" si="139"/>
        <v/>
      </c>
      <c r="C459" s="71" t="str">
        <f t="shared" si="140"/>
        <v/>
      </c>
      <c r="D459" s="62" t="str">
        <f t="shared" si="141"/>
        <v/>
      </c>
      <c r="E459" s="62" t="str">
        <f t="shared" si="142"/>
        <v/>
      </c>
      <c r="F459" s="72" t="str">
        <f t="shared" si="143"/>
        <v/>
      </c>
      <c r="G459" s="72" t="str">
        <f t="shared" si="144"/>
        <v/>
      </c>
      <c r="H459" s="63" t="str">
        <f t="shared" si="145"/>
        <v/>
      </c>
      <c r="I459" s="63" t="str">
        <f t="shared" si="146"/>
        <v/>
      </c>
      <c r="J459" s="70" t="str">
        <f t="shared" si="147"/>
        <v/>
      </c>
      <c r="K459" s="70" t="str">
        <f t="shared" si="148"/>
        <v/>
      </c>
      <c r="L459" s="122" t="str">
        <f t="shared" si="149"/>
        <v/>
      </c>
      <c r="M459" s="122" t="str">
        <f t="shared" si="150"/>
        <v/>
      </c>
      <c r="N459" s="121" t="str">
        <f>IF(B459&lt;&gt;"",IF(INDEX(ctrlage,B459)=TRUE,Lieferung!$B$15-(YEAR(INDEX(pgebdat,B459))),""),"")</f>
        <v/>
      </c>
      <c r="O459" s="115"/>
      <c r="P459" s="113"/>
      <c r="Q459" s="116"/>
      <c r="R459" s="149"/>
      <c r="S459" s="116"/>
      <c r="T459" s="116"/>
      <c r="U459" s="116"/>
      <c r="V459" s="113"/>
      <c r="W459" s="155" t="str">
        <f t="shared" si="153"/>
        <v/>
      </c>
      <c r="X459" s="26" t="str">
        <f t="shared" si="154"/>
        <v/>
      </c>
      <c r="Y459" s="26" t="str">
        <f t="shared" si="155"/>
        <v/>
      </c>
      <c r="Z459" s="26" t="str">
        <f t="shared" si="156"/>
        <v/>
      </c>
      <c r="AA459" s="26" t="str">
        <f t="shared" si="157"/>
        <v/>
      </c>
      <c r="AB459" s="26" t="str">
        <f t="shared" si="158"/>
        <v/>
      </c>
      <c r="AC459" s="26" t="str">
        <f t="shared" si="159"/>
        <v/>
      </c>
      <c r="AD459" s="26" t="str">
        <f>IF(OR(ISBLANK(U459),ISBLANK(Q459),U459="-"),"",IF(ISNA(MATCH(U459,libtwolang,0)),FALSE,IF(AND(Z459=TRUE,INDEX(codetform,MATCH(Qualifikation!Q459,libtform,0))&gt;=10311000,INDEX(codetform,MATCH(Qualifikation!Q459,libtform,0))&lt;=10319900),IF(AND(INDEX(codetwolang,MATCH(Qualifikation!U459,libtwolang,0))&gt;=1,INDEX(codetwolang,MATCH(Qualifikation!U459,libtwolang,0))&lt;=999),TRUE,FALSE),IF(AND(INDEX(codetwolang,MATCH(Qualifikation!U459,libtwolang,0))&gt;=10,INDEX(codetwolang,MATCH(Qualifikation!U459,libtwolang,0))&lt;=99),FALSE,TRUE))))</f>
        <v/>
      </c>
      <c r="AE459" s="26" t="str">
        <f t="shared" si="151"/>
        <v/>
      </c>
      <c r="AF459" s="62" t="str">
        <f t="shared" si="160"/>
        <v/>
      </c>
    </row>
    <row r="460" spans="1:32" x14ac:dyDescent="0.2">
      <c r="A460" s="46" t="str">
        <f t="shared" si="152"/>
        <v/>
      </c>
      <c r="B460" s="46" t="str">
        <f t="shared" ref="B460:B523" si="161">IF(O460&lt;&gt;"",IF(ISNA(MATCH(O460,persid,0)),"",IF(MATCH(O460,persid,0)=0,"",MATCH(O460,persid,0))),"")</f>
        <v/>
      </c>
      <c r="C460" s="71" t="str">
        <f t="shared" ref="C460:C523" si="162">IF(B460&lt;&gt;"",IF(INDEX(pkatid,B460)&gt;0,INDEX(pkatid,B460),""),"")</f>
        <v/>
      </c>
      <c r="D460" s="62" t="str">
        <f t="shared" ref="D460:D523" si="163">IF(B460&lt;&gt;"",IF(INDEX(psex,B460)&gt;0,INDEX(psex,B460),""),"")</f>
        <v/>
      </c>
      <c r="E460" s="62" t="str">
        <f t="shared" ref="E460:E523" si="164">IF(B460&lt;&gt;"",INDEX(ctrlsex,B460),"")</f>
        <v/>
      </c>
      <c r="F460" s="72" t="str">
        <f t="shared" ref="F460:F523" si="165">IF(B460&lt;&gt;"",IF(INDEX(pgebdat,B460)&gt;0,INDEX(pgebdat,B460),""),"")</f>
        <v/>
      </c>
      <c r="G460" s="72" t="str">
        <f t="shared" ref="G460:G523" si="166">IF(B460&lt;&gt;"",INDEX(ctrlage,B460),"")</f>
        <v/>
      </c>
      <c r="H460" s="63" t="str">
        <f t="shared" ref="H460:H523" si="167">IF(B460&lt;&gt;"",IF(INDEX(pdom,B460)&gt;0,INDEX(pdom,B460),""),"")</f>
        <v/>
      </c>
      <c r="I460" s="63" t="str">
        <f t="shared" ref="I460:I523" si="168">IF(B460&lt;&gt;"",INDEX(ctrldom,B460),"")</f>
        <v/>
      </c>
      <c r="J460" s="70" t="str">
        <f t="shared" ref="J460:J523" si="169">IF(B460&lt;&gt;"",IF(INDEX(pid,B460)&gt;0,INDEX(pid,B460),""),"")</f>
        <v/>
      </c>
      <c r="K460" s="70" t="str">
        <f t="shared" ref="K460:K523" si="170">IF(B460&lt;&gt;"",CONCATENATE(J460,S460),"")</f>
        <v/>
      </c>
      <c r="L460" s="122" t="str">
        <f t="shared" ref="L460:L523" si="171">IF(B460&lt;&gt;"",IF(INDEX(pname,B460)&gt;0,INDEX(pname,B460),""),"")</f>
        <v/>
      </c>
      <c r="M460" s="122" t="str">
        <f t="shared" ref="M460:M523" si="172">IF(B460&lt;&gt;"",IF(INDEX(psurname,B460)&gt;0,INDEX(psurname,B460),""),"")</f>
        <v/>
      </c>
      <c r="N460" s="121" t="str">
        <f>IF(B460&lt;&gt;"",IF(INDEX(ctrlage,B460)=TRUE,Lieferung!$B$15-(YEAR(INDEX(pgebdat,B460))),""),"")</f>
        <v/>
      </c>
      <c r="O460" s="115"/>
      <c r="P460" s="113"/>
      <c r="Q460" s="116"/>
      <c r="R460" s="149"/>
      <c r="S460" s="116"/>
      <c r="T460" s="116"/>
      <c r="U460" s="116"/>
      <c r="V460" s="113"/>
      <c r="W460" s="155" t="str">
        <f t="shared" si="153"/>
        <v/>
      </c>
      <c r="X460" s="26" t="str">
        <f t="shared" si="154"/>
        <v/>
      </c>
      <c r="Y460" s="26" t="str">
        <f t="shared" si="155"/>
        <v/>
      </c>
      <c r="Z460" s="26" t="str">
        <f t="shared" si="156"/>
        <v/>
      </c>
      <c r="AA460" s="26" t="str">
        <f t="shared" si="157"/>
        <v/>
      </c>
      <c r="AB460" s="26" t="str">
        <f t="shared" si="158"/>
        <v/>
      </c>
      <c r="AC460" s="26" t="str">
        <f t="shared" si="159"/>
        <v/>
      </c>
      <c r="AD460" s="26" t="str">
        <f>IF(OR(ISBLANK(U460),ISBLANK(Q460),U460="-"),"",IF(ISNA(MATCH(U460,libtwolang,0)),FALSE,IF(AND(Z460=TRUE,INDEX(codetform,MATCH(Qualifikation!Q460,libtform,0))&gt;=10311000,INDEX(codetform,MATCH(Qualifikation!Q460,libtform,0))&lt;=10319900),IF(AND(INDEX(codetwolang,MATCH(Qualifikation!U460,libtwolang,0))&gt;=1,INDEX(codetwolang,MATCH(Qualifikation!U460,libtwolang,0))&lt;=999),TRUE,FALSE),IF(AND(INDEX(codetwolang,MATCH(Qualifikation!U460,libtwolang,0))&gt;=10,INDEX(codetwolang,MATCH(Qualifikation!U460,libtwolang,0))&lt;=99),FALSE,TRUE))))</f>
        <v/>
      </c>
      <c r="AE460" s="26" t="str">
        <f t="shared" ref="AE460:AE523" si="173">IF(OR(G460&lt;&gt;TRUE,Z460&lt;&gt;TRUE),"",IF(OR(N460&gt;INDEX(valmaxalt,MATCH(Q460,libtform,0)),N460&lt;INDEX(valminalt,MATCH(Q460,libtform,0))),FALSE,TRUE))</f>
        <v/>
      </c>
      <c r="AF460" s="62" t="str">
        <f t="shared" si="160"/>
        <v/>
      </c>
    </row>
    <row r="461" spans="1:32" x14ac:dyDescent="0.2">
      <c r="A461" s="46" t="str">
        <f t="shared" ref="A461:A524" si="174">IF(ISBLANK(O461),"",IF(COUNTA(P461:T461)&lt;5,"Unvollständig",IF(OR(COUNTIF(W461:AD461,FALSE)&gt;0,COUNTIF(W461:AC461,#N/A)&gt;0),"Fehler",IF(AE461=FALSE,"Achtung","OK"))))</f>
        <v/>
      </c>
      <c r="B461" s="46" t="str">
        <f t="shared" si="161"/>
        <v/>
      </c>
      <c r="C461" s="71" t="str">
        <f t="shared" si="162"/>
        <v/>
      </c>
      <c r="D461" s="62" t="str">
        <f t="shared" si="163"/>
        <v/>
      </c>
      <c r="E461" s="62" t="str">
        <f t="shared" si="164"/>
        <v/>
      </c>
      <c r="F461" s="72" t="str">
        <f t="shared" si="165"/>
        <v/>
      </c>
      <c r="G461" s="72" t="str">
        <f t="shared" si="166"/>
        <v/>
      </c>
      <c r="H461" s="63" t="str">
        <f t="shared" si="167"/>
        <v/>
      </c>
      <c r="I461" s="63" t="str">
        <f t="shared" si="168"/>
        <v/>
      </c>
      <c r="J461" s="70" t="str">
        <f t="shared" si="169"/>
        <v/>
      </c>
      <c r="K461" s="70" t="str">
        <f t="shared" si="170"/>
        <v/>
      </c>
      <c r="L461" s="122" t="str">
        <f t="shared" si="171"/>
        <v/>
      </c>
      <c r="M461" s="122" t="str">
        <f t="shared" si="172"/>
        <v/>
      </c>
      <c r="N461" s="121" t="str">
        <f>IF(B461&lt;&gt;"",IF(INDEX(ctrlage,B461)=TRUE,Lieferung!$B$15-(YEAR(INDEX(pgebdat,B461))),""),"")</f>
        <v/>
      </c>
      <c r="O461" s="115"/>
      <c r="P461" s="113"/>
      <c r="Q461" s="116"/>
      <c r="R461" s="149"/>
      <c r="S461" s="116"/>
      <c r="T461" s="116"/>
      <c r="U461" s="116"/>
      <c r="V461" s="113"/>
      <c r="W461" s="155" t="str">
        <f t="shared" ref="W461:W524" si="175">IF(K461="","",NOT(COUNTIF($K$12:$K$1011,$K461)&gt;1))</f>
        <v/>
      </c>
      <c r="X461" s="26" t="str">
        <f t="shared" si="154"/>
        <v/>
      </c>
      <c r="Y461" s="26" t="str">
        <f t="shared" si="155"/>
        <v/>
      </c>
      <c r="Z461" s="26" t="str">
        <f t="shared" si="156"/>
        <v/>
      </c>
      <c r="AA461" s="26" t="str">
        <f t="shared" si="157"/>
        <v/>
      </c>
      <c r="AB461" s="26" t="str">
        <f t="shared" si="158"/>
        <v/>
      </c>
      <c r="AC461" s="26" t="str">
        <f t="shared" si="159"/>
        <v/>
      </c>
      <c r="AD461" s="26" t="str">
        <f>IF(OR(ISBLANK(U461),ISBLANK(Q461),U461="-"),"",IF(ISNA(MATCH(U461,libtwolang,0)),FALSE,IF(AND(Z461=TRUE,INDEX(codetform,MATCH(Qualifikation!Q461,libtform,0))&gt;=10311000,INDEX(codetform,MATCH(Qualifikation!Q461,libtform,0))&lt;=10319900),IF(AND(INDEX(codetwolang,MATCH(Qualifikation!U461,libtwolang,0))&gt;=1,INDEX(codetwolang,MATCH(Qualifikation!U461,libtwolang,0))&lt;=999),TRUE,FALSE),IF(AND(INDEX(codetwolang,MATCH(Qualifikation!U461,libtwolang,0))&gt;=10,INDEX(codetwolang,MATCH(Qualifikation!U461,libtwolang,0))&lt;=99),FALSE,TRUE))))</f>
        <v/>
      </c>
      <c r="AE461" s="26" t="str">
        <f t="shared" si="173"/>
        <v/>
      </c>
      <c r="AF461" s="62" t="str">
        <f t="shared" si="160"/>
        <v/>
      </c>
    </row>
    <row r="462" spans="1:32" x14ac:dyDescent="0.2">
      <c r="A462" s="46" t="str">
        <f t="shared" si="174"/>
        <v/>
      </c>
      <c r="B462" s="46" t="str">
        <f t="shared" si="161"/>
        <v/>
      </c>
      <c r="C462" s="71" t="str">
        <f t="shared" si="162"/>
        <v/>
      </c>
      <c r="D462" s="62" t="str">
        <f t="shared" si="163"/>
        <v/>
      </c>
      <c r="E462" s="62" t="str">
        <f t="shared" si="164"/>
        <v/>
      </c>
      <c r="F462" s="72" t="str">
        <f t="shared" si="165"/>
        <v/>
      </c>
      <c r="G462" s="72" t="str">
        <f t="shared" si="166"/>
        <v/>
      </c>
      <c r="H462" s="63" t="str">
        <f t="shared" si="167"/>
        <v/>
      </c>
      <c r="I462" s="63" t="str">
        <f t="shared" si="168"/>
        <v/>
      </c>
      <c r="J462" s="70" t="str">
        <f t="shared" si="169"/>
        <v/>
      </c>
      <c r="K462" s="70" t="str">
        <f t="shared" si="170"/>
        <v/>
      </c>
      <c r="L462" s="122" t="str">
        <f t="shared" si="171"/>
        <v/>
      </c>
      <c r="M462" s="122" t="str">
        <f t="shared" si="172"/>
        <v/>
      </c>
      <c r="N462" s="121" t="str">
        <f>IF(B462&lt;&gt;"",IF(INDEX(ctrlage,B462)=TRUE,Lieferung!$B$15-(YEAR(INDEX(pgebdat,B462))),""),"")</f>
        <v/>
      </c>
      <c r="O462" s="115"/>
      <c r="P462" s="113"/>
      <c r="Q462" s="116"/>
      <c r="R462" s="149"/>
      <c r="S462" s="116"/>
      <c r="T462" s="116"/>
      <c r="U462" s="116"/>
      <c r="V462" s="113"/>
      <c r="W462" s="155" t="str">
        <f t="shared" si="175"/>
        <v/>
      </c>
      <c r="X462" s="26" t="str">
        <f t="shared" si="154"/>
        <v/>
      </c>
      <c r="Y462" s="26" t="str">
        <f t="shared" si="155"/>
        <v/>
      </c>
      <c r="Z462" s="26" t="str">
        <f t="shared" si="156"/>
        <v/>
      </c>
      <c r="AA462" s="26" t="str">
        <f t="shared" si="157"/>
        <v/>
      </c>
      <c r="AB462" s="26" t="str">
        <f t="shared" si="158"/>
        <v/>
      </c>
      <c r="AC462" s="26" t="str">
        <f t="shared" si="159"/>
        <v/>
      </c>
      <c r="AD462" s="26" t="str">
        <f>IF(OR(ISBLANK(U462),ISBLANK(Q462),U462="-"),"",IF(ISNA(MATCH(U462,libtwolang,0)),FALSE,IF(AND(Z462=TRUE,INDEX(codetform,MATCH(Qualifikation!Q462,libtform,0))&gt;=10311000,INDEX(codetform,MATCH(Qualifikation!Q462,libtform,0))&lt;=10319900),IF(AND(INDEX(codetwolang,MATCH(Qualifikation!U462,libtwolang,0))&gt;=1,INDEX(codetwolang,MATCH(Qualifikation!U462,libtwolang,0))&lt;=999),TRUE,FALSE),IF(AND(INDEX(codetwolang,MATCH(Qualifikation!U462,libtwolang,0))&gt;=10,INDEX(codetwolang,MATCH(Qualifikation!U462,libtwolang,0))&lt;=99),FALSE,TRUE))))</f>
        <v/>
      </c>
      <c r="AE462" s="26" t="str">
        <f t="shared" si="173"/>
        <v/>
      </c>
      <c r="AF462" s="62" t="str">
        <f t="shared" si="160"/>
        <v/>
      </c>
    </row>
    <row r="463" spans="1:32" x14ac:dyDescent="0.2">
      <c r="A463" s="46" t="str">
        <f t="shared" si="174"/>
        <v/>
      </c>
      <c r="B463" s="46" t="str">
        <f t="shared" si="161"/>
        <v/>
      </c>
      <c r="C463" s="71" t="str">
        <f t="shared" si="162"/>
        <v/>
      </c>
      <c r="D463" s="62" t="str">
        <f t="shared" si="163"/>
        <v/>
      </c>
      <c r="E463" s="62" t="str">
        <f t="shared" si="164"/>
        <v/>
      </c>
      <c r="F463" s="72" t="str">
        <f t="shared" si="165"/>
        <v/>
      </c>
      <c r="G463" s="72" t="str">
        <f t="shared" si="166"/>
        <v/>
      </c>
      <c r="H463" s="63" t="str">
        <f t="shared" si="167"/>
        <v/>
      </c>
      <c r="I463" s="63" t="str">
        <f t="shared" si="168"/>
        <v/>
      </c>
      <c r="J463" s="70" t="str">
        <f t="shared" si="169"/>
        <v/>
      </c>
      <c r="K463" s="70" t="str">
        <f t="shared" si="170"/>
        <v/>
      </c>
      <c r="L463" s="122" t="str">
        <f t="shared" si="171"/>
        <v/>
      </c>
      <c r="M463" s="122" t="str">
        <f t="shared" si="172"/>
        <v/>
      </c>
      <c r="N463" s="121" t="str">
        <f>IF(B463&lt;&gt;"",IF(INDEX(ctrlage,B463)=TRUE,Lieferung!$B$15-(YEAR(INDEX(pgebdat,B463))),""),"")</f>
        <v/>
      </c>
      <c r="O463" s="115"/>
      <c r="P463" s="113"/>
      <c r="Q463" s="116"/>
      <c r="R463" s="149"/>
      <c r="S463" s="116"/>
      <c r="T463" s="116"/>
      <c r="U463" s="116"/>
      <c r="V463" s="113"/>
      <c r="W463" s="155" t="str">
        <f t="shared" si="175"/>
        <v/>
      </c>
      <c r="X463" s="26" t="str">
        <f t="shared" si="154"/>
        <v/>
      </c>
      <c r="Y463" s="26" t="str">
        <f t="shared" si="155"/>
        <v/>
      </c>
      <c r="Z463" s="26" t="str">
        <f t="shared" si="156"/>
        <v/>
      </c>
      <c r="AA463" s="26" t="str">
        <f t="shared" si="157"/>
        <v/>
      </c>
      <c r="AB463" s="26" t="str">
        <f t="shared" si="158"/>
        <v/>
      </c>
      <c r="AC463" s="26" t="str">
        <f t="shared" si="159"/>
        <v/>
      </c>
      <c r="AD463" s="26" t="str">
        <f>IF(OR(ISBLANK(U463),ISBLANK(Q463),U463="-"),"",IF(ISNA(MATCH(U463,libtwolang,0)),FALSE,IF(AND(Z463=TRUE,INDEX(codetform,MATCH(Qualifikation!Q463,libtform,0))&gt;=10311000,INDEX(codetform,MATCH(Qualifikation!Q463,libtform,0))&lt;=10319900),IF(AND(INDEX(codetwolang,MATCH(Qualifikation!U463,libtwolang,0))&gt;=1,INDEX(codetwolang,MATCH(Qualifikation!U463,libtwolang,0))&lt;=999),TRUE,FALSE),IF(AND(INDEX(codetwolang,MATCH(Qualifikation!U463,libtwolang,0))&gt;=10,INDEX(codetwolang,MATCH(Qualifikation!U463,libtwolang,0))&lt;=99),FALSE,TRUE))))</f>
        <v/>
      </c>
      <c r="AE463" s="26" t="str">
        <f t="shared" si="173"/>
        <v/>
      </c>
      <c r="AF463" s="62" t="str">
        <f t="shared" si="160"/>
        <v/>
      </c>
    </row>
    <row r="464" spans="1:32" x14ac:dyDescent="0.2">
      <c r="A464" s="46" t="str">
        <f t="shared" si="174"/>
        <v/>
      </c>
      <c r="B464" s="46" t="str">
        <f t="shared" si="161"/>
        <v/>
      </c>
      <c r="C464" s="71" t="str">
        <f t="shared" si="162"/>
        <v/>
      </c>
      <c r="D464" s="62" t="str">
        <f t="shared" si="163"/>
        <v/>
      </c>
      <c r="E464" s="62" t="str">
        <f t="shared" si="164"/>
        <v/>
      </c>
      <c r="F464" s="72" t="str">
        <f t="shared" si="165"/>
        <v/>
      </c>
      <c r="G464" s="72" t="str">
        <f t="shared" si="166"/>
        <v/>
      </c>
      <c r="H464" s="63" t="str">
        <f t="shared" si="167"/>
        <v/>
      </c>
      <c r="I464" s="63" t="str">
        <f t="shared" si="168"/>
        <v/>
      </c>
      <c r="J464" s="70" t="str">
        <f t="shared" si="169"/>
        <v/>
      </c>
      <c r="K464" s="70" t="str">
        <f t="shared" si="170"/>
        <v/>
      </c>
      <c r="L464" s="122" t="str">
        <f t="shared" si="171"/>
        <v/>
      </c>
      <c r="M464" s="122" t="str">
        <f t="shared" si="172"/>
        <v/>
      </c>
      <c r="N464" s="121" t="str">
        <f>IF(B464&lt;&gt;"",IF(INDEX(ctrlage,B464)=TRUE,Lieferung!$B$15-(YEAR(INDEX(pgebdat,B464))),""),"")</f>
        <v/>
      </c>
      <c r="O464" s="115"/>
      <c r="P464" s="113"/>
      <c r="Q464" s="116"/>
      <c r="R464" s="149"/>
      <c r="S464" s="116"/>
      <c r="T464" s="116"/>
      <c r="U464" s="116"/>
      <c r="V464" s="113"/>
      <c r="W464" s="155" t="str">
        <f t="shared" si="175"/>
        <v/>
      </c>
      <c r="X464" s="26" t="str">
        <f t="shared" si="154"/>
        <v/>
      </c>
      <c r="Y464" s="26" t="str">
        <f t="shared" si="155"/>
        <v/>
      </c>
      <c r="Z464" s="26" t="str">
        <f t="shared" si="156"/>
        <v/>
      </c>
      <c r="AA464" s="26" t="str">
        <f t="shared" si="157"/>
        <v/>
      </c>
      <c r="AB464" s="26" t="str">
        <f t="shared" si="158"/>
        <v/>
      </c>
      <c r="AC464" s="26" t="str">
        <f t="shared" si="159"/>
        <v/>
      </c>
      <c r="AD464" s="26" t="str">
        <f>IF(OR(ISBLANK(U464),ISBLANK(Q464),U464="-"),"",IF(ISNA(MATCH(U464,libtwolang,0)),FALSE,IF(AND(Z464=TRUE,INDEX(codetform,MATCH(Qualifikation!Q464,libtform,0))&gt;=10311000,INDEX(codetform,MATCH(Qualifikation!Q464,libtform,0))&lt;=10319900),IF(AND(INDEX(codetwolang,MATCH(Qualifikation!U464,libtwolang,0))&gt;=1,INDEX(codetwolang,MATCH(Qualifikation!U464,libtwolang,0))&lt;=999),TRUE,FALSE),IF(AND(INDEX(codetwolang,MATCH(Qualifikation!U464,libtwolang,0))&gt;=10,INDEX(codetwolang,MATCH(Qualifikation!U464,libtwolang,0))&lt;=99),FALSE,TRUE))))</f>
        <v/>
      </c>
      <c r="AE464" s="26" t="str">
        <f t="shared" si="173"/>
        <v/>
      </c>
      <c r="AF464" s="62" t="str">
        <f t="shared" si="160"/>
        <v/>
      </c>
    </row>
    <row r="465" spans="1:32" x14ac:dyDescent="0.2">
      <c r="A465" s="46" t="str">
        <f t="shared" si="174"/>
        <v/>
      </c>
      <c r="B465" s="46" t="str">
        <f t="shared" si="161"/>
        <v/>
      </c>
      <c r="C465" s="71" t="str">
        <f t="shared" si="162"/>
        <v/>
      </c>
      <c r="D465" s="62" t="str">
        <f t="shared" si="163"/>
        <v/>
      </c>
      <c r="E465" s="62" t="str">
        <f t="shared" si="164"/>
        <v/>
      </c>
      <c r="F465" s="72" t="str">
        <f t="shared" si="165"/>
        <v/>
      </c>
      <c r="G465" s="72" t="str">
        <f t="shared" si="166"/>
        <v/>
      </c>
      <c r="H465" s="63" t="str">
        <f t="shared" si="167"/>
        <v/>
      </c>
      <c r="I465" s="63" t="str">
        <f t="shared" si="168"/>
        <v/>
      </c>
      <c r="J465" s="70" t="str">
        <f t="shared" si="169"/>
        <v/>
      </c>
      <c r="K465" s="70" t="str">
        <f t="shared" si="170"/>
        <v/>
      </c>
      <c r="L465" s="122" t="str">
        <f t="shared" si="171"/>
        <v/>
      </c>
      <c r="M465" s="122" t="str">
        <f t="shared" si="172"/>
        <v/>
      </c>
      <c r="N465" s="121" t="str">
        <f>IF(B465&lt;&gt;"",IF(INDEX(ctrlage,B465)=TRUE,Lieferung!$B$15-(YEAR(INDEX(pgebdat,B465))),""),"")</f>
        <v/>
      </c>
      <c r="O465" s="115"/>
      <c r="P465" s="113"/>
      <c r="Q465" s="116"/>
      <c r="R465" s="149"/>
      <c r="S465" s="116"/>
      <c r="T465" s="116"/>
      <c r="U465" s="116"/>
      <c r="V465" s="113"/>
      <c r="W465" s="155" t="str">
        <f t="shared" si="175"/>
        <v/>
      </c>
      <c r="X465" s="26" t="str">
        <f t="shared" si="154"/>
        <v/>
      </c>
      <c r="Y465" s="26" t="str">
        <f t="shared" si="155"/>
        <v/>
      </c>
      <c r="Z465" s="26" t="str">
        <f t="shared" si="156"/>
        <v/>
      </c>
      <c r="AA465" s="26" t="str">
        <f t="shared" si="157"/>
        <v/>
      </c>
      <c r="AB465" s="26" t="str">
        <f t="shared" si="158"/>
        <v/>
      </c>
      <c r="AC465" s="26" t="str">
        <f t="shared" si="159"/>
        <v/>
      </c>
      <c r="AD465" s="26" t="str">
        <f>IF(OR(ISBLANK(U465),ISBLANK(Q465),U465="-"),"",IF(ISNA(MATCH(U465,libtwolang,0)),FALSE,IF(AND(Z465=TRUE,INDEX(codetform,MATCH(Qualifikation!Q465,libtform,0))&gt;=10311000,INDEX(codetform,MATCH(Qualifikation!Q465,libtform,0))&lt;=10319900),IF(AND(INDEX(codetwolang,MATCH(Qualifikation!U465,libtwolang,0))&gt;=1,INDEX(codetwolang,MATCH(Qualifikation!U465,libtwolang,0))&lt;=999),TRUE,FALSE),IF(AND(INDEX(codetwolang,MATCH(Qualifikation!U465,libtwolang,0))&gt;=10,INDEX(codetwolang,MATCH(Qualifikation!U465,libtwolang,0))&lt;=99),FALSE,TRUE))))</f>
        <v/>
      </c>
      <c r="AE465" s="26" t="str">
        <f t="shared" si="173"/>
        <v/>
      </c>
      <c r="AF465" s="62" t="str">
        <f t="shared" si="160"/>
        <v/>
      </c>
    </row>
    <row r="466" spans="1:32" x14ac:dyDescent="0.2">
      <c r="A466" s="46" t="str">
        <f t="shared" si="174"/>
        <v/>
      </c>
      <c r="B466" s="46" t="str">
        <f t="shared" si="161"/>
        <v/>
      </c>
      <c r="C466" s="71" t="str">
        <f t="shared" si="162"/>
        <v/>
      </c>
      <c r="D466" s="62" t="str">
        <f t="shared" si="163"/>
        <v/>
      </c>
      <c r="E466" s="62" t="str">
        <f t="shared" si="164"/>
        <v/>
      </c>
      <c r="F466" s="72" t="str">
        <f t="shared" si="165"/>
        <v/>
      </c>
      <c r="G466" s="72" t="str">
        <f t="shared" si="166"/>
        <v/>
      </c>
      <c r="H466" s="63" t="str">
        <f t="shared" si="167"/>
        <v/>
      </c>
      <c r="I466" s="63" t="str">
        <f t="shared" si="168"/>
        <v/>
      </c>
      <c r="J466" s="70" t="str">
        <f t="shared" si="169"/>
        <v/>
      </c>
      <c r="K466" s="70" t="str">
        <f t="shared" si="170"/>
        <v/>
      </c>
      <c r="L466" s="122" t="str">
        <f t="shared" si="171"/>
        <v/>
      </c>
      <c r="M466" s="122" t="str">
        <f t="shared" si="172"/>
        <v/>
      </c>
      <c r="N466" s="121" t="str">
        <f>IF(B466&lt;&gt;"",IF(INDEX(ctrlage,B466)=TRUE,Lieferung!$B$15-(YEAR(INDEX(pgebdat,B466))),""),"")</f>
        <v/>
      </c>
      <c r="O466" s="115"/>
      <c r="P466" s="113"/>
      <c r="Q466" s="116"/>
      <c r="R466" s="149"/>
      <c r="S466" s="116"/>
      <c r="T466" s="116"/>
      <c r="U466" s="116"/>
      <c r="V466" s="113"/>
      <c r="W466" s="155" t="str">
        <f t="shared" si="175"/>
        <v/>
      </c>
      <c r="X466" s="26" t="str">
        <f t="shared" si="154"/>
        <v/>
      </c>
      <c r="Y466" s="26" t="str">
        <f t="shared" si="155"/>
        <v/>
      </c>
      <c r="Z466" s="26" t="str">
        <f t="shared" si="156"/>
        <v/>
      </c>
      <c r="AA466" s="26" t="str">
        <f t="shared" si="157"/>
        <v/>
      </c>
      <c r="AB466" s="26" t="str">
        <f t="shared" si="158"/>
        <v/>
      </c>
      <c r="AC466" s="26" t="str">
        <f t="shared" si="159"/>
        <v/>
      </c>
      <c r="AD466" s="26" t="str">
        <f>IF(OR(ISBLANK(U466),ISBLANK(Q466),U466="-"),"",IF(ISNA(MATCH(U466,libtwolang,0)),FALSE,IF(AND(Z466=TRUE,INDEX(codetform,MATCH(Qualifikation!Q466,libtform,0))&gt;=10311000,INDEX(codetform,MATCH(Qualifikation!Q466,libtform,0))&lt;=10319900),IF(AND(INDEX(codetwolang,MATCH(Qualifikation!U466,libtwolang,0))&gt;=1,INDEX(codetwolang,MATCH(Qualifikation!U466,libtwolang,0))&lt;=999),TRUE,FALSE),IF(AND(INDEX(codetwolang,MATCH(Qualifikation!U466,libtwolang,0))&gt;=10,INDEX(codetwolang,MATCH(Qualifikation!U466,libtwolang,0))&lt;=99),FALSE,TRUE))))</f>
        <v/>
      </c>
      <c r="AE466" s="26" t="str">
        <f t="shared" si="173"/>
        <v/>
      </c>
      <c r="AF466" s="62" t="str">
        <f t="shared" si="160"/>
        <v/>
      </c>
    </row>
    <row r="467" spans="1:32" x14ac:dyDescent="0.2">
      <c r="A467" s="46" t="str">
        <f t="shared" si="174"/>
        <v/>
      </c>
      <c r="B467" s="46" t="str">
        <f t="shared" si="161"/>
        <v/>
      </c>
      <c r="C467" s="71" t="str">
        <f t="shared" si="162"/>
        <v/>
      </c>
      <c r="D467" s="62" t="str">
        <f t="shared" si="163"/>
        <v/>
      </c>
      <c r="E467" s="62" t="str">
        <f t="shared" si="164"/>
        <v/>
      </c>
      <c r="F467" s="72" t="str">
        <f t="shared" si="165"/>
        <v/>
      </c>
      <c r="G467" s="72" t="str">
        <f t="shared" si="166"/>
        <v/>
      </c>
      <c r="H467" s="63" t="str">
        <f t="shared" si="167"/>
        <v/>
      </c>
      <c r="I467" s="63" t="str">
        <f t="shared" si="168"/>
        <v/>
      </c>
      <c r="J467" s="70" t="str">
        <f t="shared" si="169"/>
        <v/>
      </c>
      <c r="K467" s="70" t="str">
        <f t="shared" si="170"/>
        <v/>
      </c>
      <c r="L467" s="122" t="str">
        <f t="shared" si="171"/>
        <v/>
      </c>
      <c r="M467" s="122" t="str">
        <f t="shared" si="172"/>
        <v/>
      </c>
      <c r="N467" s="121" t="str">
        <f>IF(B467&lt;&gt;"",IF(INDEX(ctrlage,B467)=TRUE,Lieferung!$B$15-(YEAR(INDEX(pgebdat,B467))),""),"")</f>
        <v/>
      </c>
      <c r="O467" s="115"/>
      <c r="P467" s="113"/>
      <c r="Q467" s="116"/>
      <c r="R467" s="149"/>
      <c r="S467" s="116"/>
      <c r="T467" s="116"/>
      <c r="U467" s="116"/>
      <c r="V467" s="113"/>
      <c r="W467" s="155" t="str">
        <f t="shared" si="175"/>
        <v/>
      </c>
      <c r="X467" s="26" t="str">
        <f t="shared" si="154"/>
        <v/>
      </c>
      <c r="Y467" s="26" t="str">
        <f t="shared" si="155"/>
        <v/>
      </c>
      <c r="Z467" s="26" t="str">
        <f t="shared" si="156"/>
        <v/>
      </c>
      <c r="AA467" s="26" t="str">
        <f t="shared" si="157"/>
        <v/>
      </c>
      <c r="AB467" s="26" t="str">
        <f t="shared" si="158"/>
        <v/>
      </c>
      <c r="AC467" s="26" t="str">
        <f t="shared" si="159"/>
        <v/>
      </c>
      <c r="AD467" s="26" t="str">
        <f>IF(OR(ISBLANK(U467),ISBLANK(Q467),U467="-"),"",IF(ISNA(MATCH(U467,libtwolang,0)),FALSE,IF(AND(Z467=TRUE,INDEX(codetform,MATCH(Qualifikation!Q467,libtform,0))&gt;=10311000,INDEX(codetform,MATCH(Qualifikation!Q467,libtform,0))&lt;=10319900),IF(AND(INDEX(codetwolang,MATCH(Qualifikation!U467,libtwolang,0))&gt;=1,INDEX(codetwolang,MATCH(Qualifikation!U467,libtwolang,0))&lt;=999),TRUE,FALSE),IF(AND(INDEX(codetwolang,MATCH(Qualifikation!U467,libtwolang,0))&gt;=10,INDEX(codetwolang,MATCH(Qualifikation!U467,libtwolang,0))&lt;=99),FALSE,TRUE))))</f>
        <v/>
      </c>
      <c r="AE467" s="26" t="str">
        <f t="shared" si="173"/>
        <v/>
      </c>
      <c r="AF467" s="62" t="str">
        <f t="shared" si="160"/>
        <v/>
      </c>
    </row>
    <row r="468" spans="1:32" x14ac:dyDescent="0.2">
      <c r="A468" s="46" t="str">
        <f t="shared" si="174"/>
        <v/>
      </c>
      <c r="B468" s="46" t="str">
        <f t="shared" si="161"/>
        <v/>
      </c>
      <c r="C468" s="71" t="str">
        <f t="shared" si="162"/>
        <v/>
      </c>
      <c r="D468" s="62" t="str">
        <f t="shared" si="163"/>
        <v/>
      </c>
      <c r="E468" s="62" t="str">
        <f t="shared" si="164"/>
        <v/>
      </c>
      <c r="F468" s="72" t="str">
        <f t="shared" si="165"/>
        <v/>
      </c>
      <c r="G468" s="72" t="str">
        <f t="shared" si="166"/>
        <v/>
      </c>
      <c r="H468" s="63" t="str">
        <f t="shared" si="167"/>
        <v/>
      </c>
      <c r="I468" s="63" t="str">
        <f t="shared" si="168"/>
        <v/>
      </c>
      <c r="J468" s="70" t="str">
        <f t="shared" si="169"/>
        <v/>
      </c>
      <c r="K468" s="70" t="str">
        <f t="shared" si="170"/>
        <v/>
      </c>
      <c r="L468" s="122" t="str">
        <f t="shared" si="171"/>
        <v/>
      </c>
      <c r="M468" s="122" t="str">
        <f t="shared" si="172"/>
        <v/>
      </c>
      <c r="N468" s="121" t="str">
        <f>IF(B468&lt;&gt;"",IF(INDEX(ctrlage,B468)=TRUE,Lieferung!$B$15-(YEAR(INDEX(pgebdat,B468))),""),"")</f>
        <v/>
      </c>
      <c r="O468" s="115"/>
      <c r="P468" s="113"/>
      <c r="Q468" s="116"/>
      <c r="R468" s="149"/>
      <c r="S468" s="116"/>
      <c r="T468" s="116"/>
      <c r="U468" s="116"/>
      <c r="V468" s="113"/>
      <c r="W468" s="155" t="str">
        <f t="shared" si="175"/>
        <v/>
      </c>
      <c r="X468" s="26" t="str">
        <f t="shared" si="154"/>
        <v/>
      </c>
      <c r="Y468" s="26" t="str">
        <f t="shared" si="155"/>
        <v/>
      </c>
      <c r="Z468" s="26" t="str">
        <f t="shared" si="156"/>
        <v/>
      </c>
      <c r="AA468" s="26" t="str">
        <f t="shared" si="157"/>
        <v/>
      </c>
      <c r="AB468" s="26" t="str">
        <f t="shared" si="158"/>
        <v/>
      </c>
      <c r="AC468" s="26" t="str">
        <f t="shared" si="159"/>
        <v/>
      </c>
      <c r="AD468" s="26" t="str">
        <f>IF(OR(ISBLANK(U468),ISBLANK(Q468),U468="-"),"",IF(ISNA(MATCH(U468,libtwolang,0)),FALSE,IF(AND(Z468=TRUE,INDEX(codetform,MATCH(Qualifikation!Q468,libtform,0))&gt;=10311000,INDEX(codetform,MATCH(Qualifikation!Q468,libtform,0))&lt;=10319900),IF(AND(INDEX(codetwolang,MATCH(Qualifikation!U468,libtwolang,0))&gt;=1,INDEX(codetwolang,MATCH(Qualifikation!U468,libtwolang,0))&lt;=999),TRUE,FALSE),IF(AND(INDEX(codetwolang,MATCH(Qualifikation!U468,libtwolang,0))&gt;=10,INDEX(codetwolang,MATCH(Qualifikation!U468,libtwolang,0))&lt;=99),FALSE,TRUE))))</f>
        <v/>
      </c>
      <c r="AE468" s="26" t="str">
        <f t="shared" si="173"/>
        <v/>
      </c>
      <c r="AF468" s="62" t="str">
        <f t="shared" si="160"/>
        <v/>
      </c>
    </row>
    <row r="469" spans="1:32" x14ac:dyDescent="0.2">
      <c r="A469" s="46" t="str">
        <f t="shared" si="174"/>
        <v/>
      </c>
      <c r="B469" s="46" t="str">
        <f t="shared" si="161"/>
        <v/>
      </c>
      <c r="C469" s="71" t="str">
        <f t="shared" si="162"/>
        <v/>
      </c>
      <c r="D469" s="62" t="str">
        <f t="shared" si="163"/>
        <v/>
      </c>
      <c r="E469" s="62" t="str">
        <f t="shared" si="164"/>
        <v/>
      </c>
      <c r="F469" s="72" t="str">
        <f t="shared" si="165"/>
        <v/>
      </c>
      <c r="G469" s="72" t="str">
        <f t="shared" si="166"/>
        <v/>
      </c>
      <c r="H469" s="63" t="str">
        <f t="shared" si="167"/>
        <v/>
      </c>
      <c r="I469" s="63" t="str">
        <f t="shared" si="168"/>
        <v/>
      </c>
      <c r="J469" s="70" t="str">
        <f t="shared" si="169"/>
        <v/>
      </c>
      <c r="K469" s="70" t="str">
        <f t="shared" si="170"/>
        <v/>
      </c>
      <c r="L469" s="122" t="str">
        <f t="shared" si="171"/>
        <v/>
      </c>
      <c r="M469" s="122" t="str">
        <f t="shared" si="172"/>
        <v/>
      </c>
      <c r="N469" s="121" t="str">
        <f>IF(B469&lt;&gt;"",IF(INDEX(ctrlage,B469)=TRUE,Lieferung!$B$15-(YEAR(INDEX(pgebdat,B469))),""),"")</f>
        <v/>
      </c>
      <c r="O469" s="115"/>
      <c r="P469" s="113"/>
      <c r="Q469" s="116"/>
      <c r="R469" s="149"/>
      <c r="S469" s="116"/>
      <c r="T469" s="116"/>
      <c r="U469" s="116"/>
      <c r="V469" s="113"/>
      <c r="W469" s="155" t="str">
        <f t="shared" si="175"/>
        <v/>
      </c>
      <c r="X469" s="26" t="str">
        <f t="shared" si="154"/>
        <v/>
      </c>
      <c r="Y469" s="26" t="str">
        <f t="shared" si="155"/>
        <v/>
      </c>
      <c r="Z469" s="26" t="str">
        <f t="shared" si="156"/>
        <v/>
      </c>
      <c r="AA469" s="26" t="str">
        <f t="shared" si="157"/>
        <v/>
      </c>
      <c r="AB469" s="26" t="str">
        <f t="shared" si="158"/>
        <v/>
      </c>
      <c r="AC469" s="26" t="str">
        <f t="shared" si="159"/>
        <v/>
      </c>
      <c r="AD469" s="26" t="str">
        <f>IF(OR(ISBLANK(U469),ISBLANK(Q469),U469="-"),"",IF(ISNA(MATCH(U469,libtwolang,0)),FALSE,IF(AND(Z469=TRUE,INDEX(codetform,MATCH(Qualifikation!Q469,libtform,0))&gt;=10311000,INDEX(codetform,MATCH(Qualifikation!Q469,libtform,0))&lt;=10319900),IF(AND(INDEX(codetwolang,MATCH(Qualifikation!U469,libtwolang,0))&gt;=1,INDEX(codetwolang,MATCH(Qualifikation!U469,libtwolang,0))&lt;=999),TRUE,FALSE),IF(AND(INDEX(codetwolang,MATCH(Qualifikation!U469,libtwolang,0))&gt;=10,INDEX(codetwolang,MATCH(Qualifikation!U469,libtwolang,0))&lt;=99),FALSE,TRUE))))</f>
        <v/>
      </c>
      <c r="AE469" s="26" t="str">
        <f t="shared" si="173"/>
        <v/>
      </c>
      <c r="AF469" s="62" t="str">
        <f t="shared" si="160"/>
        <v/>
      </c>
    </row>
    <row r="470" spans="1:32" x14ac:dyDescent="0.2">
      <c r="A470" s="46" t="str">
        <f t="shared" si="174"/>
        <v/>
      </c>
      <c r="B470" s="46" t="str">
        <f t="shared" si="161"/>
        <v/>
      </c>
      <c r="C470" s="71" t="str">
        <f t="shared" si="162"/>
        <v/>
      </c>
      <c r="D470" s="62" t="str">
        <f t="shared" si="163"/>
        <v/>
      </c>
      <c r="E470" s="62" t="str">
        <f t="shared" si="164"/>
        <v/>
      </c>
      <c r="F470" s="72" t="str">
        <f t="shared" si="165"/>
        <v/>
      </c>
      <c r="G470" s="72" t="str">
        <f t="shared" si="166"/>
        <v/>
      </c>
      <c r="H470" s="63" t="str">
        <f t="shared" si="167"/>
        <v/>
      </c>
      <c r="I470" s="63" t="str">
        <f t="shared" si="168"/>
        <v/>
      </c>
      <c r="J470" s="70" t="str">
        <f t="shared" si="169"/>
        <v/>
      </c>
      <c r="K470" s="70" t="str">
        <f t="shared" si="170"/>
        <v/>
      </c>
      <c r="L470" s="122" t="str">
        <f t="shared" si="171"/>
        <v/>
      </c>
      <c r="M470" s="122" t="str">
        <f t="shared" si="172"/>
        <v/>
      </c>
      <c r="N470" s="121" t="str">
        <f>IF(B470&lt;&gt;"",IF(INDEX(ctrlage,B470)=TRUE,Lieferung!$B$15-(YEAR(INDEX(pgebdat,B470))),""),"")</f>
        <v/>
      </c>
      <c r="O470" s="115"/>
      <c r="P470" s="113"/>
      <c r="Q470" s="116"/>
      <c r="R470" s="149"/>
      <c r="S470" s="116"/>
      <c r="T470" s="116"/>
      <c r="U470" s="116"/>
      <c r="V470" s="113"/>
      <c r="W470" s="155" t="str">
        <f t="shared" si="175"/>
        <v/>
      </c>
      <c r="X470" s="26" t="str">
        <f t="shared" si="154"/>
        <v/>
      </c>
      <c r="Y470" s="26" t="str">
        <f t="shared" si="155"/>
        <v/>
      </c>
      <c r="Z470" s="26" t="str">
        <f t="shared" si="156"/>
        <v/>
      </c>
      <c r="AA470" s="26" t="str">
        <f t="shared" si="157"/>
        <v/>
      </c>
      <c r="AB470" s="26" t="str">
        <f t="shared" si="158"/>
        <v/>
      </c>
      <c r="AC470" s="26" t="str">
        <f t="shared" si="159"/>
        <v/>
      </c>
      <c r="AD470" s="26" t="str">
        <f>IF(OR(ISBLANK(U470),ISBLANK(Q470),U470="-"),"",IF(ISNA(MATCH(U470,libtwolang,0)),FALSE,IF(AND(Z470=TRUE,INDEX(codetform,MATCH(Qualifikation!Q470,libtform,0))&gt;=10311000,INDEX(codetform,MATCH(Qualifikation!Q470,libtform,0))&lt;=10319900),IF(AND(INDEX(codetwolang,MATCH(Qualifikation!U470,libtwolang,0))&gt;=1,INDEX(codetwolang,MATCH(Qualifikation!U470,libtwolang,0))&lt;=999),TRUE,FALSE),IF(AND(INDEX(codetwolang,MATCH(Qualifikation!U470,libtwolang,0))&gt;=10,INDEX(codetwolang,MATCH(Qualifikation!U470,libtwolang,0))&lt;=99),FALSE,TRUE))))</f>
        <v/>
      </c>
      <c r="AE470" s="26" t="str">
        <f t="shared" si="173"/>
        <v/>
      </c>
      <c r="AF470" s="62" t="str">
        <f t="shared" si="160"/>
        <v/>
      </c>
    </row>
    <row r="471" spans="1:32" x14ac:dyDescent="0.2">
      <c r="A471" s="46" t="str">
        <f t="shared" si="174"/>
        <v/>
      </c>
      <c r="B471" s="46" t="str">
        <f t="shared" si="161"/>
        <v/>
      </c>
      <c r="C471" s="71" t="str">
        <f t="shared" si="162"/>
        <v/>
      </c>
      <c r="D471" s="62" t="str">
        <f t="shared" si="163"/>
        <v/>
      </c>
      <c r="E471" s="62" t="str">
        <f t="shared" si="164"/>
        <v/>
      </c>
      <c r="F471" s="72" t="str">
        <f t="shared" si="165"/>
        <v/>
      </c>
      <c r="G471" s="72" t="str">
        <f t="shared" si="166"/>
        <v/>
      </c>
      <c r="H471" s="63" t="str">
        <f t="shared" si="167"/>
        <v/>
      </c>
      <c r="I471" s="63" t="str">
        <f t="shared" si="168"/>
        <v/>
      </c>
      <c r="J471" s="70" t="str">
        <f t="shared" si="169"/>
        <v/>
      </c>
      <c r="K471" s="70" t="str">
        <f t="shared" si="170"/>
        <v/>
      </c>
      <c r="L471" s="122" t="str">
        <f t="shared" si="171"/>
        <v/>
      </c>
      <c r="M471" s="122" t="str">
        <f t="shared" si="172"/>
        <v/>
      </c>
      <c r="N471" s="121" t="str">
        <f>IF(B471&lt;&gt;"",IF(INDEX(ctrlage,B471)=TRUE,Lieferung!$B$15-(YEAR(INDEX(pgebdat,B471))),""),"")</f>
        <v/>
      </c>
      <c r="O471" s="115"/>
      <c r="P471" s="113"/>
      <c r="Q471" s="116"/>
      <c r="R471" s="149"/>
      <c r="S471" s="116"/>
      <c r="T471" s="116"/>
      <c r="U471" s="116"/>
      <c r="V471" s="113"/>
      <c r="W471" s="155" t="str">
        <f t="shared" si="175"/>
        <v/>
      </c>
      <c r="X471" s="26" t="str">
        <f t="shared" si="154"/>
        <v/>
      </c>
      <c r="Y471" s="26" t="str">
        <f t="shared" si="155"/>
        <v/>
      </c>
      <c r="Z471" s="26" t="str">
        <f t="shared" si="156"/>
        <v/>
      </c>
      <c r="AA471" s="26" t="str">
        <f t="shared" si="157"/>
        <v/>
      </c>
      <c r="AB471" s="26" t="str">
        <f t="shared" si="158"/>
        <v/>
      </c>
      <c r="AC471" s="26" t="str">
        <f t="shared" si="159"/>
        <v/>
      </c>
      <c r="AD471" s="26" t="str">
        <f>IF(OR(ISBLANK(U471),ISBLANK(Q471),U471="-"),"",IF(ISNA(MATCH(U471,libtwolang,0)),FALSE,IF(AND(Z471=TRUE,INDEX(codetform,MATCH(Qualifikation!Q471,libtform,0))&gt;=10311000,INDEX(codetform,MATCH(Qualifikation!Q471,libtform,0))&lt;=10319900),IF(AND(INDEX(codetwolang,MATCH(Qualifikation!U471,libtwolang,0))&gt;=1,INDEX(codetwolang,MATCH(Qualifikation!U471,libtwolang,0))&lt;=999),TRUE,FALSE),IF(AND(INDEX(codetwolang,MATCH(Qualifikation!U471,libtwolang,0))&gt;=10,INDEX(codetwolang,MATCH(Qualifikation!U471,libtwolang,0))&lt;=99),FALSE,TRUE))))</f>
        <v/>
      </c>
      <c r="AE471" s="26" t="str">
        <f t="shared" si="173"/>
        <v/>
      </c>
      <c r="AF471" s="62" t="str">
        <f t="shared" si="160"/>
        <v/>
      </c>
    </row>
    <row r="472" spans="1:32" x14ac:dyDescent="0.2">
      <c r="A472" s="46" t="str">
        <f t="shared" si="174"/>
        <v/>
      </c>
      <c r="B472" s="46" t="str">
        <f t="shared" si="161"/>
        <v/>
      </c>
      <c r="C472" s="71" t="str">
        <f t="shared" si="162"/>
        <v/>
      </c>
      <c r="D472" s="62" t="str">
        <f t="shared" si="163"/>
        <v/>
      </c>
      <c r="E472" s="62" t="str">
        <f t="shared" si="164"/>
        <v/>
      </c>
      <c r="F472" s="72" t="str">
        <f t="shared" si="165"/>
        <v/>
      </c>
      <c r="G472" s="72" t="str">
        <f t="shared" si="166"/>
        <v/>
      </c>
      <c r="H472" s="63" t="str">
        <f t="shared" si="167"/>
        <v/>
      </c>
      <c r="I472" s="63" t="str">
        <f t="shared" si="168"/>
        <v/>
      </c>
      <c r="J472" s="70" t="str">
        <f t="shared" si="169"/>
        <v/>
      </c>
      <c r="K472" s="70" t="str">
        <f t="shared" si="170"/>
        <v/>
      </c>
      <c r="L472" s="122" t="str">
        <f t="shared" si="171"/>
        <v/>
      </c>
      <c r="M472" s="122" t="str">
        <f t="shared" si="172"/>
        <v/>
      </c>
      <c r="N472" s="121" t="str">
        <f>IF(B472&lt;&gt;"",IF(INDEX(ctrlage,B472)=TRUE,Lieferung!$B$15-(YEAR(INDEX(pgebdat,B472))),""),"")</f>
        <v/>
      </c>
      <c r="O472" s="115"/>
      <c r="P472" s="113"/>
      <c r="Q472" s="116"/>
      <c r="R472" s="149"/>
      <c r="S472" s="116"/>
      <c r="T472" s="116"/>
      <c r="U472" s="116"/>
      <c r="V472" s="113"/>
      <c r="W472" s="155" t="str">
        <f t="shared" si="175"/>
        <v/>
      </c>
      <c r="X472" s="26" t="str">
        <f t="shared" si="154"/>
        <v/>
      </c>
      <c r="Y472" s="26" t="str">
        <f t="shared" si="155"/>
        <v/>
      </c>
      <c r="Z472" s="26" t="str">
        <f t="shared" si="156"/>
        <v/>
      </c>
      <c r="AA472" s="26" t="str">
        <f t="shared" si="157"/>
        <v/>
      </c>
      <c r="AB472" s="26" t="str">
        <f t="shared" si="158"/>
        <v/>
      </c>
      <c r="AC472" s="26" t="str">
        <f t="shared" si="159"/>
        <v/>
      </c>
      <c r="AD472" s="26" t="str">
        <f>IF(OR(ISBLANK(U472),ISBLANK(Q472),U472="-"),"",IF(ISNA(MATCH(U472,libtwolang,0)),FALSE,IF(AND(Z472=TRUE,INDEX(codetform,MATCH(Qualifikation!Q472,libtform,0))&gt;=10311000,INDEX(codetform,MATCH(Qualifikation!Q472,libtform,0))&lt;=10319900),IF(AND(INDEX(codetwolang,MATCH(Qualifikation!U472,libtwolang,0))&gt;=1,INDEX(codetwolang,MATCH(Qualifikation!U472,libtwolang,0))&lt;=999),TRUE,FALSE),IF(AND(INDEX(codetwolang,MATCH(Qualifikation!U472,libtwolang,0))&gt;=10,INDEX(codetwolang,MATCH(Qualifikation!U472,libtwolang,0))&lt;=99),FALSE,TRUE))))</f>
        <v/>
      </c>
      <c r="AE472" s="26" t="str">
        <f t="shared" si="173"/>
        <v/>
      </c>
      <c r="AF472" s="62" t="str">
        <f t="shared" si="160"/>
        <v/>
      </c>
    </row>
    <row r="473" spans="1:32" x14ac:dyDescent="0.2">
      <c r="A473" s="46" t="str">
        <f t="shared" si="174"/>
        <v/>
      </c>
      <c r="B473" s="46" t="str">
        <f t="shared" si="161"/>
        <v/>
      </c>
      <c r="C473" s="71" t="str">
        <f t="shared" si="162"/>
        <v/>
      </c>
      <c r="D473" s="62" t="str">
        <f t="shared" si="163"/>
        <v/>
      </c>
      <c r="E473" s="62" t="str">
        <f t="shared" si="164"/>
        <v/>
      </c>
      <c r="F473" s="72" t="str">
        <f t="shared" si="165"/>
        <v/>
      </c>
      <c r="G473" s="72" t="str">
        <f t="shared" si="166"/>
        <v/>
      </c>
      <c r="H473" s="63" t="str">
        <f t="shared" si="167"/>
        <v/>
      </c>
      <c r="I473" s="63" t="str">
        <f t="shared" si="168"/>
        <v/>
      </c>
      <c r="J473" s="70" t="str">
        <f t="shared" si="169"/>
        <v/>
      </c>
      <c r="K473" s="70" t="str">
        <f t="shared" si="170"/>
        <v/>
      </c>
      <c r="L473" s="122" t="str">
        <f t="shared" si="171"/>
        <v/>
      </c>
      <c r="M473" s="122" t="str">
        <f t="shared" si="172"/>
        <v/>
      </c>
      <c r="N473" s="121" t="str">
        <f>IF(B473&lt;&gt;"",IF(INDEX(ctrlage,B473)=TRUE,Lieferung!$B$15-(YEAR(INDEX(pgebdat,B473))),""),"")</f>
        <v/>
      </c>
      <c r="O473" s="115"/>
      <c r="P473" s="113"/>
      <c r="Q473" s="116"/>
      <c r="R473" s="149"/>
      <c r="S473" s="116"/>
      <c r="T473" s="116"/>
      <c r="U473" s="116"/>
      <c r="V473" s="113"/>
      <c r="W473" s="155" t="str">
        <f t="shared" si="175"/>
        <v/>
      </c>
      <c r="X473" s="26" t="str">
        <f t="shared" si="154"/>
        <v/>
      </c>
      <c r="Y473" s="26" t="str">
        <f t="shared" si="155"/>
        <v/>
      </c>
      <c r="Z473" s="26" t="str">
        <f t="shared" si="156"/>
        <v/>
      </c>
      <c r="AA473" s="26" t="str">
        <f t="shared" si="157"/>
        <v/>
      </c>
      <c r="AB473" s="26" t="str">
        <f t="shared" si="158"/>
        <v/>
      </c>
      <c r="AC473" s="26" t="str">
        <f t="shared" si="159"/>
        <v/>
      </c>
      <c r="AD473" s="26" t="str">
        <f>IF(OR(ISBLANK(U473),ISBLANK(Q473),U473="-"),"",IF(ISNA(MATCH(U473,libtwolang,0)),FALSE,IF(AND(Z473=TRUE,INDEX(codetform,MATCH(Qualifikation!Q473,libtform,0))&gt;=10311000,INDEX(codetform,MATCH(Qualifikation!Q473,libtform,0))&lt;=10319900),IF(AND(INDEX(codetwolang,MATCH(Qualifikation!U473,libtwolang,0))&gt;=1,INDEX(codetwolang,MATCH(Qualifikation!U473,libtwolang,0))&lt;=999),TRUE,FALSE),IF(AND(INDEX(codetwolang,MATCH(Qualifikation!U473,libtwolang,0))&gt;=10,INDEX(codetwolang,MATCH(Qualifikation!U473,libtwolang,0))&lt;=99),FALSE,TRUE))))</f>
        <v/>
      </c>
      <c r="AE473" s="26" t="str">
        <f t="shared" si="173"/>
        <v/>
      </c>
      <c r="AF473" s="62" t="str">
        <f t="shared" si="160"/>
        <v/>
      </c>
    </row>
    <row r="474" spans="1:32" x14ac:dyDescent="0.2">
      <c r="A474" s="46" t="str">
        <f t="shared" si="174"/>
        <v/>
      </c>
      <c r="B474" s="46" t="str">
        <f t="shared" si="161"/>
        <v/>
      </c>
      <c r="C474" s="71" t="str">
        <f t="shared" si="162"/>
        <v/>
      </c>
      <c r="D474" s="62" t="str">
        <f t="shared" si="163"/>
        <v/>
      </c>
      <c r="E474" s="62" t="str">
        <f t="shared" si="164"/>
        <v/>
      </c>
      <c r="F474" s="72" t="str">
        <f t="shared" si="165"/>
        <v/>
      </c>
      <c r="G474" s="72" t="str">
        <f t="shared" si="166"/>
        <v/>
      </c>
      <c r="H474" s="63" t="str">
        <f t="shared" si="167"/>
        <v/>
      </c>
      <c r="I474" s="63" t="str">
        <f t="shared" si="168"/>
        <v/>
      </c>
      <c r="J474" s="70" t="str">
        <f t="shared" si="169"/>
        <v/>
      </c>
      <c r="K474" s="70" t="str">
        <f t="shared" si="170"/>
        <v/>
      </c>
      <c r="L474" s="122" t="str">
        <f t="shared" si="171"/>
        <v/>
      </c>
      <c r="M474" s="122" t="str">
        <f t="shared" si="172"/>
        <v/>
      </c>
      <c r="N474" s="121" t="str">
        <f>IF(B474&lt;&gt;"",IF(INDEX(ctrlage,B474)=TRUE,Lieferung!$B$15-(YEAR(INDEX(pgebdat,B474))),""),"")</f>
        <v/>
      </c>
      <c r="O474" s="115"/>
      <c r="P474" s="113"/>
      <c r="Q474" s="116"/>
      <c r="R474" s="149"/>
      <c r="S474" s="116"/>
      <c r="T474" s="116"/>
      <c r="U474" s="116"/>
      <c r="V474" s="113"/>
      <c r="W474" s="155" t="str">
        <f t="shared" si="175"/>
        <v/>
      </c>
      <c r="X474" s="26" t="str">
        <f t="shared" si="154"/>
        <v/>
      </c>
      <c r="Y474" s="26" t="str">
        <f t="shared" si="155"/>
        <v/>
      </c>
      <c r="Z474" s="26" t="str">
        <f t="shared" si="156"/>
        <v/>
      </c>
      <c r="AA474" s="26" t="str">
        <f t="shared" si="157"/>
        <v/>
      </c>
      <c r="AB474" s="26" t="str">
        <f t="shared" si="158"/>
        <v/>
      </c>
      <c r="AC474" s="26" t="str">
        <f t="shared" si="159"/>
        <v/>
      </c>
      <c r="AD474" s="26" t="str">
        <f>IF(OR(ISBLANK(U474),ISBLANK(Q474),U474="-"),"",IF(ISNA(MATCH(U474,libtwolang,0)),FALSE,IF(AND(Z474=TRUE,INDEX(codetform,MATCH(Qualifikation!Q474,libtform,0))&gt;=10311000,INDEX(codetform,MATCH(Qualifikation!Q474,libtform,0))&lt;=10319900),IF(AND(INDEX(codetwolang,MATCH(Qualifikation!U474,libtwolang,0))&gt;=1,INDEX(codetwolang,MATCH(Qualifikation!U474,libtwolang,0))&lt;=999),TRUE,FALSE),IF(AND(INDEX(codetwolang,MATCH(Qualifikation!U474,libtwolang,0))&gt;=10,INDEX(codetwolang,MATCH(Qualifikation!U474,libtwolang,0))&lt;=99),FALSE,TRUE))))</f>
        <v/>
      </c>
      <c r="AE474" s="26" t="str">
        <f t="shared" si="173"/>
        <v/>
      </c>
      <c r="AF474" s="62" t="str">
        <f t="shared" si="160"/>
        <v/>
      </c>
    </row>
    <row r="475" spans="1:32" x14ac:dyDescent="0.2">
      <c r="A475" s="46" t="str">
        <f t="shared" si="174"/>
        <v/>
      </c>
      <c r="B475" s="46" t="str">
        <f t="shared" si="161"/>
        <v/>
      </c>
      <c r="C475" s="71" t="str">
        <f t="shared" si="162"/>
        <v/>
      </c>
      <c r="D475" s="62" t="str">
        <f t="shared" si="163"/>
        <v/>
      </c>
      <c r="E475" s="62" t="str">
        <f t="shared" si="164"/>
        <v/>
      </c>
      <c r="F475" s="72" t="str">
        <f t="shared" si="165"/>
        <v/>
      </c>
      <c r="G475" s="72" t="str">
        <f t="shared" si="166"/>
        <v/>
      </c>
      <c r="H475" s="63" t="str">
        <f t="shared" si="167"/>
        <v/>
      </c>
      <c r="I475" s="63" t="str">
        <f t="shared" si="168"/>
        <v/>
      </c>
      <c r="J475" s="70" t="str">
        <f t="shared" si="169"/>
        <v/>
      </c>
      <c r="K475" s="70" t="str">
        <f t="shared" si="170"/>
        <v/>
      </c>
      <c r="L475" s="122" t="str">
        <f t="shared" si="171"/>
        <v/>
      </c>
      <c r="M475" s="122" t="str">
        <f t="shared" si="172"/>
        <v/>
      </c>
      <c r="N475" s="121" t="str">
        <f>IF(B475&lt;&gt;"",IF(INDEX(ctrlage,B475)=TRUE,Lieferung!$B$15-(YEAR(INDEX(pgebdat,B475))),""),"")</f>
        <v/>
      </c>
      <c r="O475" s="115"/>
      <c r="P475" s="113"/>
      <c r="Q475" s="116"/>
      <c r="R475" s="149"/>
      <c r="S475" s="116"/>
      <c r="T475" s="116"/>
      <c r="U475" s="116"/>
      <c r="V475" s="113"/>
      <c r="W475" s="155" t="str">
        <f t="shared" si="175"/>
        <v/>
      </c>
      <c r="X475" s="26" t="str">
        <f t="shared" si="154"/>
        <v/>
      </c>
      <c r="Y475" s="26" t="str">
        <f t="shared" si="155"/>
        <v/>
      </c>
      <c r="Z475" s="26" t="str">
        <f t="shared" si="156"/>
        <v/>
      </c>
      <c r="AA475" s="26" t="str">
        <f t="shared" si="157"/>
        <v/>
      </c>
      <c r="AB475" s="26" t="str">
        <f t="shared" si="158"/>
        <v/>
      </c>
      <c r="AC475" s="26" t="str">
        <f t="shared" si="159"/>
        <v/>
      </c>
      <c r="AD475" s="26" t="str">
        <f>IF(OR(ISBLANK(U475),ISBLANK(Q475),U475="-"),"",IF(ISNA(MATCH(U475,libtwolang,0)),FALSE,IF(AND(Z475=TRUE,INDEX(codetform,MATCH(Qualifikation!Q475,libtform,0))&gt;=10311000,INDEX(codetform,MATCH(Qualifikation!Q475,libtform,0))&lt;=10319900),IF(AND(INDEX(codetwolang,MATCH(Qualifikation!U475,libtwolang,0))&gt;=1,INDEX(codetwolang,MATCH(Qualifikation!U475,libtwolang,0))&lt;=999),TRUE,FALSE),IF(AND(INDEX(codetwolang,MATCH(Qualifikation!U475,libtwolang,0))&gt;=10,INDEX(codetwolang,MATCH(Qualifikation!U475,libtwolang,0))&lt;=99),FALSE,TRUE))))</f>
        <v/>
      </c>
      <c r="AE475" s="26" t="str">
        <f t="shared" si="173"/>
        <v/>
      </c>
      <c r="AF475" s="62" t="str">
        <f t="shared" si="160"/>
        <v/>
      </c>
    </row>
    <row r="476" spans="1:32" x14ac:dyDescent="0.2">
      <c r="A476" s="46" t="str">
        <f t="shared" si="174"/>
        <v/>
      </c>
      <c r="B476" s="46" t="str">
        <f t="shared" si="161"/>
        <v/>
      </c>
      <c r="C476" s="71" t="str">
        <f t="shared" si="162"/>
        <v/>
      </c>
      <c r="D476" s="62" t="str">
        <f t="shared" si="163"/>
        <v/>
      </c>
      <c r="E476" s="62" t="str">
        <f t="shared" si="164"/>
        <v/>
      </c>
      <c r="F476" s="72" t="str">
        <f t="shared" si="165"/>
        <v/>
      </c>
      <c r="G476" s="72" t="str">
        <f t="shared" si="166"/>
        <v/>
      </c>
      <c r="H476" s="63" t="str">
        <f t="shared" si="167"/>
        <v/>
      </c>
      <c r="I476" s="63" t="str">
        <f t="shared" si="168"/>
        <v/>
      </c>
      <c r="J476" s="70" t="str">
        <f t="shared" si="169"/>
        <v/>
      </c>
      <c r="K476" s="70" t="str">
        <f t="shared" si="170"/>
        <v/>
      </c>
      <c r="L476" s="122" t="str">
        <f t="shared" si="171"/>
        <v/>
      </c>
      <c r="M476" s="122" t="str">
        <f t="shared" si="172"/>
        <v/>
      </c>
      <c r="N476" s="121" t="str">
        <f>IF(B476&lt;&gt;"",IF(INDEX(ctrlage,B476)=TRUE,Lieferung!$B$15-(YEAR(INDEX(pgebdat,B476))),""),"")</f>
        <v/>
      </c>
      <c r="O476" s="115"/>
      <c r="P476" s="113"/>
      <c r="Q476" s="116"/>
      <c r="R476" s="149"/>
      <c r="S476" s="116"/>
      <c r="T476" s="116"/>
      <c r="U476" s="116"/>
      <c r="V476" s="113"/>
      <c r="W476" s="155" t="str">
        <f t="shared" si="175"/>
        <v/>
      </c>
      <c r="X476" s="26" t="str">
        <f t="shared" si="154"/>
        <v/>
      </c>
      <c r="Y476" s="26" t="str">
        <f t="shared" si="155"/>
        <v/>
      </c>
      <c r="Z476" s="26" t="str">
        <f t="shared" si="156"/>
        <v/>
      </c>
      <c r="AA476" s="26" t="str">
        <f t="shared" si="157"/>
        <v/>
      </c>
      <c r="AB476" s="26" t="str">
        <f t="shared" si="158"/>
        <v/>
      </c>
      <c r="AC476" s="26" t="str">
        <f t="shared" si="159"/>
        <v/>
      </c>
      <c r="AD476" s="26" t="str">
        <f>IF(OR(ISBLANK(U476),ISBLANK(Q476),U476="-"),"",IF(ISNA(MATCH(U476,libtwolang,0)),FALSE,IF(AND(Z476=TRUE,INDEX(codetform,MATCH(Qualifikation!Q476,libtform,0))&gt;=10311000,INDEX(codetform,MATCH(Qualifikation!Q476,libtform,0))&lt;=10319900),IF(AND(INDEX(codetwolang,MATCH(Qualifikation!U476,libtwolang,0))&gt;=1,INDEX(codetwolang,MATCH(Qualifikation!U476,libtwolang,0))&lt;=999),TRUE,FALSE),IF(AND(INDEX(codetwolang,MATCH(Qualifikation!U476,libtwolang,0))&gt;=10,INDEX(codetwolang,MATCH(Qualifikation!U476,libtwolang,0))&lt;=99),FALSE,TRUE))))</f>
        <v/>
      </c>
      <c r="AE476" s="26" t="str">
        <f t="shared" si="173"/>
        <v/>
      </c>
      <c r="AF476" s="62" t="str">
        <f t="shared" si="160"/>
        <v/>
      </c>
    </row>
    <row r="477" spans="1:32" x14ac:dyDescent="0.2">
      <c r="A477" s="46" t="str">
        <f t="shared" si="174"/>
        <v/>
      </c>
      <c r="B477" s="46" t="str">
        <f t="shared" si="161"/>
        <v/>
      </c>
      <c r="C477" s="71" t="str">
        <f t="shared" si="162"/>
        <v/>
      </c>
      <c r="D477" s="62" t="str">
        <f t="shared" si="163"/>
        <v/>
      </c>
      <c r="E477" s="62" t="str">
        <f t="shared" si="164"/>
        <v/>
      </c>
      <c r="F477" s="72" t="str">
        <f t="shared" si="165"/>
        <v/>
      </c>
      <c r="G477" s="72" t="str">
        <f t="shared" si="166"/>
        <v/>
      </c>
      <c r="H477" s="63" t="str">
        <f t="shared" si="167"/>
        <v/>
      </c>
      <c r="I477" s="63" t="str">
        <f t="shared" si="168"/>
        <v/>
      </c>
      <c r="J477" s="70" t="str">
        <f t="shared" si="169"/>
        <v/>
      </c>
      <c r="K477" s="70" t="str">
        <f t="shared" si="170"/>
        <v/>
      </c>
      <c r="L477" s="122" t="str">
        <f t="shared" si="171"/>
        <v/>
      </c>
      <c r="M477" s="122" t="str">
        <f t="shared" si="172"/>
        <v/>
      </c>
      <c r="N477" s="121" t="str">
        <f>IF(B477&lt;&gt;"",IF(INDEX(ctrlage,B477)=TRUE,Lieferung!$B$15-(YEAR(INDEX(pgebdat,B477))),""),"")</f>
        <v/>
      </c>
      <c r="O477" s="115"/>
      <c r="P477" s="113"/>
      <c r="Q477" s="116"/>
      <c r="R477" s="149"/>
      <c r="S477" s="116"/>
      <c r="T477" s="116"/>
      <c r="U477" s="116"/>
      <c r="V477" s="113"/>
      <c r="W477" s="155" t="str">
        <f t="shared" si="175"/>
        <v/>
      </c>
      <c r="X477" s="26" t="str">
        <f t="shared" si="154"/>
        <v/>
      </c>
      <c r="Y477" s="26" t="str">
        <f t="shared" si="155"/>
        <v/>
      </c>
      <c r="Z477" s="26" t="str">
        <f t="shared" si="156"/>
        <v/>
      </c>
      <c r="AA477" s="26" t="str">
        <f t="shared" si="157"/>
        <v/>
      </c>
      <c r="AB477" s="26" t="str">
        <f t="shared" si="158"/>
        <v/>
      </c>
      <c r="AC477" s="26" t="str">
        <f t="shared" si="159"/>
        <v/>
      </c>
      <c r="AD477" s="26" t="str">
        <f>IF(OR(ISBLANK(U477),ISBLANK(Q477),U477="-"),"",IF(ISNA(MATCH(U477,libtwolang,0)),FALSE,IF(AND(Z477=TRUE,INDEX(codetform,MATCH(Qualifikation!Q477,libtform,0))&gt;=10311000,INDEX(codetform,MATCH(Qualifikation!Q477,libtform,0))&lt;=10319900),IF(AND(INDEX(codetwolang,MATCH(Qualifikation!U477,libtwolang,0))&gt;=1,INDEX(codetwolang,MATCH(Qualifikation!U477,libtwolang,0))&lt;=999),TRUE,FALSE),IF(AND(INDEX(codetwolang,MATCH(Qualifikation!U477,libtwolang,0))&gt;=10,INDEX(codetwolang,MATCH(Qualifikation!U477,libtwolang,0))&lt;=99),FALSE,TRUE))))</f>
        <v/>
      </c>
      <c r="AE477" s="26" t="str">
        <f t="shared" si="173"/>
        <v/>
      </c>
      <c r="AF477" s="62" t="str">
        <f t="shared" si="160"/>
        <v/>
      </c>
    </row>
    <row r="478" spans="1:32" x14ac:dyDescent="0.2">
      <c r="A478" s="46" t="str">
        <f t="shared" si="174"/>
        <v/>
      </c>
      <c r="B478" s="46" t="str">
        <f t="shared" si="161"/>
        <v/>
      </c>
      <c r="C478" s="71" t="str">
        <f t="shared" si="162"/>
        <v/>
      </c>
      <c r="D478" s="62" t="str">
        <f t="shared" si="163"/>
        <v/>
      </c>
      <c r="E478" s="62" t="str">
        <f t="shared" si="164"/>
        <v/>
      </c>
      <c r="F478" s="72" t="str">
        <f t="shared" si="165"/>
        <v/>
      </c>
      <c r="G478" s="72" t="str">
        <f t="shared" si="166"/>
        <v/>
      </c>
      <c r="H478" s="63" t="str">
        <f t="shared" si="167"/>
        <v/>
      </c>
      <c r="I478" s="63" t="str">
        <f t="shared" si="168"/>
        <v/>
      </c>
      <c r="J478" s="70" t="str">
        <f t="shared" si="169"/>
        <v/>
      </c>
      <c r="K478" s="70" t="str">
        <f t="shared" si="170"/>
        <v/>
      </c>
      <c r="L478" s="122" t="str">
        <f t="shared" si="171"/>
        <v/>
      </c>
      <c r="M478" s="122" t="str">
        <f t="shared" si="172"/>
        <v/>
      </c>
      <c r="N478" s="121" t="str">
        <f>IF(B478&lt;&gt;"",IF(INDEX(ctrlage,B478)=TRUE,Lieferung!$B$15-(YEAR(INDEX(pgebdat,B478))),""),"")</f>
        <v/>
      </c>
      <c r="O478" s="115"/>
      <c r="P478" s="113"/>
      <c r="Q478" s="116"/>
      <c r="R478" s="149"/>
      <c r="S478" s="116"/>
      <c r="T478" s="116"/>
      <c r="U478" s="116"/>
      <c r="V478" s="113"/>
      <c r="W478" s="155" t="str">
        <f t="shared" si="175"/>
        <v/>
      </c>
      <c r="X478" s="26" t="str">
        <f t="shared" si="154"/>
        <v/>
      </c>
      <c r="Y478" s="26" t="str">
        <f t="shared" si="155"/>
        <v/>
      </c>
      <c r="Z478" s="26" t="str">
        <f t="shared" si="156"/>
        <v/>
      </c>
      <c r="AA478" s="26" t="str">
        <f t="shared" si="157"/>
        <v/>
      </c>
      <c r="AB478" s="26" t="str">
        <f t="shared" si="158"/>
        <v/>
      </c>
      <c r="AC478" s="26" t="str">
        <f t="shared" si="159"/>
        <v/>
      </c>
      <c r="AD478" s="26" t="str">
        <f>IF(OR(ISBLANK(U478),ISBLANK(Q478),U478="-"),"",IF(ISNA(MATCH(U478,libtwolang,0)),FALSE,IF(AND(Z478=TRUE,INDEX(codetform,MATCH(Qualifikation!Q478,libtform,0))&gt;=10311000,INDEX(codetform,MATCH(Qualifikation!Q478,libtform,0))&lt;=10319900),IF(AND(INDEX(codetwolang,MATCH(Qualifikation!U478,libtwolang,0))&gt;=1,INDEX(codetwolang,MATCH(Qualifikation!U478,libtwolang,0))&lt;=999),TRUE,FALSE),IF(AND(INDEX(codetwolang,MATCH(Qualifikation!U478,libtwolang,0))&gt;=10,INDEX(codetwolang,MATCH(Qualifikation!U478,libtwolang,0))&lt;=99),FALSE,TRUE))))</f>
        <v/>
      </c>
      <c r="AE478" s="26" t="str">
        <f t="shared" si="173"/>
        <v/>
      </c>
      <c r="AF478" s="62" t="str">
        <f t="shared" si="160"/>
        <v/>
      </c>
    </row>
    <row r="479" spans="1:32" x14ac:dyDescent="0.2">
      <c r="A479" s="46" t="str">
        <f t="shared" si="174"/>
        <v/>
      </c>
      <c r="B479" s="46" t="str">
        <f t="shared" si="161"/>
        <v/>
      </c>
      <c r="C479" s="71" t="str">
        <f t="shared" si="162"/>
        <v/>
      </c>
      <c r="D479" s="62" t="str">
        <f t="shared" si="163"/>
        <v/>
      </c>
      <c r="E479" s="62" t="str">
        <f t="shared" si="164"/>
        <v/>
      </c>
      <c r="F479" s="72" t="str">
        <f t="shared" si="165"/>
        <v/>
      </c>
      <c r="G479" s="72" t="str">
        <f t="shared" si="166"/>
        <v/>
      </c>
      <c r="H479" s="63" t="str">
        <f t="shared" si="167"/>
        <v/>
      </c>
      <c r="I479" s="63" t="str">
        <f t="shared" si="168"/>
        <v/>
      </c>
      <c r="J479" s="70" t="str">
        <f t="shared" si="169"/>
        <v/>
      </c>
      <c r="K479" s="70" t="str">
        <f t="shared" si="170"/>
        <v/>
      </c>
      <c r="L479" s="122" t="str">
        <f t="shared" si="171"/>
        <v/>
      </c>
      <c r="M479" s="122" t="str">
        <f t="shared" si="172"/>
        <v/>
      </c>
      <c r="N479" s="121" t="str">
        <f>IF(B479&lt;&gt;"",IF(INDEX(ctrlage,B479)=TRUE,Lieferung!$B$15-(YEAR(INDEX(pgebdat,B479))),""),"")</f>
        <v/>
      </c>
      <c r="O479" s="115"/>
      <c r="P479" s="113"/>
      <c r="Q479" s="116"/>
      <c r="R479" s="149"/>
      <c r="S479" s="116"/>
      <c r="T479" s="116"/>
      <c r="U479" s="116"/>
      <c r="V479" s="113"/>
      <c r="W479" s="155" t="str">
        <f t="shared" si="175"/>
        <v/>
      </c>
      <c r="X479" s="26" t="str">
        <f t="shared" si="154"/>
        <v/>
      </c>
      <c r="Y479" s="26" t="str">
        <f t="shared" si="155"/>
        <v/>
      </c>
      <c r="Z479" s="26" t="str">
        <f t="shared" si="156"/>
        <v/>
      </c>
      <c r="AA479" s="26" t="str">
        <f t="shared" si="157"/>
        <v/>
      </c>
      <c r="AB479" s="26" t="str">
        <f t="shared" si="158"/>
        <v/>
      </c>
      <c r="AC479" s="26" t="str">
        <f t="shared" si="159"/>
        <v/>
      </c>
      <c r="AD479" s="26" t="str">
        <f>IF(OR(ISBLANK(U479),ISBLANK(Q479),U479="-"),"",IF(ISNA(MATCH(U479,libtwolang,0)),FALSE,IF(AND(Z479=TRUE,INDEX(codetform,MATCH(Qualifikation!Q479,libtform,0))&gt;=10311000,INDEX(codetform,MATCH(Qualifikation!Q479,libtform,0))&lt;=10319900),IF(AND(INDEX(codetwolang,MATCH(Qualifikation!U479,libtwolang,0))&gt;=1,INDEX(codetwolang,MATCH(Qualifikation!U479,libtwolang,0))&lt;=999),TRUE,FALSE),IF(AND(INDEX(codetwolang,MATCH(Qualifikation!U479,libtwolang,0))&gt;=10,INDEX(codetwolang,MATCH(Qualifikation!U479,libtwolang,0))&lt;=99),FALSE,TRUE))))</f>
        <v/>
      </c>
      <c r="AE479" s="26" t="str">
        <f t="shared" si="173"/>
        <v/>
      </c>
      <c r="AF479" s="62" t="str">
        <f t="shared" si="160"/>
        <v/>
      </c>
    </row>
    <row r="480" spans="1:32" x14ac:dyDescent="0.2">
      <c r="A480" s="46" t="str">
        <f t="shared" si="174"/>
        <v/>
      </c>
      <c r="B480" s="46" t="str">
        <f t="shared" si="161"/>
        <v/>
      </c>
      <c r="C480" s="71" t="str">
        <f t="shared" si="162"/>
        <v/>
      </c>
      <c r="D480" s="62" t="str">
        <f t="shared" si="163"/>
        <v/>
      </c>
      <c r="E480" s="62" t="str">
        <f t="shared" si="164"/>
        <v/>
      </c>
      <c r="F480" s="72" t="str">
        <f t="shared" si="165"/>
        <v/>
      </c>
      <c r="G480" s="72" t="str">
        <f t="shared" si="166"/>
        <v/>
      </c>
      <c r="H480" s="63" t="str">
        <f t="shared" si="167"/>
        <v/>
      </c>
      <c r="I480" s="63" t="str">
        <f t="shared" si="168"/>
        <v/>
      </c>
      <c r="J480" s="70" t="str">
        <f t="shared" si="169"/>
        <v/>
      </c>
      <c r="K480" s="70" t="str">
        <f t="shared" si="170"/>
        <v/>
      </c>
      <c r="L480" s="122" t="str">
        <f t="shared" si="171"/>
        <v/>
      </c>
      <c r="M480" s="122" t="str">
        <f t="shared" si="172"/>
        <v/>
      </c>
      <c r="N480" s="121" t="str">
        <f>IF(B480&lt;&gt;"",IF(INDEX(ctrlage,B480)=TRUE,Lieferung!$B$15-(YEAR(INDEX(pgebdat,B480))),""),"")</f>
        <v/>
      </c>
      <c r="O480" s="115"/>
      <c r="P480" s="113"/>
      <c r="Q480" s="116"/>
      <c r="R480" s="149"/>
      <c r="S480" s="116"/>
      <c r="T480" s="116"/>
      <c r="U480" s="116"/>
      <c r="V480" s="113"/>
      <c r="W480" s="155" t="str">
        <f t="shared" si="175"/>
        <v/>
      </c>
      <c r="X480" s="26" t="str">
        <f t="shared" si="154"/>
        <v/>
      </c>
      <c r="Y480" s="26" t="str">
        <f t="shared" si="155"/>
        <v/>
      </c>
      <c r="Z480" s="26" t="str">
        <f t="shared" si="156"/>
        <v/>
      </c>
      <c r="AA480" s="26" t="str">
        <f t="shared" si="157"/>
        <v/>
      </c>
      <c r="AB480" s="26" t="str">
        <f t="shared" si="158"/>
        <v/>
      </c>
      <c r="AC480" s="26" t="str">
        <f t="shared" si="159"/>
        <v/>
      </c>
      <c r="AD480" s="26" t="str">
        <f>IF(OR(ISBLANK(U480),ISBLANK(Q480),U480="-"),"",IF(ISNA(MATCH(U480,libtwolang,0)),FALSE,IF(AND(Z480=TRUE,INDEX(codetform,MATCH(Qualifikation!Q480,libtform,0))&gt;=10311000,INDEX(codetform,MATCH(Qualifikation!Q480,libtform,0))&lt;=10319900),IF(AND(INDEX(codetwolang,MATCH(Qualifikation!U480,libtwolang,0))&gt;=1,INDEX(codetwolang,MATCH(Qualifikation!U480,libtwolang,0))&lt;=999),TRUE,FALSE),IF(AND(INDEX(codetwolang,MATCH(Qualifikation!U480,libtwolang,0))&gt;=10,INDEX(codetwolang,MATCH(Qualifikation!U480,libtwolang,0))&lt;=99),FALSE,TRUE))))</f>
        <v/>
      </c>
      <c r="AE480" s="26" t="str">
        <f t="shared" si="173"/>
        <v/>
      </c>
      <c r="AF480" s="62" t="str">
        <f t="shared" si="160"/>
        <v/>
      </c>
    </row>
    <row r="481" spans="1:32" x14ac:dyDescent="0.2">
      <c r="A481" s="46" t="str">
        <f t="shared" si="174"/>
        <v/>
      </c>
      <c r="B481" s="46" t="str">
        <f t="shared" si="161"/>
        <v/>
      </c>
      <c r="C481" s="71" t="str">
        <f t="shared" si="162"/>
        <v/>
      </c>
      <c r="D481" s="62" t="str">
        <f t="shared" si="163"/>
        <v/>
      </c>
      <c r="E481" s="62" t="str">
        <f t="shared" si="164"/>
        <v/>
      </c>
      <c r="F481" s="72" t="str">
        <f t="shared" si="165"/>
        <v/>
      </c>
      <c r="G481" s="72" t="str">
        <f t="shared" si="166"/>
        <v/>
      </c>
      <c r="H481" s="63" t="str">
        <f t="shared" si="167"/>
        <v/>
      </c>
      <c r="I481" s="63" t="str">
        <f t="shared" si="168"/>
        <v/>
      </c>
      <c r="J481" s="70" t="str">
        <f t="shared" si="169"/>
        <v/>
      </c>
      <c r="K481" s="70" t="str">
        <f t="shared" si="170"/>
        <v/>
      </c>
      <c r="L481" s="122" t="str">
        <f t="shared" si="171"/>
        <v/>
      </c>
      <c r="M481" s="122" t="str">
        <f t="shared" si="172"/>
        <v/>
      </c>
      <c r="N481" s="121" t="str">
        <f>IF(B481&lt;&gt;"",IF(INDEX(ctrlage,B481)=TRUE,Lieferung!$B$15-(YEAR(INDEX(pgebdat,B481))),""),"")</f>
        <v/>
      </c>
      <c r="O481" s="115"/>
      <c r="P481" s="113"/>
      <c r="Q481" s="116"/>
      <c r="R481" s="149"/>
      <c r="S481" s="116"/>
      <c r="T481" s="116"/>
      <c r="U481" s="116"/>
      <c r="V481" s="113"/>
      <c r="W481" s="155" t="str">
        <f t="shared" si="175"/>
        <v/>
      </c>
      <c r="X481" s="26" t="str">
        <f t="shared" si="154"/>
        <v/>
      </c>
      <c r="Y481" s="26" t="str">
        <f t="shared" si="155"/>
        <v/>
      </c>
      <c r="Z481" s="26" t="str">
        <f t="shared" si="156"/>
        <v/>
      </c>
      <c r="AA481" s="26" t="str">
        <f t="shared" si="157"/>
        <v/>
      </c>
      <c r="AB481" s="26" t="str">
        <f t="shared" si="158"/>
        <v/>
      </c>
      <c r="AC481" s="26" t="str">
        <f t="shared" si="159"/>
        <v/>
      </c>
      <c r="AD481" s="26" t="str">
        <f>IF(OR(ISBLANK(U481),ISBLANK(Q481),U481="-"),"",IF(ISNA(MATCH(U481,libtwolang,0)),FALSE,IF(AND(Z481=TRUE,INDEX(codetform,MATCH(Qualifikation!Q481,libtform,0))&gt;=10311000,INDEX(codetform,MATCH(Qualifikation!Q481,libtform,0))&lt;=10319900),IF(AND(INDEX(codetwolang,MATCH(Qualifikation!U481,libtwolang,0))&gt;=1,INDEX(codetwolang,MATCH(Qualifikation!U481,libtwolang,0))&lt;=999),TRUE,FALSE),IF(AND(INDEX(codetwolang,MATCH(Qualifikation!U481,libtwolang,0))&gt;=10,INDEX(codetwolang,MATCH(Qualifikation!U481,libtwolang,0))&lt;=99),FALSE,TRUE))))</f>
        <v/>
      </c>
      <c r="AE481" s="26" t="str">
        <f t="shared" si="173"/>
        <v/>
      </c>
      <c r="AF481" s="62" t="str">
        <f t="shared" si="160"/>
        <v/>
      </c>
    </row>
    <row r="482" spans="1:32" x14ac:dyDescent="0.2">
      <c r="A482" s="46" t="str">
        <f t="shared" si="174"/>
        <v/>
      </c>
      <c r="B482" s="46" t="str">
        <f t="shared" si="161"/>
        <v/>
      </c>
      <c r="C482" s="71" t="str">
        <f t="shared" si="162"/>
        <v/>
      </c>
      <c r="D482" s="62" t="str">
        <f t="shared" si="163"/>
        <v/>
      </c>
      <c r="E482" s="62" t="str">
        <f t="shared" si="164"/>
        <v/>
      </c>
      <c r="F482" s="72" t="str">
        <f t="shared" si="165"/>
        <v/>
      </c>
      <c r="G482" s="72" t="str">
        <f t="shared" si="166"/>
        <v/>
      </c>
      <c r="H482" s="63" t="str">
        <f t="shared" si="167"/>
        <v/>
      </c>
      <c r="I482" s="63" t="str">
        <f t="shared" si="168"/>
        <v/>
      </c>
      <c r="J482" s="70" t="str">
        <f t="shared" si="169"/>
        <v/>
      </c>
      <c r="K482" s="70" t="str">
        <f t="shared" si="170"/>
        <v/>
      </c>
      <c r="L482" s="122" t="str">
        <f t="shared" si="171"/>
        <v/>
      </c>
      <c r="M482" s="122" t="str">
        <f t="shared" si="172"/>
        <v/>
      </c>
      <c r="N482" s="121" t="str">
        <f>IF(B482&lt;&gt;"",IF(INDEX(ctrlage,B482)=TRUE,Lieferung!$B$15-(YEAR(INDEX(pgebdat,B482))),""),"")</f>
        <v/>
      </c>
      <c r="O482" s="115"/>
      <c r="P482" s="113"/>
      <c r="Q482" s="116"/>
      <c r="R482" s="149"/>
      <c r="S482" s="116"/>
      <c r="T482" s="116"/>
      <c r="U482" s="116"/>
      <c r="V482" s="113"/>
      <c r="W482" s="155" t="str">
        <f t="shared" si="175"/>
        <v/>
      </c>
      <c r="X482" s="26" t="str">
        <f t="shared" si="154"/>
        <v/>
      </c>
      <c r="Y482" s="26" t="str">
        <f t="shared" si="155"/>
        <v/>
      </c>
      <c r="Z482" s="26" t="str">
        <f t="shared" si="156"/>
        <v/>
      </c>
      <c r="AA482" s="26" t="str">
        <f t="shared" si="157"/>
        <v/>
      </c>
      <c r="AB482" s="26" t="str">
        <f t="shared" si="158"/>
        <v/>
      </c>
      <c r="AC482" s="26" t="str">
        <f t="shared" si="159"/>
        <v/>
      </c>
      <c r="AD482" s="26" t="str">
        <f>IF(OR(ISBLANK(U482),ISBLANK(Q482),U482="-"),"",IF(ISNA(MATCH(U482,libtwolang,0)),FALSE,IF(AND(Z482=TRUE,INDEX(codetform,MATCH(Qualifikation!Q482,libtform,0))&gt;=10311000,INDEX(codetform,MATCH(Qualifikation!Q482,libtform,0))&lt;=10319900),IF(AND(INDEX(codetwolang,MATCH(Qualifikation!U482,libtwolang,0))&gt;=1,INDEX(codetwolang,MATCH(Qualifikation!U482,libtwolang,0))&lt;=999),TRUE,FALSE),IF(AND(INDEX(codetwolang,MATCH(Qualifikation!U482,libtwolang,0))&gt;=10,INDEX(codetwolang,MATCH(Qualifikation!U482,libtwolang,0))&lt;=99),FALSE,TRUE))))</f>
        <v/>
      </c>
      <c r="AE482" s="26" t="str">
        <f t="shared" si="173"/>
        <v/>
      </c>
      <c r="AF482" s="62" t="str">
        <f t="shared" si="160"/>
        <v/>
      </c>
    </row>
    <row r="483" spans="1:32" x14ac:dyDescent="0.2">
      <c r="A483" s="46" t="str">
        <f t="shared" si="174"/>
        <v/>
      </c>
      <c r="B483" s="46" t="str">
        <f t="shared" si="161"/>
        <v/>
      </c>
      <c r="C483" s="71" t="str">
        <f t="shared" si="162"/>
        <v/>
      </c>
      <c r="D483" s="62" t="str">
        <f t="shared" si="163"/>
        <v/>
      </c>
      <c r="E483" s="62" t="str">
        <f t="shared" si="164"/>
        <v/>
      </c>
      <c r="F483" s="72" t="str">
        <f t="shared" si="165"/>
        <v/>
      </c>
      <c r="G483" s="72" t="str">
        <f t="shared" si="166"/>
        <v/>
      </c>
      <c r="H483" s="63" t="str">
        <f t="shared" si="167"/>
        <v/>
      </c>
      <c r="I483" s="63" t="str">
        <f t="shared" si="168"/>
        <v/>
      </c>
      <c r="J483" s="70" t="str">
        <f t="shared" si="169"/>
        <v/>
      </c>
      <c r="K483" s="70" t="str">
        <f t="shared" si="170"/>
        <v/>
      </c>
      <c r="L483" s="122" t="str">
        <f t="shared" si="171"/>
        <v/>
      </c>
      <c r="M483" s="122" t="str">
        <f t="shared" si="172"/>
        <v/>
      </c>
      <c r="N483" s="121" t="str">
        <f>IF(B483&lt;&gt;"",IF(INDEX(ctrlage,B483)=TRUE,Lieferung!$B$15-(YEAR(INDEX(pgebdat,B483))),""),"")</f>
        <v/>
      </c>
      <c r="O483" s="115"/>
      <c r="P483" s="113"/>
      <c r="Q483" s="116"/>
      <c r="R483" s="149"/>
      <c r="S483" s="116"/>
      <c r="T483" s="116"/>
      <c r="U483" s="116"/>
      <c r="V483" s="113"/>
      <c r="W483" s="155" t="str">
        <f t="shared" si="175"/>
        <v/>
      </c>
      <c r="X483" s="26" t="str">
        <f t="shared" si="154"/>
        <v/>
      </c>
      <c r="Y483" s="26" t="str">
        <f t="shared" si="155"/>
        <v/>
      </c>
      <c r="Z483" s="26" t="str">
        <f t="shared" si="156"/>
        <v/>
      </c>
      <c r="AA483" s="26" t="str">
        <f t="shared" si="157"/>
        <v/>
      </c>
      <c r="AB483" s="26" t="str">
        <f t="shared" si="158"/>
        <v/>
      </c>
      <c r="AC483" s="26" t="str">
        <f t="shared" si="159"/>
        <v/>
      </c>
      <c r="AD483" s="26" t="str">
        <f>IF(OR(ISBLANK(U483),ISBLANK(Q483),U483="-"),"",IF(ISNA(MATCH(U483,libtwolang,0)),FALSE,IF(AND(Z483=TRUE,INDEX(codetform,MATCH(Qualifikation!Q483,libtform,0))&gt;=10311000,INDEX(codetform,MATCH(Qualifikation!Q483,libtform,0))&lt;=10319900),IF(AND(INDEX(codetwolang,MATCH(Qualifikation!U483,libtwolang,0))&gt;=1,INDEX(codetwolang,MATCH(Qualifikation!U483,libtwolang,0))&lt;=999),TRUE,FALSE),IF(AND(INDEX(codetwolang,MATCH(Qualifikation!U483,libtwolang,0))&gt;=10,INDEX(codetwolang,MATCH(Qualifikation!U483,libtwolang,0))&lt;=99),FALSE,TRUE))))</f>
        <v/>
      </c>
      <c r="AE483" s="26" t="str">
        <f t="shared" si="173"/>
        <v/>
      </c>
      <c r="AF483" s="62" t="str">
        <f t="shared" si="160"/>
        <v/>
      </c>
    </row>
    <row r="484" spans="1:32" x14ac:dyDescent="0.2">
      <c r="A484" s="46" t="str">
        <f t="shared" si="174"/>
        <v/>
      </c>
      <c r="B484" s="46" t="str">
        <f t="shared" si="161"/>
        <v/>
      </c>
      <c r="C484" s="71" t="str">
        <f t="shared" si="162"/>
        <v/>
      </c>
      <c r="D484" s="62" t="str">
        <f t="shared" si="163"/>
        <v/>
      </c>
      <c r="E484" s="62" t="str">
        <f t="shared" si="164"/>
        <v/>
      </c>
      <c r="F484" s="72" t="str">
        <f t="shared" si="165"/>
        <v/>
      </c>
      <c r="G484" s="72" t="str">
        <f t="shared" si="166"/>
        <v/>
      </c>
      <c r="H484" s="63" t="str">
        <f t="shared" si="167"/>
        <v/>
      </c>
      <c r="I484" s="63" t="str">
        <f t="shared" si="168"/>
        <v/>
      </c>
      <c r="J484" s="70" t="str">
        <f t="shared" si="169"/>
        <v/>
      </c>
      <c r="K484" s="70" t="str">
        <f t="shared" si="170"/>
        <v/>
      </c>
      <c r="L484" s="122" t="str">
        <f t="shared" si="171"/>
        <v/>
      </c>
      <c r="M484" s="122" t="str">
        <f t="shared" si="172"/>
        <v/>
      </c>
      <c r="N484" s="121" t="str">
        <f>IF(B484&lt;&gt;"",IF(INDEX(ctrlage,B484)=TRUE,Lieferung!$B$15-(YEAR(INDEX(pgebdat,B484))),""),"")</f>
        <v/>
      </c>
      <c r="O484" s="115"/>
      <c r="P484" s="113"/>
      <c r="Q484" s="116"/>
      <c r="R484" s="149"/>
      <c r="S484" s="116"/>
      <c r="T484" s="116"/>
      <c r="U484" s="116"/>
      <c r="V484" s="113"/>
      <c r="W484" s="155" t="str">
        <f t="shared" si="175"/>
        <v/>
      </c>
      <c r="X484" s="26" t="str">
        <f t="shared" si="154"/>
        <v/>
      </c>
      <c r="Y484" s="26" t="str">
        <f t="shared" si="155"/>
        <v/>
      </c>
      <c r="Z484" s="26" t="str">
        <f t="shared" si="156"/>
        <v/>
      </c>
      <c r="AA484" s="26" t="str">
        <f t="shared" si="157"/>
        <v/>
      </c>
      <c r="AB484" s="26" t="str">
        <f t="shared" si="158"/>
        <v/>
      </c>
      <c r="AC484" s="26" t="str">
        <f t="shared" si="159"/>
        <v/>
      </c>
      <c r="AD484" s="26" t="str">
        <f>IF(OR(ISBLANK(U484),ISBLANK(Q484),U484="-"),"",IF(ISNA(MATCH(U484,libtwolang,0)),FALSE,IF(AND(Z484=TRUE,INDEX(codetform,MATCH(Qualifikation!Q484,libtform,0))&gt;=10311000,INDEX(codetform,MATCH(Qualifikation!Q484,libtform,0))&lt;=10319900),IF(AND(INDEX(codetwolang,MATCH(Qualifikation!U484,libtwolang,0))&gt;=1,INDEX(codetwolang,MATCH(Qualifikation!U484,libtwolang,0))&lt;=999),TRUE,FALSE),IF(AND(INDEX(codetwolang,MATCH(Qualifikation!U484,libtwolang,0))&gt;=10,INDEX(codetwolang,MATCH(Qualifikation!U484,libtwolang,0))&lt;=99),FALSE,TRUE))))</f>
        <v/>
      </c>
      <c r="AE484" s="26" t="str">
        <f t="shared" si="173"/>
        <v/>
      </c>
      <c r="AF484" s="62" t="str">
        <f t="shared" si="160"/>
        <v/>
      </c>
    </row>
    <row r="485" spans="1:32" x14ac:dyDescent="0.2">
      <c r="A485" s="46" t="str">
        <f t="shared" si="174"/>
        <v/>
      </c>
      <c r="B485" s="46" t="str">
        <f t="shared" si="161"/>
        <v/>
      </c>
      <c r="C485" s="71" t="str">
        <f t="shared" si="162"/>
        <v/>
      </c>
      <c r="D485" s="62" t="str">
        <f t="shared" si="163"/>
        <v/>
      </c>
      <c r="E485" s="62" t="str">
        <f t="shared" si="164"/>
        <v/>
      </c>
      <c r="F485" s="72" t="str">
        <f t="shared" si="165"/>
        <v/>
      </c>
      <c r="G485" s="72" t="str">
        <f t="shared" si="166"/>
        <v/>
      </c>
      <c r="H485" s="63" t="str">
        <f t="shared" si="167"/>
        <v/>
      </c>
      <c r="I485" s="63" t="str">
        <f t="shared" si="168"/>
        <v/>
      </c>
      <c r="J485" s="70" t="str">
        <f t="shared" si="169"/>
        <v/>
      </c>
      <c r="K485" s="70" t="str">
        <f t="shared" si="170"/>
        <v/>
      </c>
      <c r="L485" s="122" t="str">
        <f t="shared" si="171"/>
        <v/>
      </c>
      <c r="M485" s="122" t="str">
        <f t="shared" si="172"/>
        <v/>
      </c>
      <c r="N485" s="121" t="str">
        <f>IF(B485&lt;&gt;"",IF(INDEX(ctrlage,B485)=TRUE,Lieferung!$B$15-(YEAR(INDEX(pgebdat,B485))),""),"")</f>
        <v/>
      </c>
      <c r="O485" s="115"/>
      <c r="P485" s="113"/>
      <c r="Q485" s="116"/>
      <c r="R485" s="149"/>
      <c r="S485" s="116"/>
      <c r="T485" s="116"/>
      <c r="U485" s="116"/>
      <c r="V485" s="113"/>
      <c r="W485" s="155" t="str">
        <f t="shared" si="175"/>
        <v/>
      </c>
      <c r="X485" s="26" t="str">
        <f t="shared" si="154"/>
        <v/>
      </c>
      <c r="Y485" s="26" t="str">
        <f t="shared" si="155"/>
        <v/>
      </c>
      <c r="Z485" s="26" t="str">
        <f t="shared" si="156"/>
        <v/>
      </c>
      <c r="AA485" s="26" t="str">
        <f t="shared" si="157"/>
        <v/>
      </c>
      <c r="AB485" s="26" t="str">
        <f t="shared" si="158"/>
        <v/>
      </c>
      <c r="AC485" s="26" t="str">
        <f t="shared" si="159"/>
        <v/>
      </c>
      <c r="AD485" s="26" t="str">
        <f>IF(OR(ISBLANK(U485),ISBLANK(Q485),U485="-"),"",IF(ISNA(MATCH(U485,libtwolang,0)),FALSE,IF(AND(Z485=TRUE,INDEX(codetform,MATCH(Qualifikation!Q485,libtform,0))&gt;=10311000,INDEX(codetform,MATCH(Qualifikation!Q485,libtform,0))&lt;=10319900),IF(AND(INDEX(codetwolang,MATCH(Qualifikation!U485,libtwolang,0))&gt;=1,INDEX(codetwolang,MATCH(Qualifikation!U485,libtwolang,0))&lt;=999),TRUE,FALSE),IF(AND(INDEX(codetwolang,MATCH(Qualifikation!U485,libtwolang,0))&gt;=10,INDEX(codetwolang,MATCH(Qualifikation!U485,libtwolang,0))&lt;=99),FALSE,TRUE))))</f>
        <v/>
      </c>
      <c r="AE485" s="26" t="str">
        <f t="shared" si="173"/>
        <v/>
      </c>
      <c r="AF485" s="62" t="str">
        <f t="shared" si="160"/>
        <v/>
      </c>
    </row>
    <row r="486" spans="1:32" x14ac:dyDescent="0.2">
      <c r="A486" s="46" t="str">
        <f t="shared" si="174"/>
        <v/>
      </c>
      <c r="B486" s="46" t="str">
        <f t="shared" si="161"/>
        <v/>
      </c>
      <c r="C486" s="71" t="str">
        <f t="shared" si="162"/>
        <v/>
      </c>
      <c r="D486" s="62" t="str">
        <f t="shared" si="163"/>
        <v/>
      </c>
      <c r="E486" s="62" t="str">
        <f t="shared" si="164"/>
        <v/>
      </c>
      <c r="F486" s="72" t="str">
        <f t="shared" si="165"/>
        <v/>
      </c>
      <c r="G486" s="72" t="str">
        <f t="shared" si="166"/>
        <v/>
      </c>
      <c r="H486" s="63" t="str">
        <f t="shared" si="167"/>
        <v/>
      </c>
      <c r="I486" s="63" t="str">
        <f t="shared" si="168"/>
        <v/>
      </c>
      <c r="J486" s="70" t="str">
        <f t="shared" si="169"/>
        <v/>
      </c>
      <c r="K486" s="70" t="str">
        <f t="shared" si="170"/>
        <v/>
      </c>
      <c r="L486" s="122" t="str">
        <f t="shared" si="171"/>
        <v/>
      </c>
      <c r="M486" s="122" t="str">
        <f t="shared" si="172"/>
        <v/>
      </c>
      <c r="N486" s="121" t="str">
        <f>IF(B486&lt;&gt;"",IF(INDEX(ctrlage,B486)=TRUE,Lieferung!$B$15-(YEAR(INDEX(pgebdat,B486))),""),"")</f>
        <v/>
      </c>
      <c r="O486" s="115"/>
      <c r="P486" s="113"/>
      <c r="Q486" s="116"/>
      <c r="R486" s="149"/>
      <c r="S486" s="116"/>
      <c r="T486" s="116"/>
      <c r="U486" s="116"/>
      <c r="V486" s="113"/>
      <c r="W486" s="155" t="str">
        <f t="shared" si="175"/>
        <v/>
      </c>
      <c r="X486" s="26" t="str">
        <f t="shared" si="154"/>
        <v/>
      </c>
      <c r="Y486" s="26" t="str">
        <f t="shared" si="155"/>
        <v/>
      </c>
      <c r="Z486" s="26" t="str">
        <f t="shared" si="156"/>
        <v/>
      </c>
      <c r="AA486" s="26" t="str">
        <f t="shared" si="157"/>
        <v/>
      </c>
      <c r="AB486" s="26" t="str">
        <f t="shared" si="158"/>
        <v/>
      </c>
      <c r="AC486" s="26" t="str">
        <f t="shared" si="159"/>
        <v/>
      </c>
      <c r="AD486" s="26" t="str">
        <f>IF(OR(ISBLANK(U486),ISBLANK(Q486),U486="-"),"",IF(ISNA(MATCH(U486,libtwolang,0)),FALSE,IF(AND(Z486=TRUE,INDEX(codetform,MATCH(Qualifikation!Q486,libtform,0))&gt;=10311000,INDEX(codetform,MATCH(Qualifikation!Q486,libtform,0))&lt;=10319900),IF(AND(INDEX(codetwolang,MATCH(Qualifikation!U486,libtwolang,0))&gt;=1,INDEX(codetwolang,MATCH(Qualifikation!U486,libtwolang,0))&lt;=999),TRUE,FALSE),IF(AND(INDEX(codetwolang,MATCH(Qualifikation!U486,libtwolang,0))&gt;=10,INDEX(codetwolang,MATCH(Qualifikation!U486,libtwolang,0))&lt;=99),FALSE,TRUE))))</f>
        <v/>
      </c>
      <c r="AE486" s="26" t="str">
        <f t="shared" si="173"/>
        <v/>
      </c>
      <c r="AF486" s="62" t="str">
        <f t="shared" si="160"/>
        <v/>
      </c>
    </row>
    <row r="487" spans="1:32" x14ac:dyDescent="0.2">
      <c r="A487" s="46" t="str">
        <f t="shared" si="174"/>
        <v/>
      </c>
      <c r="B487" s="46" t="str">
        <f t="shared" si="161"/>
        <v/>
      </c>
      <c r="C487" s="71" t="str">
        <f t="shared" si="162"/>
        <v/>
      </c>
      <c r="D487" s="62" t="str">
        <f t="shared" si="163"/>
        <v/>
      </c>
      <c r="E487" s="62" t="str">
        <f t="shared" si="164"/>
        <v/>
      </c>
      <c r="F487" s="72" t="str">
        <f t="shared" si="165"/>
        <v/>
      </c>
      <c r="G487" s="72" t="str">
        <f t="shared" si="166"/>
        <v/>
      </c>
      <c r="H487" s="63" t="str">
        <f t="shared" si="167"/>
        <v/>
      </c>
      <c r="I487" s="63" t="str">
        <f t="shared" si="168"/>
        <v/>
      </c>
      <c r="J487" s="70" t="str">
        <f t="shared" si="169"/>
        <v/>
      </c>
      <c r="K487" s="70" t="str">
        <f t="shared" si="170"/>
        <v/>
      </c>
      <c r="L487" s="122" t="str">
        <f t="shared" si="171"/>
        <v/>
      </c>
      <c r="M487" s="122" t="str">
        <f t="shared" si="172"/>
        <v/>
      </c>
      <c r="N487" s="121" t="str">
        <f>IF(B487&lt;&gt;"",IF(INDEX(ctrlage,B487)=TRUE,Lieferung!$B$15-(YEAR(INDEX(pgebdat,B487))),""),"")</f>
        <v/>
      </c>
      <c r="O487" s="115"/>
      <c r="P487" s="113"/>
      <c r="Q487" s="116"/>
      <c r="R487" s="149"/>
      <c r="S487" s="116"/>
      <c r="T487" s="116"/>
      <c r="U487" s="116"/>
      <c r="V487" s="113"/>
      <c r="W487" s="155" t="str">
        <f t="shared" si="175"/>
        <v/>
      </c>
      <c r="X487" s="26" t="str">
        <f t="shared" si="154"/>
        <v/>
      </c>
      <c r="Y487" s="26" t="str">
        <f t="shared" si="155"/>
        <v/>
      </c>
      <c r="Z487" s="26" t="str">
        <f t="shared" si="156"/>
        <v/>
      </c>
      <c r="AA487" s="26" t="str">
        <f t="shared" si="157"/>
        <v/>
      </c>
      <c r="AB487" s="26" t="str">
        <f t="shared" si="158"/>
        <v/>
      </c>
      <c r="AC487" s="26" t="str">
        <f t="shared" si="159"/>
        <v/>
      </c>
      <c r="AD487" s="26" t="str">
        <f>IF(OR(ISBLANK(U487),ISBLANK(Q487),U487="-"),"",IF(ISNA(MATCH(U487,libtwolang,0)),FALSE,IF(AND(Z487=TRUE,INDEX(codetform,MATCH(Qualifikation!Q487,libtform,0))&gt;=10311000,INDEX(codetform,MATCH(Qualifikation!Q487,libtform,0))&lt;=10319900),IF(AND(INDEX(codetwolang,MATCH(Qualifikation!U487,libtwolang,0))&gt;=1,INDEX(codetwolang,MATCH(Qualifikation!U487,libtwolang,0))&lt;=999),TRUE,FALSE),IF(AND(INDEX(codetwolang,MATCH(Qualifikation!U487,libtwolang,0))&gt;=10,INDEX(codetwolang,MATCH(Qualifikation!U487,libtwolang,0))&lt;=99),FALSE,TRUE))))</f>
        <v/>
      </c>
      <c r="AE487" s="26" t="str">
        <f t="shared" si="173"/>
        <v/>
      </c>
      <c r="AF487" s="62" t="str">
        <f t="shared" si="160"/>
        <v/>
      </c>
    </row>
    <row r="488" spans="1:32" x14ac:dyDescent="0.2">
      <c r="A488" s="46" t="str">
        <f t="shared" si="174"/>
        <v/>
      </c>
      <c r="B488" s="46" t="str">
        <f t="shared" si="161"/>
        <v/>
      </c>
      <c r="C488" s="71" t="str">
        <f t="shared" si="162"/>
        <v/>
      </c>
      <c r="D488" s="62" t="str">
        <f t="shared" si="163"/>
        <v/>
      </c>
      <c r="E488" s="62" t="str">
        <f t="shared" si="164"/>
        <v/>
      </c>
      <c r="F488" s="72" t="str">
        <f t="shared" si="165"/>
        <v/>
      </c>
      <c r="G488" s="72" t="str">
        <f t="shared" si="166"/>
        <v/>
      </c>
      <c r="H488" s="63" t="str">
        <f t="shared" si="167"/>
        <v/>
      </c>
      <c r="I488" s="63" t="str">
        <f t="shared" si="168"/>
        <v/>
      </c>
      <c r="J488" s="70" t="str">
        <f t="shared" si="169"/>
        <v/>
      </c>
      <c r="K488" s="70" t="str">
        <f t="shared" si="170"/>
        <v/>
      </c>
      <c r="L488" s="122" t="str">
        <f t="shared" si="171"/>
        <v/>
      </c>
      <c r="M488" s="122" t="str">
        <f t="shared" si="172"/>
        <v/>
      </c>
      <c r="N488" s="121" t="str">
        <f>IF(B488&lt;&gt;"",IF(INDEX(ctrlage,B488)=TRUE,Lieferung!$B$15-(YEAR(INDEX(pgebdat,B488))),""),"")</f>
        <v/>
      </c>
      <c r="O488" s="115"/>
      <c r="P488" s="113"/>
      <c r="Q488" s="116"/>
      <c r="R488" s="149"/>
      <c r="S488" s="116"/>
      <c r="T488" s="116"/>
      <c r="U488" s="116"/>
      <c r="V488" s="113"/>
      <c r="W488" s="155" t="str">
        <f t="shared" si="175"/>
        <v/>
      </c>
      <c r="X488" s="26" t="str">
        <f t="shared" si="154"/>
        <v/>
      </c>
      <c r="Y488" s="26" t="str">
        <f t="shared" si="155"/>
        <v/>
      </c>
      <c r="Z488" s="26" t="str">
        <f t="shared" si="156"/>
        <v/>
      </c>
      <c r="AA488" s="26" t="str">
        <f t="shared" si="157"/>
        <v/>
      </c>
      <c r="AB488" s="26" t="str">
        <f t="shared" si="158"/>
        <v/>
      </c>
      <c r="AC488" s="26" t="str">
        <f t="shared" si="159"/>
        <v/>
      </c>
      <c r="AD488" s="26" t="str">
        <f>IF(OR(ISBLANK(U488),ISBLANK(Q488),U488="-"),"",IF(ISNA(MATCH(U488,libtwolang,0)),FALSE,IF(AND(Z488=TRUE,INDEX(codetform,MATCH(Qualifikation!Q488,libtform,0))&gt;=10311000,INDEX(codetform,MATCH(Qualifikation!Q488,libtform,0))&lt;=10319900),IF(AND(INDEX(codetwolang,MATCH(Qualifikation!U488,libtwolang,0))&gt;=1,INDEX(codetwolang,MATCH(Qualifikation!U488,libtwolang,0))&lt;=999),TRUE,FALSE),IF(AND(INDEX(codetwolang,MATCH(Qualifikation!U488,libtwolang,0))&gt;=10,INDEX(codetwolang,MATCH(Qualifikation!U488,libtwolang,0))&lt;=99),FALSE,TRUE))))</f>
        <v/>
      </c>
      <c r="AE488" s="26" t="str">
        <f t="shared" si="173"/>
        <v/>
      </c>
      <c r="AF488" s="62" t="str">
        <f t="shared" si="160"/>
        <v/>
      </c>
    </row>
    <row r="489" spans="1:32" x14ac:dyDescent="0.2">
      <c r="A489" s="46" t="str">
        <f t="shared" si="174"/>
        <v/>
      </c>
      <c r="B489" s="46" t="str">
        <f t="shared" si="161"/>
        <v/>
      </c>
      <c r="C489" s="71" t="str">
        <f t="shared" si="162"/>
        <v/>
      </c>
      <c r="D489" s="62" t="str">
        <f t="shared" si="163"/>
        <v/>
      </c>
      <c r="E489" s="62" t="str">
        <f t="shared" si="164"/>
        <v/>
      </c>
      <c r="F489" s="72" t="str">
        <f t="shared" si="165"/>
        <v/>
      </c>
      <c r="G489" s="72" t="str">
        <f t="shared" si="166"/>
        <v/>
      </c>
      <c r="H489" s="63" t="str">
        <f t="shared" si="167"/>
        <v/>
      </c>
      <c r="I489" s="63" t="str">
        <f t="shared" si="168"/>
        <v/>
      </c>
      <c r="J489" s="70" t="str">
        <f t="shared" si="169"/>
        <v/>
      </c>
      <c r="K489" s="70" t="str">
        <f t="shared" si="170"/>
        <v/>
      </c>
      <c r="L489" s="122" t="str">
        <f t="shared" si="171"/>
        <v/>
      </c>
      <c r="M489" s="122" t="str">
        <f t="shared" si="172"/>
        <v/>
      </c>
      <c r="N489" s="121" t="str">
        <f>IF(B489&lt;&gt;"",IF(INDEX(ctrlage,B489)=TRUE,Lieferung!$B$15-(YEAR(INDEX(pgebdat,B489))),""),"")</f>
        <v/>
      </c>
      <c r="O489" s="115"/>
      <c r="P489" s="113"/>
      <c r="Q489" s="116"/>
      <c r="R489" s="149"/>
      <c r="S489" s="116"/>
      <c r="T489" s="116"/>
      <c r="U489" s="116"/>
      <c r="V489" s="113"/>
      <c r="W489" s="155" t="str">
        <f t="shared" si="175"/>
        <v/>
      </c>
      <c r="X489" s="26" t="str">
        <f t="shared" si="154"/>
        <v/>
      </c>
      <c r="Y489" s="26" t="str">
        <f t="shared" si="155"/>
        <v/>
      </c>
      <c r="Z489" s="26" t="str">
        <f t="shared" si="156"/>
        <v/>
      </c>
      <c r="AA489" s="26" t="str">
        <f t="shared" si="157"/>
        <v/>
      </c>
      <c r="AB489" s="26" t="str">
        <f t="shared" si="158"/>
        <v/>
      </c>
      <c r="AC489" s="26" t="str">
        <f t="shared" si="159"/>
        <v/>
      </c>
      <c r="AD489" s="26" t="str">
        <f>IF(OR(ISBLANK(U489),ISBLANK(Q489),U489="-"),"",IF(ISNA(MATCH(U489,libtwolang,0)),FALSE,IF(AND(Z489=TRUE,INDEX(codetform,MATCH(Qualifikation!Q489,libtform,0))&gt;=10311000,INDEX(codetform,MATCH(Qualifikation!Q489,libtform,0))&lt;=10319900),IF(AND(INDEX(codetwolang,MATCH(Qualifikation!U489,libtwolang,0))&gt;=1,INDEX(codetwolang,MATCH(Qualifikation!U489,libtwolang,0))&lt;=999),TRUE,FALSE),IF(AND(INDEX(codetwolang,MATCH(Qualifikation!U489,libtwolang,0))&gt;=10,INDEX(codetwolang,MATCH(Qualifikation!U489,libtwolang,0))&lt;=99),FALSE,TRUE))))</f>
        <v/>
      </c>
      <c r="AE489" s="26" t="str">
        <f t="shared" si="173"/>
        <v/>
      </c>
      <c r="AF489" s="62" t="str">
        <f t="shared" si="160"/>
        <v/>
      </c>
    </row>
    <row r="490" spans="1:32" x14ac:dyDescent="0.2">
      <c r="A490" s="46" t="str">
        <f t="shared" si="174"/>
        <v/>
      </c>
      <c r="B490" s="46" t="str">
        <f t="shared" si="161"/>
        <v/>
      </c>
      <c r="C490" s="71" t="str">
        <f t="shared" si="162"/>
        <v/>
      </c>
      <c r="D490" s="62" t="str">
        <f t="shared" si="163"/>
        <v/>
      </c>
      <c r="E490" s="62" t="str">
        <f t="shared" si="164"/>
        <v/>
      </c>
      <c r="F490" s="72" t="str">
        <f t="shared" si="165"/>
        <v/>
      </c>
      <c r="G490" s="72" t="str">
        <f t="shared" si="166"/>
        <v/>
      </c>
      <c r="H490" s="63" t="str">
        <f t="shared" si="167"/>
        <v/>
      </c>
      <c r="I490" s="63" t="str">
        <f t="shared" si="168"/>
        <v/>
      </c>
      <c r="J490" s="70" t="str">
        <f t="shared" si="169"/>
        <v/>
      </c>
      <c r="K490" s="70" t="str">
        <f t="shared" si="170"/>
        <v/>
      </c>
      <c r="L490" s="122" t="str">
        <f t="shared" si="171"/>
        <v/>
      </c>
      <c r="M490" s="122" t="str">
        <f t="shared" si="172"/>
        <v/>
      </c>
      <c r="N490" s="121" t="str">
        <f>IF(B490&lt;&gt;"",IF(INDEX(ctrlage,B490)=TRUE,Lieferung!$B$15-(YEAR(INDEX(pgebdat,B490))),""),"")</f>
        <v/>
      </c>
      <c r="O490" s="115"/>
      <c r="P490" s="113"/>
      <c r="Q490" s="116"/>
      <c r="R490" s="149"/>
      <c r="S490" s="116"/>
      <c r="T490" s="116"/>
      <c r="U490" s="116"/>
      <c r="V490" s="113"/>
      <c r="W490" s="155" t="str">
        <f t="shared" si="175"/>
        <v/>
      </c>
      <c r="X490" s="26" t="str">
        <f t="shared" si="154"/>
        <v/>
      </c>
      <c r="Y490" s="26" t="str">
        <f t="shared" si="155"/>
        <v/>
      </c>
      <c r="Z490" s="26" t="str">
        <f t="shared" si="156"/>
        <v/>
      </c>
      <c r="AA490" s="26" t="str">
        <f t="shared" si="157"/>
        <v/>
      </c>
      <c r="AB490" s="26" t="str">
        <f t="shared" si="158"/>
        <v/>
      </c>
      <c r="AC490" s="26" t="str">
        <f t="shared" si="159"/>
        <v/>
      </c>
      <c r="AD490" s="26" t="str">
        <f>IF(OR(ISBLANK(U490),ISBLANK(Q490),U490="-"),"",IF(ISNA(MATCH(U490,libtwolang,0)),FALSE,IF(AND(Z490=TRUE,INDEX(codetform,MATCH(Qualifikation!Q490,libtform,0))&gt;=10311000,INDEX(codetform,MATCH(Qualifikation!Q490,libtform,0))&lt;=10319900),IF(AND(INDEX(codetwolang,MATCH(Qualifikation!U490,libtwolang,0))&gt;=1,INDEX(codetwolang,MATCH(Qualifikation!U490,libtwolang,0))&lt;=999),TRUE,FALSE),IF(AND(INDEX(codetwolang,MATCH(Qualifikation!U490,libtwolang,0))&gt;=10,INDEX(codetwolang,MATCH(Qualifikation!U490,libtwolang,0))&lt;=99),FALSE,TRUE))))</f>
        <v/>
      </c>
      <c r="AE490" s="26" t="str">
        <f t="shared" si="173"/>
        <v/>
      </c>
      <c r="AF490" s="62" t="str">
        <f t="shared" si="160"/>
        <v/>
      </c>
    </row>
    <row r="491" spans="1:32" x14ac:dyDescent="0.2">
      <c r="A491" s="46" t="str">
        <f t="shared" si="174"/>
        <v/>
      </c>
      <c r="B491" s="46" t="str">
        <f t="shared" si="161"/>
        <v/>
      </c>
      <c r="C491" s="71" t="str">
        <f t="shared" si="162"/>
        <v/>
      </c>
      <c r="D491" s="62" t="str">
        <f t="shared" si="163"/>
        <v/>
      </c>
      <c r="E491" s="62" t="str">
        <f t="shared" si="164"/>
        <v/>
      </c>
      <c r="F491" s="72" t="str">
        <f t="shared" si="165"/>
        <v/>
      </c>
      <c r="G491" s="72" t="str">
        <f t="shared" si="166"/>
        <v/>
      </c>
      <c r="H491" s="63" t="str">
        <f t="shared" si="167"/>
        <v/>
      </c>
      <c r="I491" s="63" t="str">
        <f t="shared" si="168"/>
        <v/>
      </c>
      <c r="J491" s="70" t="str">
        <f t="shared" si="169"/>
        <v/>
      </c>
      <c r="K491" s="70" t="str">
        <f t="shared" si="170"/>
        <v/>
      </c>
      <c r="L491" s="122" t="str">
        <f t="shared" si="171"/>
        <v/>
      </c>
      <c r="M491" s="122" t="str">
        <f t="shared" si="172"/>
        <v/>
      </c>
      <c r="N491" s="121" t="str">
        <f>IF(B491&lt;&gt;"",IF(INDEX(ctrlage,B491)=TRUE,Lieferung!$B$15-(YEAR(INDEX(pgebdat,B491))),""),"")</f>
        <v/>
      </c>
      <c r="O491" s="115"/>
      <c r="P491" s="113"/>
      <c r="Q491" s="116"/>
      <c r="R491" s="149"/>
      <c r="S491" s="116"/>
      <c r="T491" s="116"/>
      <c r="U491" s="116"/>
      <c r="V491" s="113"/>
      <c r="W491" s="155" t="str">
        <f t="shared" si="175"/>
        <v/>
      </c>
      <c r="X491" s="26" t="str">
        <f t="shared" si="154"/>
        <v/>
      </c>
      <c r="Y491" s="26" t="str">
        <f t="shared" si="155"/>
        <v/>
      </c>
      <c r="Z491" s="26" t="str">
        <f t="shared" si="156"/>
        <v/>
      </c>
      <c r="AA491" s="26" t="str">
        <f t="shared" si="157"/>
        <v/>
      </c>
      <c r="AB491" s="26" t="str">
        <f t="shared" si="158"/>
        <v/>
      </c>
      <c r="AC491" s="26" t="str">
        <f t="shared" si="159"/>
        <v/>
      </c>
      <c r="AD491" s="26" t="str">
        <f>IF(OR(ISBLANK(U491),ISBLANK(Q491),U491="-"),"",IF(ISNA(MATCH(U491,libtwolang,0)),FALSE,IF(AND(Z491=TRUE,INDEX(codetform,MATCH(Qualifikation!Q491,libtform,0))&gt;=10311000,INDEX(codetform,MATCH(Qualifikation!Q491,libtform,0))&lt;=10319900),IF(AND(INDEX(codetwolang,MATCH(Qualifikation!U491,libtwolang,0))&gt;=1,INDEX(codetwolang,MATCH(Qualifikation!U491,libtwolang,0))&lt;=999),TRUE,FALSE),IF(AND(INDEX(codetwolang,MATCH(Qualifikation!U491,libtwolang,0))&gt;=10,INDEX(codetwolang,MATCH(Qualifikation!U491,libtwolang,0))&lt;=99),FALSE,TRUE))))</f>
        <v/>
      </c>
      <c r="AE491" s="26" t="str">
        <f t="shared" si="173"/>
        <v/>
      </c>
      <c r="AF491" s="62" t="str">
        <f t="shared" si="160"/>
        <v/>
      </c>
    </row>
    <row r="492" spans="1:32" x14ac:dyDescent="0.2">
      <c r="A492" s="46" t="str">
        <f t="shared" si="174"/>
        <v/>
      </c>
      <c r="B492" s="46" t="str">
        <f t="shared" si="161"/>
        <v/>
      </c>
      <c r="C492" s="71" t="str">
        <f t="shared" si="162"/>
        <v/>
      </c>
      <c r="D492" s="62" t="str">
        <f t="shared" si="163"/>
        <v/>
      </c>
      <c r="E492" s="62" t="str">
        <f t="shared" si="164"/>
        <v/>
      </c>
      <c r="F492" s="72" t="str">
        <f t="shared" si="165"/>
        <v/>
      </c>
      <c r="G492" s="72" t="str">
        <f t="shared" si="166"/>
        <v/>
      </c>
      <c r="H492" s="63" t="str">
        <f t="shared" si="167"/>
        <v/>
      </c>
      <c r="I492" s="63" t="str">
        <f t="shared" si="168"/>
        <v/>
      </c>
      <c r="J492" s="70" t="str">
        <f t="shared" si="169"/>
        <v/>
      </c>
      <c r="K492" s="70" t="str">
        <f t="shared" si="170"/>
        <v/>
      </c>
      <c r="L492" s="122" t="str">
        <f t="shared" si="171"/>
        <v/>
      </c>
      <c r="M492" s="122" t="str">
        <f t="shared" si="172"/>
        <v/>
      </c>
      <c r="N492" s="121" t="str">
        <f>IF(B492&lt;&gt;"",IF(INDEX(ctrlage,B492)=TRUE,Lieferung!$B$15-(YEAR(INDEX(pgebdat,B492))),""),"")</f>
        <v/>
      </c>
      <c r="O492" s="115"/>
      <c r="P492" s="113"/>
      <c r="Q492" s="116"/>
      <c r="R492" s="149"/>
      <c r="S492" s="116"/>
      <c r="T492" s="116"/>
      <c r="U492" s="116"/>
      <c r="V492" s="113"/>
      <c r="W492" s="155" t="str">
        <f t="shared" si="175"/>
        <v/>
      </c>
      <c r="X492" s="26" t="str">
        <f t="shared" si="154"/>
        <v/>
      </c>
      <c r="Y492" s="26" t="str">
        <f t="shared" si="155"/>
        <v/>
      </c>
      <c r="Z492" s="26" t="str">
        <f t="shared" si="156"/>
        <v/>
      </c>
      <c r="AA492" s="26" t="str">
        <f t="shared" si="157"/>
        <v/>
      </c>
      <c r="AB492" s="26" t="str">
        <f t="shared" si="158"/>
        <v/>
      </c>
      <c r="AC492" s="26" t="str">
        <f t="shared" si="159"/>
        <v/>
      </c>
      <c r="AD492" s="26" t="str">
        <f>IF(OR(ISBLANK(U492),ISBLANK(Q492),U492="-"),"",IF(ISNA(MATCH(U492,libtwolang,0)),FALSE,IF(AND(Z492=TRUE,INDEX(codetform,MATCH(Qualifikation!Q492,libtform,0))&gt;=10311000,INDEX(codetform,MATCH(Qualifikation!Q492,libtform,0))&lt;=10319900),IF(AND(INDEX(codetwolang,MATCH(Qualifikation!U492,libtwolang,0))&gt;=1,INDEX(codetwolang,MATCH(Qualifikation!U492,libtwolang,0))&lt;=999),TRUE,FALSE),IF(AND(INDEX(codetwolang,MATCH(Qualifikation!U492,libtwolang,0))&gt;=10,INDEX(codetwolang,MATCH(Qualifikation!U492,libtwolang,0))&lt;=99),FALSE,TRUE))))</f>
        <v/>
      </c>
      <c r="AE492" s="26" t="str">
        <f t="shared" si="173"/>
        <v/>
      </c>
      <c r="AF492" s="62" t="str">
        <f t="shared" si="160"/>
        <v/>
      </c>
    </row>
    <row r="493" spans="1:32" x14ac:dyDescent="0.2">
      <c r="A493" s="46" t="str">
        <f t="shared" si="174"/>
        <v/>
      </c>
      <c r="B493" s="46" t="str">
        <f t="shared" si="161"/>
        <v/>
      </c>
      <c r="C493" s="71" t="str">
        <f t="shared" si="162"/>
        <v/>
      </c>
      <c r="D493" s="62" t="str">
        <f t="shared" si="163"/>
        <v/>
      </c>
      <c r="E493" s="62" t="str">
        <f t="shared" si="164"/>
        <v/>
      </c>
      <c r="F493" s="72" t="str">
        <f t="shared" si="165"/>
        <v/>
      </c>
      <c r="G493" s="72" t="str">
        <f t="shared" si="166"/>
        <v/>
      </c>
      <c r="H493" s="63" t="str">
        <f t="shared" si="167"/>
        <v/>
      </c>
      <c r="I493" s="63" t="str">
        <f t="shared" si="168"/>
        <v/>
      </c>
      <c r="J493" s="70" t="str">
        <f t="shared" si="169"/>
        <v/>
      </c>
      <c r="K493" s="70" t="str">
        <f t="shared" si="170"/>
        <v/>
      </c>
      <c r="L493" s="122" t="str">
        <f t="shared" si="171"/>
        <v/>
      </c>
      <c r="M493" s="122" t="str">
        <f t="shared" si="172"/>
        <v/>
      </c>
      <c r="N493" s="121" t="str">
        <f>IF(B493&lt;&gt;"",IF(INDEX(ctrlage,B493)=TRUE,Lieferung!$B$15-(YEAR(INDEX(pgebdat,B493))),""),"")</f>
        <v/>
      </c>
      <c r="O493" s="115"/>
      <c r="P493" s="113"/>
      <c r="Q493" s="116"/>
      <c r="R493" s="149"/>
      <c r="S493" s="116"/>
      <c r="T493" s="116"/>
      <c r="U493" s="116"/>
      <c r="V493" s="113"/>
      <c r="W493" s="155" t="str">
        <f t="shared" si="175"/>
        <v/>
      </c>
      <c r="X493" s="26" t="str">
        <f t="shared" si="154"/>
        <v/>
      </c>
      <c r="Y493" s="26" t="str">
        <f t="shared" si="155"/>
        <v/>
      </c>
      <c r="Z493" s="26" t="str">
        <f t="shared" si="156"/>
        <v/>
      </c>
      <c r="AA493" s="26" t="str">
        <f t="shared" si="157"/>
        <v/>
      </c>
      <c r="AB493" s="26" t="str">
        <f t="shared" si="158"/>
        <v/>
      </c>
      <c r="AC493" s="26" t="str">
        <f t="shared" si="159"/>
        <v/>
      </c>
      <c r="AD493" s="26" t="str">
        <f>IF(OR(ISBLANK(U493),ISBLANK(Q493),U493="-"),"",IF(ISNA(MATCH(U493,libtwolang,0)),FALSE,IF(AND(Z493=TRUE,INDEX(codetform,MATCH(Qualifikation!Q493,libtform,0))&gt;=10311000,INDEX(codetform,MATCH(Qualifikation!Q493,libtform,0))&lt;=10319900),IF(AND(INDEX(codetwolang,MATCH(Qualifikation!U493,libtwolang,0))&gt;=1,INDEX(codetwolang,MATCH(Qualifikation!U493,libtwolang,0))&lt;=999),TRUE,FALSE),IF(AND(INDEX(codetwolang,MATCH(Qualifikation!U493,libtwolang,0))&gt;=10,INDEX(codetwolang,MATCH(Qualifikation!U493,libtwolang,0))&lt;=99),FALSE,TRUE))))</f>
        <v/>
      </c>
      <c r="AE493" s="26" t="str">
        <f t="shared" si="173"/>
        <v/>
      </c>
      <c r="AF493" s="62" t="str">
        <f t="shared" si="160"/>
        <v/>
      </c>
    </row>
    <row r="494" spans="1:32" x14ac:dyDescent="0.2">
      <c r="A494" s="46" t="str">
        <f t="shared" si="174"/>
        <v/>
      </c>
      <c r="B494" s="46" t="str">
        <f t="shared" si="161"/>
        <v/>
      </c>
      <c r="C494" s="71" t="str">
        <f t="shared" si="162"/>
        <v/>
      </c>
      <c r="D494" s="62" t="str">
        <f t="shared" si="163"/>
        <v/>
      </c>
      <c r="E494" s="62" t="str">
        <f t="shared" si="164"/>
        <v/>
      </c>
      <c r="F494" s="72" t="str">
        <f t="shared" si="165"/>
        <v/>
      </c>
      <c r="G494" s="72" t="str">
        <f t="shared" si="166"/>
        <v/>
      </c>
      <c r="H494" s="63" t="str">
        <f t="shared" si="167"/>
        <v/>
      </c>
      <c r="I494" s="63" t="str">
        <f t="shared" si="168"/>
        <v/>
      </c>
      <c r="J494" s="70" t="str">
        <f t="shared" si="169"/>
        <v/>
      </c>
      <c r="K494" s="70" t="str">
        <f t="shared" si="170"/>
        <v/>
      </c>
      <c r="L494" s="122" t="str">
        <f t="shared" si="171"/>
        <v/>
      </c>
      <c r="M494" s="122" t="str">
        <f t="shared" si="172"/>
        <v/>
      </c>
      <c r="N494" s="121" t="str">
        <f>IF(B494&lt;&gt;"",IF(INDEX(ctrlage,B494)=TRUE,Lieferung!$B$15-(YEAR(INDEX(pgebdat,B494))),""),"")</f>
        <v/>
      </c>
      <c r="O494" s="115"/>
      <c r="P494" s="113"/>
      <c r="Q494" s="116"/>
      <c r="R494" s="149"/>
      <c r="S494" s="116"/>
      <c r="T494" s="116"/>
      <c r="U494" s="116"/>
      <c r="V494" s="113"/>
      <c r="W494" s="155" t="str">
        <f t="shared" si="175"/>
        <v/>
      </c>
      <c r="X494" s="26" t="str">
        <f t="shared" si="154"/>
        <v/>
      </c>
      <c r="Y494" s="26" t="str">
        <f t="shared" si="155"/>
        <v/>
      </c>
      <c r="Z494" s="26" t="str">
        <f t="shared" si="156"/>
        <v/>
      </c>
      <c r="AA494" s="26" t="str">
        <f t="shared" si="157"/>
        <v/>
      </c>
      <c r="AB494" s="26" t="str">
        <f t="shared" si="158"/>
        <v/>
      </c>
      <c r="AC494" s="26" t="str">
        <f t="shared" si="159"/>
        <v/>
      </c>
      <c r="AD494" s="26" t="str">
        <f>IF(OR(ISBLANK(U494),ISBLANK(Q494),U494="-"),"",IF(ISNA(MATCH(U494,libtwolang,0)),FALSE,IF(AND(Z494=TRUE,INDEX(codetform,MATCH(Qualifikation!Q494,libtform,0))&gt;=10311000,INDEX(codetform,MATCH(Qualifikation!Q494,libtform,0))&lt;=10319900),IF(AND(INDEX(codetwolang,MATCH(Qualifikation!U494,libtwolang,0))&gt;=1,INDEX(codetwolang,MATCH(Qualifikation!U494,libtwolang,0))&lt;=999),TRUE,FALSE),IF(AND(INDEX(codetwolang,MATCH(Qualifikation!U494,libtwolang,0))&gt;=10,INDEX(codetwolang,MATCH(Qualifikation!U494,libtwolang,0))&lt;=99),FALSE,TRUE))))</f>
        <v/>
      </c>
      <c r="AE494" s="26" t="str">
        <f t="shared" si="173"/>
        <v/>
      </c>
      <c r="AF494" s="62" t="str">
        <f t="shared" si="160"/>
        <v/>
      </c>
    </row>
    <row r="495" spans="1:32" x14ac:dyDescent="0.2">
      <c r="A495" s="46" t="str">
        <f t="shared" si="174"/>
        <v/>
      </c>
      <c r="B495" s="46" t="str">
        <f t="shared" si="161"/>
        <v/>
      </c>
      <c r="C495" s="71" t="str">
        <f t="shared" si="162"/>
        <v/>
      </c>
      <c r="D495" s="62" t="str">
        <f t="shared" si="163"/>
        <v/>
      </c>
      <c r="E495" s="62" t="str">
        <f t="shared" si="164"/>
        <v/>
      </c>
      <c r="F495" s="72" t="str">
        <f t="shared" si="165"/>
        <v/>
      </c>
      <c r="G495" s="72" t="str">
        <f t="shared" si="166"/>
        <v/>
      </c>
      <c r="H495" s="63" t="str">
        <f t="shared" si="167"/>
        <v/>
      </c>
      <c r="I495" s="63" t="str">
        <f t="shared" si="168"/>
        <v/>
      </c>
      <c r="J495" s="70" t="str">
        <f t="shared" si="169"/>
        <v/>
      </c>
      <c r="K495" s="70" t="str">
        <f t="shared" si="170"/>
        <v/>
      </c>
      <c r="L495" s="122" t="str">
        <f t="shared" si="171"/>
        <v/>
      </c>
      <c r="M495" s="122" t="str">
        <f t="shared" si="172"/>
        <v/>
      </c>
      <c r="N495" s="121" t="str">
        <f>IF(B495&lt;&gt;"",IF(INDEX(ctrlage,B495)=TRUE,Lieferung!$B$15-(YEAR(INDEX(pgebdat,B495))),""),"")</f>
        <v/>
      </c>
      <c r="O495" s="115"/>
      <c r="P495" s="113"/>
      <c r="Q495" s="116"/>
      <c r="R495" s="149"/>
      <c r="S495" s="116"/>
      <c r="T495" s="116"/>
      <c r="U495" s="116"/>
      <c r="V495" s="113"/>
      <c r="W495" s="155" t="str">
        <f t="shared" si="175"/>
        <v/>
      </c>
      <c r="X495" s="26" t="str">
        <f t="shared" si="154"/>
        <v/>
      </c>
      <c r="Y495" s="26" t="str">
        <f t="shared" si="155"/>
        <v/>
      </c>
      <c r="Z495" s="26" t="str">
        <f t="shared" si="156"/>
        <v/>
      </c>
      <c r="AA495" s="26" t="str">
        <f t="shared" si="157"/>
        <v/>
      </c>
      <c r="AB495" s="26" t="str">
        <f t="shared" si="158"/>
        <v/>
      </c>
      <c r="AC495" s="26" t="str">
        <f t="shared" si="159"/>
        <v/>
      </c>
      <c r="AD495" s="26" t="str">
        <f>IF(OR(ISBLANK(U495),ISBLANK(Q495),U495="-"),"",IF(ISNA(MATCH(U495,libtwolang,0)),FALSE,IF(AND(Z495=TRUE,INDEX(codetform,MATCH(Qualifikation!Q495,libtform,0))&gt;=10311000,INDEX(codetform,MATCH(Qualifikation!Q495,libtform,0))&lt;=10319900),IF(AND(INDEX(codetwolang,MATCH(Qualifikation!U495,libtwolang,0))&gt;=1,INDEX(codetwolang,MATCH(Qualifikation!U495,libtwolang,0))&lt;=999),TRUE,FALSE),IF(AND(INDEX(codetwolang,MATCH(Qualifikation!U495,libtwolang,0))&gt;=10,INDEX(codetwolang,MATCH(Qualifikation!U495,libtwolang,0))&lt;=99),FALSE,TRUE))))</f>
        <v/>
      </c>
      <c r="AE495" s="26" t="str">
        <f t="shared" si="173"/>
        <v/>
      </c>
      <c r="AF495" s="62" t="str">
        <f t="shared" si="160"/>
        <v/>
      </c>
    </row>
    <row r="496" spans="1:32" x14ac:dyDescent="0.2">
      <c r="A496" s="46" t="str">
        <f t="shared" si="174"/>
        <v/>
      </c>
      <c r="B496" s="46" t="str">
        <f t="shared" si="161"/>
        <v/>
      </c>
      <c r="C496" s="71" t="str">
        <f t="shared" si="162"/>
        <v/>
      </c>
      <c r="D496" s="62" t="str">
        <f t="shared" si="163"/>
        <v/>
      </c>
      <c r="E496" s="62" t="str">
        <f t="shared" si="164"/>
        <v/>
      </c>
      <c r="F496" s="72" t="str">
        <f t="shared" si="165"/>
        <v/>
      </c>
      <c r="G496" s="72" t="str">
        <f t="shared" si="166"/>
        <v/>
      </c>
      <c r="H496" s="63" t="str">
        <f t="shared" si="167"/>
        <v/>
      </c>
      <c r="I496" s="63" t="str">
        <f t="shared" si="168"/>
        <v/>
      </c>
      <c r="J496" s="70" t="str">
        <f t="shared" si="169"/>
        <v/>
      </c>
      <c r="K496" s="70" t="str">
        <f t="shared" si="170"/>
        <v/>
      </c>
      <c r="L496" s="122" t="str">
        <f t="shared" si="171"/>
        <v/>
      </c>
      <c r="M496" s="122" t="str">
        <f t="shared" si="172"/>
        <v/>
      </c>
      <c r="N496" s="121" t="str">
        <f>IF(B496&lt;&gt;"",IF(INDEX(ctrlage,B496)=TRUE,Lieferung!$B$15-(YEAR(INDEX(pgebdat,B496))),""),"")</f>
        <v/>
      </c>
      <c r="O496" s="115"/>
      <c r="P496" s="113"/>
      <c r="Q496" s="116"/>
      <c r="R496" s="149"/>
      <c r="S496" s="116"/>
      <c r="T496" s="116"/>
      <c r="U496" s="116"/>
      <c r="V496" s="113"/>
      <c r="W496" s="155" t="str">
        <f t="shared" si="175"/>
        <v/>
      </c>
      <c r="X496" s="26" t="str">
        <f t="shared" si="154"/>
        <v/>
      </c>
      <c r="Y496" s="26" t="str">
        <f t="shared" si="155"/>
        <v/>
      </c>
      <c r="Z496" s="26" t="str">
        <f t="shared" si="156"/>
        <v/>
      </c>
      <c r="AA496" s="26" t="str">
        <f t="shared" si="157"/>
        <v/>
      </c>
      <c r="AB496" s="26" t="str">
        <f t="shared" si="158"/>
        <v/>
      </c>
      <c r="AC496" s="26" t="str">
        <f t="shared" si="159"/>
        <v/>
      </c>
      <c r="AD496" s="26" t="str">
        <f>IF(OR(ISBLANK(U496),ISBLANK(Q496),U496="-"),"",IF(ISNA(MATCH(U496,libtwolang,0)),FALSE,IF(AND(Z496=TRUE,INDEX(codetform,MATCH(Qualifikation!Q496,libtform,0))&gt;=10311000,INDEX(codetform,MATCH(Qualifikation!Q496,libtform,0))&lt;=10319900),IF(AND(INDEX(codetwolang,MATCH(Qualifikation!U496,libtwolang,0))&gt;=1,INDEX(codetwolang,MATCH(Qualifikation!U496,libtwolang,0))&lt;=999),TRUE,FALSE),IF(AND(INDEX(codetwolang,MATCH(Qualifikation!U496,libtwolang,0))&gt;=10,INDEX(codetwolang,MATCH(Qualifikation!U496,libtwolang,0))&lt;=99),FALSE,TRUE))))</f>
        <v/>
      </c>
      <c r="AE496" s="26" t="str">
        <f t="shared" si="173"/>
        <v/>
      </c>
      <c r="AF496" s="62" t="str">
        <f t="shared" si="160"/>
        <v/>
      </c>
    </row>
    <row r="497" spans="1:32" x14ac:dyDescent="0.2">
      <c r="A497" s="46" t="str">
        <f t="shared" si="174"/>
        <v/>
      </c>
      <c r="B497" s="46" t="str">
        <f t="shared" si="161"/>
        <v/>
      </c>
      <c r="C497" s="71" t="str">
        <f t="shared" si="162"/>
        <v/>
      </c>
      <c r="D497" s="62" t="str">
        <f t="shared" si="163"/>
        <v/>
      </c>
      <c r="E497" s="62" t="str">
        <f t="shared" si="164"/>
        <v/>
      </c>
      <c r="F497" s="72" t="str">
        <f t="shared" si="165"/>
        <v/>
      </c>
      <c r="G497" s="72" t="str">
        <f t="shared" si="166"/>
        <v/>
      </c>
      <c r="H497" s="63" t="str">
        <f t="shared" si="167"/>
        <v/>
      </c>
      <c r="I497" s="63" t="str">
        <f t="shared" si="168"/>
        <v/>
      </c>
      <c r="J497" s="70" t="str">
        <f t="shared" si="169"/>
        <v/>
      </c>
      <c r="K497" s="70" t="str">
        <f t="shared" si="170"/>
        <v/>
      </c>
      <c r="L497" s="122" t="str">
        <f t="shared" si="171"/>
        <v/>
      </c>
      <c r="M497" s="122" t="str">
        <f t="shared" si="172"/>
        <v/>
      </c>
      <c r="N497" s="121" t="str">
        <f>IF(B497&lt;&gt;"",IF(INDEX(ctrlage,B497)=TRUE,Lieferung!$B$15-(YEAR(INDEX(pgebdat,B497))),""),"")</f>
        <v/>
      </c>
      <c r="O497" s="115"/>
      <c r="P497" s="113"/>
      <c r="Q497" s="116"/>
      <c r="R497" s="149"/>
      <c r="S497" s="116"/>
      <c r="T497" s="116"/>
      <c r="U497" s="116"/>
      <c r="V497" s="113"/>
      <c r="W497" s="155" t="str">
        <f t="shared" si="175"/>
        <v/>
      </c>
      <c r="X497" s="26" t="str">
        <f t="shared" si="154"/>
        <v/>
      </c>
      <c r="Y497" s="26" t="str">
        <f t="shared" si="155"/>
        <v/>
      </c>
      <c r="Z497" s="26" t="str">
        <f t="shared" si="156"/>
        <v/>
      </c>
      <c r="AA497" s="26" t="str">
        <f t="shared" si="157"/>
        <v/>
      </c>
      <c r="AB497" s="26" t="str">
        <f t="shared" si="158"/>
        <v/>
      </c>
      <c r="AC497" s="26" t="str">
        <f t="shared" si="159"/>
        <v/>
      </c>
      <c r="AD497" s="26" t="str">
        <f>IF(OR(ISBLANK(U497),ISBLANK(Q497),U497="-"),"",IF(ISNA(MATCH(U497,libtwolang,0)),FALSE,IF(AND(Z497=TRUE,INDEX(codetform,MATCH(Qualifikation!Q497,libtform,0))&gt;=10311000,INDEX(codetform,MATCH(Qualifikation!Q497,libtform,0))&lt;=10319900),IF(AND(INDEX(codetwolang,MATCH(Qualifikation!U497,libtwolang,0))&gt;=1,INDEX(codetwolang,MATCH(Qualifikation!U497,libtwolang,0))&lt;=999),TRUE,FALSE),IF(AND(INDEX(codetwolang,MATCH(Qualifikation!U497,libtwolang,0))&gt;=10,INDEX(codetwolang,MATCH(Qualifikation!U497,libtwolang,0))&lt;=99),FALSE,TRUE))))</f>
        <v/>
      </c>
      <c r="AE497" s="26" t="str">
        <f t="shared" si="173"/>
        <v/>
      </c>
      <c r="AF497" s="62" t="str">
        <f t="shared" si="160"/>
        <v/>
      </c>
    </row>
    <row r="498" spans="1:32" x14ac:dyDescent="0.2">
      <c r="A498" s="46" t="str">
        <f t="shared" si="174"/>
        <v/>
      </c>
      <c r="B498" s="46" t="str">
        <f t="shared" si="161"/>
        <v/>
      </c>
      <c r="C498" s="71" t="str">
        <f t="shared" si="162"/>
        <v/>
      </c>
      <c r="D498" s="62" t="str">
        <f t="shared" si="163"/>
        <v/>
      </c>
      <c r="E498" s="62" t="str">
        <f t="shared" si="164"/>
        <v/>
      </c>
      <c r="F498" s="72" t="str">
        <f t="shared" si="165"/>
        <v/>
      </c>
      <c r="G498" s="72" t="str">
        <f t="shared" si="166"/>
        <v/>
      </c>
      <c r="H498" s="63" t="str">
        <f t="shared" si="167"/>
        <v/>
      </c>
      <c r="I498" s="63" t="str">
        <f t="shared" si="168"/>
        <v/>
      </c>
      <c r="J498" s="70" t="str">
        <f t="shared" si="169"/>
        <v/>
      </c>
      <c r="K498" s="70" t="str">
        <f t="shared" si="170"/>
        <v/>
      </c>
      <c r="L498" s="122" t="str">
        <f t="shared" si="171"/>
        <v/>
      </c>
      <c r="M498" s="122" t="str">
        <f t="shared" si="172"/>
        <v/>
      </c>
      <c r="N498" s="121" t="str">
        <f>IF(B498&lt;&gt;"",IF(INDEX(ctrlage,B498)=TRUE,Lieferung!$B$15-(YEAR(INDEX(pgebdat,B498))),""),"")</f>
        <v/>
      </c>
      <c r="O498" s="115"/>
      <c r="P498" s="113"/>
      <c r="Q498" s="116"/>
      <c r="R498" s="149"/>
      <c r="S498" s="116"/>
      <c r="T498" s="116"/>
      <c r="U498" s="116"/>
      <c r="V498" s="113"/>
      <c r="W498" s="155" t="str">
        <f t="shared" si="175"/>
        <v/>
      </c>
      <c r="X498" s="26" t="str">
        <f t="shared" si="154"/>
        <v/>
      </c>
      <c r="Y498" s="26" t="str">
        <f t="shared" si="155"/>
        <v/>
      </c>
      <c r="Z498" s="26" t="str">
        <f t="shared" si="156"/>
        <v/>
      </c>
      <c r="AA498" s="26" t="str">
        <f t="shared" si="157"/>
        <v/>
      </c>
      <c r="AB498" s="26" t="str">
        <f t="shared" si="158"/>
        <v/>
      </c>
      <c r="AC498" s="26" t="str">
        <f t="shared" si="159"/>
        <v/>
      </c>
      <c r="AD498" s="26" t="str">
        <f>IF(OR(ISBLANK(U498),ISBLANK(Q498),U498="-"),"",IF(ISNA(MATCH(U498,libtwolang,0)),FALSE,IF(AND(Z498=TRUE,INDEX(codetform,MATCH(Qualifikation!Q498,libtform,0))&gt;=10311000,INDEX(codetform,MATCH(Qualifikation!Q498,libtform,0))&lt;=10319900),IF(AND(INDEX(codetwolang,MATCH(Qualifikation!U498,libtwolang,0))&gt;=1,INDEX(codetwolang,MATCH(Qualifikation!U498,libtwolang,0))&lt;=999),TRUE,FALSE),IF(AND(INDEX(codetwolang,MATCH(Qualifikation!U498,libtwolang,0))&gt;=10,INDEX(codetwolang,MATCH(Qualifikation!U498,libtwolang,0))&lt;=99),FALSE,TRUE))))</f>
        <v/>
      </c>
      <c r="AE498" s="26" t="str">
        <f t="shared" si="173"/>
        <v/>
      </c>
      <c r="AF498" s="62" t="str">
        <f t="shared" si="160"/>
        <v/>
      </c>
    </row>
    <row r="499" spans="1:32" x14ac:dyDescent="0.2">
      <c r="A499" s="46" t="str">
        <f t="shared" si="174"/>
        <v/>
      </c>
      <c r="B499" s="46" t="str">
        <f t="shared" si="161"/>
        <v/>
      </c>
      <c r="C499" s="71" t="str">
        <f t="shared" si="162"/>
        <v/>
      </c>
      <c r="D499" s="62" t="str">
        <f t="shared" si="163"/>
        <v/>
      </c>
      <c r="E499" s="62" t="str">
        <f t="shared" si="164"/>
        <v/>
      </c>
      <c r="F499" s="72" t="str">
        <f t="shared" si="165"/>
        <v/>
      </c>
      <c r="G499" s="72" t="str">
        <f t="shared" si="166"/>
        <v/>
      </c>
      <c r="H499" s="63" t="str">
        <f t="shared" si="167"/>
        <v/>
      </c>
      <c r="I499" s="63" t="str">
        <f t="shared" si="168"/>
        <v/>
      </c>
      <c r="J499" s="70" t="str">
        <f t="shared" si="169"/>
        <v/>
      </c>
      <c r="K499" s="70" t="str">
        <f t="shared" si="170"/>
        <v/>
      </c>
      <c r="L499" s="122" t="str">
        <f t="shared" si="171"/>
        <v/>
      </c>
      <c r="M499" s="122" t="str">
        <f t="shared" si="172"/>
        <v/>
      </c>
      <c r="N499" s="121" t="str">
        <f>IF(B499&lt;&gt;"",IF(INDEX(ctrlage,B499)=TRUE,Lieferung!$B$15-(YEAR(INDEX(pgebdat,B499))),""),"")</f>
        <v/>
      </c>
      <c r="O499" s="115"/>
      <c r="P499" s="113"/>
      <c r="Q499" s="116"/>
      <c r="R499" s="149"/>
      <c r="S499" s="116"/>
      <c r="T499" s="116"/>
      <c r="U499" s="116"/>
      <c r="V499" s="113"/>
      <c r="W499" s="155" t="str">
        <f t="shared" si="175"/>
        <v/>
      </c>
      <c r="X499" s="26" t="str">
        <f t="shared" si="154"/>
        <v/>
      </c>
      <c r="Y499" s="26" t="str">
        <f t="shared" si="155"/>
        <v/>
      </c>
      <c r="Z499" s="26" t="str">
        <f t="shared" si="156"/>
        <v/>
      </c>
      <c r="AA499" s="26" t="str">
        <f t="shared" si="157"/>
        <v/>
      </c>
      <c r="AB499" s="26" t="str">
        <f t="shared" si="158"/>
        <v/>
      </c>
      <c r="AC499" s="26" t="str">
        <f t="shared" si="159"/>
        <v/>
      </c>
      <c r="AD499" s="26" t="str">
        <f>IF(OR(ISBLANK(U499),ISBLANK(Q499),U499="-"),"",IF(ISNA(MATCH(U499,libtwolang,0)),FALSE,IF(AND(Z499=TRUE,INDEX(codetform,MATCH(Qualifikation!Q499,libtform,0))&gt;=10311000,INDEX(codetform,MATCH(Qualifikation!Q499,libtform,0))&lt;=10319900),IF(AND(INDEX(codetwolang,MATCH(Qualifikation!U499,libtwolang,0))&gt;=1,INDEX(codetwolang,MATCH(Qualifikation!U499,libtwolang,0))&lt;=999),TRUE,FALSE),IF(AND(INDEX(codetwolang,MATCH(Qualifikation!U499,libtwolang,0))&gt;=10,INDEX(codetwolang,MATCH(Qualifikation!U499,libtwolang,0))&lt;=99),FALSE,TRUE))))</f>
        <v/>
      </c>
      <c r="AE499" s="26" t="str">
        <f t="shared" si="173"/>
        <v/>
      </c>
      <c r="AF499" s="62" t="str">
        <f t="shared" si="160"/>
        <v/>
      </c>
    </row>
    <row r="500" spans="1:32" x14ac:dyDescent="0.2">
      <c r="A500" s="46" t="str">
        <f t="shared" si="174"/>
        <v/>
      </c>
      <c r="B500" s="46" t="str">
        <f t="shared" si="161"/>
        <v/>
      </c>
      <c r="C500" s="71" t="str">
        <f t="shared" si="162"/>
        <v/>
      </c>
      <c r="D500" s="62" t="str">
        <f t="shared" si="163"/>
        <v/>
      </c>
      <c r="E500" s="62" t="str">
        <f t="shared" si="164"/>
        <v/>
      </c>
      <c r="F500" s="72" t="str">
        <f t="shared" si="165"/>
        <v/>
      </c>
      <c r="G500" s="72" t="str">
        <f t="shared" si="166"/>
        <v/>
      </c>
      <c r="H500" s="63" t="str">
        <f t="shared" si="167"/>
        <v/>
      </c>
      <c r="I500" s="63" t="str">
        <f t="shared" si="168"/>
        <v/>
      </c>
      <c r="J500" s="70" t="str">
        <f t="shared" si="169"/>
        <v/>
      </c>
      <c r="K500" s="70" t="str">
        <f t="shared" si="170"/>
        <v/>
      </c>
      <c r="L500" s="122" t="str">
        <f t="shared" si="171"/>
        <v/>
      </c>
      <c r="M500" s="122" t="str">
        <f t="shared" si="172"/>
        <v/>
      </c>
      <c r="N500" s="121" t="str">
        <f>IF(B500&lt;&gt;"",IF(INDEX(ctrlage,B500)=TRUE,Lieferung!$B$15-(YEAR(INDEX(pgebdat,B500))),""),"")</f>
        <v/>
      </c>
      <c r="O500" s="115"/>
      <c r="P500" s="113"/>
      <c r="Q500" s="116"/>
      <c r="R500" s="149"/>
      <c r="S500" s="116"/>
      <c r="T500" s="116"/>
      <c r="U500" s="116"/>
      <c r="V500" s="113"/>
      <c r="W500" s="155" t="str">
        <f t="shared" si="175"/>
        <v/>
      </c>
      <c r="X500" s="26" t="str">
        <f t="shared" si="154"/>
        <v/>
      </c>
      <c r="Y500" s="26" t="str">
        <f t="shared" si="155"/>
        <v/>
      </c>
      <c r="Z500" s="26" t="str">
        <f t="shared" si="156"/>
        <v/>
      </c>
      <c r="AA500" s="26" t="str">
        <f t="shared" si="157"/>
        <v/>
      </c>
      <c r="AB500" s="26" t="str">
        <f t="shared" si="158"/>
        <v/>
      </c>
      <c r="AC500" s="26" t="str">
        <f t="shared" si="159"/>
        <v/>
      </c>
      <c r="AD500" s="26" t="str">
        <f>IF(OR(ISBLANK(U500),ISBLANK(Q500),U500="-"),"",IF(ISNA(MATCH(U500,libtwolang,0)),FALSE,IF(AND(Z500=TRUE,INDEX(codetform,MATCH(Qualifikation!Q500,libtform,0))&gt;=10311000,INDEX(codetform,MATCH(Qualifikation!Q500,libtform,0))&lt;=10319900),IF(AND(INDEX(codetwolang,MATCH(Qualifikation!U500,libtwolang,0))&gt;=1,INDEX(codetwolang,MATCH(Qualifikation!U500,libtwolang,0))&lt;=999),TRUE,FALSE),IF(AND(INDEX(codetwolang,MATCH(Qualifikation!U500,libtwolang,0))&gt;=10,INDEX(codetwolang,MATCH(Qualifikation!U500,libtwolang,0))&lt;=99),FALSE,TRUE))))</f>
        <v/>
      </c>
      <c r="AE500" s="26" t="str">
        <f t="shared" si="173"/>
        <v/>
      </c>
      <c r="AF500" s="62" t="str">
        <f t="shared" si="160"/>
        <v/>
      </c>
    </row>
    <row r="501" spans="1:32" x14ac:dyDescent="0.2">
      <c r="A501" s="46" t="str">
        <f t="shared" si="174"/>
        <v/>
      </c>
      <c r="B501" s="46" t="str">
        <f t="shared" si="161"/>
        <v/>
      </c>
      <c r="C501" s="71" t="str">
        <f t="shared" si="162"/>
        <v/>
      </c>
      <c r="D501" s="62" t="str">
        <f t="shared" si="163"/>
        <v/>
      </c>
      <c r="E501" s="62" t="str">
        <f t="shared" si="164"/>
        <v/>
      </c>
      <c r="F501" s="72" t="str">
        <f t="shared" si="165"/>
        <v/>
      </c>
      <c r="G501" s="72" t="str">
        <f t="shared" si="166"/>
        <v/>
      </c>
      <c r="H501" s="63" t="str">
        <f t="shared" si="167"/>
        <v/>
      </c>
      <c r="I501" s="63" t="str">
        <f t="shared" si="168"/>
        <v/>
      </c>
      <c r="J501" s="70" t="str">
        <f t="shared" si="169"/>
        <v/>
      </c>
      <c r="K501" s="70" t="str">
        <f t="shared" si="170"/>
        <v/>
      </c>
      <c r="L501" s="122" t="str">
        <f t="shared" si="171"/>
        <v/>
      </c>
      <c r="M501" s="122" t="str">
        <f t="shared" si="172"/>
        <v/>
      </c>
      <c r="N501" s="121" t="str">
        <f>IF(B501&lt;&gt;"",IF(INDEX(ctrlage,B501)=TRUE,Lieferung!$B$15-(YEAR(INDEX(pgebdat,B501))),""),"")</f>
        <v/>
      </c>
      <c r="O501" s="115"/>
      <c r="P501" s="113"/>
      <c r="Q501" s="116"/>
      <c r="R501" s="149"/>
      <c r="S501" s="116"/>
      <c r="T501" s="116"/>
      <c r="U501" s="116"/>
      <c r="V501" s="113"/>
      <c r="W501" s="155" t="str">
        <f t="shared" si="175"/>
        <v/>
      </c>
      <c r="X501" s="26" t="str">
        <f t="shared" si="154"/>
        <v/>
      </c>
      <c r="Y501" s="26" t="str">
        <f t="shared" si="155"/>
        <v/>
      </c>
      <c r="Z501" s="26" t="str">
        <f t="shared" si="156"/>
        <v/>
      </c>
      <c r="AA501" s="26" t="str">
        <f t="shared" si="157"/>
        <v/>
      </c>
      <c r="AB501" s="26" t="str">
        <f t="shared" si="158"/>
        <v/>
      </c>
      <c r="AC501" s="26" t="str">
        <f t="shared" si="159"/>
        <v/>
      </c>
      <c r="AD501" s="26" t="str">
        <f>IF(OR(ISBLANK(U501),ISBLANK(Q501),U501="-"),"",IF(ISNA(MATCH(U501,libtwolang,0)),FALSE,IF(AND(Z501=TRUE,INDEX(codetform,MATCH(Qualifikation!Q501,libtform,0))&gt;=10311000,INDEX(codetform,MATCH(Qualifikation!Q501,libtform,0))&lt;=10319900),IF(AND(INDEX(codetwolang,MATCH(Qualifikation!U501,libtwolang,0))&gt;=1,INDEX(codetwolang,MATCH(Qualifikation!U501,libtwolang,0))&lt;=999),TRUE,FALSE),IF(AND(INDEX(codetwolang,MATCH(Qualifikation!U501,libtwolang,0))&gt;=10,INDEX(codetwolang,MATCH(Qualifikation!U501,libtwolang,0))&lt;=99),FALSE,TRUE))))</f>
        <v/>
      </c>
      <c r="AE501" s="26" t="str">
        <f t="shared" si="173"/>
        <v/>
      </c>
      <c r="AF501" s="62" t="str">
        <f t="shared" si="160"/>
        <v/>
      </c>
    </row>
    <row r="502" spans="1:32" x14ac:dyDescent="0.2">
      <c r="A502" s="46" t="str">
        <f t="shared" si="174"/>
        <v/>
      </c>
      <c r="B502" s="46" t="str">
        <f t="shared" si="161"/>
        <v/>
      </c>
      <c r="C502" s="71" t="str">
        <f t="shared" si="162"/>
        <v/>
      </c>
      <c r="D502" s="62" t="str">
        <f t="shared" si="163"/>
        <v/>
      </c>
      <c r="E502" s="62" t="str">
        <f t="shared" si="164"/>
        <v/>
      </c>
      <c r="F502" s="72" t="str">
        <f t="shared" si="165"/>
        <v/>
      </c>
      <c r="G502" s="72" t="str">
        <f t="shared" si="166"/>
        <v/>
      </c>
      <c r="H502" s="63" t="str">
        <f t="shared" si="167"/>
        <v/>
      </c>
      <c r="I502" s="63" t="str">
        <f t="shared" si="168"/>
        <v/>
      </c>
      <c r="J502" s="70" t="str">
        <f t="shared" si="169"/>
        <v/>
      </c>
      <c r="K502" s="70" t="str">
        <f t="shared" si="170"/>
        <v/>
      </c>
      <c r="L502" s="122" t="str">
        <f t="shared" si="171"/>
        <v/>
      </c>
      <c r="M502" s="122" t="str">
        <f t="shared" si="172"/>
        <v/>
      </c>
      <c r="N502" s="121" t="str">
        <f>IF(B502&lt;&gt;"",IF(INDEX(ctrlage,B502)=TRUE,Lieferung!$B$15-(YEAR(INDEX(pgebdat,B502))),""),"")</f>
        <v/>
      </c>
      <c r="O502" s="115"/>
      <c r="P502" s="113"/>
      <c r="Q502" s="116"/>
      <c r="R502" s="149"/>
      <c r="S502" s="116"/>
      <c r="T502" s="116"/>
      <c r="U502" s="116"/>
      <c r="V502" s="113"/>
      <c r="W502" s="155" t="str">
        <f t="shared" si="175"/>
        <v/>
      </c>
      <c r="X502" s="26" t="str">
        <f t="shared" si="154"/>
        <v/>
      </c>
      <c r="Y502" s="26" t="str">
        <f t="shared" si="155"/>
        <v/>
      </c>
      <c r="Z502" s="26" t="str">
        <f t="shared" si="156"/>
        <v/>
      </c>
      <c r="AA502" s="26" t="str">
        <f t="shared" si="157"/>
        <v/>
      </c>
      <c r="AB502" s="26" t="str">
        <f t="shared" si="158"/>
        <v/>
      </c>
      <c r="AC502" s="26" t="str">
        <f t="shared" si="159"/>
        <v/>
      </c>
      <c r="AD502" s="26" t="str">
        <f>IF(OR(ISBLANK(U502),ISBLANK(Q502),U502="-"),"",IF(ISNA(MATCH(U502,libtwolang,0)),FALSE,IF(AND(Z502=TRUE,INDEX(codetform,MATCH(Qualifikation!Q502,libtform,0))&gt;=10311000,INDEX(codetform,MATCH(Qualifikation!Q502,libtform,0))&lt;=10319900),IF(AND(INDEX(codetwolang,MATCH(Qualifikation!U502,libtwolang,0))&gt;=1,INDEX(codetwolang,MATCH(Qualifikation!U502,libtwolang,0))&lt;=999),TRUE,FALSE),IF(AND(INDEX(codetwolang,MATCH(Qualifikation!U502,libtwolang,0))&gt;=10,INDEX(codetwolang,MATCH(Qualifikation!U502,libtwolang,0))&lt;=99),FALSE,TRUE))))</f>
        <v/>
      </c>
      <c r="AE502" s="26" t="str">
        <f t="shared" si="173"/>
        <v/>
      </c>
      <c r="AF502" s="62" t="str">
        <f t="shared" si="160"/>
        <v/>
      </c>
    </row>
    <row r="503" spans="1:32" x14ac:dyDescent="0.2">
      <c r="A503" s="46" t="str">
        <f t="shared" si="174"/>
        <v/>
      </c>
      <c r="B503" s="46" t="str">
        <f t="shared" si="161"/>
        <v/>
      </c>
      <c r="C503" s="71" t="str">
        <f t="shared" si="162"/>
        <v/>
      </c>
      <c r="D503" s="62" t="str">
        <f t="shared" si="163"/>
        <v/>
      </c>
      <c r="E503" s="62" t="str">
        <f t="shared" si="164"/>
        <v/>
      </c>
      <c r="F503" s="72" t="str">
        <f t="shared" si="165"/>
        <v/>
      </c>
      <c r="G503" s="72" t="str">
        <f t="shared" si="166"/>
        <v/>
      </c>
      <c r="H503" s="63" t="str">
        <f t="shared" si="167"/>
        <v/>
      </c>
      <c r="I503" s="63" t="str">
        <f t="shared" si="168"/>
        <v/>
      </c>
      <c r="J503" s="70" t="str">
        <f t="shared" si="169"/>
        <v/>
      </c>
      <c r="K503" s="70" t="str">
        <f t="shared" si="170"/>
        <v/>
      </c>
      <c r="L503" s="122" t="str">
        <f t="shared" si="171"/>
        <v/>
      </c>
      <c r="M503" s="122" t="str">
        <f t="shared" si="172"/>
        <v/>
      </c>
      <c r="N503" s="121" t="str">
        <f>IF(B503&lt;&gt;"",IF(INDEX(ctrlage,B503)=TRUE,Lieferung!$B$15-(YEAR(INDEX(pgebdat,B503))),""),"")</f>
        <v/>
      </c>
      <c r="O503" s="115"/>
      <c r="P503" s="113"/>
      <c r="Q503" s="116"/>
      <c r="R503" s="149"/>
      <c r="S503" s="116"/>
      <c r="T503" s="116"/>
      <c r="U503" s="116"/>
      <c r="V503" s="113"/>
      <c r="W503" s="155" t="str">
        <f t="shared" si="175"/>
        <v/>
      </c>
      <c r="X503" s="26" t="str">
        <f t="shared" si="154"/>
        <v/>
      </c>
      <c r="Y503" s="26" t="str">
        <f t="shared" si="155"/>
        <v/>
      </c>
      <c r="Z503" s="26" t="str">
        <f t="shared" si="156"/>
        <v/>
      </c>
      <c r="AA503" s="26" t="str">
        <f t="shared" si="157"/>
        <v/>
      </c>
      <c r="AB503" s="26" t="str">
        <f t="shared" si="158"/>
        <v/>
      </c>
      <c r="AC503" s="26" t="str">
        <f t="shared" si="159"/>
        <v/>
      </c>
      <c r="AD503" s="26" t="str">
        <f>IF(OR(ISBLANK(U503),ISBLANK(Q503),U503="-"),"",IF(ISNA(MATCH(U503,libtwolang,0)),FALSE,IF(AND(Z503=TRUE,INDEX(codetform,MATCH(Qualifikation!Q503,libtform,0))&gt;=10311000,INDEX(codetform,MATCH(Qualifikation!Q503,libtform,0))&lt;=10319900),IF(AND(INDEX(codetwolang,MATCH(Qualifikation!U503,libtwolang,0))&gt;=1,INDEX(codetwolang,MATCH(Qualifikation!U503,libtwolang,0))&lt;=999),TRUE,FALSE),IF(AND(INDEX(codetwolang,MATCH(Qualifikation!U503,libtwolang,0))&gt;=10,INDEX(codetwolang,MATCH(Qualifikation!U503,libtwolang,0))&lt;=99),FALSE,TRUE))))</f>
        <v/>
      </c>
      <c r="AE503" s="26" t="str">
        <f t="shared" si="173"/>
        <v/>
      </c>
      <c r="AF503" s="62" t="str">
        <f t="shared" si="160"/>
        <v/>
      </c>
    </row>
    <row r="504" spans="1:32" x14ac:dyDescent="0.2">
      <c r="A504" s="46" t="str">
        <f t="shared" si="174"/>
        <v/>
      </c>
      <c r="B504" s="46" t="str">
        <f t="shared" si="161"/>
        <v/>
      </c>
      <c r="C504" s="71" t="str">
        <f t="shared" si="162"/>
        <v/>
      </c>
      <c r="D504" s="62" t="str">
        <f t="shared" si="163"/>
        <v/>
      </c>
      <c r="E504" s="62" t="str">
        <f t="shared" si="164"/>
        <v/>
      </c>
      <c r="F504" s="72" t="str">
        <f t="shared" si="165"/>
        <v/>
      </c>
      <c r="G504" s="72" t="str">
        <f t="shared" si="166"/>
        <v/>
      </c>
      <c r="H504" s="63" t="str">
        <f t="shared" si="167"/>
        <v/>
      </c>
      <c r="I504" s="63" t="str">
        <f t="shared" si="168"/>
        <v/>
      </c>
      <c r="J504" s="70" t="str">
        <f t="shared" si="169"/>
        <v/>
      </c>
      <c r="K504" s="70" t="str">
        <f t="shared" si="170"/>
        <v/>
      </c>
      <c r="L504" s="122" t="str">
        <f t="shared" si="171"/>
        <v/>
      </c>
      <c r="M504" s="122" t="str">
        <f t="shared" si="172"/>
        <v/>
      </c>
      <c r="N504" s="121" t="str">
        <f>IF(B504&lt;&gt;"",IF(INDEX(ctrlage,B504)=TRUE,Lieferung!$B$15-(YEAR(INDEX(pgebdat,B504))),""),"")</f>
        <v/>
      </c>
      <c r="O504" s="115"/>
      <c r="P504" s="113"/>
      <c r="Q504" s="116"/>
      <c r="R504" s="149"/>
      <c r="S504" s="116"/>
      <c r="T504" s="116"/>
      <c r="U504" s="116"/>
      <c r="V504" s="113"/>
      <c r="W504" s="155" t="str">
        <f t="shared" si="175"/>
        <v/>
      </c>
      <c r="X504" s="26" t="str">
        <f t="shared" ref="X504:X567" si="176">IF(ISBLANK(O504),"",IF(OR(ISNA(MATCH(O504,persid,0)),O504="-"),FALSE,TRUE))</f>
        <v/>
      </c>
      <c r="Y504" s="26" t="str">
        <f t="shared" ref="Y504:Y567" si="177">IF(ISBLANK(P504),"",IF(OR(ISNA(MATCH(P504,libinst,0)),P504="-"),FALSE,TRUE))</f>
        <v/>
      </c>
      <c r="Z504" s="26" t="str">
        <f t="shared" ref="Z504:Z567" si="178">IF(ISBLANK(Q504),"",IF(OR(ISNA(MATCH(Q504,libtform,0)),Q504="-"),FALSE,TRUE))</f>
        <v/>
      </c>
      <c r="AA504" s="26" t="str">
        <f t="shared" ref="AA504:AA567" si="179">IF(ISBLANK(R504),"",IF(AND(R504 &gt; DATE(1925,1,1),R504 &lt; DATE(2100,1,1)),TRUE,FALSE))</f>
        <v/>
      </c>
      <c r="AB504" s="26" t="str">
        <f t="shared" ref="AB504:AB567" si="180">IF(ISBLANK(S504),"",IF(AND(S504 &gt;=1,S504 &lt;=9),TRUE,FALSE))</f>
        <v/>
      </c>
      <c r="AC504" s="26" t="str">
        <f t="shared" ref="AC504:AC567" si="181">IF(ISBLANK(T504),"",IF(OR(ISNA(MATCH(T504,libresult,0)),T504="-"),FALSE,TRUE))</f>
        <v/>
      </c>
      <c r="AD504" s="26" t="str">
        <f>IF(OR(ISBLANK(U504),ISBLANK(Q504),U504="-"),"",IF(ISNA(MATCH(U504,libtwolang,0)),FALSE,IF(AND(Z504=TRUE,INDEX(codetform,MATCH(Qualifikation!Q504,libtform,0))&gt;=10311000,INDEX(codetform,MATCH(Qualifikation!Q504,libtform,0))&lt;=10319900),IF(AND(INDEX(codetwolang,MATCH(Qualifikation!U504,libtwolang,0))&gt;=1,INDEX(codetwolang,MATCH(Qualifikation!U504,libtwolang,0))&lt;=999),TRUE,FALSE),IF(AND(INDEX(codetwolang,MATCH(Qualifikation!U504,libtwolang,0))&gt;=10,INDEX(codetwolang,MATCH(Qualifikation!U504,libtwolang,0))&lt;=99),FALSE,TRUE))))</f>
        <v/>
      </c>
      <c r="AE504" s="26" t="str">
        <f t="shared" si="173"/>
        <v/>
      </c>
      <c r="AF504" s="62" t="str">
        <f t="shared" ref="AF504:AF567" si="182">IF(A504="","",1)</f>
        <v/>
      </c>
    </row>
    <row r="505" spans="1:32" x14ac:dyDescent="0.2">
      <c r="A505" s="46" t="str">
        <f t="shared" si="174"/>
        <v/>
      </c>
      <c r="B505" s="46" t="str">
        <f t="shared" si="161"/>
        <v/>
      </c>
      <c r="C505" s="71" t="str">
        <f t="shared" si="162"/>
        <v/>
      </c>
      <c r="D505" s="62" t="str">
        <f t="shared" si="163"/>
        <v/>
      </c>
      <c r="E505" s="62" t="str">
        <f t="shared" si="164"/>
        <v/>
      </c>
      <c r="F505" s="72" t="str">
        <f t="shared" si="165"/>
        <v/>
      </c>
      <c r="G505" s="72" t="str">
        <f t="shared" si="166"/>
        <v/>
      </c>
      <c r="H505" s="63" t="str">
        <f t="shared" si="167"/>
        <v/>
      </c>
      <c r="I505" s="63" t="str">
        <f t="shared" si="168"/>
        <v/>
      </c>
      <c r="J505" s="70" t="str">
        <f t="shared" si="169"/>
        <v/>
      </c>
      <c r="K505" s="70" t="str">
        <f t="shared" si="170"/>
        <v/>
      </c>
      <c r="L505" s="122" t="str">
        <f t="shared" si="171"/>
        <v/>
      </c>
      <c r="M505" s="122" t="str">
        <f t="shared" si="172"/>
        <v/>
      </c>
      <c r="N505" s="121" t="str">
        <f>IF(B505&lt;&gt;"",IF(INDEX(ctrlage,B505)=TRUE,Lieferung!$B$15-(YEAR(INDEX(pgebdat,B505))),""),"")</f>
        <v/>
      </c>
      <c r="O505" s="115"/>
      <c r="P505" s="113"/>
      <c r="Q505" s="116"/>
      <c r="R505" s="149"/>
      <c r="S505" s="116"/>
      <c r="T505" s="116"/>
      <c r="U505" s="116"/>
      <c r="V505" s="113"/>
      <c r="W505" s="155" t="str">
        <f t="shared" si="175"/>
        <v/>
      </c>
      <c r="X505" s="26" t="str">
        <f t="shared" si="176"/>
        <v/>
      </c>
      <c r="Y505" s="26" t="str">
        <f t="shared" si="177"/>
        <v/>
      </c>
      <c r="Z505" s="26" t="str">
        <f t="shared" si="178"/>
        <v/>
      </c>
      <c r="AA505" s="26" t="str">
        <f t="shared" si="179"/>
        <v/>
      </c>
      <c r="AB505" s="26" t="str">
        <f t="shared" si="180"/>
        <v/>
      </c>
      <c r="AC505" s="26" t="str">
        <f t="shared" si="181"/>
        <v/>
      </c>
      <c r="AD505" s="26" t="str">
        <f>IF(OR(ISBLANK(U505),ISBLANK(Q505),U505="-"),"",IF(ISNA(MATCH(U505,libtwolang,0)),FALSE,IF(AND(Z505=TRUE,INDEX(codetform,MATCH(Qualifikation!Q505,libtform,0))&gt;=10311000,INDEX(codetform,MATCH(Qualifikation!Q505,libtform,0))&lt;=10319900),IF(AND(INDEX(codetwolang,MATCH(Qualifikation!U505,libtwolang,0))&gt;=1,INDEX(codetwolang,MATCH(Qualifikation!U505,libtwolang,0))&lt;=999),TRUE,FALSE),IF(AND(INDEX(codetwolang,MATCH(Qualifikation!U505,libtwolang,0))&gt;=10,INDEX(codetwolang,MATCH(Qualifikation!U505,libtwolang,0))&lt;=99),FALSE,TRUE))))</f>
        <v/>
      </c>
      <c r="AE505" s="26" t="str">
        <f t="shared" si="173"/>
        <v/>
      </c>
      <c r="AF505" s="62" t="str">
        <f t="shared" si="182"/>
        <v/>
      </c>
    </row>
    <row r="506" spans="1:32" x14ac:dyDescent="0.2">
      <c r="A506" s="46" t="str">
        <f t="shared" si="174"/>
        <v/>
      </c>
      <c r="B506" s="46" t="str">
        <f t="shared" si="161"/>
        <v/>
      </c>
      <c r="C506" s="71" t="str">
        <f t="shared" si="162"/>
        <v/>
      </c>
      <c r="D506" s="62" t="str">
        <f t="shared" si="163"/>
        <v/>
      </c>
      <c r="E506" s="62" t="str">
        <f t="shared" si="164"/>
        <v/>
      </c>
      <c r="F506" s="72" t="str">
        <f t="shared" si="165"/>
        <v/>
      </c>
      <c r="G506" s="72" t="str">
        <f t="shared" si="166"/>
        <v/>
      </c>
      <c r="H506" s="63" t="str">
        <f t="shared" si="167"/>
        <v/>
      </c>
      <c r="I506" s="63" t="str">
        <f t="shared" si="168"/>
        <v/>
      </c>
      <c r="J506" s="70" t="str">
        <f t="shared" si="169"/>
        <v/>
      </c>
      <c r="K506" s="70" t="str">
        <f t="shared" si="170"/>
        <v/>
      </c>
      <c r="L506" s="122" t="str">
        <f t="shared" si="171"/>
        <v/>
      </c>
      <c r="M506" s="122" t="str">
        <f t="shared" si="172"/>
        <v/>
      </c>
      <c r="N506" s="121" t="str">
        <f>IF(B506&lt;&gt;"",IF(INDEX(ctrlage,B506)=TRUE,Lieferung!$B$15-(YEAR(INDEX(pgebdat,B506))),""),"")</f>
        <v/>
      </c>
      <c r="O506" s="115"/>
      <c r="P506" s="113"/>
      <c r="Q506" s="116"/>
      <c r="R506" s="149"/>
      <c r="S506" s="116"/>
      <c r="T506" s="116"/>
      <c r="U506" s="116"/>
      <c r="V506" s="113"/>
      <c r="W506" s="155" t="str">
        <f t="shared" si="175"/>
        <v/>
      </c>
      <c r="X506" s="26" t="str">
        <f t="shared" si="176"/>
        <v/>
      </c>
      <c r="Y506" s="26" t="str">
        <f t="shared" si="177"/>
        <v/>
      </c>
      <c r="Z506" s="26" t="str">
        <f t="shared" si="178"/>
        <v/>
      </c>
      <c r="AA506" s="26" t="str">
        <f t="shared" si="179"/>
        <v/>
      </c>
      <c r="AB506" s="26" t="str">
        <f t="shared" si="180"/>
        <v/>
      </c>
      <c r="AC506" s="26" t="str">
        <f t="shared" si="181"/>
        <v/>
      </c>
      <c r="AD506" s="26" t="str">
        <f>IF(OR(ISBLANK(U506),ISBLANK(Q506),U506="-"),"",IF(ISNA(MATCH(U506,libtwolang,0)),FALSE,IF(AND(Z506=TRUE,INDEX(codetform,MATCH(Qualifikation!Q506,libtform,0))&gt;=10311000,INDEX(codetform,MATCH(Qualifikation!Q506,libtform,0))&lt;=10319900),IF(AND(INDEX(codetwolang,MATCH(Qualifikation!U506,libtwolang,0))&gt;=1,INDEX(codetwolang,MATCH(Qualifikation!U506,libtwolang,0))&lt;=999),TRUE,FALSE),IF(AND(INDEX(codetwolang,MATCH(Qualifikation!U506,libtwolang,0))&gt;=10,INDEX(codetwolang,MATCH(Qualifikation!U506,libtwolang,0))&lt;=99),FALSE,TRUE))))</f>
        <v/>
      </c>
      <c r="AE506" s="26" t="str">
        <f t="shared" si="173"/>
        <v/>
      </c>
      <c r="AF506" s="62" t="str">
        <f t="shared" si="182"/>
        <v/>
      </c>
    </row>
    <row r="507" spans="1:32" x14ac:dyDescent="0.2">
      <c r="A507" s="46" t="str">
        <f t="shared" si="174"/>
        <v/>
      </c>
      <c r="B507" s="46" t="str">
        <f t="shared" si="161"/>
        <v/>
      </c>
      <c r="C507" s="71" t="str">
        <f t="shared" si="162"/>
        <v/>
      </c>
      <c r="D507" s="62" t="str">
        <f t="shared" si="163"/>
        <v/>
      </c>
      <c r="E507" s="62" t="str">
        <f t="shared" si="164"/>
        <v/>
      </c>
      <c r="F507" s="72" t="str">
        <f t="shared" si="165"/>
        <v/>
      </c>
      <c r="G507" s="72" t="str">
        <f t="shared" si="166"/>
        <v/>
      </c>
      <c r="H507" s="63" t="str">
        <f t="shared" si="167"/>
        <v/>
      </c>
      <c r="I507" s="63" t="str">
        <f t="shared" si="168"/>
        <v/>
      </c>
      <c r="J507" s="70" t="str">
        <f t="shared" si="169"/>
        <v/>
      </c>
      <c r="K507" s="70" t="str">
        <f t="shared" si="170"/>
        <v/>
      </c>
      <c r="L507" s="122" t="str">
        <f t="shared" si="171"/>
        <v/>
      </c>
      <c r="M507" s="122" t="str">
        <f t="shared" si="172"/>
        <v/>
      </c>
      <c r="N507" s="121" t="str">
        <f>IF(B507&lt;&gt;"",IF(INDEX(ctrlage,B507)=TRUE,Lieferung!$B$15-(YEAR(INDEX(pgebdat,B507))),""),"")</f>
        <v/>
      </c>
      <c r="O507" s="115"/>
      <c r="P507" s="113"/>
      <c r="Q507" s="116"/>
      <c r="R507" s="149"/>
      <c r="S507" s="116"/>
      <c r="T507" s="116"/>
      <c r="U507" s="116"/>
      <c r="V507" s="113"/>
      <c r="W507" s="155" t="str">
        <f t="shared" si="175"/>
        <v/>
      </c>
      <c r="X507" s="26" t="str">
        <f t="shared" si="176"/>
        <v/>
      </c>
      <c r="Y507" s="26" t="str">
        <f t="shared" si="177"/>
        <v/>
      </c>
      <c r="Z507" s="26" t="str">
        <f t="shared" si="178"/>
        <v/>
      </c>
      <c r="AA507" s="26" t="str">
        <f t="shared" si="179"/>
        <v/>
      </c>
      <c r="AB507" s="26" t="str">
        <f t="shared" si="180"/>
        <v/>
      </c>
      <c r="AC507" s="26" t="str">
        <f t="shared" si="181"/>
        <v/>
      </c>
      <c r="AD507" s="26" t="str">
        <f>IF(OR(ISBLANK(U507),ISBLANK(Q507),U507="-"),"",IF(ISNA(MATCH(U507,libtwolang,0)),FALSE,IF(AND(Z507=TRUE,INDEX(codetform,MATCH(Qualifikation!Q507,libtform,0))&gt;=10311000,INDEX(codetform,MATCH(Qualifikation!Q507,libtform,0))&lt;=10319900),IF(AND(INDEX(codetwolang,MATCH(Qualifikation!U507,libtwolang,0))&gt;=1,INDEX(codetwolang,MATCH(Qualifikation!U507,libtwolang,0))&lt;=999),TRUE,FALSE),IF(AND(INDEX(codetwolang,MATCH(Qualifikation!U507,libtwolang,0))&gt;=10,INDEX(codetwolang,MATCH(Qualifikation!U507,libtwolang,0))&lt;=99),FALSE,TRUE))))</f>
        <v/>
      </c>
      <c r="AE507" s="26" t="str">
        <f t="shared" si="173"/>
        <v/>
      </c>
      <c r="AF507" s="62" t="str">
        <f t="shared" si="182"/>
        <v/>
      </c>
    </row>
    <row r="508" spans="1:32" x14ac:dyDescent="0.2">
      <c r="A508" s="46" t="str">
        <f t="shared" si="174"/>
        <v/>
      </c>
      <c r="B508" s="46" t="str">
        <f t="shared" si="161"/>
        <v/>
      </c>
      <c r="C508" s="71" t="str">
        <f t="shared" si="162"/>
        <v/>
      </c>
      <c r="D508" s="62" t="str">
        <f t="shared" si="163"/>
        <v/>
      </c>
      <c r="E508" s="62" t="str">
        <f t="shared" si="164"/>
        <v/>
      </c>
      <c r="F508" s="72" t="str">
        <f t="shared" si="165"/>
        <v/>
      </c>
      <c r="G508" s="72" t="str">
        <f t="shared" si="166"/>
        <v/>
      </c>
      <c r="H508" s="63" t="str">
        <f t="shared" si="167"/>
        <v/>
      </c>
      <c r="I508" s="63" t="str">
        <f t="shared" si="168"/>
        <v/>
      </c>
      <c r="J508" s="70" t="str">
        <f t="shared" si="169"/>
        <v/>
      </c>
      <c r="K508" s="70" t="str">
        <f t="shared" si="170"/>
        <v/>
      </c>
      <c r="L508" s="122" t="str">
        <f t="shared" si="171"/>
        <v/>
      </c>
      <c r="M508" s="122" t="str">
        <f t="shared" si="172"/>
        <v/>
      </c>
      <c r="N508" s="121" t="str">
        <f>IF(B508&lt;&gt;"",IF(INDEX(ctrlage,B508)=TRUE,Lieferung!$B$15-(YEAR(INDEX(pgebdat,B508))),""),"")</f>
        <v/>
      </c>
      <c r="O508" s="115"/>
      <c r="P508" s="113"/>
      <c r="Q508" s="116"/>
      <c r="R508" s="149"/>
      <c r="S508" s="116"/>
      <c r="T508" s="116"/>
      <c r="U508" s="116"/>
      <c r="V508" s="113"/>
      <c r="W508" s="155" t="str">
        <f t="shared" si="175"/>
        <v/>
      </c>
      <c r="X508" s="26" t="str">
        <f t="shared" si="176"/>
        <v/>
      </c>
      <c r="Y508" s="26" t="str">
        <f t="shared" si="177"/>
        <v/>
      </c>
      <c r="Z508" s="26" t="str">
        <f t="shared" si="178"/>
        <v/>
      </c>
      <c r="AA508" s="26" t="str">
        <f t="shared" si="179"/>
        <v/>
      </c>
      <c r="AB508" s="26" t="str">
        <f t="shared" si="180"/>
        <v/>
      </c>
      <c r="AC508" s="26" t="str">
        <f t="shared" si="181"/>
        <v/>
      </c>
      <c r="AD508" s="26" t="str">
        <f>IF(OR(ISBLANK(U508),ISBLANK(Q508),U508="-"),"",IF(ISNA(MATCH(U508,libtwolang,0)),FALSE,IF(AND(Z508=TRUE,INDEX(codetform,MATCH(Qualifikation!Q508,libtform,0))&gt;=10311000,INDEX(codetform,MATCH(Qualifikation!Q508,libtform,0))&lt;=10319900),IF(AND(INDEX(codetwolang,MATCH(Qualifikation!U508,libtwolang,0))&gt;=1,INDEX(codetwolang,MATCH(Qualifikation!U508,libtwolang,0))&lt;=999),TRUE,FALSE),IF(AND(INDEX(codetwolang,MATCH(Qualifikation!U508,libtwolang,0))&gt;=10,INDEX(codetwolang,MATCH(Qualifikation!U508,libtwolang,0))&lt;=99),FALSE,TRUE))))</f>
        <v/>
      </c>
      <c r="AE508" s="26" t="str">
        <f t="shared" si="173"/>
        <v/>
      </c>
      <c r="AF508" s="62" t="str">
        <f t="shared" si="182"/>
        <v/>
      </c>
    </row>
    <row r="509" spans="1:32" x14ac:dyDescent="0.2">
      <c r="A509" s="46" t="str">
        <f t="shared" si="174"/>
        <v/>
      </c>
      <c r="B509" s="46" t="str">
        <f t="shared" si="161"/>
        <v/>
      </c>
      <c r="C509" s="71" t="str">
        <f t="shared" si="162"/>
        <v/>
      </c>
      <c r="D509" s="62" t="str">
        <f t="shared" si="163"/>
        <v/>
      </c>
      <c r="E509" s="62" t="str">
        <f t="shared" si="164"/>
        <v/>
      </c>
      <c r="F509" s="72" t="str">
        <f t="shared" si="165"/>
        <v/>
      </c>
      <c r="G509" s="72" t="str">
        <f t="shared" si="166"/>
        <v/>
      </c>
      <c r="H509" s="63" t="str">
        <f t="shared" si="167"/>
        <v/>
      </c>
      <c r="I509" s="63" t="str">
        <f t="shared" si="168"/>
        <v/>
      </c>
      <c r="J509" s="70" t="str">
        <f t="shared" si="169"/>
        <v/>
      </c>
      <c r="K509" s="70" t="str">
        <f t="shared" si="170"/>
        <v/>
      </c>
      <c r="L509" s="122" t="str">
        <f t="shared" si="171"/>
        <v/>
      </c>
      <c r="M509" s="122" t="str">
        <f t="shared" si="172"/>
        <v/>
      </c>
      <c r="N509" s="121" t="str">
        <f>IF(B509&lt;&gt;"",IF(INDEX(ctrlage,B509)=TRUE,Lieferung!$B$15-(YEAR(INDEX(pgebdat,B509))),""),"")</f>
        <v/>
      </c>
      <c r="O509" s="115"/>
      <c r="P509" s="113"/>
      <c r="Q509" s="116"/>
      <c r="R509" s="149"/>
      <c r="S509" s="116"/>
      <c r="T509" s="116"/>
      <c r="U509" s="116"/>
      <c r="V509" s="113"/>
      <c r="W509" s="155" t="str">
        <f t="shared" si="175"/>
        <v/>
      </c>
      <c r="X509" s="26" t="str">
        <f t="shared" si="176"/>
        <v/>
      </c>
      <c r="Y509" s="26" t="str">
        <f t="shared" si="177"/>
        <v/>
      </c>
      <c r="Z509" s="26" t="str">
        <f t="shared" si="178"/>
        <v/>
      </c>
      <c r="AA509" s="26" t="str">
        <f t="shared" si="179"/>
        <v/>
      </c>
      <c r="AB509" s="26" t="str">
        <f t="shared" si="180"/>
        <v/>
      </c>
      <c r="AC509" s="26" t="str">
        <f t="shared" si="181"/>
        <v/>
      </c>
      <c r="AD509" s="26" t="str">
        <f>IF(OR(ISBLANK(U509),ISBLANK(Q509),U509="-"),"",IF(ISNA(MATCH(U509,libtwolang,0)),FALSE,IF(AND(Z509=TRUE,INDEX(codetform,MATCH(Qualifikation!Q509,libtform,0))&gt;=10311000,INDEX(codetform,MATCH(Qualifikation!Q509,libtform,0))&lt;=10319900),IF(AND(INDEX(codetwolang,MATCH(Qualifikation!U509,libtwolang,0))&gt;=1,INDEX(codetwolang,MATCH(Qualifikation!U509,libtwolang,0))&lt;=999),TRUE,FALSE),IF(AND(INDEX(codetwolang,MATCH(Qualifikation!U509,libtwolang,0))&gt;=10,INDEX(codetwolang,MATCH(Qualifikation!U509,libtwolang,0))&lt;=99),FALSE,TRUE))))</f>
        <v/>
      </c>
      <c r="AE509" s="26" t="str">
        <f t="shared" si="173"/>
        <v/>
      </c>
      <c r="AF509" s="62" t="str">
        <f t="shared" si="182"/>
        <v/>
      </c>
    </row>
    <row r="510" spans="1:32" x14ac:dyDescent="0.2">
      <c r="A510" s="46" t="str">
        <f t="shared" si="174"/>
        <v/>
      </c>
      <c r="B510" s="46" t="str">
        <f t="shared" si="161"/>
        <v/>
      </c>
      <c r="C510" s="71" t="str">
        <f t="shared" si="162"/>
        <v/>
      </c>
      <c r="D510" s="62" t="str">
        <f t="shared" si="163"/>
        <v/>
      </c>
      <c r="E510" s="62" t="str">
        <f t="shared" si="164"/>
        <v/>
      </c>
      <c r="F510" s="72" t="str">
        <f t="shared" si="165"/>
        <v/>
      </c>
      <c r="G510" s="72" t="str">
        <f t="shared" si="166"/>
        <v/>
      </c>
      <c r="H510" s="63" t="str">
        <f t="shared" si="167"/>
        <v/>
      </c>
      <c r="I510" s="63" t="str">
        <f t="shared" si="168"/>
        <v/>
      </c>
      <c r="J510" s="70" t="str">
        <f t="shared" si="169"/>
        <v/>
      </c>
      <c r="K510" s="70" t="str">
        <f t="shared" si="170"/>
        <v/>
      </c>
      <c r="L510" s="122" t="str">
        <f t="shared" si="171"/>
        <v/>
      </c>
      <c r="M510" s="122" t="str">
        <f t="shared" si="172"/>
        <v/>
      </c>
      <c r="N510" s="121" t="str">
        <f>IF(B510&lt;&gt;"",IF(INDEX(ctrlage,B510)=TRUE,Lieferung!$B$15-(YEAR(INDEX(pgebdat,B510))),""),"")</f>
        <v/>
      </c>
      <c r="O510" s="115"/>
      <c r="P510" s="113"/>
      <c r="Q510" s="116"/>
      <c r="R510" s="149"/>
      <c r="S510" s="116"/>
      <c r="T510" s="116"/>
      <c r="U510" s="116"/>
      <c r="V510" s="113"/>
      <c r="W510" s="155" t="str">
        <f t="shared" si="175"/>
        <v/>
      </c>
      <c r="X510" s="26" t="str">
        <f t="shared" si="176"/>
        <v/>
      </c>
      <c r="Y510" s="26" t="str">
        <f t="shared" si="177"/>
        <v/>
      </c>
      <c r="Z510" s="26" t="str">
        <f t="shared" si="178"/>
        <v/>
      </c>
      <c r="AA510" s="26" t="str">
        <f t="shared" si="179"/>
        <v/>
      </c>
      <c r="AB510" s="26" t="str">
        <f t="shared" si="180"/>
        <v/>
      </c>
      <c r="AC510" s="26" t="str">
        <f t="shared" si="181"/>
        <v/>
      </c>
      <c r="AD510" s="26" t="str">
        <f>IF(OR(ISBLANK(U510),ISBLANK(Q510),U510="-"),"",IF(ISNA(MATCH(U510,libtwolang,0)),FALSE,IF(AND(Z510=TRUE,INDEX(codetform,MATCH(Qualifikation!Q510,libtform,0))&gt;=10311000,INDEX(codetform,MATCH(Qualifikation!Q510,libtform,0))&lt;=10319900),IF(AND(INDEX(codetwolang,MATCH(Qualifikation!U510,libtwolang,0))&gt;=1,INDEX(codetwolang,MATCH(Qualifikation!U510,libtwolang,0))&lt;=999),TRUE,FALSE),IF(AND(INDEX(codetwolang,MATCH(Qualifikation!U510,libtwolang,0))&gt;=10,INDEX(codetwolang,MATCH(Qualifikation!U510,libtwolang,0))&lt;=99),FALSE,TRUE))))</f>
        <v/>
      </c>
      <c r="AE510" s="26" t="str">
        <f t="shared" si="173"/>
        <v/>
      </c>
      <c r="AF510" s="62" t="str">
        <f t="shared" si="182"/>
        <v/>
      </c>
    </row>
    <row r="511" spans="1:32" x14ac:dyDescent="0.2">
      <c r="A511" s="46" t="str">
        <f t="shared" si="174"/>
        <v/>
      </c>
      <c r="B511" s="46" t="str">
        <f t="shared" si="161"/>
        <v/>
      </c>
      <c r="C511" s="71" t="str">
        <f t="shared" si="162"/>
        <v/>
      </c>
      <c r="D511" s="62" t="str">
        <f t="shared" si="163"/>
        <v/>
      </c>
      <c r="E511" s="62" t="str">
        <f t="shared" si="164"/>
        <v/>
      </c>
      <c r="F511" s="72" t="str">
        <f t="shared" si="165"/>
        <v/>
      </c>
      <c r="G511" s="72" t="str">
        <f t="shared" si="166"/>
        <v/>
      </c>
      <c r="H511" s="63" t="str">
        <f t="shared" si="167"/>
        <v/>
      </c>
      <c r="I511" s="63" t="str">
        <f t="shared" si="168"/>
        <v/>
      </c>
      <c r="J511" s="70" t="str">
        <f t="shared" si="169"/>
        <v/>
      </c>
      <c r="K511" s="70" t="str">
        <f t="shared" si="170"/>
        <v/>
      </c>
      <c r="L511" s="122" t="str">
        <f t="shared" si="171"/>
        <v/>
      </c>
      <c r="M511" s="122" t="str">
        <f t="shared" si="172"/>
        <v/>
      </c>
      <c r="N511" s="121" t="str">
        <f>IF(B511&lt;&gt;"",IF(INDEX(ctrlage,B511)=TRUE,Lieferung!$B$15-(YEAR(INDEX(pgebdat,B511))),""),"")</f>
        <v/>
      </c>
      <c r="O511" s="115"/>
      <c r="P511" s="113"/>
      <c r="Q511" s="116"/>
      <c r="R511" s="149"/>
      <c r="S511" s="116"/>
      <c r="T511" s="116"/>
      <c r="U511" s="116"/>
      <c r="V511" s="113"/>
      <c r="W511" s="155" t="str">
        <f t="shared" si="175"/>
        <v/>
      </c>
      <c r="X511" s="26" t="str">
        <f t="shared" si="176"/>
        <v/>
      </c>
      <c r="Y511" s="26" t="str">
        <f t="shared" si="177"/>
        <v/>
      </c>
      <c r="Z511" s="26" t="str">
        <f t="shared" si="178"/>
        <v/>
      </c>
      <c r="AA511" s="26" t="str">
        <f t="shared" si="179"/>
        <v/>
      </c>
      <c r="AB511" s="26" t="str">
        <f t="shared" si="180"/>
        <v/>
      </c>
      <c r="AC511" s="26" t="str">
        <f t="shared" si="181"/>
        <v/>
      </c>
      <c r="AD511" s="26" t="str">
        <f>IF(OR(ISBLANK(U511),ISBLANK(Q511),U511="-"),"",IF(ISNA(MATCH(U511,libtwolang,0)),FALSE,IF(AND(Z511=TRUE,INDEX(codetform,MATCH(Qualifikation!Q511,libtform,0))&gt;=10311000,INDEX(codetform,MATCH(Qualifikation!Q511,libtform,0))&lt;=10319900),IF(AND(INDEX(codetwolang,MATCH(Qualifikation!U511,libtwolang,0))&gt;=1,INDEX(codetwolang,MATCH(Qualifikation!U511,libtwolang,0))&lt;=999),TRUE,FALSE),IF(AND(INDEX(codetwolang,MATCH(Qualifikation!U511,libtwolang,0))&gt;=10,INDEX(codetwolang,MATCH(Qualifikation!U511,libtwolang,0))&lt;=99),FALSE,TRUE))))</f>
        <v/>
      </c>
      <c r="AE511" s="26" t="str">
        <f t="shared" si="173"/>
        <v/>
      </c>
      <c r="AF511" s="62" t="str">
        <f t="shared" si="182"/>
        <v/>
      </c>
    </row>
    <row r="512" spans="1:32" x14ac:dyDescent="0.2">
      <c r="A512" s="46" t="str">
        <f t="shared" si="174"/>
        <v/>
      </c>
      <c r="B512" s="46" t="str">
        <f t="shared" si="161"/>
        <v/>
      </c>
      <c r="C512" s="71" t="str">
        <f t="shared" si="162"/>
        <v/>
      </c>
      <c r="D512" s="62" t="str">
        <f t="shared" si="163"/>
        <v/>
      </c>
      <c r="E512" s="62" t="str">
        <f t="shared" si="164"/>
        <v/>
      </c>
      <c r="F512" s="72" t="str">
        <f t="shared" si="165"/>
        <v/>
      </c>
      <c r="G512" s="72" t="str">
        <f t="shared" si="166"/>
        <v/>
      </c>
      <c r="H512" s="63" t="str">
        <f t="shared" si="167"/>
        <v/>
      </c>
      <c r="I512" s="63" t="str">
        <f t="shared" si="168"/>
        <v/>
      </c>
      <c r="J512" s="70" t="str">
        <f t="shared" si="169"/>
        <v/>
      </c>
      <c r="K512" s="70" t="str">
        <f t="shared" si="170"/>
        <v/>
      </c>
      <c r="L512" s="122" t="str">
        <f t="shared" si="171"/>
        <v/>
      </c>
      <c r="M512" s="122" t="str">
        <f t="shared" si="172"/>
        <v/>
      </c>
      <c r="N512" s="121" t="str">
        <f>IF(B512&lt;&gt;"",IF(INDEX(ctrlage,B512)=TRUE,Lieferung!$B$15-(YEAR(INDEX(pgebdat,B512))),""),"")</f>
        <v/>
      </c>
      <c r="O512" s="115"/>
      <c r="P512" s="113"/>
      <c r="Q512" s="116"/>
      <c r="R512" s="149"/>
      <c r="S512" s="116"/>
      <c r="T512" s="116"/>
      <c r="U512" s="116"/>
      <c r="V512" s="113"/>
      <c r="W512" s="155" t="str">
        <f t="shared" si="175"/>
        <v/>
      </c>
      <c r="X512" s="26" t="str">
        <f t="shared" si="176"/>
        <v/>
      </c>
      <c r="Y512" s="26" t="str">
        <f t="shared" si="177"/>
        <v/>
      </c>
      <c r="Z512" s="26" t="str">
        <f t="shared" si="178"/>
        <v/>
      </c>
      <c r="AA512" s="26" t="str">
        <f t="shared" si="179"/>
        <v/>
      </c>
      <c r="AB512" s="26" t="str">
        <f t="shared" si="180"/>
        <v/>
      </c>
      <c r="AC512" s="26" t="str">
        <f t="shared" si="181"/>
        <v/>
      </c>
      <c r="AD512" s="26" t="str">
        <f>IF(OR(ISBLANK(U512),ISBLANK(Q512),U512="-"),"",IF(ISNA(MATCH(U512,libtwolang,0)),FALSE,IF(AND(Z512=TRUE,INDEX(codetform,MATCH(Qualifikation!Q512,libtform,0))&gt;=10311000,INDEX(codetform,MATCH(Qualifikation!Q512,libtform,0))&lt;=10319900),IF(AND(INDEX(codetwolang,MATCH(Qualifikation!U512,libtwolang,0))&gt;=1,INDEX(codetwolang,MATCH(Qualifikation!U512,libtwolang,0))&lt;=999),TRUE,FALSE),IF(AND(INDEX(codetwolang,MATCH(Qualifikation!U512,libtwolang,0))&gt;=10,INDEX(codetwolang,MATCH(Qualifikation!U512,libtwolang,0))&lt;=99),FALSE,TRUE))))</f>
        <v/>
      </c>
      <c r="AE512" s="26" t="str">
        <f t="shared" si="173"/>
        <v/>
      </c>
      <c r="AF512" s="62" t="str">
        <f t="shared" si="182"/>
        <v/>
      </c>
    </row>
    <row r="513" spans="1:32" x14ac:dyDescent="0.2">
      <c r="A513" s="46" t="str">
        <f t="shared" si="174"/>
        <v/>
      </c>
      <c r="B513" s="46" t="str">
        <f t="shared" si="161"/>
        <v/>
      </c>
      <c r="C513" s="71" t="str">
        <f t="shared" si="162"/>
        <v/>
      </c>
      <c r="D513" s="62" t="str">
        <f t="shared" si="163"/>
        <v/>
      </c>
      <c r="E513" s="62" t="str">
        <f t="shared" si="164"/>
        <v/>
      </c>
      <c r="F513" s="72" t="str">
        <f t="shared" si="165"/>
        <v/>
      </c>
      <c r="G513" s="72" t="str">
        <f t="shared" si="166"/>
        <v/>
      </c>
      <c r="H513" s="63" t="str">
        <f t="shared" si="167"/>
        <v/>
      </c>
      <c r="I513" s="63" t="str">
        <f t="shared" si="168"/>
        <v/>
      </c>
      <c r="J513" s="70" t="str">
        <f t="shared" si="169"/>
        <v/>
      </c>
      <c r="K513" s="70" t="str">
        <f t="shared" si="170"/>
        <v/>
      </c>
      <c r="L513" s="122" t="str">
        <f t="shared" si="171"/>
        <v/>
      </c>
      <c r="M513" s="122" t="str">
        <f t="shared" si="172"/>
        <v/>
      </c>
      <c r="N513" s="121" t="str">
        <f>IF(B513&lt;&gt;"",IF(INDEX(ctrlage,B513)=TRUE,Lieferung!$B$15-(YEAR(INDEX(pgebdat,B513))),""),"")</f>
        <v/>
      </c>
      <c r="O513" s="115"/>
      <c r="P513" s="113"/>
      <c r="Q513" s="116"/>
      <c r="R513" s="149"/>
      <c r="S513" s="116"/>
      <c r="T513" s="116"/>
      <c r="U513" s="116"/>
      <c r="V513" s="113"/>
      <c r="W513" s="155" t="str">
        <f t="shared" si="175"/>
        <v/>
      </c>
      <c r="X513" s="26" t="str">
        <f t="shared" si="176"/>
        <v/>
      </c>
      <c r="Y513" s="26" t="str">
        <f t="shared" si="177"/>
        <v/>
      </c>
      <c r="Z513" s="26" t="str">
        <f t="shared" si="178"/>
        <v/>
      </c>
      <c r="AA513" s="26" t="str">
        <f t="shared" si="179"/>
        <v/>
      </c>
      <c r="AB513" s="26" t="str">
        <f t="shared" si="180"/>
        <v/>
      </c>
      <c r="AC513" s="26" t="str">
        <f t="shared" si="181"/>
        <v/>
      </c>
      <c r="AD513" s="26" t="str">
        <f>IF(OR(ISBLANK(U513),ISBLANK(Q513),U513="-"),"",IF(ISNA(MATCH(U513,libtwolang,0)),FALSE,IF(AND(Z513=TRUE,INDEX(codetform,MATCH(Qualifikation!Q513,libtform,0))&gt;=10311000,INDEX(codetform,MATCH(Qualifikation!Q513,libtform,0))&lt;=10319900),IF(AND(INDEX(codetwolang,MATCH(Qualifikation!U513,libtwolang,0))&gt;=1,INDEX(codetwolang,MATCH(Qualifikation!U513,libtwolang,0))&lt;=999),TRUE,FALSE),IF(AND(INDEX(codetwolang,MATCH(Qualifikation!U513,libtwolang,0))&gt;=10,INDEX(codetwolang,MATCH(Qualifikation!U513,libtwolang,0))&lt;=99),FALSE,TRUE))))</f>
        <v/>
      </c>
      <c r="AE513" s="26" t="str">
        <f t="shared" si="173"/>
        <v/>
      </c>
      <c r="AF513" s="62" t="str">
        <f t="shared" si="182"/>
        <v/>
      </c>
    </row>
    <row r="514" spans="1:32" x14ac:dyDescent="0.2">
      <c r="A514" s="46" t="str">
        <f t="shared" si="174"/>
        <v/>
      </c>
      <c r="B514" s="46" t="str">
        <f t="shared" si="161"/>
        <v/>
      </c>
      <c r="C514" s="71" t="str">
        <f t="shared" si="162"/>
        <v/>
      </c>
      <c r="D514" s="62" t="str">
        <f t="shared" si="163"/>
        <v/>
      </c>
      <c r="E514" s="62" t="str">
        <f t="shared" si="164"/>
        <v/>
      </c>
      <c r="F514" s="72" t="str">
        <f t="shared" si="165"/>
        <v/>
      </c>
      <c r="G514" s="72" t="str">
        <f t="shared" si="166"/>
        <v/>
      </c>
      <c r="H514" s="63" t="str">
        <f t="shared" si="167"/>
        <v/>
      </c>
      <c r="I514" s="63" t="str">
        <f t="shared" si="168"/>
        <v/>
      </c>
      <c r="J514" s="70" t="str">
        <f t="shared" si="169"/>
        <v/>
      </c>
      <c r="K514" s="70" t="str">
        <f t="shared" si="170"/>
        <v/>
      </c>
      <c r="L514" s="122" t="str">
        <f t="shared" si="171"/>
        <v/>
      </c>
      <c r="M514" s="122" t="str">
        <f t="shared" si="172"/>
        <v/>
      </c>
      <c r="N514" s="121" t="str">
        <f>IF(B514&lt;&gt;"",IF(INDEX(ctrlage,B514)=TRUE,Lieferung!$B$15-(YEAR(INDEX(pgebdat,B514))),""),"")</f>
        <v/>
      </c>
      <c r="O514" s="115"/>
      <c r="P514" s="113"/>
      <c r="Q514" s="116"/>
      <c r="R514" s="149"/>
      <c r="S514" s="116"/>
      <c r="T514" s="116"/>
      <c r="U514" s="116"/>
      <c r="V514" s="113"/>
      <c r="W514" s="155" t="str">
        <f t="shared" si="175"/>
        <v/>
      </c>
      <c r="X514" s="26" t="str">
        <f t="shared" si="176"/>
        <v/>
      </c>
      <c r="Y514" s="26" t="str">
        <f t="shared" si="177"/>
        <v/>
      </c>
      <c r="Z514" s="26" t="str">
        <f t="shared" si="178"/>
        <v/>
      </c>
      <c r="AA514" s="26" t="str">
        <f t="shared" si="179"/>
        <v/>
      </c>
      <c r="AB514" s="26" t="str">
        <f t="shared" si="180"/>
        <v/>
      </c>
      <c r="AC514" s="26" t="str">
        <f t="shared" si="181"/>
        <v/>
      </c>
      <c r="AD514" s="26" t="str">
        <f>IF(OR(ISBLANK(U514),ISBLANK(Q514),U514="-"),"",IF(ISNA(MATCH(U514,libtwolang,0)),FALSE,IF(AND(Z514=TRUE,INDEX(codetform,MATCH(Qualifikation!Q514,libtform,0))&gt;=10311000,INDEX(codetform,MATCH(Qualifikation!Q514,libtform,0))&lt;=10319900),IF(AND(INDEX(codetwolang,MATCH(Qualifikation!U514,libtwolang,0))&gt;=1,INDEX(codetwolang,MATCH(Qualifikation!U514,libtwolang,0))&lt;=999),TRUE,FALSE),IF(AND(INDEX(codetwolang,MATCH(Qualifikation!U514,libtwolang,0))&gt;=10,INDEX(codetwolang,MATCH(Qualifikation!U514,libtwolang,0))&lt;=99),FALSE,TRUE))))</f>
        <v/>
      </c>
      <c r="AE514" s="26" t="str">
        <f t="shared" si="173"/>
        <v/>
      </c>
      <c r="AF514" s="62" t="str">
        <f t="shared" si="182"/>
        <v/>
      </c>
    </row>
    <row r="515" spans="1:32" x14ac:dyDescent="0.2">
      <c r="A515" s="46" t="str">
        <f t="shared" si="174"/>
        <v/>
      </c>
      <c r="B515" s="46" t="str">
        <f t="shared" si="161"/>
        <v/>
      </c>
      <c r="C515" s="71" t="str">
        <f t="shared" si="162"/>
        <v/>
      </c>
      <c r="D515" s="62" t="str">
        <f t="shared" si="163"/>
        <v/>
      </c>
      <c r="E515" s="62" t="str">
        <f t="shared" si="164"/>
        <v/>
      </c>
      <c r="F515" s="72" t="str">
        <f t="shared" si="165"/>
        <v/>
      </c>
      <c r="G515" s="72" t="str">
        <f t="shared" si="166"/>
        <v/>
      </c>
      <c r="H515" s="63" t="str">
        <f t="shared" si="167"/>
        <v/>
      </c>
      <c r="I515" s="63" t="str">
        <f t="shared" si="168"/>
        <v/>
      </c>
      <c r="J515" s="70" t="str">
        <f t="shared" si="169"/>
        <v/>
      </c>
      <c r="K515" s="70" t="str">
        <f t="shared" si="170"/>
        <v/>
      </c>
      <c r="L515" s="122" t="str">
        <f t="shared" si="171"/>
        <v/>
      </c>
      <c r="M515" s="122" t="str">
        <f t="shared" si="172"/>
        <v/>
      </c>
      <c r="N515" s="121" t="str">
        <f>IF(B515&lt;&gt;"",IF(INDEX(ctrlage,B515)=TRUE,Lieferung!$B$15-(YEAR(INDEX(pgebdat,B515))),""),"")</f>
        <v/>
      </c>
      <c r="O515" s="115"/>
      <c r="P515" s="113"/>
      <c r="Q515" s="116"/>
      <c r="R515" s="149"/>
      <c r="S515" s="116"/>
      <c r="T515" s="116"/>
      <c r="U515" s="116"/>
      <c r="V515" s="113"/>
      <c r="W515" s="155" t="str">
        <f t="shared" si="175"/>
        <v/>
      </c>
      <c r="X515" s="26" t="str">
        <f t="shared" si="176"/>
        <v/>
      </c>
      <c r="Y515" s="26" t="str">
        <f t="shared" si="177"/>
        <v/>
      </c>
      <c r="Z515" s="26" t="str">
        <f t="shared" si="178"/>
        <v/>
      </c>
      <c r="AA515" s="26" t="str">
        <f t="shared" si="179"/>
        <v/>
      </c>
      <c r="AB515" s="26" t="str">
        <f t="shared" si="180"/>
        <v/>
      </c>
      <c r="AC515" s="26" t="str">
        <f t="shared" si="181"/>
        <v/>
      </c>
      <c r="AD515" s="26" t="str">
        <f>IF(OR(ISBLANK(U515),ISBLANK(Q515),U515="-"),"",IF(ISNA(MATCH(U515,libtwolang,0)),FALSE,IF(AND(Z515=TRUE,INDEX(codetform,MATCH(Qualifikation!Q515,libtform,0))&gt;=10311000,INDEX(codetform,MATCH(Qualifikation!Q515,libtform,0))&lt;=10319900),IF(AND(INDEX(codetwolang,MATCH(Qualifikation!U515,libtwolang,0))&gt;=1,INDEX(codetwolang,MATCH(Qualifikation!U515,libtwolang,0))&lt;=999),TRUE,FALSE),IF(AND(INDEX(codetwolang,MATCH(Qualifikation!U515,libtwolang,0))&gt;=10,INDEX(codetwolang,MATCH(Qualifikation!U515,libtwolang,0))&lt;=99),FALSE,TRUE))))</f>
        <v/>
      </c>
      <c r="AE515" s="26" t="str">
        <f t="shared" si="173"/>
        <v/>
      </c>
      <c r="AF515" s="62" t="str">
        <f t="shared" si="182"/>
        <v/>
      </c>
    </row>
    <row r="516" spans="1:32" x14ac:dyDescent="0.2">
      <c r="A516" s="46" t="str">
        <f t="shared" si="174"/>
        <v/>
      </c>
      <c r="B516" s="46" t="str">
        <f t="shared" si="161"/>
        <v/>
      </c>
      <c r="C516" s="71" t="str">
        <f t="shared" si="162"/>
        <v/>
      </c>
      <c r="D516" s="62" t="str">
        <f t="shared" si="163"/>
        <v/>
      </c>
      <c r="E516" s="62" t="str">
        <f t="shared" si="164"/>
        <v/>
      </c>
      <c r="F516" s="72" t="str">
        <f t="shared" si="165"/>
        <v/>
      </c>
      <c r="G516" s="72" t="str">
        <f t="shared" si="166"/>
        <v/>
      </c>
      <c r="H516" s="63" t="str">
        <f t="shared" si="167"/>
        <v/>
      </c>
      <c r="I516" s="63" t="str">
        <f t="shared" si="168"/>
        <v/>
      </c>
      <c r="J516" s="70" t="str">
        <f t="shared" si="169"/>
        <v/>
      </c>
      <c r="K516" s="70" t="str">
        <f t="shared" si="170"/>
        <v/>
      </c>
      <c r="L516" s="122" t="str">
        <f t="shared" si="171"/>
        <v/>
      </c>
      <c r="M516" s="122" t="str">
        <f t="shared" si="172"/>
        <v/>
      </c>
      <c r="N516" s="121" t="str">
        <f>IF(B516&lt;&gt;"",IF(INDEX(ctrlage,B516)=TRUE,Lieferung!$B$15-(YEAR(INDEX(pgebdat,B516))),""),"")</f>
        <v/>
      </c>
      <c r="O516" s="115"/>
      <c r="P516" s="113"/>
      <c r="Q516" s="116"/>
      <c r="R516" s="149"/>
      <c r="S516" s="116"/>
      <c r="T516" s="116"/>
      <c r="U516" s="116"/>
      <c r="V516" s="113"/>
      <c r="W516" s="155" t="str">
        <f t="shared" si="175"/>
        <v/>
      </c>
      <c r="X516" s="26" t="str">
        <f t="shared" si="176"/>
        <v/>
      </c>
      <c r="Y516" s="26" t="str">
        <f t="shared" si="177"/>
        <v/>
      </c>
      <c r="Z516" s="26" t="str">
        <f t="shared" si="178"/>
        <v/>
      </c>
      <c r="AA516" s="26" t="str">
        <f t="shared" si="179"/>
        <v/>
      </c>
      <c r="AB516" s="26" t="str">
        <f t="shared" si="180"/>
        <v/>
      </c>
      <c r="AC516" s="26" t="str">
        <f t="shared" si="181"/>
        <v/>
      </c>
      <c r="AD516" s="26" t="str">
        <f>IF(OR(ISBLANK(U516),ISBLANK(Q516),U516="-"),"",IF(ISNA(MATCH(U516,libtwolang,0)),FALSE,IF(AND(Z516=TRUE,INDEX(codetform,MATCH(Qualifikation!Q516,libtform,0))&gt;=10311000,INDEX(codetform,MATCH(Qualifikation!Q516,libtform,0))&lt;=10319900),IF(AND(INDEX(codetwolang,MATCH(Qualifikation!U516,libtwolang,0))&gt;=1,INDEX(codetwolang,MATCH(Qualifikation!U516,libtwolang,0))&lt;=999),TRUE,FALSE),IF(AND(INDEX(codetwolang,MATCH(Qualifikation!U516,libtwolang,0))&gt;=10,INDEX(codetwolang,MATCH(Qualifikation!U516,libtwolang,0))&lt;=99),FALSE,TRUE))))</f>
        <v/>
      </c>
      <c r="AE516" s="26" t="str">
        <f t="shared" si="173"/>
        <v/>
      </c>
      <c r="AF516" s="62" t="str">
        <f t="shared" si="182"/>
        <v/>
      </c>
    </row>
    <row r="517" spans="1:32" x14ac:dyDescent="0.2">
      <c r="A517" s="46" t="str">
        <f t="shared" si="174"/>
        <v/>
      </c>
      <c r="B517" s="46" t="str">
        <f t="shared" si="161"/>
        <v/>
      </c>
      <c r="C517" s="71" t="str">
        <f t="shared" si="162"/>
        <v/>
      </c>
      <c r="D517" s="62" t="str">
        <f t="shared" si="163"/>
        <v/>
      </c>
      <c r="E517" s="62" t="str">
        <f t="shared" si="164"/>
        <v/>
      </c>
      <c r="F517" s="72" t="str">
        <f t="shared" si="165"/>
        <v/>
      </c>
      <c r="G517" s="72" t="str">
        <f t="shared" si="166"/>
        <v/>
      </c>
      <c r="H517" s="63" t="str">
        <f t="shared" si="167"/>
        <v/>
      </c>
      <c r="I517" s="63" t="str">
        <f t="shared" si="168"/>
        <v/>
      </c>
      <c r="J517" s="70" t="str">
        <f t="shared" si="169"/>
        <v/>
      </c>
      <c r="K517" s="70" t="str">
        <f t="shared" si="170"/>
        <v/>
      </c>
      <c r="L517" s="122" t="str">
        <f t="shared" si="171"/>
        <v/>
      </c>
      <c r="M517" s="122" t="str">
        <f t="shared" si="172"/>
        <v/>
      </c>
      <c r="N517" s="121" t="str">
        <f>IF(B517&lt;&gt;"",IF(INDEX(ctrlage,B517)=TRUE,Lieferung!$B$15-(YEAR(INDEX(pgebdat,B517))),""),"")</f>
        <v/>
      </c>
      <c r="O517" s="115"/>
      <c r="P517" s="113"/>
      <c r="Q517" s="116"/>
      <c r="R517" s="149"/>
      <c r="S517" s="116"/>
      <c r="T517" s="116"/>
      <c r="U517" s="116"/>
      <c r="V517" s="113"/>
      <c r="W517" s="155" t="str">
        <f t="shared" si="175"/>
        <v/>
      </c>
      <c r="X517" s="26" t="str">
        <f t="shared" si="176"/>
        <v/>
      </c>
      <c r="Y517" s="26" t="str">
        <f t="shared" si="177"/>
        <v/>
      </c>
      <c r="Z517" s="26" t="str">
        <f t="shared" si="178"/>
        <v/>
      </c>
      <c r="AA517" s="26" t="str">
        <f t="shared" si="179"/>
        <v/>
      </c>
      <c r="AB517" s="26" t="str">
        <f t="shared" si="180"/>
        <v/>
      </c>
      <c r="AC517" s="26" t="str">
        <f t="shared" si="181"/>
        <v/>
      </c>
      <c r="AD517" s="26" t="str">
        <f>IF(OR(ISBLANK(U517),ISBLANK(Q517),U517="-"),"",IF(ISNA(MATCH(U517,libtwolang,0)),FALSE,IF(AND(Z517=TRUE,INDEX(codetform,MATCH(Qualifikation!Q517,libtform,0))&gt;=10311000,INDEX(codetform,MATCH(Qualifikation!Q517,libtform,0))&lt;=10319900),IF(AND(INDEX(codetwolang,MATCH(Qualifikation!U517,libtwolang,0))&gt;=1,INDEX(codetwolang,MATCH(Qualifikation!U517,libtwolang,0))&lt;=999),TRUE,FALSE),IF(AND(INDEX(codetwolang,MATCH(Qualifikation!U517,libtwolang,0))&gt;=10,INDEX(codetwolang,MATCH(Qualifikation!U517,libtwolang,0))&lt;=99),FALSE,TRUE))))</f>
        <v/>
      </c>
      <c r="AE517" s="26" t="str">
        <f t="shared" si="173"/>
        <v/>
      </c>
      <c r="AF517" s="62" t="str">
        <f t="shared" si="182"/>
        <v/>
      </c>
    </row>
    <row r="518" spans="1:32" x14ac:dyDescent="0.2">
      <c r="A518" s="46" t="str">
        <f t="shared" si="174"/>
        <v/>
      </c>
      <c r="B518" s="46" t="str">
        <f t="shared" si="161"/>
        <v/>
      </c>
      <c r="C518" s="71" t="str">
        <f t="shared" si="162"/>
        <v/>
      </c>
      <c r="D518" s="62" t="str">
        <f t="shared" si="163"/>
        <v/>
      </c>
      <c r="E518" s="62" t="str">
        <f t="shared" si="164"/>
        <v/>
      </c>
      <c r="F518" s="72" t="str">
        <f t="shared" si="165"/>
        <v/>
      </c>
      <c r="G518" s="72" t="str">
        <f t="shared" si="166"/>
        <v/>
      </c>
      <c r="H518" s="63" t="str">
        <f t="shared" si="167"/>
        <v/>
      </c>
      <c r="I518" s="63" t="str">
        <f t="shared" si="168"/>
        <v/>
      </c>
      <c r="J518" s="70" t="str">
        <f t="shared" si="169"/>
        <v/>
      </c>
      <c r="K518" s="70" t="str">
        <f t="shared" si="170"/>
        <v/>
      </c>
      <c r="L518" s="122" t="str">
        <f t="shared" si="171"/>
        <v/>
      </c>
      <c r="M518" s="122" t="str">
        <f t="shared" si="172"/>
        <v/>
      </c>
      <c r="N518" s="121" t="str">
        <f>IF(B518&lt;&gt;"",IF(INDEX(ctrlage,B518)=TRUE,Lieferung!$B$15-(YEAR(INDEX(pgebdat,B518))),""),"")</f>
        <v/>
      </c>
      <c r="O518" s="115"/>
      <c r="P518" s="113"/>
      <c r="Q518" s="116"/>
      <c r="R518" s="149"/>
      <c r="S518" s="116"/>
      <c r="T518" s="116"/>
      <c r="U518" s="116"/>
      <c r="V518" s="113"/>
      <c r="W518" s="155" t="str">
        <f t="shared" si="175"/>
        <v/>
      </c>
      <c r="X518" s="26" t="str">
        <f t="shared" si="176"/>
        <v/>
      </c>
      <c r="Y518" s="26" t="str">
        <f t="shared" si="177"/>
        <v/>
      </c>
      <c r="Z518" s="26" t="str">
        <f t="shared" si="178"/>
        <v/>
      </c>
      <c r="AA518" s="26" t="str">
        <f t="shared" si="179"/>
        <v/>
      </c>
      <c r="AB518" s="26" t="str">
        <f t="shared" si="180"/>
        <v/>
      </c>
      <c r="AC518" s="26" t="str">
        <f t="shared" si="181"/>
        <v/>
      </c>
      <c r="AD518" s="26" t="str">
        <f>IF(OR(ISBLANK(U518),ISBLANK(Q518),U518="-"),"",IF(ISNA(MATCH(U518,libtwolang,0)),FALSE,IF(AND(Z518=TRUE,INDEX(codetform,MATCH(Qualifikation!Q518,libtform,0))&gt;=10311000,INDEX(codetform,MATCH(Qualifikation!Q518,libtform,0))&lt;=10319900),IF(AND(INDEX(codetwolang,MATCH(Qualifikation!U518,libtwolang,0))&gt;=1,INDEX(codetwolang,MATCH(Qualifikation!U518,libtwolang,0))&lt;=999),TRUE,FALSE),IF(AND(INDEX(codetwolang,MATCH(Qualifikation!U518,libtwolang,0))&gt;=10,INDEX(codetwolang,MATCH(Qualifikation!U518,libtwolang,0))&lt;=99),FALSE,TRUE))))</f>
        <v/>
      </c>
      <c r="AE518" s="26" t="str">
        <f t="shared" si="173"/>
        <v/>
      </c>
      <c r="AF518" s="62" t="str">
        <f t="shared" si="182"/>
        <v/>
      </c>
    </row>
    <row r="519" spans="1:32" x14ac:dyDescent="0.2">
      <c r="A519" s="46" t="str">
        <f t="shared" si="174"/>
        <v/>
      </c>
      <c r="B519" s="46" t="str">
        <f t="shared" si="161"/>
        <v/>
      </c>
      <c r="C519" s="71" t="str">
        <f t="shared" si="162"/>
        <v/>
      </c>
      <c r="D519" s="62" t="str">
        <f t="shared" si="163"/>
        <v/>
      </c>
      <c r="E519" s="62" t="str">
        <f t="shared" si="164"/>
        <v/>
      </c>
      <c r="F519" s="72" t="str">
        <f t="shared" si="165"/>
        <v/>
      </c>
      <c r="G519" s="72" t="str">
        <f t="shared" si="166"/>
        <v/>
      </c>
      <c r="H519" s="63" t="str">
        <f t="shared" si="167"/>
        <v/>
      </c>
      <c r="I519" s="63" t="str">
        <f t="shared" si="168"/>
        <v/>
      </c>
      <c r="J519" s="70" t="str">
        <f t="shared" si="169"/>
        <v/>
      </c>
      <c r="K519" s="70" t="str">
        <f t="shared" si="170"/>
        <v/>
      </c>
      <c r="L519" s="122" t="str">
        <f t="shared" si="171"/>
        <v/>
      </c>
      <c r="M519" s="122" t="str">
        <f t="shared" si="172"/>
        <v/>
      </c>
      <c r="N519" s="121" t="str">
        <f>IF(B519&lt;&gt;"",IF(INDEX(ctrlage,B519)=TRUE,Lieferung!$B$15-(YEAR(INDEX(pgebdat,B519))),""),"")</f>
        <v/>
      </c>
      <c r="O519" s="115"/>
      <c r="P519" s="113"/>
      <c r="Q519" s="116"/>
      <c r="R519" s="149"/>
      <c r="S519" s="116"/>
      <c r="T519" s="116"/>
      <c r="U519" s="116"/>
      <c r="V519" s="113"/>
      <c r="W519" s="155" t="str">
        <f t="shared" si="175"/>
        <v/>
      </c>
      <c r="X519" s="26" t="str">
        <f t="shared" si="176"/>
        <v/>
      </c>
      <c r="Y519" s="26" t="str">
        <f t="shared" si="177"/>
        <v/>
      </c>
      <c r="Z519" s="26" t="str">
        <f t="shared" si="178"/>
        <v/>
      </c>
      <c r="AA519" s="26" t="str">
        <f t="shared" si="179"/>
        <v/>
      </c>
      <c r="AB519" s="26" t="str">
        <f t="shared" si="180"/>
        <v/>
      </c>
      <c r="AC519" s="26" t="str">
        <f t="shared" si="181"/>
        <v/>
      </c>
      <c r="AD519" s="26" t="str">
        <f>IF(OR(ISBLANK(U519),ISBLANK(Q519),U519="-"),"",IF(ISNA(MATCH(U519,libtwolang,0)),FALSE,IF(AND(Z519=TRUE,INDEX(codetform,MATCH(Qualifikation!Q519,libtform,0))&gt;=10311000,INDEX(codetform,MATCH(Qualifikation!Q519,libtform,0))&lt;=10319900),IF(AND(INDEX(codetwolang,MATCH(Qualifikation!U519,libtwolang,0))&gt;=1,INDEX(codetwolang,MATCH(Qualifikation!U519,libtwolang,0))&lt;=999),TRUE,FALSE),IF(AND(INDEX(codetwolang,MATCH(Qualifikation!U519,libtwolang,0))&gt;=10,INDEX(codetwolang,MATCH(Qualifikation!U519,libtwolang,0))&lt;=99),FALSE,TRUE))))</f>
        <v/>
      </c>
      <c r="AE519" s="26" t="str">
        <f t="shared" si="173"/>
        <v/>
      </c>
      <c r="AF519" s="62" t="str">
        <f t="shared" si="182"/>
        <v/>
      </c>
    </row>
    <row r="520" spans="1:32" x14ac:dyDescent="0.2">
      <c r="A520" s="46" t="str">
        <f t="shared" si="174"/>
        <v/>
      </c>
      <c r="B520" s="46" t="str">
        <f t="shared" si="161"/>
        <v/>
      </c>
      <c r="C520" s="71" t="str">
        <f t="shared" si="162"/>
        <v/>
      </c>
      <c r="D520" s="62" t="str">
        <f t="shared" si="163"/>
        <v/>
      </c>
      <c r="E520" s="62" t="str">
        <f t="shared" si="164"/>
        <v/>
      </c>
      <c r="F520" s="72" t="str">
        <f t="shared" si="165"/>
        <v/>
      </c>
      <c r="G520" s="72" t="str">
        <f t="shared" si="166"/>
        <v/>
      </c>
      <c r="H520" s="63" t="str">
        <f t="shared" si="167"/>
        <v/>
      </c>
      <c r="I520" s="63" t="str">
        <f t="shared" si="168"/>
        <v/>
      </c>
      <c r="J520" s="70" t="str">
        <f t="shared" si="169"/>
        <v/>
      </c>
      <c r="K520" s="70" t="str">
        <f t="shared" si="170"/>
        <v/>
      </c>
      <c r="L520" s="122" t="str">
        <f t="shared" si="171"/>
        <v/>
      </c>
      <c r="M520" s="122" t="str">
        <f t="shared" si="172"/>
        <v/>
      </c>
      <c r="N520" s="121" t="str">
        <f>IF(B520&lt;&gt;"",IF(INDEX(ctrlage,B520)=TRUE,Lieferung!$B$15-(YEAR(INDEX(pgebdat,B520))),""),"")</f>
        <v/>
      </c>
      <c r="O520" s="115"/>
      <c r="P520" s="113"/>
      <c r="Q520" s="116"/>
      <c r="R520" s="149"/>
      <c r="S520" s="116"/>
      <c r="T520" s="116"/>
      <c r="U520" s="116"/>
      <c r="V520" s="113"/>
      <c r="W520" s="155" t="str">
        <f t="shared" si="175"/>
        <v/>
      </c>
      <c r="X520" s="26" t="str">
        <f t="shared" si="176"/>
        <v/>
      </c>
      <c r="Y520" s="26" t="str">
        <f t="shared" si="177"/>
        <v/>
      </c>
      <c r="Z520" s="26" t="str">
        <f t="shared" si="178"/>
        <v/>
      </c>
      <c r="AA520" s="26" t="str">
        <f t="shared" si="179"/>
        <v/>
      </c>
      <c r="AB520" s="26" t="str">
        <f t="shared" si="180"/>
        <v/>
      </c>
      <c r="AC520" s="26" t="str">
        <f t="shared" si="181"/>
        <v/>
      </c>
      <c r="AD520" s="26" t="str">
        <f>IF(OR(ISBLANK(U520),ISBLANK(Q520),U520="-"),"",IF(ISNA(MATCH(U520,libtwolang,0)),FALSE,IF(AND(Z520=TRUE,INDEX(codetform,MATCH(Qualifikation!Q520,libtform,0))&gt;=10311000,INDEX(codetform,MATCH(Qualifikation!Q520,libtform,0))&lt;=10319900),IF(AND(INDEX(codetwolang,MATCH(Qualifikation!U520,libtwolang,0))&gt;=1,INDEX(codetwolang,MATCH(Qualifikation!U520,libtwolang,0))&lt;=999),TRUE,FALSE),IF(AND(INDEX(codetwolang,MATCH(Qualifikation!U520,libtwolang,0))&gt;=10,INDEX(codetwolang,MATCH(Qualifikation!U520,libtwolang,0))&lt;=99),FALSE,TRUE))))</f>
        <v/>
      </c>
      <c r="AE520" s="26" t="str">
        <f t="shared" si="173"/>
        <v/>
      </c>
      <c r="AF520" s="62" t="str">
        <f t="shared" si="182"/>
        <v/>
      </c>
    </row>
    <row r="521" spans="1:32" x14ac:dyDescent="0.2">
      <c r="A521" s="46" t="str">
        <f t="shared" si="174"/>
        <v/>
      </c>
      <c r="B521" s="46" t="str">
        <f t="shared" si="161"/>
        <v/>
      </c>
      <c r="C521" s="71" t="str">
        <f t="shared" si="162"/>
        <v/>
      </c>
      <c r="D521" s="62" t="str">
        <f t="shared" si="163"/>
        <v/>
      </c>
      <c r="E521" s="62" t="str">
        <f t="shared" si="164"/>
        <v/>
      </c>
      <c r="F521" s="72" t="str">
        <f t="shared" si="165"/>
        <v/>
      </c>
      <c r="G521" s="72" t="str">
        <f t="shared" si="166"/>
        <v/>
      </c>
      <c r="H521" s="63" t="str">
        <f t="shared" si="167"/>
        <v/>
      </c>
      <c r="I521" s="63" t="str">
        <f t="shared" si="168"/>
        <v/>
      </c>
      <c r="J521" s="70" t="str">
        <f t="shared" si="169"/>
        <v/>
      </c>
      <c r="K521" s="70" t="str">
        <f t="shared" si="170"/>
        <v/>
      </c>
      <c r="L521" s="122" t="str">
        <f t="shared" si="171"/>
        <v/>
      </c>
      <c r="M521" s="122" t="str">
        <f t="shared" si="172"/>
        <v/>
      </c>
      <c r="N521" s="121" t="str">
        <f>IF(B521&lt;&gt;"",IF(INDEX(ctrlage,B521)=TRUE,Lieferung!$B$15-(YEAR(INDEX(pgebdat,B521))),""),"")</f>
        <v/>
      </c>
      <c r="O521" s="115"/>
      <c r="P521" s="113"/>
      <c r="Q521" s="116"/>
      <c r="R521" s="149"/>
      <c r="S521" s="116"/>
      <c r="T521" s="116"/>
      <c r="U521" s="116"/>
      <c r="V521" s="113"/>
      <c r="W521" s="155" t="str">
        <f t="shared" si="175"/>
        <v/>
      </c>
      <c r="X521" s="26" t="str">
        <f t="shared" si="176"/>
        <v/>
      </c>
      <c r="Y521" s="26" t="str">
        <f t="shared" si="177"/>
        <v/>
      </c>
      <c r="Z521" s="26" t="str">
        <f t="shared" si="178"/>
        <v/>
      </c>
      <c r="AA521" s="26" t="str">
        <f t="shared" si="179"/>
        <v/>
      </c>
      <c r="AB521" s="26" t="str">
        <f t="shared" si="180"/>
        <v/>
      </c>
      <c r="AC521" s="26" t="str">
        <f t="shared" si="181"/>
        <v/>
      </c>
      <c r="AD521" s="26" t="str">
        <f>IF(OR(ISBLANK(U521),ISBLANK(Q521),U521="-"),"",IF(ISNA(MATCH(U521,libtwolang,0)),FALSE,IF(AND(Z521=TRUE,INDEX(codetform,MATCH(Qualifikation!Q521,libtform,0))&gt;=10311000,INDEX(codetform,MATCH(Qualifikation!Q521,libtform,0))&lt;=10319900),IF(AND(INDEX(codetwolang,MATCH(Qualifikation!U521,libtwolang,0))&gt;=1,INDEX(codetwolang,MATCH(Qualifikation!U521,libtwolang,0))&lt;=999),TRUE,FALSE),IF(AND(INDEX(codetwolang,MATCH(Qualifikation!U521,libtwolang,0))&gt;=10,INDEX(codetwolang,MATCH(Qualifikation!U521,libtwolang,0))&lt;=99),FALSE,TRUE))))</f>
        <v/>
      </c>
      <c r="AE521" s="26" t="str">
        <f t="shared" si="173"/>
        <v/>
      </c>
      <c r="AF521" s="62" t="str">
        <f t="shared" si="182"/>
        <v/>
      </c>
    </row>
    <row r="522" spans="1:32" x14ac:dyDescent="0.2">
      <c r="A522" s="46" t="str">
        <f t="shared" si="174"/>
        <v/>
      </c>
      <c r="B522" s="46" t="str">
        <f t="shared" si="161"/>
        <v/>
      </c>
      <c r="C522" s="71" t="str">
        <f t="shared" si="162"/>
        <v/>
      </c>
      <c r="D522" s="62" t="str">
        <f t="shared" si="163"/>
        <v/>
      </c>
      <c r="E522" s="62" t="str">
        <f t="shared" si="164"/>
        <v/>
      </c>
      <c r="F522" s="72" t="str">
        <f t="shared" si="165"/>
        <v/>
      </c>
      <c r="G522" s="72" t="str">
        <f t="shared" si="166"/>
        <v/>
      </c>
      <c r="H522" s="63" t="str">
        <f t="shared" si="167"/>
        <v/>
      </c>
      <c r="I522" s="63" t="str">
        <f t="shared" si="168"/>
        <v/>
      </c>
      <c r="J522" s="70" t="str">
        <f t="shared" si="169"/>
        <v/>
      </c>
      <c r="K522" s="70" t="str">
        <f t="shared" si="170"/>
        <v/>
      </c>
      <c r="L522" s="122" t="str">
        <f t="shared" si="171"/>
        <v/>
      </c>
      <c r="M522" s="122" t="str">
        <f t="shared" si="172"/>
        <v/>
      </c>
      <c r="N522" s="121" t="str">
        <f>IF(B522&lt;&gt;"",IF(INDEX(ctrlage,B522)=TRUE,Lieferung!$B$15-(YEAR(INDEX(pgebdat,B522))),""),"")</f>
        <v/>
      </c>
      <c r="O522" s="115"/>
      <c r="P522" s="113"/>
      <c r="Q522" s="116"/>
      <c r="R522" s="149"/>
      <c r="S522" s="116"/>
      <c r="T522" s="116"/>
      <c r="U522" s="116"/>
      <c r="V522" s="113"/>
      <c r="W522" s="155" t="str">
        <f t="shared" si="175"/>
        <v/>
      </c>
      <c r="X522" s="26" t="str">
        <f t="shared" si="176"/>
        <v/>
      </c>
      <c r="Y522" s="26" t="str">
        <f t="shared" si="177"/>
        <v/>
      </c>
      <c r="Z522" s="26" t="str">
        <f t="shared" si="178"/>
        <v/>
      </c>
      <c r="AA522" s="26" t="str">
        <f t="shared" si="179"/>
        <v/>
      </c>
      <c r="AB522" s="26" t="str">
        <f t="shared" si="180"/>
        <v/>
      </c>
      <c r="AC522" s="26" t="str">
        <f t="shared" si="181"/>
        <v/>
      </c>
      <c r="AD522" s="26" t="str">
        <f>IF(OR(ISBLANK(U522),ISBLANK(Q522),U522="-"),"",IF(ISNA(MATCH(U522,libtwolang,0)),FALSE,IF(AND(Z522=TRUE,INDEX(codetform,MATCH(Qualifikation!Q522,libtform,0))&gt;=10311000,INDEX(codetform,MATCH(Qualifikation!Q522,libtform,0))&lt;=10319900),IF(AND(INDEX(codetwolang,MATCH(Qualifikation!U522,libtwolang,0))&gt;=1,INDEX(codetwolang,MATCH(Qualifikation!U522,libtwolang,0))&lt;=999),TRUE,FALSE),IF(AND(INDEX(codetwolang,MATCH(Qualifikation!U522,libtwolang,0))&gt;=10,INDEX(codetwolang,MATCH(Qualifikation!U522,libtwolang,0))&lt;=99),FALSE,TRUE))))</f>
        <v/>
      </c>
      <c r="AE522" s="26" t="str">
        <f t="shared" si="173"/>
        <v/>
      </c>
      <c r="AF522" s="62" t="str">
        <f t="shared" si="182"/>
        <v/>
      </c>
    </row>
    <row r="523" spans="1:32" x14ac:dyDescent="0.2">
      <c r="A523" s="46" t="str">
        <f t="shared" si="174"/>
        <v/>
      </c>
      <c r="B523" s="46" t="str">
        <f t="shared" si="161"/>
        <v/>
      </c>
      <c r="C523" s="71" t="str">
        <f t="shared" si="162"/>
        <v/>
      </c>
      <c r="D523" s="62" t="str">
        <f t="shared" si="163"/>
        <v/>
      </c>
      <c r="E523" s="62" t="str">
        <f t="shared" si="164"/>
        <v/>
      </c>
      <c r="F523" s="72" t="str">
        <f t="shared" si="165"/>
        <v/>
      </c>
      <c r="G523" s="72" t="str">
        <f t="shared" si="166"/>
        <v/>
      </c>
      <c r="H523" s="63" t="str">
        <f t="shared" si="167"/>
        <v/>
      </c>
      <c r="I523" s="63" t="str">
        <f t="shared" si="168"/>
        <v/>
      </c>
      <c r="J523" s="70" t="str">
        <f t="shared" si="169"/>
        <v/>
      </c>
      <c r="K523" s="70" t="str">
        <f t="shared" si="170"/>
        <v/>
      </c>
      <c r="L523" s="122" t="str">
        <f t="shared" si="171"/>
        <v/>
      </c>
      <c r="M523" s="122" t="str">
        <f t="shared" si="172"/>
        <v/>
      </c>
      <c r="N523" s="121" t="str">
        <f>IF(B523&lt;&gt;"",IF(INDEX(ctrlage,B523)=TRUE,Lieferung!$B$15-(YEAR(INDEX(pgebdat,B523))),""),"")</f>
        <v/>
      </c>
      <c r="O523" s="115"/>
      <c r="P523" s="113"/>
      <c r="Q523" s="116"/>
      <c r="R523" s="149"/>
      <c r="S523" s="116"/>
      <c r="T523" s="116"/>
      <c r="U523" s="116"/>
      <c r="V523" s="113"/>
      <c r="W523" s="155" t="str">
        <f t="shared" si="175"/>
        <v/>
      </c>
      <c r="X523" s="26" t="str">
        <f t="shared" si="176"/>
        <v/>
      </c>
      <c r="Y523" s="26" t="str">
        <f t="shared" si="177"/>
        <v/>
      </c>
      <c r="Z523" s="26" t="str">
        <f t="shared" si="178"/>
        <v/>
      </c>
      <c r="AA523" s="26" t="str">
        <f t="shared" si="179"/>
        <v/>
      </c>
      <c r="AB523" s="26" t="str">
        <f t="shared" si="180"/>
        <v/>
      </c>
      <c r="AC523" s="26" t="str">
        <f t="shared" si="181"/>
        <v/>
      </c>
      <c r="AD523" s="26" t="str">
        <f>IF(OR(ISBLANK(U523),ISBLANK(Q523),U523="-"),"",IF(ISNA(MATCH(U523,libtwolang,0)),FALSE,IF(AND(Z523=TRUE,INDEX(codetform,MATCH(Qualifikation!Q523,libtform,0))&gt;=10311000,INDEX(codetform,MATCH(Qualifikation!Q523,libtform,0))&lt;=10319900),IF(AND(INDEX(codetwolang,MATCH(Qualifikation!U523,libtwolang,0))&gt;=1,INDEX(codetwolang,MATCH(Qualifikation!U523,libtwolang,0))&lt;=999),TRUE,FALSE),IF(AND(INDEX(codetwolang,MATCH(Qualifikation!U523,libtwolang,0))&gt;=10,INDEX(codetwolang,MATCH(Qualifikation!U523,libtwolang,0))&lt;=99),FALSE,TRUE))))</f>
        <v/>
      </c>
      <c r="AE523" s="26" t="str">
        <f t="shared" si="173"/>
        <v/>
      </c>
      <c r="AF523" s="62" t="str">
        <f t="shared" si="182"/>
        <v/>
      </c>
    </row>
    <row r="524" spans="1:32" x14ac:dyDescent="0.2">
      <c r="A524" s="46" t="str">
        <f t="shared" si="174"/>
        <v/>
      </c>
      <c r="B524" s="46" t="str">
        <f t="shared" ref="B524:B587" si="183">IF(O524&lt;&gt;"",IF(ISNA(MATCH(O524,persid,0)),"",IF(MATCH(O524,persid,0)=0,"",MATCH(O524,persid,0))),"")</f>
        <v/>
      </c>
      <c r="C524" s="71" t="str">
        <f t="shared" ref="C524:C587" si="184">IF(B524&lt;&gt;"",IF(INDEX(pkatid,B524)&gt;0,INDEX(pkatid,B524),""),"")</f>
        <v/>
      </c>
      <c r="D524" s="62" t="str">
        <f t="shared" ref="D524:D587" si="185">IF(B524&lt;&gt;"",IF(INDEX(psex,B524)&gt;0,INDEX(psex,B524),""),"")</f>
        <v/>
      </c>
      <c r="E524" s="62" t="str">
        <f t="shared" ref="E524:E587" si="186">IF(B524&lt;&gt;"",INDEX(ctrlsex,B524),"")</f>
        <v/>
      </c>
      <c r="F524" s="72" t="str">
        <f t="shared" ref="F524:F587" si="187">IF(B524&lt;&gt;"",IF(INDEX(pgebdat,B524)&gt;0,INDEX(pgebdat,B524),""),"")</f>
        <v/>
      </c>
      <c r="G524" s="72" t="str">
        <f t="shared" ref="G524:G587" si="188">IF(B524&lt;&gt;"",INDEX(ctrlage,B524),"")</f>
        <v/>
      </c>
      <c r="H524" s="63" t="str">
        <f t="shared" ref="H524:H587" si="189">IF(B524&lt;&gt;"",IF(INDEX(pdom,B524)&gt;0,INDEX(pdom,B524),""),"")</f>
        <v/>
      </c>
      <c r="I524" s="63" t="str">
        <f t="shared" ref="I524:I587" si="190">IF(B524&lt;&gt;"",INDEX(ctrldom,B524),"")</f>
        <v/>
      </c>
      <c r="J524" s="70" t="str">
        <f t="shared" ref="J524:J587" si="191">IF(B524&lt;&gt;"",IF(INDEX(pid,B524)&gt;0,INDEX(pid,B524),""),"")</f>
        <v/>
      </c>
      <c r="K524" s="70" t="str">
        <f t="shared" ref="K524:K587" si="192">IF(B524&lt;&gt;"",CONCATENATE(J524,S524),"")</f>
        <v/>
      </c>
      <c r="L524" s="122" t="str">
        <f t="shared" ref="L524:L587" si="193">IF(B524&lt;&gt;"",IF(INDEX(pname,B524)&gt;0,INDEX(pname,B524),""),"")</f>
        <v/>
      </c>
      <c r="M524" s="122" t="str">
        <f t="shared" ref="M524:M587" si="194">IF(B524&lt;&gt;"",IF(INDEX(psurname,B524)&gt;0,INDEX(psurname,B524),""),"")</f>
        <v/>
      </c>
      <c r="N524" s="121" t="str">
        <f>IF(B524&lt;&gt;"",IF(INDEX(ctrlage,B524)=TRUE,Lieferung!$B$15-(YEAR(INDEX(pgebdat,B524))),""),"")</f>
        <v/>
      </c>
      <c r="O524" s="115"/>
      <c r="P524" s="113"/>
      <c r="Q524" s="116"/>
      <c r="R524" s="149"/>
      <c r="S524" s="116"/>
      <c r="T524" s="116"/>
      <c r="U524" s="116"/>
      <c r="V524" s="113"/>
      <c r="W524" s="155" t="str">
        <f t="shared" si="175"/>
        <v/>
      </c>
      <c r="X524" s="26" t="str">
        <f t="shared" si="176"/>
        <v/>
      </c>
      <c r="Y524" s="26" t="str">
        <f t="shared" si="177"/>
        <v/>
      </c>
      <c r="Z524" s="26" t="str">
        <f t="shared" si="178"/>
        <v/>
      </c>
      <c r="AA524" s="26" t="str">
        <f t="shared" si="179"/>
        <v/>
      </c>
      <c r="AB524" s="26" t="str">
        <f t="shared" si="180"/>
        <v/>
      </c>
      <c r="AC524" s="26" t="str">
        <f t="shared" si="181"/>
        <v/>
      </c>
      <c r="AD524" s="26" t="str">
        <f>IF(OR(ISBLANK(U524),ISBLANK(Q524),U524="-"),"",IF(ISNA(MATCH(U524,libtwolang,0)),FALSE,IF(AND(Z524=TRUE,INDEX(codetform,MATCH(Qualifikation!Q524,libtform,0))&gt;=10311000,INDEX(codetform,MATCH(Qualifikation!Q524,libtform,0))&lt;=10319900),IF(AND(INDEX(codetwolang,MATCH(Qualifikation!U524,libtwolang,0))&gt;=1,INDEX(codetwolang,MATCH(Qualifikation!U524,libtwolang,0))&lt;=999),TRUE,FALSE),IF(AND(INDEX(codetwolang,MATCH(Qualifikation!U524,libtwolang,0))&gt;=10,INDEX(codetwolang,MATCH(Qualifikation!U524,libtwolang,0))&lt;=99),FALSE,TRUE))))</f>
        <v/>
      </c>
      <c r="AE524" s="26" t="str">
        <f t="shared" ref="AE524:AE587" si="195">IF(OR(G524&lt;&gt;TRUE,Z524&lt;&gt;TRUE),"",IF(OR(N524&gt;INDEX(valmaxalt,MATCH(Q524,libtform,0)),N524&lt;INDEX(valminalt,MATCH(Q524,libtform,0))),FALSE,TRUE))</f>
        <v/>
      </c>
      <c r="AF524" s="62" t="str">
        <f t="shared" si="182"/>
        <v/>
      </c>
    </row>
    <row r="525" spans="1:32" x14ac:dyDescent="0.2">
      <c r="A525" s="46" t="str">
        <f t="shared" ref="A525:A588" si="196">IF(ISBLANK(O525),"",IF(COUNTA(P525:T525)&lt;5,"Unvollständig",IF(OR(COUNTIF(W525:AD525,FALSE)&gt;0,COUNTIF(W525:AC525,#N/A)&gt;0),"Fehler",IF(AE525=FALSE,"Achtung","OK"))))</f>
        <v/>
      </c>
      <c r="B525" s="46" t="str">
        <f t="shared" si="183"/>
        <v/>
      </c>
      <c r="C525" s="71" t="str">
        <f t="shared" si="184"/>
        <v/>
      </c>
      <c r="D525" s="62" t="str">
        <f t="shared" si="185"/>
        <v/>
      </c>
      <c r="E525" s="62" t="str">
        <f t="shared" si="186"/>
        <v/>
      </c>
      <c r="F525" s="72" t="str">
        <f t="shared" si="187"/>
        <v/>
      </c>
      <c r="G525" s="72" t="str">
        <f t="shared" si="188"/>
        <v/>
      </c>
      <c r="H525" s="63" t="str">
        <f t="shared" si="189"/>
        <v/>
      </c>
      <c r="I525" s="63" t="str">
        <f t="shared" si="190"/>
        <v/>
      </c>
      <c r="J525" s="70" t="str">
        <f t="shared" si="191"/>
        <v/>
      </c>
      <c r="K525" s="70" t="str">
        <f t="shared" si="192"/>
        <v/>
      </c>
      <c r="L525" s="122" t="str">
        <f t="shared" si="193"/>
        <v/>
      </c>
      <c r="M525" s="122" t="str">
        <f t="shared" si="194"/>
        <v/>
      </c>
      <c r="N525" s="121" t="str">
        <f>IF(B525&lt;&gt;"",IF(INDEX(ctrlage,B525)=TRUE,Lieferung!$B$15-(YEAR(INDEX(pgebdat,B525))),""),"")</f>
        <v/>
      </c>
      <c r="O525" s="115"/>
      <c r="P525" s="113"/>
      <c r="Q525" s="116"/>
      <c r="R525" s="149"/>
      <c r="S525" s="116"/>
      <c r="T525" s="116"/>
      <c r="U525" s="116"/>
      <c r="V525" s="113"/>
      <c r="W525" s="155" t="str">
        <f t="shared" ref="W525:W588" si="197">IF(K525="","",NOT(COUNTIF($K$12:$K$1011,$K525)&gt;1))</f>
        <v/>
      </c>
      <c r="X525" s="26" t="str">
        <f t="shared" si="176"/>
        <v/>
      </c>
      <c r="Y525" s="26" t="str">
        <f t="shared" si="177"/>
        <v/>
      </c>
      <c r="Z525" s="26" t="str">
        <f t="shared" si="178"/>
        <v/>
      </c>
      <c r="AA525" s="26" t="str">
        <f t="shared" si="179"/>
        <v/>
      </c>
      <c r="AB525" s="26" t="str">
        <f t="shared" si="180"/>
        <v/>
      </c>
      <c r="AC525" s="26" t="str">
        <f t="shared" si="181"/>
        <v/>
      </c>
      <c r="AD525" s="26" t="str">
        <f>IF(OR(ISBLANK(U525),ISBLANK(Q525),U525="-"),"",IF(ISNA(MATCH(U525,libtwolang,0)),FALSE,IF(AND(Z525=TRUE,INDEX(codetform,MATCH(Qualifikation!Q525,libtform,0))&gt;=10311000,INDEX(codetform,MATCH(Qualifikation!Q525,libtform,0))&lt;=10319900),IF(AND(INDEX(codetwolang,MATCH(Qualifikation!U525,libtwolang,0))&gt;=1,INDEX(codetwolang,MATCH(Qualifikation!U525,libtwolang,0))&lt;=999),TRUE,FALSE),IF(AND(INDEX(codetwolang,MATCH(Qualifikation!U525,libtwolang,0))&gt;=10,INDEX(codetwolang,MATCH(Qualifikation!U525,libtwolang,0))&lt;=99),FALSE,TRUE))))</f>
        <v/>
      </c>
      <c r="AE525" s="26" t="str">
        <f t="shared" si="195"/>
        <v/>
      </c>
      <c r="AF525" s="62" t="str">
        <f t="shared" si="182"/>
        <v/>
      </c>
    </row>
    <row r="526" spans="1:32" x14ac:dyDescent="0.2">
      <c r="A526" s="46" t="str">
        <f t="shared" si="196"/>
        <v/>
      </c>
      <c r="B526" s="46" t="str">
        <f t="shared" si="183"/>
        <v/>
      </c>
      <c r="C526" s="71" t="str">
        <f t="shared" si="184"/>
        <v/>
      </c>
      <c r="D526" s="62" t="str">
        <f t="shared" si="185"/>
        <v/>
      </c>
      <c r="E526" s="62" t="str">
        <f t="shared" si="186"/>
        <v/>
      </c>
      <c r="F526" s="72" t="str">
        <f t="shared" si="187"/>
        <v/>
      </c>
      <c r="G526" s="72" t="str">
        <f t="shared" si="188"/>
        <v/>
      </c>
      <c r="H526" s="63" t="str">
        <f t="shared" si="189"/>
        <v/>
      </c>
      <c r="I526" s="63" t="str">
        <f t="shared" si="190"/>
        <v/>
      </c>
      <c r="J526" s="70" t="str">
        <f t="shared" si="191"/>
        <v/>
      </c>
      <c r="K526" s="70" t="str">
        <f t="shared" si="192"/>
        <v/>
      </c>
      <c r="L526" s="122" t="str">
        <f t="shared" si="193"/>
        <v/>
      </c>
      <c r="M526" s="122" t="str">
        <f t="shared" si="194"/>
        <v/>
      </c>
      <c r="N526" s="121" t="str">
        <f>IF(B526&lt;&gt;"",IF(INDEX(ctrlage,B526)=TRUE,Lieferung!$B$15-(YEAR(INDEX(pgebdat,B526))),""),"")</f>
        <v/>
      </c>
      <c r="O526" s="115"/>
      <c r="P526" s="113"/>
      <c r="Q526" s="116"/>
      <c r="R526" s="149"/>
      <c r="S526" s="116"/>
      <c r="T526" s="116"/>
      <c r="U526" s="116"/>
      <c r="V526" s="113"/>
      <c r="W526" s="155" t="str">
        <f t="shared" si="197"/>
        <v/>
      </c>
      <c r="X526" s="26" t="str">
        <f t="shared" si="176"/>
        <v/>
      </c>
      <c r="Y526" s="26" t="str">
        <f t="shared" si="177"/>
        <v/>
      </c>
      <c r="Z526" s="26" t="str">
        <f t="shared" si="178"/>
        <v/>
      </c>
      <c r="AA526" s="26" t="str">
        <f t="shared" si="179"/>
        <v/>
      </c>
      <c r="AB526" s="26" t="str">
        <f t="shared" si="180"/>
        <v/>
      </c>
      <c r="AC526" s="26" t="str">
        <f t="shared" si="181"/>
        <v/>
      </c>
      <c r="AD526" s="26" t="str">
        <f>IF(OR(ISBLANK(U526),ISBLANK(Q526),U526="-"),"",IF(ISNA(MATCH(U526,libtwolang,0)),FALSE,IF(AND(Z526=TRUE,INDEX(codetform,MATCH(Qualifikation!Q526,libtform,0))&gt;=10311000,INDEX(codetform,MATCH(Qualifikation!Q526,libtform,0))&lt;=10319900),IF(AND(INDEX(codetwolang,MATCH(Qualifikation!U526,libtwolang,0))&gt;=1,INDEX(codetwolang,MATCH(Qualifikation!U526,libtwolang,0))&lt;=999),TRUE,FALSE),IF(AND(INDEX(codetwolang,MATCH(Qualifikation!U526,libtwolang,0))&gt;=10,INDEX(codetwolang,MATCH(Qualifikation!U526,libtwolang,0))&lt;=99),FALSE,TRUE))))</f>
        <v/>
      </c>
      <c r="AE526" s="26" t="str">
        <f t="shared" si="195"/>
        <v/>
      </c>
      <c r="AF526" s="62" t="str">
        <f t="shared" si="182"/>
        <v/>
      </c>
    </row>
    <row r="527" spans="1:32" x14ac:dyDescent="0.2">
      <c r="A527" s="46" t="str">
        <f t="shared" si="196"/>
        <v/>
      </c>
      <c r="B527" s="46" t="str">
        <f t="shared" si="183"/>
        <v/>
      </c>
      <c r="C527" s="71" t="str">
        <f t="shared" si="184"/>
        <v/>
      </c>
      <c r="D527" s="62" t="str">
        <f t="shared" si="185"/>
        <v/>
      </c>
      <c r="E527" s="62" t="str">
        <f t="shared" si="186"/>
        <v/>
      </c>
      <c r="F527" s="72" t="str">
        <f t="shared" si="187"/>
        <v/>
      </c>
      <c r="G527" s="72" t="str">
        <f t="shared" si="188"/>
        <v/>
      </c>
      <c r="H527" s="63" t="str">
        <f t="shared" si="189"/>
        <v/>
      </c>
      <c r="I527" s="63" t="str">
        <f t="shared" si="190"/>
        <v/>
      </c>
      <c r="J527" s="70" t="str">
        <f t="shared" si="191"/>
        <v/>
      </c>
      <c r="K527" s="70" t="str">
        <f t="shared" si="192"/>
        <v/>
      </c>
      <c r="L527" s="122" t="str">
        <f t="shared" si="193"/>
        <v/>
      </c>
      <c r="M527" s="122" t="str">
        <f t="shared" si="194"/>
        <v/>
      </c>
      <c r="N527" s="121" t="str">
        <f>IF(B527&lt;&gt;"",IF(INDEX(ctrlage,B527)=TRUE,Lieferung!$B$15-(YEAR(INDEX(pgebdat,B527))),""),"")</f>
        <v/>
      </c>
      <c r="O527" s="115"/>
      <c r="P527" s="113"/>
      <c r="Q527" s="116"/>
      <c r="R527" s="149"/>
      <c r="S527" s="116"/>
      <c r="T527" s="116"/>
      <c r="U527" s="116"/>
      <c r="V527" s="113"/>
      <c r="W527" s="155" t="str">
        <f t="shared" si="197"/>
        <v/>
      </c>
      <c r="X527" s="26" t="str">
        <f t="shared" si="176"/>
        <v/>
      </c>
      <c r="Y527" s="26" t="str">
        <f t="shared" si="177"/>
        <v/>
      </c>
      <c r="Z527" s="26" t="str">
        <f t="shared" si="178"/>
        <v/>
      </c>
      <c r="AA527" s="26" t="str">
        <f t="shared" si="179"/>
        <v/>
      </c>
      <c r="AB527" s="26" t="str">
        <f t="shared" si="180"/>
        <v/>
      </c>
      <c r="AC527" s="26" t="str">
        <f t="shared" si="181"/>
        <v/>
      </c>
      <c r="AD527" s="26" t="str">
        <f>IF(OR(ISBLANK(U527),ISBLANK(Q527),U527="-"),"",IF(ISNA(MATCH(U527,libtwolang,0)),FALSE,IF(AND(Z527=TRUE,INDEX(codetform,MATCH(Qualifikation!Q527,libtform,0))&gt;=10311000,INDEX(codetform,MATCH(Qualifikation!Q527,libtform,0))&lt;=10319900),IF(AND(INDEX(codetwolang,MATCH(Qualifikation!U527,libtwolang,0))&gt;=1,INDEX(codetwolang,MATCH(Qualifikation!U527,libtwolang,0))&lt;=999),TRUE,FALSE),IF(AND(INDEX(codetwolang,MATCH(Qualifikation!U527,libtwolang,0))&gt;=10,INDEX(codetwolang,MATCH(Qualifikation!U527,libtwolang,0))&lt;=99),FALSE,TRUE))))</f>
        <v/>
      </c>
      <c r="AE527" s="26" t="str">
        <f t="shared" si="195"/>
        <v/>
      </c>
      <c r="AF527" s="62" t="str">
        <f t="shared" si="182"/>
        <v/>
      </c>
    </row>
    <row r="528" spans="1:32" x14ac:dyDescent="0.2">
      <c r="A528" s="46" t="str">
        <f t="shared" si="196"/>
        <v/>
      </c>
      <c r="B528" s="46" t="str">
        <f t="shared" si="183"/>
        <v/>
      </c>
      <c r="C528" s="71" t="str">
        <f t="shared" si="184"/>
        <v/>
      </c>
      <c r="D528" s="62" t="str">
        <f t="shared" si="185"/>
        <v/>
      </c>
      <c r="E528" s="62" t="str">
        <f t="shared" si="186"/>
        <v/>
      </c>
      <c r="F528" s="72" t="str">
        <f t="shared" si="187"/>
        <v/>
      </c>
      <c r="G528" s="72" t="str">
        <f t="shared" si="188"/>
        <v/>
      </c>
      <c r="H528" s="63" t="str">
        <f t="shared" si="189"/>
        <v/>
      </c>
      <c r="I528" s="63" t="str">
        <f t="shared" si="190"/>
        <v/>
      </c>
      <c r="J528" s="70" t="str">
        <f t="shared" si="191"/>
        <v/>
      </c>
      <c r="K528" s="70" t="str">
        <f t="shared" si="192"/>
        <v/>
      </c>
      <c r="L528" s="122" t="str">
        <f t="shared" si="193"/>
        <v/>
      </c>
      <c r="M528" s="122" t="str">
        <f t="shared" si="194"/>
        <v/>
      </c>
      <c r="N528" s="121" t="str">
        <f>IF(B528&lt;&gt;"",IF(INDEX(ctrlage,B528)=TRUE,Lieferung!$B$15-(YEAR(INDEX(pgebdat,B528))),""),"")</f>
        <v/>
      </c>
      <c r="O528" s="115"/>
      <c r="P528" s="113"/>
      <c r="Q528" s="116"/>
      <c r="R528" s="149"/>
      <c r="S528" s="116"/>
      <c r="T528" s="116"/>
      <c r="U528" s="116"/>
      <c r="V528" s="113"/>
      <c r="W528" s="155" t="str">
        <f t="shared" si="197"/>
        <v/>
      </c>
      <c r="X528" s="26" t="str">
        <f t="shared" si="176"/>
        <v/>
      </c>
      <c r="Y528" s="26" t="str">
        <f t="shared" si="177"/>
        <v/>
      </c>
      <c r="Z528" s="26" t="str">
        <f t="shared" si="178"/>
        <v/>
      </c>
      <c r="AA528" s="26" t="str">
        <f t="shared" si="179"/>
        <v/>
      </c>
      <c r="AB528" s="26" t="str">
        <f t="shared" si="180"/>
        <v/>
      </c>
      <c r="AC528" s="26" t="str">
        <f t="shared" si="181"/>
        <v/>
      </c>
      <c r="AD528" s="26" t="str">
        <f>IF(OR(ISBLANK(U528),ISBLANK(Q528),U528="-"),"",IF(ISNA(MATCH(U528,libtwolang,0)),FALSE,IF(AND(Z528=TRUE,INDEX(codetform,MATCH(Qualifikation!Q528,libtform,0))&gt;=10311000,INDEX(codetform,MATCH(Qualifikation!Q528,libtform,0))&lt;=10319900),IF(AND(INDEX(codetwolang,MATCH(Qualifikation!U528,libtwolang,0))&gt;=1,INDEX(codetwolang,MATCH(Qualifikation!U528,libtwolang,0))&lt;=999),TRUE,FALSE),IF(AND(INDEX(codetwolang,MATCH(Qualifikation!U528,libtwolang,0))&gt;=10,INDEX(codetwolang,MATCH(Qualifikation!U528,libtwolang,0))&lt;=99),FALSE,TRUE))))</f>
        <v/>
      </c>
      <c r="AE528" s="26" t="str">
        <f t="shared" si="195"/>
        <v/>
      </c>
      <c r="AF528" s="62" t="str">
        <f t="shared" si="182"/>
        <v/>
      </c>
    </row>
    <row r="529" spans="1:32" x14ac:dyDescent="0.2">
      <c r="A529" s="46" t="str">
        <f t="shared" si="196"/>
        <v/>
      </c>
      <c r="B529" s="46" t="str">
        <f t="shared" si="183"/>
        <v/>
      </c>
      <c r="C529" s="71" t="str">
        <f t="shared" si="184"/>
        <v/>
      </c>
      <c r="D529" s="62" t="str">
        <f t="shared" si="185"/>
        <v/>
      </c>
      <c r="E529" s="62" t="str">
        <f t="shared" si="186"/>
        <v/>
      </c>
      <c r="F529" s="72" t="str">
        <f t="shared" si="187"/>
        <v/>
      </c>
      <c r="G529" s="72" t="str">
        <f t="shared" si="188"/>
        <v/>
      </c>
      <c r="H529" s="63" t="str">
        <f t="shared" si="189"/>
        <v/>
      </c>
      <c r="I529" s="63" t="str">
        <f t="shared" si="190"/>
        <v/>
      </c>
      <c r="J529" s="70" t="str">
        <f t="shared" si="191"/>
        <v/>
      </c>
      <c r="K529" s="70" t="str">
        <f t="shared" si="192"/>
        <v/>
      </c>
      <c r="L529" s="122" t="str">
        <f t="shared" si="193"/>
        <v/>
      </c>
      <c r="M529" s="122" t="str">
        <f t="shared" si="194"/>
        <v/>
      </c>
      <c r="N529" s="121" t="str">
        <f>IF(B529&lt;&gt;"",IF(INDEX(ctrlage,B529)=TRUE,Lieferung!$B$15-(YEAR(INDEX(pgebdat,B529))),""),"")</f>
        <v/>
      </c>
      <c r="O529" s="115"/>
      <c r="P529" s="113"/>
      <c r="Q529" s="116"/>
      <c r="R529" s="149"/>
      <c r="S529" s="116"/>
      <c r="T529" s="116"/>
      <c r="U529" s="116"/>
      <c r="V529" s="113"/>
      <c r="W529" s="155" t="str">
        <f t="shared" si="197"/>
        <v/>
      </c>
      <c r="X529" s="26" t="str">
        <f t="shared" si="176"/>
        <v/>
      </c>
      <c r="Y529" s="26" t="str">
        <f t="shared" si="177"/>
        <v/>
      </c>
      <c r="Z529" s="26" t="str">
        <f t="shared" si="178"/>
        <v/>
      </c>
      <c r="AA529" s="26" t="str">
        <f t="shared" si="179"/>
        <v/>
      </c>
      <c r="AB529" s="26" t="str">
        <f t="shared" si="180"/>
        <v/>
      </c>
      <c r="AC529" s="26" t="str">
        <f t="shared" si="181"/>
        <v/>
      </c>
      <c r="AD529" s="26" t="str">
        <f>IF(OR(ISBLANK(U529),ISBLANK(Q529),U529="-"),"",IF(ISNA(MATCH(U529,libtwolang,0)),FALSE,IF(AND(Z529=TRUE,INDEX(codetform,MATCH(Qualifikation!Q529,libtform,0))&gt;=10311000,INDEX(codetform,MATCH(Qualifikation!Q529,libtform,0))&lt;=10319900),IF(AND(INDEX(codetwolang,MATCH(Qualifikation!U529,libtwolang,0))&gt;=1,INDEX(codetwolang,MATCH(Qualifikation!U529,libtwolang,0))&lt;=999),TRUE,FALSE),IF(AND(INDEX(codetwolang,MATCH(Qualifikation!U529,libtwolang,0))&gt;=10,INDEX(codetwolang,MATCH(Qualifikation!U529,libtwolang,0))&lt;=99),FALSE,TRUE))))</f>
        <v/>
      </c>
      <c r="AE529" s="26" t="str">
        <f t="shared" si="195"/>
        <v/>
      </c>
      <c r="AF529" s="62" t="str">
        <f t="shared" si="182"/>
        <v/>
      </c>
    </row>
    <row r="530" spans="1:32" x14ac:dyDescent="0.2">
      <c r="A530" s="46" t="str">
        <f t="shared" si="196"/>
        <v/>
      </c>
      <c r="B530" s="46" t="str">
        <f t="shared" si="183"/>
        <v/>
      </c>
      <c r="C530" s="71" t="str">
        <f t="shared" si="184"/>
        <v/>
      </c>
      <c r="D530" s="62" t="str">
        <f t="shared" si="185"/>
        <v/>
      </c>
      <c r="E530" s="62" t="str">
        <f t="shared" si="186"/>
        <v/>
      </c>
      <c r="F530" s="72" t="str">
        <f t="shared" si="187"/>
        <v/>
      </c>
      <c r="G530" s="72" t="str">
        <f t="shared" si="188"/>
        <v/>
      </c>
      <c r="H530" s="63" t="str">
        <f t="shared" si="189"/>
        <v/>
      </c>
      <c r="I530" s="63" t="str">
        <f t="shared" si="190"/>
        <v/>
      </c>
      <c r="J530" s="70" t="str">
        <f t="shared" si="191"/>
        <v/>
      </c>
      <c r="K530" s="70" t="str">
        <f t="shared" si="192"/>
        <v/>
      </c>
      <c r="L530" s="122" t="str">
        <f t="shared" si="193"/>
        <v/>
      </c>
      <c r="M530" s="122" t="str">
        <f t="shared" si="194"/>
        <v/>
      </c>
      <c r="N530" s="121" t="str">
        <f>IF(B530&lt;&gt;"",IF(INDEX(ctrlage,B530)=TRUE,Lieferung!$B$15-(YEAR(INDEX(pgebdat,B530))),""),"")</f>
        <v/>
      </c>
      <c r="O530" s="115"/>
      <c r="P530" s="113"/>
      <c r="Q530" s="116"/>
      <c r="R530" s="149"/>
      <c r="S530" s="116"/>
      <c r="T530" s="116"/>
      <c r="U530" s="116"/>
      <c r="V530" s="113"/>
      <c r="W530" s="155" t="str">
        <f t="shared" si="197"/>
        <v/>
      </c>
      <c r="X530" s="26" t="str">
        <f t="shared" si="176"/>
        <v/>
      </c>
      <c r="Y530" s="26" t="str">
        <f t="shared" si="177"/>
        <v/>
      </c>
      <c r="Z530" s="26" t="str">
        <f t="shared" si="178"/>
        <v/>
      </c>
      <c r="AA530" s="26" t="str">
        <f t="shared" si="179"/>
        <v/>
      </c>
      <c r="AB530" s="26" t="str">
        <f t="shared" si="180"/>
        <v/>
      </c>
      <c r="AC530" s="26" t="str">
        <f t="shared" si="181"/>
        <v/>
      </c>
      <c r="AD530" s="26" t="str">
        <f>IF(OR(ISBLANK(U530),ISBLANK(Q530),U530="-"),"",IF(ISNA(MATCH(U530,libtwolang,0)),FALSE,IF(AND(Z530=TRUE,INDEX(codetform,MATCH(Qualifikation!Q530,libtform,0))&gt;=10311000,INDEX(codetform,MATCH(Qualifikation!Q530,libtform,0))&lt;=10319900),IF(AND(INDEX(codetwolang,MATCH(Qualifikation!U530,libtwolang,0))&gt;=1,INDEX(codetwolang,MATCH(Qualifikation!U530,libtwolang,0))&lt;=999),TRUE,FALSE),IF(AND(INDEX(codetwolang,MATCH(Qualifikation!U530,libtwolang,0))&gt;=10,INDEX(codetwolang,MATCH(Qualifikation!U530,libtwolang,0))&lt;=99),FALSE,TRUE))))</f>
        <v/>
      </c>
      <c r="AE530" s="26" t="str">
        <f t="shared" si="195"/>
        <v/>
      </c>
      <c r="AF530" s="62" t="str">
        <f t="shared" si="182"/>
        <v/>
      </c>
    </row>
    <row r="531" spans="1:32" x14ac:dyDescent="0.2">
      <c r="A531" s="46" t="str">
        <f t="shared" si="196"/>
        <v/>
      </c>
      <c r="B531" s="46" t="str">
        <f t="shared" si="183"/>
        <v/>
      </c>
      <c r="C531" s="71" t="str">
        <f t="shared" si="184"/>
        <v/>
      </c>
      <c r="D531" s="62" t="str">
        <f t="shared" si="185"/>
        <v/>
      </c>
      <c r="E531" s="62" t="str">
        <f t="shared" si="186"/>
        <v/>
      </c>
      <c r="F531" s="72" t="str">
        <f t="shared" si="187"/>
        <v/>
      </c>
      <c r="G531" s="72" t="str">
        <f t="shared" si="188"/>
        <v/>
      </c>
      <c r="H531" s="63" t="str">
        <f t="shared" si="189"/>
        <v/>
      </c>
      <c r="I531" s="63" t="str">
        <f t="shared" si="190"/>
        <v/>
      </c>
      <c r="J531" s="70" t="str">
        <f t="shared" si="191"/>
        <v/>
      </c>
      <c r="K531" s="70" t="str">
        <f t="shared" si="192"/>
        <v/>
      </c>
      <c r="L531" s="122" t="str">
        <f t="shared" si="193"/>
        <v/>
      </c>
      <c r="M531" s="122" t="str">
        <f t="shared" si="194"/>
        <v/>
      </c>
      <c r="N531" s="121" t="str">
        <f>IF(B531&lt;&gt;"",IF(INDEX(ctrlage,B531)=TRUE,Lieferung!$B$15-(YEAR(INDEX(pgebdat,B531))),""),"")</f>
        <v/>
      </c>
      <c r="O531" s="115"/>
      <c r="P531" s="113"/>
      <c r="Q531" s="116"/>
      <c r="R531" s="149"/>
      <c r="S531" s="116"/>
      <c r="T531" s="116"/>
      <c r="U531" s="116"/>
      <c r="V531" s="113"/>
      <c r="W531" s="155" t="str">
        <f t="shared" si="197"/>
        <v/>
      </c>
      <c r="X531" s="26" t="str">
        <f t="shared" si="176"/>
        <v/>
      </c>
      <c r="Y531" s="26" t="str">
        <f t="shared" si="177"/>
        <v/>
      </c>
      <c r="Z531" s="26" t="str">
        <f t="shared" si="178"/>
        <v/>
      </c>
      <c r="AA531" s="26" t="str">
        <f t="shared" si="179"/>
        <v/>
      </c>
      <c r="AB531" s="26" t="str">
        <f t="shared" si="180"/>
        <v/>
      </c>
      <c r="AC531" s="26" t="str">
        <f t="shared" si="181"/>
        <v/>
      </c>
      <c r="AD531" s="26" t="str">
        <f>IF(OR(ISBLANK(U531),ISBLANK(Q531),U531="-"),"",IF(ISNA(MATCH(U531,libtwolang,0)),FALSE,IF(AND(Z531=TRUE,INDEX(codetform,MATCH(Qualifikation!Q531,libtform,0))&gt;=10311000,INDEX(codetform,MATCH(Qualifikation!Q531,libtform,0))&lt;=10319900),IF(AND(INDEX(codetwolang,MATCH(Qualifikation!U531,libtwolang,0))&gt;=1,INDEX(codetwolang,MATCH(Qualifikation!U531,libtwolang,0))&lt;=999),TRUE,FALSE),IF(AND(INDEX(codetwolang,MATCH(Qualifikation!U531,libtwolang,0))&gt;=10,INDEX(codetwolang,MATCH(Qualifikation!U531,libtwolang,0))&lt;=99),FALSE,TRUE))))</f>
        <v/>
      </c>
      <c r="AE531" s="26" t="str">
        <f t="shared" si="195"/>
        <v/>
      </c>
      <c r="AF531" s="62" t="str">
        <f t="shared" si="182"/>
        <v/>
      </c>
    </row>
    <row r="532" spans="1:32" x14ac:dyDescent="0.2">
      <c r="A532" s="46" t="str">
        <f t="shared" si="196"/>
        <v/>
      </c>
      <c r="B532" s="46" t="str">
        <f t="shared" si="183"/>
        <v/>
      </c>
      <c r="C532" s="71" t="str">
        <f t="shared" si="184"/>
        <v/>
      </c>
      <c r="D532" s="62" t="str">
        <f t="shared" si="185"/>
        <v/>
      </c>
      <c r="E532" s="62" t="str">
        <f t="shared" si="186"/>
        <v/>
      </c>
      <c r="F532" s="72" t="str">
        <f t="shared" si="187"/>
        <v/>
      </c>
      <c r="G532" s="72" t="str">
        <f t="shared" si="188"/>
        <v/>
      </c>
      <c r="H532" s="63" t="str">
        <f t="shared" si="189"/>
        <v/>
      </c>
      <c r="I532" s="63" t="str">
        <f t="shared" si="190"/>
        <v/>
      </c>
      <c r="J532" s="70" t="str">
        <f t="shared" si="191"/>
        <v/>
      </c>
      <c r="K532" s="70" t="str">
        <f t="shared" si="192"/>
        <v/>
      </c>
      <c r="L532" s="122" t="str">
        <f t="shared" si="193"/>
        <v/>
      </c>
      <c r="M532" s="122" t="str">
        <f t="shared" si="194"/>
        <v/>
      </c>
      <c r="N532" s="121" t="str">
        <f>IF(B532&lt;&gt;"",IF(INDEX(ctrlage,B532)=TRUE,Lieferung!$B$15-(YEAR(INDEX(pgebdat,B532))),""),"")</f>
        <v/>
      </c>
      <c r="O532" s="115"/>
      <c r="P532" s="113"/>
      <c r="Q532" s="116"/>
      <c r="R532" s="149"/>
      <c r="S532" s="116"/>
      <c r="T532" s="116"/>
      <c r="U532" s="116"/>
      <c r="V532" s="113"/>
      <c r="W532" s="155" t="str">
        <f t="shared" si="197"/>
        <v/>
      </c>
      <c r="X532" s="26" t="str">
        <f t="shared" si="176"/>
        <v/>
      </c>
      <c r="Y532" s="26" t="str">
        <f t="shared" si="177"/>
        <v/>
      </c>
      <c r="Z532" s="26" t="str">
        <f t="shared" si="178"/>
        <v/>
      </c>
      <c r="AA532" s="26" t="str">
        <f t="shared" si="179"/>
        <v/>
      </c>
      <c r="AB532" s="26" t="str">
        <f t="shared" si="180"/>
        <v/>
      </c>
      <c r="AC532" s="26" t="str">
        <f t="shared" si="181"/>
        <v/>
      </c>
      <c r="AD532" s="26" t="str">
        <f>IF(OR(ISBLANK(U532),ISBLANK(Q532),U532="-"),"",IF(ISNA(MATCH(U532,libtwolang,0)),FALSE,IF(AND(Z532=TRUE,INDEX(codetform,MATCH(Qualifikation!Q532,libtform,0))&gt;=10311000,INDEX(codetform,MATCH(Qualifikation!Q532,libtform,0))&lt;=10319900),IF(AND(INDEX(codetwolang,MATCH(Qualifikation!U532,libtwolang,0))&gt;=1,INDEX(codetwolang,MATCH(Qualifikation!U532,libtwolang,0))&lt;=999),TRUE,FALSE),IF(AND(INDEX(codetwolang,MATCH(Qualifikation!U532,libtwolang,0))&gt;=10,INDEX(codetwolang,MATCH(Qualifikation!U532,libtwolang,0))&lt;=99),FALSE,TRUE))))</f>
        <v/>
      </c>
      <c r="AE532" s="26" t="str">
        <f t="shared" si="195"/>
        <v/>
      </c>
      <c r="AF532" s="62" t="str">
        <f t="shared" si="182"/>
        <v/>
      </c>
    </row>
    <row r="533" spans="1:32" x14ac:dyDescent="0.2">
      <c r="A533" s="46" t="str">
        <f t="shared" si="196"/>
        <v/>
      </c>
      <c r="B533" s="46" t="str">
        <f t="shared" si="183"/>
        <v/>
      </c>
      <c r="C533" s="71" t="str">
        <f t="shared" si="184"/>
        <v/>
      </c>
      <c r="D533" s="62" t="str">
        <f t="shared" si="185"/>
        <v/>
      </c>
      <c r="E533" s="62" t="str">
        <f t="shared" si="186"/>
        <v/>
      </c>
      <c r="F533" s="72" t="str">
        <f t="shared" si="187"/>
        <v/>
      </c>
      <c r="G533" s="72" t="str">
        <f t="shared" si="188"/>
        <v/>
      </c>
      <c r="H533" s="63" t="str">
        <f t="shared" si="189"/>
        <v/>
      </c>
      <c r="I533" s="63" t="str">
        <f t="shared" si="190"/>
        <v/>
      </c>
      <c r="J533" s="70" t="str">
        <f t="shared" si="191"/>
        <v/>
      </c>
      <c r="K533" s="70" t="str">
        <f t="shared" si="192"/>
        <v/>
      </c>
      <c r="L533" s="122" t="str">
        <f t="shared" si="193"/>
        <v/>
      </c>
      <c r="M533" s="122" t="str">
        <f t="shared" si="194"/>
        <v/>
      </c>
      <c r="N533" s="121" t="str">
        <f>IF(B533&lt;&gt;"",IF(INDEX(ctrlage,B533)=TRUE,Lieferung!$B$15-(YEAR(INDEX(pgebdat,B533))),""),"")</f>
        <v/>
      </c>
      <c r="O533" s="115"/>
      <c r="P533" s="113"/>
      <c r="Q533" s="116"/>
      <c r="R533" s="149"/>
      <c r="S533" s="116"/>
      <c r="T533" s="116"/>
      <c r="U533" s="116"/>
      <c r="V533" s="113"/>
      <c r="W533" s="155" t="str">
        <f t="shared" si="197"/>
        <v/>
      </c>
      <c r="X533" s="26" t="str">
        <f t="shared" si="176"/>
        <v/>
      </c>
      <c r="Y533" s="26" t="str">
        <f t="shared" si="177"/>
        <v/>
      </c>
      <c r="Z533" s="26" t="str">
        <f t="shared" si="178"/>
        <v/>
      </c>
      <c r="AA533" s="26" t="str">
        <f t="shared" si="179"/>
        <v/>
      </c>
      <c r="AB533" s="26" t="str">
        <f t="shared" si="180"/>
        <v/>
      </c>
      <c r="AC533" s="26" t="str">
        <f t="shared" si="181"/>
        <v/>
      </c>
      <c r="AD533" s="26" t="str">
        <f>IF(OR(ISBLANK(U533),ISBLANK(Q533),U533="-"),"",IF(ISNA(MATCH(U533,libtwolang,0)),FALSE,IF(AND(Z533=TRUE,INDEX(codetform,MATCH(Qualifikation!Q533,libtform,0))&gt;=10311000,INDEX(codetform,MATCH(Qualifikation!Q533,libtform,0))&lt;=10319900),IF(AND(INDEX(codetwolang,MATCH(Qualifikation!U533,libtwolang,0))&gt;=1,INDEX(codetwolang,MATCH(Qualifikation!U533,libtwolang,0))&lt;=999),TRUE,FALSE),IF(AND(INDEX(codetwolang,MATCH(Qualifikation!U533,libtwolang,0))&gt;=10,INDEX(codetwolang,MATCH(Qualifikation!U533,libtwolang,0))&lt;=99),FALSE,TRUE))))</f>
        <v/>
      </c>
      <c r="AE533" s="26" t="str">
        <f t="shared" si="195"/>
        <v/>
      </c>
      <c r="AF533" s="62" t="str">
        <f t="shared" si="182"/>
        <v/>
      </c>
    </row>
    <row r="534" spans="1:32" x14ac:dyDescent="0.2">
      <c r="A534" s="46" t="str">
        <f t="shared" si="196"/>
        <v/>
      </c>
      <c r="B534" s="46" t="str">
        <f t="shared" si="183"/>
        <v/>
      </c>
      <c r="C534" s="71" t="str">
        <f t="shared" si="184"/>
        <v/>
      </c>
      <c r="D534" s="62" t="str">
        <f t="shared" si="185"/>
        <v/>
      </c>
      <c r="E534" s="62" t="str">
        <f t="shared" si="186"/>
        <v/>
      </c>
      <c r="F534" s="72" t="str">
        <f t="shared" si="187"/>
        <v/>
      </c>
      <c r="G534" s="72" t="str">
        <f t="shared" si="188"/>
        <v/>
      </c>
      <c r="H534" s="63" t="str">
        <f t="shared" si="189"/>
        <v/>
      </c>
      <c r="I534" s="63" t="str">
        <f t="shared" si="190"/>
        <v/>
      </c>
      <c r="J534" s="70" t="str">
        <f t="shared" si="191"/>
        <v/>
      </c>
      <c r="K534" s="70" t="str">
        <f t="shared" si="192"/>
        <v/>
      </c>
      <c r="L534" s="122" t="str">
        <f t="shared" si="193"/>
        <v/>
      </c>
      <c r="M534" s="122" t="str">
        <f t="shared" si="194"/>
        <v/>
      </c>
      <c r="N534" s="121" t="str">
        <f>IF(B534&lt;&gt;"",IF(INDEX(ctrlage,B534)=TRUE,Lieferung!$B$15-(YEAR(INDEX(pgebdat,B534))),""),"")</f>
        <v/>
      </c>
      <c r="O534" s="115"/>
      <c r="P534" s="113"/>
      <c r="Q534" s="116"/>
      <c r="R534" s="149"/>
      <c r="S534" s="116"/>
      <c r="T534" s="116"/>
      <c r="U534" s="116"/>
      <c r="V534" s="113"/>
      <c r="W534" s="155" t="str">
        <f t="shared" si="197"/>
        <v/>
      </c>
      <c r="X534" s="26" t="str">
        <f t="shared" si="176"/>
        <v/>
      </c>
      <c r="Y534" s="26" t="str">
        <f t="shared" si="177"/>
        <v/>
      </c>
      <c r="Z534" s="26" t="str">
        <f t="shared" si="178"/>
        <v/>
      </c>
      <c r="AA534" s="26" t="str">
        <f t="shared" si="179"/>
        <v/>
      </c>
      <c r="AB534" s="26" t="str">
        <f t="shared" si="180"/>
        <v/>
      </c>
      <c r="AC534" s="26" t="str">
        <f t="shared" si="181"/>
        <v/>
      </c>
      <c r="AD534" s="26" t="str">
        <f>IF(OR(ISBLANK(U534),ISBLANK(Q534),U534="-"),"",IF(ISNA(MATCH(U534,libtwolang,0)),FALSE,IF(AND(Z534=TRUE,INDEX(codetform,MATCH(Qualifikation!Q534,libtform,0))&gt;=10311000,INDEX(codetform,MATCH(Qualifikation!Q534,libtform,0))&lt;=10319900),IF(AND(INDEX(codetwolang,MATCH(Qualifikation!U534,libtwolang,0))&gt;=1,INDEX(codetwolang,MATCH(Qualifikation!U534,libtwolang,0))&lt;=999),TRUE,FALSE),IF(AND(INDEX(codetwolang,MATCH(Qualifikation!U534,libtwolang,0))&gt;=10,INDEX(codetwolang,MATCH(Qualifikation!U534,libtwolang,0))&lt;=99),FALSE,TRUE))))</f>
        <v/>
      </c>
      <c r="AE534" s="26" t="str">
        <f t="shared" si="195"/>
        <v/>
      </c>
      <c r="AF534" s="62" t="str">
        <f t="shared" si="182"/>
        <v/>
      </c>
    </row>
    <row r="535" spans="1:32" x14ac:dyDescent="0.2">
      <c r="A535" s="46" t="str">
        <f t="shared" si="196"/>
        <v/>
      </c>
      <c r="B535" s="46" t="str">
        <f t="shared" si="183"/>
        <v/>
      </c>
      <c r="C535" s="71" t="str">
        <f t="shared" si="184"/>
        <v/>
      </c>
      <c r="D535" s="62" t="str">
        <f t="shared" si="185"/>
        <v/>
      </c>
      <c r="E535" s="62" t="str">
        <f t="shared" si="186"/>
        <v/>
      </c>
      <c r="F535" s="72" t="str">
        <f t="shared" si="187"/>
        <v/>
      </c>
      <c r="G535" s="72" t="str">
        <f t="shared" si="188"/>
        <v/>
      </c>
      <c r="H535" s="63" t="str">
        <f t="shared" si="189"/>
        <v/>
      </c>
      <c r="I535" s="63" t="str">
        <f t="shared" si="190"/>
        <v/>
      </c>
      <c r="J535" s="70" t="str">
        <f t="shared" si="191"/>
        <v/>
      </c>
      <c r="K535" s="70" t="str">
        <f t="shared" si="192"/>
        <v/>
      </c>
      <c r="L535" s="122" t="str">
        <f t="shared" si="193"/>
        <v/>
      </c>
      <c r="M535" s="122" t="str">
        <f t="shared" si="194"/>
        <v/>
      </c>
      <c r="N535" s="121" t="str">
        <f>IF(B535&lt;&gt;"",IF(INDEX(ctrlage,B535)=TRUE,Lieferung!$B$15-(YEAR(INDEX(pgebdat,B535))),""),"")</f>
        <v/>
      </c>
      <c r="O535" s="115"/>
      <c r="P535" s="113"/>
      <c r="Q535" s="116"/>
      <c r="R535" s="149"/>
      <c r="S535" s="116"/>
      <c r="T535" s="116"/>
      <c r="U535" s="116"/>
      <c r="V535" s="113"/>
      <c r="W535" s="155" t="str">
        <f t="shared" si="197"/>
        <v/>
      </c>
      <c r="X535" s="26" t="str">
        <f t="shared" si="176"/>
        <v/>
      </c>
      <c r="Y535" s="26" t="str">
        <f t="shared" si="177"/>
        <v/>
      </c>
      <c r="Z535" s="26" t="str">
        <f t="shared" si="178"/>
        <v/>
      </c>
      <c r="AA535" s="26" t="str">
        <f t="shared" si="179"/>
        <v/>
      </c>
      <c r="AB535" s="26" t="str">
        <f t="shared" si="180"/>
        <v/>
      </c>
      <c r="AC535" s="26" t="str">
        <f t="shared" si="181"/>
        <v/>
      </c>
      <c r="AD535" s="26" t="str">
        <f>IF(OR(ISBLANK(U535),ISBLANK(Q535),U535="-"),"",IF(ISNA(MATCH(U535,libtwolang,0)),FALSE,IF(AND(Z535=TRUE,INDEX(codetform,MATCH(Qualifikation!Q535,libtform,0))&gt;=10311000,INDEX(codetform,MATCH(Qualifikation!Q535,libtform,0))&lt;=10319900),IF(AND(INDEX(codetwolang,MATCH(Qualifikation!U535,libtwolang,0))&gt;=1,INDEX(codetwolang,MATCH(Qualifikation!U535,libtwolang,0))&lt;=999),TRUE,FALSE),IF(AND(INDEX(codetwolang,MATCH(Qualifikation!U535,libtwolang,0))&gt;=10,INDEX(codetwolang,MATCH(Qualifikation!U535,libtwolang,0))&lt;=99),FALSE,TRUE))))</f>
        <v/>
      </c>
      <c r="AE535" s="26" t="str">
        <f t="shared" si="195"/>
        <v/>
      </c>
      <c r="AF535" s="62" t="str">
        <f t="shared" si="182"/>
        <v/>
      </c>
    </row>
    <row r="536" spans="1:32" x14ac:dyDescent="0.2">
      <c r="A536" s="46" t="str">
        <f t="shared" si="196"/>
        <v/>
      </c>
      <c r="B536" s="46" t="str">
        <f t="shared" si="183"/>
        <v/>
      </c>
      <c r="C536" s="71" t="str">
        <f t="shared" si="184"/>
        <v/>
      </c>
      <c r="D536" s="62" t="str">
        <f t="shared" si="185"/>
        <v/>
      </c>
      <c r="E536" s="62" t="str">
        <f t="shared" si="186"/>
        <v/>
      </c>
      <c r="F536" s="72" t="str">
        <f t="shared" si="187"/>
        <v/>
      </c>
      <c r="G536" s="72" t="str">
        <f t="shared" si="188"/>
        <v/>
      </c>
      <c r="H536" s="63" t="str">
        <f t="shared" si="189"/>
        <v/>
      </c>
      <c r="I536" s="63" t="str">
        <f t="shared" si="190"/>
        <v/>
      </c>
      <c r="J536" s="70" t="str">
        <f t="shared" si="191"/>
        <v/>
      </c>
      <c r="K536" s="70" t="str">
        <f t="shared" si="192"/>
        <v/>
      </c>
      <c r="L536" s="122" t="str">
        <f t="shared" si="193"/>
        <v/>
      </c>
      <c r="M536" s="122" t="str">
        <f t="shared" si="194"/>
        <v/>
      </c>
      <c r="N536" s="121" t="str">
        <f>IF(B536&lt;&gt;"",IF(INDEX(ctrlage,B536)=TRUE,Lieferung!$B$15-(YEAR(INDEX(pgebdat,B536))),""),"")</f>
        <v/>
      </c>
      <c r="O536" s="115"/>
      <c r="P536" s="113"/>
      <c r="Q536" s="116"/>
      <c r="R536" s="149"/>
      <c r="S536" s="116"/>
      <c r="T536" s="116"/>
      <c r="U536" s="116"/>
      <c r="V536" s="113"/>
      <c r="W536" s="155" t="str">
        <f t="shared" si="197"/>
        <v/>
      </c>
      <c r="X536" s="26" t="str">
        <f t="shared" si="176"/>
        <v/>
      </c>
      <c r="Y536" s="26" t="str">
        <f t="shared" si="177"/>
        <v/>
      </c>
      <c r="Z536" s="26" t="str">
        <f t="shared" si="178"/>
        <v/>
      </c>
      <c r="AA536" s="26" t="str">
        <f t="shared" si="179"/>
        <v/>
      </c>
      <c r="AB536" s="26" t="str">
        <f t="shared" si="180"/>
        <v/>
      </c>
      <c r="AC536" s="26" t="str">
        <f t="shared" si="181"/>
        <v/>
      </c>
      <c r="AD536" s="26" t="str">
        <f>IF(OR(ISBLANK(U536),ISBLANK(Q536),U536="-"),"",IF(ISNA(MATCH(U536,libtwolang,0)),FALSE,IF(AND(Z536=TRUE,INDEX(codetform,MATCH(Qualifikation!Q536,libtform,0))&gt;=10311000,INDEX(codetform,MATCH(Qualifikation!Q536,libtform,0))&lt;=10319900),IF(AND(INDEX(codetwolang,MATCH(Qualifikation!U536,libtwolang,0))&gt;=1,INDEX(codetwolang,MATCH(Qualifikation!U536,libtwolang,0))&lt;=999),TRUE,FALSE),IF(AND(INDEX(codetwolang,MATCH(Qualifikation!U536,libtwolang,0))&gt;=10,INDEX(codetwolang,MATCH(Qualifikation!U536,libtwolang,0))&lt;=99),FALSE,TRUE))))</f>
        <v/>
      </c>
      <c r="AE536" s="26" t="str">
        <f t="shared" si="195"/>
        <v/>
      </c>
      <c r="AF536" s="62" t="str">
        <f t="shared" si="182"/>
        <v/>
      </c>
    </row>
    <row r="537" spans="1:32" x14ac:dyDescent="0.2">
      <c r="A537" s="46" t="str">
        <f t="shared" si="196"/>
        <v/>
      </c>
      <c r="B537" s="46" t="str">
        <f t="shared" si="183"/>
        <v/>
      </c>
      <c r="C537" s="71" t="str">
        <f t="shared" si="184"/>
        <v/>
      </c>
      <c r="D537" s="62" t="str">
        <f t="shared" si="185"/>
        <v/>
      </c>
      <c r="E537" s="62" t="str">
        <f t="shared" si="186"/>
        <v/>
      </c>
      <c r="F537" s="72" t="str">
        <f t="shared" si="187"/>
        <v/>
      </c>
      <c r="G537" s="72" t="str">
        <f t="shared" si="188"/>
        <v/>
      </c>
      <c r="H537" s="63" t="str">
        <f t="shared" si="189"/>
        <v/>
      </c>
      <c r="I537" s="63" t="str">
        <f t="shared" si="190"/>
        <v/>
      </c>
      <c r="J537" s="70" t="str">
        <f t="shared" si="191"/>
        <v/>
      </c>
      <c r="K537" s="70" t="str">
        <f t="shared" si="192"/>
        <v/>
      </c>
      <c r="L537" s="122" t="str">
        <f t="shared" si="193"/>
        <v/>
      </c>
      <c r="M537" s="122" t="str">
        <f t="shared" si="194"/>
        <v/>
      </c>
      <c r="N537" s="121" t="str">
        <f>IF(B537&lt;&gt;"",IF(INDEX(ctrlage,B537)=TRUE,Lieferung!$B$15-(YEAR(INDEX(pgebdat,B537))),""),"")</f>
        <v/>
      </c>
      <c r="O537" s="115"/>
      <c r="P537" s="113"/>
      <c r="Q537" s="116"/>
      <c r="R537" s="149"/>
      <c r="S537" s="116"/>
      <c r="T537" s="116"/>
      <c r="U537" s="116"/>
      <c r="V537" s="113"/>
      <c r="W537" s="155" t="str">
        <f t="shared" si="197"/>
        <v/>
      </c>
      <c r="X537" s="26" t="str">
        <f t="shared" si="176"/>
        <v/>
      </c>
      <c r="Y537" s="26" t="str">
        <f t="shared" si="177"/>
        <v/>
      </c>
      <c r="Z537" s="26" t="str">
        <f t="shared" si="178"/>
        <v/>
      </c>
      <c r="AA537" s="26" t="str">
        <f t="shared" si="179"/>
        <v/>
      </c>
      <c r="AB537" s="26" t="str">
        <f t="shared" si="180"/>
        <v/>
      </c>
      <c r="AC537" s="26" t="str">
        <f t="shared" si="181"/>
        <v/>
      </c>
      <c r="AD537" s="26" t="str">
        <f>IF(OR(ISBLANK(U537),ISBLANK(Q537),U537="-"),"",IF(ISNA(MATCH(U537,libtwolang,0)),FALSE,IF(AND(Z537=TRUE,INDEX(codetform,MATCH(Qualifikation!Q537,libtform,0))&gt;=10311000,INDEX(codetform,MATCH(Qualifikation!Q537,libtform,0))&lt;=10319900),IF(AND(INDEX(codetwolang,MATCH(Qualifikation!U537,libtwolang,0))&gt;=1,INDEX(codetwolang,MATCH(Qualifikation!U537,libtwolang,0))&lt;=999),TRUE,FALSE),IF(AND(INDEX(codetwolang,MATCH(Qualifikation!U537,libtwolang,0))&gt;=10,INDEX(codetwolang,MATCH(Qualifikation!U537,libtwolang,0))&lt;=99),FALSE,TRUE))))</f>
        <v/>
      </c>
      <c r="AE537" s="26" t="str">
        <f t="shared" si="195"/>
        <v/>
      </c>
      <c r="AF537" s="62" t="str">
        <f t="shared" si="182"/>
        <v/>
      </c>
    </row>
    <row r="538" spans="1:32" x14ac:dyDescent="0.2">
      <c r="A538" s="46" t="str">
        <f t="shared" si="196"/>
        <v/>
      </c>
      <c r="B538" s="46" t="str">
        <f t="shared" si="183"/>
        <v/>
      </c>
      <c r="C538" s="71" t="str">
        <f t="shared" si="184"/>
        <v/>
      </c>
      <c r="D538" s="62" t="str">
        <f t="shared" si="185"/>
        <v/>
      </c>
      <c r="E538" s="62" t="str">
        <f t="shared" si="186"/>
        <v/>
      </c>
      <c r="F538" s="72" t="str">
        <f t="shared" si="187"/>
        <v/>
      </c>
      <c r="G538" s="72" t="str">
        <f t="shared" si="188"/>
        <v/>
      </c>
      <c r="H538" s="63" t="str">
        <f t="shared" si="189"/>
        <v/>
      </c>
      <c r="I538" s="63" t="str">
        <f t="shared" si="190"/>
        <v/>
      </c>
      <c r="J538" s="70" t="str">
        <f t="shared" si="191"/>
        <v/>
      </c>
      <c r="K538" s="70" t="str">
        <f t="shared" si="192"/>
        <v/>
      </c>
      <c r="L538" s="122" t="str">
        <f t="shared" si="193"/>
        <v/>
      </c>
      <c r="M538" s="122" t="str">
        <f t="shared" si="194"/>
        <v/>
      </c>
      <c r="N538" s="121" t="str">
        <f>IF(B538&lt;&gt;"",IF(INDEX(ctrlage,B538)=TRUE,Lieferung!$B$15-(YEAR(INDEX(pgebdat,B538))),""),"")</f>
        <v/>
      </c>
      <c r="O538" s="115"/>
      <c r="P538" s="113"/>
      <c r="Q538" s="116"/>
      <c r="R538" s="149"/>
      <c r="S538" s="116"/>
      <c r="T538" s="116"/>
      <c r="U538" s="116"/>
      <c r="V538" s="113"/>
      <c r="W538" s="155" t="str">
        <f t="shared" si="197"/>
        <v/>
      </c>
      <c r="X538" s="26" t="str">
        <f t="shared" si="176"/>
        <v/>
      </c>
      <c r="Y538" s="26" t="str">
        <f t="shared" si="177"/>
        <v/>
      </c>
      <c r="Z538" s="26" t="str">
        <f t="shared" si="178"/>
        <v/>
      </c>
      <c r="AA538" s="26" t="str">
        <f t="shared" si="179"/>
        <v/>
      </c>
      <c r="AB538" s="26" t="str">
        <f t="shared" si="180"/>
        <v/>
      </c>
      <c r="AC538" s="26" t="str">
        <f t="shared" si="181"/>
        <v/>
      </c>
      <c r="AD538" s="26" t="str">
        <f>IF(OR(ISBLANK(U538),ISBLANK(Q538),U538="-"),"",IF(ISNA(MATCH(U538,libtwolang,0)),FALSE,IF(AND(Z538=TRUE,INDEX(codetform,MATCH(Qualifikation!Q538,libtform,0))&gt;=10311000,INDEX(codetform,MATCH(Qualifikation!Q538,libtform,0))&lt;=10319900),IF(AND(INDEX(codetwolang,MATCH(Qualifikation!U538,libtwolang,0))&gt;=1,INDEX(codetwolang,MATCH(Qualifikation!U538,libtwolang,0))&lt;=999),TRUE,FALSE),IF(AND(INDEX(codetwolang,MATCH(Qualifikation!U538,libtwolang,0))&gt;=10,INDEX(codetwolang,MATCH(Qualifikation!U538,libtwolang,0))&lt;=99),FALSE,TRUE))))</f>
        <v/>
      </c>
      <c r="AE538" s="26" t="str">
        <f t="shared" si="195"/>
        <v/>
      </c>
      <c r="AF538" s="62" t="str">
        <f t="shared" si="182"/>
        <v/>
      </c>
    </row>
    <row r="539" spans="1:32" x14ac:dyDescent="0.2">
      <c r="A539" s="46" t="str">
        <f t="shared" si="196"/>
        <v/>
      </c>
      <c r="B539" s="46" t="str">
        <f t="shared" si="183"/>
        <v/>
      </c>
      <c r="C539" s="71" t="str">
        <f t="shared" si="184"/>
        <v/>
      </c>
      <c r="D539" s="62" t="str">
        <f t="shared" si="185"/>
        <v/>
      </c>
      <c r="E539" s="62" t="str">
        <f t="shared" si="186"/>
        <v/>
      </c>
      <c r="F539" s="72" t="str">
        <f t="shared" si="187"/>
        <v/>
      </c>
      <c r="G539" s="72" t="str">
        <f t="shared" si="188"/>
        <v/>
      </c>
      <c r="H539" s="63" t="str">
        <f t="shared" si="189"/>
        <v/>
      </c>
      <c r="I539" s="63" t="str">
        <f t="shared" si="190"/>
        <v/>
      </c>
      <c r="J539" s="70" t="str">
        <f t="shared" si="191"/>
        <v/>
      </c>
      <c r="K539" s="70" t="str">
        <f t="shared" si="192"/>
        <v/>
      </c>
      <c r="L539" s="122" t="str">
        <f t="shared" si="193"/>
        <v/>
      </c>
      <c r="M539" s="122" t="str">
        <f t="shared" si="194"/>
        <v/>
      </c>
      <c r="N539" s="121" t="str">
        <f>IF(B539&lt;&gt;"",IF(INDEX(ctrlage,B539)=TRUE,Lieferung!$B$15-(YEAR(INDEX(pgebdat,B539))),""),"")</f>
        <v/>
      </c>
      <c r="O539" s="115"/>
      <c r="P539" s="113"/>
      <c r="Q539" s="116"/>
      <c r="R539" s="149"/>
      <c r="S539" s="116"/>
      <c r="T539" s="116"/>
      <c r="U539" s="116"/>
      <c r="V539" s="113"/>
      <c r="W539" s="155" t="str">
        <f t="shared" si="197"/>
        <v/>
      </c>
      <c r="X539" s="26" t="str">
        <f t="shared" si="176"/>
        <v/>
      </c>
      <c r="Y539" s="26" t="str">
        <f t="shared" si="177"/>
        <v/>
      </c>
      <c r="Z539" s="26" t="str">
        <f t="shared" si="178"/>
        <v/>
      </c>
      <c r="AA539" s="26" t="str">
        <f t="shared" si="179"/>
        <v/>
      </c>
      <c r="AB539" s="26" t="str">
        <f t="shared" si="180"/>
        <v/>
      </c>
      <c r="AC539" s="26" t="str">
        <f t="shared" si="181"/>
        <v/>
      </c>
      <c r="AD539" s="26" t="str">
        <f>IF(OR(ISBLANK(U539),ISBLANK(Q539),U539="-"),"",IF(ISNA(MATCH(U539,libtwolang,0)),FALSE,IF(AND(Z539=TRUE,INDEX(codetform,MATCH(Qualifikation!Q539,libtform,0))&gt;=10311000,INDEX(codetform,MATCH(Qualifikation!Q539,libtform,0))&lt;=10319900),IF(AND(INDEX(codetwolang,MATCH(Qualifikation!U539,libtwolang,0))&gt;=1,INDEX(codetwolang,MATCH(Qualifikation!U539,libtwolang,0))&lt;=999),TRUE,FALSE),IF(AND(INDEX(codetwolang,MATCH(Qualifikation!U539,libtwolang,0))&gt;=10,INDEX(codetwolang,MATCH(Qualifikation!U539,libtwolang,0))&lt;=99),FALSE,TRUE))))</f>
        <v/>
      </c>
      <c r="AE539" s="26" t="str">
        <f t="shared" si="195"/>
        <v/>
      </c>
      <c r="AF539" s="62" t="str">
        <f t="shared" si="182"/>
        <v/>
      </c>
    </row>
    <row r="540" spans="1:32" x14ac:dyDescent="0.2">
      <c r="A540" s="46" t="str">
        <f t="shared" si="196"/>
        <v/>
      </c>
      <c r="B540" s="46" t="str">
        <f t="shared" si="183"/>
        <v/>
      </c>
      <c r="C540" s="71" t="str">
        <f t="shared" si="184"/>
        <v/>
      </c>
      <c r="D540" s="62" t="str">
        <f t="shared" si="185"/>
        <v/>
      </c>
      <c r="E540" s="62" t="str">
        <f t="shared" si="186"/>
        <v/>
      </c>
      <c r="F540" s="72" t="str">
        <f t="shared" si="187"/>
        <v/>
      </c>
      <c r="G540" s="72" t="str">
        <f t="shared" si="188"/>
        <v/>
      </c>
      <c r="H540" s="63" t="str">
        <f t="shared" si="189"/>
        <v/>
      </c>
      <c r="I540" s="63" t="str">
        <f t="shared" si="190"/>
        <v/>
      </c>
      <c r="J540" s="70" t="str">
        <f t="shared" si="191"/>
        <v/>
      </c>
      <c r="K540" s="70" t="str">
        <f t="shared" si="192"/>
        <v/>
      </c>
      <c r="L540" s="122" t="str">
        <f t="shared" si="193"/>
        <v/>
      </c>
      <c r="M540" s="122" t="str">
        <f t="shared" si="194"/>
        <v/>
      </c>
      <c r="N540" s="121" t="str">
        <f>IF(B540&lt;&gt;"",IF(INDEX(ctrlage,B540)=TRUE,Lieferung!$B$15-(YEAR(INDEX(pgebdat,B540))),""),"")</f>
        <v/>
      </c>
      <c r="O540" s="115"/>
      <c r="P540" s="113"/>
      <c r="Q540" s="116"/>
      <c r="R540" s="149"/>
      <c r="S540" s="116"/>
      <c r="T540" s="116"/>
      <c r="U540" s="116"/>
      <c r="V540" s="113"/>
      <c r="W540" s="155" t="str">
        <f t="shared" si="197"/>
        <v/>
      </c>
      <c r="X540" s="26" t="str">
        <f t="shared" si="176"/>
        <v/>
      </c>
      <c r="Y540" s="26" t="str">
        <f t="shared" si="177"/>
        <v/>
      </c>
      <c r="Z540" s="26" t="str">
        <f t="shared" si="178"/>
        <v/>
      </c>
      <c r="AA540" s="26" t="str">
        <f t="shared" si="179"/>
        <v/>
      </c>
      <c r="AB540" s="26" t="str">
        <f t="shared" si="180"/>
        <v/>
      </c>
      <c r="AC540" s="26" t="str">
        <f t="shared" si="181"/>
        <v/>
      </c>
      <c r="AD540" s="26" t="str">
        <f>IF(OR(ISBLANK(U540),ISBLANK(Q540),U540="-"),"",IF(ISNA(MATCH(U540,libtwolang,0)),FALSE,IF(AND(Z540=TRUE,INDEX(codetform,MATCH(Qualifikation!Q540,libtform,0))&gt;=10311000,INDEX(codetform,MATCH(Qualifikation!Q540,libtform,0))&lt;=10319900),IF(AND(INDEX(codetwolang,MATCH(Qualifikation!U540,libtwolang,0))&gt;=1,INDEX(codetwolang,MATCH(Qualifikation!U540,libtwolang,0))&lt;=999),TRUE,FALSE),IF(AND(INDEX(codetwolang,MATCH(Qualifikation!U540,libtwolang,0))&gt;=10,INDEX(codetwolang,MATCH(Qualifikation!U540,libtwolang,0))&lt;=99),FALSE,TRUE))))</f>
        <v/>
      </c>
      <c r="AE540" s="26" t="str">
        <f t="shared" si="195"/>
        <v/>
      </c>
      <c r="AF540" s="62" t="str">
        <f t="shared" si="182"/>
        <v/>
      </c>
    </row>
    <row r="541" spans="1:32" x14ac:dyDescent="0.2">
      <c r="A541" s="46" t="str">
        <f t="shared" si="196"/>
        <v/>
      </c>
      <c r="B541" s="46" t="str">
        <f t="shared" si="183"/>
        <v/>
      </c>
      <c r="C541" s="71" t="str">
        <f t="shared" si="184"/>
        <v/>
      </c>
      <c r="D541" s="62" t="str">
        <f t="shared" si="185"/>
        <v/>
      </c>
      <c r="E541" s="62" t="str">
        <f t="shared" si="186"/>
        <v/>
      </c>
      <c r="F541" s="72" t="str">
        <f t="shared" si="187"/>
        <v/>
      </c>
      <c r="G541" s="72" t="str">
        <f t="shared" si="188"/>
        <v/>
      </c>
      <c r="H541" s="63" t="str">
        <f t="shared" si="189"/>
        <v/>
      </c>
      <c r="I541" s="63" t="str">
        <f t="shared" si="190"/>
        <v/>
      </c>
      <c r="J541" s="70" t="str">
        <f t="shared" si="191"/>
        <v/>
      </c>
      <c r="K541" s="70" t="str">
        <f t="shared" si="192"/>
        <v/>
      </c>
      <c r="L541" s="122" t="str">
        <f t="shared" si="193"/>
        <v/>
      </c>
      <c r="M541" s="122" t="str">
        <f t="shared" si="194"/>
        <v/>
      </c>
      <c r="N541" s="121" t="str">
        <f>IF(B541&lt;&gt;"",IF(INDEX(ctrlage,B541)=TRUE,Lieferung!$B$15-(YEAR(INDEX(pgebdat,B541))),""),"")</f>
        <v/>
      </c>
      <c r="O541" s="115"/>
      <c r="P541" s="113"/>
      <c r="Q541" s="116"/>
      <c r="R541" s="149"/>
      <c r="S541" s="116"/>
      <c r="T541" s="116"/>
      <c r="U541" s="116"/>
      <c r="V541" s="113"/>
      <c r="W541" s="155" t="str">
        <f t="shared" si="197"/>
        <v/>
      </c>
      <c r="X541" s="26" t="str">
        <f t="shared" si="176"/>
        <v/>
      </c>
      <c r="Y541" s="26" t="str">
        <f t="shared" si="177"/>
        <v/>
      </c>
      <c r="Z541" s="26" t="str">
        <f t="shared" si="178"/>
        <v/>
      </c>
      <c r="AA541" s="26" t="str">
        <f t="shared" si="179"/>
        <v/>
      </c>
      <c r="AB541" s="26" t="str">
        <f t="shared" si="180"/>
        <v/>
      </c>
      <c r="AC541" s="26" t="str">
        <f t="shared" si="181"/>
        <v/>
      </c>
      <c r="AD541" s="26" t="str">
        <f>IF(OR(ISBLANK(U541),ISBLANK(Q541),U541="-"),"",IF(ISNA(MATCH(U541,libtwolang,0)),FALSE,IF(AND(Z541=TRUE,INDEX(codetform,MATCH(Qualifikation!Q541,libtform,0))&gt;=10311000,INDEX(codetform,MATCH(Qualifikation!Q541,libtform,0))&lt;=10319900),IF(AND(INDEX(codetwolang,MATCH(Qualifikation!U541,libtwolang,0))&gt;=1,INDEX(codetwolang,MATCH(Qualifikation!U541,libtwolang,0))&lt;=999),TRUE,FALSE),IF(AND(INDEX(codetwolang,MATCH(Qualifikation!U541,libtwolang,0))&gt;=10,INDEX(codetwolang,MATCH(Qualifikation!U541,libtwolang,0))&lt;=99),FALSE,TRUE))))</f>
        <v/>
      </c>
      <c r="AE541" s="26" t="str">
        <f t="shared" si="195"/>
        <v/>
      </c>
      <c r="AF541" s="62" t="str">
        <f t="shared" si="182"/>
        <v/>
      </c>
    </row>
    <row r="542" spans="1:32" x14ac:dyDescent="0.2">
      <c r="A542" s="46" t="str">
        <f t="shared" si="196"/>
        <v/>
      </c>
      <c r="B542" s="46" t="str">
        <f t="shared" si="183"/>
        <v/>
      </c>
      <c r="C542" s="71" t="str">
        <f t="shared" si="184"/>
        <v/>
      </c>
      <c r="D542" s="62" t="str">
        <f t="shared" si="185"/>
        <v/>
      </c>
      <c r="E542" s="62" t="str">
        <f t="shared" si="186"/>
        <v/>
      </c>
      <c r="F542" s="72" t="str">
        <f t="shared" si="187"/>
        <v/>
      </c>
      <c r="G542" s="72" t="str">
        <f t="shared" si="188"/>
        <v/>
      </c>
      <c r="H542" s="63" t="str">
        <f t="shared" si="189"/>
        <v/>
      </c>
      <c r="I542" s="63" t="str">
        <f t="shared" si="190"/>
        <v/>
      </c>
      <c r="J542" s="70" t="str">
        <f t="shared" si="191"/>
        <v/>
      </c>
      <c r="K542" s="70" t="str">
        <f t="shared" si="192"/>
        <v/>
      </c>
      <c r="L542" s="122" t="str">
        <f t="shared" si="193"/>
        <v/>
      </c>
      <c r="M542" s="122" t="str">
        <f t="shared" si="194"/>
        <v/>
      </c>
      <c r="N542" s="121" t="str">
        <f>IF(B542&lt;&gt;"",IF(INDEX(ctrlage,B542)=TRUE,Lieferung!$B$15-(YEAR(INDEX(pgebdat,B542))),""),"")</f>
        <v/>
      </c>
      <c r="O542" s="115"/>
      <c r="P542" s="113"/>
      <c r="Q542" s="116"/>
      <c r="R542" s="149"/>
      <c r="S542" s="116"/>
      <c r="T542" s="116"/>
      <c r="U542" s="116"/>
      <c r="V542" s="113"/>
      <c r="W542" s="155" t="str">
        <f t="shared" si="197"/>
        <v/>
      </c>
      <c r="X542" s="26" t="str">
        <f t="shared" si="176"/>
        <v/>
      </c>
      <c r="Y542" s="26" t="str">
        <f t="shared" si="177"/>
        <v/>
      </c>
      <c r="Z542" s="26" t="str">
        <f t="shared" si="178"/>
        <v/>
      </c>
      <c r="AA542" s="26" t="str">
        <f t="shared" si="179"/>
        <v/>
      </c>
      <c r="AB542" s="26" t="str">
        <f t="shared" si="180"/>
        <v/>
      </c>
      <c r="AC542" s="26" t="str">
        <f t="shared" si="181"/>
        <v/>
      </c>
      <c r="AD542" s="26" t="str">
        <f>IF(OR(ISBLANK(U542),ISBLANK(Q542),U542="-"),"",IF(ISNA(MATCH(U542,libtwolang,0)),FALSE,IF(AND(Z542=TRUE,INDEX(codetform,MATCH(Qualifikation!Q542,libtform,0))&gt;=10311000,INDEX(codetform,MATCH(Qualifikation!Q542,libtform,0))&lt;=10319900),IF(AND(INDEX(codetwolang,MATCH(Qualifikation!U542,libtwolang,0))&gt;=1,INDEX(codetwolang,MATCH(Qualifikation!U542,libtwolang,0))&lt;=999),TRUE,FALSE),IF(AND(INDEX(codetwolang,MATCH(Qualifikation!U542,libtwolang,0))&gt;=10,INDEX(codetwolang,MATCH(Qualifikation!U542,libtwolang,0))&lt;=99),FALSE,TRUE))))</f>
        <v/>
      </c>
      <c r="AE542" s="26" t="str">
        <f t="shared" si="195"/>
        <v/>
      </c>
      <c r="AF542" s="62" t="str">
        <f t="shared" si="182"/>
        <v/>
      </c>
    </row>
    <row r="543" spans="1:32" x14ac:dyDescent="0.2">
      <c r="A543" s="46" t="str">
        <f t="shared" si="196"/>
        <v/>
      </c>
      <c r="B543" s="46" t="str">
        <f t="shared" si="183"/>
        <v/>
      </c>
      <c r="C543" s="71" t="str">
        <f t="shared" si="184"/>
        <v/>
      </c>
      <c r="D543" s="62" t="str">
        <f t="shared" si="185"/>
        <v/>
      </c>
      <c r="E543" s="62" t="str">
        <f t="shared" si="186"/>
        <v/>
      </c>
      <c r="F543" s="72" t="str">
        <f t="shared" si="187"/>
        <v/>
      </c>
      <c r="G543" s="72" t="str">
        <f t="shared" si="188"/>
        <v/>
      </c>
      <c r="H543" s="63" t="str">
        <f t="shared" si="189"/>
        <v/>
      </c>
      <c r="I543" s="63" t="str">
        <f t="shared" si="190"/>
        <v/>
      </c>
      <c r="J543" s="70" t="str">
        <f t="shared" si="191"/>
        <v/>
      </c>
      <c r="K543" s="70" t="str">
        <f t="shared" si="192"/>
        <v/>
      </c>
      <c r="L543" s="122" t="str">
        <f t="shared" si="193"/>
        <v/>
      </c>
      <c r="M543" s="122" t="str">
        <f t="shared" si="194"/>
        <v/>
      </c>
      <c r="N543" s="121" t="str">
        <f>IF(B543&lt;&gt;"",IF(INDEX(ctrlage,B543)=TRUE,Lieferung!$B$15-(YEAR(INDEX(pgebdat,B543))),""),"")</f>
        <v/>
      </c>
      <c r="O543" s="115"/>
      <c r="P543" s="113"/>
      <c r="Q543" s="116"/>
      <c r="R543" s="149"/>
      <c r="S543" s="116"/>
      <c r="T543" s="116"/>
      <c r="U543" s="116"/>
      <c r="V543" s="113"/>
      <c r="W543" s="155" t="str">
        <f t="shared" si="197"/>
        <v/>
      </c>
      <c r="X543" s="26" t="str">
        <f t="shared" si="176"/>
        <v/>
      </c>
      <c r="Y543" s="26" t="str">
        <f t="shared" si="177"/>
        <v/>
      </c>
      <c r="Z543" s="26" t="str">
        <f t="shared" si="178"/>
        <v/>
      </c>
      <c r="AA543" s="26" t="str">
        <f t="shared" si="179"/>
        <v/>
      </c>
      <c r="AB543" s="26" t="str">
        <f t="shared" si="180"/>
        <v/>
      </c>
      <c r="AC543" s="26" t="str">
        <f t="shared" si="181"/>
        <v/>
      </c>
      <c r="AD543" s="26" t="str">
        <f>IF(OR(ISBLANK(U543),ISBLANK(Q543),U543="-"),"",IF(ISNA(MATCH(U543,libtwolang,0)),FALSE,IF(AND(Z543=TRUE,INDEX(codetform,MATCH(Qualifikation!Q543,libtform,0))&gt;=10311000,INDEX(codetform,MATCH(Qualifikation!Q543,libtform,0))&lt;=10319900),IF(AND(INDEX(codetwolang,MATCH(Qualifikation!U543,libtwolang,0))&gt;=1,INDEX(codetwolang,MATCH(Qualifikation!U543,libtwolang,0))&lt;=999),TRUE,FALSE),IF(AND(INDEX(codetwolang,MATCH(Qualifikation!U543,libtwolang,0))&gt;=10,INDEX(codetwolang,MATCH(Qualifikation!U543,libtwolang,0))&lt;=99),FALSE,TRUE))))</f>
        <v/>
      </c>
      <c r="AE543" s="26" t="str">
        <f t="shared" si="195"/>
        <v/>
      </c>
      <c r="AF543" s="62" t="str">
        <f t="shared" si="182"/>
        <v/>
      </c>
    </row>
    <row r="544" spans="1:32" x14ac:dyDescent="0.2">
      <c r="A544" s="46" t="str">
        <f t="shared" si="196"/>
        <v/>
      </c>
      <c r="B544" s="46" t="str">
        <f t="shared" si="183"/>
        <v/>
      </c>
      <c r="C544" s="71" t="str">
        <f t="shared" si="184"/>
        <v/>
      </c>
      <c r="D544" s="62" t="str">
        <f t="shared" si="185"/>
        <v/>
      </c>
      <c r="E544" s="62" t="str">
        <f t="shared" si="186"/>
        <v/>
      </c>
      <c r="F544" s="72" t="str">
        <f t="shared" si="187"/>
        <v/>
      </c>
      <c r="G544" s="72" t="str">
        <f t="shared" si="188"/>
        <v/>
      </c>
      <c r="H544" s="63" t="str">
        <f t="shared" si="189"/>
        <v/>
      </c>
      <c r="I544" s="63" t="str">
        <f t="shared" si="190"/>
        <v/>
      </c>
      <c r="J544" s="70" t="str">
        <f t="shared" si="191"/>
        <v/>
      </c>
      <c r="K544" s="70" t="str">
        <f t="shared" si="192"/>
        <v/>
      </c>
      <c r="L544" s="122" t="str">
        <f t="shared" si="193"/>
        <v/>
      </c>
      <c r="M544" s="122" t="str">
        <f t="shared" si="194"/>
        <v/>
      </c>
      <c r="N544" s="121" t="str">
        <f>IF(B544&lt;&gt;"",IF(INDEX(ctrlage,B544)=TRUE,Lieferung!$B$15-(YEAR(INDEX(pgebdat,B544))),""),"")</f>
        <v/>
      </c>
      <c r="O544" s="115"/>
      <c r="P544" s="113"/>
      <c r="Q544" s="116"/>
      <c r="R544" s="149"/>
      <c r="S544" s="116"/>
      <c r="T544" s="116"/>
      <c r="U544" s="116"/>
      <c r="V544" s="113"/>
      <c r="W544" s="155" t="str">
        <f t="shared" si="197"/>
        <v/>
      </c>
      <c r="X544" s="26" t="str">
        <f t="shared" si="176"/>
        <v/>
      </c>
      <c r="Y544" s="26" t="str">
        <f t="shared" si="177"/>
        <v/>
      </c>
      <c r="Z544" s="26" t="str">
        <f t="shared" si="178"/>
        <v/>
      </c>
      <c r="AA544" s="26" t="str">
        <f t="shared" si="179"/>
        <v/>
      </c>
      <c r="AB544" s="26" t="str">
        <f t="shared" si="180"/>
        <v/>
      </c>
      <c r="AC544" s="26" t="str">
        <f t="shared" si="181"/>
        <v/>
      </c>
      <c r="AD544" s="26" t="str">
        <f>IF(OR(ISBLANK(U544),ISBLANK(Q544),U544="-"),"",IF(ISNA(MATCH(U544,libtwolang,0)),FALSE,IF(AND(Z544=TRUE,INDEX(codetform,MATCH(Qualifikation!Q544,libtform,0))&gt;=10311000,INDEX(codetform,MATCH(Qualifikation!Q544,libtform,0))&lt;=10319900),IF(AND(INDEX(codetwolang,MATCH(Qualifikation!U544,libtwolang,0))&gt;=1,INDEX(codetwolang,MATCH(Qualifikation!U544,libtwolang,0))&lt;=999),TRUE,FALSE),IF(AND(INDEX(codetwolang,MATCH(Qualifikation!U544,libtwolang,0))&gt;=10,INDEX(codetwolang,MATCH(Qualifikation!U544,libtwolang,0))&lt;=99),FALSE,TRUE))))</f>
        <v/>
      </c>
      <c r="AE544" s="26" t="str">
        <f t="shared" si="195"/>
        <v/>
      </c>
      <c r="AF544" s="62" t="str">
        <f t="shared" si="182"/>
        <v/>
      </c>
    </row>
    <row r="545" spans="1:32" x14ac:dyDescent="0.2">
      <c r="A545" s="46" t="str">
        <f t="shared" si="196"/>
        <v/>
      </c>
      <c r="B545" s="46" t="str">
        <f t="shared" si="183"/>
        <v/>
      </c>
      <c r="C545" s="71" t="str">
        <f t="shared" si="184"/>
        <v/>
      </c>
      <c r="D545" s="62" t="str">
        <f t="shared" si="185"/>
        <v/>
      </c>
      <c r="E545" s="62" t="str">
        <f t="shared" si="186"/>
        <v/>
      </c>
      <c r="F545" s="72" t="str">
        <f t="shared" si="187"/>
        <v/>
      </c>
      <c r="G545" s="72" t="str">
        <f t="shared" si="188"/>
        <v/>
      </c>
      <c r="H545" s="63" t="str">
        <f t="shared" si="189"/>
        <v/>
      </c>
      <c r="I545" s="63" t="str">
        <f t="shared" si="190"/>
        <v/>
      </c>
      <c r="J545" s="70" t="str">
        <f t="shared" si="191"/>
        <v/>
      </c>
      <c r="K545" s="70" t="str">
        <f t="shared" si="192"/>
        <v/>
      </c>
      <c r="L545" s="122" t="str">
        <f t="shared" si="193"/>
        <v/>
      </c>
      <c r="M545" s="122" t="str">
        <f t="shared" si="194"/>
        <v/>
      </c>
      <c r="N545" s="121" t="str">
        <f>IF(B545&lt;&gt;"",IF(INDEX(ctrlage,B545)=TRUE,Lieferung!$B$15-(YEAR(INDEX(pgebdat,B545))),""),"")</f>
        <v/>
      </c>
      <c r="O545" s="115"/>
      <c r="P545" s="113"/>
      <c r="Q545" s="116"/>
      <c r="R545" s="149"/>
      <c r="S545" s="116"/>
      <c r="T545" s="116"/>
      <c r="U545" s="116"/>
      <c r="V545" s="113"/>
      <c r="W545" s="155" t="str">
        <f t="shared" si="197"/>
        <v/>
      </c>
      <c r="X545" s="26" t="str">
        <f t="shared" si="176"/>
        <v/>
      </c>
      <c r="Y545" s="26" t="str">
        <f t="shared" si="177"/>
        <v/>
      </c>
      <c r="Z545" s="26" t="str">
        <f t="shared" si="178"/>
        <v/>
      </c>
      <c r="AA545" s="26" t="str">
        <f t="shared" si="179"/>
        <v/>
      </c>
      <c r="AB545" s="26" t="str">
        <f t="shared" si="180"/>
        <v/>
      </c>
      <c r="AC545" s="26" t="str">
        <f t="shared" si="181"/>
        <v/>
      </c>
      <c r="AD545" s="26" t="str">
        <f>IF(OR(ISBLANK(U545),ISBLANK(Q545),U545="-"),"",IF(ISNA(MATCH(U545,libtwolang,0)),FALSE,IF(AND(Z545=TRUE,INDEX(codetform,MATCH(Qualifikation!Q545,libtform,0))&gt;=10311000,INDEX(codetform,MATCH(Qualifikation!Q545,libtform,0))&lt;=10319900),IF(AND(INDEX(codetwolang,MATCH(Qualifikation!U545,libtwolang,0))&gt;=1,INDEX(codetwolang,MATCH(Qualifikation!U545,libtwolang,0))&lt;=999),TRUE,FALSE),IF(AND(INDEX(codetwolang,MATCH(Qualifikation!U545,libtwolang,0))&gt;=10,INDEX(codetwolang,MATCH(Qualifikation!U545,libtwolang,0))&lt;=99),FALSE,TRUE))))</f>
        <v/>
      </c>
      <c r="AE545" s="26" t="str">
        <f t="shared" si="195"/>
        <v/>
      </c>
      <c r="AF545" s="62" t="str">
        <f t="shared" si="182"/>
        <v/>
      </c>
    </row>
    <row r="546" spans="1:32" x14ac:dyDescent="0.2">
      <c r="A546" s="46" t="str">
        <f t="shared" si="196"/>
        <v/>
      </c>
      <c r="B546" s="46" t="str">
        <f t="shared" si="183"/>
        <v/>
      </c>
      <c r="C546" s="71" t="str">
        <f t="shared" si="184"/>
        <v/>
      </c>
      <c r="D546" s="62" t="str">
        <f t="shared" si="185"/>
        <v/>
      </c>
      <c r="E546" s="62" t="str">
        <f t="shared" si="186"/>
        <v/>
      </c>
      <c r="F546" s="72" t="str">
        <f t="shared" si="187"/>
        <v/>
      </c>
      <c r="G546" s="72" t="str">
        <f t="shared" si="188"/>
        <v/>
      </c>
      <c r="H546" s="63" t="str">
        <f t="shared" si="189"/>
        <v/>
      </c>
      <c r="I546" s="63" t="str">
        <f t="shared" si="190"/>
        <v/>
      </c>
      <c r="J546" s="70" t="str">
        <f t="shared" si="191"/>
        <v/>
      </c>
      <c r="K546" s="70" t="str">
        <f t="shared" si="192"/>
        <v/>
      </c>
      <c r="L546" s="122" t="str">
        <f t="shared" si="193"/>
        <v/>
      </c>
      <c r="M546" s="122" t="str">
        <f t="shared" si="194"/>
        <v/>
      </c>
      <c r="N546" s="121" t="str">
        <f>IF(B546&lt;&gt;"",IF(INDEX(ctrlage,B546)=TRUE,Lieferung!$B$15-(YEAR(INDEX(pgebdat,B546))),""),"")</f>
        <v/>
      </c>
      <c r="O546" s="115"/>
      <c r="P546" s="113"/>
      <c r="Q546" s="116"/>
      <c r="R546" s="149"/>
      <c r="S546" s="116"/>
      <c r="T546" s="116"/>
      <c r="U546" s="116"/>
      <c r="V546" s="113"/>
      <c r="W546" s="155" t="str">
        <f t="shared" si="197"/>
        <v/>
      </c>
      <c r="X546" s="26" t="str">
        <f t="shared" si="176"/>
        <v/>
      </c>
      <c r="Y546" s="26" t="str">
        <f t="shared" si="177"/>
        <v/>
      </c>
      <c r="Z546" s="26" t="str">
        <f t="shared" si="178"/>
        <v/>
      </c>
      <c r="AA546" s="26" t="str">
        <f t="shared" si="179"/>
        <v/>
      </c>
      <c r="AB546" s="26" t="str">
        <f t="shared" si="180"/>
        <v/>
      </c>
      <c r="AC546" s="26" t="str">
        <f t="shared" si="181"/>
        <v/>
      </c>
      <c r="AD546" s="26" t="str">
        <f>IF(OR(ISBLANK(U546),ISBLANK(Q546),U546="-"),"",IF(ISNA(MATCH(U546,libtwolang,0)),FALSE,IF(AND(Z546=TRUE,INDEX(codetform,MATCH(Qualifikation!Q546,libtform,0))&gt;=10311000,INDEX(codetform,MATCH(Qualifikation!Q546,libtform,0))&lt;=10319900),IF(AND(INDEX(codetwolang,MATCH(Qualifikation!U546,libtwolang,0))&gt;=1,INDEX(codetwolang,MATCH(Qualifikation!U546,libtwolang,0))&lt;=999),TRUE,FALSE),IF(AND(INDEX(codetwolang,MATCH(Qualifikation!U546,libtwolang,0))&gt;=10,INDEX(codetwolang,MATCH(Qualifikation!U546,libtwolang,0))&lt;=99),FALSE,TRUE))))</f>
        <v/>
      </c>
      <c r="AE546" s="26" t="str">
        <f t="shared" si="195"/>
        <v/>
      </c>
      <c r="AF546" s="62" t="str">
        <f t="shared" si="182"/>
        <v/>
      </c>
    </row>
    <row r="547" spans="1:32" x14ac:dyDescent="0.2">
      <c r="A547" s="46" t="str">
        <f t="shared" si="196"/>
        <v/>
      </c>
      <c r="B547" s="46" t="str">
        <f t="shared" si="183"/>
        <v/>
      </c>
      <c r="C547" s="71" t="str">
        <f t="shared" si="184"/>
        <v/>
      </c>
      <c r="D547" s="62" t="str">
        <f t="shared" si="185"/>
        <v/>
      </c>
      <c r="E547" s="62" t="str">
        <f t="shared" si="186"/>
        <v/>
      </c>
      <c r="F547" s="72" t="str">
        <f t="shared" si="187"/>
        <v/>
      </c>
      <c r="G547" s="72" t="str">
        <f t="shared" si="188"/>
        <v/>
      </c>
      <c r="H547" s="63" t="str">
        <f t="shared" si="189"/>
        <v/>
      </c>
      <c r="I547" s="63" t="str">
        <f t="shared" si="190"/>
        <v/>
      </c>
      <c r="J547" s="70" t="str">
        <f t="shared" si="191"/>
        <v/>
      </c>
      <c r="K547" s="70" t="str">
        <f t="shared" si="192"/>
        <v/>
      </c>
      <c r="L547" s="122" t="str">
        <f t="shared" si="193"/>
        <v/>
      </c>
      <c r="M547" s="122" t="str">
        <f t="shared" si="194"/>
        <v/>
      </c>
      <c r="N547" s="121" t="str">
        <f>IF(B547&lt;&gt;"",IF(INDEX(ctrlage,B547)=TRUE,Lieferung!$B$15-(YEAR(INDEX(pgebdat,B547))),""),"")</f>
        <v/>
      </c>
      <c r="O547" s="115"/>
      <c r="P547" s="113"/>
      <c r="Q547" s="116"/>
      <c r="R547" s="149"/>
      <c r="S547" s="116"/>
      <c r="T547" s="116"/>
      <c r="U547" s="116"/>
      <c r="V547" s="113"/>
      <c r="W547" s="155" t="str">
        <f t="shared" si="197"/>
        <v/>
      </c>
      <c r="X547" s="26" t="str">
        <f t="shared" si="176"/>
        <v/>
      </c>
      <c r="Y547" s="26" t="str">
        <f t="shared" si="177"/>
        <v/>
      </c>
      <c r="Z547" s="26" t="str">
        <f t="shared" si="178"/>
        <v/>
      </c>
      <c r="AA547" s="26" t="str">
        <f t="shared" si="179"/>
        <v/>
      </c>
      <c r="AB547" s="26" t="str">
        <f t="shared" si="180"/>
        <v/>
      </c>
      <c r="AC547" s="26" t="str">
        <f t="shared" si="181"/>
        <v/>
      </c>
      <c r="AD547" s="26" t="str">
        <f>IF(OR(ISBLANK(U547),ISBLANK(Q547),U547="-"),"",IF(ISNA(MATCH(U547,libtwolang,0)),FALSE,IF(AND(Z547=TRUE,INDEX(codetform,MATCH(Qualifikation!Q547,libtform,0))&gt;=10311000,INDEX(codetform,MATCH(Qualifikation!Q547,libtform,0))&lt;=10319900),IF(AND(INDEX(codetwolang,MATCH(Qualifikation!U547,libtwolang,0))&gt;=1,INDEX(codetwolang,MATCH(Qualifikation!U547,libtwolang,0))&lt;=999),TRUE,FALSE),IF(AND(INDEX(codetwolang,MATCH(Qualifikation!U547,libtwolang,0))&gt;=10,INDEX(codetwolang,MATCH(Qualifikation!U547,libtwolang,0))&lt;=99),FALSE,TRUE))))</f>
        <v/>
      </c>
      <c r="AE547" s="26" t="str">
        <f t="shared" si="195"/>
        <v/>
      </c>
      <c r="AF547" s="62" t="str">
        <f t="shared" si="182"/>
        <v/>
      </c>
    </row>
    <row r="548" spans="1:32" x14ac:dyDescent="0.2">
      <c r="A548" s="46" t="str">
        <f t="shared" si="196"/>
        <v/>
      </c>
      <c r="B548" s="46" t="str">
        <f t="shared" si="183"/>
        <v/>
      </c>
      <c r="C548" s="71" t="str">
        <f t="shared" si="184"/>
        <v/>
      </c>
      <c r="D548" s="62" t="str">
        <f t="shared" si="185"/>
        <v/>
      </c>
      <c r="E548" s="62" t="str">
        <f t="shared" si="186"/>
        <v/>
      </c>
      <c r="F548" s="72" t="str">
        <f t="shared" si="187"/>
        <v/>
      </c>
      <c r="G548" s="72" t="str">
        <f t="shared" si="188"/>
        <v/>
      </c>
      <c r="H548" s="63" t="str">
        <f t="shared" si="189"/>
        <v/>
      </c>
      <c r="I548" s="63" t="str">
        <f t="shared" si="190"/>
        <v/>
      </c>
      <c r="J548" s="70" t="str">
        <f t="shared" si="191"/>
        <v/>
      </c>
      <c r="K548" s="70" t="str">
        <f t="shared" si="192"/>
        <v/>
      </c>
      <c r="L548" s="122" t="str">
        <f t="shared" si="193"/>
        <v/>
      </c>
      <c r="M548" s="122" t="str">
        <f t="shared" si="194"/>
        <v/>
      </c>
      <c r="N548" s="121" t="str">
        <f>IF(B548&lt;&gt;"",IF(INDEX(ctrlage,B548)=TRUE,Lieferung!$B$15-(YEAR(INDEX(pgebdat,B548))),""),"")</f>
        <v/>
      </c>
      <c r="O548" s="115"/>
      <c r="P548" s="113"/>
      <c r="Q548" s="116"/>
      <c r="R548" s="149"/>
      <c r="S548" s="116"/>
      <c r="T548" s="116"/>
      <c r="U548" s="116"/>
      <c r="V548" s="113"/>
      <c r="W548" s="155" t="str">
        <f t="shared" si="197"/>
        <v/>
      </c>
      <c r="X548" s="26" t="str">
        <f t="shared" si="176"/>
        <v/>
      </c>
      <c r="Y548" s="26" t="str">
        <f t="shared" si="177"/>
        <v/>
      </c>
      <c r="Z548" s="26" t="str">
        <f t="shared" si="178"/>
        <v/>
      </c>
      <c r="AA548" s="26" t="str">
        <f t="shared" si="179"/>
        <v/>
      </c>
      <c r="AB548" s="26" t="str">
        <f t="shared" si="180"/>
        <v/>
      </c>
      <c r="AC548" s="26" t="str">
        <f t="shared" si="181"/>
        <v/>
      </c>
      <c r="AD548" s="26" t="str">
        <f>IF(OR(ISBLANK(U548),ISBLANK(Q548),U548="-"),"",IF(ISNA(MATCH(U548,libtwolang,0)),FALSE,IF(AND(Z548=TRUE,INDEX(codetform,MATCH(Qualifikation!Q548,libtform,0))&gt;=10311000,INDEX(codetform,MATCH(Qualifikation!Q548,libtform,0))&lt;=10319900),IF(AND(INDEX(codetwolang,MATCH(Qualifikation!U548,libtwolang,0))&gt;=1,INDEX(codetwolang,MATCH(Qualifikation!U548,libtwolang,0))&lt;=999),TRUE,FALSE),IF(AND(INDEX(codetwolang,MATCH(Qualifikation!U548,libtwolang,0))&gt;=10,INDEX(codetwolang,MATCH(Qualifikation!U548,libtwolang,0))&lt;=99),FALSE,TRUE))))</f>
        <v/>
      </c>
      <c r="AE548" s="26" t="str">
        <f t="shared" si="195"/>
        <v/>
      </c>
      <c r="AF548" s="62" t="str">
        <f t="shared" si="182"/>
        <v/>
      </c>
    </row>
    <row r="549" spans="1:32" x14ac:dyDescent="0.2">
      <c r="A549" s="46" t="str">
        <f t="shared" si="196"/>
        <v/>
      </c>
      <c r="B549" s="46" t="str">
        <f t="shared" si="183"/>
        <v/>
      </c>
      <c r="C549" s="71" t="str">
        <f t="shared" si="184"/>
        <v/>
      </c>
      <c r="D549" s="62" t="str">
        <f t="shared" si="185"/>
        <v/>
      </c>
      <c r="E549" s="62" t="str">
        <f t="shared" si="186"/>
        <v/>
      </c>
      <c r="F549" s="72" t="str">
        <f t="shared" si="187"/>
        <v/>
      </c>
      <c r="G549" s="72" t="str">
        <f t="shared" si="188"/>
        <v/>
      </c>
      <c r="H549" s="63" t="str">
        <f t="shared" si="189"/>
        <v/>
      </c>
      <c r="I549" s="63" t="str">
        <f t="shared" si="190"/>
        <v/>
      </c>
      <c r="J549" s="70" t="str">
        <f t="shared" si="191"/>
        <v/>
      </c>
      <c r="K549" s="70" t="str">
        <f t="shared" si="192"/>
        <v/>
      </c>
      <c r="L549" s="122" t="str">
        <f t="shared" si="193"/>
        <v/>
      </c>
      <c r="M549" s="122" t="str">
        <f t="shared" si="194"/>
        <v/>
      </c>
      <c r="N549" s="121" t="str">
        <f>IF(B549&lt;&gt;"",IF(INDEX(ctrlage,B549)=TRUE,Lieferung!$B$15-(YEAR(INDEX(pgebdat,B549))),""),"")</f>
        <v/>
      </c>
      <c r="O549" s="115"/>
      <c r="P549" s="113"/>
      <c r="Q549" s="116"/>
      <c r="R549" s="149"/>
      <c r="S549" s="116"/>
      <c r="T549" s="116"/>
      <c r="U549" s="116"/>
      <c r="V549" s="113"/>
      <c r="W549" s="155" t="str">
        <f t="shared" si="197"/>
        <v/>
      </c>
      <c r="X549" s="26" t="str">
        <f t="shared" si="176"/>
        <v/>
      </c>
      <c r="Y549" s="26" t="str">
        <f t="shared" si="177"/>
        <v/>
      </c>
      <c r="Z549" s="26" t="str">
        <f t="shared" si="178"/>
        <v/>
      </c>
      <c r="AA549" s="26" t="str">
        <f t="shared" si="179"/>
        <v/>
      </c>
      <c r="AB549" s="26" t="str">
        <f t="shared" si="180"/>
        <v/>
      </c>
      <c r="AC549" s="26" t="str">
        <f t="shared" si="181"/>
        <v/>
      </c>
      <c r="AD549" s="26" t="str">
        <f>IF(OR(ISBLANK(U549),ISBLANK(Q549),U549="-"),"",IF(ISNA(MATCH(U549,libtwolang,0)),FALSE,IF(AND(Z549=TRUE,INDEX(codetform,MATCH(Qualifikation!Q549,libtform,0))&gt;=10311000,INDEX(codetform,MATCH(Qualifikation!Q549,libtform,0))&lt;=10319900),IF(AND(INDEX(codetwolang,MATCH(Qualifikation!U549,libtwolang,0))&gt;=1,INDEX(codetwolang,MATCH(Qualifikation!U549,libtwolang,0))&lt;=999),TRUE,FALSE),IF(AND(INDEX(codetwolang,MATCH(Qualifikation!U549,libtwolang,0))&gt;=10,INDEX(codetwolang,MATCH(Qualifikation!U549,libtwolang,0))&lt;=99),FALSE,TRUE))))</f>
        <v/>
      </c>
      <c r="AE549" s="26" t="str">
        <f t="shared" si="195"/>
        <v/>
      </c>
      <c r="AF549" s="62" t="str">
        <f t="shared" si="182"/>
        <v/>
      </c>
    </row>
    <row r="550" spans="1:32" x14ac:dyDescent="0.2">
      <c r="A550" s="46" t="str">
        <f t="shared" si="196"/>
        <v/>
      </c>
      <c r="B550" s="46" t="str">
        <f t="shared" si="183"/>
        <v/>
      </c>
      <c r="C550" s="71" t="str">
        <f t="shared" si="184"/>
        <v/>
      </c>
      <c r="D550" s="62" t="str">
        <f t="shared" si="185"/>
        <v/>
      </c>
      <c r="E550" s="62" t="str">
        <f t="shared" si="186"/>
        <v/>
      </c>
      <c r="F550" s="72" t="str">
        <f t="shared" si="187"/>
        <v/>
      </c>
      <c r="G550" s="72" t="str">
        <f t="shared" si="188"/>
        <v/>
      </c>
      <c r="H550" s="63" t="str">
        <f t="shared" si="189"/>
        <v/>
      </c>
      <c r="I550" s="63" t="str">
        <f t="shared" si="190"/>
        <v/>
      </c>
      <c r="J550" s="70" t="str">
        <f t="shared" si="191"/>
        <v/>
      </c>
      <c r="K550" s="70" t="str">
        <f t="shared" si="192"/>
        <v/>
      </c>
      <c r="L550" s="122" t="str">
        <f t="shared" si="193"/>
        <v/>
      </c>
      <c r="M550" s="122" t="str">
        <f t="shared" si="194"/>
        <v/>
      </c>
      <c r="N550" s="121" t="str">
        <f>IF(B550&lt;&gt;"",IF(INDEX(ctrlage,B550)=TRUE,Lieferung!$B$15-(YEAR(INDEX(pgebdat,B550))),""),"")</f>
        <v/>
      </c>
      <c r="O550" s="115"/>
      <c r="P550" s="113"/>
      <c r="Q550" s="116"/>
      <c r="R550" s="149"/>
      <c r="S550" s="116"/>
      <c r="T550" s="116"/>
      <c r="U550" s="116"/>
      <c r="V550" s="113"/>
      <c r="W550" s="155" t="str">
        <f t="shared" si="197"/>
        <v/>
      </c>
      <c r="X550" s="26" t="str">
        <f t="shared" si="176"/>
        <v/>
      </c>
      <c r="Y550" s="26" t="str">
        <f t="shared" si="177"/>
        <v/>
      </c>
      <c r="Z550" s="26" t="str">
        <f t="shared" si="178"/>
        <v/>
      </c>
      <c r="AA550" s="26" t="str">
        <f t="shared" si="179"/>
        <v/>
      </c>
      <c r="AB550" s="26" t="str">
        <f t="shared" si="180"/>
        <v/>
      </c>
      <c r="AC550" s="26" t="str">
        <f t="shared" si="181"/>
        <v/>
      </c>
      <c r="AD550" s="26" t="str">
        <f>IF(OR(ISBLANK(U550),ISBLANK(Q550),U550="-"),"",IF(ISNA(MATCH(U550,libtwolang,0)),FALSE,IF(AND(Z550=TRUE,INDEX(codetform,MATCH(Qualifikation!Q550,libtform,0))&gt;=10311000,INDEX(codetform,MATCH(Qualifikation!Q550,libtform,0))&lt;=10319900),IF(AND(INDEX(codetwolang,MATCH(Qualifikation!U550,libtwolang,0))&gt;=1,INDEX(codetwolang,MATCH(Qualifikation!U550,libtwolang,0))&lt;=999),TRUE,FALSE),IF(AND(INDEX(codetwolang,MATCH(Qualifikation!U550,libtwolang,0))&gt;=10,INDEX(codetwolang,MATCH(Qualifikation!U550,libtwolang,0))&lt;=99),FALSE,TRUE))))</f>
        <v/>
      </c>
      <c r="AE550" s="26" t="str">
        <f t="shared" si="195"/>
        <v/>
      </c>
      <c r="AF550" s="62" t="str">
        <f t="shared" si="182"/>
        <v/>
      </c>
    </row>
    <row r="551" spans="1:32" x14ac:dyDescent="0.2">
      <c r="A551" s="46" t="str">
        <f t="shared" si="196"/>
        <v/>
      </c>
      <c r="B551" s="46" t="str">
        <f t="shared" si="183"/>
        <v/>
      </c>
      <c r="C551" s="71" t="str">
        <f t="shared" si="184"/>
        <v/>
      </c>
      <c r="D551" s="62" t="str">
        <f t="shared" si="185"/>
        <v/>
      </c>
      <c r="E551" s="62" t="str">
        <f t="shared" si="186"/>
        <v/>
      </c>
      <c r="F551" s="72" t="str">
        <f t="shared" si="187"/>
        <v/>
      </c>
      <c r="G551" s="72" t="str">
        <f t="shared" si="188"/>
        <v/>
      </c>
      <c r="H551" s="63" t="str">
        <f t="shared" si="189"/>
        <v/>
      </c>
      <c r="I551" s="63" t="str">
        <f t="shared" si="190"/>
        <v/>
      </c>
      <c r="J551" s="70" t="str">
        <f t="shared" si="191"/>
        <v/>
      </c>
      <c r="K551" s="70" t="str">
        <f t="shared" si="192"/>
        <v/>
      </c>
      <c r="L551" s="122" t="str">
        <f t="shared" si="193"/>
        <v/>
      </c>
      <c r="M551" s="122" t="str">
        <f t="shared" si="194"/>
        <v/>
      </c>
      <c r="N551" s="121" t="str">
        <f>IF(B551&lt;&gt;"",IF(INDEX(ctrlage,B551)=TRUE,Lieferung!$B$15-(YEAR(INDEX(pgebdat,B551))),""),"")</f>
        <v/>
      </c>
      <c r="O551" s="115"/>
      <c r="P551" s="113"/>
      <c r="Q551" s="116"/>
      <c r="R551" s="149"/>
      <c r="S551" s="116"/>
      <c r="T551" s="116"/>
      <c r="U551" s="116"/>
      <c r="V551" s="113"/>
      <c r="W551" s="155" t="str">
        <f t="shared" si="197"/>
        <v/>
      </c>
      <c r="X551" s="26" t="str">
        <f t="shared" si="176"/>
        <v/>
      </c>
      <c r="Y551" s="26" t="str">
        <f t="shared" si="177"/>
        <v/>
      </c>
      <c r="Z551" s="26" t="str">
        <f t="shared" si="178"/>
        <v/>
      </c>
      <c r="AA551" s="26" t="str">
        <f t="shared" si="179"/>
        <v/>
      </c>
      <c r="AB551" s="26" t="str">
        <f t="shared" si="180"/>
        <v/>
      </c>
      <c r="AC551" s="26" t="str">
        <f t="shared" si="181"/>
        <v/>
      </c>
      <c r="AD551" s="26" t="str">
        <f>IF(OR(ISBLANK(U551),ISBLANK(Q551),U551="-"),"",IF(ISNA(MATCH(U551,libtwolang,0)),FALSE,IF(AND(Z551=TRUE,INDEX(codetform,MATCH(Qualifikation!Q551,libtform,0))&gt;=10311000,INDEX(codetform,MATCH(Qualifikation!Q551,libtform,0))&lt;=10319900),IF(AND(INDEX(codetwolang,MATCH(Qualifikation!U551,libtwolang,0))&gt;=1,INDEX(codetwolang,MATCH(Qualifikation!U551,libtwolang,0))&lt;=999),TRUE,FALSE),IF(AND(INDEX(codetwolang,MATCH(Qualifikation!U551,libtwolang,0))&gt;=10,INDEX(codetwolang,MATCH(Qualifikation!U551,libtwolang,0))&lt;=99),FALSE,TRUE))))</f>
        <v/>
      </c>
      <c r="AE551" s="26" t="str">
        <f t="shared" si="195"/>
        <v/>
      </c>
      <c r="AF551" s="62" t="str">
        <f t="shared" si="182"/>
        <v/>
      </c>
    </row>
    <row r="552" spans="1:32" x14ac:dyDescent="0.2">
      <c r="A552" s="46" t="str">
        <f t="shared" si="196"/>
        <v/>
      </c>
      <c r="B552" s="46" t="str">
        <f t="shared" si="183"/>
        <v/>
      </c>
      <c r="C552" s="71" t="str">
        <f t="shared" si="184"/>
        <v/>
      </c>
      <c r="D552" s="62" t="str">
        <f t="shared" si="185"/>
        <v/>
      </c>
      <c r="E552" s="62" t="str">
        <f t="shared" si="186"/>
        <v/>
      </c>
      <c r="F552" s="72" t="str">
        <f t="shared" si="187"/>
        <v/>
      </c>
      <c r="G552" s="72" t="str">
        <f t="shared" si="188"/>
        <v/>
      </c>
      <c r="H552" s="63" t="str">
        <f t="shared" si="189"/>
        <v/>
      </c>
      <c r="I552" s="63" t="str">
        <f t="shared" si="190"/>
        <v/>
      </c>
      <c r="J552" s="70" t="str">
        <f t="shared" si="191"/>
        <v/>
      </c>
      <c r="K552" s="70" t="str">
        <f t="shared" si="192"/>
        <v/>
      </c>
      <c r="L552" s="122" t="str">
        <f t="shared" si="193"/>
        <v/>
      </c>
      <c r="M552" s="122" t="str">
        <f t="shared" si="194"/>
        <v/>
      </c>
      <c r="N552" s="121" t="str">
        <f>IF(B552&lt;&gt;"",IF(INDEX(ctrlage,B552)=TRUE,Lieferung!$B$15-(YEAR(INDEX(pgebdat,B552))),""),"")</f>
        <v/>
      </c>
      <c r="O552" s="115"/>
      <c r="P552" s="113"/>
      <c r="Q552" s="116"/>
      <c r="R552" s="149"/>
      <c r="S552" s="116"/>
      <c r="T552" s="116"/>
      <c r="U552" s="116"/>
      <c r="V552" s="113"/>
      <c r="W552" s="155" t="str">
        <f t="shared" si="197"/>
        <v/>
      </c>
      <c r="X552" s="26" t="str">
        <f t="shared" si="176"/>
        <v/>
      </c>
      <c r="Y552" s="26" t="str">
        <f t="shared" si="177"/>
        <v/>
      </c>
      <c r="Z552" s="26" t="str">
        <f t="shared" si="178"/>
        <v/>
      </c>
      <c r="AA552" s="26" t="str">
        <f t="shared" si="179"/>
        <v/>
      </c>
      <c r="AB552" s="26" t="str">
        <f t="shared" si="180"/>
        <v/>
      </c>
      <c r="AC552" s="26" t="str">
        <f t="shared" si="181"/>
        <v/>
      </c>
      <c r="AD552" s="26" t="str">
        <f>IF(OR(ISBLANK(U552),ISBLANK(Q552),U552="-"),"",IF(ISNA(MATCH(U552,libtwolang,0)),FALSE,IF(AND(Z552=TRUE,INDEX(codetform,MATCH(Qualifikation!Q552,libtform,0))&gt;=10311000,INDEX(codetform,MATCH(Qualifikation!Q552,libtform,0))&lt;=10319900),IF(AND(INDEX(codetwolang,MATCH(Qualifikation!U552,libtwolang,0))&gt;=1,INDEX(codetwolang,MATCH(Qualifikation!U552,libtwolang,0))&lt;=999),TRUE,FALSE),IF(AND(INDEX(codetwolang,MATCH(Qualifikation!U552,libtwolang,0))&gt;=10,INDEX(codetwolang,MATCH(Qualifikation!U552,libtwolang,0))&lt;=99),FALSE,TRUE))))</f>
        <v/>
      </c>
      <c r="AE552" s="26" t="str">
        <f t="shared" si="195"/>
        <v/>
      </c>
      <c r="AF552" s="62" t="str">
        <f t="shared" si="182"/>
        <v/>
      </c>
    </row>
    <row r="553" spans="1:32" x14ac:dyDescent="0.2">
      <c r="A553" s="46" t="str">
        <f t="shared" si="196"/>
        <v/>
      </c>
      <c r="B553" s="46" t="str">
        <f t="shared" si="183"/>
        <v/>
      </c>
      <c r="C553" s="71" t="str">
        <f t="shared" si="184"/>
        <v/>
      </c>
      <c r="D553" s="62" t="str">
        <f t="shared" si="185"/>
        <v/>
      </c>
      <c r="E553" s="62" t="str">
        <f t="shared" si="186"/>
        <v/>
      </c>
      <c r="F553" s="72" t="str">
        <f t="shared" si="187"/>
        <v/>
      </c>
      <c r="G553" s="72" t="str">
        <f t="shared" si="188"/>
        <v/>
      </c>
      <c r="H553" s="63" t="str">
        <f t="shared" si="189"/>
        <v/>
      </c>
      <c r="I553" s="63" t="str">
        <f t="shared" si="190"/>
        <v/>
      </c>
      <c r="J553" s="70" t="str">
        <f t="shared" si="191"/>
        <v/>
      </c>
      <c r="K553" s="70" t="str">
        <f t="shared" si="192"/>
        <v/>
      </c>
      <c r="L553" s="122" t="str">
        <f t="shared" si="193"/>
        <v/>
      </c>
      <c r="M553" s="122" t="str">
        <f t="shared" si="194"/>
        <v/>
      </c>
      <c r="N553" s="121" t="str">
        <f>IF(B553&lt;&gt;"",IF(INDEX(ctrlage,B553)=TRUE,Lieferung!$B$15-(YEAR(INDEX(pgebdat,B553))),""),"")</f>
        <v/>
      </c>
      <c r="O553" s="115"/>
      <c r="P553" s="113"/>
      <c r="Q553" s="116"/>
      <c r="R553" s="149"/>
      <c r="S553" s="116"/>
      <c r="T553" s="116"/>
      <c r="U553" s="116"/>
      <c r="V553" s="113"/>
      <c r="W553" s="155" t="str">
        <f t="shared" si="197"/>
        <v/>
      </c>
      <c r="X553" s="26" t="str">
        <f t="shared" si="176"/>
        <v/>
      </c>
      <c r="Y553" s="26" t="str">
        <f t="shared" si="177"/>
        <v/>
      </c>
      <c r="Z553" s="26" t="str">
        <f t="shared" si="178"/>
        <v/>
      </c>
      <c r="AA553" s="26" t="str">
        <f t="shared" si="179"/>
        <v/>
      </c>
      <c r="AB553" s="26" t="str">
        <f t="shared" si="180"/>
        <v/>
      </c>
      <c r="AC553" s="26" t="str">
        <f t="shared" si="181"/>
        <v/>
      </c>
      <c r="AD553" s="26" t="str">
        <f>IF(OR(ISBLANK(U553),ISBLANK(Q553),U553="-"),"",IF(ISNA(MATCH(U553,libtwolang,0)),FALSE,IF(AND(Z553=TRUE,INDEX(codetform,MATCH(Qualifikation!Q553,libtform,0))&gt;=10311000,INDEX(codetform,MATCH(Qualifikation!Q553,libtform,0))&lt;=10319900),IF(AND(INDEX(codetwolang,MATCH(Qualifikation!U553,libtwolang,0))&gt;=1,INDEX(codetwolang,MATCH(Qualifikation!U553,libtwolang,0))&lt;=999),TRUE,FALSE),IF(AND(INDEX(codetwolang,MATCH(Qualifikation!U553,libtwolang,0))&gt;=10,INDEX(codetwolang,MATCH(Qualifikation!U553,libtwolang,0))&lt;=99),FALSE,TRUE))))</f>
        <v/>
      </c>
      <c r="AE553" s="26" t="str">
        <f t="shared" si="195"/>
        <v/>
      </c>
      <c r="AF553" s="62" t="str">
        <f t="shared" si="182"/>
        <v/>
      </c>
    </row>
    <row r="554" spans="1:32" x14ac:dyDescent="0.2">
      <c r="A554" s="46" t="str">
        <f t="shared" si="196"/>
        <v/>
      </c>
      <c r="B554" s="46" t="str">
        <f t="shared" si="183"/>
        <v/>
      </c>
      <c r="C554" s="71" t="str">
        <f t="shared" si="184"/>
        <v/>
      </c>
      <c r="D554" s="62" t="str">
        <f t="shared" si="185"/>
        <v/>
      </c>
      <c r="E554" s="62" t="str">
        <f t="shared" si="186"/>
        <v/>
      </c>
      <c r="F554" s="72" t="str">
        <f t="shared" si="187"/>
        <v/>
      </c>
      <c r="G554" s="72" t="str">
        <f t="shared" si="188"/>
        <v/>
      </c>
      <c r="H554" s="63" t="str">
        <f t="shared" si="189"/>
        <v/>
      </c>
      <c r="I554" s="63" t="str">
        <f t="shared" si="190"/>
        <v/>
      </c>
      <c r="J554" s="70" t="str">
        <f t="shared" si="191"/>
        <v/>
      </c>
      <c r="K554" s="70" t="str">
        <f t="shared" si="192"/>
        <v/>
      </c>
      <c r="L554" s="122" t="str">
        <f t="shared" si="193"/>
        <v/>
      </c>
      <c r="M554" s="122" t="str">
        <f t="shared" si="194"/>
        <v/>
      </c>
      <c r="N554" s="121" t="str">
        <f>IF(B554&lt;&gt;"",IF(INDEX(ctrlage,B554)=TRUE,Lieferung!$B$15-(YEAR(INDEX(pgebdat,B554))),""),"")</f>
        <v/>
      </c>
      <c r="O554" s="115"/>
      <c r="P554" s="113"/>
      <c r="Q554" s="116"/>
      <c r="R554" s="149"/>
      <c r="S554" s="116"/>
      <c r="T554" s="116"/>
      <c r="U554" s="116"/>
      <c r="V554" s="113"/>
      <c r="W554" s="155" t="str">
        <f t="shared" si="197"/>
        <v/>
      </c>
      <c r="X554" s="26" t="str">
        <f t="shared" si="176"/>
        <v/>
      </c>
      <c r="Y554" s="26" t="str">
        <f t="shared" si="177"/>
        <v/>
      </c>
      <c r="Z554" s="26" t="str">
        <f t="shared" si="178"/>
        <v/>
      </c>
      <c r="AA554" s="26" t="str">
        <f t="shared" si="179"/>
        <v/>
      </c>
      <c r="AB554" s="26" t="str">
        <f t="shared" si="180"/>
        <v/>
      </c>
      <c r="AC554" s="26" t="str">
        <f t="shared" si="181"/>
        <v/>
      </c>
      <c r="AD554" s="26" t="str">
        <f>IF(OR(ISBLANK(U554),ISBLANK(Q554),U554="-"),"",IF(ISNA(MATCH(U554,libtwolang,0)),FALSE,IF(AND(Z554=TRUE,INDEX(codetform,MATCH(Qualifikation!Q554,libtform,0))&gt;=10311000,INDEX(codetform,MATCH(Qualifikation!Q554,libtform,0))&lt;=10319900),IF(AND(INDEX(codetwolang,MATCH(Qualifikation!U554,libtwolang,0))&gt;=1,INDEX(codetwolang,MATCH(Qualifikation!U554,libtwolang,0))&lt;=999),TRUE,FALSE),IF(AND(INDEX(codetwolang,MATCH(Qualifikation!U554,libtwolang,0))&gt;=10,INDEX(codetwolang,MATCH(Qualifikation!U554,libtwolang,0))&lt;=99),FALSE,TRUE))))</f>
        <v/>
      </c>
      <c r="AE554" s="26" t="str">
        <f t="shared" si="195"/>
        <v/>
      </c>
      <c r="AF554" s="62" t="str">
        <f t="shared" si="182"/>
        <v/>
      </c>
    </row>
    <row r="555" spans="1:32" x14ac:dyDescent="0.2">
      <c r="A555" s="46" t="str">
        <f t="shared" si="196"/>
        <v/>
      </c>
      <c r="B555" s="46" t="str">
        <f t="shared" si="183"/>
        <v/>
      </c>
      <c r="C555" s="71" t="str">
        <f t="shared" si="184"/>
        <v/>
      </c>
      <c r="D555" s="62" t="str">
        <f t="shared" si="185"/>
        <v/>
      </c>
      <c r="E555" s="62" t="str">
        <f t="shared" si="186"/>
        <v/>
      </c>
      <c r="F555" s="72" t="str">
        <f t="shared" si="187"/>
        <v/>
      </c>
      <c r="G555" s="72" t="str">
        <f t="shared" si="188"/>
        <v/>
      </c>
      <c r="H555" s="63" t="str">
        <f t="shared" si="189"/>
        <v/>
      </c>
      <c r="I555" s="63" t="str">
        <f t="shared" si="190"/>
        <v/>
      </c>
      <c r="J555" s="70" t="str">
        <f t="shared" si="191"/>
        <v/>
      </c>
      <c r="K555" s="70" t="str">
        <f t="shared" si="192"/>
        <v/>
      </c>
      <c r="L555" s="122" t="str">
        <f t="shared" si="193"/>
        <v/>
      </c>
      <c r="M555" s="122" t="str">
        <f t="shared" si="194"/>
        <v/>
      </c>
      <c r="N555" s="121" t="str">
        <f>IF(B555&lt;&gt;"",IF(INDEX(ctrlage,B555)=TRUE,Lieferung!$B$15-(YEAR(INDEX(pgebdat,B555))),""),"")</f>
        <v/>
      </c>
      <c r="O555" s="115"/>
      <c r="P555" s="113"/>
      <c r="Q555" s="116"/>
      <c r="R555" s="149"/>
      <c r="S555" s="116"/>
      <c r="T555" s="116"/>
      <c r="U555" s="116"/>
      <c r="V555" s="113"/>
      <c r="W555" s="155" t="str">
        <f t="shared" si="197"/>
        <v/>
      </c>
      <c r="X555" s="26" t="str">
        <f t="shared" si="176"/>
        <v/>
      </c>
      <c r="Y555" s="26" t="str">
        <f t="shared" si="177"/>
        <v/>
      </c>
      <c r="Z555" s="26" t="str">
        <f t="shared" si="178"/>
        <v/>
      </c>
      <c r="AA555" s="26" t="str">
        <f t="shared" si="179"/>
        <v/>
      </c>
      <c r="AB555" s="26" t="str">
        <f t="shared" si="180"/>
        <v/>
      </c>
      <c r="AC555" s="26" t="str">
        <f t="shared" si="181"/>
        <v/>
      </c>
      <c r="AD555" s="26" t="str">
        <f>IF(OR(ISBLANK(U555),ISBLANK(Q555),U555="-"),"",IF(ISNA(MATCH(U555,libtwolang,0)),FALSE,IF(AND(Z555=TRUE,INDEX(codetform,MATCH(Qualifikation!Q555,libtform,0))&gt;=10311000,INDEX(codetform,MATCH(Qualifikation!Q555,libtform,0))&lt;=10319900),IF(AND(INDEX(codetwolang,MATCH(Qualifikation!U555,libtwolang,0))&gt;=1,INDEX(codetwolang,MATCH(Qualifikation!U555,libtwolang,0))&lt;=999),TRUE,FALSE),IF(AND(INDEX(codetwolang,MATCH(Qualifikation!U555,libtwolang,0))&gt;=10,INDEX(codetwolang,MATCH(Qualifikation!U555,libtwolang,0))&lt;=99),FALSE,TRUE))))</f>
        <v/>
      </c>
      <c r="AE555" s="26" t="str">
        <f t="shared" si="195"/>
        <v/>
      </c>
      <c r="AF555" s="62" t="str">
        <f t="shared" si="182"/>
        <v/>
      </c>
    </row>
    <row r="556" spans="1:32" x14ac:dyDescent="0.2">
      <c r="A556" s="46" t="str">
        <f t="shared" si="196"/>
        <v/>
      </c>
      <c r="B556" s="46" t="str">
        <f t="shared" si="183"/>
        <v/>
      </c>
      <c r="C556" s="71" t="str">
        <f t="shared" si="184"/>
        <v/>
      </c>
      <c r="D556" s="62" t="str">
        <f t="shared" si="185"/>
        <v/>
      </c>
      <c r="E556" s="62" t="str">
        <f t="shared" si="186"/>
        <v/>
      </c>
      <c r="F556" s="72" t="str">
        <f t="shared" si="187"/>
        <v/>
      </c>
      <c r="G556" s="72" t="str">
        <f t="shared" si="188"/>
        <v/>
      </c>
      <c r="H556" s="63" t="str">
        <f t="shared" si="189"/>
        <v/>
      </c>
      <c r="I556" s="63" t="str">
        <f t="shared" si="190"/>
        <v/>
      </c>
      <c r="J556" s="70" t="str">
        <f t="shared" si="191"/>
        <v/>
      </c>
      <c r="K556" s="70" t="str">
        <f t="shared" si="192"/>
        <v/>
      </c>
      <c r="L556" s="122" t="str">
        <f t="shared" si="193"/>
        <v/>
      </c>
      <c r="M556" s="122" t="str">
        <f t="shared" si="194"/>
        <v/>
      </c>
      <c r="N556" s="121" t="str">
        <f>IF(B556&lt;&gt;"",IF(INDEX(ctrlage,B556)=TRUE,Lieferung!$B$15-(YEAR(INDEX(pgebdat,B556))),""),"")</f>
        <v/>
      </c>
      <c r="O556" s="115"/>
      <c r="P556" s="113"/>
      <c r="Q556" s="116"/>
      <c r="R556" s="149"/>
      <c r="S556" s="116"/>
      <c r="T556" s="116"/>
      <c r="U556" s="116"/>
      <c r="V556" s="113"/>
      <c r="W556" s="155" t="str">
        <f t="shared" si="197"/>
        <v/>
      </c>
      <c r="X556" s="26" t="str">
        <f t="shared" si="176"/>
        <v/>
      </c>
      <c r="Y556" s="26" t="str">
        <f t="shared" si="177"/>
        <v/>
      </c>
      <c r="Z556" s="26" t="str">
        <f t="shared" si="178"/>
        <v/>
      </c>
      <c r="AA556" s="26" t="str">
        <f t="shared" si="179"/>
        <v/>
      </c>
      <c r="AB556" s="26" t="str">
        <f t="shared" si="180"/>
        <v/>
      </c>
      <c r="AC556" s="26" t="str">
        <f t="shared" si="181"/>
        <v/>
      </c>
      <c r="AD556" s="26" t="str">
        <f>IF(OR(ISBLANK(U556),ISBLANK(Q556),U556="-"),"",IF(ISNA(MATCH(U556,libtwolang,0)),FALSE,IF(AND(Z556=TRUE,INDEX(codetform,MATCH(Qualifikation!Q556,libtform,0))&gt;=10311000,INDEX(codetform,MATCH(Qualifikation!Q556,libtform,0))&lt;=10319900),IF(AND(INDEX(codetwolang,MATCH(Qualifikation!U556,libtwolang,0))&gt;=1,INDEX(codetwolang,MATCH(Qualifikation!U556,libtwolang,0))&lt;=999),TRUE,FALSE),IF(AND(INDEX(codetwolang,MATCH(Qualifikation!U556,libtwolang,0))&gt;=10,INDEX(codetwolang,MATCH(Qualifikation!U556,libtwolang,0))&lt;=99),FALSE,TRUE))))</f>
        <v/>
      </c>
      <c r="AE556" s="26" t="str">
        <f t="shared" si="195"/>
        <v/>
      </c>
      <c r="AF556" s="62" t="str">
        <f t="shared" si="182"/>
        <v/>
      </c>
    </row>
    <row r="557" spans="1:32" x14ac:dyDescent="0.2">
      <c r="A557" s="46" t="str">
        <f t="shared" si="196"/>
        <v/>
      </c>
      <c r="B557" s="46" t="str">
        <f t="shared" si="183"/>
        <v/>
      </c>
      <c r="C557" s="71" t="str">
        <f t="shared" si="184"/>
        <v/>
      </c>
      <c r="D557" s="62" t="str">
        <f t="shared" si="185"/>
        <v/>
      </c>
      <c r="E557" s="62" t="str">
        <f t="shared" si="186"/>
        <v/>
      </c>
      <c r="F557" s="72" t="str">
        <f t="shared" si="187"/>
        <v/>
      </c>
      <c r="G557" s="72" t="str">
        <f t="shared" si="188"/>
        <v/>
      </c>
      <c r="H557" s="63" t="str">
        <f t="shared" si="189"/>
        <v/>
      </c>
      <c r="I557" s="63" t="str">
        <f t="shared" si="190"/>
        <v/>
      </c>
      <c r="J557" s="70" t="str">
        <f t="shared" si="191"/>
        <v/>
      </c>
      <c r="K557" s="70" t="str">
        <f t="shared" si="192"/>
        <v/>
      </c>
      <c r="L557" s="122" t="str">
        <f t="shared" si="193"/>
        <v/>
      </c>
      <c r="M557" s="122" t="str">
        <f t="shared" si="194"/>
        <v/>
      </c>
      <c r="N557" s="121" t="str">
        <f>IF(B557&lt;&gt;"",IF(INDEX(ctrlage,B557)=TRUE,Lieferung!$B$15-(YEAR(INDEX(pgebdat,B557))),""),"")</f>
        <v/>
      </c>
      <c r="O557" s="115"/>
      <c r="P557" s="113"/>
      <c r="Q557" s="116"/>
      <c r="R557" s="149"/>
      <c r="S557" s="116"/>
      <c r="T557" s="116"/>
      <c r="U557" s="116"/>
      <c r="V557" s="113"/>
      <c r="W557" s="155" t="str">
        <f t="shared" si="197"/>
        <v/>
      </c>
      <c r="X557" s="26" t="str">
        <f t="shared" si="176"/>
        <v/>
      </c>
      <c r="Y557" s="26" t="str">
        <f t="shared" si="177"/>
        <v/>
      </c>
      <c r="Z557" s="26" t="str">
        <f t="shared" si="178"/>
        <v/>
      </c>
      <c r="AA557" s="26" t="str">
        <f t="shared" si="179"/>
        <v/>
      </c>
      <c r="AB557" s="26" t="str">
        <f t="shared" si="180"/>
        <v/>
      </c>
      <c r="AC557" s="26" t="str">
        <f t="shared" si="181"/>
        <v/>
      </c>
      <c r="AD557" s="26" t="str">
        <f>IF(OR(ISBLANK(U557),ISBLANK(Q557),U557="-"),"",IF(ISNA(MATCH(U557,libtwolang,0)),FALSE,IF(AND(Z557=TRUE,INDEX(codetform,MATCH(Qualifikation!Q557,libtform,0))&gt;=10311000,INDEX(codetform,MATCH(Qualifikation!Q557,libtform,0))&lt;=10319900),IF(AND(INDEX(codetwolang,MATCH(Qualifikation!U557,libtwolang,0))&gt;=1,INDEX(codetwolang,MATCH(Qualifikation!U557,libtwolang,0))&lt;=999),TRUE,FALSE),IF(AND(INDEX(codetwolang,MATCH(Qualifikation!U557,libtwolang,0))&gt;=10,INDEX(codetwolang,MATCH(Qualifikation!U557,libtwolang,0))&lt;=99),FALSE,TRUE))))</f>
        <v/>
      </c>
      <c r="AE557" s="26" t="str">
        <f t="shared" si="195"/>
        <v/>
      </c>
      <c r="AF557" s="62" t="str">
        <f t="shared" si="182"/>
        <v/>
      </c>
    </row>
    <row r="558" spans="1:32" x14ac:dyDescent="0.2">
      <c r="A558" s="46" t="str">
        <f t="shared" si="196"/>
        <v/>
      </c>
      <c r="B558" s="46" t="str">
        <f t="shared" si="183"/>
        <v/>
      </c>
      <c r="C558" s="71" t="str">
        <f t="shared" si="184"/>
        <v/>
      </c>
      <c r="D558" s="62" t="str">
        <f t="shared" si="185"/>
        <v/>
      </c>
      <c r="E558" s="62" t="str">
        <f t="shared" si="186"/>
        <v/>
      </c>
      <c r="F558" s="72" t="str">
        <f t="shared" si="187"/>
        <v/>
      </c>
      <c r="G558" s="72" t="str">
        <f t="shared" si="188"/>
        <v/>
      </c>
      <c r="H558" s="63" t="str">
        <f t="shared" si="189"/>
        <v/>
      </c>
      <c r="I558" s="63" t="str">
        <f t="shared" si="190"/>
        <v/>
      </c>
      <c r="J558" s="70" t="str">
        <f t="shared" si="191"/>
        <v/>
      </c>
      <c r="K558" s="70" t="str">
        <f t="shared" si="192"/>
        <v/>
      </c>
      <c r="L558" s="122" t="str">
        <f t="shared" si="193"/>
        <v/>
      </c>
      <c r="M558" s="122" t="str">
        <f t="shared" si="194"/>
        <v/>
      </c>
      <c r="N558" s="121" t="str">
        <f>IF(B558&lt;&gt;"",IF(INDEX(ctrlage,B558)=TRUE,Lieferung!$B$15-(YEAR(INDEX(pgebdat,B558))),""),"")</f>
        <v/>
      </c>
      <c r="O558" s="115"/>
      <c r="P558" s="113"/>
      <c r="Q558" s="116"/>
      <c r="R558" s="149"/>
      <c r="S558" s="116"/>
      <c r="T558" s="116"/>
      <c r="U558" s="116"/>
      <c r="V558" s="113"/>
      <c r="W558" s="155" t="str">
        <f t="shared" si="197"/>
        <v/>
      </c>
      <c r="X558" s="26" t="str">
        <f t="shared" si="176"/>
        <v/>
      </c>
      <c r="Y558" s="26" t="str">
        <f t="shared" si="177"/>
        <v/>
      </c>
      <c r="Z558" s="26" t="str">
        <f t="shared" si="178"/>
        <v/>
      </c>
      <c r="AA558" s="26" t="str">
        <f t="shared" si="179"/>
        <v/>
      </c>
      <c r="AB558" s="26" t="str">
        <f t="shared" si="180"/>
        <v/>
      </c>
      <c r="AC558" s="26" t="str">
        <f t="shared" si="181"/>
        <v/>
      </c>
      <c r="AD558" s="26" t="str">
        <f>IF(OR(ISBLANK(U558),ISBLANK(Q558),U558="-"),"",IF(ISNA(MATCH(U558,libtwolang,0)),FALSE,IF(AND(Z558=TRUE,INDEX(codetform,MATCH(Qualifikation!Q558,libtform,0))&gt;=10311000,INDEX(codetform,MATCH(Qualifikation!Q558,libtform,0))&lt;=10319900),IF(AND(INDEX(codetwolang,MATCH(Qualifikation!U558,libtwolang,0))&gt;=1,INDEX(codetwolang,MATCH(Qualifikation!U558,libtwolang,0))&lt;=999),TRUE,FALSE),IF(AND(INDEX(codetwolang,MATCH(Qualifikation!U558,libtwolang,0))&gt;=10,INDEX(codetwolang,MATCH(Qualifikation!U558,libtwolang,0))&lt;=99),FALSE,TRUE))))</f>
        <v/>
      </c>
      <c r="AE558" s="26" t="str">
        <f t="shared" si="195"/>
        <v/>
      </c>
      <c r="AF558" s="62" t="str">
        <f t="shared" si="182"/>
        <v/>
      </c>
    </row>
    <row r="559" spans="1:32" x14ac:dyDescent="0.2">
      <c r="A559" s="46" t="str">
        <f t="shared" si="196"/>
        <v/>
      </c>
      <c r="B559" s="46" t="str">
        <f t="shared" si="183"/>
        <v/>
      </c>
      <c r="C559" s="71" t="str">
        <f t="shared" si="184"/>
        <v/>
      </c>
      <c r="D559" s="62" t="str">
        <f t="shared" si="185"/>
        <v/>
      </c>
      <c r="E559" s="62" t="str">
        <f t="shared" si="186"/>
        <v/>
      </c>
      <c r="F559" s="72" t="str">
        <f t="shared" si="187"/>
        <v/>
      </c>
      <c r="G559" s="72" t="str">
        <f t="shared" si="188"/>
        <v/>
      </c>
      <c r="H559" s="63" t="str">
        <f t="shared" si="189"/>
        <v/>
      </c>
      <c r="I559" s="63" t="str">
        <f t="shared" si="190"/>
        <v/>
      </c>
      <c r="J559" s="70" t="str">
        <f t="shared" si="191"/>
        <v/>
      </c>
      <c r="K559" s="70" t="str">
        <f t="shared" si="192"/>
        <v/>
      </c>
      <c r="L559" s="122" t="str">
        <f t="shared" si="193"/>
        <v/>
      </c>
      <c r="M559" s="122" t="str">
        <f t="shared" si="194"/>
        <v/>
      </c>
      <c r="N559" s="121" t="str">
        <f>IF(B559&lt;&gt;"",IF(INDEX(ctrlage,B559)=TRUE,Lieferung!$B$15-(YEAR(INDEX(pgebdat,B559))),""),"")</f>
        <v/>
      </c>
      <c r="O559" s="115"/>
      <c r="P559" s="113"/>
      <c r="Q559" s="116"/>
      <c r="R559" s="149"/>
      <c r="S559" s="116"/>
      <c r="T559" s="116"/>
      <c r="U559" s="116"/>
      <c r="V559" s="113"/>
      <c r="W559" s="155" t="str">
        <f t="shared" si="197"/>
        <v/>
      </c>
      <c r="X559" s="26" t="str">
        <f t="shared" si="176"/>
        <v/>
      </c>
      <c r="Y559" s="26" t="str">
        <f t="shared" si="177"/>
        <v/>
      </c>
      <c r="Z559" s="26" t="str">
        <f t="shared" si="178"/>
        <v/>
      </c>
      <c r="AA559" s="26" t="str">
        <f t="shared" si="179"/>
        <v/>
      </c>
      <c r="AB559" s="26" t="str">
        <f t="shared" si="180"/>
        <v/>
      </c>
      <c r="AC559" s="26" t="str">
        <f t="shared" si="181"/>
        <v/>
      </c>
      <c r="AD559" s="26" t="str">
        <f>IF(OR(ISBLANK(U559),ISBLANK(Q559),U559="-"),"",IF(ISNA(MATCH(U559,libtwolang,0)),FALSE,IF(AND(Z559=TRUE,INDEX(codetform,MATCH(Qualifikation!Q559,libtform,0))&gt;=10311000,INDEX(codetform,MATCH(Qualifikation!Q559,libtform,0))&lt;=10319900),IF(AND(INDEX(codetwolang,MATCH(Qualifikation!U559,libtwolang,0))&gt;=1,INDEX(codetwolang,MATCH(Qualifikation!U559,libtwolang,0))&lt;=999),TRUE,FALSE),IF(AND(INDEX(codetwolang,MATCH(Qualifikation!U559,libtwolang,0))&gt;=10,INDEX(codetwolang,MATCH(Qualifikation!U559,libtwolang,0))&lt;=99),FALSE,TRUE))))</f>
        <v/>
      </c>
      <c r="AE559" s="26" t="str">
        <f t="shared" si="195"/>
        <v/>
      </c>
      <c r="AF559" s="62" t="str">
        <f t="shared" si="182"/>
        <v/>
      </c>
    </row>
    <row r="560" spans="1:32" x14ac:dyDescent="0.2">
      <c r="A560" s="46" t="str">
        <f t="shared" si="196"/>
        <v/>
      </c>
      <c r="B560" s="46" t="str">
        <f t="shared" si="183"/>
        <v/>
      </c>
      <c r="C560" s="71" t="str">
        <f t="shared" si="184"/>
        <v/>
      </c>
      <c r="D560" s="62" t="str">
        <f t="shared" si="185"/>
        <v/>
      </c>
      <c r="E560" s="62" t="str">
        <f t="shared" si="186"/>
        <v/>
      </c>
      <c r="F560" s="72" t="str">
        <f t="shared" si="187"/>
        <v/>
      </c>
      <c r="G560" s="72" t="str">
        <f t="shared" si="188"/>
        <v/>
      </c>
      <c r="H560" s="63" t="str">
        <f t="shared" si="189"/>
        <v/>
      </c>
      <c r="I560" s="63" t="str">
        <f t="shared" si="190"/>
        <v/>
      </c>
      <c r="J560" s="70" t="str">
        <f t="shared" si="191"/>
        <v/>
      </c>
      <c r="K560" s="70" t="str">
        <f t="shared" si="192"/>
        <v/>
      </c>
      <c r="L560" s="122" t="str">
        <f t="shared" si="193"/>
        <v/>
      </c>
      <c r="M560" s="122" t="str">
        <f t="shared" si="194"/>
        <v/>
      </c>
      <c r="N560" s="121" t="str">
        <f>IF(B560&lt;&gt;"",IF(INDEX(ctrlage,B560)=TRUE,Lieferung!$B$15-(YEAR(INDEX(pgebdat,B560))),""),"")</f>
        <v/>
      </c>
      <c r="O560" s="115"/>
      <c r="P560" s="113"/>
      <c r="Q560" s="116"/>
      <c r="R560" s="149"/>
      <c r="S560" s="116"/>
      <c r="T560" s="116"/>
      <c r="U560" s="116"/>
      <c r="V560" s="113"/>
      <c r="W560" s="155" t="str">
        <f t="shared" si="197"/>
        <v/>
      </c>
      <c r="X560" s="26" t="str">
        <f t="shared" si="176"/>
        <v/>
      </c>
      <c r="Y560" s="26" t="str">
        <f t="shared" si="177"/>
        <v/>
      </c>
      <c r="Z560" s="26" t="str">
        <f t="shared" si="178"/>
        <v/>
      </c>
      <c r="AA560" s="26" t="str">
        <f t="shared" si="179"/>
        <v/>
      </c>
      <c r="AB560" s="26" t="str">
        <f t="shared" si="180"/>
        <v/>
      </c>
      <c r="AC560" s="26" t="str">
        <f t="shared" si="181"/>
        <v/>
      </c>
      <c r="AD560" s="26" t="str">
        <f>IF(OR(ISBLANK(U560),ISBLANK(Q560),U560="-"),"",IF(ISNA(MATCH(U560,libtwolang,0)),FALSE,IF(AND(Z560=TRUE,INDEX(codetform,MATCH(Qualifikation!Q560,libtform,0))&gt;=10311000,INDEX(codetform,MATCH(Qualifikation!Q560,libtform,0))&lt;=10319900),IF(AND(INDEX(codetwolang,MATCH(Qualifikation!U560,libtwolang,0))&gt;=1,INDEX(codetwolang,MATCH(Qualifikation!U560,libtwolang,0))&lt;=999),TRUE,FALSE),IF(AND(INDEX(codetwolang,MATCH(Qualifikation!U560,libtwolang,0))&gt;=10,INDEX(codetwolang,MATCH(Qualifikation!U560,libtwolang,0))&lt;=99),FALSE,TRUE))))</f>
        <v/>
      </c>
      <c r="AE560" s="26" t="str">
        <f t="shared" si="195"/>
        <v/>
      </c>
      <c r="AF560" s="62" t="str">
        <f t="shared" si="182"/>
        <v/>
      </c>
    </row>
    <row r="561" spans="1:32" x14ac:dyDescent="0.2">
      <c r="A561" s="46" t="str">
        <f t="shared" si="196"/>
        <v/>
      </c>
      <c r="B561" s="46" t="str">
        <f t="shared" si="183"/>
        <v/>
      </c>
      <c r="C561" s="71" t="str">
        <f t="shared" si="184"/>
        <v/>
      </c>
      <c r="D561" s="62" t="str">
        <f t="shared" si="185"/>
        <v/>
      </c>
      <c r="E561" s="62" t="str">
        <f t="shared" si="186"/>
        <v/>
      </c>
      <c r="F561" s="72" t="str">
        <f t="shared" si="187"/>
        <v/>
      </c>
      <c r="G561" s="72" t="str">
        <f t="shared" si="188"/>
        <v/>
      </c>
      <c r="H561" s="63" t="str">
        <f t="shared" si="189"/>
        <v/>
      </c>
      <c r="I561" s="63" t="str">
        <f t="shared" si="190"/>
        <v/>
      </c>
      <c r="J561" s="70" t="str">
        <f t="shared" si="191"/>
        <v/>
      </c>
      <c r="K561" s="70" t="str">
        <f t="shared" si="192"/>
        <v/>
      </c>
      <c r="L561" s="122" t="str">
        <f t="shared" si="193"/>
        <v/>
      </c>
      <c r="M561" s="122" t="str">
        <f t="shared" si="194"/>
        <v/>
      </c>
      <c r="N561" s="121" t="str">
        <f>IF(B561&lt;&gt;"",IF(INDEX(ctrlage,B561)=TRUE,Lieferung!$B$15-(YEAR(INDEX(pgebdat,B561))),""),"")</f>
        <v/>
      </c>
      <c r="O561" s="115"/>
      <c r="P561" s="113"/>
      <c r="Q561" s="116"/>
      <c r="R561" s="149"/>
      <c r="S561" s="116"/>
      <c r="T561" s="116"/>
      <c r="U561" s="116"/>
      <c r="V561" s="113"/>
      <c r="W561" s="155" t="str">
        <f t="shared" si="197"/>
        <v/>
      </c>
      <c r="X561" s="26" t="str">
        <f t="shared" si="176"/>
        <v/>
      </c>
      <c r="Y561" s="26" t="str">
        <f t="shared" si="177"/>
        <v/>
      </c>
      <c r="Z561" s="26" t="str">
        <f t="shared" si="178"/>
        <v/>
      </c>
      <c r="AA561" s="26" t="str">
        <f t="shared" si="179"/>
        <v/>
      </c>
      <c r="AB561" s="26" t="str">
        <f t="shared" si="180"/>
        <v/>
      </c>
      <c r="AC561" s="26" t="str">
        <f t="shared" si="181"/>
        <v/>
      </c>
      <c r="AD561" s="26" t="str">
        <f>IF(OR(ISBLANK(U561),ISBLANK(Q561),U561="-"),"",IF(ISNA(MATCH(U561,libtwolang,0)),FALSE,IF(AND(Z561=TRUE,INDEX(codetform,MATCH(Qualifikation!Q561,libtform,0))&gt;=10311000,INDEX(codetform,MATCH(Qualifikation!Q561,libtform,0))&lt;=10319900),IF(AND(INDEX(codetwolang,MATCH(Qualifikation!U561,libtwolang,0))&gt;=1,INDEX(codetwolang,MATCH(Qualifikation!U561,libtwolang,0))&lt;=999),TRUE,FALSE),IF(AND(INDEX(codetwolang,MATCH(Qualifikation!U561,libtwolang,0))&gt;=10,INDEX(codetwolang,MATCH(Qualifikation!U561,libtwolang,0))&lt;=99),FALSE,TRUE))))</f>
        <v/>
      </c>
      <c r="AE561" s="26" t="str">
        <f t="shared" si="195"/>
        <v/>
      </c>
      <c r="AF561" s="62" t="str">
        <f t="shared" si="182"/>
        <v/>
      </c>
    </row>
    <row r="562" spans="1:32" x14ac:dyDescent="0.2">
      <c r="A562" s="46" t="str">
        <f t="shared" si="196"/>
        <v/>
      </c>
      <c r="B562" s="46" t="str">
        <f t="shared" si="183"/>
        <v/>
      </c>
      <c r="C562" s="71" t="str">
        <f t="shared" si="184"/>
        <v/>
      </c>
      <c r="D562" s="62" t="str">
        <f t="shared" si="185"/>
        <v/>
      </c>
      <c r="E562" s="62" t="str">
        <f t="shared" si="186"/>
        <v/>
      </c>
      <c r="F562" s="72" t="str">
        <f t="shared" si="187"/>
        <v/>
      </c>
      <c r="G562" s="72" t="str">
        <f t="shared" si="188"/>
        <v/>
      </c>
      <c r="H562" s="63" t="str">
        <f t="shared" si="189"/>
        <v/>
      </c>
      <c r="I562" s="63" t="str">
        <f t="shared" si="190"/>
        <v/>
      </c>
      <c r="J562" s="70" t="str">
        <f t="shared" si="191"/>
        <v/>
      </c>
      <c r="K562" s="70" t="str">
        <f t="shared" si="192"/>
        <v/>
      </c>
      <c r="L562" s="122" t="str">
        <f t="shared" si="193"/>
        <v/>
      </c>
      <c r="M562" s="122" t="str">
        <f t="shared" si="194"/>
        <v/>
      </c>
      <c r="N562" s="121" t="str">
        <f>IF(B562&lt;&gt;"",IF(INDEX(ctrlage,B562)=TRUE,Lieferung!$B$15-(YEAR(INDEX(pgebdat,B562))),""),"")</f>
        <v/>
      </c>
      <c r="O562" s="115"/>
      <c r="P562" s="113"/>
      <c r="Q562" s="116"/>
      <c r="R562" s="149"/>
      <c r="S562" s="116"/>
      <c r="T562" s="116"/>
      <c r="U562" s="116"/>
      <c r="V562" s="113"/>
      <c r="W562" s="155" t="str">
        <f t="shared" si="197"/>
        <v/>
      </c>
      <c r="X562" s="26" t="str">
        <f t="shared" si="176"/>
        <v/>
      </c>
      <c r="Y562" s="26" t="str">
        <f t="shared" si="177"/>
        <v/>
      </c>
      <c r="Z562" s="26" t="str">
        <f t="shared" si="178"/>
        <v/>
      </c>
      <c r="AA562" s="26" t="str">
        <f t="shared" si="179"/>
        <v/>
      </c>
      <c r="AB562" s="26" t="str">
        <f t="shared" si="180"/>
        <v/>
      </c>
      <c r="AC562" s="26" t="str">
        <f t="shared" si="181"/>
        <v/>
      </c>
      <c r="AD562" s="26" t="str">
        <f>IF(OR(ISBLANK(U562),ISBLANK(Q562),U562="-"),"",IF(ISNA(MATCH(U562,libtwolang,0)),FALSE,IF(AND(Z562=TRUE,INDEX(codetform,MATCH(Qualifikation!Q562,libtform,0))&gt;=10311000,INDEX(codetform,MATCH(Qualifikation!Q562,libtform,0))&lt;=10319900),IF(AND(INDEX(codetwolang,MATCH(Qualifikation!U562,libtwolang,0))&gt;=1,INDEX(codetwolang,MATCH(Qualifikation!U562,libtwolang,0))&lt;=999),TRUE,FALSE),IF(AND(INDEX(codetwolang,MATCH(Qualifikation!U562,libtwolang,0))&gt;=10,INDEX(codetwolang,MATCH(Qualifikation!U562,libtwolang,0))&lt;=99),FALSE,TRUE))))</f>
        <v/>
      </c>
      <c r="AE562" s="26" t="str">
        <f t="shared" si="195"/>
        <v/>
      </c>
      <c r="AF562" s="62" t="str">
        <f t="shared" si="182"/>
        <v/>
      </c>
    </row>
    <row r="563" spans="1:32" x14ac:dyDescent="0.2">
      <c r="A563" s="46" t="str">
        <f t="shared" si="196"/>
        <v/>
      </c>
      <c r="B563" s="46" t="str">
        <f t="shared" si="183"/>
        <v/>
      </c>
      <c r="C563" s="71" t="str">
        <f t="shared" si="184"/>
        <v/>
      </c>
      <c r="D563" s="62" t="str">
        <f t="shared" si="185"/>
        <v/>
      </c>
      <c r="E563" s="62" t="str">
        <f t="shared" si="186"/>
        <v/>
      </c>
      <c r="F563" s="72" t="str">
        <f t="shared" si="187"/>
        <v/>
      </c>
      <c r="G563" s="72" t="str">
        <f t="shared" si="188"/>
        <v/>
      </c>
      <c r="H563" s="63" t="str">
        <f t="shared" si="189"/>
        <v/>
      </c>
      <c r="I563" s="63" t="str">
        <f t="shared" si="190"/>
        <v/>
      </c>
      <c r="J563" s="70" t="str">
        <f t="shared" si="191"/>
        <v/>
      </c>
      <c r="K563" s="70" t="str">
        <f t="shared" si="192"/>
        <v/>
      </c>
      <c r="L563" s="122" t="str">
        <f t="shared" si="193"/>
        <v/>
      </c>
      <c r="M563" s="122" t="str">
        <f t="shared" si="194"/>
        <v/>
      </c>
      <c r="N563" s="121" t="str">
        <f>IF(B563&lt;&gt;"",IF(INDEX(ctrlage,B563)=TRUE,Lieferung!$B$15-(YEAR(INDEX(pgebdat,B563))),""),"")</f>
        <v/>
      </c>
      <c r="O563" s="115"/>
      <c r="P563" s="113"/>
      <c r="Q563" s="116"/>
      <c r="R563" s="149"/>
      <c r="S563" s="116"/>
      <c r="T563" s="116"/>
      <c r="U563" s="116"/>
      <c r="V563" s="113"/>
      <c r="W563" s="155" t="str">
        <f t="shared" si="197"/>
        <v/>
      </c>
      <c r="X563" s="26" t="str">
        <f t="shared" si="176"/>
        <v/>
      </c>
      <c r="Y563" s="26" t="str">
        <f t="shared" si="177"/>
        <v/>
      </c>
      <c r="Z563" s="26" t="str">
        <f t="shared" si="178"/>
        <v/>
      </c>
      <c r="AA563" s="26" t="str">
        <f t="shared" si="179"/>
        <v/>
      </c>
      <c r="AB563" s="26" t="str">
        <f t="shared" si="180"/>
        <v/>
      </c>
      <c r="AC563" s="26" t="str">
        <f t="shared" si="181"/>
        <v/>
      </c>
      <c r="AD563" s="26" t="str">
        <f>IF(OR(ISBLANK(U563),ISBLANK(Q563),U563="-"),"",IF(ISNA(MATCH(U563,libtwolang,0)),FALSE,IF(AND(Z563=TRUE,INDEX(codetform,MATCH(Qualifikation!Q563,libtform,0))&gt;=10311000,INDEX(codetform,MATCH(Qualifikation!Q563,libtform,0))&lt;=10319900),IF(AND(INDEX(codetwolang,MATCH(Qualifikation!U563,libtwolang,0))&gt;=1,INDEX(codetwolang,MATCH(Qualifikation!U563,libtwolang,0))&lt;=999),TRUE,FALSE),IF(AND(INDEX(codetwolang,MATCH(Qualifikation!U563,libtwolang,0))&gt;=10,INDEX(codetwolang,MATCH(Qualifikation!U563,libtwolang,0))&lt;=99),FALSE,TRUE))))</f>
        <v/>
      </c>
      <c r="AE563" s="26" t="str">
        <f t="shared" si="195"/>
        <v/>
      </c>
      <c r="AF563" s="62" t="str">
        <f t="shared" si="182"/>
        <v/>
      </c>
    </row>
    <row r="564" spans="1:32" x14ac:dyDescent="0.2">
      <c r="A564" s="46" t="str">
        <f t="shared" si="196"/>
        <v/>
      </c>
      <c r="B564" s="46" t="str">
        <f t="shared" si="183"/>
        <v/>
      </c>
      <c r="C564" s="71" t="str">
        <f t="shared" si="184"/>
        <v/>
      </c>
      <c r="D564" s="62" t="str">
        <f t="shared" si="185"/>
        <v/>
      </c>
      <c r="E564" s="62" t="str">
        <f t="shared" si="186"/>
        <v/>
      </c>
      <c r="F564" s="72" t="str">
        <f t="shared" si="187"/>
        <v/>
      </c>
      <c r="G564" s="72" t="str">
        <f t="shared" si="188"/>
        <v/>
      </c>
      <c r="H564" s="63" t="str">
        <f t="shared" si="189"/>
        <v/>
      </c>
      <c r="I564" s="63" t="str">
        <f t="shared" si="190"/>
        <v/>
      </c>
      <c r="J564" s="70" t="str">
        <f t="shared" si="191"/>
        <v/>
      </c>
      <c r="K564" s="70" t="str">
        <f t="shared" si="192"/>
        <v/>
      </c>
      <c r="L564" s="122" t="str">
        <f t="shared" si="193"/>
        <v/>
      </c>
      <c r="M564" s="122" t="str">
        <f t="shared" si="194"/>
        <v/>
      </c>
      <c r="N564" s="121" t="str">
        <f>IF(B564&lt;&gt;"",IF(INDEX(ctrlage,B564)=TRUE,Lieferung!$B$15-(YEAR(INDEX(pgebdat,B564))),""),"")</f>
        <v/>
      </c>
      <c r="O564" s="115"/>
      <c r="P564" s="113"/>
      <c r="Q564" s="116"/>
      <c r="R564" s="149"/>
      <c r="S564" s="116"/>
      <c r="T564" s="116"/>
      <c r="U564" s="116"/>
      <c r="V564" s="113"/>
      <c r="W564" s="155" t="str">
        <f t="shared" si="197"/>
        <v/>
      </c>
      <c r="X564" s="26" t="str">
        <f t="shared" si="176"/>
        <v/>
      </c>
      <c r="Y564" s="26" t="str">
        <f t="shared" si="177"/>
        <v/>
      </c>
      <c r="Z564" s="26" t="str">
        <f t="shared" si="178"/>
        <v/>
      </c>
      <c r="AA564" s="26" t="str">
        <f t="shared" si="179"/>
        <v/>
      </c>
      <c r="AB564" s="26" t="str">
        <f t="shared" si="180"/>
        <v/>
      </c>
      <c r="AC564" s="26" t="str">
        <f t="shared" si="181"/>
        <v/>
      </c>
      <c r="AD564" s="26" t="str">
        <f>IF(OR(ISBLANK(U564),ISBLANK(Q564),U564="-"),"",IF(ISNA(MATCH(U564,libtwolang,0)),FALSE,IF(AND(Z564=TRUE,INDEX(codetform,MATCH(Qualifikation!Q564,libtform,0))&gt;=10311000,INDEX(codetform,MATCH(Qualifikation!Q564,libtform,0))&lt;=10319900),IF(AND(INDEX(codetwolang,MATCH(Qualifikation!U564,libtwolang,0))&gt;=1,INDEX(codetwolang,MATCH(Qualifikation!U564,libtwolang,0))&lt;=999),TRUE,FALSE),IF(AND(INDEX(codetwolang,MATCH(Qualifikation!U564,libtwolang,0))&gt;=10,INDEX(codetwolang,MATCH(Qualifikation!U564,libtwolang,0))&lt;=99),FALSE,TRUE))))</f>
        <v/>
      </c>
      <c r="AE564" s="26" t="str">
        <f t="shared" si="195"/>
        <v/>
      </c>
      <c r="AF564" s="62" t="str">
        <f t="shared" si="182"/>
        <v/>
      </c>
    </row>
    <row r="565" spans="1:32" x14ac:dyDescent="0.2">
      <c r="A565" s="46" t="str">
        <f t="shared" si="196"/>
        <v/>
      </c>
      <c r="B565" s="46" t="str">
        <f t="shared" si="183"/>
        <v/>
      </c>
      <c r="C565" s="71" t="str">
        <f t="shared" si="184"/>
        <v/>
      </c>
      <c r="D565" s="62" t="str">
        <f t="shared" si="185"/>
        <v/>
      </c>
      <c r="E565" s="62" t="str">
        <f t="shared" si="186"/>
        <v/>
      </c>
      <c r="F565" s="72" t="str">
        <f t="shared" si="187"/>
        <v/>
      </c>
      <c r="G565" s="72" t="str">
        <f t="shared" si="188"/>
        <v/>
      </c>
      <c r="H565" s="63" t="str">
        <f t="shared" si="189"/>
        <v/>
      </c>
      <c r="I565" s="63" t="str">
        <f t="shared" si="190"/>
        <v/>
      </c>
      <c r="J565" s="70" t="str">
        <f t="shared" si="191"/>
        <v/>
      </c>
      <c r="K565" s="70" t="str">
        <f t="shared" si="192"/>
        <v/>
      </c>
      <c r="L565" s="122" t="str">
        <f t="shared" si="193"/>
        <v/>
      </c>
      <c r="M565" s="122" t="str">
        <f t="shared" si="194"/>
        <v/>
      </c>
      <c r="N565" s="121" t="str">
        <f>IF(B565&lt;&gt;"",IF(INDEX(ctrlage,B565)=TRUE,Lieferung!$B$15-(YEAR(INDEX(pgebdat,B565))),""),"")</f>
        <v/>
      </c>
      <c r="O565" s="115"/>
      <c r="P565" s="113"/>
      <c r="Q565" s="116"/>
      <c r="R565" s="149"/>
      <c r="S565" s="116"/>
      <c r="T565" s="116"/>
      <c r="U565" s="116"/>
      <c r="V565" s="113"/>
      <c r="W565" s="155" t="str">
        <f t="shared" si="197"/>
        <v/>
      </c>
      <c r="X565" s="26" t="str">
        <f t="shared" si="176"/>
        <v/>
      </c>
      <c r="Y565" s="26" t="str">
        <f t="shared" si="177"/>
        <v/>
      </c>
      <c r="Z565" s="26" t="str">
        <f t="shared" si="178"/>
        <v/>
      </c>
      <c r="AA565" s="26" t="str">
        <f t="shared" si="179"/>
        <v/>
      </c>
      <c r="AB565" s="26" t="str">
        <f t="shared" si="180"/>
        <v/>
      </c>
      <c r="AC565" s="26" t="str">
        <f t="shared" si="181"/>
        <v/>
      </c>
      <c r="AD565" s="26" t="str">
        <f>IF(OR(ISBLANK(U565),ISBLANK(Q565),U565="-"),"",IF(ISNA(MATCH(U565,libtwolang,0)),FALSE,IF(AND(Z565=TRUE,INDEX(codetform,MATCH(Qualifikation!Q565,libtform,0))&gt;=10311000,INDEX(codetform,MATCH(Qualifikation!Q565,libtform,0))&lt;=10319900),IF(AND(INDEX(codetwolang,MATCH(Qualifikation!U565,libtwolang,0))&gt;=1,INDEX(codetwolang,MATCH(Qualifikation!U565,libtwolang,0))&lt;=999),TRUE,FALSE),IF(AND(INDEX(codetwolang,MATCH(Qualifikation!U565,libtwolang,0))&gt;=10,INDEX(codetwolang,MATCH(Qualifikation!U565,libtwolang,0))&lt;=99),FALSE,TRUE))))</f>
        <v/>
      </c>
      <c r="AE565" s="26" t="str">
        <f t="shared" si="195"/>
        <v/>
      </c>
      <c r="AF565" s="62" t="str">
        <f t="shared" si="182"/>
        <v/>
      </c>
    </row>
    <row r="566" spans="1:32" x14ac:dyDescent="0.2">
      <c r="A566" s="46" t="str">
        <f t="shared" si="196"/>
        <v/>
      </c>
      <c r="B566" s="46" t="str">
        <f t="shared" si="183"/>
        <v/>
      </c>
      <c r="C566" s="71" t="str">
        <f t="shared" si="184"/>
        <v/>
      </c>
      <c r="D566" s="62" t="str">
        <f t="shared" si="185"/>
        <v/>
      </c>
      <c r="E566" s="62" t="str">
        <f t="shared" si="186"/>
        <v/>
      </c>
      <c r="F566" s="72" t="str">
        <f t="shared" si="187"/>
        <v/>
      </c>
      <c r="G566" s="72" t="str">
        <f t="shared" si="188"/>
        <v/>
      </c>
      <c r="H566" s="63" t="str">
        <f t="shared" si="189"/>
        <v/>
      </c>
      <c r="I566" s="63" t="str">
        <f t="shared" si="190"/>
        <v/>
      </c>
      <c r="J566" s="70" t="str">
        <f t="shared" si="191"/>
        <v/>
      </c>
      <c r="K566" s="70" t="str">
        <f t="shared" si="192"/>
        <v/>
      </c>
      <c r="L566" s="122" t="str">
        <f t="shared" si="193"/>
        <v/>
      </c>
      <c r="M566" s="122" t="str">
        <f t="shared" si="194"/>
        <v/>
      </c>
      <c r="N566" s="121" t="str">
        <f>IF(B566&lt;&gt;"",IF(INDEX(ctrlage,B566)=TRUE,Lieferung!$B$15-(YEAR(INDEX(pgebdat,B566))),""),"")</f>
        <v/>
      </c>
      <c r="O566" s="115"/>
      <c r="P566" s="113"/>
      <c r="Q566" s="116"/>
      <c r="R566" s="149"/>
      <c r="S566" s="116"/>
      <c r="T566" s="116"/>
      <c r="U566" s="116"/>
      <c r="V566" s="113"/>
      <c r="W566" s="155" t="str">
        <f t="shared" si="197"/>
        <v/>
      </c>
      <c r="X566" s="26" t="str">
        <f t="shared" si="176"/>
        <v/>
      </c>
      <c r="Y566" s="26" t="str">
        <f t="shared" si="177"/>
        <v/>
      </c>
      <c r="Z566" s="26" t="str">
        <f t="shared" si="178"/>
        <v/>
      </c>
      <c r="AA566" s="26" t="str">
        <f t="shared" si="179"/>
        <v/>
      </c>
      <c r="AB566" s="26" t="str">
        <f t="shared" si="180"/>
        <v/>
      </c>
      <c r="AC566" s="26" t="str">
        <f t="shared" si="181"/>
        <v/>
      </c>
      <c r="AD566" s="26" t="str">
        <f>IF(OR(ISBLANK(U566),ISBLANK(Q566),U566="-"),"",IF(ISNA(MATCH(U566,libtwolang,0)),FALSE,IF(AND(Z566=TRUE,INDEX(codetform,MATCH(Qualifikation!Q566,libtform,0))&gt;=10311000,INDEX(codetform,MATCH(Qualifikation!Q566,libtform,0))&lt;=10319900),IF(AND(INDEX(codetwolang,MATCH(Qualifikation!U566,libtwolang,0))&gt;=1,INDEX(codetwolang,MATCH(Qualifikation!U566,libtwolang,0))&lt;=999),TRUE,FALSE),IF(AND(INDEX(codetwolang,MATCH(Qualifikation!U566,libtwolang,0))&gt;=10,INDEX(codetwolang,MATCH(Qualifikation!U566,libtwolang,0))&lt;=99),FALSE,TRUE))))</f>
        <v/>
      </c>
      <c r="AE566" s="26" t="str">
        <f t="shared" si="195"/>
        <v/>
      </c>
      <c r="AF566" s="62" t="str">
        <f t="shared" si="182"/>
        <v/>
      </c>
    </row>
    <row r="567" spans="1:32" x14ac:dyDescent="0.2">
      <c r="A567" s="46" t="str">
        <f t="shared" si="196"/>
        <v/>
      </c>
      <c r="B567" s="46" t="str">
        <f t="shared" si="183"/>
        <v/>
      </c>
      <c r="C567" s="71" t="str">
        <f t="shared" si="184"/>
        <v/>
      </c>
      <c r="D567" s="62" t="str">
        <f t="shared" si="185"/>
        <v/>
      </c>
      <c r="E567" s="62" t="str">
        <f t="shared" si="186"/>
        <v/>
      </c>
      <c r="F567" s="72" t="str">
        <f t="shared" si="187"/>
        <v/>
      </c>
      <c r="G567" s="72" t="str">
        <f t="shared" si="188"/>
        <v/>
      </c>
      <c r="H567" s="63" t="str">
        <f t="shared" si="189"/>
        <v/>
      </c>
      <c r="I567" s="63" t="str">
        <f t="shared" si="190"/>
        <v/>
      </c>
      <c r="J567" s="70" t="str">
        <f t="shared" si="191"/>
        <v/>
      </c>
      <c r="K567" s="70" t="str">
        <f t="shared" si="192"/>
        <v/>
      </c>
      <c r="L567" s="122" t="str">
        <f t="shared" si="193"/>
        <v/>
      </c>
      <c r="M567" s="122" t="str">
        <f t="shared" si="194"/>
        <v/>
      </c>
      <c r="N567" s="121" t="str">
        <f>IF(B567&lt;&gt;"",IF(INDEX(ctrlage,B567)=TRUE,Lieferung!$B$15-(YEAR(INDEX(pgebdat,B567))),""),"")</f>
        <v/>
      </c>
      <c r="O567" s="115"/>
      <c r="P567" s="113"/>
      <c r="Q567" s="116"/>
      <c r="R567" s="149"/>
      <c r="S567" s="116"/>
      <c r="T567" s="116"/>
      <c r="U567" s="116"/>
      <c r="V567" s="113"/>
      <c r="W567" s="155" t="str">
        <f t="shared" si="197"/>
        <v/>
      </c>
      <c r="X567" s="26" t="str">
        <f t="shared" si="176"/>
        <v/>
      </c>
      <c r="Y567" s="26" t="str">
        <f t="shared" si="177"/>
        <v/>
      </c>
      <c r="Z567" s="26" t="str">
        <f t="shared" si="178"/>
        <v/>
      </c>
      <c r="AA567" s="26" t="str">
        <f t="shared" si="179"/>
        <v/>
      </c>
      <c r="AB567" s="26" t="str">
        <f t="shared" si="180"/>
        <v/>
      </c>
      <c r="AC567" s="26" t="str">
        <f t="shared" si="181"/>
        <v/>
      </c>
      <c r="AD567" s="26" t="str">
        <f>IF(OR(ISBLANK(U567),ISBLANK(Q567),U567="-"),"",IF(ISNA(MATCH(U567,libtwolang,0)),FALSE,IF(AND(Z567=TRUE,INDEX(codetform,MATCH(Qualifikation!Q567,libtform,0))&gt;=10311000,INDEX(codetform,MATCH(Qualifikation!Q567,libtform,0))&lt;=10319900),IF(AND(INDEX(codetwolang,MATCH(Qualifikation!U567,libtwolang,0))&gt;=1,INDEX(codetwolang,MATCH(Qualifikation!U567,libtwolang,0))&lt;=999),TRUE,FALSE),IF(AND(INDEX(codetwolang,MATCH(Qualifikation!U567,libtwolang,0))&gt;=10,INDEX(codetwolang,MATCH(Qualifikation!U567,libtwolang,0))&lt;=99),FALSE,TRUE))))</f>
        <v/>
      </c>
      <c r="AE567" s="26" t="str">
        <f t="shared" si="195"/>
        <v/>
      </c>
      <c r="AF567" s="62" t="str">
        <f t="shared" si="182"/>
        <v/>
      </c>
    </row>
    <row r="568" spans="1:32" x14ac:dyDescent="0.2">
      <c r="A568" s="46" t="str">
        <f t="shared" si="196"/>
        <v/>
      </c>
      <c r="B568" s="46" t="str">
        <f t="shared" si="183"/>
        <v/>
      </c>
      <c r="C568" s="71" t="str">
        <f t="shared" si="184"/>
        <v/>
      </c>
      <c r="D568" s="62" t="str">
        <f t="shared" si="185"/>
        <v/>
      </c>
      <c r="E568" s="62" t="str">
        <f t="shared" si="186"/>
        <v/>
      </c>
      <c r="F568" s="72" t="str">
        <f t="shared" si="187"/>
        <v/>
      </c>
      <c r="G568" s="72" t="str">
        <f t="shared" si="188"/>
        <v/>
      </c>
      <c r="H568" s="63" t="str">
        <f t="shared" si="189"/>
        <v/>
      </c>
      <c r="I568" s="63" t="str">
        <f t="shared" si="190"/>
        <v/>
      </c>
      <c r="J568" s="70" t="str">
        <f t="shared" si="191"/>
        <v/>
      </c>
      <c r="K568" s="70" t="str">
        <f t="shared" si="192"/>
        <v/>
      </c>
      <c r="L568" s="122" t="str">
        <f t="shared" si="193"/>
        <v/>
      </c>
      <c r="M568" s="122" t="str">
        <f t="shared" si="194"/>
        <v/>
      </c>
      <c r="N568" s="121" t="str">
        <f>IF(B568&lt;&gt;"",IF(INDEX(ctrlage,B568)=TRUE,Lieferung!$B$15-(YEAR(INDEX(pgebdat,B568))),""),"")</f>
        <v/>
      </c>
      <c r="O568" s="115"/>
      <c r="P568" s="113"/>
      <c r="Q568" s="116"/>
      <c r="R568" s="149"/>
      <c r="S568" s="116"/>
      <c r="T568" s="116"/>
      <c r="U568" s="116"/>
      <c r="V568" s="113"/>
      <c r="W568" s="155" t="str">
        <f t="shared" si="197"/>
        <v/>
      </c>
      <c r="X568" s="26" t="str">
        <f t="shared" ref="X568:X631" si="198">IF(ISBLANK(O568),"",IF(OR(ISNA(MATCH(O568,persid,0)),O568="-"),FALSE,TRUE))</f>
        <v/>
      </c>
      <c r="Y568" s="26" t="str">
        <f t="shared" ref="Y568:Y631" si="199">IF(ISBLANK(P568),"",IF(OR(ISNA(MATCH(P568,libinst,0)),P568="-"),FALSE,TRUE))</f>
        <v/>
      </c>
      <c r="Z568" s="26" t="str">
        <f t="shared" ref="Z568:Z631" si="200">IF(ISBLANK(Q568),"",IF(OR(ISNA(MATCH(Q568,libtform,0)),Q568="-"),FALSE,TRUE))</f>
        <v/>
      </c>
      <c r="AA568" s="26" t="str">
        <f t="shared" ref="AA568:AA631" si="201">IF(ISBLANK(R568),"",IF(AND(R568 &gt; DATE(1925,1,1),R568 &lt; DATE(2100,1,1)),TRUE,FALSE))</f>
        <v/>
      </c>
      <c r="AB568" s="26" t="str">
        <f t="shared" ref="AB568:AB631" si="202">IF(ISBLANK(S568),"",IF(AND(S568 &gt;=1,S568 &lt;=9),TRUE,FALSE))</f>
        <v/>
      </c>
      <c r="AC568" s="26" t="str">
        <f t="shared" ref="AC568:AC631" si="203">IF(ISBLANK(T568),"",IF(OR(ISNA(MATCH(T568,libresult,0)),T568="-"),FALSE,TRUE))</f>
        <v/>
      </c>
      <c r="AD568" s="26" t="str">
        <f>IF(OR(ISBLANK(U568),ISBLANK(Q568),U568="-"),"",IF(ISNA(MATCH(U568,libtwolang,0)),FALSE,IF(AND(Z568=TRUE,INDEX(codetform,MATCH(Qualifikation!Q568,libtform,0))&gt;=10311000,INDEX(codetform,MATCH(Qualifikation!Q568,libtform,0))&lt;=10319900),IF(AND(INDEX(codetwolang,MATCH(Qualifikation!U568,libtwolang,0))&gt;=1,INDEX(codetwolang,MATCH(Qualifikation!U568,libtwolang,0))&lt;=999),TRUE,FALSE),IF(AND(INDEX(codetwolang,MATCH(Qualifikation!U568,libtwolang,0))&gt;=10,INDEX(codetwolang,MATCH(Qualifikation!U568,libtwolang,0))&lt;=99),FALSE,TRUE))))</f>
        <v/>
      </c>
      <c r="AE568" s="26" t="str">
        <f t="shared" si="195"/>
        <v/>
      </c>
      <c r="AF568" s="62" t="str">
        <f t="shared" ref="AF568:AF631" si="204">IF(A568="","",1)</f>
        <v/>
      </c>
    </row>
    <row r="569" spans="1:32" x14ac:dyDescent="0.2">
      <c r="A569" s="46" t="str">
        <f t="shared" si="196"/>
        <v/>
      </c>
      <c r="B569" s="46" t="str">
        <f t="shared" si="183"/>
        <v/>
      </c>
      <c r="C569" s="71" t="str">
        <f t="shared" si="184"/>
        <v/>
      </c>
      <c r="D569" s="62" t="str">
        <f t="shared" si="185"/>
        <v/>
      </c>
      <c r="E569" s="62" t="str">
        <f t="shared" si="186"/>
        <v/>
      </c>
      <c r="F569" s="72" t="str">
        <f t="shared" si="187"/>
        <v/>
      </c>
      <c r="G569" s="72" t="str">
        <f t="shared" si="188"/>
        <v/>
      </c>
      <c r="H569" s="63" t="str">
        <f t="shared" si="189"/>
        <v/>
      </c>
      <c r="I569" s="63" t="str">
        <f t="shared" si="190"/>
        <v/>
      </c>
      <c r="J569" s="70" t="str">
        <f t="shared" si="191"/>
        <v/>
      </c>
      <c r="K569" s="70" t="str">
        <f t="shared" si="192"/>
        <v/>
      </c>
      <c r="L569" s="122" t="str">
        <f t="shared" si="193"/>
        <v/>
      </c>
      <c r="M569" s="122" t="str">
        <f t="shared" si="194"/>
        <v/>
      </c>
      <c r="N569" s="121" t="str">
        <f>IF(B569&lt;&gt;"",IF(INDEX(ctrlage,B569)=TRUE,Lieferung!$B$15-(YEAR(INDEX(pgebdat,B569))),""),"")</f>
        <v/>
      </c>
      <c r="O569" s="115"/>
      <c r="P569" s="113"/>
      <c r="Q569" s="116"/>
      <c r="R569" s="149"/>
      <c r="S569" s="116"/>
      <c r="T569" s="116"/>
      <c r="U569" s="116"/>
      <c r="V569" s="113"/>
      <c r="W569" s="155" t="str">
        <f t="shared" si="197"/>
        <v/>
      </c>
      <c r="X569" s="26" t="str">
        <f t="shared" si="198"/>
        <v/>
      </c>
      <c r="Y569" s="26" t="str">
        <f t="shared" si="199"/>
        <v/>
      </c>
      <c r="Z569" s="26" t="str">
        <f t="shared" si="200"/>
        <v/>
      </c>
      <c r="AA569" s="26" t="str">
        <f t="shared" si="201"/>
        <v/>
      </c>
      <c r="AB569" s="26" t="str">
        <f t="shared" si="202"/>
        <v/>
      </c>
      <c r="AC569" s="26" t="str">
        <f t="shared" si="203"/>
        <v/>
      </c>
      <c r="AD569" s="26" t="str">
        <f>IF(OR(ISBLANK(U569),ISBLANK(Q569),U569="-"),"",IF(ISNA(MATCH(U569,libtwolang,0)),FALSE,IF(AND(Z569=TRUE,INDEX(codetform,MATCH(Qualifikation!Q569,libtform,0))&gt;=10311000,INDEX(codetform,MATCH(Qualifikation!Q569,libtform,0))&lt;=10319900),IF(AND(INDEX(codetwolang,MATCH(Qualifikation!U569,libtwolang,0))&gt;=1,INDEX(codetwolang,MATCH(Qualifikation!U569,libtwolang,0))&lt;=999),TRUE,FALSE),IF(AND(INDEX(codetwolang,MATCH(Qualifikation!U569,libtwolang,0))&gt;=10,INDEX(codetwolang,MATCH(Qualifikation!U569,libtwolang,0))&lt;=99),FALSE,TRUE))))</f>
        <v/>
      </c>
      <c r="AE569" s="26" t="str">
        <f t="shared" si="195"/>
        <v/>
      </c>
      <c r="AF569" s="62" t="str">
        <f t="shared" si="204"/>
        <v/>
      </c>
    </row>
    <row r="570" spans="1:32" x14ac:dyDescent="0.2">
      <c r="A570" s="46" t="str">
        <f t="shared" si="196"/>
        <v/>
      </c>
      <c r="B570" s="46" t="str">
        <f t="shared" si="183"/>
        <v/>
      </c>
      <c r="C570" s="71" t="str">
        <f t="shared" si="184"/>
        <v/>
      </c>
      <c r="D570" s="62" t="str">
        <f t="shared" si="185"/>
        <v/>
      </c>
      <c r="E570" s="62" t="str">
        <f t="shared" si="186"/>
        <v/>
      </c>
      <c r="F570" s="72" t="str">
        <f t="shared" si="187"/>
        <v/>
      </c>
      <c r="G570" s="72" t="str">
        <f t="shared" si="188"/>
        <v/>
      </c>
      <c r="H570" s="63" t="str">
        <f t="shared" si="189"/>
        <v/>
      </c>
      <c r="I570" s="63" t="str">
        <f t="shared" si="190"/>
        <v/>
      </c>
      <c r="J570" s="70" t="str">
        <f t="shared" si="191"/>
        <v/>
      </c>
      <c r="K570" s="70" t="str">
        <f t="shared" si="192"/>
        <v/>
      </c>
      <c r="L570" s="122" t="str">
        <f t="shared" si="193"/>
        <v/>
      </c>
      <c r="M570" s="122" t="str">
        <f t="shared" si="194"/>
        <v/>
      </c>
      <c r="N570" s="121" t="str">
        <f>IF(B570&lt;&gt;"",IF(INDEX(ctrlage,B570)=TRUE,Lieferung!$B$15-(YEAR(INDEX(pgebdat,B570))),""),"")</f>
        <v/>
      </c>
      <c r="O570" s="115"/>
      <c r="P570" s="113"/>
      <c r="Q570" s="116"/>
      <c r="R570" s="149"/>
      <c r="S570" s="116"/>
      <c r="T570" s="116"/>
      <c r="U570" s="116"/>
      <c r="V570" s="113"/>
      <c r="W570" s="155" t="str">
        <f t="shared" si="197"/>
        <v/>
      </c>
      <c r="X570" s="26" t="str">
        <f t="shared" si="198"/>
        <v/>
      </c>
      <c r="Y570" s="26" t="str">
        <f t="shared" si="199"/>
        <v/>
      </c>
      <c r="Z570" s="26" t="str">
        <f t="shared" si="200"/>
        <v/>
      </c>
      <c r="AA570" s="26" t="str">
        <f t="shared" si="201"/>
        <v/>
      </c>
      <c r="AB570" s="26" t="str">
        <f t="shared" si="202"/>
        <v/>
      </c>
      <c r="AC570" s="26" t="str">
        <f t="shared" si="203"/>
        <v/>
      </c>
      <c r="AD570" s="26" t="str">
        <f>IF(OR(ISBLANK(U570),ISBLANK(Q570),U570="-"),"",IF(ISNA(MATCH(U570,libtwolang,0)),FALSE,IF(AND(Z570=TRUE,INDEX(codetform,MATCH(Qualifikation!Q570,libtform,0))&gt;=10311000,INDEX(codetform,MATCH(Qualifikation!Q570,libtform,0))&lt;=10319900),IF(AND(INDEX(codetwolang,MATCH(Qualifikation!U570,libtwolang,0))&gt;=1,INDEX(codetwolang,MATCH(Qualifikation!U570,libtwolang,0))&lt;=999),TRUE,FALSE),IF(AND(INDEX(codetwolang,MATCH(Qualifikation!U570,libtwolang,0))&gt;=10,INDEX(codetwolang,MATCH(Qualifikation!U570,libtwolang,0))&lt;=99),FALSE,TRUE))))</f>
        <v/>
      </c>
      <c r="AE570" s="26" t="str">
        <f t="shared" si="195"/>
        <v/>
      </c>
      <c r="AF570" s="62" t="str">
        <f t="shared" si="204"/>
        <v/>
      </c>
    </row>
    <row r="571" spans="1:32" x14ac:dyDescent="0.2">
      <c r="A571" s="46" t="str">
        <f t="shared" si="196"/>
        <v/>
      </c>
      <c r="B571" s="46" t="str">
        <f t="shared" si="183"/>
        <v/>
      </c>
      <c r="C571" s="71" t="str">
        <f t="shared" si="184"/>
        <v/>
      </c>
      <c r="D571" s="62" t="str">
        <f t="shared" si="185"/>
        <v/>
      </c>
      <c r="E571" s="62" t="str">
        <f t="shared" si="186"/>
        <v/>
      </c>
      <c r="F571" s="72" t="str">
        <f t="shared" si="187"/>
        <v/>
      </c>
      <c r="G571" s="72" t="str">
        <f t="shared" si="188"/>
        <v/>
      </c>
      <c r="H571" s="63" t="str">
        <f t="shared" si="189"/>
        <v/>
      </c>
      <c r="I571" s="63" t="str">
        <f t="shared" si="190"/>
        <v/>
      </c>
      <c r="J571" s="70" t="str">
        <f t="shared" si="191"/>
        <v/>
      </c>
      <c r="K571" s="70" t="str">
        <f t="shared" si="192"/>
        <v/>
      </c>
      <c r="L571" s="122" t="str">
        <f t="shared" si="193"/>
        <v/>
      </c>
      <c r="M571" s="122" t="str">
        <f t="shared" si="194"/>
        <v/>
      </c>
      <c r="N571" s="121" t="str">
        <f>IF(B571&lt;&gt;"",IF(INDEX(ctrlage,B571)=TRUE,Lieferung!$B$15-(YEAR(INDEX(pgebdat,B571))),""),"")</f>
        <v/>
      </c>
      <c r="O571" s="115"/>
      <c r="P571" s="113"/>
      <c r="Q571" s="116"/>
      <c r="R571" s="149"/>
      <c r="S571" s="116"/>
      <c r="T571" s="116"/>
      <c r="U571" s="116"/>
      <c r="V571" s="113"/>
      <c r="W571" s="155" t="str">
        <f t="shared" si="197"/>
        <v/>
      </c>
      <c r="X571" s="26" t="str">
        <f t="shared" si="198"/>
        <v/>
      </c>
      <c r="Y571" s="26" t="str">
        <f t="shared" si="199"/>
        <v/>
      </c>
      <c r="Z571" s="26" t="str">
        <f t="shared" si="200"/>
        <v/>
      </c>
      <c r="AA571" s="26" t="str">
        <f t="shared" si="201"/>
        <v/>
      </c>
      <c r="AB571" s="26" t="str">
        <f t="shared" si="202"/>
        <v/>
      </c>
      <c r="AC571" s="26" t="str">
        <f t="shared" si="203"/>
        <v/>
      </c>
      <c r="AD571" s="26" t="str">
        <f>IF(OR(ISBLANK(U571),ISBLANK(Q571),U571="-"),"",IF(ISNA(MATCH(U571,libtwolang,0)),FALSE,IF(AND(Z571=TRUE,INDEX(codetform,MATCH(Qualifikation!Q571,libtform,0))&gt;=10311000,INDEX(codetform,MATCH(Qualifikation!Q571,libtform,0))&lt;=10319900),IF(AND(INDEX(codetwolang,MATCH(Qualifikation!U571,libtwolang,0))&gt;=1,INDEX(codetwolang,MATCH(Qualifikation!U571,libtwolang,0))&lt;=999),TRUE,FALSE),IF(AND(INDEX(codetwolang,MATCH(Qualifikation!U571,libtwolang,0))&gt;=10,INDEX(codetwolang,MATCH(Qualifikation!U571,libtwolang,0))&lt;=99),FALSE,TRUE))))</f>
        <v/>
      </c>
      <c r="AE571" s="26" t="str">
        <f t="shared" si="195"/>
        <v/>
      </c>
      <c r="AF571" s="62" t="str">
        <f t="shared" si="204"/>
        <v/>
      </c>
    </row>
    <row r="572" spans="1:32" x14ac:dyDescent="0.2">
      <c r="A572" s="46" t="str">
        <f t="shared" si="196"/>
        <v/>
      </c>
      <c r="B572" s="46" t="str">
        <f t="shared" si="183"/>
        <v/>
      </c>
      <c r="C572" s="71" t="str">
        <f t="shared" si="184"/>
        <v/>
      </c>
      <c r="D572" s="62" t="str">
        <f t="shared" si="185"/>
        <v/>
      </c>
      <c r="E572" s="62" t="str">
        <f t="shared" si="186"/>
        <v/>
      </c>
      <c r="F572" s="72" t="str">
        <f t="shared" si="187"/>
        <v/>
      </c>
      <c r="G572" s="72" t="str">
        <f t="shared" si="188"/>
        <v/>
      </c>
      <c r="H572" s="63" t="str">
        <f t="shared" si="189"/>
        <v/>
      </c>
      <c r="I572" s="63" t="str">
        <f t="shared" si="190"/>
        <v/>
      </c>
      <c r="J572" s="70" t="str">
        <f t="shared" si="191"/>
        <v/>
      </c>
      <c r="K572" s="70" t="str">
        <f t="shared" si="192"/>
        <v/>
      </c>
      <c r="L572" s="122" t="str">
        <f t="shared" si="193"/>
        <v/>
      </c>
      <c r="M572" s="122" t="str">
        <f t="shared" si="194"/>
        <v/>
      </c>
      <c r="N572" s="121" t="str">
        <f>IF(B572&lt;&gt;"",IF(INDEX(ctrlage,B572)=TRUE,Lieferung!$B$15-(YEAR(INDEX(pgebdat,B572))),""),"")</f>
        <v/>
      </c>
      <c r="O572" s="115"/>
      <c r="P572" s="113"/>
      <c r="Q572" s="116"/>
      <c r="R572" s="149"/>
      <c r="S572" s="116"/>
      <c r="T572" s="116"/>
      <c r="U572" s="116"/>
      <c r="V572" s="113"/>
      <c r="W572" s="155" t="str">
        <f t="shared" si="197"/>
        <v/>
      </c>
      <c r="X572" s="26" t="str">
        <f t="shared" si="198"/>
        <v/>
      </c>
      <c r="Y572" s="26" t="str">
        <f t="shared" si="199"/>
        <v/>
      </c>
      <c r="Z572" s="26" t="str">
        <f t="shared" si="200"/>
        <v/>
      </c>
      <c r="AA572" s="26" t="str">
        <f t="shared" si="201"/>
        <v/>
      </c>
      <c r="AB572" s="26" t="str">
        <f t="shared" si="202"/>
        <v/>
      </c>
      <c r="AC572" s="26" t="str">
        <f t="shared" si="203"/>
        <v/>
      </c>
      <c r="AD572" s="26" t="str">
        <f>IF(OR(ISBLANK(U572),ISBLANK(Q572),U572="-"),"",IF(ISNA(MATCH(U572,libtwolang,0)),FALSE,IF(AND(Z572=TRUE,INDEX(codetform,MATCH(Qualifikation!Q572,libtform,0))&gt;=10311000,INDEX(codetform,MATCH(Qualifikation!Q572,libtform,0))&lt;=10319900),IF(AND(INDEX(codetwolang,MATCH(Qualifikation!U572,libtwolang,0))&gt;=1,INDEX(codetwolang,MATCH(Qualifikation!U572,libtwolang,0))&lt;=999),TRUE,FALSE),IF(AND(INDEX(codetwolang,MATCH(Qualifikation!U572,libtwolang,0))&gt;=10,INDEX(codetwolang,MATCH(Qualifikation!U572,libtwolang,0))&lt;=99),FALSE,TRUE))))</f>
        <v/>
      </c>
      <c r="AE572" s="26" t="str">
        <f t="shared" si="195"/>
        <v/>
      </c>
      <c r="AF572" s="62" t="str">
        <f t="shared" si="204"/>
        <v/>
      </c>
    </row>
    <row r="573" spans="1:32" x14ac:dyDescent="0.2">
      <c r="A573" s="46" t="str">
        <f t="shared" si="196"/>
        <v/>
      </c>
      <c r="B573" s="46" t="str">
        <f t="shared" si="183"/>
        <v/>
      </c>
      <c r="C573" s="71" t="str">
        <f t="shared" si="184"/>
        <v/>
      </c>
      <c r="D573" s="62" t="str">
        <f t="shared" si="185"/>
        <v/>
      </c>
      <c r="E573" s="62" t="str">
        <f t="shared" si="186"/>
        <v/>
      </c>
      <c r="F573" s="72" t="str">
        <f t="shared" si="187"/>
        <v/>
      </c>
      <c r="G573" s="72" t="str">
        <f t="shared" si="188"/>
        <v/>
      </c>
      <c r="H573" s="63" t="str">
        <f t="shared" si="189"/>
        <v/>
      </c>
      <c r="I573" s="63" t="str">
        <f t="shared" si="190"/>
        <v/>
      </c>
      <c r="J573" s="70" t="str">
        <f t="shared" si="191"/>
        <v/>
      </c>
      <c r="K573" s="70" t="str">
        <f t="shared" si="192"/>
        <v/>
      </c>
      <c r="L573" s="122" t="str">
        <f t="shared" si="193"/>
        <v/>
      </c>
      <c r="M573" s="122" t="str">
        <f t="shared" si="194"/>
        <v/>
      </c>
      <c r="N573" s="121" t="str">
        <f>IF(B573&lt;&gt;"",IF(INDEX(ctrlage,B573)=TRUE,Lieferung!$B$15-(YEAR(INDEX(pgebdat,B573))),""),"")</f>
        <v/>
      </c>
      <c r="O573" s="115"/>
      <c r="P573" s="113"/>
      <c r="Q573" s="116"/>
      <c r="R573" s="149"/>
      <c r="S573" s="116"/>
      <c r="T573" s="116"/>
      <c r="U573" s="116"/>
      <c r="V573" s="113"/>
      <c r="W573" s="155" t="str">
        <f t="shared" si="197"/>
        <v/>
      </c>
      <c r="X573" s="26" t="str">
        <f t="shared" si="198"/>
        <v/>
      </c>
      <c r="Y573" s="26" t="str">
        <f t="shared" si="199"/>
        <v/>
      </c>
      <c r="Z573" s="26" t="str">
        <f t="shared" si="200"/>
        <v/>
      </c>
      <c r="AA573" s="26" t="str">
        <f t="shared" si="201"/>
        <v/>
      </c>
      <c r="AB573" s="26" t="str">
        <f t="shared" si="202"/>
        <v/>
      </c>
      <c r="AC573" s="26" t="str">
        <f t="shared" si="203"/>
        <v/>
      </c>
      <c r="AD573" s="26" t="str">
        <f>IF(OR(ISBLANK(U573),ISBLANK(Q573),U573="-"),"",IF(ISNA(MATCH(U573,libtwolang,0)),FALSE,IF(AND(Z573=TRUE,INDEX(codetform,MATCH(Qualifikation!Q573,libtform,0))&gt;=10311000,INDEX(codetform,MATCH(Qualifikation!Q573,libtform,0))&lt;=10319900),IF(AND(INDEX(codetwolang,MATCH(Qualifikation!U573,libtwolang,0))&gt;=1,INDEX(codetwolang,MATCH(Qualifikation!U573,libtwolang,0))&lt;=999),TRUE,FALSE),IF(AND(INDEX(codetwolang,MATCH(Qualifikation!U573,libtwolang,0))&gt;=10,INDEX(codetwolang,MATCH(Qualifikation!U573,libtwolang,0))&lt;=99),FALSE,TRUE))))</f>
        <v/>
      </c>
      <c r="AE573" s="26" t="str">
        <f t="shared" si="195"/>
        <v/>
      </c>
      <c r="AF573" s="62" t="str">
        <f t="shared" si="204"/>
        <v/>
      </c>
    </row>
    <row r="574" spans="1:32" x14ac:dyDescent="0.2">
      <c r="A574" s="46" t="str">
        <f t="shared" si="196"/>
        <v/>
      </c>
      <c r="B574" s="46" t="str">
        <f t="shared" si="183"/>
        <v/>
      </c>
      <c r="C574" s="71" t="str">
        <f t="shared" si="184"/>
        <v/>
      </c>
      <c r="D574" s="62" t="str">
        <f t="shared" si="185"/>
        <v/>
      </c>
      <c r="E574" s="62" t="str">
        <f t="shared" si="186"/>
        <v/>
      </c>
      <c r="F574" s="72" t="str">
        <f t="shared" si="187"/>
        <v/>
      </c>
      <c r="G574" s="72" t="str">
        <f t="shared" si="188"/>
        <v/>
      </c>
      <c r="H574" s="63" t="str">
        <f t="shared" si="189"/>
        <v/>
      </c>
      <c r="I574" s="63" t="str">
        <f t="shared" si="190"/>
        <v/>
      </c>
      <c r="J574" s="70" t="str">
        <f t="shared" si="191"/>
        <v/>
      </c>
      <c r="K574" s="70" t="str">
        <f t="shared" si="192"/>
        <v/>
      </c>
      <c r="L574" s="122" t="str">
        <f t="shared" si="193"/>
        <v/>
      </c>
      <c r="M574" s="122" t="str">
        <f t="shared" si="194"/>
        <v/>
      </c>
      <c r="N574" s="121" t="str">
        <f>IF(B574&lt;&gt;"",IF(INDEX(ctrlage,B574)=TRUE,Lieferung!$B$15-(YEAR(INDEX(pgebdat,B574))),""),"")</f>
        <v/>
      </c>
      <c r="O574" s="115"/>
      <c r="P574" s="113"/>
      <c r="Q574" s="116"/>
      <c r="R574" s="149"/>
      <c r="S574" s="116"/>
      <c r="T574" s="116"/>
      <c r="U574" s="116"/>
      <c r="V574" s="113"/>
      <c r="W574" s="155" t="str">
        <f t="shared" si="197"/>
        <v/>
      </c>
      <c r="X574" s="26" t="str">
        <f t="shared" si="198"/>
        <v/>
      </c>
      <c r="Y574" s="26" t="str">
        <f t="shared" si="199"/>
        <v/>
      </c>
      <c r="Z574" s="26" t="str">
        <f t="shared" si="200"/>
        <v/>
      </c>
      <c r="AA574" s="26" t="str">
        <f t="shared" si="201"/>
        <v/>
      </c>
      <c r="AB574" s="26" t="str">
        <f t="shared" si="202"/>
        <v/>
      </c>
      <c r="AC574" s="26" t="str">
        <f t="shared" si="203"/>
        <v/>
      </c>
      <c r="AD574" s="26" t="str">
        <f>IF(OR(ISBLANK(U574),ISBLANK(Q574),U574="-"),"",IF(ISNA(MATCH(U574,libtwolang,0)),FALSE,IF(AND(Z574=TRUE,INDEX(codetform,MATCH(Qualifikation!Q574,libtform,0))&gt;=10311000,INDEX(codetform,MATCH(Qualifikation!Q574,libtform,0))&lt;=10319900),IF(AND(INDEX(codetwolang,MATCH(Qualifikation!U574,libtwolang,0))&gt;=1,INDEX(codetwolang,MATCH(Qualifikation!U574,libtwolang,0))&lt;=999),TRUE,FALSE),IF(AND(INDEX(codetwolang,MATCH(Qualifikation!U574,libtwolang,0))&gt;=10,INDEX(codetwolang,MATCH(Qualifikation!U574,libtwolang,0))&lt;=99),FALSE,TRUE))))</f>
        <v/>
      </c>
      <c r="AE574" s="26" t="str">
        <f t="shared" si="195"/>
        <v/>
      </c>
      <c r="AF574" s="62" t="str">
        <f t="shared" si="204"/>
        <v/>
      </c>
    </row>
    <row r="575" spans="1:32" x14ac:dyDescent="0.2">
      <c r="A575" s="46" t="str">
        <f t="shared" si="196"/>
        <v/>
      </c>
      <c r="B575" s="46" t="str">
        <f t="shared" si="183"/>
        <v/>
      </c>
      <c r="C575" s="71" t="str">
        <f t="shared" si="184"/>
        <v/>
      </c>
      <c r="D575" s="62" t="str">
        <f t="shared" si="185"/>
        <v/>
      </c>
      <c r="E575" s="62" t="str">
        <f t="shared" si="186"/>
        <v/>
      </c>
      <c r="F575" s="72" t="str">
        <f t="shared" si="187"/>
        <v/>
      </c>
      <c r="G575" s="72" t="str">
        <f t="shared" si="188"/>
        <v/>
      </c>
      <c r="H575" s="63" t="str">
        <f t="shared" si="189"/>
        <v/>
      </c>
      <c r="I575" s="63" t="str">
        <f t="shared" si="190"/>
        <v/>
      </c>
      <c r="J575" s="70" t="str">
        <f t="shared" si="191"/>
        <v/>
      </c>
      <c r="K575" s="70" t="str">
        <f t="shared" si="192"/>
        <v/>
      </c>
      <c r="L575" s="122" t="str">
        <f t="shared" si="193"/>
        <v/>
      </c>
      <c r="M575" s="122" t="str">
        <f t="shared" si="194"/>
        <v/>
      </c>
      <c r="N575" s="121" t="str">
        <f>IF(B575&lt;&gt;"",IF(INDEX(ctrlage,B575)=TRUE,Lieferung!$B$15-(YEAR(INDEX(pgebdat,B575))),""),"")</f>
        <v/>
      </c>
      <c r="O575" s="115"/>
      <c r="P575" s="113"/>
      <c r="Q575" s="116"/>
      <c r="R575" s="149"/>
      <c r="S575" s="116"/>
      <c r="T575" s="116"/>
      <c r="U575" s="116"/>
      <c r="V575" s="113"/>
      <c r="W575" s="155" t="str">
        <f t="shared" si="197"/>
        <v/>
      </c>
      <c r="X575" s="26" t="str">
        <f t="shared" si="198"/>
        <v/>
      </c>
      <c r="Y575" s="26" t="str">
        <f t="shared" si="199"/>
        <v/>
      </c>
      <c r="Z575" s="26" t="str">
        <f t="shared" si="200"/>
        <v/>
      </c>
      <c r="AA575" s="26" t="str">
        <f t="shared" si="201"/>
        <v/>
      </c>
      <c r="AB575" s="26" t="str">
        <f t="shared" si="202"/>
        <v/>
      </c>
      <c r="AC575" s="26" t="str">
        <f t="shared" si="203"/>
        <v/>
      </c>
      <c r="AD575" s="26" t="str">
        <f>IF(OR(ISBLANK(U575),ISBLANK(Q575),U575="-"),"",IF(ISNA(MATCH(U575,libtwolang,0)),FALSE,IF(AND(Z575=TRUE,INDEX(codetform,MATCH(Qualifikation!Q575,libtform,0))&gt;=10311000,INDEX(codetform,MATCH(Qualifikation!Q575,libtform,0))&lt;=10319900),IF(AND(INDEX(codetwolang,MATCH(Qualifikation!U575,libtwolang,0))&gt;=1,INDEX(codetwolang,MATCH(Qualifikation!U575,libtwolang,0))&lt;=999),TRUE,FALSE),IF(AND(INDEX(codetwolang,MATCH(Qualifikation!U575,libtwolang,0))&gt;=10,INDEX(codetwolang,MATCH(Qualifikation!U575,libtwolang,0))&lt;=99),FALSE,TRUE))))</f>
        <v/>
      </c>
      <c r="AE575" s="26" t="str">
        <f t="shared" si="195"/>
        <v/>
      </c>
      <c r="AF575" s="62" t="str">
        <f t="shared" si="204"/>
        <v/>
      </c>
    </row>
    <row r="576" spans="1:32" x14ac:dyDescent="0.2">
      <c r="A576" s="46" t="str">
        <f t="shared" si="196"/>
        <v/>
      </c>
      <c r="B576" s="46" t="str">
        <f t="shared" si="183"/>
        <v/>
      </c>
      <c r="C576" s="71" t="str">
        <f t="shared" si="184"/>
        <v/>
      </c>
      <c r="D576" s="62" t="str">
        <f t="shared" si="185"/>
        <v/>
      </c>
      <c r="E576" s="62" t="str">
        <f t="shared" si="186"/>
        <v/>
      </c>
      <c r="F576" s="72" t="str">
        <f t="shared" si="187"/>
        <v/>
      </c>
      <c r="G576" s="72" t="str">
        <f t="shared" si="188"/>
        <v/>
      </c>
      <c r="H576" s="63" t="str">
        <f t="shared" si="189"/>
        <v/>
      </c>
      <c r="I576" s="63" t="str">
        <f t="shared" si="190"/>
        <v/>
      </c>
      <c r="J576" s="70" t="str">
        <f t="shared" si="191"/>
        <v/>
      </c>
      <c r="K576" s="70" t="str">
        <f t="shared" si="192"/>
        <v/>
      </c>
      <c r="L576" s="122" t="str">
        <f t="shared" si="193"/>
        <v/>
      </c>
      <c r="M576" s="122" t="str">
        <f t="shared" si="194"/>
        <v/>
      </c>
      <c r="N576" s="121" t="str">
        <f>IF(B576&lt;&gt;"",IF(INDEX(ctrlage,B576)=TRUE,Lieferung!$B$15-(YEAR(INDEX(pgebdat,B576))),""),"")</f>
        <v/>
      </c>
      <c r="O576" s="115"/>
      <c r="P576" s="113"/>
      <c r="Q576" s="116"/>
      <c r="R576" s="149"/>
      <c r="S576" s="116"/>
      <c r="T576" s="116"/>
      <c r="U576" s="116"/>
      <c r="V576" s="113"/>
      <c r="W576" s="155" t="str">
        <f t="shared" si="197"/>
        <v/>
      </c>
      <c r="X576" s="26" t="str">
        <f t="shared" si="198"/>
        <v/>
      </c>
      <c r="Y576" s="26" t="str">
        <f t="shared" si="199"/>
        <v/>
      </c>
      <c r="Z576" s="26" t="str">
        <f t="shared" si="200"/>
        <v/>
      </c>
      <c r="AA576" s="26" t="str">
        <f t="shared" si="201"/>
        <v/>
      </c>
      <c r="AB576" s="26" t="str">
        <f t="shared" si="202"/>
        <v/>
      </c>
      <c r="AC576" s="26" t="str">
        <f t="shared" si="203"/>
        <v/>
      </c>
      <c r="AD576" s="26" t="str">
        <f>IF(OR(ISBLANK(U576),ISBLANK(Q576),U576="-"),"",IF(ISNA(MATCH(U576,libtwolang,0)),FALSE,IF(AND(Z576=TRUE,INDEX(codetform,MATCH(Qualifikation!Q576,libtform,0))&gt;=10311000,INDEX(codetform,MATCH(Qualifikation!Q576,libtform,0))&lt;=10319900),IF(AND(INDEX(codetwolang,MATCH(Qualifikation!U576,libtwolang,0))&gt;=1,INDEX(codetwolang,MATCH(Qualifikation!U576,libtwolang,0))&lt;=999),TRUE,FALSE),IF(AND(INDEX(codetwolang,MATCH(Qualifikation!U576,libtwolang,0))&gt;=10,INDEX(codetwolang,MATCH(Qualifikation!U576,libtwolang,0))&lt;=99),FALSE,TRUE))))</f>
        <v/>
      </c>
      <c r="AE576" s="26" t="str">
        <f t="shared" si="195"/>
        <v/>
      </c>
      <c r="AF576" s="62" t="str">
        <f t="shared" si="204"/>
        <v/>
      </c>
    </row>
    <row r="577" spans="1:32" x14ac:dyDescent="0.2">
      <c r="A577" s="46" t="str">
        <f t="shared" si="196"/>
        <v/>
      </c>
      <c r="B577" s="46" t="str">
        <f t="shared" si="183"/>
        <v/>
      </c>
      <c r="C577" s="71" t="str">
        <f t="shared" si="184"/>
        <v/>
      </c>
      <c r="D577" s="62" t="str">
        <f t="shared" si="185"/>
        <v/>
      </c>
      <c r="E577" s="62" t="str">
        <f t="shared" si="186"/>
        <v/>
      </c>
      <c r="F577" s="72" t="str">
        <f t="shared" si="187"/>
        <v/>
      </c>
      <c r="G577" s="72" t="str">
        <f t="shared" si="188"/>
        <v/>
      </c>
      <c r="H577" s="63" t="str">
        <f t="shared" si="189"/>
        <v/>
      </c>
      <c r="I577" s="63" t="str">
        <f t="shared" si="190"/>
        <v/>
      </c>
      <c r="J577" s="70" t="str">
        <f t="shared" si="191"/>
        <v/>
      </c>
      <c r="K577" s="70" t="str">
        <f t="shared" si="192"/>
        <v/>
      </c>
      <c r="L577" s="122" t="str">
        <f t="shared" si="193"/>
        <v/>
      </c>
      <c r="M577" s="122" t="str">
        <f t="shared" si="194"/>
        <v/>
      </c>
      <c r="N577" s="121" t="str">
        <f>IF(B577&lt;&gt;"",IF(INDEX(ctrlage,B577)=TRUE,Lieferung!$B$15-(YEAR(INDEX(pgebdat,B577))),""),"")</f>
        <v/>
      </c>
      <c r="O577" s="115"/>
      <c r="P577" s="113"/>
      <c r="Q577" s="116"/>
      <c r="R577" s="149"/>
      <c r="S577" s="116"/>
      <c r="T577" s="116"/>
      <c r="U577" s="116"/>
      <c r="V577" s="113"/>
      <c r="W577" s="155" t="str">
        <f t="shared" si="197"/>
        <v/>
      </c>
      <c r="X577" s="26" t="str">
        <f t="shared" si="198"/>
        <v/>
      </c>
      <c r="Y577" s="26" t="str">
        <f t="shared" si="199"/>
        <v/>
      </c>
      <c r="Z577" s="26" t="str">
        <f t="shared" si="200"/>
        <v/>
      </c>
      <c r="AA577" s="26" t="str">
        <f t="shared" si="201"/>
        <v/>
      </c>
      <c r="AB577" s="26" t="str">
        <f t="shared" si="202"/>
        <v/>
      </c>
      <c r="AC577" s="26" t="str">
        <f t="shared" si="203"/>
        <v/>
      </c>
      <c r="AD577" s="26" t="str">
        <f>IF(OR(ISBLANK(U577),ISBLANK(Q577),U577="-"),"",IF(ISNA(MATCH(U577,libtwolang,0)),FALSE,IF(AND(Z577=TRUE,INDEX(codetform,MATCH(Qualifikation!Q577,libtform,0))&gt;=10311000,INDEX(codetform,MATCH(Qualifikation!Q577,libtform,0))&lt;=10319900),IF(AND(INDEX(codetwolang,MATCH(Qualifikation!U577,libtwolang,0))&gt;=1,INDEX(codetwolang,MATCH(Qualifikation!U577,libtwolang,0))&lt;=999),TRUE,FALSE),IF(AND(INDEX(codetwolang,MATCH(Qualifikation!U577,libtwolang,0))&gt;=10,INDEX(codetwolang,MATCH(Qualifikation!U577,libtwolang,0))&lt;=99),FALSE,TRUE))))</f>
        <v/>
      </c>
      <c r="AE577" s="26" t="str">
        <f t="shared" si="195"/>
        <v/>
      </c>
      <c r="AF577" s="62" t="str">
        <f t="shared" si="204"/>
        <v/>
      </c>
    </row>
    <row r="578" spans="1:32" x14ac:dyDescent="0.2">
      <c r="A578" s="46" t="str">
        <f t="shared" si="196"/>
        <v/>
      </c>
      <c r="B578" s="46" t="str">
        <f t="shared" si="183"/>
        <v/>
      </c>
      <c r="C578" s="71" t="str">
        <f t="shared" si="184"/>
        <v/>
      </c>
      <c r="D578" s="62" t="str">
        <f t="shared" si="185"/>
        <v/>
      </c>
      <c r="E578" s="62" t="str">
        <f t="shared" si="186"/>
        <v/>
      </c>
      <c r="F578" s="72" t="str">
        <f t="shared" si="187"/>
        <v/>
      </c>
      <c r="G578" s="72" t="str">
        <f t="shared" si="188"/>
        <v/>
      </c>
      <c r="H578" s="63" t="str">
        <f t="shared" si="189"/>
        <v/>
      </c>
      <c r="I578" s="63" t="str">
        <f t="shared" si="190"/>
        <v/>
      </c>
      <c r="J578" s="70" t="str">
        <f t="shared" si="191"/>
        <v/>
      </c>
      <c r="K578" s="70" t="str">
        <f t="shared" si="192"/>
        <v/>
      </c>
      <c r="L578" s="122" t="str">
        <f t="shared" si="193"/>
        <v/>
      </c>
      <c r="M578" s="122" t="str">
        <f t="shared" si="194"/>
        <v/>
      </c>
      <c r="N578" s="121" t="str">
        <f>IF(B578&lt;&gt;"",IF(INDEX(ctrlage,B578)=TRUE,Lieferung!$B$15-(YEAR(INDEX(pgebdat,B578))),""),"")</f>
        <v/>
      </c>
      <c r="O578" s="115"/>
      <c r="P578" s="113"/>
      <c r="Q578" s="116"/>
      <c r="R578" s="149"/>
      <c r="S578" s="116"/>
      <c r="T578" s="116"/>
      <c r="U578" s="116"/>
      <c r="V578" s="113"/>
      <c r="W578" s="155" t="str">
        <f t="shared" si="197"/>
        <v/>
      </c>
      <c r="X578" s="26" t="str">
        <f t="shared" si="198"/>
        <v/>
      </c>
      <c r="Y578" s="26" t="str">
        <f t="shared" si="199"/>
        <v/>
      </c>
      <c r="Z578" s="26" t="str">
        <f t="shared" si="200"/>
        <v/>
      </c>
      <c r="AA578" s="26" t="str">
        <f t="shared" si="201"/>
        <v/>
      </c>
      <c r="AB578" s="26" t="str">
        <f t="shared" si="202"/>
        <v/>
      </c>
      <c r="AC578" s="26" t="str">
        <f t="shared" si="203"/>
        <v/>
      </c>
      <c r="AD578" s="26" t="str">
        <f>IF(OR(ISBLANK(U578),ISBLANK(Q578),U578="-"),"",IF(ISNA(MATCH(U578,libtwolang,0)),FALSE,IF(AND(Z578=TRUE,INDEX(codetform,MATCH(Qualifikation!Q578,libtform,0))&gt;=10311000,INDEX(codetform,MATCH(Qualifikation!Q578,libtform,0))&lt;=10319900),IF(AND(INDEX(codetwolang,MATCH(Qualifikation!U578,libtwolang,0))&gt;=1,INDEX(codetwolang,MATCH(Qualifikation!U578,libtwolang,0))&lt;=999),TRUE,FALSE),IF(AND(INDEX(codetwolang,MATCH(Qualifikation!U578,libtwolang,0))&gt;=10,INDEX(codetwolang,MATCH(Qualifikation!U578,libtwolang,0))&lt;=99),FALSE,TRUE))))</f>
        <v/>
      </c>
      <c r="AE578" s="26" t="str">
        <f t="shared" si="195"/>
        <v/>
      </c>
      <c r="AF578" s="62" t="str">
        <f t="shared" si="204"/>
        <v/>
      </c>
    </row>
    <row r="579" spans="1:32" x14ac:dyDescent="0.2">
      <c r="A579" s="46" t="str">
        <f t="shared" si="196"/>
        <v/>
      </c>
      <c r="B579" s="46" t="str">
        <f t="shared" si="183"/>
        <v/>
      </c>
      <c r="C579" s="71" t="str">
        <f t="shared" si="184"/>
        <v/>
      </c>
      <c r="D579" s="62" t="str">
        <f t="shared" si="185"/>
        <v/>
      </c>
      <c r="E579" s="62" t="str">
        <f t="shared" si="186"/>
        <v/>
      </c>
      <c r="F579" s="72" t="str">
        <f t="shared" si="187"/>
        <v/>
      </c>
      <c r="G579" s="72" t="str">
        <f t="shared" si="188"/>
        <v/>
      </c>
      <c r="H579" s="63" t="str">
        <f t="shared" si="189"/>
        <v/>
      </c>
      <c r="I579" s="63" t="str">
        <f t="shared" si="190"/>
        <v/>
      </c>
      <c r="J579" s="70" t="str">
        <f t="shared" si="191"/>
        <v/>
      </c>
      <c r="K579" s="70" t="str">
        <f t="shared" si="192"/>
        <v/>
      </c>
      <c r="L579" s="122" t="str">
        <f t="shared" si="193"/>
        <v/>
      </c>
      <c r="M579" s="122" t="str">
        <f t="shared" si="194"/>
        <v/>
      </c>
      <c r="N579" s="121" t="str">
        <f>IF(B579&lt;&gt;"",IF(INDEX(ctrlage,B579)=TRUE,Lieferung!$B$15-(YEAR(INDEX(pgebdat,B579))),""),"")</f>
        <v/>
      </c>
      <c r="O579" s="115"/>
      <c r="P579" s="113"/>
      <c r="Q579" s="116"/>
      <c r="R579" s="149"/>
      <c r="S579" s="116"/>
      <c r="T579" s="116"/>
      <c r="U579" s="116"/>
      <c r="V579" s="113"/>
      <c r="W579" s="155" t="str">
        <f t="shared" si="197"/>
        <v/>
      </c>
      <c r="X579" s="26" t="str">
        <f t="shared" si="198"/>
        <v/>
      </c>
      <c r="Y579" s="26" t="str">
        <f t="shared" si="199"/>
        <v/>
      </c>
      <c r="Z579" s="26" t="str">
        <f t="shared" si="200"/>
        <v/>
      </c>
      <c r="AA579" s="26" t="str">
        <f t="shared" si="201"/>
        <v/>
      </c>
      <c r="AB579" s="26" t="str">
        <f t="shared" si="202"/>
        <v/>
      </c>
      <c r="AC579" s="26" t="str">
        <f t="shared" si="203"/>
        <v/>
      </c>
      <c r="AD579" s="26" t="str">
        <f>IF(OR(ISBLANK(U579),ISBLANK(Q579),U579="-"),"",IF(ISNA(MATCH(U579,libtwolang,0)),FALSE,IF(AND(Z579=TRUE,INDEX(codetform,MATCH(Qualifikation!Q579,libtform,0))&gt;=10311000,INDEX(codetform,MATCH(Qualifikation!Q579,libtform,0))&lt;=10319900),IF(AND(INDEX(codetwolang,MATCH(Qualifikation!U579,libtwolang,0))&gt;=1,INDEX(codetwolang,MATCH(Qualifikation!U579,libtwolang,0))&lt;=999),TRUE,FALSE),IF(AND(INDEX(codetwolang,MATCH(Qualifikation!U579,libtwolang,0))&gt;=10,INDEX(codetwolang,MATCH(Qualifikation!U579,libtwolang,0))&lt;=99),FALSE,TRUE))))</f>
        <v/>
      </c>
      <c r="AE579" s="26" t="str">
        <f t="shared" si="195"/>
        <v/>
      </c>
      <c r="AF579" s="62" t="str">
        <f t="shared" si="204"/>
        <v/>
      </c>
    </row>
    <row r="580" spans="1:32" x14ac:dyDescent="0.2">
      <c r="A580" s="46" t="str">
        <f t="shared" si="196"/>
        <v/>
      </c>
      <c r="B580" s="46" t="str">
        <f t="shared" si="183"/>
        <v/>
      </c>
      <c r="C580" s="71" t="str">
        <f t="shared" si="184"/>
        <v/>
      </c>
      <c r="D580" s="62" t="str">
        <f t="shared" si="185"/>
        <v/>
      </c>
      <c r="E580" s="62" t="str">
        <f t="shared" si="186"/>
        <v/>
      </c>
      <c r="F580" s="72" t="str">
        <f t="shared" si="187"/>
        <v/>
      </c>
      <c r="G580" s="72" t="str">
        <f t="shared" si="188"/>
        <v/>
      </c>
      <c r="H580" s="63" t="str">
        <f t="shared" si="189"/>
        <v/>
      </c>
      <c r="I580" s="63" t="str">
        <f t="shared" si="190"/>
        <v/>
      </c>
      <c r="J580" s="70" t="str">
        <f t="shared" si="191"/>
        <v/>
      </c>
      <c r="K580" s="70" t="str">
        <f t="shared" si="192"/>
        <v/>
      </c>
      <c r="L580" s="122" t="str">
        <f t="shared" si="193"/>
        <v/>
      </c>
      <c r="M580" s="122" t="str">
        <f t="shared" si="194"/>
        <v/>
      </c>
      <c r="N580" s="121" t="str">
        <f>IF(B580&lt;&gt;"",IF(INDEX(ctrlage,B580)=TRUE,Lieferung!$B$15-(YEAR(INDEX(pgebdat,B580))),""),"")</f>
        <v/>
      </c>
      <c r="O580" s="115"/>
      <c r="P580" s="113"/>
      <c r="Q580" s="116"/>
      <c r="R580" s="149"/>
      <c r="S580" s="116"/>
      <c r="T580" s="116"/>
      <c r="U580" s="116"/>
      <c r="V580" s="113"/>
      <c r="W580" s="155" t="str">
        <f t="shared" si="197"/>
        <v/>
      </c>
      <c r="X580" s="26" t="str">
        <f t="shared" si="198"/>
        <v/>
      </c>
      <c r="Y580" s="26" t="str">
        <f t="shared" si="199"/>
        <v/>
      </c>
      <c r="Z580" s="26" t="str">
        <f t="shared" si="200"/>
        <v/>
      </c>
      <c r="AA580" s="26" t="str">
        <f t="shared" si="201"/>
        <v/>
      </c>
      <c r="AB580" s="26" t="str">
        <f t="shared" si="202"/>
        <v/>
      </c>
      <c r="AC580" s="26" t="str">
        <f t="shared" si="203"/>
        <v/>
      </c>
      <c r="AD580" s="26" t="str">
        <f>IF(OR(ISBLANK(U580),ISBLANK(Q580),U580="-"),"",IF(ISNA(MATCH(U580,libtwolang,0)),FALSE,IF(AND(Z580=TRUE,INDEX(codetform,MATCH(Qualifikation!Q580,libtform,0))&gt;=10311000,INDEX(codetform,MATCH(Qualifikation!Q580,libtform,0))&lt;=10319900),IF(AND(INDEX(codetwolang,MATCH(Qualifikation!U580,libtwolang,0))&gt;=1,INDEX(codetwolang,MATCH(Qualifikation!U580,libtwolang,0))&lt;=999),TRUE,FALSE),IF(AND(INDEX(codetwolang,MATCH(Qualifikation!U580,libtwolang,0))&gt;=10,INDEX(codetwolang,MATCH(Qualifikation!U580,libtwolang,0))&lt;=99),FALSE,TRUE))))</f>
        <v/>
      </c>
      <c r="AE580" s="26" t="str">
        <f t="shared" si="195"/>
        <v/>
      </c>
      <c r="AF580" s="62" t="str">
        <f t="shared" si="204"/>
        <v/>
      </c>
    </row>
    <row r="581" spans="1:32" x14ac:dyDescent="0.2">
      <c r="A581" s="46" t="str">
        <f t="shared" si="196"/>
        <v/>
      </c>
      <c r="B581" s="46" t="str">
        <f t="shared" si="183"/>
        <v/>
      </c>
      <c r="C581" s="71" t="str">
        <f t="shared" si="184"/>
        <v/>
      </c>
      <c r="D581" s="62" t="str">
        <f t="shared" si="185"/>
        <v/>
      </c>
      <c r="E581" s="62" t="str">
        <f t="shared" si="186"/>
        <v/>
      </c>
      <c r="F581" s="72" t="str">
        <f t="shared" si="187"/>
        <v/>
      </c>
      <c r="G581" s="72" t="str">
        <f t="shared" si="188"/>
        <v/>
      </c>
      <c r="H581" s="63" t="str">
        <f t="shared" si="189"/>
        <v/>
      </c>
      <c r="I581" s="63" t="str">
        <f t="shared" si="190"/>
        <v/>
      </c>
      <c r="J581" s="70" t="str">
        <f t="shared" si="191"/>
        <v/>
      </c>
      <c r="K581" s="70" t="str">
        <f t="shared" si="192"/>
        <v/>
      </c>
      <c r="L581" s="122" t="str">
        <f t="shared" si="193"/>
        <v/>
      </c>
      <c r="M581" s="122" t="str">
        <f t="shared" si="194"/>
        <v/>
      </c>
      <c r="N581" s="121" t="str">
        <f>IF(B581&lt;&gt;"",IF(INDEX(ctrlage,B581)=TRUE,Lieferung!$B$15-(YEAR(INDEX(pgebdat,B581))),""),"")</f>
        <v/>
      </c>
      <c r="O581" s="115"/>
      <c r="P581" s="113"/>
      <c r="Q581" s="116"/>
      <c r="R581" s="149"/>
      <c r="S581" s="116"/>
      <c r="T581" s="116"/>
      <c r="U581" s="116"/>
      <c r="V581" s="113"/>
      <c r="W581" s="155" t="str">
        <f t="shared" si="197"/>
        <v/>
      </c>
      <c r="X581" s="26" t="str">
        <f t="shared" si="198"/>
        <v/>
      </c>
      <c r="Y581" s="26" t="str">
        <f t="shared" si="199"/>
        <v/>
      </c>
      <c r="Z581" s="26" t="str">
        <f t="shared" si="200"/>
        <v/>
      </c>
      <c r="AA581" s="26" t="str">
        <f t="shared" si="201"/>
        <v/>
      </c>
      <c r="AB581" s="26" t="str">
        <f t="shared" si="202"/>
        <v/>
      </c>
      <c r="AC581" s="26" t="str">
        <f t="shared" si="203"/>
        <v/>
      </c>
      <c r="AD581" s="26" t="str">
        <f>IF(OR(ISBLANK(U581),ISBLANK(Q581),U581="-"),"",IF(ISNA(MATCH(U581,libtwolang,0)),FALSE,IF(AND(Z581=TRUE,INDEX(codetform,MATCH(Qualifikation!Q581,libtform,0))&gt;=10311000,INDEX(codetform,MATCH(Qualifikation!Q581,libtform,0))&lt;=10319900),IF(AND(INDEX(codetwolang,MATCH(Qualifikation!U581,libtwolang,0))&gt;=1,INDEX(codetwolang,MATCH(Qualifikation!U581,libtwolang,0))&lt;=999),TRUE,FALSE),IF(AND(INDEX(codetwolang,MATCH(Qualifikation!U581,libtwolang,0))&gt;=10,INDEX(codetwolang,MATCH(Qualifikation!U581,libtwolang,0))&lt;=99),FALSE,TRUE))))</f>
        <v/>
      </c>
      <c r="AE581" s="26" t="str">
        <f t="shared" si="195"/>
        <v/>
      </c>
      <c r="AF581" s="62" t="str">
        <f t="shared" si="204"/>
        <v/>
      </c>
    </row>
    <row r="582" spans="1:32" x14ac:dyDescent="0.2">
      <c r="A582" s="46" t="str">
        <f t="shared" si="196"/>
        <v/>
      </c>
      <c r="B582" s="46" t="str">
        <f t="shared" si="183"/>
        <v/>
      </c>
      <c r="C582" s="71" t="str">
        <f t="shared" si="184"/>
        <v/>
      </c>
      <c r="D582" s="62" t="str">
        <f t="shared" si="185"/>
        <v/>
      </c>
      <c r="E582" s="62" t="str">
        <f t="shared" si="186"/>
        <v/>
      </c>
      <c r="F582" s="72" t="str">
        <f t="shared" si="187"/>
        <v/>
      </c>
      <c r="G582" s="72" t="str">
        <f t="shared" si="188"/>
        <v/>
      </c>
      <c r="H582" s="63" t="str">
        <f t="shared" si="189"/>
        <v/>
      </c>
      <c r="I582" s="63" t="str">
        <f t="shared" si="190"/>
        <v/>
      </c>
      <c r="J582" s="70" t="str">
        <f t="shared" si="191"/>
        <v/>
      </c>
      <c r="K582" s="70" t="str">
        <f t="shared" si="192"/>
        <v/>
      </c>
      <c r="L582" s="122" t="str">
        <f t="shared" si="193"/>
        <v/>
      </c>
      <c r="M582" s="122" t="str">
        <f t="shared" si="194"/>
        <v/>
      </c>
      <c r="N582" s="121" t="str">
        <f>IF(B582&lt;&gt;"",IF(INDEX(ctrlage,B582)=TRUE,Lieferung!$B$15-(YEAR(INDEX(pgebdat,B582))),""),"")</f>
        <v/>
      </c>
      <c r="O582" s="115"/>
      <c r="P582" s="113"/>
      <c r="Q582" s="116"/>
      <c r="R582" s="149"/>
      <c r="S582" s="116"/>
      <c r="T582" s="116"/>
      <c r="U582" s="116"/>
      <c r="V582" s="113"/>
      <c r="W582" s="155" t="str">
        <f t="shared" si="197"/>
        <v/>
      </c>
      <c r="X582" s="26" t="str">
        <f t="shared" si="198"/>
        <v/>
      </c>
      <c r="Y582" s="26" t="str">
        <f t="shared" si="199"/>
        <v/>
      </c>
      <c r="Z582" s="26" t="str">
        <f t="shared" si="200"/>
        <v/>
      </c>
      <c r="AA582" s="26" t="str">
        <f t="shared" si="201"/>
        <v/>
      </c>
      <c r="AB582" s="26" t="str">
        <f t="shared" si="202"/>
        <v/>
      </c>
      <c r="AC582" s="26" t="str">
        <f t="shared" si="203"/>
        <v/>
      </c>
      <c r="AD582" s="26" t="str">
        <f>IF(OR(ISBLANK(U582),ISBLANK(Q582),U582="-"),"",IF(ISNA(MATCH(U582,libtwolang,0)),FALSE,IF(AND(Z582=TRUE,INDEX(codetform,MATCH(Qualifikation!Q582,libtform,0))&gt;=10311000,INDEX(codetform,MATCH(Qualifikation!Q582,libtform,0))&lt;=10319900),IF(AND(INDEX(codetwolang,MATCH(Qualifikation!U582,libtwolang,0))&gt;=1,INDEX(codetwolang,MATCH(Qualifikation!U582,libtwolang,0))&lt;=999),TRUE,FALSE),IF(AND(INDEX(codetwolang,MATCH(Qualifikation!U582,libtwolang,0))&gt;=10,INDEX(codetwolang,MATCH(Qualifikation!U582,libtwolang,0))&lt;=99),FALSE,TRUE))))</f>
        <v/>
      </c>
      <c r="AE582" s="26" t="str">
        <f t="shared" si="195"/>
        <v/>
      </c>
      <c r="AF582" s="62" t="str">
        <f t="shared" si="204"/>
        <v/>
      </c>
    </row>
    <row r="583" spans="1:32" x14ac:dyDescent="0.2">
      <c r="A583" s="46" t="str">
        <f t="shared" si="196"/>
        <v/>
      </c>
      <c r="B583" s="46" t="str">
        <f t="shared" si="183"/>
        <v/>
      </c>
      <c r="C583" s="71" t="str">
        <f t="shared" si="184"/>
        <v/>
      </c>
      <c r="D583" s="62" t="str">
        <f t="shared" si="185"/>
        <v/>
      </c>
      <c r="E583" s="62" t="str">
        <f t="shared" si="186"/>
        <v/>
      </c>
      <c r="F583" s="72" t="str">
        <f t="shared" si="187"/>
        <v/>
      </c>
      <c r="G583" s="72" t="str">
        <f t="shared" si="188"/>
        <v/>
      </c>
      <c r="H583" s="63" t="str">
        <f t="shared" si="189"/>
        <v/>
      </c>
      <c r="I583" s="63" t="str">
        <f t="shared" si="190"/>
        <v/>
      </c>
      <c r="J583" s="70" t="str">
        <f t="shared" si="191"/>
        <v/>
      </c>
      <c r="K583" s="70" t="str">
        <f t="shared" si="192"/>
        <v/>
      </c>
      <c r="L583" s="122" t="str">
        <f t="shared" si="193"/>
        <v/>
      </c>
      <c r="M583" s="122" t="str">
        <f t="shared" si="194"/>
        <v/>
      </c>
      <c r="N583" s="121" t="str">
        <f>IF(B583&lt;&gt;"",IF(INDEX(ctrlage,B583)=TRUE,Lieferung!$B$15-(YEAR(INDEX(pgebdat,B583))),""),"")</f>
        <v/>
      </c>
      <c r="O583" s="115"/>
      <c r="P583" s="113"/>
      <c r="Q583" s="116"/>
      <c r="R583" s="149"/>
      <c r="S583" s="116"/>
      <c r="T583" s="116"/>
      <c r="U583" s="116"/>
      <c r="V583" s="113"/>
      <c r="W583" s="155" t="str">
        <f t="shared" si="197"/>
        <v/>
      </c>
      <c r="X583" s="26" t="str">
        <f t="shared" si="198"/>
        <v/>
      </c>
      <c r="Y583" s="26" t="str">
        <f t="shared" si="199"/>
        <v/>
      </c>
      <c r="Z583" s="26" t="str">
        <f t="shared" si="200"/>
        <v/>
      </c>
      <c r="AA583" s="26" t="str">
        <f t="shared" si="201"/>
        <v/>
      </c>
      <c r="AB583" s="26" t="str">
        <f t="shared" si="202"/>
        <v/>
      </c>
      <c r="AC583" s="26" t="str">
        <f t="shared" si="203"/>
        <v/>
      </c>
      <c r="AD583" s="26" t="str">
        <f>IF(OR(ISBLANK(U583),ISBLANK(Q583),U583="-"),"",IF(ISNA(MATCH(U583,libtwolang,0)),FALSE,IF(AND(Z583=TRUE,INDEX(codetform,MATCH(Qualifikation!Q583,libtform,0))&gt;=10311000,INDEX(codetform,MATCH(Qualifikation!Q583,libtform,0))&lt;=10319900),IF(AND(INDEX(codetwolang,MATCH(Qualifikation!U583,libtwolang,0))&gt;=1,INDEX(codetwolang,MATCH(Qualifikation!U583,libtwolang,0))&lt;=999),TRUE,FALSE),IF(AND(INDEX(codetwolang,MATCH(Qualifikation!U583,libtwolang,0))&gt;=10,INDEX(codetwolang,MATCH(Qualifikation!U583,libtwolang,0))&lt;=99),FALSE,TRUE))))</f>
        <v/>
      </c>
      <c r="AE583" s="26" t="str">
        <f t="shared" si="195"/>
        <v/>
      </c>
      <c r="AF583" s="62" t="str">
        <f t="shared" si="204"/>
        <v/>
      </c>
    </row>
    <row r="584" spans="1:32" x14ac:dyDescent="0.2">
      <c r="A584" s="46" t="str">
        <f t="shared" si="196"/>
        <v/>
      </c>
      <c r="B584" s="46" t="str">
        <f t="shared" si="183"/>
        <v/>
      </c>
      <c r="C584" s="71" t="str">
        <f t="shared" si="184"/>
        <v/>
      </c>
      <c r="D584" s="62" t="str">
        <f t="shared" si="185"/>
        <v/>
      </c>
      <c r="E584" s="62" t="str">
        <f t="shared" si="186"/>
        <v/>
      </c>
      <c r="F584" s="72" t="str">
        <f t="shared" si="187"/>
        <v/>
      </c>
      <c r="G584" s="72" t="str">
        <f t="shared" si="188"/>
        <v/>
      </c>
      <c r="H584" s="63" t="str">
        <f t="shared" si="189"/>
        <v/>
      </c>
      <c r="I584" s="63" t="str">
        <f t="shared" si="190"/>
        <v/>
      </c>
      <c r="J584" s="70" t="str">
        <f t="shared" si="191"/>
        <v/>
      </c>
      <c r="K584" s="70" t="str">
        <f t="shared" si="192"/>
        <v/>
      </c>
      <c r="L584" s="122" t="str">
        <f t="shared" si="193"/>
        <v/>
      </c>
      <c r="M584" s="122" t="str">
        <f t="shared" si="194"/>
        <v/>
      </c>
      <c r="N584" s="121" t="str">
        <f>IF(B584&lt;&gt;"",IF(INDEX(ctrlage,B584)=TRUE,Lieferung!$B$15-(YEAR(INDEX(pgebdat,B584))),""),"")</f>
        <v/>
      </c>
      <c r="O584" s="115"/>
      <c r="P584" s="113"/>
      <c r="Q584" s="116"/>
      <c r="R584" s="149"/>
      <c r="S584" s="116"/>
      <c r="T584" s="116"/>
      <c r="U584" s="116"/>
      <c r="V584" s="113"/>
      <c r="W584" s="155" t="str">
        <f t="shared" si="197"/>
        <v/>
      </c>
      <c r="X584" s="26" t="str">
        <f t="shared" si="198"/>
        <v/>
      </c>
      <c r="Y584" s="26" t="str">
        <f t="shared" si="199"/>
        <v/>
      </c>
      <c r="Z584" s="26" t="str">
        <f t="shared" si="200"/>
        <v/>
      </c>
      <c r="AA584" s="26" t="str">
        <f t="shared" si="201"/>
        <v/>
      </c>
      <c r="AB584" s="26" t="str">
        <f t="shared" si="202"/>
        <v/>
      </c>
      <c r="AC584" s="26" t="str">
        <f t="shared" si="203"/>
        <v/>
      </c>
      <c r="AD584" s="26" t="str">
        <f>IF(OR(ISBLANK(U584),ISBLANK(Q584),U584="-"),"",IF(ISNA(MATCH(U584,libtwolang,0)),FALSE,IF(AND(Z584=TRUE,INDEX(codetform,MATCH(Qualifikation!Q584,libtform,0))&gt;=10311000,INDEX(codetform,MATCH(Qualifikation!Q584,libtform,0))&lt;=10319900),IF(AND(INDEX(codetwolang,MATCH(Qualifikation!U584,libtwolang,0))&gt;=1,INDEX(codetwolang,MATCH(Qualifikation!U584,libtwolang,0))&lt;=999),TRUE,FALSE),IF(AND(INDEX(codetwolang,MATCH(Qualifikation!U584,libtwolang,0))&gt;=10,INDEX(codetwolang,MATCH(Qualifikation!U584,libtwolang,0))&lt;=99),FALSE,TRUE))))</f>
        <v/>
      </c>
      <c r="AE584" s="26" t="str">
        <f t="shared" si="195"/>
        <v/>
      </c>
      <c r="AF584" s="62" t="str">
        <f t="shared" si="204"/>
        <v/>
      </c>
    </row>
    <row r="585" spans="1:32" x14ac:dyDescent="0.2">
      <c r="A585" s="46" t="str">
        <f t="shared" si="196"/>
        <v/>
      </c>
      <c r="B585" s="46" t="str">
        <f t="shared" si="183"/>
        <v/>
      </c>
      <c r="C585" s="71" t="str">
        <f t="shared" si="184"/>
        <v/>
      </c>
      <c r="D585" s="62" t="str">
        <f t="shared" si="185"/>
        <v/>
      </c>
      <c r="E585" s="62" t="str">
        <f t="shared" si="186"/>
        <v/>
      </c>
      <c r="F585" s="72" t="str">
        <f t="shared" si="187"/>
        <v/>
      </c>
      <c r="G585" s="72" t="str">
        <f t="shared" si="188"/>
        <v/>
      </c>
      <c r="H585" s="63" t="str">
        <f t="shared" si="189"/>
        <v/>
      </c>
      <c r="I585" s="63" t="str">
        <f t="shared" si="190"/>
        <v/>
      </c>
      <c r="J585" s="70" t="str">
        <f t="shared" si="191"/>
        <v/>
      </c>
      <c r="K585" s="70" t="str">
        <f t="shared" si="192"/>
        <v/>
      </c>
      <c r="L585" s="122" t="str">
        <f t="shared" si="193"/>
        <v/>
      </c>
      <c r="M585" s="122" t="str">
        <f t="shared" si="194"/>
        <v/>
      </c>
      <c r="N585" s="121" t="str">
        <f>IF(B585&lt;&gt;"",IF(INDEX(ctrlage,B585)=TRUE,Lieferung!$B$15-(YEAR(INDEX(pgebdat,B585))),""),"")</f>
        <v/>
      </c>
      <c r="O585" s="115"/>
      <c r="P585" s="113"/>
      <c r="Q585" s="116"/>
      <c r="R585" s="149"/>
      <c r="S585" s="116"/>
      <c r="T585" s="116"/>
      <c r="U585" s="116"/>
      <c r="V585" s="113"/>
      <c r="W585" s="155" t="str">
        <f t="shared" si="197"/>
        <v/>
      </c>
      <c r="X585" s="26" t="str">
        <f t="shared" si="198"/>
        <v/>
      </c>
      <c r="Y585" s="26" t="str">
        <f t="shared" si="199"/>
        <v/>
      </c>
      <c r="Z585" s="26" t="str">
        <f t="shared" si="200"/>
        <v/>
      </c>
      <c r="AA585" s="26" t="str">
        <f t="shared" si="201"/>
        <v/>
      </c>
      <c r="AB585" s="26" t="str">
        <f t="shared" si="202"/>
        <v/>
      </c>
      <c r="AC585" s="26" t="str">
        <f t="shared" si="203"/>
        <v/>
      </c>
      <c r="AD585" s="26" t="str">
        <f>IF(OR(ISBLANK(U585),ISBLANK(Q585),U585="-"),"",IF(ISNA(MATCH(U585,libtwolang,0)),FALSE,IF(AND(Z585=TRUE,INDEX(codetform,MATCH(Qualifikation!Q585,libtform,0))&gt;=10311000,INDEX(codetform,MATCH(Qualifikation!Q585,libtform,0))&lt;=10319900),IF(AND(INDEX(codetwolang,MATCH(Qualifikation!U585,libtwolang,0))&gt;=1,INDEX(codetwolang,MATCH(Qualifikation!U585,libtwolang,0))&lt;=999),TRUE,FALSE),IF(AND(INDEX(codetwolang,MATCH(Qualifikation!U585,libtwolang,0))&gt;=10,INDEX(codetwolang,MATCH(Qualifikation!U585,libtwolang,0))&lt;=99),FALSE,TRUE))))</f>
        <v/>
      </c>
      <c r="AE585" s="26" t="str">
        <f t="shared" si="195"/>
        <v/>
      </c>
      <c r="AF585" s="62" t="str">
        <f t="shared" si="204"/>
        <v/>
      </c>
    </row>
    <row r="586" spans="1:32" x14ac:dyDescent="0.2">
      <c r="A586" s="46" t="str">
        <f t="shared" si="196"/>
        <v/>
      </c>
      <c r="B586" s="46" t="str">
        <f t="shared" si="183"/>
        <v/>
      </c>
      <c r="C586" s="71" t="str">
        <f t="shared" si="184"/>
        <v/>
      </c>
      <c r="D586" s="62" t="str">
        <f t="shared" si="185"/>
        <v/>
      </c>
      <c r="E586" s="62" t="str">
        <f t="shared" si="186"/>
        <v/>
      </c>
      <c r="F586" s="72" t="str">
        <f t="shared" si="187"/>
        <v/>
      </c>
      <c r="G586" s="72" t="str">
        <f t="shared" si="188"/>
        <v/>
      </c>
      <c r="H586" s="63" t="str">
        <f t="shared" si="189"/>
        <v/>
      </c>
      <c r="I586" s="63" t="str">
        <f t="shared" si="190"/>
        <v/>
      </c>
      <c r="J586" s="70" t="str">
        <f t="shared" si="191"/>
        <v/>
      </c>
      <c r="K586" s="70" t="str">
        <f t="shared" si="192"/>
        <v/>
      </c>
      <c r="L586" s="122" t="str">
        <f t="shared" si="193"/>
        <v/>
      </c>
      <c r="M586" s="122" t="str">
        <f t="shared" si="194"/>
        <v/>
      </c>
      <c r="N586" s="121" t="str">
        <f>IF(B586&lt;&gt;"",IF(INDEX(ctrlage,B586)=TRUE,Lieferung!$B$15-(YEAR(INDEX(pgebdat,B586))),""),"")</f>
        <v/>
      </c>
      <c r="O586" s="115"/>
      <c r="P586" s="113"/>
      <c r="Q586" s="116"/>
      <c r="R586" s="149"/>
      <c r="S586" s="116"/>
      <c r="T586" s="116"/>
      <c r="U586" s="116"/>
      <c r="V586" s="113"/>
      <c r="W586" s="155" t="str">
        <f t="shared" si="197"/>
        <v/>
      </c>
      <c r="X586" s="26" t="str">
        <f t="shared" si="198"/>
        <v/>
      </c>
      <c r="Y586" s="26" t="str">
        <f t="shared" si="199"/>
        <v/>
      </c>
      <c r="Z586" s="26" t="str">
        <f t="shared" si="200"/>
        <v/>
      </c>
      <c r="AA586" s="26" t="str">
        <f t="shared" si="201"/>
        <v/>
      </c>
      <c r="AB586" s="26" t="str">
        <f t="shared" si="202"/>
        <v/>
      </c>
      <c r="AC586" s="26" t="str">
        <f t="shared" si="203"/>
        <v/>
      </c>
      <c r="AD586" s="26" t="str">
        <f>IF(OR(ISBLANK(U586),ISBLANK(Q586),U586="-"),"",IF(ISNA(MATCH(U586,libtwolang,0)),FALSE,IF(AND(Z586=TRUE,INDEX(codetform,MATCH(Qualifikation!Q586,libtform,0))&gt;=10311000,INDEX(codetform,MATCH(Qualifikation!Q586,libtform,0))&lt;=10319900),IF(AND(INDEX(codetwolang,MATCH(Qualifikation!U586,libtwolang,0))&gt;=1,INDEX(codetwolang,MATCH(Qualifikation!U586,libtwolang,0))&lt;=999),TRUE,FALSE),IF(AND(INDEX(codetwolang,MATCH(Qualifikation!U586,libtwolang,0))&gt;=10,INDEX(codetwolang,MATCH(Qualifikation!U586,libtwolang,0))&lt;=99),FALSE,TRUE))))</f>
        <v/>
      </c>
      <c r="AE586" s="26" t="str">
        <f t="shared" si="195"/>
        <v/>
      </c>
      <c r="AF586" s="62" t="str">
        <f t="shared" si="204"/>
        <v/>
      </c>
    </row>
    <row r="587" spans="1:32" x14ac:dyDescent="0.2">
      <c r="A587" s="46" t="str">
        <f t="shared" si="196"/>
        <v/>
      </c>
      <c r="B587" s="46" t="str">
        <f t="shared" si="183"/>
        <v/>
      </c>
      <c r="C587" s="71" t="str">
        <f t="shared" si="184"/>
        <v/>
      </c>
      <c r="D587" s="62" t="str">
        <f t="shared" si="185"/>
        <v/>
      </c>
      <c r="E587" s="62" t="str">
        <f t="shared" si="186"/>
        <v/>
      </c>
      <c r="F587" s="72" t="str">
        <f t="shared" si="187"/>
        <v/>
      </c>
      <c r="G587" s="72" t="str">
        <f t="shared" si="188"/>
        <v/>
      </c>
      <c r="H587" s="63" t="str">
        <f t="shared" si="189"/>
        <v/>
      </c>
      <c r="I587" s="63" t="str">
        <f t="shared" si="190"/>
        <v/>
      </c>
      <c r="J587" s="70" t="str">
        <f t="shared" si="191"/>
        <v/>
      </c>
      <c r="K587" s="70" t="str">
        <f t="shared" si="192"/>
        <v/>
      </c>
      <c r="L587" s="122" t="str">
        <f t="shared" si="193"/>
        <v/>
      </c>
      <c r="M587" s="122" t="str">
        <f t="shared" si="194"/>
        <v/>
      </c>
      <c r="N587" s="121" t="str">
        <f>IF(B587&lt;&gt;"",IF(INDEX(ctrlage,B587)=TRUE,Lieferung!$B$15-(YEAR(INDEX(pgebdat,B587))),""),"")</f>
        <v/>
      </c>
      <c r="O587" s="115"/>
      <c r="P587" s="113"/>
      <c r="Q587" s="116"/>
      <c r="R587" s="149"/>
      <c r="S587" s="116"/>
      <c r="T587" s="116"/>
      <c r="U587" s="116"/>
      <c r="V587" s="113"/>
      <c r="W587" s="155" t="str">
        <f t="shared" si="197"/>
        <v/>
      </c>
      <c r="X587" s="26" t="str">
        <f t="shared" si="198"/>
        <v/>
      </c>
      <c r="Y587" s="26" t="str">
        <f t="shared" si="199"/>
        <v/>
      </c>
      <c r="Z587" s="26" t="str">
        <f t="shared" si="200"/>
        <v/>
      </c>
      <c r="AA587" s="26" t="str">
        <f t="shared" si="201"/>
        <v/>
      </c>
      <c r="AB587" s="26" t="str">
        <f t="shared" si="202"/>
        <v/>
      </c>
      <c r="AC587" s="26" t="str">
        <f t="shared" si="203"/>
        <v/>
      </c>
      <c r="AD587" s="26" t="str">
        <f>IF(OR(ISBLANK(U587),ISBLANK(Q587),U587="-"),"",IF(ISNA(MATCH(U587,libtwolang,0)),FALSE,IF(AND(Z587=TRUE,INDEX(codetform,MATCH(Qualifikation!Q587,libtform,0))&gt;=10311000,INDEX(codetform,MATCH(Qualifikation!Q587,libtform,0))&lt;=10319900),IF(AND(INDEX(codetwolang,MATCH(Qualifikation!U587,libtwolang,0))&gt;=1,INDEX(codetwolang,MATCH(Qualifikation!U587,libtwolang,0))&lt;=999),TRUE,FALSE),IF(AND(INDEX(codetwolang,MATCH(Qualifikation!U587,libtwolang,0))&gt;=10,INDEX(codetwolang,MATCH(Qualifikation!U587,libtwolang,0))&lt;=99),FALSE,TRUE))))</f>
        <v/>
      </c>
      <c r="AE587" s="26" t="str">
        <f t="shared" si="195"/>
        <v/>
      </c>
      <c r="AF587" s="62" t="str">
        <f t="shared" si="204"/>
        <v/>
      </c>
    </row>
    <row r="588" spans="1:32" x14ac:dyDescent="0.2">
      <c r="A588" s="46" t="str">
        <f t="shared" si="196"/>
        <v/>
      </c>
      <c r="B588" s="46" t="str">
        <f t="shared" ref="B588:B651" si="205">IF(O588&lt;&gt;"",IF(ISNA(MATCH(O588,persid,0)),"",IF(MATCH(O588,persid,0)=0,"",MATCH(O588,persid,0))),"")</f>
        <v/>
      </c>
      <c r="C588" s="71" t="str">
        <f t="shared" ref="C588:C651" si="206">IF(B588&lt;&gt;"",IF(INDEX(pkatid,B588)&gt;0,INDEX(pkatid,B588),""),"")</f>
        <v/>
      </c>
      <c r="D588" s="62" t="str">
        <f t="shared" ref="D588:D651" si="207">IF(B588&lt;&gt;"",IF(INDEX(psex,B588)&gt;0,INDEX(psex,B588),""),"")</f>
        <v/>
      </c>
      <c r="E588" s="62" t="str">
        <f t="shared" ref="E588:E651" si="208">IF(B588&lt;&gt;"",INDEX(ctrlsex,B588),"")</f>
        <v/>
      </c>
      <c r="F588" s="72" t="str">
        <f t="shared" ref="F588:F651" si="209">IF(B588&lt;&gt;"",IF(INDEX(pgebdat,B588)&gt;0,INDEX(pgebdat,B588),""),"")</f>
        <v/>
      </c>
      <c r="G588" s="72" t="str">
        <f t="shared" ref="G588:G651" si="210">IF(B588&lt;&gt;"",INDEX(ctrlage,B588),"")</f>
        <v/>
      </c>
      <c r="H588" s="63" t="str">
        <f t="shared" ref="H588:H651" si="211">IF(B588&lt;&gt;"",IF(INDEX(pdom,B588)&gt;0,INDEX(pdom,B588),""),"")</f>
        <v/>
      </c>
      <c r="I588" s="63" t="str">
        <f t="shared" ref="I588:I651" si="212">IF(B588&lt;&gt;"",INDEX(ctrldom,B588),"")</f>
        <v/>
      </c>
      <c r="J588" s="70" t="str">
        <f t="shared" ref="J588:J651" si="213">IF(B588&lt;&gt;"",IF(INDEX(pid,B588)&gt;0,INDEX(pid,B588),""),"")</f>
        <v/>
      </c>
      <c r="K588" s="70" t="str">
        <f t="shared" ref="K588:K651" si="214">IF(B588&lt;&gt;"",CONCATENATE(J588,S588),"")</f>
        <v/>
      </c>
      <c r="L588" s="122" t="str">
        <f t="shared" ref="L588:L651" si="215">IF(B588&lt;&gt;"",IF(INDEX(pname,B588)&gt;0,INDEX(pname,B588),""),"")</f>
        <v/>
      </c>
      <c r="M588" s="122" t="str">
        <f t="shared" ref="M588:M651" si="216">IF(B588&lt;&gt;"",IF(INDEX(psurname,B588)&gt;0,INDEX(psurname,B588),""),"")</f>
        <v/>
      </c>
      <c r="N588" s="121" t="str">
        <f>IF(B588&lt;&gt;"",IF(INDEX(ctrlage,B588)=TRUE,Lieferung!$B$15-(YEAR(INDEX(pgebdat,B588))),""),"")</f>
        <v/>
      </c>
      <c r="O588" s="115"/>
      <c r="P588" s="113"/>
      <c r="Q588" s="116"/>
      <c r="R588" s="149"/>
      <c r="S588" s="116"/>
      <c r="T588" s="116"/>
      <c r="U588" s="116"/>
      <c r="V588" s="113"/>
      <c r="W588" s="155" t="str">
        <f t="shared" si="197"/>
        <v/>
      </c>
      <c r="X588" s="26" t="str">
        <f t="shared" si="198"/>
        <v/>
      </c>
      <c r="Y588" s="26" t="str">
        <f t="shared" si="199"/>
        <v/>
      </c>
      <c r="Z588" s="26" t="str">
        <f t="shared" si="200"/>
        <v/>
      </c>
      <c r="AA588" s="26" t="str">
        <f t="shared" si="201"/>
        <v/>
      </c>
      <c r="AB588" s="26" t="str">
        <f t="shared" si="202"/>
        <v/>
      </c>
      <c r="AC588" s="26" t="str">
        <f t="shared" si="203"/>
        <v/>
      </c>
      <c r="AD588" s="26" t="str">
        <f>IF(OR(ISBLANK(U588),ISBLANK(Q588),U588="-"),"",IF(ISNA(MATCH(U588,libtwolang,0)),FALSE,IF(AND(Z588=TRUE,INDEX(codetform,MATCH(Qualifikation!Q588,libtform,0))&gt;=10311000,INDEX(codetform,MATCH(Qualifikation!Q588,libtform,0))&lt;=10319900),IF(AND(INDEX(codetwolang,MATCH(Qualifikation!U588,libtwolang,0))&gt;=1,INDEX(codetwolang,MATCH(Qualifikation!U588,libtwolang,0))&lt;=999),TRUE,FALSE),IF(AND(INDEX(codetwolang,MATCH(Qualifikation!U588,libtwolang,0))&gt;=10,INDEX(codetwolang,MATCH(Qualifikation!U588,libtwolang,0))&lt;=99),FALSE,TRUE))))</f>
        <v/>
      </c>
      <c r="AE588" s="26" t="str">
        <f t="shared" ref="AE588:AE651" si="217">IF(OR(G588&lt;&gt;TRUE,Z588&lt;&gt;TRUE),"",IF(OR(N588&gt;INDEX(valmaxalt,MATCH(Q588,libtform,0)),N588&lt;INDEX(valminalt,MATCH(Q588,libtform,0))),FALSE,TRUE))</f>
        <v/>
      </c>
      <c r="AF588" s="62" t="str">
        <f t="shared" si="204"/>
        <v/>
      </c>
    </row>
    <row r="589" spans="1:32" x14ac:dyDescent="0.2">
      <c r="A589" s="46" t="str">
        <f t="shared" ref="A589:A652" si="218">IF(ISBLANK(O589),"",IF(COUNTA(P589:T589)&lt;5,"Unvollständig",IF(OR(COUNTIF(W589:AD589,FALSE)&gt;0,COUNTIF(W589:AC589,#N/A)&gt;0),"Fehler",IF(AE589=FALSE,"Achtung","OK"))))</f>
        <v/>
      </c>
      <c r="B589" s="46" t="str">
        <f t="shared" si="205"/>
        <v/>
      </c>
      <c r="C589" s="71" t="str">
        <f t="shared" si="206"/>
        <v/>
      </c>
      <c r="D589" s="62" t="str">
        <f t="shared" si="207"/>
        <v/>
      </c>
      <c r="E589" s="62" t="str">
        <f t="shared" si="208"/>
        <v/>
      </c>
      <c r="F589" s="72" t="str">
        <f t="shared" si="209"/>
        <v/>
      </c>
      <c r="G589" s="72" t="str">
        <f t="shared" si="210"/>
        <v/>
      </c>
      <c r="H589" s="63" t="str">
        <f t="shared" si="211"/>
        <v/>
      </c>
      <c r="I589" s="63" t="str">
        <f t="shared" si="212"/>
        <v/>
      </c>
      <c r="J589" s="70" t="str">
        <f t="shared" si="213"/>
        <v/>
      </c>
      <c r="K589" s="70" t="str">
        <f t="shared" si="214"/>
        <v/>
      </c>
      <c r="L589" s="122" t="str">
        <f t="shared" si="215"/>
        <v/>
      </c>
      <c r="M589" s="122" t="str">
        <f t="shared" si="216"/>
        <v/>
      </c>
      <c r="N589" s="121" t="str">
        <f>IF(B589&lt;&gt;"",IF(INDEX(ctrlage,B589)=TRUE,Lieferung!$B$15-(YEAR(INDEX(pgebdat,B589))),""),"")</f>
        <v/>
      </c>
      <c r="O589" s="115"/>
      <c r="P589" s="113"/>
      <c r="Q589" s="116"/>
      <c r="R589" s="149"/>
      <c r="S589" s="116"/>
      <c r="T589" s="116"/>
      <c r="U589" s="116"/>
      <c r="V589" s="113"/>
      <c r="W589" s="155" t="str">
        <f t="shared" ref="W589:W652" si="219">IF(K589="","",NOT(COUNTIF($K$12:$K$1011,$K589)&gt;1))</f>
        <v/>
      </c>
      <c r="X589" s="26" t="str">
        <f t="shared" si="198"/>
        <v/>
      </c>
      <c r="Y589" s="26" t="str">
        <f t="shared" si="199"/>
        <v/>
      </c>
      <c r="Z589" s="26" t="str">
        <f t="shared" si="200"/>
        <v/>
      </c>
      <c r="AA589" s="26" t="str">
        <f t="shared" si="201"/>
        <v/>
      </c>
      <c r="AB589" s="26" t="str">
        <f t="shared" si="202"/>
        <v/>
      </c>
      <c r="AC589" s="26" t="str">
        <f t="shared" si="203"/>
        <v/>
      </c>
      <c r="AD589" s="26" t="str">
        <f>IF(OR(ISBLANK(U589),ISBLANK(Q589),U589="-"),"",IF(ISNA(MATCH(U589,libtwolang,0)),FALSE,IF(AND(Z589=TRUE,INDEX(codetform,MATCH(Qualifikation!Q589,libtform,0))&gt;=10311000,INDEX(codetform,MATCH(Qualifikation!Q589,libtform,0))&lt;=10319900),IF(AND(INDEX(codetwolang,MATCH(Qualifikation!U589,libtwolang,0))&gt;=1,INDEX(codetwolang,MATCH(Qualifikation!U589,libtwolang,0))&lt;=999),TRUE,FALSE),IF(AND(INDEX(codetwolang,MATCH(Qualifikation!U589,libtwolang,0))&gt;=10,INDEX(codetwolang,MATCH(Qualifikation!U589,libtwolang,0))&lt;=99),FALSE,TRUE))))</f>
        <v/>
      </c>
      <c r="AE589" s="26" t="str">
        <f t="shared" si="217"/>
        <v/>
      </c>
      <c r="AF589" s="62" t="str">
        <f t="shared" si="204"/>
        <v/>
      </c>
    </row>
    <row r="590" spans="1:32" x14ac:dyDescent="0.2">
      <c r="A590" s="46" t="str">
        <f t="shared" si="218"/>
        <v/>
      </c>
      <c r="B590" s="46" t="str">
        <f t="shared" si="205"/>
        <v/>
      </c>
      <c r="C590" s="71" t="str">
        <f t="shared" si="206"/>
        <v/>
      </c>
      <c r="D590" s="62" t="str">
        <f t="shared" si="207"/>
        <v/>
      </c>
      <c r="E590" s="62" t="str">
        <f t="shared" si="208"/>
        <v/>
      </c>
      <c r="F590" s="72" t="str">
        <f t="shared" si="209"/>
        <v/>
      </c>
      <c r="G590" s="72" t="str">
        <f t="shared" si="210"/>
        <v/>
      </c>
      <c r="H590" s="63" t="str">
        <f t="shared" si="211"/>
        <v/>
      </c>
      <c r="I590" s="63" t="str">
        <f t="shared" si="212"/>
        <v/>
      </c>
      <c r="J590" s="70" t="str">
        <f t="shared" si="213"/>
        <v/>
      </c>
      <c r="K590" s="70" t="str">
        <f t="shared" si="214"/>
        <v/>
      </c>
      <c r="L590" s="122" t="str">
        <f t="shared" si="215"/>
        <v/>
      </c>
      <c r="M590" s="122" t="str">
        <f t="shared" si="216"/>
        <v/>
      </c>
      <c r="N590" s="121" t="str">
        <f>IF(B590&lt;&gt;"",IF(INDEX(ctrlage,B590)=TRUE,Lieferung!$B$15-(YEAR(INDEX(pgebdat,B590))),""),"")</f>
        <v/>
      </c>
      <c r="O590" s="115"/>
      <c r="P590" s="113"/>
      <c r="Q590" s="116"/>
      <c r="R590" s="149"/>
      <c r="S590" s="116"/>
      <c r="T590" s="116"/>
      <c r="U590" s="116"/>
      <c r="V590" s="113"/>
      <c r="W590" s="155" t="str">
        <f t="shared" si="219"/>
        <v/>
      </c>
      <c r="X590" s="26" t="str">
        <f t="shared" si="198"/>
        <v/>
      </c>
      <c r="Y590" s="26" t="str">
        <f t="shared" si="199"/>
        <v/>
      </c>
      <c r="Z590" s="26" t="str">
        <f t="shared" si="200"/>
        <v/>
      </c>
      <c r="AA590" s="26" t="str">
        <f t="shared" si="201"/>
        <v/>
      </c>
      <c r="AB590" s="26" t="str">
        <f t="shared" si="202"/>
        <v/>
      </c>
      <c r="AC590" s="26" t="str">
        <f t="shared" si="203"/>
        <v/>
      </c>
      <c r="AD590" s="26" t="str">
        <f>IF(OR(ISBLANK(U590),ISBLANK(Q590),U590="-"),"",IF(ISNA(MATCH(U590,libtwolang,0)),FALSE,IF(AND(Z590=TRUE,INDEX(codetform,MATCH(Qualifikation!Q590,libtform,0))&gt;=10311000,INDEX(codetform,MATCH(Qualifikation!Q590,libtform,0))&lt;=10319900),IF(AND(INDEX(codetwolang,MATCH(Qualifikation!U590,libtwolang,0))&gt;=1,INDEX(codetwolang,MATCH(Qualifikation!U590,libtwolang,0))&lt;=999),TRUE,FALSE),IF(AND(INDEX(codetwolang,MATCH(Qualifikation!U590,libtwolang,0))&gt;=10,INDEX(codetwolang,MATCH(Qualifikation!U590,libtwolang,0))&lt;=99),FALSE,TRUE))))</f>
        <v/>
      </c>
      <c r="AE590" s="26" t="str">
        <f t="shared" si="217"/>
        <v/>
      </c>
      <c r="AF590" s="62" t="str">
        <f t="shared" si="204"/>
        <v/>
      </c>
    </row>
    <row r="591" spans="1:32" x14ac:dyDescent="0.2">
      <c r="A591" s="46" t="str">
        <f t="shared" si="218"/>
        <v/>
      </c>
      <c r="B591" s="46" t="str">
        <f t="shared" si="205"/>
        <v/>
      </c>
      <c r="C591" s="71" t="str">
        <f t="shared" si="206"/>
        <v/>
      </c>
      <c r="D591" s="62" t="str">
        <f t="shared" si="207"/>
        <v/>
      </c>
      <c r="E591" s="62" t="str">
        <f t="shared" si="208"/>
        <v/>
      </c>
      <c r="F591" s="72" t="str">
        <f t="shared" si="209"/>
        <v/>
      </c>
      <c r="G591" s="72" t="str">
        <f t="shared" si="210"/>
        <v/>
      </c>
      <c r="H591" s="63" t="str">
        <f t="shared" si="211"/>
        <v/>
      </c>
      <c r="I591" s="63" t="str">
        <f t="shared" si="212"/>
        <v/>
      </c>
      <c r="J591" s="70" t="str">
        <f t="shared" si="213"/>
        <v/>
      </c>
      <c r="K591" s="70" t="str">
        <f t="shared" si="214"/>
        <v/>
      </c>
      <c r="L591" s="122" t="str">
        <f t="shared" si="215"/>
        <v/>
      </c>
      <c r="M591" s="122" t="str">
        <f t="shared" si="216"/>
        <v/>
      </c>
      <c r="N591" s="121" t="str">
        <f>IF(B591&lt;&gt;"",IF(INDEX(ctrlage,B591)=TRUE,Lieferung!$B$15-(YEAR(INDEX(pgebdat,B591))),""),"")</f>
        <v/>
      </c>
      <c r="O591" s="115"/>
      <c r="P591" s="113"/>
      <c r="Q591" s="116"/>
      <c r="R591" s="149"/>
      <c r="S591" s="116"/>
      <c r="T591" s="116"/>
      <c r="U591" s="116"/>
      <c r="V591" s="113"/>
      <c r="W591" s="155" t="str">
        <f t="shared" si="219"/>
        <v/>
      </c>
      <c r="X591" s="26" t="str">
        <f t="shared" si="198"/>
        <v/>
      </c>
      <c r="Y591" s="26" t="str">
        <f t="shared" si="199"/>
        <v/>
      </c>
      <c r="Z591" s="26" t="str">
        <f t="shared" si="200"/>
        <v/>
      </c>
      <c r="AA591" s="26" t="str">
        <f t="shared" si="201"/>
        <v/>
      </c>
      <c r="AB591" s="26" t="str">
        <f t="shared" si="202"/>
        <v/>
      </c>
      <c r="AC591" s="26" t="str">
        <f t="shared" si="203"/>
        <v/>
      </c>
      <c r="AD591" s="26" t="str">
        <f>IF(OR(ISBLANK(U591),ISBLANK(Q591),U591="-"),"",IF(ISNA(MATCH(U591,libtwolang,0)),FALSE,IF(AND(Z591=TRUE,INDEX(codetform,MATCH(Qualifikation!Q591,libtform,0))&gt;=10311000,INDEX(codetform,MATCH(Qualifikation!Q591,libtform,0))&lt;=10319900),IF(AND(INDEX(codetwolang,MATCH(Qualifikation!U591,libtwolang,0))&gt;=1,INDEX(codetwolang,MATCH(Qualifikation!U591,libtwolang,0))&lt;=999),TRUE,FALSE),IF(AND(INDEX(codetwolang,MATCH(Qualifikation!U591,libtwolang,0))&gt;=10,INDEX(codetwolang,MATCH(Qualifikation!U591,libtwolang,0))&lt;=99),FALSE,TRUE))))</f>
        <v/>
      </c>
      <c r="AE591" s="26" t="str">
        <f t="shared" si="217"/>
        <v/>
      </c>
      <c r="AF591" s="62" t="str">
        <f t="shared" si="204"/>
        <v/>
      </c>
    </row>
    <row r="592" spans="1:32" x14ac:dyDescent="0.2">
      <c r="A592" s="46" t="str">
        <f t="shared" si="218"/>
        <v/>
      </c>
      <c r="B592" s="46" t="str">
        <f t="shared" si="205"/>
        <v/>
      </c>
      <c r="C592" s="71" t="str">
        <f t="shared" si="206"/>
        <v/>
      </c>
      <c r="D592" s="62" t="str">
        <f t="shared" si="207"/>
        <v/>
      </c>
      <c r="E592" s="62" t="str">
        <f t="shared" si="208"/>
        <v/>
      </c>
      <c r="F592" s="72" t="str">
        <f t="shared" si="209"/>
        <v/>
      </c>
      <c r="G592" s="72" t="str">
        <f t="shared" si="210"/>
        <v/>
      </c>
      <c r="H592" s="63" t="str">
        <f t="shared" si="211"/>
        <v/>
      </c>
      <c r="I592" s="63" t="str">
        <f t="shared" si="212"/>
        <v/>
      </c>
      <c r="J592" s="70" t="str">
        <f t="shared" si="213"/>
        <v/>
      </c>
      <c r="K592" s="70" t="str">
        <f t="shared" si="214"/>
        <v/>
      </c>
      <c r="L592" s="122" t="str">
        <f t="shared" si="215"/>
        <v/>
      </c>
      <c r="M592" s="122" t="str">
        <f t="shared" si="216"/>
        <v/>
      </c>
      <c r="N592" s="121" t="str">
        <f>IF(B592&lt;&gt;"",IF(INDEX(ctrlage,B592)=TRUE,Lieferung!$B$15-(YEAR(INDEX(pgebdat,B592))),""),"")</f>
        <v/>
      </c>
      <c r="O592" s="115"/>
      <c r="P592" s="113"/>
      <c r="Q592" s="116"/>
      <c r="R592" s="149"/>
      <c r="S592" s="116"/>
      <c r="T592" s="116"/>
      <c r="U592" s="116"/>
      <c r="V592" s="113"/>
      <c r="W592" s="155" t="str">
        <f t="shared" si="219"/>
        <v/>
      </c>
      <c r="X592" s="26" t="str">
        <f t="shared" si="198"/>
        <v/>
      </c>
      <c r="Y592" s="26" t="str">
        <f t="shared" si="199"/>
        <v/>
      </c>
      <c r="Z592" s="26" t="str">
        <f t="shared" si="200"/>
        <v/>
      </c>
      <c r="AA592" s="26" t="str">
        <f t="shared" si="201"/>
        <v/>
      </c>
      <c r="AB592" s="26" t="str">
        <f t="shared" si="202"/>
        <v/>
      </c>
      <c r="AC592" s="26" t="str">
        <f t="shared" si="203"/>
        <v/>
      </c>
      <c r="AD592" s="26" t="str">
        <f>IF(OR(ISBLANK(U592),ISBLANK(Q592),U592="-"),"",IF(ISNA(MATCH(U592,libtwolang,0)),FALSE,IF(AND(Z592=TRUE,INDEX(codetform,MATCH(Qualifikation!Q592,libtform,0))&gt;=10311000,INDEX(codetform,MATCH(Qualifikation!Q592,libtform,0))&lt;=10319900),IF(AND(INDEX(codetwolang,MATCH(Qualifikation!U592,libtwolang,0))&gt;=1,INDEX(codetwolang,MATCH(Qualifikation!U592,libtwolang,0))&lt;=999),TRUE,FALSE),IF(AND(INDEX(codetwolang,MATCH(Qualifikation!U592,libtwolang,0))&gt;=10,INDEX(codetwolang,MATCH(Qualifikation!U592,libtwolang,0))&lt;=99),FALSE,TRUE))))</f>
        <v/>
      </c>
      <c r="AE592" s="26" t="str">
        <f t="shared" si="217"/>
        <v/>
      </c>
      <c r="AF592" s="62" t="str">
        <f t="shared" si="204"/>
        <v/>
      </c>
    </row>
    <row r="593" spans="1:32" x14ac:dyDescent="0.2">
      <c r="A593" s="46" t="str">
        <f t="shared" si="218"/>
        <v/>
      </c>
      <c r="B593" s="46" t="str">
        <f t="shared" si="205"/>
        <v/>
      </c>
      <c r="C593" s="71" t="str">
        <f t="shared" si="206"/>
        <v/>
      </c>
      <c r="D593" s="62" t="str">
        <f t="shared" si="207"/>
        <v/>
      </c>
      <c r="E593" s="62" t="str">
        <f t="shared" si="208"/>
        <v/>
      </c>
      <c r="F593" s="72" t="str">
        <f t="shared" si="209"/>
        <v/>
      </c>
      <c r="G593" s="72" t="str">
        <f t="shared" si="210"/>
        <v/>
      </c>
      <c r="H593" s="63" t="str">
        <f t="shared" si="211"/>
        <v/>
      </c>
      <c r="I593" s="63" t="str">
        <f t="shared" si="212"/>
        <v/>
      </c>
      <c r="J593" s="70" t="str">
        <f t="shared" si="213"/>
        <v/>
      </c>
      <c r="K593" s="70" t="str">
        <f t="shared" si="214"/>
        <v/>
      </c>
      <c r="L593" s="122" t="str">
        <f t="shared" si="215"/>
        <v/>
      </c>
      <c r="M593" s="122" t="str">
        <f t="shared" si="216"/>
        <v/>
      </c>
      <c r="N593" s="121" t="str">
        <f>IF(B593&lt;&gt;"",IF(INDEX(ctrlage,B593)=TRUE,Lieferung!$B$15-(YEAR(INDEX(pgebdat,B593))),""),"")</f>
        <v/>
      </c>
      <c r="O593" s="115"/>
      <c r="P593" s="113"/>
      <c r="Q593" s="116"/>
      <c r="R593" s="149"/>
      <c r="S593" s="116"/>
      <c r="T593" s="116"/>
      <c r="U593" s="116"/>
      <c r="V593" s="113"/>
      <c r="W593" s="155" t="str">
        <f t="shared" si="219"/>
        <v/>
      </c>
      <c r="X593" s="26" t="str">
        <f t="shared" si="198"/>
        <v/>
      </c>
      <c r="Y593" s="26" t="str">
        <f t="shared" si="199"/>
        <v/>
      </c>
      <c r="Z593" s="26" t="str">
        <f t="shared" si="200"/>
        <v/>
      </c>
      <c r="AA593" s="26" t="str">
        <f t="shared" si="201"/>
        <v/>
      </c>
      <c r="AB593" s="26" t="str">
        <f t="shared" si="202"/>
        <v/>
      </c>
      <c r="AC593" s="26" t="str">
        <f t="shared" si="203"/>
        <v/>
      </c>
      <c r="AD593" s="26" t="str">
        <f>IF(OR(ISBLANK(U593),ISBLANK(Q593),U593="-"),"",IF(ISNA(MATCH(U593,libtwolang,0)),FALSE,IF(AND(Z593=TRUE,INDEX(codetform,MATCH(Qualifikation!Q593,libtform,0))&gt;=10311000,INDEX(codetform,MATCH(Qualifikation!Q593,libtform,0))&lt;=10319900),IF(AND(INDEX(codetwolang,MATCH(Qualifikation!U593,libtwolang,0))&gt;=1,INDEX(codetwolang,MATCH(Qualifikation!U593,libtwolang,0))&lt;=999),TRUE,FALSE),IF(AND(INDEX(codetwolang,MATCH(Qualifikation!U593,libtwolang,0))&gt;=10,INDEX(codetwolang,MATCH(Qualifikation!U593,libtwolang,0))&lt;=99),FALSE,TRUE))))</f>
        <v/>
      </c>
      <c r="AE593" s="26" t="str">
        <f t="shared" si="217"/>
        <v/>
      </c>
      <c r="AF593" s="62" t="str">
        <f t="shared" si="204"/>
        <v/>
      </c>
    </row>
    <row r="594" spans="1:32" x14ac:dyDescent="0.2">
      <c r="A594" s="46" t="str">
        <f t="shared" si="218"/>
        <v/>
      </c>
      <c r="B594" s="46" t="str">
        <f t="shared" si="205"/>
        <v/>
      </c>
      <c r="C594" s="71" t="str">
        <f t="shared" si="206"/>
        <v/>
      </c>
      <c r="D594" s="62" t="str">
        <f t="shared" si="207"/>
        <v/>
      </c>
      <c r="E594" s="62" t="str">
        <f t="shared" si="208"/>
        <v/>
      </c>
      <c r="F594" s="72" t="str">
        <f t="shared" si="209"/>
        <v/>
      </c>
      <c r="G594" s="72" t="str">
        <f t="shared" si="210"/>
        <v/>
      </c>
      <c r="H594" s="63" t="str">
        <f t="shared" si="211"/>
        <v/>
      </c>
      <c r="I594" s="63" t="str">
        <f t="shared" si="212"/>
        <v/>
      </c>
      <c r="J594" s="70" t="str">
        <f t="shared" si="213"/>
        <v/>
      </c>
      <c r="K594" s="70" t="str">
        <f t="shared" si="214"/>
        <v/>
      </c>
      <c r="L594" s="122" t="str">
        <f t="shared" si="215"/>
        <v/>
      </c>
      <c r="M594" s="122" t="str">
        <f t="shared" si="216"/>
        <v/>
      </c>
      <c r="N594" s="121" t="str">
        <f>IF(B594&lt;&gt;"",IF(INDEX(ctrlage,B594)=TRUE,Lieferung!$B$15-(YEAR(INDEX(pgebdat,B594))),""),"")</f>
        <v/>
      </c>
      <c r="O594" s="115"/>
      <c r="P594" s="113"/>
      <c r="Q594" s="116"/>
      <c r="R594" s="149"/>
      <c r="S594" s="116"/>
      <c r="T594" s="116"/>
      <c r="U594" s="116"/>
      <c r="V594" s="113"/>
      <c r="W594" s="155" t="str">
        <f t="shared" si="219"/>
        <v/>
      </c>
      <c r="X594" s="26" t="str">
        <f t="shared" si="198"/>
        <v/>
      </c>
      <c r="Y594" s="26" t="str">
        <f t="shared" si="199"/>
        <v/>
      </c>
      <c r="Z594" s="26" t="str">
        <f t="shared" si="200"/>
        <v/>
      </c>
      <c r="AA594" s="26" t="str">
        <f t="shared" si="201"/>
        <v/>
      </c>
      <c r="AB594" s="26" t="str">
        <f t="shared" si="202"/>
        <v/>
      </c>
      <c r="AC594" s="26" t="str">
        <f t="shared" si="203"/>
        <v/>
      </c>
      <c r="AD594" s="26" t="str">
        <f>IF(OR(ISBLANK(U594),ISBLANK(Q594),U594="-"),"",IF(ISNA(MATCH(U594,libtwolang,0)),FALSE,IF(AND(Z594=TRUE,INDEX(codetform,MATCH(Qualifikation!Q594,libtform,0))&gt;=10311000,INDEX(codetform,MATCH(Qualifikation!Q594,libtform,0))&lt;=10319900),IF(AND(INDEX(codetwolang,MATCH(Qualifikation!U594,libtwolang,0))&gt;=1,INDEX(codetwolang,MATCH(Qualifikation!U594,libtwolang,0))&lt;=999),TRUE,FALSE),IF(AND(INDEX(codetwolang,MATCH(Qualifikation!U594,libtwolang,0))&gt;=10,INDEX(codetwolang,MATCH(Qualifikation!U594,libtwolang,0))&lt;=99),FALSE,TRUE))))</f>
        <v/>
      </c>
      <c r="AE594" s="26" t="str">
        <f t="shared" si="217"/>
        <v/>
      </c>
      <c r="AF594" s="62" t="str">
        <f t="shared" si="204"/>
        <v/>
      </c>
    </row>
    <row r="595" spans="1:32" x14ac:dyDescent="0.2">
      <c r="A595" s="46" t="str">
        <f t="shared" si="218"/>
        <v/>
      </c>
      <c r="B595" s="46" t="str">
        <f t="shared" si="205"/>
        <v/>
      </c>
      <c r="C595" s="71" t="str">
        <f t="shared" si="206"/>
        <v/>
      </c>
      <c r="D595" s="62" t="str">
        <f t="shared" si="207"/>
        <v/>
      </c>
      <c r="E595" s="62" t="str">
        <f t="shared" si="208"/>
        <v/>
      </c>
      <c r="F595" s="72" t="str">
        <f t="shared" si="209"/>
        <v/>
      </c>
      <c r="G595" s="72" t="str">
        <f t="shared" si="210"/>
        <v/>
      </c>
      <c r="H595" s="63" t="str">
        <f t="shared" si="211"/>
        <v/>
      </c>
      <c r="I595" s="63" t="str">
        <f t="shared" si="212"/>
        <v/>
      </c>
      <c r="J595" s="70" t="str">
        <f t="shared" si="213"/>
        <v/>
      </c>
      <c r="K595" s="70" t="str">
        <f t="shared" si="214"/>
        <v/>
      </c>
      <c r="L595" s="122" t="str">
        <f t="shared" si="215"/>
        <v/>
      </c>
      <c r="M595" s="122" t="str">
        <f t="shared" si="216"/>
        <v/>
      </c>
      <c r="N595" s="121" t="str">
        <f>IF(B595&lt;&gt;"",IF(INDEX(ctrlage,B595)=TRUE,Lieferung!$B$15-(YEAR(INDEX(pgebdat,B595))),""),"")</f>
        <v/>
      </c>
      <c r="O595" s="115"/>
      <c r="P595" s="113"/>
      <c r="Q595" s="116"/>
      <c r="R595" s="149"/>
      <c r="S595" s="116"/>
      <c r="T595" s="116"/>
      <c r="U595" s="116"/>
      <c r="V595" s="113"/>
      <c r="W595" s="155" t="str">
        <f t="shared" si="219"/>
        <v/>
      </c>
      <c r="X595" s="26" t="str">
        <f t="shared" si="198"/>
        <v/>
      </c>
      <c r="Y595" s="26" t="str">
        <f t="shared" si="199"/>
        <v/>
      </c>
      <c r="Z595" s="26" t="str">
        <f t="shared" si="200"/>
        <v/>
      </c>
      <c r="AA595" s="26" t="str">
        <f t="shared" si="201"/>
        <v/>
      </c>
      <c r="AB595" s="26" t="str">
        <f t="shared" si="202"/>
        <v/>
      </c>
      <c r="AC595" s="26" t="str">
        <f t="shared" si="203"/>
        <v/>
      </c>
      <c r="AD595" s="26" t="str">
        <f>IF(OR(ISBLANK(U595),ISBLANK(Q595),U595="-"),"",IF(ISNA(MATCH(U595,libtwolang,0)),FALSE,IF(AND(Z595=TRUE,INDEX(codetform,MATCH(Qualifikation!Q595,libtform,0))&gt;=10311000,INDEX(codetform,MATCH(Qualifikation!Q595,libtform,0))&lt;=10319900),IF(AND(INDEX(codetwolang,MATCH(Qualifikation!U595,libtwolang,0))&gt;=1,INDEX(codetwolang,MATCH(Qualifikation!U595,libtwolang,0))&lt;=999),TRUE,FALSE),IF(AND(INDEX(codetwolang,MATCH(Qualifikation!U595,libtwolang,0))&gt;=10,INDEX(codetwolang,MATCH(Qualifikation!U595,libtwolang,0))&lt;=99),FALSE,TRUE))))</f>
        <v/>
      </c>
      <c r="AE595" s="26" t="str">
        <f t="shared" si="217"/>
        <v/>
      </c>
      <c r="AF595" s="62" t="str">
        <f t="shared" si="204"/>
        <v/>
      </c>
    </row>
    <row r="596" spans="1:32" x14ac:dyDescent="0.2">
      <c r="A596" s="46" t="str">
        <f t="shared" si="218"/>
        <v/>
      </c>
      <c r="B596" s="46" t="str">
        <f t="shared" si="205"/>
        <v/>
      </c>
      <c r="C596" s="71" t="str">
        <f t="shared" si="206"/>
        <v/>
      </c>
      <c r="D596" s="62" t="str">
        <f t="shared" si="207"/>
        <v/>
      </c>
      <c r="E596" s="62" t="str">
        <f t="shared" si="208"/>
        <v/>
      </c>
      <c r="F596" s="72" t="str">
        <f t="shared" si="209"/>
        <v/>
      </c>
      <c r="G596" s="72" t="str">
        <f t="shared" si="210"/>
        <v/>
      </c>
      <c r="H596" s="63" t="str">
        <f t="shared" si="211"/>
        <v/>
      </c>
      <c r="I596" s="63" t="str">
        <f t="shared" si="212"/>
        <v/>
      </c>
      <c r="J596" s="70" t="str">
        <f t="shared" si="213"/>
        <v/>
      </c>
      <c r="K596" s="70" t="str">
        <f t="shared" si="214"/>
        <v/>
      </c>
      <c r="L596" s="122" t="str">
        <f t="shared" si="215"/>
        <v/>
      </c>
      <c r="M596" s="122" t="str">
        <f t="shared" si="216"/>
        <v/>
      </c>
      <c r="N596" s="121" t="str">
        <f>IF(B596&lt;&gt;"",IF(INDEX(ctrlage,B596)=TRUE,Lieferung!$B$15-(YEAR(INDEX(pgebdat,B596))),""),"")</f>
        <v/>
      </c>
      <c r="O596" s="115"/>
      <c r="P596" s="113"/>
      <c r="Q596" s="116"/>
      <c r="R596" s="149"/>
      <c r="S596" s="116"/>
      <c r="T596" s="116"/>
      <c r="U596" s="116"/>
      <c r="V596" s="113"/>
      <c r="W596" s="155" t="str">
        <f t="shared" si="219"/>
        <v/>
      </c>
      <c r="X596" s="26" t="str">
        <f t="shared" si="198"/>
        <v/>
      </c>
      <c r="Y596" s="26" t="str">
        <f t="shared" si="199"/>
        <v/>
      </c>
      <c r="Z596" s="26" t="str">
        <f t="shared" si="200"/>
        <v/>
      </c>
      <c r="AA596" s="26" t="str">
        <f t="shared" si="201"/>
        <v/>
      </c>
      <c r="AB596" s="26" t="str">
        <f t="shared" si="202"/>
        <v/>
      </c>
      <c r="AC596" s="26" t="str">
        <f t="shared" si="203"/>
        <v/>
      </c>
      <c r="AD596" s="26" t="str">
        <f>IF(OR(ISBLANK(U596),ISBLANK(Q596),U596="-"),"",IF(ISNA(MATCH(U596,libtwolang,0)),FALSE,IF(AND(Z596=TRUE,INDEX(codetform,MATCH(Qualifikation!Q596,libtform,0))&gt;=10311000,INDEX(codetform,MATCH(Qualifikation!Q596,libtform,0))&lt;=10319900),IF(AND(INDEX(codetwolang,MATCH(Qualifikation!U596,libtwolang,0))&gt;=1,INDEX(codetwolang,MATCH(Qualifikation!U596,libtwolang,0))&lt;=999),TRUE,FALSE),IF(AND(INDEX(codetwolang,MATCH(Qualifikation!U596,libtwolang,0))&gt;=10,INDEX(codetwolang,MATCH(Qualifikation!U596,libtwolang,0))&lt;=99),FALSE,TRUE))))</f>
        <v/>
      </c>
      <c r="AE596" s="26" t="str">
        <f t="shared" si="217"/>
        <v/>
      </c>
      <c r="AF596" s="62" t="str">
        <f t="shared" si="204"/>
        <v/>
      </c>
    </row>
    <row r="597" spans="1:32" x14ac:dyDescent="0.2">
      <c r="A597" s="46" t="str">
        <f t="shared" si="218"/>
        <v/>
      </c>
      <c r="B597" s="46" t="str">
        <f t="shared" si="205"/>
        <v/>
      </c>
      <c r="C597" s="71" t="str">
        <f t="shared" si="206"/>
        <v/>
      </c>
      <c r="D597" s="62" t="str">
        <f t="shared" si="207"/>
        <v/>
      </c>
      <c r="E597" s="62" t="str">
        <f t="shared" si="208"/>
        <v/>
      </c>
      <c r="F597" s="72" t="str">
        <f t="shared" si="209"/>
        <v/>
      </c>
      <c r="G597" s="72" t="str">
        <f t="shared" si="210"/>
        <v/>
      </c>
      <c r="H597" s="63" t="str">
        <f t="shared" si="211"/>
        <v/>
      </c>
      <c r="I597" s="63" t="str">
        <f t="shared" si="212"/>
        <v/>
      </c>
      <c r="J597" s="70" t="str">
        <f t="shared" si="213"/>
        <v/>
      </c>
      <c r="K597" s="70" t="str">
        <f t="shared" si="214"/>
        <v/>
      </c>
      <c r="L597" s="122" t="str">
        <f t="shared" si="215"/>
        <v/>
      </c>
      <c r="M597" s="122" t="str">
        <f t="shared" si="216"/>
        <v/>
      </c>
      <c r="N597" s="121" t="str">
        <f>IF(B597&lt;&gt;"",IF(INDEX(ctrlage,B597)=TRUE,Lieferung!$B$15-(YEAR(INDEX(pgebdat,B597))),""),"")</f>
        <v/>
      </c>
      <c r="O597" s="115"/>
      <c r="P597" s="113"/>
      <c r="Q597" s="116"/>
      <c r="R597" s="149"/>
      <c r="S597" s="116"/>
      <c r="T597" s="116"/>
      <c r="U597" s="116"/>
      <c r="V597" s="113"/>
      <c r="W597" s="155" t="str">
        <f t="shared" si="219"/>
        <v/>
      </c>
      <c r="X597" s="26" t="str">
        <f t="shared" si="198"/>
        <v/>
      </c>
      <c r="Y597" s="26" t="str">
        <f t="shared" si="199"/>
        <v/>
      </c>
      <c r="Z597" s="26" t="str">
        <f t="shared" si="200"/>
        <v/>
      </c>
      <c r="AA597" s="26" t="str">
        <f t="shared" si="201"/>
        <v/>
      </c>
      <c r="AB597" s="26" t="str">
        <f t="shared" si="202"/>
        <v/>
      </c>
      <c r="AC597" s="26" t="str">
        <f t="shared" si="203"/>
        <v/>
      </c>
      <c r="AD597" s="26" t="str">
        <f>IF(OR(ISBLANK(U597),ISBLANK(Q597),U597="-"),"",IF(ISNA(MATCH(U597,libtwolang,0)),FALSE,IF(AND(Z597=TRUE,INDEX(codetform,MATCH(Qualifikation!Q597,libtform,0))&gt;=10311000,INDEX(codetform,MATCH(Qualifikation!Q597,libtform,0))&lt;=10319900),IF(AND(INDEX(codetwolang,MATCH(Qualifikation!U597,libtwolang,0))&gt;=1,INDEX(codetwolang,MATCH(Qualifikation!U597,libtwolang,0))&lt;=999),TRUE,FALSE),IF(AND(INDEX(codetwolang,MATCH(Qualifikation!U597,libtwolang,0))&gt;=10,INDEX(codetwolang,MATCH(Qualifikation!U597,libtwolang,0))&lt;=99),FALSE,TRUE))))</f>
        <v/>
      </c>
      <c r="AE597" s="26" t="str">
        <f t="shared" si="217"/>
        <v/>
      </c>
      <c r="AF597" s="62" t="str">
        <f t="shared" si="204"/>
        <v/>
      </c>
    </row>
    <row r="598" spans="1:32" x14ac:dyDescent="0.2">
      <c r="A598" s="46" t="str">
        <f t="shared" si="218"/>
        <v/>
      </c>
      <c r="B598" s="46" t="str">
        <f t="shared" si="205"/>
        <v/>
      </c>
      <c r="C598" s="71" t="str">
        <f t="shared" si="206"/>
        <v/>
      </c>
      <c r="D598" s="62" t="str">
        <f t="shared" si="207"/>
        <v/>
      </c>
      <c r="E598" s="62" t="str">
        <f t="shared" si="208"/>
        <v/>
      </c>
      <c r="F598" s="72" t="str">
        <f t="shared" si="209"/>
        <v/>
      </c>
      <c r="G598" s="72" t="str">
        <f t="shared" si="210"/>
        <v/>
      </c>
      <c r="H598" s="63" t="str">
        <f t="shared" si="211"/>
        <v/>
      </c>
      <c r="I598" s="63" t="str">
        <f t="shared" si="212"/>
        <v/>
      </c>
      <c r="J598" s="70" t="str">
        <f t="shared" si="213"/>
        <v/>
      </c>
      <c r="K598" s="70" t="str">
        <f t="shared" si="214"/>
        <v/>
      </c>
      <c r="L598" s="122" t="str">
        <f t="shared" si="215"/>
        <v/>
      </c>
      <c r="M598" s="122" t="str">
        <f t="shared" si="216"/>
        <v/>
      </c>
      <c r="N598" s="121" t="str">
        <f>IF(B598&lt;&gt;"",IF(INDEX(ctrlage,B598)=TRUE,Lieferung!$B$15-(YEAR(INDEX(pgebdat,B598))),""),"")</f>
        <v/>
      </c>
      <c r="O598" s="115"/>
      <c r="P598" s="113"/>
      <c r="Q598" s="116"/>
      <c r="R598" s="149"/>
      <c r="S598" s="116"/>
      <c r="T598" s="116"/>
      <c r="U598" s="116"/>
      <c r="V598" s="113"/>
      <c r="W598" s="155" t="str">
        <f t="shared" si="219"/>
        <v/>
      </c>
      <c r="X598" s="26" t="str">
        <f t="shared" si="198"/>
        <v/>
      </c>
      <c r="Y598" s="26" t="str">
        <f t="shared" si="199"/>
        <v/>
      </c>
      <c r="Z598" s="26" t="str">
        <f t="shared" si="200"/>
        <v/>
      </c>
      <c r="AA598" s="26" t="str">
        <f t="shared" si="201"/>
        <v/>
      </c>
      <c r="AB598" s="26" t="str">
        <f t="shared" si="202"/>
        <v/>
      </c>
      <c r="AC598" s="26" t="str">
        <f t="shared" si="203"/>
        <v/>
      </c>
      <c r="AD598" s="26" t="str">
        <f>IF(OR(ISBLANK(U598),ISBLANK(Q598),U598="-"),"",IF(ISNA(MATCH(U598,libtwolang,0)),FALSE,IF(AND(Z598=TRUE,INDEX(codetform,MATCH(Qualifikation!Q598,libtform,0))&gt;=10311000,INDEX(codetform,MATCH(Qualifikation!Q598,libtform,0))&lt;=10319900),IF(AND(INDEX(codetwolang,MATCH(Qualifikation!U598,libtwolang,0))&gt;=1,INDEX(codetwolang,MATCH(Qualifikation!U598,libtwolang,0))&lt;=999),TRUE,FALSE),IF(AND(INDEX(codetwolang,MATCH(Qualifikation!U598,libtwolang,0))&gt;=10,INDEX(codetwolang,MATCH(Qualifikation!U598,libtwolang,0))&lt;=99),FALSE,TRUE))))</f>
        <v/>
      </c>
      <c r="AE598" s="26" t="str">
        <f t="shared" si="217"/>
        <v/>
      </c>
      <c r="AF598" s="62" t="str">
        <f t="shared" si="204"/>
        <v/>
      </c>
    </row>
    <row r="599" spans="1:32" x14ac:dyDescent="0.2">
      <c r="A599" s="46" t="str">
        <f t="shared" si="218"/>
        <v/>
      </c>
      <c r="B599" s="46" t="str">
        <f t="shared" si="205"/>
        <v/>
      </c>
      <c r="C599" s="71" t="str">
        <f t="shared" si="206"/>
        <v/>
      </c>
      <c r="D599" s="62" t="str">
        <f t="shared" si="207"/>
        <v/>
      </c>
      <c r="E599" s="62" t="str">
        <f t="shared" si="208"/>
        <v/>
      </c>
      <c r="F599" s="72" t="str">
        <f t="shared" si="209"/>
        <v/>
      </c>
      <c r="G599" s="72" t="str">
        <f t="shared" si="210"/>
        <v/>
      </c>
      <c r="H599" s="63" t="str">
        <f t="shared" si="211"/>
        <v/>
      </c>
      <c r="I599" s="63" t="str">
        <f t="shared" si="212"/>
        <v/>
      </c>
      <c r="J599" s="70" t="str">
        <f t="shared" si="213"/>
        <v/>
      </c>
      <c r="K599" s="70" t="str">
        <f t="shared" si="214"/>
        <v/>
      </c>
      <c r="L599" s="122" t="str">
        <f t="shared" si="215"/>
        <v/>
      </c>
      <c r="M599" s="122" t="str">
        <f t="shared" si="216"/>
        <v/>
      </c>
      <c r="N599" s="121" t="str">
        <f>IF(B599&lt;&gt;"",IF(INDEX(ctrlage,B599)=TRUE,Lieferung!$B$15-(YEAR(INDEX(pgebdat,B599))),""),"")</f>
        <v/>
      </c>
      <c r="O599" s="115"/>
      <c r="P599" s="113"/>
      <c r="Q599" s="116"/>
      <c r="R599" s="149"/>
      <c r="S599" s="116"/>
      <c r="T599" s="116"/>
      <c r="U599" s="116"/>
      <c r="V599" s="113"/>
      <c r="W599" s="155" t="str">
        <f t="shared" si="219"/>
        <v/>
      </c>
      <c r="X599" s="26" t="str">
        <f t="shared" si="198"/>
        <v/>
      </c>
      <c r="Y599" s="26" t="str">
        <f t="shared" si="199"/>
        <v/>
      </c>
      <c r="Z599" s="26" t="str">
        <f t="shared" si="200"/>
        <v/>
      </c>
      <c r="AA599" s="26" t="str">
        <f t="shared" si="201"/>
        <v/>
      </c>
      <c r="AB599" s="26" t="str">
        <f t="shared" si="202"/>
        <v/>
      </c>
      <c r="AC599" s="26" t="str">
        <f t="shared" si="203"/>
        <v/>
      </c>
      <c r="AD599" s="26" t="str">
        <f>IF(OR(ISBLANK(U599),ISBLANK(Q599),U599="-"),"",IF(ISNA(MATCH(U599,libtwolang,0)),FALSE,IF(AND(Z599=TRUE,INDEX(codetform,MATCH(Qualifikation!Q599,libtform,0))&gt;=10311000,INDEX(codetform,MATCH(Qualifikation!Q599,libtform,0))&lt;=10319900),IF(AND(INDEX(codetwolang,MATCH(Qualifikation!U599,libtwolang,0))&gt;=1,INDEX(codetwolang,MATCH(Qualifikation!U599,libtwolang,0))&lt;=999),TRUE,FALSE),IF(AND(INDEX(codetwolang,MATCH(Qualifikation!U599,libtwolang,0))&gt;=10,INDEX(codetwolang,MATCH(Qualifikation!U599,libtwolang,0))&lt;=99),FALSE,TRUE))))</f>
        <v/>
      </c>
      <c r="AE599" s="26" t="str">
        <f t="shared" si="217"/>
        <v/>
      </c>
      <c r="AF599" s="62" t="str">
        <f t="shared" si="204"/>
        <v/>
      </c>
    </row>
    <row r="600" spans="1:32" x14ac:dyDescent="0.2">
      <c r="A600" s="46" t="str">
        <f t="shared" si="218"/>
        <v/>
      </c>
      <c r="B600" s="46" t="str">
        <f t="shared" si="205"/>
        <v/>
      </c>
      <c r="C600" s="71" t="str">
        <f t="shared" si="206"/>
        <v/>
      </c>
      <c r="D600" s="62" t="str">
        <f t="shared" si="207"/>
        <v/>
      </c>
      <c r="E600" s="62" t="str">
        <f t="shared" si="208"/>
        <v/>
      </c>
      <c r="F600" s="72" t="str">
        <f t="shared" si="209"/>
        <v/>
      </c>
      <c r="G600" s="72" t="str">
        <f t="shared" si="210"/>
        <v/>
      </c>
      <c r="H600" s="63" t="str">
        <f t="shared" si="211"/>
        <v/>
      </c>
      <c r="I600" s="63" t="str">
        <f t="shared" si="212"/>
        <v/>
      </c>
      <c r="J600" s="70" t="str">
        <f t="shared" si="213"/>
        <v/>
      </c>
      <c r="K600" s="70" t="str">
        <f t="shared" si="214"/>
        <v/>
      </c>
      <c r="L600" s="122" t="str">
        <f t="shared" si="215"/>
        <v/>
      </c>
      <c r="M600" s="122" t="str">
        <f t="shared" si="216"/>
        <v/>
      </c>
      <c r="N600" s="121" t="str">
        <f>IF(B600&lt;&gt;"",IF(INDEX(ctrlage,B600)=TRUE,Lieferung!$B$15-(YEAR(INDEX(pgebdat,B600))),""),"")</f>
        <v/>
      </c>
      <c r="O600" s="115"/>
      <c r="P600" s="113"/>
      <c r="Q600" s="116"/>
      <c r="R600" s="149"/>
      <c r="S600" s="116"/>
      <c r="T600" s="116"/>
      <c r="U600" s="116"/>
      <c r="V600" s="113"/>
      <c r="W600" s="155" t="str">
        <f t="shared" si="219"/>
        <v/>
      </c>
      <c r="X600" s="26" t="str">
        <f t="shared" si="198"/>
        <v/>
      </c>
      <c r="Y600" s="26" t="str">
        <f t="shared" si="199"/>
        <v/>
      </c>
      <c r="Z600" s="26" t="str">
        <f t="shared" si="200"/>
        <v/>
      </c>
      <c r="AA600" s="26" t="str">
        <f t="shared" si="201"/>
        <v/>
      </c>
      <c r="AB600" s="26" t="str">
        <f t="shared" si="202"/>
        <v/>
      </c>
      <c r="AC600" s="26" t="str">
        <f t="shared" si="203"/>
        <v/>
      </c>
      <c r="AD600" s="26" t="str">
        <f>IF(OR(ISBLANK(U600),ISBLANK(Q600),U600="-"),"",IF(ISNA(MATCH(U600,libtwolang,0)),FALSE,IF(AND(Z600=TRUE,INDEX(codetform,MATCH(Qualifikation!Q600,libtform,0))&gt;=10311000,INDEX(codetform,MATCH(Qualifikation!Q600,libtform,0))&lt;=10319900),IF(AND(INDEX(codetwolang,MATCH(Qualifikation!U600,libtwolang,0))&gt;=1,INDEX(codetwolang,MATCH(Qualifikation!U600,libtwolang,0))&lt;=999),TRUE,FALSE),IF(AND(INDEX(codetwolang,MATCH(Qualifikation!U600,libtwolang,0))&gt;=10,INDEX(codetwolang,MATCH(Qualifikation!U600,libtwolang,0))&lt;=99),FALSE,TRUE))))</f>
        <v/>
      </c>
      <c r="AE600" s="26" t="str">
        <f t="shared" si="217"/>
        <v/>
      </c>
      <c r="AF600" s="62" t="str">
        <f t="shared" si="204"/>
        <v/>
      </c>
    </row>
    <row r="601" spans="1:32" x14ac:dyDescent="0.2">
      <c r="A601" s="46" t="str">
        <f t="shared" si="218"/>
        <v/>
      </c>
      <c r="B601" s="46" t="str">
        <f t="shared" si="205"/>
        <v/>
      </c>
      <c r="C601" s="71" t="str">
        <f t="shared" si="206"/>
        <v/>
      </c>
      <c r="D601" s="62" t="str">
        <f t="shared" si="207"/>
        <v/>
      </c>
      <c r="E601" s="62" t="str">
        <f t="shared" si="208"/>
        <v/>
      </c>
      <c r="F601" s="72" t="str">
        <f t="shared" si="209"/>
        <v/>
      </c>
      <c r="G601" s="72" t="str">
        <f t="shared" si="210"/>
        <v/>
      </c>
      <c r="H601" s="63" t="str">
        <f t="shared" si="211"/>
        <v/>
      </c>
      <c r="I601" s="63" t="str">
        <f t="shared" si="212"/>
        <v/>
      </c>
      <c r="J601" s="70" t="str">
        <f t="shared" si="213"/>
        <v/>
      </c>
      <c r="K601" s="70" t="str">
        <f t="shared" si="214"/>
        <v/>
      </c>
      <c r="L601" s="122" t="str">
        <f t="shared" si="215"/>
        <v/>
      </c>
      <c r="M601" s="122" t="str">
        <f t="shared" si="216"/>
        <v/>
      </c>
      <c r="N601" s="121" t="str">
        <f>IF(B601&lt;&gt;"",IF(INDEX(ctrlage,B601)=TRUE,Lieferung!$B$15-(YEAR(INDEX(pgebdat,B601))),""),"")</f>
        <v/>
      </c>
      <c r="O601" s="115"/>
      <c r="P601" s="113"/>
      <c r="Q601" s="116"/>
      <c r="R601" s="149"/>
      <c r="S601" s="116"/>
      <c r="T601" s="116"/>
      <c r="U601" s="116"/>
      <c r="V601" s="113"/>
      <c r="W601" s="155" t="str">
        <f t="shared" si="219"/>
        <v/>
      </c>
      <c r="X601" s="26" t="str">
        <f t="shared" si="198"/>
        <v/>
      </c>
      <c r="Y601" s="26" t="str">
        <f t="shared" si="199"/>
        <v/>
      </c>
      <c r="Z601" s="26" t="str">
        <f t="shared" si="200"/>
        <v/>
      </c>
      <c r="AA601" s="26" t="str">
        <f t="shared" si="201"/>
        <v/>
      </c>
      <c r="AB601" s="26" t="str">
        <f t="shared" si="202"/>
        <v/>
      </c>
      <c r="AC601" s="26" t="str">
        <f t="shared" si="203"/>
        <v/>
      </c>
      <c r="AD601" s="26" t="str">
        <f>IF(OR(ISBLANK(U601),ISBLANK(Q601),U601="-"),"",IF(ISNA(MATCH(U601,libtwolang,0)),FALSE,IF(AND(Z601=TRUE,INDEX(codetform,MATCH(Qualifikation!Q601,libtform,0))&gt;=10311000,INDEX(codetform,MATCH(Qualifikation!Q601,libtform,0))&lt;=10319900),IF(AND(INDEX(codetwolang,MATCH(Qualifikation!U601,libtwolang,0))&gt;=1,INDEX(codetwolang,MATCH(Qualifikation!U601,libtwolang,0))&lt;=999),TRUE,FALSE),IF(AND(INDEX(codetwolang,MATCH(Qualifikation!U601,libtwolang,0))&gt;=10,INDEX(codetwolang,MATCH(Qualifikation!U601,libtwolang,0))&lt;=99),FALSE,TRUE))))</f>
        <v/>
      </c>
      <c r="AE601" s="26" t="str">
        <f t="shared" si="217"/>
        <v/>
      </c>
      <c r="AF601" s="62" t="str">
        <f t="shared" si="204"/>
        <v/>
      </c>
    </row>
    <row r="602" spans="1:32" x14ac:dyDescent="0.2">
      <c r="A602" s="46" t="str">
        <f t="shared" si="218"/>
        <v/>
      </c>
      <c r="B602" s="46" t="str">
        <f t="shared" si="205"/>
        <v/>
      </c>
      <c r="C602" s="71" t="str">
        <f t="shared" si="206"/>
        <v/>
      </c>
      <c r="D602" s="62" t="str">
        <f t="shared" si="207"/>
        <v/>
      </c>
      <c r="E602" s="62" t="str">
        <f t="shared" si="208"/>
        <v/>
      </c>
      <c r="F602" s="72" t="str">
        <f t="shared" si="209"/>
        <v/>
      </c>
      <c r="G602" s="72" t="str">
        <f t="shared" si="210"/>
        <v/>
      </c>
      <c r="H602" s="63" t="str">
        <f t="shared" si="211"/>
        <v/>
      </c>
      <c r="I602" s="63" t="str">
        <f t="shared" si="212"/>
        <v/>
      </c>
      <c r="J602" s="70" t="str">
        <f t="shared" si="213"/>
        <v/>
      </c>
      <c r="K602" s="70" t="str">
        <f t="shared" si="214"/>
        <v/>
      </c>
      <c r="L602" s="122" t="str">
        <f t="shared" si="215"/>
        <v/>
      </c>
      <c r="M602" s="122" t="str">
        <f t="shared" si="216"/>
        <v/>
      </c>
      <c r="N602" s="121" t="str">
        <f>IF(B602&lt;&gt;"",IF(INDEX(ctrlage,B602)=TRUE,Lieferung!$B$15-(YEAR(INDEX(pgebdat,B602))),""),"")</f>
        <v/>
      </c>
      <c r="O602" s="115"/>
      <c r="P602" s="113"/>
      <c r="Q602" s="116"/>
      <c r="R602" s="149"/>
      <c r="S602" s="116"/>
      <c r="T602" s="116"/>
      <c r="U602" s="116"/>
      <c r="V602" s="113"/>
      <c r="W602" s="155" t="str">
        <f t="shared" si="219"/>
        <v/>
      </c>
      <c r="X602" s="26" t="str">
        <f t="shared" si="198"/>
        <v/>
      </c>
      <c r="Y602" s="26" t="str">
        <f t="shared" si="199"/>
        <v/>
      </c>
      <c r="Z602" s="26" t="str">
        <f t="shared" si="200"/>
        <v/>
      </c>
      <c r="AA602" s="26" t="str">
        <f t="shared" si="201"/>
        <v/>
      </c>
      <c r="AB602" s="26" t="str">
        <f t="shared" si="202"/>
        <v/>
      </c>
      <c r="AC602" s="26" t="str">
        <f t="shared" si="203"/>
        <v/>
      </c>
      <c r="AD602" s="26" t="str">
        <f>IF(OR(ISBLANK(U602),ISBLANK(Q602),U602="-"),"",IF(ISNA(MATCH(U602,libtwolang,0)),FALSE,IF(AND(Z602=TRUE,INDEX(codetform,MATCH(Qualifikation!Q602,libtform,0))&gt;=10311000,INDEX(codetform,MATCH(Qualifikation!Q602,libtform,0))&lt;=10319900),IF(AND(INDEX(codetwolang,MATCH(Qualifikation!U602,libtwolang,0))&gt;=1,INDEX(codetwolang,MATCH(Qualifikation!U602,libtwolang,0))&lt;=999),TRUE,FALSE),IF(AND(INDEX(codetwolang,MATCH(Qualifikation!U602,libtwolang,0))&gt;=10,INDEX(codetwolang,MATCH(Qualifikation!U602,libtwolang,0))&lt;=99),FALSE,TRUE))))</f>
        <v/>
      </c>
      <c r="AE602" s="26" t="str">
        <f t="shared" si="217"/>
        <v/>
      </c>
      <c r="AF602" s="62" t="str">
        <f t="shared" si="204"/>
        <v/>
      </c>
    </row>
    <row r="603" spans="1:32" x14ac:dyDescent="0.2">
      <c r="A603" s="46" t="str">
        <f t="shared" si="218"/>
        <v/>
      </c>
      <c r="B603" s="46" t="str">
        <f t="shared" si="205"/>
        <v/>
      </c>
      <c r="C603" s="71" t="str">
        <f t="shared" si="206"/>
        <v/>
      </c>
      <c r="D603" s="62" t="str">
        <f t="shared" si="207"/>
        <v/>
      </c>
      <c r="E603" s="62" t="str">
        <f t="shared" si="208"/>
        <v/>
      </c>
      <c r="F603" s="72" t="str">
        <f t="shared" si="209"/>
        <v/>
      </c>
      <c r="G603" s="72" t="str">
        <f t="shared" si="210"/>
        <v/>
      </c>
      <c r="H603" s="63" t="str">
        <f t="shared" si="211"/>
        <v/>
      </c>
      <c r="I603" s="63" t="str">
        <f t="shared" si="212"/>
        <v/>
      </c>
      <c r="J603" s="70" t="str">
        <f t="shared" si="213"/>
        <v/>
      </c>
      <c r="K603" s="70" t="str">
        <f t="shared" si="214"/>
        <v/>
      </c>
      <c r="L603" s="122" t="str">
        <f t="shared" si="215"/>
        <v/>
      </c>
      <c r="M603" s="122" t="str">
        <f t="shared" si="216"/>
        <v/>
      </c>
      <c r="N603" s="121" t="str">
        <f>IF(B603&lt;&gt;"",IF(INDEX(ctrlage,B603)=TRUE,Lieferung!$B$15-(YEAR(INDEX(pgebdat,B603))),""),"")</f>
        <v/>
      </c>
      <c r="O603" s="115"/>
      <c r="P603" s="113"/>
      <c r="Q603" s="116"/>
      <c r="R603" s="149"/>
      <c r="S603" s="116"/>
      <c r="T603" s="116"/>
      <c r="U603" s="116"/>
      <c r="V603" s="113"/>
      <c r="W603" s="155" t="str">
        <f t="shared" si="219"/>
        <v/>
      </c>
      <c r="X603" s="26" t="str">
        <f t="shared" si="198"/>
        <v/>
      </c>
      <c r="Y603" s="26" t="str">
        <f t="shared" si="199"/>
        <v/>
      </c>
      <c r="Z603" s="26" t="str">
        <f t="shared" si="200"/>
        <v/>
      </c>
      <c r="AA603" s="26" t="str">
        <f t="shared" si="201"/>
        <v/>
      </c>
      <c r="AB603" s="26" t="str">
        <f t="shared" si="202"/>
        <v/>
      </c>
      <c r="AC603" s="26" t="str">
        <f t="shared" si="203"/>
        <v/>
      </c>
      <c r="AD603" s="26" t="str">
        <f>IF(OR(ISBLANK(U603),ISBLANK(Q603),U603="-"),"",IF(ISNA(MATCH(U603,libtwolang,0)),FALSE,IF(AND(Z603=TRUE,INDEX(codetform,MATCH(Qualifikation!Q603,libtform,0))&gt;=10311000,INDEX(codetform,MATCH(Qualifikation!Q603,libtform,0))&lt;=10319900),IF(AND(INDEX(codetwolang,MATCH(Qualifikation!U603,libtwolang,0))&gt;=1,INDEX(codetwolang,MATCH(Qualifikation!U603,libtwolang,0))&lt;=999),TRUE,FALSE),IF(AND(INDEX(codetwolang,MATCH(Qualifikation!U603,libtwolang,0))&gt;=10,INDEX(codetwolang,MATCH(Qualifikation!U603,libtwolang,0))&lt;=99),FALSE,TRUE))))</f>
        <v/>
      </c>
      <c r="AE603" s="26" t="str">
        <f t="shared" si="217"/>
        <v/>
      </c>
      <c r="AF603" s="62" t="str">
        <f t="shared" si="204"/>
        <v/>
      </c>
    </row>
    <row r="604" spans="1:32" x14ac:dyDescent="0.2">
      <c r="A604" s="46" t="str">
        <f t="shared" si="218"/>
        <v/>
      </c>
      <c r="B604" s="46" t="str">
        <f t="shared" si="205"/>
        <v/>
      </c>
      <c r="C604" s="71" t="str">
        <f t="shared" si="206"/>
        <v/>
      </c>
      <c r="D604" s="62" t="str">
        <f t="shared" si="207"/>
        <v/>
      </c>
      <c r="E604" s="62" t="str">
        <f t="shared" si="208"/>
        <v/>
      </c>
      <c r="F604" s="72" t="str">
        <f t="shared" si="209"/>
        <v/>
      </c>
      <c r="G604" s="72" t="str">
        <f t="shared" si="210"/>
        <v/>
      </c>
      <c r="H604" s="63" t="str">
        <f t="shared" si="211"/>
        <v/>
      </c>
      <c r="I604" s="63" t="str">
        <f t="shared" si="212"/>
        <v/>
      </c>
      <c r="J604" s="70" t="str">
        <f t="shared" si="213"/>
        <v/>
      </c>
      <c r="K604" s="70" t="str">
        <f t="shared" si="214"/>
        <v/>
      </c>
      <c r="L604" s="122" t="str">
        <f t="shared" si="215"/>
        <v/>
      </c>
      <c r="M604" s="122" t="str">
        <f t="shared" si="216"/>
        <v/>
      </c>
      <c r="N604" s="121" t="str">
        <f>IF(B604&lt;&gt;"",IF(INDEX(ctrlage,B604)=TRUE,Lieferung!$B$15-(YEAR(INDEX(pgebdat,B604))),""),"")</f>
        <v/>
      </c>
      <c r="O604" s="115"/>
      <c r="P604" s="113"/>
      <c r="Q604" s="116"/>
      <c r="R604" s="149"/>
      <c r="S604" s="116"/>
      <c r="T604" s="116"/>
      <c r="U604" s="116"/>
      <c r="V604" s="113"/>
      <c r="W604" s="155" t="str">
        <f t="shared" si="219"/>
        <v/>
      </c>
      <c r="X604" s="26" t="str">
        <f t="shared" si="198"/>
        <v/>
      </c>
      <c r="Y604" s="26" t="str">
        <f t="shared" si="199"/>
        <v/>
      </c>
      <c r="Z604" s="26" t="str">
        <f t="shared" si="200"/>
        <v/>
      </c>
      <c r="AA604" s="26" t="str">
        <f t="shared" si="201"/>
        <v/>
      </c>
      <c r="AB604" s="26" t="str">
        <f t="shared" si="202"/>
        <v/>
      </c>
      <c r="AC604" s="26" t="str">
        <f t="shared" si="203"/>
        <v/>
      </c>
      <c r="AD604" s="26" t="str">
        <f>IF(OR(ISBLANK(U604),ISBLANK(Q604),U604="-"),"",IF(ISNA(MATCH(U604,libtwolang,0)),FALSE,IF(AND(Z604=TRUE,INDEX(codetform,MATCH(Qualifikation!Q604,libtform,0))&gt;=10311000,INDEX(codetform,MATCH(Qualifikation!Q604,libtform,0))&lt;=10319900),IF(AND(INDEX(codetwolang,MATCH(Qualifikation!U604,libtwolang,0))&gt;=1,INDEX(codetwolang,MATCH(Qualifikation!U604,libtwolang,0))&lt;=999),TRUE,FALSE),IF(AND(INDEX(codetwolang,MATCH(Qualifikation!U604,libtwolang,0))&gt;=10,INDEX(codetwolang,MATCH(Qualifikation!U604,libtwolang,0))&lt;=99),FALSE,TRUE))))</f>
        <v/>
      </c>
      <c r="AE604" s="26" t="str">
        <f t="shared" si="217"/>
        <v/>
      </c>
      <c r="AF604" s="62" t="str">
        <f t="shared" si="204"/>
        <v/>
      </c>
    </row>
    <row r="605" spans="1:32" x14ac:dyDescent="0.2">
      <c r="A605" s="46" t="str">
        <f t="shared" si="218"/>
        <v/>
      </c>
      <c r="B605" s="46" t="str">
        <f t="shared" si="205"/>
        <v/>
      </c>
      <c r="C605" s="71" t="str">
        <f t="shared" si="206"/>
        <v/>
      </c>
      <c r="D605" s="62" t="str">
        <f t="shared" si="207"/>
        <v/>
      </c>
      <c r="E605" s="62" t="str">
        <f t="shared" si="208"/>
        <v/>
      </c>
      <c r="F605" s="72" t="str">
        <f t="shared" si="209"/>
        <v/>
      </c>
      <c r="G605" s="72" t="str">
        <f t="shared" si="210"/>
        <v/>
      </c>
      <c r="H605" s="63" t="str">
        <f t="shared" si="211"/>
        <v/>
      </c>
      <c r="I605" s="63" t="str">
        <f t="shared" si="212"/>
        <v/>
      </c>
      <c r="J605" s="70" t="str">
        <f t="shared" si="213"/>
        <v/>
      </c>
      <c r="K605" s="70" t="str">
        <f t="shared" si="214"/>
        <v/>
      </c>
      <c r="L605" s="122" t="str">
        <f t="shared" si="215"/>
        <v/>
      </c>
      <c r="M605" s="122" t="str">
        <f t="shared" si="216"/>
        <v/>
      </c>
      <c r="N605" s="121" t="str">
        <f>IF(B605&lt;&gt;"",IF(INDEX(ctrlage,B605)=TRUE,Lieferung!$B$15-(YEAR(INDEX(pgebdat,B605))),""),"")</f>
        <v/>
      </c>
      <c r="O605" s="115"/>
      <c r="P605" s="113"/>
      <c r="Q605" s="116"/>
      <c r="R605" s="149"/>
      <c r="S605" s="116"/>
      <c r="T605" s="116"/>
      <c r="U605" s="116"/>
      <c r="V605" s="113"/>
      <c r="W605" s="155" t="str">
        <f t="shared" si="219"/>
        <v/>
      </c>
      <c r="X605" s="26" t="str">
        <f t="shared" si="198"/>
        <v/>
      </c>
      <c r="Y605" s="26" t="str">
        <f t="shared" si="199"/>
        <v/>
      </c>
      <c r="Z605" s="26" t="str">
        <f t="shared" si="200"/>
        <v/>
      </c>
      <c r="AA605" s="26" t="str">
        <f t="shared" si="201"/>
        <v/>
      </c>
      <c r="AB605" s="26" t="str">
        <f t="shared" si="202"/>
        <v/>
      </c>
      <c r="AC605" s="26" t="str">
        <f t="shared" si="203"/>
        <v/>
      </c>
      <c r="AD605" s="26" t="str">
        <f>IF(OR(ISBLANK(U605),ISBLANK(Q605),U605="-"),"",IF(ISNA(MATCH(U605,libtwolang,0)),FALSE,IF(AND(Z605=TRUE,INDEX(codetform,MATCH(Qualifikation!Q605,libtform,0))&gt;=10311000,INDEX(codetform,MATCH(Qualifikation!Q605,libtform,0))&lt;=10319900),IF(AND(INDEX(codetwolang,MATCH(Qualifikation!U605,libtwolang,0))&gt;=1,INDEX(codetwolang,MATCH(Qualifikation!U605,libtwolang,0))&lt;=999),TRUE,FALSE),IF(AND(INDEX(codetwolang,MATCH(Qualifikation!U605,libtwolang,0))&gt;=10,INDEX(codetwolang,MATCH(Qualifikation!U605,libtwolang,0))&lt;=99),FALSE,TRUE))))</f>
        <v/>
      </c>
      <c r="AE605" s="26" t="str">
        <f t="shared" si="217"/>
        <v/>
      </c>
      <c r="AF605" s="62" t="str">
        <f t="shared" si="204"/>
        <v/>
      </c>
    </row>
    <row r="606" spans="1:32" x14ac:dyDescent="0.2">
      <c r="A606" s="46" t="str">
        <f t="shared" si="218"/>
        <v/>
      </c>
      <c r="B606" s="46" t="str">
        <f t="shared" si="205"/>
        <v/>
      </c>
      <c r="C606" s="71" t="str">
        <f t="shared" si="206"/>
        <v/>
      </c>
      <c r="D606" s="62" t="str">
        <f t="shared" si="207"/>
        <v/>
      </c>
      <c r="E606" s="62" t="str">
        <f t="shared" si="208"/>
        <v/>
      </c>
      <c r="F606" s="72" t="str">
        <f t="shared" si="209"/>
        <v/>
      </c>
      <c r="G606" s="72" t="str">
        <f t="shared" si="210"/>
        <v/>
      </c>
      <c r="H606" s="63" t="str">
        <f t="shared" si="211"/>
        <v/>
      </c>
      <c r="I606" s="63" t="str">
        <f t="shared" si="212"/>
        <v/>
      </c>
      <c r="J606" s="70" t="str">
        <f t="shared" si="213"/>
        <v/>
      </c>
      <c r="K606" s="70" t="str">
        <f t="shared" si="214"/>
        <v/>
      </c>
      <c r="L606" s="122" t="str">
        <f t="shared" si="215"/>
        <v/>
      </c>
      <c r="M606" s="122" t="str">
        <f t="shared" si="216"/>
        <v/>
      </c>
      <c r="N606" s="121" t="str">
        <f>IF(B606&lt;&gt;"",IF(INDEX(ctrlage,B606)=TRUE,Lieferung!$B$15-(YEAR(INDEX(pgebdat,B606))),""),"")</f>
        <v/>
      </c>
      <c r="O606" s="115"/>
      <c r="P606" s="113"/>
      <c r="Q606" s="116"/>
      <c r="R606" s="149"/>
      <c r="S606" s="116"/>
      <c r="T606" s="116"/>
      <c r="U606" s="116"/>
      <c r="V606" s="113"/>
      <c r="W606" s="155" t="str">
        <f t="shared" si="219"/>
        <v/>
      </c>
      <c r="X606" s="26" t="str">
        <f t="shared" si="198"/>
        <v/>
      </c>
      <c r="Y606" s="26" t="str">
        <f t="shared" si="199"/>
        <v/>
      </c>
      <c r="Z606" s="26" t="str">
        <f t="shared" si="200"/>
        <v/>
      </c>
      <c r="AA606" s="26" t="str">
        <f t="shared" si="201"/>
        <v/>
      </c>
      <c r="AB606" s="26" t="str">
        <f t="shared" si="202"/>
        <v/>
      </c>
      <c r="AC606" s="26" t="str">
        <f t="shared" si="203"/>
        <v/>
      </c>
      <c r="AD606" s="26" t="str">
        <f>IF(OR(ISBLANK(U606),ISBLANK(Q606),U606="-"),"",IF(ISNA(MATCH(U606,libtwolang,0)),FALSE,IF(AND(Z606=TRUE,INDEX(codetform,MATCH(Qualifikation!Q606,libtform,0))&gt;=10311000,INDEX(codetform,MATCH(Qualifikation!Q606,libtform,0))&lt;=10319900),IF(AND(INDEX(codetwolang,MATCH(Qualifikation!U606,libtwolang,0))&gt;=1,INDEX(codetwolang,MATCH(Qualifikation!U606,libtwolang,0))&lt;=999),TRUE,FALSE),IF(AND(INDEX(codetwolang,MATCH(Qualifikation!U606,libtwolang,0))&gt;=10,INDEX(codetwolang,MATCH(Qualifikation!U606,libtwolang,0))&lt;=99),FALSE,TRUE))))</f>
        <v/>
      </c>
      <c r="AE606" s="26" t="str">
        <f t="shared" si="217"/>
        <v/>
      </c>
      <c r="AF606" s="62" t="str">
        <f t="shared" si="204"/>
        <v/>
      </c>
    </row>
    <row r="607" spans="1:32" x14ac:dyDescent="0.2">
      <c r="A607" s="46" t="str">
        <f t="shared" si="218"/>
        <v/>
      </c>
      <c r="B607" s="46" t="str">
        <f t="shared" si="205"/>
        <v/>
      </c>
      <c r="C607" s="71" t="str">
        <f t="shared" si="206"/>
        <v/>
      </c>
      <c r="D607" s="62" t="str">
        <f t="shared" si="207"/>
        <v/>
      </c>
      <c r="E607" s="62" t="str">
        <f t="shared" si="208"/>
        <v/>
      </c>
      <c r="F607" s="72" t="str">
        <f t="shared" si="209"/>
        <v/>
      </c>
      <c r="G607" s="72" t="str">
        <f t="shared" si="210"/>
        <v/>
      </c>
      <c r="H607" s="63" t="str">
        <f t="shared" si="211"/>
        <v/>
      </c>
      <c r="I607" s="63" t="str">
        <f t="shared" si="212"/>
        <v/>
      </c>
      <c r="J607" s="70" t="str">
        <f t="shared" si="213"/>
        <v/>
      </c>
      <c r="K607" s="70" t="str">
        <f t="shared" si="214"/>
        <v/>
      </c>
      <c r="L607" s="122" t="str">
        <f t="shared" si="215"/>
        <v/>
      </c>
      <c r="M607" s="122" t="str">
        <f t="shared" si="216"/>
        <v/>
      </c>
      <c r="N607" s="121" t="str">
        <f>IF(B607&lt;&gt;"",IF(INDEX(ctrlage,B607)=TRUE,Lieferung!$B$15-(YEAR(INDEX(pgebdat,B607))),""),"")</f>
        <v/>
      </c>
      <c r="O607" s="115"/>
      <c r="P607" s="113"/>
      <c r="Q607" s="116"/>
      <c r="R607" s="149"/>
      <c r="S607" s="116"/>
      <c r="T607" s="116"/>
      <c r="U607" s="116"/>
      <c r="V607" s="113"/>
      <c r="W607" s="155" t="str">
        <f t="shared" si="219"/>
        <v/>
      </c>
      <c r="X607" s="26" t="str">
        <f t="shared" si="198"/>
        <v/>
      </c>
      <c r="Y607" s="26" t="str">
        <f t="shared" si="199"/>
        <v/>
      </c>
      <c r="Z607" s="26" t="str">
        <f t="shared" si="200"/>
        <v/>
      </c>
      <c r="AA607" s="26" t="str">
        <f t="shared" si="201"/>
        <v/>
      </c>
      <c r="AB607" s="26" t="str">
        <f t="shared" si="202"/>
        <v/>
      </c>
      <c r="AC607" s="26" t="str">
        <f t="shared" si="203"/>
        <v/>
      </c>
      <c r="AD607" s="26" t="str">
        <f>IF(OR(ISBLANK(U607),ISBLANK(Q607),U607="-"),"",IF(ISNA(MATCH(U607,libtwolang,0)),FALSE,IF(AND(Z607=TRUE,INDEX(codetform,MATCH(Qualifikation!Q607,libtform,0))&gt;=10311000,INDEX(codetform,MATCH(Qualifikation!Q607,libtform,0))&lt;=10319900),IF(AND(INDEX(codetwolang,MATCH(Qualifikation!U607,libtwolang,0))&gt;=1,INDEX(codetwolang,MATCH(Qualifikation!U607,libtwolang,0))&lt;=999),TRUE,FALSE),IF(AND(INDEX(codetwolang,MATCH(Qualifikation!U607,libtwolang,0))&gt;=10,INDEX(codetwolang,MATCH(Qualifikation!U607,libtwolang,0))&lt;=99),FALSE,TRUE))))</f>
        <v/>
      </c>
      <c r="AE607" s="26" t="str">
        <f t="shared" si="217"/>
        <v/>
      </c>
      <c r="AF607" s="62" t="str">
        <f t="shared" si="204"/>
        <v/>
      </c>
    </row>
    <row r="608" spans="1:32" x14ac:dyDescent="0.2">
      <c r="A608" s="46" t="str">
        <f t="shared" si="218"/>
        <v/>
      </c>
      <c r="B608" s="46" t="str">
        <f t="shared" si="205"/>
        <v/>
      </c>
      <c r="C608" s="71" t="str">
        <f t="shared" si="206"/>
        <v/>
      </c>
      <c r="D608" s="62" t="str">
        <f t="shared" si="207"/>
        <v/>
      </c>
      <c r="E608" s="62" t="str">
        <f t="shared" si="208"/>
        <v/>
      </c>
      <c r="F608" s="72" t="str">
        <f t="shared" si="209"/>
        <v/>
      </c>
      <c r="G608" s="72" t="str">
        <f t="shared" si="210"/>
        <v/>
      </c>
      <c r="H608" s="63" t="str">
        <f t="shared" si="211"/>
        <v/>
      </c>
      <c r="I608" s="63" t="str">
        <f t="shared" si="212"/>
        <v/>
      </c>
      <c r="J608" s="70" t="str">
        <f t="shared" si="213"/>
        <v/>
      </c>
      <c r="K608" s="70" t="str">
        <f t="shared" si="214"/>
        <v/>
      </c>
      <c r="L608" s="122" t="str">
        <f t="shared" si="215"/>
        <v/>
      </c>
      <c r="M608" s="122" t="str">
        <f t="shared" si="216"/>
        <v/>
      </c>
      <c r="N608" s="121" t="str">
        <f>IF(B608&lt;&gt;"",IF(INDEX(ctrlage,B608)=TRUE,Lieferung!$B$15-(YEAR(INDEX(pgebdat,B608))),""),"")</f>
        <v/>
      </c>
      <c r="O608" s="115"/>
      <c r="P608" s="113"/>
      <c r="Q608" s="116"/>
      <c r="R608" s="149"/>
      <c r="S608" s="116"/>
      <c r="T608" s="116"/>
      <c r="U608" s="116"/>
      <c r="V608" s="113"/>
      <c r="W608" s="155" t="str">
        <f t="shared" si="219"/>
        <v/>
      </c>
      <c r="X608" s="26" t="str">
        <f t="shared" si="198"/>
        <v/>
      </c>
      <c r="Y608" s="26" t="str">
        <f t="shared" si="199"/>
        <v/>
      </c>
      <c r="Z608" s="26" t="str">
        <f t="shared" si="200"/>
        <v/>
      </c>
      <c r="AA608" s="26" t="str">
        <f t="shared" si="201"/>
        <v/>
      </c>
      <c r="AB608" s="26" t="str">
        <f t="shared" si="202"/>
        <v/>
      </c>
      <c r="AC608" s="26" t="str">
        <f t="shared" si="203"/>
        <v/>
      </c>
      <c r="AD608" s="26" t="str">
        <f>IF(OR(ISBLANK(U608),ISBLANK(Q608),U608="-"),"",IF(ISNA(MATCH(U608,libtwolang,0)),FALSE,IF(AND(Z608=TRUE,INDEX(codetform,MATCH(Qualifikation!Q608,libtform,0))&gt;=10311000,INDEX(codetform,MATCH(Qualifikation!Q608,libtform,0))&lt;=10319900),IF(AND(INDEX(codetwolang,MATCH(Qualifikation!U608,libtwolang,0))&gt;=1,INDEX(codetwolang,MATCH(Qualifikation!U608,libtwolang,0))&lt;=999),TRUE,FALSE),IF(AND(INDEX(codetwolang,MATCH(Qualifikation!U608,libtwolang,0))&gt;=10,INDEX(codetwolang,MATCH(Qualifikation!U608,libtwolang,0))&lt;=99),FALSE,TRUE))))</f>
        <v/>
      </c>
      <c r="AE608" s="26" t="str">
        <f t="shared" si="217"/>
        <v/>
      </c>
      <c r="AF608" s="62" t="str">
        <f t="shared" si="204"/>
        <v/>
      </c>
    </row>
    <row r="609" spans="1:32" x14ac:dyDescent="0.2">
      <c r="A609" s="46" t="str">
        <f t="shared" si="218"/>
        <v/>
      </c>
      <c r="B609" s="46" t="str">
        <f t="shared" si="205"/>
        <v/>
      </c>
      <c r="C609" s="71" t="str">
        <f t="shared" si="206"/>
        <v/>
      </c>
      <c r="D609" s="62" t="str">
        <f t="shared" si="207"/>
        <v/>
      </c>
      <c r="E609" s="62" t="str">
        <f t="shared" si="208"/>
        <v/>
      </c>
      <c r="F609" s="72" t="str">
        <f t="shared" si="209"/>
        <v/>
      </c>
      <c r="G609" s="72" t="str">
        <f t="shared" si="210"/>
        <v/>
      </c>
      <c r="H609" s="63" t="str">
        <f t="shared" si="211"/>
        <v/>
      </c>
      <c r="I609" s="63" t="str">
        <f t="shared" si="212"/>
        <v/>
      </c>
      <c r="J609" s="70" t="str">
        <f t="shared" si="213"/>
        <v/>
      </c>
      <c r="K609" s="70" t="str">
        <f t="shared" si="214"/>
        <v/>
      </c>
      <c r="L609" s="122" t="str">
        <f t="shared" si="215"/>
        <v/>
      </c>
      <c r="M609" s="122" t="str">
        <f t="shared" si="216"/>
        <v/>
      </c>
      <c r="N609" s="121" t="str">
        <f>IF(B609&lt;&gt;"",IF(INDEX(ctrlage,B609)=TRUE,Lieferung!$B$15-(YEAR(INDEX(pgebdat,B609))),""),"")</f>
        <v/>
      </c>
      <c r="O609" s="115"/>
      <c r="P609" s="113"/>
      <c r="Q609" s="116"/>
      <c r="R609" s="149"/>
      <c r="S609" s="116"/>
      <c r="T609" s="116"/>
      <c r="U609" s="116"/>
      <c r="V609" s="113"/>
      <c r="W609" s="155" t="str">
        <f t="shared" si="219"/>
        <v/>
      </c>
      <c r="X609" s="26" t="str">
        <f t="shared" si="198"/>
        <v/>
      </c>
      <c r="Y609" s="26" t="str">
        <f t="shared" si="199"/>
        <v/>
      </c>
      <c r="Z609" s="26" t="str">
        <f t="shared" si="200"/>
        <v/>
      </c>
      <c r="AA609" s="26" t="str">
        <f t="shared" si="201"/>
        <v/>
      </c>
      <c r="AB609" s="26" t="str">
        <f t="shared" si="202"/>
        <v/>
      </c>
      <c r="AC609" s="26" t="str">
        <f t="shared" si="203"/>
        <v/>
      </c>
      <c r="AD609" s="26" t="str">
        <f>IF(OR(ISBLANK(U609),ISBLANK(Q609),U609="-"),"",IF(ISNA(MATCH(U609,libtwolang,0)),FALSE,IF(AND(Z609=TRUE,INDEX(codetform,MATCH(Qualifikation!Q609,libtform,0))&gt;=10311000,INDEX(codetform,MATCH(Qualifikation!Q609,libtform,0))&lt;=10319900),IF(AND(INDEX(codetwolang,MATCH(Qualifikation!U609,libtwolang,0))&gt;=1,INDEX(codetwolang,MATCH(Qualifikation!U609,libtwolang,0))&lt;=999),TRUE,FALSE),IF(AND(INDEX(codetwolang,MATCH(Qualifikation!U609,libtwolang,0))&gt;=10,INDEX(codetwolang,MATCH(Qualifikation!U609,libtwolang,0))&lt;=99),FALSE,TRUE))))</f>
        <v/>
      </c>
      <c r="AE609" s="26" t="str">
        <f t="shared" si="217"/>
        <v/>
      </c>
      <c r="AF609" s="62" t="str">
        <f t="shared" si="204"/>
        <v/>
      </c>
    </row>
    <row r="610" spans="1:32" x14ac:dyDescent="0.2">
      <c r="A610" s="46" t="str">
        <f t="shared" si="218"/>
        <v/>
      </c>
      <c r="B610" s="46" t="str">
        <f t="shared" si="205"/>
        <v/>
      </c>
      <c r="C610" s="71" t="str">
        <f t="shared" si="206"/>
        <v/>
      </c>
      <c r="D610" s="62" t="str">
        <f t="shared" si="207"/>
        <v/>
      </c>
      <c r="E610" s="62" t="str">
        <f t="shared" si="208"/>
        <v/>
      </c>
      <c r="F610" s="72" t="str">
        <f t="shared" si="209"/>
        <v/>
      </c>
      <c r="G610" s="72" t="str">
        <f t="shared" si="210"/>
        <v/>
      </c>
      <c r="H610" s="63" t="str">
        <f t="shared" si="211"/>
        <v/>
      </c>
      <c r="I610" s="63" t="str">
        <f t="shared" si="212"/>
        <v/>
      </c>
      <c r="J610" s="70" t="str">
        <f t="shared" si="213"/>
        <v/>
      </c>
      <c r="K610" s="70" t="str">
        <f t="shared" si="214"/>
        <v/>
      </c>
      <c r="L610" s="122" t="str">
        <f t="shared" si="215"/>
        <v/>
      </c>
      <c r="M610" s="122" t="str">
        <f t="shared" si="216"/>
        <v/>
      </c>
      <c r="N610" s="121" t="str">
        <f>IF(B610&lt;&gt;"",IF(INDEX(ctrlage,B610)=TRUE,Lieferung!$B$15-(YEAR(INDEX(pgebdat,B610))),""),"")</f>
        <v/>
      </c>
      <c r="O610" s="115"/>
      <c r="P610" s="113"/>
      <c r="Q610" s="116"/>
      <c r="R610" s="149"/>
      <c r="S610" s="116"/>
      <c r="T610" s="116"/>
      <c r="U610" s="116"/>
      <c r="V610" s="113"/>
      <c r="W610" s="155" t="str">
        <f t="shared" si="219"/>
        <v/>
      </c>
      <c r="X610" s="26" t="str">
        <f t="shared" si="198"/>
        <v/>
      </c>
      <c r="Y610" s="26" t="str">
        <f t="shared" si="199"/>
        <v/>
      </c>
      <c r="Z610" s="26" t="str">
        <f t="shared" si="200"/>
        <v/>
      </c>
      <c r="AA610" s="26" t="str">
        <f t="shared" si="201"/>
        <v/>
      </c>
      <c r="AB610" s="26" t="str">
        <f t="shared" si="202"/>
        <v/>
      </c>
      <c r="AC610" s="26" t="str">
        <f t="shared" si="203"/>
        <v/>
      </c>
      <c r="AD610" s="26" t="str">
        <f>IF(OR(ISBLANK(U610),ISBLANK(Q610),U610="-"),"",IF(ISNA(MATCH(U610,libtwolang,0)),FALSE,IF(AND(Z610=TRUE,INDEX(codetform,MATCH(Qualifikation!Q610,libtform,0))&gt;=10311000,INDEX(codetform,MATCH(Qualifikation!Q610,libtform,0))&lt;=10319900),IF(AND(INDEX(codetwolang,MATCH(Qualifikation!U610,libtwolang,0))&gt;=1,INDEX(codetwolang,MATCH(Qualifikation!U610,libtwolang,0))&lt;=999),TRUE,FALSE),IF(AND(INDEX(codetwolang,MATCH(Qualifikation!U610,libtwolang,0))&gt;=10,INDEX(codetwolang,MATCH(Qualifikation!U610,libtwolang,0))&lt;=99),FALSE,TRUE))))</f>
        <v/>
      </c>
      <c r="AE610" s="26" t="str">
        <f t="shared" si="217"/>
        <v/>
      </c>
      <c r="AF610" s="62" t="str">
        <f t="shared" si="204"/>
        <v/>
      </c>
    </row>
    <row r="611" spans="1:32" x14ac:dyDescent="0.2">
      <c r="A611" s="46" t="str">
        <f t="shared" si="218"/>
        <v/>
      </c>
      <c r="B611" s="46" t="str">
        <f t="shared" si="205"/>
        <v/>
      </c>
      <c r="C611" s="71" t="str">
        <f t="shared" si="206"/>
        <v/>
      </c>
      <c r="D611" s="62" t="str">
        <f t="shared" si="207"/>
        <v/>
      </c>
      <c r="E611" s="62" t="str">
        <f t="shared" si="208"/>
        <v/>
      </c>
      <c r="F611" s="72" t="str">
        <f t="shared" si="209"/>
        <v/>
      </c>
      <c r="G611" s="72" t="str">
        <f t="shared" si="210"/>
        <v/>
      </c>
      <c r="H611" s="63" t="str">
        <f t="shared" si="211"/>
        <v/>
      </c>
      <c r="I611" s="63" t="str">
        <f t="shared" si="212"/>
        <v/>
      </c>
      <c r="J611" s="70" t="str">
        <f t="shared" si="213"/>
        <v/>
      </c>
      <c r="K611" s="70" t="str">
        <f t="shared" si="214"/>
        <v/>
      </c>
      <c r="L611" s="122" t="str">
        <f t="shared" si="215"/>
        <v/>
      </c>
      <c r="M611" s="122" t="str">
        <f t="shared" si="216"/>
        <v/>
      </c>
      <c r="N611" s="121" t="str">
        <f>IF(B611&lt;&gt;"",IF(INDEX(ctrlage,B611)=TRUE,Lieferung!$B$15-(YEAR(INDEX(pgebdat,B611))),""),"")</f>
        <v/>
      </c>
      <c r="O611" s="115"/>
      <c r="P611" s="113"/>
      <c r="Q611" s="116"/>
      <c r="R611" s="149"/>
      <c r="S611" s="116"/>
      <c r="T611" s="116"/>
      <c r="U611" s="116"/>
      <c r="V611" s="113"/>
      <c r="W611" s="155" t="str">
        <f t="shared" si="219"/>
        <v/>
      </c>
      <c r="X611" s="26" t="str">
        <f t="shared" si="198"/>
        <v/>
      </c>
      <c r="Y611" s="26" t="str">
        <f t="shared" si="199"/>
        <v/>
      </c>
      <c r="Z611" s="26" t="str">
        <f t="shared" si="200"/>
        <v/>
      </c>
      <c r="AA611" s="26" t="str">
        <f t="shared" si="201"/>
        <v/>
      </c>
      <c r="AB611" s="26" t="str">
        <f t="shared" si="202"/>
        <v/>
      </c>
      <c r="AC611" s="26" t="str">
        <f t="shared" si="203"/>
        <v/>
      </c>
      <c r="AD611" s="26" t="str">
        <f>IF(OR(ISBLANK(U611),ISBLANK(Q611),U611="-"),"",IF(ISNA(MATCH(U611,libtwolang,0)),FALSE,IF(AND(Z611=TRUE,INDEX(codetform,MATCH(Qualifikation!Q611,libtform,0))&gt;=10311000,INDEX(codetform,MATCH(Qualifikation!Q611,libtform,0))&lt;=10319900),IF(AND(INDEX(codetwolang,MATCH(Qualifikation!U611,libtwolang,0))&gt;=1,INDEX(codetwolang,MATCH(Qualifikation!U611,libtwolang,0))&lt;=999),TRUE,FALSE),IF(AND(INDEX(codetwolang,MATCH(Qualifikation!U611,libtwolang,0))&gt;=10,INDEX(codetwolang,MATCH(Qualifikation!U611,libtwolang,0))&lt;=99),FALSE,TRUE))))</f>
        <v/>
      </c>
      <c r="AE611" s="26" t="str">
        <f t="shared" si="217"/>
        <v/>
      </c>
      <c r="AF611" s="62" t="str">
        <f t="shared" si="204"/>
        <v/>
      </c>
    </row>
    <row r="612" spans="1:32" x14ac:dyDescent="0.2">
      <c r="A612" s="46" t="str">
        <f t="shared" si="218"/>
        <v/>
      </c>
      <c r="B612" s="46" t="str">
        <f t="shared" si="205"/>
        <v/>
      </c>
      <c r="C612" s="71" t="str">
        <f t="shared" si="206"/>
        <v/>
      </c>
      <c r="D612" s="62" t="str">
        <f t="shared" si="207"/>
        <v/>
      </c>
      <c r="E612" s="62" t="str">
        <f t="shared" si="208"/>
        <v/>
      </c>
      <c r="F612" s="72" t="str">
        <f t="shared" si="209"/>
        <v/>
      </c>
      <c r="G612" s="72" t="str">
        <f t="shared" si="210"/>
        <v/>
      </c>
      <c r="H612" s="63" t="str">
        <f t="shared" si="211"/>
        <v/>
      </c>
      <c r="I612" s="63" t="str">
        <f t="shared" si="212"/>
        <v/>
      </c>
      <c r="J612" s="70" t="str">
        <f t="shared" si="213"/>
        <v/>
      </c>
      <c r="K612" s="70" t="str">
        <f t="shared" si="214"/>
        <v/>
      </c>
      <c r="L612" s="122" t="str">
        <f t="shared" si="215"/>
        <v/>
      </c>
      <c r="M612" s="122" t="str">
        <f t="shared" si="216"/>
        <v/>
      </c>
      <c r="N612" s="121" t="str">
        <f>IF(B612&lt;&gt;"",IF(INDEX(ctrlage,B612)=TRUE,Lieferung!$B$15-(YEAR(INDEX(pgebdat,B612))),""),"")</f>
        <v/>
      </c>
      <c r="O612" s="115"/>
      <c r="P612" s="113"/>
      <c r="Q612" s="116"/>
      <c r="R612" s="149"/>
      <c r="S612" s="116"/>
      <c r="T612" s="116"/>
      <c r="U612" s="116"/>
      <c r="V612" s="113"/>
      <c r="W612" s="155" t="str">
        <f t="shared" si="219"/>
        <v/>
      </c>
      <c r="X612" s="26" t="str">
        <f t="shared" si="198"/>
        <v/>
      </c>
      <c r="Y612" s="26" t="str">
        <f t="shared" si="199"/>
        <v/>
      </c>
      <c r="Z612" s="26" t="str">
        <f t="shared" si="200"/>
        <v/>
      </c>
      <c r="AA612" s="26" t="str">
        <f t="shared" si="201"/>
        <v/>
      </c>
      <c r="AB612" s="26" t="str">
        <f t="shared" si="202"/>
        <v/>
      </c>
      <c r="AC612" s="26" t="str">
        <f t="shared" si="203"/>
        <v/>
      </c>
      <c r="AD612" s="26" t="str">
        <f>IF(OR(ISBLANK(U612),ISBLANK(Q612),U612="-"),"",IF(ISNA(MATCH(U612,libtwolang,0)),FALSE,IF(AND(Z612=TRUE,INDEX(codetform,MATCH(Qualifikation!Q612,libtform,0))&gt;=10311000,INDEX(codetform,MATCH(Qualifikation!Q612,libtform,0))&lt;=10319900),IF(AND(INDEX(codetwolang,MATCH(Qualifikation!U612,libtwolang,0))&gt;=1,INDEX(codetwolang,MATCH(Qualifikation!U612,libtwolang,0))&lt;=999),TRUE,FALSE),IF(AND(INDEX(codetwolang,MATCH(Qualifikation!U612,libtwolang,0))&gt;=10,INDEX(codetwolang,MATCH(Qualifikation!U612,libtwolang,0))&lt;=99),FALSE,TRUE))))</f>
        <v/>
      </c>
      <c r="AE612" s="26" t="str">
        <f t="shared" si="217"/>
        <v/>
      </c>
      <c r="AF612" s="62" t="str">
        <f t="shared" si="204"/>
        <v/>
      </c>
    </row>
    <row r="613" spans="1:32" x14ac:dyDescent="0.2">
      <c r="A613" s="46" t="str">
        <f t="shared" si="218"/>
        <v/>
      </c>
      <c r="B613" s="46" t="str">
        <f t="shared" si="205"/>
        <v/>
      </c>
      <c r="C613" s="71" t="str">
        <f t="shared" si="206"/>
        <v/>
      </c>
      <c r="D613" s="62" t="str">
        <f t="shared" si="207"/>
        <v/>
      </c>
      <c r="E613" s="62" t="str">
        <f t="shared" si="208"/>
        <v/>
      </c>
      <c r="F613" s="72" t="str">
        <f t="shared" si="209"/>
        <v/>
      </c>
      <c r="G613" s="72" t="str">
        <f t="shared" si="210"/>
        <v/>
      </c>
      <c r="H613" s="63" t="str">
        <f t="shared" si="211"/>
        <v/>
      </c>
      <c r="I613" s="63" t="str">
        <f t="shared" si="212"/>
        <v/>
      </c>
      <c r="J613" s="70" t="str">
        <f t="shared" si="213"/>
        <v/>
      </c>
      <c r="K613" s="70" t="str">
        <f t="shared" si="214"/>
        <v/>
      </c>
      <c r="L613" s="122" t="str">
        <f t="shared" si="215"/>
        <v/>
      </c>
      <c r="M613" s="122" t="str">
        <f t="shared" si="216"/>
        <v/>
      </c>
      <c r="N613" s="121" t="str">
        <f>IF(B613&lt;&gt;"",IF(INDEX(ctrlage,B613)=TRUE,Lieferung!$B$15-(YEAR(INDEX(pgebdat,B613))),""),"")</f>
        <v/>
      </c>
      <c r="O613" s="115"/>
      <c r="P613" s="113"/>
      <c r="Q613" s="116"/>
      <c r="R613" s="149"/>
      <c r="S613" s="116"/>
      <c r="T613" s="116"/>
      <c r="U613" s="116"/>
      <c r="V613" s="113"/>
      <c r="W613" s="155" t="str">
        <f t="shared" si="219"/>
        <v/>
      </c>
      <c r="X613" s="26" t="str">
        <f t="shared" si="198"/>
        <v/>
      </c>
      <c r="Y613" s="26" t="str">
        <f t="shared" si="199"/>
        <v/>
      </c>
      <c r="Z613" s="26" t="str">
        <f t="shared" si="200"/>
        <v/>
      </c>
      <c r="AA613" s="26" t="str">
        <f t="shared" si="201"/>
        <v/>
      </c>
      <c r="AB613" s="26" t="str">
        <f t="shared" si="202"/>
        <v/>
      </c>
      <c r="AC613" s="26" t="str">
        <f t="shared" si="203"/>
        <v/>
      </c>
      <c r="AD613" s="26" t="str">
        <f>IF(OR(ISBLANK(U613),ISBLANK(Q613),U613="-"),"",IF(ISNA(MATCH(U613,libtwolang,0)),FALSE,IF(AND(Z613=TRUE,INDEX(codetform,MATCH(Qualifikation!Q613,libtform,0))&gt;=10311000,INDEX(codetform,MATCH(Qualifikation!Q613,libtform,0))&lt;=10319900),IF(AND(INDEX(codetwolang,MATCH(Qualifikation!U613,libtwolang,0))&gt;=1,INDEX(codetwolang,MATCH(Qualifikation!U613,libtwolang,0))&lt;=999),TRUE,FALSE),IF(AND(INDEX(codetwolang,MATCH(Qualifikation!U613,libtwolang,0))&gt;=10,INDEX(codetwolang,MATCH(Qualifikation!U613,libtwolang,0))&lt;=99),FALSE,TRUE))))</f>
        <v/>
      </c>
      <c r="AE613" s="26" t="str">
        <f t="shared" si="217"/>
        <v/>
      </c>
      <c r="AF613" s="62" t="str">
        <f t="shared" si="204"/>
        <v/>
      </c>
    </row>
    <row r="614" spans="1:32" x14ac:dyDescent="0.2">
      <c r="A614" s="46" t="str">
        <f t="shared" si="218"/>
        <v/>
      </c>
      <c r="B614" s="46" t="str">
        <f t="shared" si="205"/>
        <v/>
      </c>
      <c r="C614" s="71" t="str">
        <f t="shared" si="206"/>
        <v/>
      </c>
      <c r="D614" s="62" t="str">
        <f t="shared" si="207"/>
        <v/>
      </c>
      <c r="E614" s="62" t="str">
        <f t="shared" si="208"/>
        <v/>
      </c>
      <c r="F614" s="72" t="str">
        <f t="shared" si="209"/>
        <v/>
      </c>
      <c r="G614" s="72" t="str">
        <f t="shared" si="210"/>
        <v/>
      </c>
      <c r="H614" s="63" t="str">
        <f t="shared" si="211"/>
        <v/>
      </c>
      <c r="I614" s="63" t="str">
        <f t="shared" si="212"/>
        <v/>
      </c>
      <c r="J614" s="70" t="str">
        <f t="shared" si="213"/>
        <v/>
      </c>
      <c r="K614" s="70" t="str">
        <f t="shared" si="214"/>
        <v/>
      </c>
      <c r="L614" s="122" t="str">
        <f t="shared" si="215"/>
        <v/>
      </c>
      <c r="M614" s="122" t="str">
        <f t="shared" si="216"/>
        <v/>
      </c>
      <c r="N614" s="121" t="str">
        <f>IF(B614&lt;&gt;"",IF(INDEX(ctrlage,B614)=TRUE,Lieferung!$B$15-(YEAR(INDEX(pgebdat,B614))),""),"")</f>
        <v/>
      </c>
      <c r="O614" s="115"/>
      <c r="P614" s="113"/>
      <c r="Q614" s="116"/>
      <c r="R614" s="149"/>
      <c r="S614" s="116"/>
      <c r="T614" s="116"/>
      <c r="U614" s="116"/>
      <c r="V614" s="113"/>
      <c r="W614" s="155" t="str">
        <f t="shared" si="219"/>
        <v/>
      </c>
      <c r="X614" s="26" t="str">
        <f t="shared" si="198"/>
        <v/>
      </c>
      <c r="Y614" s="26" t="str">
        <f t="shared" si="199"/>
        <v/>
      </c>
      <c r="Z614" s="26" t="str">
        <f t="shared" si="200"/>
        <v/>
      </c>
      <c r="AA614" s="26" t="str">
        <f t="shared" si="201"/>
        <v/>
      </c>
      <c r="AB614" s="26" t="str">
        <f t="shared" si="202"/>
        <v/>
      </c>
      <c r="AC614" s="26" t="str">
        <f t="shared" si="203"/>
        <v/>
      </c>
      <c r="AD614" s="26" t="str">
        <f>IF(OR(ISBLANK(U614),ISBLANK(Q614),U614="-"),"",IF(ISNA(MATCH(U614,libtwolang,0)),FALSE,IF(AND(Z614=TRUE,INDEX(codetform,MATCH(Qualifikation!Q614,libtform,0))&gt;=10311000,INDEX(codetform,MATCH(Qualifikation!Q614,libtform,0))&lt;=10319900),IF(AND(INDEX(codetwolang,MATCH(Qualifikation!U614,libtwolang,0))&gt;=1,INDEX(codetwolang,MATCH(Qualifikation!U614,libtwolang,0))&lt;=999),TRUE,FALSE),IF(AND(INDEX(codetwolang,MATCH(Qualifikation!U614,libtwolang,0))&gt;=10,INDEX(codetwolang,MATCH(Qualifikation!U614,libtwolang,0))&lt;=99),FALSE,TRUE))))</f>
        <v/>
      </c>
      <c r="AE614" s="26" t="str">
        <f t="shared" si="217"/>
        <v/>
      </c>
      <c r="AF614" s="62" t="str">
        <f t="shared" si="204"/>
        <v/>
      </c>
    </row>
    <row r="615" spans="1:32" x14ac:dyDescent="0.2">
      <c r="A615" s="46" t="str">
        <f t="shared" si="218"/>
        <v/>
      </c>
      <c r="B615" s="46" t="str">
        <f t="shared" si="205"/>
        <v/>
      </c>
      <c r="C615" s="71" t="str">
        <f t="shared" si="206"/>
        <v/>
      </c>
      <c r="D615" s="62" t="str">
        <f t="shared" si="207"/>
        <v/>
      </c>
      <c r="E615" s="62" t="str">
        <f t="shared" si="208"/>
        <v/>
      </c>
      <c r="F615" s="72" t="str">
        <f t="shared" si="209"/>
        <v/>
      </c>
      <c r="G615" s="72" t="str">
        <f t="shared" si="210"/>
        <v/>
      </c>
      <c r="H615" s="63" t="str">
        <f t="shared" si="211"/>
        <v/>
      </c>
      <c r="I615" s="63" t="str">
        <f t="shared" si="212"/>
        <v/>
      </c>
      <c r="J615" s="70" t="str">
        <f t="shared" si="213"/>
        <v/>
      </c>
      <c r="K615" s="70" t="str">
        <f t="shared" si="214"/>
        <v/>
      </c>
      <c r="L615" s="122" t="str">
        <f t="shared" si="215"/>
        <v/>
      </c>
      <c r="M615" s="122" t="str">
        <f t="shared" si="216"/>
        <v/>
      </c>
      <c r="N615" s="121" t="str">
        <f>IF(B615&lt;&gt;"",IF(INDEX(ctrlage,B615)=TRUE,Lieferung!$B$15-(YEAR(INDEX(pgebdat,B615))),""),"")</f>
        <v/>
      </c>
      <c r="O615" s="115"/>
      <c r="P615" s="113"/>
      <c r="Q615" s="116"/>
      <c r="R615" s="149"/>
      <c r="S615" s="116"/>
      <c r="T615" s="116"/>
      <c r="U615" s="116"/>
      <c r="V615" s="113"/>
      <c r="W615" s="155" t="str">
        <f t="shared" si="219"/>
        <v/>
      </c>
      <c r="X615" s="26" t="str">
        <f t="shared" si="198"/>
        <v/>
      </c>
      <c r="Y615" s="26" t="str">
        <f t="shared" si="199"/>
        <v/>
      </c>
      <c r="Z615" s="26" t="str">
        <f t="shared" si="200"/>
        <v/>
      </c>
      <c r="AA615" s="26" t="str">
        <f t="shared" si="201"/>
        <v/>
      </c>
      <c r="AB615" s="26" t="str">
        <f t="shared" si="202"/>
        <v/>
      </c>
      <c r="AC615" s="26" t="str">
        <f t="shared" si="203"/>
        <v/>
      </c>
      <c r="AD615" s="26" t="str">
        <f>IF(OR(ISBLANK(U615),ISBLANK(Q615),U615="-"),"",IF(ISNA(MATCH(U615,libtwolang,0)),FALSE,IF(AND(Z615=TRUE,INDEX(codetform,MATCH(Qualifikation!Q615,libtform,0))&gt;=10311000,INDEX(codetform,MATCH(Qualifikation!Q615,libtform,0))&lt;=10319900),IF(AND(INDEX(codetwolang,MATCH(Qualifikation!U615,libtwolang,0))&gt;=1,INDEX(codetwolang,MATCH(Qualifikation!U615,libtwolang,0))&lt;=999),TRUE,FALSE),IF(AND(INDEX(codetwolang,MATCH(Qualifikation!U615,libtwolang,0))&gt;=10,INDEX(codetwolang,MATCH(Qualifikation!U615,libtwolang,0))&lt;=99),FALSE,TRUE))))</f>
        <v/>
      </c>
      <c r="AE615" s="26" t="str">
        <f t="shared" si="217"/>
        <v/>
      </c>
      <c r="AF615" s="62" t="str">
        <f t="shared" si="204"/>
        <v/>
      </c>
    </row>
    <row r="616" spans="1:32" x14ac:dyDescent="0.2">
      <c r="A616" s="46" t="str">
        <f t="shared" si="218"/>
        <v/>
      </c>
      <c r="B616" s="46" t="str">
        <f t="shared" si="205"/>
        <v/>
      </c>
      <c r="C616" s="71" t="str">
        <f t="shared" si="206"/>
        <v/>
      </c>
      <c r="D616" s="62" t="str">
        <f t="shared" si="207"/>
        <v/>
      </c>
      <c r="E616" s="62" t="str">
        <f t="shared" si="208"/>
        <v/>
      </c>
      <c r="F616" s="72" t="str">
        <f t="shared" si="209"/>
        <v/>
      </c>
      <c r="G616" s="72" t="str">
        <f t="shared" si="210"/>
        <v/>
      </c>
      <c r="H616" s="63" t="str">
        <f t="shared" si="211"/>
        <v/>
      </c>
      <c r="I616" s="63" t="str">
        <f t="shared" si="212"/>
        <v/>
      </c>
      <c r="J616" s="70" t="str">
        <f t="shared" si="213"/>
        <v/>
      </c>
      <c r="K616" s="70" t="str">
        <f t="shared" si="214"/>
        <v/>
      </c>
      <c r="L616" s="122" t="str">
        <f t="shared" si="215"/>
        <v/>
      </c>
      <c r="M616" s="122" t="str">
        <f t="shared" si="216"/>
        <v/>
      </c>
      <c r="N616" s="121" t="str">
        <f>IF(B616&lt;&gt;"",IF(INDEX(ctrlage,B616)=TRUE,Lieferung!$B$15-(YEAR(INDEX(pgebdat,B616))),""),"")</f>
        <v/>
      </c>
      <c r="O616" s="115"/>
      <c r="P616" s="113"/>
      <c r="Q616" s="116"/>
      <c r="R616" s="149"/>
      <c r="S616" s="116"/>
      <c r="T616" s="116"/>
      <c r="U616" s="116"/>
      <c r="V616" s="113"/>
      <c r="W616" s="155" t="str">
        <f t="shared" si="219"/>
        <v/>
      </c>
      <c r="X616" s="26" t="str">
        <f t="shared" si="198"/>
        <v/>
      </c>
      <c r="Y616" s="26" t="str">
        <f t="shared" si="199"/>
        <v/>
      </c>
      <c r="Z616" s="26" t="str">
        <f t="shared" si="200"/>
        <v/>
      </c>
      <c r="AA616" s="26" t="str">
        <f t="shared" si="201"/>
        <v/>
      </c>
      <c r="AB616" s="26" t="str">
        <f t="shared" si="202"/>
        <v/>
      </c>
      <c r="AC616" s="26" t="str">
        <f t="shared" si="203"/>
        <v/>
      </c>
      <c r="AD616" s="26" t="str">
        <f>IF(OR(ISBLANK(U616),ISBLANK(Q616),U616="-"),"",IF(ISNA(MATCH(U616,libtwolang,0)),FALSE,IF(AND(Z616=TRUE,INDEX(codetform,MATCH(Qualifikation!Q616,libtform,0))&gt;=10311000,INDEX(codetform,MATCH(Qualifikation!Q616,libtform,0))&lt;=10319900),IF(AND(INDEX(codetwolang,MATCH(Qualifikation!U616,libtwolang,0))&gt;=1,INDEX(codetwolang,MATCH(Qualifikation!U616,libtwolang,0))&lt;=999),TRUE,FALSE),IF(AND(INDEX(codetwolang,MATCH(Qualifikation!U616,libtwolang,0))&gt;=10,INDEX(codetwolang,MATCH(Qualifikation!U616,libtwolang,0))&lt;=99),FALSE,TRUE))))</f>
        <v/>
      </c>
      <c r="AE616" s="26" t="str">
        <f t="shared" si="217"/>
        <v/>
      </c>
      <c r="AF616" s="62" t="str">
        <f t="shared" si="204"/>
        <v/>
      </c>
    </row>
    <row r="617" spans="1:32" x14ac:dyDescent="0.2">
      <c r="A617" s="46" t="str">
        <f t="shared" si="218"/>
        <v/>
      </c>
      <c r="B617" s="46" t="str">
        <f t="shared" si="205"/>
        <v/>
      </c>
      <c r="C617" s="71" t="str">
        <f t="shared" si="206"/>
        <v/>
      </c>
      <c r="D617" s="62" t="str">
        <f t="shared" si="207"/>
        <v/>
      </c>
      <c r="E617" s="62" t="str">
        <f t="shared" si="208"/>
        <v/>
      </c>
      <c r="F617" s="72" t="str">
        <f t="shared" si="209"/>
        <v/>
      </c>
      <c r="G617" s="72" t="str">
        <f t="shared" si="210"/>
        <v/>
      </c>
      <c r="H617" s="63" t="str">
        <f t="shared" si="211"/>
        <v/>
      </c>
      <c r="I617" s="63" t="str">
        <f t="shared" si="212"/>
        <v/>
      </c>
      <c r="J617" s="70" t="str">
        <f t="shared" si="213"/>
        <v/>
      </c>
      <c r="K617" s="70" t="str">
        <f t="shared" si="214"/>
        <v/>
      </c>
      <c r="L617" s="122" t="str">
        <f t="shared" si="215"/>
        <v/>
      </c>
      <c r="M617" s="122" t="str">
        <f t="shared" si="216"/>
        <v/>
      </c>
      <c r="N617" s="121" t="str">
        <f>IF(B617&lt;&gt;"",IF(INDEX(ctrlage,B617)=TRUE,Lieferung!$B$15-(YEAR(INDEX(pgebdat,B617))),""),"")</f>
        <v/>
      </c>
      <c r="O617" s="115"/>
      <c r="P617" s="113"/>
      <c r="Q617" s="116"/>
      <c r="R617" s="149"/>
      <c r="S617" s="116"/>
      <c r="T617" s="116"/>
      <c r="U617" s="116"/>
      <c r="V617" s="113"/>
      <c r="W617" s="155" t="str">
        <f t="shared" si="219"/>
        <v/>
      </c>
      <c r="X617" s="26" t="str">
        <f t="shared" si="198"/>
        <v/>
      </c>
      <c r="Y617" s="26" t="str">
        <f t="shared" si="199"/>
        <v/>
      </c>
      <c r="Z617" s="26" t="str">
        <f t="shared" si="200"/>
        <v/>
      </c>
      <c r="AA617" s="26" t="str">
        <f t="shared" si="201"/>
        <v/>
      </c>
      <c r="AB617" s="26" t="str">
        <f t="shared" si="202"/>
        <v/>
      </c>
      <c r="AC617" s="26" t="str">
        <f t="shared" si="203"/>
        <v/>
      </c>
      <c r="AD617" s="26" t="str">
        <f>IF(OR(ISBLANK(U617),ISBLANK(Q617),U617="-"),"",IF(ISNA(MATCH(U617,libtwolang,0)),FALSE,IF(AND(Z617=TRUE,INDEX(codetform,MATCH(Qualifikation!Q617,libtform,0))&gt;=10311000,INDEX(codetform,MATCH(Qualifikation!Q617,libtform,0))&lt;=10319900),IF(AND(INDEX(codetwolang,MATCH(Qualifikation!U617,libtwolang,0))&gt;=1,INDEX(codetwolang,MATCH(Qualifikation!U617,libtwolang,0))&lt;=999),TRUE,FALSE),IF(AND(INDEX(codetwolang,MATCH(Qualifikation!U617,libtwolang,0))&gt;=10,INDEX(codetwolang,MATCH(Qualifikation!U617,libtwolang,0))&lt;=99),FALSE,TRUE))))</f>
        <v/>
      </c>
      <c r="AE617" s="26" t="str">
        <f t="shared" si="217"/>
        <v/>
      </c>
      <c r="AF617" s="62" t="str">
        <f t="shared" si="204"/>
        <v/>
      </c>
    </row>
    <row r="618" spans="1:32" x14ac:dyDescent="0.2">
      <c r="A618" s="46" t="str">
        <f t="shared" si="218"/>
        <v/>
      </c>
      <c r="B618" s="46" t="str">
        <f t="shared" si="205"/>
        <v/>
      </c>
      <c r="C618" s="71" t="str">
        <f t="shared" si="206"/>
        <v/>
      </c>
      <c r="D618" s="62" t="str">
        <f t="shared" si="207"/>
        <v/>
      </c>
      <c r="E618" s="62" t="str">
        <f t="shared" si="208"/>
        <v/>
      </c>
      <c r="F618" s="72" t="str">
        <f t="shared" si="209"/>
        <v/>
      </c>
      <c r="G618" s="72" t="str">
        <f t="shared" si="210"/>
        <v/>
      </c>
      <c r="H618" s="63" t="str">
        <f t="shared" si="211"/>
        <v/>
      </c>
      <c r="I618" s="63" t="str">
        <f t="shared" si="212"/>
        <v/>
      </c>
      <c r="J618" s="70" t="str">
        <f t="shared" si="213"/>
        <v/>
      </c>
      <c r="K618" s="70" t="str">
        <f t="shared" si="214"/>
        <v/>
      </c>
      <c r="L618" s="122" t="str">
        <f t="shared" si="215"/>
        <v/>
      </c>
      <c r="M618" s="122" t="str">
        <f t="shared" si="216"/>
        <v/>
      </c>
      <c r="N618" s="121" t="str">
        <f>IF(B618&lt;&gt;"",IF(INDEX(ctrlage,B618)=TRUE,Lieferung!$B$15-(YEAR(INDEX(pgebdat,B618))),""),"")</f>
        <v/>
      </c>
      <c r="O618" s="115"/>
      <c r="P618" s="113"/>
      <c r="Q618" s="116"/>
      <c r="R618" s="149"/>
      <c r="S618" s="116"/>
      <c r="T618" s="116"/>
      <c r="U618" s="116"/>
      <c r="V618" s="113"/>
      <c r="W618" s="155" t="str">
        <f t="shared" si="219"/>
        <v/>
      </c>
      <c r="X618" s="26" t="str">
        <f t="shared" si="198"/>
        <v/>
      </c>
      <c r="Y618" s="26" t="str">
        <f t="shared" si="199"/>
        <v/>
      </c>
      <c r="Z618" s="26" t="str">
        <f t="shared" si="200"/>
        <v/>
      </c>
      <c r="AA618" s="26" t="str">
        <f t="shared" si="201"/>
        <v/>
      </c>
      <c r="AB618" s="26" t="str">
        <f t="shared" si="202"/>
        <v/>
      </c>
      <c r="AC618" s="26" t="str">
        <f t="shared" si="203"/>
        <v/>
      </c>
      <c r="AD618" s="26" t="str">
        <f>IF(OR(ISBLANK(U618),ISBLANK(Q618),U618="-"),"",IF(ISNA(MATCH(U618,libtwolang,0)),FALSE,IF(AND(Z618=TRUE,INDEX(codetform,MATCH(Qualifikation!Q618,libtform,0))&gt;=10311000,INDEX(codetform,MATCH(Qualifikation!Q618,libtform,0))&lt;=10319900),IF(AND(INDEX(codetwolang,MATCH(Qualifikation!U618,libtwolang,0))&gt;=1,INDEX(codetwolang,MATCH(Qualifikation!U618,libtwolang,0))&lt;=999),TRUE,FALSE),IF(AND(INDEX(codetwolang,MATCH(Qualifikation!U618,libtwolang,0))&gt;=10,INDEX(codetwolang,MATCH(Qualifikation!U618,libtwolang,0))&lt;=99),FALSE,TRUE))))</f>
        <v/>
      </c>
      <c r="AE618" s="26" t="str">
        <f t="shared" si="217"/>
        <v/>
      </c>
      <c r="AF618" s="62" t="str">
        <f t="shared" si="204"/>
        <v/>
      </c>
    </row>
    <row r="619" spans="1:32" x14ac:dyDescent="0.2">
      <c r="A619" s="46" t="str">
        <f t="shared" si="218"/>
        <v/>
      </c>
      <c r="B619" s="46" t="str">
        <f t="shared" si="205"/>
        <v/>
      </c>
      <c r="C619" s="71" t="str">
        <f t="shared" si="206"/>
        <v/>
      </c>
      <c r="D619" s="62" t="str">
        <f t="shared" si="207"/>
        <v/>
      </c>
      <c r="E619" s="62" t="str">
        <f t="shared" si="208"/>
        <v/>
      </c>
      <c r="F619" s="72" t="str">
        <f t="shared" si="209"/>
        <v/>
      </c>
      <c r="G619" s="72" t="str">
        <f t="shared" si="210"/>
        <v/>
      </c>
      <c r="H619" s="63" t="str">
        <f t="shared" si="211"/>
        <v/>
      </c>
      <c r="I619" s="63" t="str">
        <f t="shared" si="212"/>
        <v/>
      </c>
      <c r="J619" s="70" t="str">
        <f t="shared" si="213"/>
        <v/>
      </c>
      <c r="K619" s="70" t="str">
        <f t="shared" si="214"/>
        <v/>
      </c>
      <c r="L619" s="122" t="str">
        <f t="shared" si="215"/>
        <v/>
      </c>
      <c r="M619" s="122" t="str">
        <f t="shared" si="216"/>
        <v/>
      </c>
      <c r="N619" s="121" t="str">
        <f>IF(B619&lt;&gt;"",IF(INDEX(ctrlage,B619)=TRUE,Lieferung!$B$15-(YEAR(INDEX(pgebdat,B619))),""),"")</f>
        <v/>
      </c>
      <c r="O619" s="115"/>
      <c r="P619" s="113"/>
      <c r="Q619" s="116"/>
      <c r="R619" s="149"/>
      <c r="S619" s="116"/>
      <c r="T619" s="116"/>
      <c r="U619" s="116"/>
      <c r="V619" s="113"/>
      <c r="W619" s="155" t="str">
        <f t="shared" si="219"/>
        <v/>
      </c>
      <c r="X619" s="26" t="str">
        <f t="shared" si="198"/>
        <v/>
      </c>
      <c r="Y619" s="26" t="str">
        <f t="shared" si="199"/>
        <v/>
      </c>
      <c r="Z619" s="26" t="str">
        <f t="shared" si="200"/>
        <v/>
      </c>
      <c r="AA619" s="26" t="str">
        <f t="shared" si="201"/>
        <v/>
      </c>
      <c r="AB619" s="26" t="str">
        <f t="shared" si="202"/>
        <v/>
      </c>
      <c r="AC619" s="26" t="str">
        <f t="shared" si="203"/>
        <v/>
      </c>
      <c r="AD619" s="26" t="str">
        <f>IF(OR(ISBLANK(U619),ISBLANK(Q619),U619="-"),"",IF(ISNA(MATCH(U619,libtwolang,0)),FALSE,IF(AND(Z619=TRUE,INDEX(codetform,MATCH(Qualifikation!Q619,libtform,0))&gt;=10311000,INDEX(codetform,MATCH(Qualifikation!Q619,libtform,0))&lt;=10319900),IF(AND(INDEX(codetwolang,MATCH(Qualifikation!U619,libtwolang,0))&gt;=1,INDEX(codetwolang,MATCH(Qualifikation!U619,libtwolang,0))&lt;=999),TRUE,FALSE),IF(AND(INDEX(codetwolang,MATCH(Qualifikation!U619,libtwolang,0))&gt;=10,INDEX(codetwolang,MATCH(Qualifikation!U619,libtwolang,0))&lt;=99),FALSE,TRUE))))</f>
        <v/>
      </c>
      <c r="AE619" s="26" t="str">
        <f t="shared" si="217"/>
        <v/>
      </c>
      <c r="AF619" s="62" t="str">
        <f t="shared" si="204"/>
        <v/>
      </c>
    </row>
    <row r="620" spans="1:32" x14ac:dyDescent="0.2">
      <c r="A620" s="46" t="str">
        <f t="shared" si="218"/>
        <v/>
      </c>
      <c r="B620" s="46" t="str">
        <f t="shared" si="205"/>
        <v/>
      </c>
      <c r="C620" s="71" t="str">
        <f t="shared" si="206"/>
        <v/>
      </c>
      <c r="D620" s="62" t="str">
        <f t="shared" si="207"/>
        <v/>
      </c>
      <c r="E620" s="62" t="str">
        <f t="shared" si="208"/>
        <v/>
      </c>
      <c r="F620" s="72" t="str">
        <f t="shared" si="209"/>
        <v/>
      </c>
      <c r="G620" s="72" t="str">
        <f t="shared" si="210"/>
        <v/>
      </c>
      <c r="H620" s="63" t="str">
        <f t="shared" si="211"/>
        <v/>
      </c>
      <c r="I620" s="63" t="str">
        <f t="shared" si="212"/>
        <v/>
      </c>
      <c r="J620" s="70" t="str">
        <f t="shared" si="213"/>
        <v/>
      </c>
      <c r="K620" s="70" t="str">
        <f t="shared" si="214"/>
        <v/>
      </c>
      <c r="L620" s="122" t="str">
        <f t="shared" si="215"/>
        <v/>
      </c>
      <c r="M620" s="122" t="str">
        <f t="shared" si="216"/>
        <v/>
      </c>
      <c r="N620" s="121" t="str">
        <f>IF(B620&lt;&gt;"",IF(INDEX(ctrlage,B620)=TRUE,Lieferung!$B$15-(YEAR(INDEX(pgebdat,B620))),""),"")</f>
        <v/>
      </c>
      <c r="O620" s="115"/>
      <c r="P620" s="113"/>
      <c r="Q620" s="116"/>
      <c r="R620" s="149"/>
      <c r="S620" s="116"/>
      <c r="T620" s="116"/>
      <c r="U620" s="116"/>
      <c r="V620" s="113"/>
      <c r="W620" s="155" t="str">
        <f t="shared" si="219"/>
        <v/>
      </c>
      <c r="X620" s="26" t="str">
        <f t="shared" si="198"/>
        <v/>
      </c>
      <c r="Y620" s="26" t="str">
        <f t="shared" si="199"/>
        <v/>
      </c>
      <c r="Z620" s="26" t="str">
        <f t="shared" si="200"/>
        <v/>
      </c>
      <c r="AA620" s="26" t="str">
        <f t="shared" si="201"/>
        <v/>
      </c>
      <c r="AB620" s="26" t="str">
        <f t="shared" si="202"/>
        <v/>
      </c>
      <c r="AC620" s="26" t="str">
        <f t="shared" si="203"/>
        <v/>
      </c>
      <c r="AD620" s="26" t="str">
        <f>IF(OR(ISBLANK(U620),ISBLANK(Q620),U620="-"),"",IF(ISNA(MATCH(U620,libtwolang,0)),FALSE,IF(AND(Z620=TRUE,INDEX(codetform,MATCH(Qualifikation!Q620,libtform,0))&gt;=10311000,INDEX(codetform,MATCH(Qualifikation!Q620,libtform,0))&lt;=10319900),IF(AND(INDEX(codetwolang,MATCH(Qualifikation!U620,libtwolang,0))&gt;=1,INDEX(codetwolang,MATCH(Qualifikation!U620,libtwolang,0))&lt;=999),TRUE,FALSE),IF(AND(INDEX(codetwolang,MATCH(Qualifikation!U620,libtwolang,0))&gt;=10,INDEX(codetwolang,MATCH(Qualifikation!U620,libtwolang,0))&lt;=99),FALSE,TRUE))))</f>
        <v/>
      </c>
      <c r="AE620" s="26" t="str">
        <f t="shared" si="217"/>
        <v/>
      </c>
      <c r="AF620" s="62" t="str">
        <f t="shared" si="204"/>
        <v/>
      </c>
    </row>
    <row r="621" spans="1:32" x14ac:dyDescent="0.2">
      <c r="A621" s="46" t="str">
        <f t="shared" si="218"/>
        <v/>
      </c>
      <c r="B621" s="46" t="str">
        <f t="shared" si="205"/>
        <v/>
      </c>
      <c r="C621" s="71" t="str">
        <f t="shared" si="206"/>
        <v/>
      </c>
      <c r="D621" s="62" t="str">
        <f t="shared" si="207"/>
        <v/>
      </c>
      <c r="E621" s="62" t="str">
        <f t="shared" si="208"/>
        <v/>
      </c>
      <c r="F621" s="72" t="str">
        <f t="shared" si="209"/>
        <v/>
      </c>
      <c r="G621" s="72" t="str">
        <f t="shared" si="210"/>
        <v/>
      </c>
      <c r="H621" s="63" t="str">
        <f t="shared" si="211"/>
        <v/>
      </c>
      <c r="I621" s="63" t="str">
        <f t="shared" si="212"/>
        <v/>
      </c>
      <c r="J621" s="70" t="str">
        <f t="shared" si="213"/>
        <v/>
      </c>
      <c r="K621" s="70" t="str">
        <f t="shared" si="214"/>
        <v/>
      </c>
      <c r="L621" s="122" t="str">
        <f t="shared" si="215"/>
        <v/>
      </c>
      <c r="M621" s="122" t="str">
        <f t="shared" si="216"/>
        <v/>
      </c>
      <c r="N621" s="121" t="str">
        <f>IF(B621&lt;&gt;"",IF(INDEX(ctrlage,B621)=TRUE,Lieferung!$B$15-(YEAR(INDEX(pgebdat,B621))),""),"")</f>
        <v/>
      </c>
      <c r="O621" s="115"/>
      <c r="P621" s="113"/>
      <c r="Q621" s="116"/>
      <c r="R621" s="149"/>
      <c r="S621" s="116"/>
      <c r="T621" s="116"/>
      <c r="U621" s="116"/>
      <c r="V621" s="113"/>
      <c r="W621" s="155" t="str">
        <f t="shared" si="219"/>
        <v/>
      </c>
      <c r="X621" s="26" t="str">
        <f t="shared" si="198"/>
        <v/>
      </c>
      <c r="Y621" s="26" t="str">
        <f t="shared" si="199"/>
        <v/>
      </c>
      <c r="Z621" s="26" t="str">
        <f t="shared" si="200"/>
        <v/>
      </c>
      <c r="AA621" s="26" t="str">
        <f t="shared" si="201"/>
        <v/>
      </c>
      <c r="AB621" s="26" t="str">
        <f t="shared" si="202"/>
        <v/>
      </c>
      <c r="AC621" s="26" t="str">
        <f t="shared" si="203"/>
        <v/>
      </c>
      <c r="AD621" s="26" t="str">
        <f>IF(OR(ISBLANK(U621),ISBLANK(Q621),U621="-"),"",IF(ISNA(MATCH(U621,libtwolang,0)),FALSE,IF(AND(Z621=TRUE,INDEX(codetform,MATCH(Qualifikation!Q621,libtform,0))&gt;=10311000,INDEX(codetform,MATCH(Qualifikation!Q621,libtform,0))&lt;=10319900),IF(AND(INDEX(codetwolang,MATCH(Qualifikation!U621,libtwolang,0))&gt;=1,INDEX(codetwolang,MATCH(Qualifikation!U621,libtwolang,0))&lt;=999),TRUE,FALSE),IF(AND(INDEX(codetwolang,MATCH(Qualifikation!U621,libtwolang,0))&gt;=10,INDEX(codetwolang,MATCH(Qualifikation!U621,libtwolang,0))&lt;=99),FALSE,TRUE))))</f>
        <v/>
      </c>
      <c r="AE621" s="26" t="str">
        <f t="shared" si="217"/>
        <v/>
      </c>
      <c r="AF621" s="62" t="str">
        <f t="shared" si="204"/>
        <v/>
      </c>
    </row>
    <row r="622" spans="1:32" x14ac:dyDescent="0.2">
      <c r="A622" s="46" t="str">
        <f t="shared" si="218"/>
        <v/>
      </c>
      <c r="B622" s="46" t="str">
        <f t="shared" si="205"/>
        <v/>
      </c>
      <c r="C622" s="71" t="str">
        <f t="shared" si="206"/>
        <v/>
      </c>
      <c r="D622" s="62" t="str">
        <f t="shared" si="207"/>
        <v/>
      </c>
      <c r="E622" s="62" t="str">
        <f t="shared" si="208"/>
        <v/>
      </c>
      <c r="F622" s="72" t="str">
        <f t="shared" si="209"/>
        <v/>
      </c>
      <c r="G622" s="72" t="str">
        <f t="shared" si="210"/>
        <v/>
      </c>
      <c r="H622" s="63" t="str">
        <f t="shared" si="211"/>
        <v/>
      </c>
      <c r="I622" s="63" t="str">
        <f t="shared" si="212"/>
        <v/>
      </c>
      <c r="J622" s="70" t="str">
        <f t="shared" si="213"/>
        <v/>
      </c>
      <c r="K622" s="70" t="str">
        <f t="shared" si="214"/>
        <v/>
      </c>
      <c r="L622" s="122" t="str">
        <f t="shared" si="215"/>
        <v/>
      </c>
      <c r="M622" s="122" t="str">
        <f t="shared" si="216"/>
        <v/>
      </c>
      <c r="N622" s="121" t="str">
        <f>IF(B622&lt;&gt;"",IF(INDEX(ctrlage,B622)=TRUE,Lieferung!$B$15-(YEAR(INDEX(pgebdat,B622))),""),"")</f>
        <v/>
      </c>
      <c r="O622" s="115"/>
      <c r="P622" s="113"/>
      <c r="Q622" s="116"/>
      <c r="R622" s="149"/>
      <c r="S622" s="116"/>
      <c r="T622" s="116"/>
      <c r="U622" s="116"/>
      <c r="V622" s="113"/>
      <c r="W622" s="155" t="str">
        <f t="shared" si="219"/>
        <v/>
      </c>
      <c r="X622" s="26" t="str">
        <f t="shared" si="198"/>
        <v/>
      </c>
      <c r="Y622" s="26" t="str">
        <f t="shared" si="199"/>
        <v/>
      </c>
      <c r="Z622" s="26" t="str">
        <f t="shared" si="200"/>
        <v/>
      </c>
      <c r="AA622" s="26" t="str">
        <f t="shared" si="201"/>
        <v/>
      </c>
      <c r="AB622" s="26" t="str">
        <f t="shared" si="202"/>
        <v/>
      </c>
      <c r="AC622" s="26" t="str">
        <f t="shared" si="203"/>
        <v/>
      </c>
      <c r="AD622" s="26" t="str">
        <f>IF(OR(ISBLANK(U622),ISBLANK(Q622),U622="-"),"",IF(ISNA(MATCH(U622,libtwolang,0)),FALSE,IF(AND(Z622=TRUE,INDEX(codetform,MATCH(Qualifikation!Q622,libtform,0))&gt;=10311000,INDEX(codetform,MATCH(Qualifikation!Q622,libtform,0))&lt;=10319900),IF(AND(INDEX(codetwolang,MATCH(Qualifikation!U622,libtwolang,0))&gt;=1,INDEX(codetwolang,MATCH(Qualifikation!U622,libtwolang,0))&lt;=999),TRUE,FALSE),IF(AND(INDEX(codetwolang,MATCH(Qualifikation!U622,libtwolang,0))&gt;=10,INDEX(codetwolang,MATCH(Qualifikation!U622,libtwolang,0))&lt;=99),FALSE,TRUE))))</f>
        <v/>
      </c>
      <c r="AE622" s="26" t="str">
        <f t="shared" si="217"/>
        <v/>
      </c>
      <c r="AF622" s="62" t="str">
        <f t="shared" si="204"/>
        <v/>
      </c>
    </row>
    <row r="623" spans="1:32" x14ac:dyDescent="0.2">
      <c r="A623" s="46" t="str">
        <f t="shared" si="218"/>
        <v/>
      </c>
      <c r="B623" s="46" t="str">
        <f t="shared" si="205"/>
        <v/>
      </c>
      <c r="C623" s="71" t="str">
        <f t="shared" si="206"/>
        <v/>
      </c>
      <c r="D623" s="62" t="str">
        <f t="shared" si="207"/>
        <v/>
      </c>
      <c r="E623" s="62" t="str">
        <f t="shared" si="208"/>
        <v/>
      </c>
      <c r="F623" s="72" t="str">
        <f t="shared" si="209"/>
        <v/>
      </c>
      <c r="G623" s="72" t="str">
        <f t="shared" si="210"/>
        <v/>
      </c>
      <c r="H623" s="63" t="str">
        <f t="shared" si="211"/>
        <v/>
      </c>
      <c r="I623" s="63" t="str">
        <f t="shared" si="212"/>
        <v/>
      </c>
      <c r="J623" s="70" t="str">
        <f t="shared" si="213"/>
        <v/>
      </c>
      <c r="K623" s="70" t="str">
        <f t="shared" si="214"/>
        <v/>
      </c>
      <c r="L623" s="122" t="str">
        <f t="shared" si="215"/>
        <v/>
      </c>
      <c r="M623" s="122" t="str">
        <f t="shared" si="216"/>
        <v/>
      </c>
      <c r="N623" s="121" t="str">
        <f>IF(B623&lt;&gt;"",IF(INDEX(ctrlage,B623)=TRUE,Lieferung!$B$15-(YEAR(INDEX(pgebdat,B623))),""),"")</f>
        <v/>
      </c>
      <c r="O623" s="115"/>
      <c r="P623" s="113"/>
      <c r="Q623" s="116"/>
      <c r="R623" s="149"/>
      <c r="S623" s="116"/>
      <c r="T623" s="116"/>
      <c r="U623" s="116"/>
      <c r="V623" s="113"/>
      <c r="W623" s="155" t="str">
        <f t="shared" si="219"/>
        <v/>
      </c>
      <c r="X623" s="26" t="str">
        <f t="shared" si="198"/>
        <v/>
      </c>
      <c r="Y623" s="26" t="str">
        <f t="shared" si="199"/>
        <v/>
      </c>
      <c r="Z623" s="26" t="str">
        <f t="shared" si="200"/>
        <v/>
      </c>
      <c r="AA623" s="26" t="str">
        <f t="shared" si="201"/>
        <v/>
      </c>
      <c r="AB623" s="26" t="str">
        <f t="shared" si="202"/>
        <v/>
      </c>
      <c r="AC623" s="26" t="str">
        <f t="shared" si="203"/>
        <v/>
      </c>
      <c r="AD623" s="26" t="str">
        <f>IF(OR(ISBLANK(U623),ISBLANK(Q623),U623="-"),"",IF(ISNA(MATCH(U623,libtwolang,0)),FALSE,IF(AND(Z623=TRUE,INDEX(codetform,MATCH(Qualifikation!Q623,libtform,0))&gt;=10311000,INDEX(codetform,MATCH(Qualifikation!Q623,libtform,0))&lt;=10319900),IF(AND(INDEX(codetwolang,MATCH(Qualifikation!U623,libtwolang,0))&gt;=1,INDEX(codetwolang,MATCH(Qualifikation!U623,libtwolang,0))&lt;=999),TRUE,FALSE),IF(AND(INDEX(codetwolang,MATCH(Qualifikation!U623,libtwolang,0))&gt;=10,INDEX(codetwolang,MATCH(Qualifikation!U623,libtwolang,0))&lt;=99),FALSE,TRUE))))</f>
        <v/>
      </c>
      <c r="AE623" s="26" t="str">
        <f t="shared" si="217"/>
        <v/>
      </c>
      <c r="AF623" s="62" t="str">
        <f t="shared" si="204"/>
        <v/>
      </c>
    </row>
    <row r="624" spans="1:32" x14ac:dyDescent="0.2">
      <c r="A624" s="46" t="str">
        <f t="shared" si="218"/>
        <v/>
      </c>
      <c r="B624" s="46" t="str">
        <f t="shared" si="205"/>
        <v/>
      </c>
      <c r="C624" s="71" t="str">
        <f t="shared" si="206"/>
        <v/>
      </c>
      <c r="D624" s="62" t="str">
        <f t="shared" si="207"/>
        <v/>
      </c>
      <c r="E624" s="62" t="str">
        <f t="shared" si="208"/>
        <v/>
      </c>
      <c r="F624" s="72" t="str">
        <f t="shared" si="209"/>
        <v/>
      </c>
      <c r="G624" s="72" t="str">
        <f t="shared" si="210"/>
        <v/>
      </c>
      <c r="H624" s="63" t="str">
        <f t="shared" si="211"/>
        <v/>
      </c>
      <c r="I624" s="63" t="str">
        <f t="shared" si="212"/>
        <v/>
      </c>
      <c r="J624" s="70" t="str">
        <f t="shared" si="213"/>
        <v/>
      </c>
      <c r="K624" s="70" t="str">
        <f t="shared" si="214"/>
        <v/>
      </c>
      <c r="L624" s="122" t="str">
        <f t="shared" si="215"/>
        <v/>
      </c>
      <c r="M624" s="122" t="str">
        <f t="shared" si="216"/>
        <v/>
      </c>
      <c r="N624" s="121" t="str">
        <f>IF(B624&lt;&gt;"",IF(INDEX(ctrlage,B624)=TRUE,Lieferung!$B$15-(YEAR(INDEX(pgebdat,B624))),""),"")</f>
        <v/>
      </c>
      <c r="O624" s="115"/>
      <c r="P624" s="113"/>
      <c r="Q624" s="116"/>
      <c r="R624" s="149"/>
      <c r="S624" s="116"/>
      <c r="T624" s="116"/>
      <c r="U624" s="116"/>
      <c r="V624" s="113"/>
      <c r="W624" s="155" t="str">
        <f t="shared" si="219"/>
        <v/>
      </c>
      <c r="X624" s="26" t="str">
        <f t="shared" si="198"/>
        <v/>
      </c>
      <c r="Y624" s="26" t="str">
        <f t="shared" si="199"/>
        <v/>
      </c>
      <c r="Z624" s="26" t="str">
        <f t="shared" si="200"/>
        <v/>
      </c>
      <c r="AA624" s="26" t="str">
        <f t="shared" si="201"/>
        <v/>
      </c>
      <c r="AB624" s="26" t="str">
        <f t="shared" si="202"/>
        <v/>
      </c>
      <c r="AC624" s="26" t="str">
        <f t="shared" si="203"/>
        <v/>
      </c>
      <c r="AD624" s="26" t="str">
        <f>IF(OR(ISBLANK(U624),ISBLANK(Q624),U624="-"),"",IF(ISNA(MATCH(U624,libtwolang,0)),FALSE,IF(AND(Z624=TRUE,INDEX(codetform,MATCH(Qualifikation!Q624,libtform,0))&gt;=10311000,INDEX(codetform,MATCH(Qualifikation!Q624,libtform,0))&lt;=10319900),IF(AND(INDEX(codetwolang,MATCH(Qualifikation!U624,libtwolang,0))&gt;=1,INDEX(codetwolang,MATCH(Qualifikation!U624,libtwolang,0))&lt;=999),TRUE,FALSE),IF(AND(INDEX(codetwolang,MATCH(Qualifikation!U624,libtwolang,0))&gt;=10,INDEX(codetwolang,MATCH(Qualifikation!U624,libtwolang,0))&lt;=99),FALSE,TRUE))))</f>
        <v/>
      </c>
      <c r="AE624" s="26" t="str">
        <f t="shared" si="217"/>
        <v/>
      </c>
      <c r="AF624" s="62" t="str">
        <f t="shared" si="204"/>
        <v/>
      </c>
    </row>
    <row r="625" spans="1:32" x14ac:dyDescent="0.2">
      <c r="A625" s="46" t="str">
        <f t="shared" si="218"/>
        <v/>
      </c>
      <c r="B625" s="46" t="str">
        <f t="shared" si="205"/>
        <v/>
      </c>
      <c r="C625" s="71" t="str">
        <f t="shared" si="206"/>
        <v/>
      </c>
      <c r="D625" s="62" t="str">
        <f t="shared" si="207"/>
        <v/>
      </c>
      <c r="E625" s="62" t="str">
        <f t="shared" si="208"/>
        <v/>
      </c>
      <c r="F625" s="72" t="str">
        <f t="shared" si="209"/>
        <v/>
      </c>
      <c r="G625" s="72" t="str">
        <f t="shared" si="210"/>
        <v/>
      </c>
      <c r="H625" s="63" t="str">
        <f t="shared" si="211"/>
        <v/>
      </c>
      <c r="I625" s="63" t="str">
        <f t="shared" si="212"/>
        <v/>
      </c>
      <c r="J625" s="70" t="str">
        <f t="shared" si="213"/>
        <v/>
      </c>
      <c r="K625" s="70" t="str">
        <f t="shared" si="214"/>
        <v/>
      </c>
      <c r="L625" s="122" t="str">
        <f t="shared" si="215"/>
        <v/>
      </c>
      <c r="M625" s="122" t="str">
        <f t="shared" si="216"/>
        <v/>
      </c>
      <c r="N625" s="121" t="str">
        <f>IF(B625&lt;&gt;"",IF(INDEX(ctrlage,B625)=TRUE,Lieferung!$B$15-(YEAR(INDEX(pgebdat,B625))),""),"")</f>
        <v/>
      </c>
      <c r="O625" s="115"/>
      <c r="P625" s="113"/>
      <c r="Q625" s="116"/>
      <c r="R625" s="149"/>
      <c r="S625" s="116"/>
      <c r="T625" s="116"/>
      <c r="U625" s="116"/>
      <c r="V625" s="113"/>
      <c r="W625" s="155" t="str">
        <f t="shared" si="219"/>
        <v/>
      </c>
      <c r="X625" s="26" t="str">
        <f t="shared" si="198"/>
        <v/>
      </c>
      <c r="Y625" s="26" t="str">
        <f t="shared" si="199"/>
        <v/>
      </c>
      <c r="Z625" s="26" t="str">
        <f t="shared" si="200"/>
        <v/>
      </c>
      <c r="AA625" s="26" t="str">
        <f t="shared" si="201"/>
        <v/>
      </c>
      <c r="AB625" s="26" t="str">
        <f t="shared" si="202"/>
        <v/>
      </c>
      <c r="AC625" s="26" t="str">
        <f t="shared" si="203"/>
        <v/>
      </c>
      <c r="AD625" s="26" t="str">
        <f>IF(OR(ISBLANK(U625),ISBLANK(Q625),U625="-"),"",IF(ISNA(MATCH(U625,libtwolang,0)),FALSE,IF(AND(Z625=TRUE,INDEX(codetform,MATCH(Qualifikation!Q625,libtform,0))&gt;=10311000,INDEX(codetform,MATCH(Qualifikation!Q625,libtform,0))&lt;=10319900),IF(AND(INDEX(codetwolang,MATCH(Qualifikation!U625,libtwolang,0))&gt;=1,INDEX(codetwolang,MATCH(Qualifikation!U625,libtwolang,0))&lt;=999),TRUE,FALSE),IF(AND(INDEX(codetwolang,MATCH(Qualifikation!U625,libtwolang,0))&gt;=10,INDEX(codetwolang,MATCH(Qualifikation!U625,libtwolang,0))&lt;=99),FALSE,TRUE))))</f>
        <v/>
      </c>
      <c r="AE625" s="26" t="str">
        <f t="shared" si="217"/>
        <v/>
      </c>
      <c r="AF625" s="62" t="str">
        <f t="shared" si="204"/>
        <v/>
      </c>
    </row>
    <row r="626" spans="1:32" x14ac:dyDescent="0.2">
      <c r="A626" s="46" t="str">
        <f t="shared" si="218"/>
        <v/>
      </c>
      <c r="B626" s="46" t="str">
        <f t="shared" si="205"/>
        <v/>
      </c>
      <c r="C626" s="71" t="str">
        <f t="shared" si="206"/>
        <v/>
      </c>
      <c r="D626" s="62" t="str">
        <f t="shared" si="207"/>
        <v/>
      </c>
      <c r="E626" s="62" t="str">
        <f t="shared" si="208"/>
        <v/>
      </c>
      <c r="F626" s="72" t="str">
        <f t="shared" si="209"/>
        <v/>
      </c>
      <c r="G626" s="72" t="str">
        <f t="shared" si="210"/>
        <v/>
      </c>
      <c r="H626" s="63" t="str">
        <f t="shared" si="211"/>
        <v/>
      </c>
      <c r="I626" s="63" t="str">
        <f t="shared" si="212"/>
        <v/>
      </c>
      <c r="J626" s="70" t="str">
        <f t="shared" si="213"/>
        <v/>
      </c>
      <c r="K626" s="70" t="str">
        <f t="shared" si="214"/>
        <v/>
      </c>
      <c r="L626" s="122" t="str">
        <f t="shared" si="215"/>
        <v/>
      </c>
      <c r="M626" s="122" t="str">
        <f t="shared" si="216"/>
        <v/>
      </c>
      <c r="N626" s="121" t="str">
        <f>IF(B626&lt;&gt;"",IF(INDEX(ctrlage,B626)=TRUE,Lieferung!$B$15-(YEAR(INDEX(pgebdat,B626))),""),"")</f>
        <v/>
      </c>
      <c r="O626" s="115"/>
      <c r="P626" s="113"/>
      <c r="Q626" s="116"/>
      <c r="R626" s="149"/>
      <c r="S626" s="116"/>
      <c r="T626" s="116"/>
      <c r="U626" s="116"/>
      <c r="V626" s="113"/>
      <c r="W626" s="155" t="str">
        <f t="shared" si="219"/>
        <v/>
      </c>
      <c r="X626" s="26" t="str">
        <f t="shared" si="198"/>
        <v/>
      </c>
      <c r="Y626" s="26" t="str">
        <f t="shared" si="199"/>
        <v/>
      </c>
      <c r="Z626" s="26" t="str">
        <f t="shared" si="200"/>
        <v/>
      </c>
      <c r="AA626" s="26" t="str">
        <f t="shared" si="201"/>
        <v/>
      </c>
      <c r="AB626" s="26" t="str">
        <f t="shared" si="202"/>
        <v/>
      </c>
      <c r="AC626" s="26" t="str">
        <f t="shared" si="203"/>
        <v/>
      </c>
      <c r="AD626" s="26" t="str">
        <f>IF(OR(ISBLANK(U626),ISBLANK(Q626),U626="-"),"",IF(ISNA(MATCH(U626,libtwolang,0)),FALSE,IF(AND(Z626=TRUE,INDEX(codetform,MATCH(Qualifikation!Q626,libtform,0))&gt;=10311000,INDEX(codetform,MATCH(Qualifikation!Q626,libtform,0))&lt;=10319900),IF(AND(INDEX(codetwolang,MATCH(Qualifikation!U626,libtwolang,0))&gt;=1,INDEX(codetwolang,MATCH(Qualifikation!U626,libtwolang,0))&lt;=999),TRUE,FALSE),IF(AND(INDEX(codetwolang,MATCH(Qualifikation!U626,libtwolang,0))&gt;=10,INDEX(codetwolang,MATCH(Qualifikation!U626,libtwolang,0))&lt;=99),FALSE,TRUE))))</f>
        <v/>
      </c>
      <c r="AE626" s="26" t="str">
        <f t="shared" si="217"/>
        <v/>
      </c>
      <c r="AF626" s="62" t="str">
        <f t="shared" si="204"/>
        <v/>
      </c>
    </row>
    <row r="627" spans="1:32" x14ac:dyDescent="0.2">
      <c r="A627" s="46" t="str">
        <f t="shared" si="218"/>
        <v/>
      </c>
      <c r="B627" s="46" t="str">
        <f t="shared" si="205"/>
        <v/>
      </c>
      <c r="C627" s="71" t="str">
        <f t="shared" si="206"/>
        <v/>
      </c>
      <c r="D627" s="62" t="str">
        <f t="shared" si="207"/>
        <v/>
      </c>
      <c r="E627" s="62" t="str">
        <f t="shared" si="208"/>
        <v/>
      </c>
      <c r="F627" s="72" t="str">
        <f t="shared" si="209"/>
        <v/>
      </c>
      <c r="G627" s="72" t="str">
        <f t="shared" si="210"/>
        <v/>
      </c>
      <c r="H627" s="63" t="str">
        <f t="shared" si="211"/>
        <v/>
      </c>
      <c r="I627" s="63" t="str">
        <f t="shared" si="212"/>
        <v/>
      </c>
      <c r="J627" s="70" t="str">
        <f t="shared" si="213"/>
        <v/>
      </c>
      <c r="K627" s="70" t="str">
        <f t="shared" si="214"/>
        <v/>
      </c>
      <c r="L627" s="122" t="str">
        <f t="shared" si="215"/>
        <v/>
      </c>
      <c r="M627" s="122" t="str">
        <f t="shared" si="216"/>
        <v/>
      </c>
      <c r="N627" s="121" t="str">
        <f>IF(B627&lt;&gt;"",IF(INDEX(ctrlage,B627)=TRUE,Lieferung!$B$15-(YEAR(INDEX(pgebdat,B627))),""),"")</f>
        <v/>
      </c>
      <c r="O627" s="115"/>
      <c r="P627" s="113"/>
      <c r="Q627" s="116"/>
      <c r="R627" s="149"/>
      <c r="S627" s="116"/>
      <c r="T627" s="116"/>
      <c r="U627" s="116"/>
      <c r="V627" s="113"/>
      <c r="W627" s="155" t="str">
        <f t="shared" si="219"/>
        <v/>
      </c>
      <c r="X627" s="26" t="str">
        <f t="shared" si="198"/>
        <v/>
      </c>
      <c r="Y627" s="26" t="str">
        <f t="shared" si="199"/>
        <v/>
      </c>
      <c r="Z627" s="26" t="str">
        <f t="shared" si="200"/>
        <v/>
      </c>
      <c r="AA627" s="26" t="str">
        <f t="shared" si="201"/>
        <v/>
      </c>
      <c r="AB627" s="26" t="str">
        <f t="shared" si="202"/>
        <v/>
      </c>
      <c r="AC627" s="26" t="str">
        <f t="shared" si="203"/>
        <v/>
      </c>
      <c r="AD627" s="26" t="str">
        <f>IF(OR(ISBLANK(U627),ISBLANK(Q627),U627="-"),"",IF(ISNA(MATCH(U627,libtwolang,0)),FALSE,IF(AND(Z627=TRUE,INDEX(codetform,MATCH(Qualifikation!Q627,libtform,0))&gt;=10311000,INDEX(codetform,MATCH(Qualifikation!Q627,libtform,0))&lt;=10319900),IF(AND(INDEX(codetwolang,MATCH(Qualifikation!U627,libtwolang,0))&gt;=1,INDEX(codetwolang,MATCH(Qualifikation!U627,libtwolang,0))&lt;=999),TRUE,FALSE),IF(AND(INDEX(codetwolang,MATCH(Qualifikation!U627,libtwolang,0))&gt;=10,INDEX(codetwolang,MATCH(Qualifikation!U627,libtwolang,0))&lt;=99),FALSE,TRUE))))</f>
        <v/>
      </c>
      <c r="AE627" s="26" t="str">
        <f t="shared" si="217"/>
        <v/>
      </c>
      <c r="AF627" s="62" t="str">
        <f t="shared" si="204"/>
        <v/>
      </c>
    </row>
    <row r="628" spans="1:32" x14ac:dyDescent="0.2">
      <c r="A628" s="46" t="str">
        <f t="shared" si="218"/>
        <v/>
      </c>
      <c r="B628" s="46" t="str">
        <f t="shared" si="205"/>
        <v/>
      </c>
      <c r="C628" s="71" t="str">
        <f t="shared" si="206"/>
        <v/>
      </c>
      <c r="D628" s="62" t="str">
        <f t="shared" si="207"/>
        <v/>
      </c>
      <c r="E628" s="62" t="str">
        <f t="shared" si="208"/>
        <v/>
      </c>
      <c r="F628" s="72" t="str">
        <f t="shared" si="209"/>
        <v/>
      </c>
      <c r="G628" s="72" t="str">
        <f t="shared" si="210"/>
        <v/>
      </c>
      <c r="H628" s="63" t="str">
        <f t="shared" si="211"/>
        <v/>
      </c>
      <c r="I628" s="63" t="str">
        <f t="shared" si="212"/>
        <v/>
      </c>
      <c r="J628" s="70" t="str">
        <f t="shared" si="213"/>
        <v/>
      </c>
      <c r="K628" s="70" t="str">
        <f t="shared" si="214"/>
        <v/>
      </c>
      <c r="L628" s="122" t="str">
        <f t="shared" si="215"/>
        <v/>
      </c>
      <c r="M628" s="122" t="str">
        <f t="shared" si="216"/>
        <v/>
      </c>
      <c r="N628" s="121" t="str">
        <f>IF(B628&lt;&gt;"",IF(INDEX(ctrlage,B628)=TRUE,Lieferung!$B$15-(YEAR(INDEX(pgebdat,B628))),""),"")</f>
        <v/>
      </c>
      <c r="O628" s="115"/>
      <c r="P628" s="113"/>
      <c r="Q628" s="116"/>
      <c r="R628" s="149"/>
      <c r="S628" s="116"/>
      <c r="T628" s="116"/>
      <c r="U628" s="116"/>
      <c r="V628" s="113"/>
      <c r="W628" s="155" t="str">
        <f t="shared" si="219"/>
        <v/>
      </c>
      <c r="X628" s="26" t="str">
        <f t="shared" si="198"/>
        <v/>
      </c>
      <c r="Y628" s="26" t="str">
        <f t="shared" si="199"/>
        <v/>
      </c>
      <c r="Z628" s="26" t="str">
        <f t="shared" si="200"/>
        <v/>
      </c>
      <c r="AA628" s="26" t="str">
        <f t="shared" si="201"/>
        <v/>
      </c>
      <c r="AB628" s="26" t="str">
        <f t="shared" si="202"/>
        <v/>
      </c>
      <c r="AC628" s="26" t="str">
        <f t="shared" si="203"/>
        <v/>
      </c>
      <c r="AD628" s="26" t="str">
        <f>IF(OR(ISBLANK(U628),ISBLANK(Q628),U628="-"),"",IF(ISNA(MATCH(U628,libtwolang,0)),FALSE,IF(AND(Z628=TRUE,INDEX(codetform,MATCH(Qualifikation!Q628,libtform,0))&gt;=10311000,INDEX(codetform,MATCH(Qualifikation!Q628,libtform,0))&lt;=10319900),IF(AND(INDEX(codetwolang,MATCH(Qualifikation!U628,libtwolang,0))&gt;=1,INDEX(codetwolang,MATCH(Qualifikation!U628,libtwolang,0))&lt;=999),TRUE,FALSE),IF(AND(INDEX(codetwolang,MATCH(Qualifikation!U628,libtwolang,0))&gt;=10,INDEX(codetwolang,MATCH(Qualifikation!U628,libtwolang,0))&lt;=99),FALSE,TRUE))))</f>
        <v/>
      </c>
      <c r="AE628" s="26" t="str">
        <f t="shared" si="217"/>
        <v/>
      </c>
      <c r="AF628" s="62" t="str">
        <f t="shared" si="204"/>
        <v/>
      </c>
    </row>
    <row r="629" spans="1:32" x14ac:dyDescent="0.2">
      <c r="A629" s="46" t="str">
        <f t="shared" si="218"/>
        <v/>
      </c>
      <c r="B629" s="46" t="str">
        <f t="shared" si="205"/>
        <v/>
      </c>
      <c r="C629" s="71" t="str">
        <f t="shared" si="206"/>
        <v/>
      </c>
      <c r="D629" s="62" t="str">
        <f t="shared" si="207"/>
        <v/>
      </c>
      <c r="E629" s="62" t="str">
        <f t="shared" si="208"/>
        <v/>
      </c>
      <c r="F629" s="72" t="str">
        <f t="shared" si="209"/>
        <v/>
      </c>
      <c r="G629" s="72" t="str">
        <f t="shared" si="210"/>
        <v/>
      </c>
      <c r="H629" s="63" t="str">
        <f t="shared" si="211"/>
        <v/>
      </c>
      <c r="I629" s="63" t="str">
        <f t="shared" si="212"/>
        <v/>
      </c>
      <c r="J629" s="70" t="str">
        <f t="shared" si="213"/>
        <v/>
      </c>
      <c r="K629" s="70" t="str">
        <f t="shared" si="214"/>
        <v/>
      </c>
      <c r="L629" s="122" t="str">
        <f t="shared" si="215"/>
        <v/>
      </c>
      <c r="M629" s="122" t="str">
        <f t="shared" si="216"/>
        <v/>
      </c>
      <c r="N629" s="121" t="str">
        <f>IF(B629&lt;&gt;"",IF(INDEX(ctrlage,B629)=TRUE,Lieferung!$B$15-(YEAR(INDEX(pgebdat,B629))),""),"")</f>
        <v/>
      </c>
      <c r="O629" s="115"/>
      <c r="P629" s="113"/>
      <c r="Q629" s="116"/>
      <c r="R629" s="149"/>
      <c r="S629" s="116"/>
      <c r="T629" s="116"/>
      <c r="U629" s="116"/>
      <c r="V629" s="113"/>
      <c r="W629" s="155" t="str">
        <f t="shared" si="219"/>
        <v/>
      </c>
      <c r="X629" s="26" t="str">
        <f t="shared" si="198"/>
        <v/>
      </c>
      <c r="Y629" s="26" t="str">
        <f t="shared" si="199"/>
        <v/>
      </c>
      <c r="Z629" s="26" t="str">
        <f t="shared" si="200"/>
        <v/>
      </c>
      <c r="AA629" s="26" t="str">
        <f t="shared" si="201"/>
        <v/>
      </c>
      <c r="AB629" s="26" t="str">
        <f t="shared" si="202"/>
        <v/>
      </c>
      <c r="AC629" s="26" t="str">
        <f t="shared" si="203"/>
        <v/>
      </c>
      <c r="AD629" s="26" t="str">
        <f>IF(OR(ISBLANK(U629),ISBLANK(Q629),U629="-"),"",IF(ISNA(MATCH(U629,libtwolang,0)),FALSE,IF(AND(Z629=TRUE,INDEX(codetform,MATCH(Qualifikation!Q629,libtform,0))&gt;=10311000,INDEX(codetform,MATCH(Qualifikation!Q629,libtform,0))&lt;=10319900),IF(AND(INDEX(codetwolang,MATCH(Qualifikation!U629,libtwolang,0))&gt;=1,INDEX(codetwolang,MATCH(Qualifikation!U629,libtwolang,0))&lt;=999),TRUE,FALSE),IF(AND(INDEX(codetwolang,MATCH(Qualifikation!U629,libtwolang,0))&gt;=10,INDEX(codetwolang,MATCH(Qualifikation!U629,libtwolang,0))&lt;=99),FALSE,TRUE))))</f>
        <v/>
      </c>
      <c r="AE629" s="26" t="str">
        <f t="shared" si="217"/>
        <v/>
      </c>
      <c r="AF629" s="62" t="str">
        <f t="shared" si="204"/>
        <v/>
      </c>
    </row>
    <row r="630" spans="1:32" x14ac:dyDescent="0.2">
      <c r="A630" s="46" t="str">
        <f t="shared" si="218"/>
        <v/>
      </c>
      <c r="B630" s="46" t="str">
        <f t="shared" si="205"/>
        <v/>
      </c>
      <c r="C630" s="71" t="str">
        <f t="shared" si="206"/>
        <v/>
      </c>
      <c r="D630" s="62" t="str">
        <f t="shared" si="207"/>
        <v/>
      </c>
      <c r="E630" s="62" t="str">
        <f t="shared" si="208"/>
        <v/>
      </c>
      <c r="F630" s="72" t="str">
        <f t="shared" si="209"/>
        <v/>
      </c>
      <c r="G630" s="72" t="str">
        <f t="shared" si="210"/>
        <v/>
      </c>
      <c r="H630" s="63" t="str">
        <f t="shared" si="211"/>
        <v/>
      </c>
      <c r="I630" s="63" t="str">
        <f t="shared" si="212"/>
        <v/>
      </c>
      <c r="J630" s="70" t="str">
        <f t="shared" si="213"/>
        <v/>
      </c>
      <c r="K630" s="70" t="str">
        <f t="shared" si="214"/>
        <v/>
      </c>
      <c r="L630" s="122" t="str">
        <f t="shared" si="215"/>
        <v/>
      </c>
      <c r="M630" s="122" t="str">
        <f t="shared" si="216"/>
        <v/>
      </c>
      <c r="N630" s="121" t="str">
        <f>IF(B630&lt;&gt;"",IF(INDEX(ctrlage,B630)=TRUE,Lieferung!$B$15-(YEAR(INDEX(pgebdat,B630))),""),"")</f>
        <v/>
      </c>
      <c r="O630" s="115"/>
      <c r="P630" s="113"/>
      <c r="Q630" s="116"/>
      <c r="R630" s="149"/>
      <c r="S630" s="116"/>
      <c r="T630" s="116"/>
      <c r="U630" s="116"/>
      <c r="V630" s="113"/>
      <c r="W630" s="155" t="str">
        <f t="shared" si="219"/>
        <v/>
      </c>
      <c r="X630" s="26" t="str">
        <f t="shared" si="198"/>
        <v/>
      </c>
      <c r="Y630" s="26" t="str">
        <f t="shared" si="199"/>
        <v/>
      </c>
      <c r="Z630" s="26" t="str">
        <f t="shared" si="200"/>
        <v/>
      </c>
      <c r="AA630" s="26" t="str">
        <f t="shared" si="201"/>
        <v/>
      </c>
      <c r="AB630" s="26" t="str">
        <f t="shared" si="202"/>
        <v/>
      </c>
      <c r="AC630" s="26" t="str">
        <f t="shared" si="203"/>
        <v/>
      </c>
      <c r="AD630" s="26" t="str">
        <f>IF(OR(ISBLANK(U630),ISBLANK(Q630),U630="-"),"",IF(ISNA(MATCH(U630,libtwolang,0)),FALSE,IF(AND(Z630=TRUE,INDEX(codetform,MATCH(Qualifikation!Q630,libtform,0))&gt;=10311000,INDEX(codetform,MATCH(Qualifikation!Q630,libtform,0))&lt;=10319900),IF(AND(INDEX(codetwolang,MATCH(Qualifikation!U630,libtwolang,0))&gt;=1,INDEX(codetwolang,MATCH(Qualifikation!U630,libtwolang,0))&lt;=999),TRUE,FALSE),IF(AND(INDEX(codetwolang,MATCH(Qualifikation!U630,libtwolang,0))&gt;=10,INDEX(codetwolang,MATCH(Qualifikation!U630,libtwolang,0))&lt;=99),FALSE,TRUE))))</f>
        <v/>
      </c>
      <c r="AE630" s="26" t="str">
        <f t="shared" si="217"/>
        <v/>
      </c>
      <c r="AF630" s="62" t="str">
        <f t="shared" si="204"/>
        <v/>
      </c>
    </row>
    <row r="631" spans="1:32" x14ac:dyDescent="0.2">
      <c r="A631" s="46" t="str">
        <f t="shared" si="218"/>
        <v/>
      </c>
      <c r="B631" s="46" t="str">
        <f t="shared" si="205"/>
        <v/>
      </c>
      <c r="C631" s="71" t="str">
        <f t="shared" si="206"/>
        <v/>
      </c>
      <c r="D631" s="62" t="str">
        <f t="shared" si="207"/>
        <v/>
      </c>
      <c r="E631" s="62" t="str">
        <f t="shared" si="208"/>
        <v/>
      </c>
      <c r="F631" s="72" t="str">
        <f t="shared" si="209"/>
        <v/>
      </c>
      <c r="G631" s="72" t="str">
        <f t="shared" si="210"/>
        <v/>
      </c>
      <c r="H631" s="63" t="str">
        <f t="shared" si="211"/>
        <v/>
      </c>
      <c r="I631" s="63" t="str">
        <f t="shared" si="212"/>
        <v/>
      </c>
      <c r="J631" s="70" t="str">
        <f t="shared" si="213"/>
        <v/>
      </c>
      <c r="K631" s="70" t="str">
        <f t="shared" si="214"/>
        <v/>
      </c>
      <c r="L631" s="122" t="str">
        <f t="shared" si="215"/>
        <v/>
      </c>
      <c r="M631" s="122" t="str">
        <f t="shared" si="216"/>
        <v/>
      </c>
      <c r="N631" s="121" t="str">
        <f>IF(B631&lt;&gt;"",IF(INDEX(ctrlage,B631)=TRUE,Lieferung!$B$15-(YEAR(INDEX(pgebdat,B631))),""),"")</f>
        <v/>
      </c>
      <c r="O631" s="115"/>
      <c r="P631" s="113"/>
      <c r="Q631" s="116"/>
      <c r="R631" s="149"/>
      <c r="S631" s="116"/>
      <c r="T631" s="116"/>
      <c r="U631" s="116"/>
      <c r="V631" s="113"/>
      <c r="W631" s="155" t="str">
        <f t="shared" si="219"/>
        <v/>
      </c>
      <c r="X631" s="26" t="str">
        <f t="shared" si="198"/>
        <v/>
      </c>
      <c r="Y631" s="26" t="str">
        <f t="shared" si="199"/>
        <v/>
      </c>
      <c r="Z631" s="26" t="str">
        <f t="shared" si="200"/>
        <v/>
      </c>
      <c r="AA631" s="26" t="str">
        <f t="shared" si="201"/>
        <v/>
      </c>
      <c r="AB631" s="26" t="str">
        <f t="shared" si="202"/>
        <v/>
      </c>
      <c r="AC631" s="26" t="str">
        <f t="shared" si="203"/>
        <v/>
      </c>
      <c r="AD631" s="26" t="str">
        <f>IF(OR(ISBLANK(U631),ISBLANK(Q631),U631="-"),"",IF(ISNA(MATCH(U631,libtwolang,0)),FALSE,IF(AND(Z631=TRUE,INDEX(codetform,MATCH(Qualifikation!Q631,libtform,0))&gt;=10311000,INDEX(codetform,MATCH(Qualifikation!Q631,libtform,0))&lt;=10319900),IF(AND(INDEX(codetwolang,MATCH(Qualifikation!U631,libtwolang,0))&gt;=1,INDEX(codetwolang,MATCH(Qualifikation!U631,libtwolang,0))&lt;=999),TRUE,FALSE),IF(AND(INDEX(codetwolang,MATCH(Qualifikation!U631,libtwolang,0))&gt;=10,INDEX(codetwolang,MATCH(Qualifikation!U631,libtwolang,0))&lt;=99),FALSE,TRUE))))</f>
        <v/>
      </c>
      <c r="AE631" s="26" t="str">
        <f t="shared" si="217"/>
        <v/>
      </c>
      <c r="AF631" s="62" t="str">
        <f t="shared" si="204"/>
        <v/>
      </c>
    </row>
    <row r="632" spans="1:32" x14ac:dyDescent="0.2">
      <c r="A632" s="46" t="str">
        <f t="shared" si="218"/>
        <v/>
      </c>
      <c r="B632" s="46" t="str">
        <f t="shared" si="205"/>
        <v/>
      </c>
      <c r="C632" s="71" t="str">
        <f t="shared" si="206"/>
        <v/>
      </c>
      <c r="D632" s="62" t="str">
        <f t="shared" si="207"/>
        <v/>
      </c>
      <c r="E632" s="62" t="str">
        <f t="shared" si="208"/>
        <v/>
      </c>
      <c r="F632" s="72" t="str">
        <f t="shared" si="209"/>
        <v/>
      </c>
      <c r="G632" s="72" t="str">
        <f t="shared" si="210"/>
        <v/>
      </c>
      <c r="H632" s="63" t="str">
        <f t="shared" si="211"/>
        <v/>
      </c>
      <c r="I632" s="63" t="str">
        <f t="shared" si="212"/>
        <v/>
      </c>
      <c r="J632" s="70" t="str">
        <f t="shared" si="213"/>
        <v/>
      </c>
      <c r="K632" s="70" t="str">
        <f t="shared" si="214"/>
        <v/>
      </c>
      <c r="L632" s="122" t="str">
        <f t="shared" si="215"/>
        <v/>
      </c>
      <c r="M632" s="122" t="str">
        <f t="shared" si="216"/>
        <v/>
      </c>
      <c r="N632" s="121" t="str">
        <f>IF(B632&lt;&gt;"",IF(INDEX(ctrlage,B632)=TRUE,Lieferung!$B$15-(YEAR(INDEX(pgebdat,B632))),""),"")</f>
        <v/>
      </c>
      <c r="O632" s="115"/>
      <c r="P632" s="113"/>
      <c r="Q632" s="116"/>
      <c r="R632" s="149"/>
      <c r="S632" s="116"/>
      <c r="T632" s="116"/>
      <c r="U632" s="116"/>
      <c r="V632" s="113"/>
      <c r="W632" s="155" t="str">
        <f t="shared" si="219"/>
        <v/>
      </c>
      <c r="X632" s="26" t="str">
        <f t="shared" ref="X632:X695" si="220">IF(ISBLANK(O632),"",IF(OR(ISNA(MATCH(O632,persid,0)),O632="-"),FALSE,TRUE))</f>
        <v/>
      </c>
      <c r="Y632" s="26" t="str">
        <f t="shared" ref="Y632:Y695" si="221">IF(ISBLANK(P632),"",IF(OR(ISNA(MATCH(P632,libinst,0)),P632="-"),FALSE,TRUE))</f>
        <v/>
      </c>
      <c r="Z632" s="26" t="str">
        <f t="shared" ref="Z632:Z695" si="222">IF(ISBLANK(Q632),"",IF(OR(ISNA(MATCH(Q632,libtform,0)),Q632="-"),FALSE,TRUE))</f>
        <v/>
      </c>
      <c r="AA632" s="26" t="str">
        <f t="shared" ref="AA632:AA695" si="223">IF(ISBLANK(R632),"",IF(AND(R632 &gt; DATE(1925,1,1),R632 &lt; DATE(2100,1,1)),TRUE,FALSE))</f>
        <v/>
      </c>
      <c r="AB632" s="26" t="str">
        <f t="shared" ref="AB632:AB695" si="224">IF(ISBLANK(S632),"",IF(AND(S632 &gt;=1,S632 &lt;=9),TRUE,FALSE))</f>
        <v/>
      </c>
      <c r="AC632" s="26" t="str">
        <f t="shared" ref="AC632:AC695" si="225">IF(ISBLANK(T632),"",IF(OR(ISNA(MATCH(T632,libresult,0)),T632="-"),FALSE,TRUE))</f>
        <v/>
      </c>
      <c r="AD632" s="26" t="str">
        <f>IF(OR(ISBLANK(U632),ISBLANK(Q632),U632="-"),"",IF(ISNA(MATCH(U632,libtwolang,0)),FALSE,IF(AND(Z632=TRUE,INDEX(codetform,MATCH(Qualifikation!Q632,libtform,0))&gt;=10311000,INDEX(codetform,MATCH(Qualifikation!Q632,libtform,0))&lt;=10319900),IF(AND(INDEX(codetwolang,MATCH(Qualifikation!U632,libtwolang,0))&gt;=1,INDEX(codetwolang,MATCH(Qualifikation!U632,libtwolang,0))&lt;=999),TRUE,FALSE),IF(AND(INDEX(codetwolang,MATCH(Qualifikation!U632,libtwolang,0))&gt;=10,INDEX(codetwolang,MATCH(Qualifikation!U632,libtwolang,0))&lt;=99),FALSE,TRUE))))</f>
        <v/>
      </c>
      <c r="AE632" s="26" t="str">
        <f t="shared" si="217"/>
        <v/>
      </c>
      <c r="AF632" s="62" t="str">
        <f t="shared" ref="AF632:AF695" si="226">IF(A632="","",1)</f>
        <v/>
      </c>
    </row>
    <row r="633" spans="1:32" x14ac:dyDescent="0.2">
      <c r="A633" s="46" t="str">
        <f t="shared" si="218"/>
        <v/>
      </c>
      <c r="B633" s="46" t="str">
        <f t="shared" si="205"/>
        <v/>
      </c>
      <c r="C633" s="71" t="str">
        <f t="shared" si="206"/>
        <v/>
      </c>
      <c r="D633" s="62" t="str">
        <f t="shared" si="207"/>
        <v/>
      </c>
      <c r="E633" s="62" t="str">
        <f t="shared" si="208"/>
        <v/>
      </c>
      <c r="F633" s="72" t="str">
        <f t="shared" si="209"/>
        <v/>
      </c>
      <c r="G633" s="72" t="str">
        <f t="shared" si="210"/>
        <v/>
      </c>
      <c r="H633" s="63" t="str">
        <f t="shared" si="211"/>
        <v/>
      </c>
      <c r="I633" s="63" t="str">
        <f t="shared" si="212"/>
        <v/>
      </c>
      <c r="J633" s="70" t="str">
        <f t="shared" si="213"/>
        <v/>
      </c>
      <c r="K633" s="70" t="str">
        <f t="shared" si="214"/>
        <v/>
      </c>
      <c r="L633" s="122" t="str">
        <f t="shared" si="215"/>
        <v/>
      </c>
      <c r="M633" s="122" t="str">
        <f t="shared" si="216"/>
        <v/>
      </c>
      <c r="N633" s="121" t="str">
        <f>IF(B633&lt;&gt;"",IF(INDEX(ctrlage,B633)=TRUE,Lieferung!$B$15-(YEAR(INDEX(pgebdat,B633))),""),"")</f>
        <v/>
      </c>
      <c r="O633" s="115"/>
      <c r="P633" s="113"/>
      <c r="Q633" s="116"/>
      <c r="R633" s="149"/>
      <c r="S633" s="116"/>
      <c r="T633" s="116"/>
      <c r="U633" s="116"/>
      <c r="V633" s="113"/>
      <c r="W633" s="155" t="str">
        <f t="shared" si="219"/>
        <v/>
      </c>
      <c r="X633" s="26" t="str">
        <f t="shared" si="220"/>
        <v/>
      </c>
      <c r="Y633" s="26" t="str">
        <f t="shared" si="221"/>
        <v/>
      </c>
      <c r="Z633" s="26" t="str">
        <f t="shared" si="222"/>
        <v/>
      </c>
      <c r="AA633" s="26" t="str">
        <f t="shared" si="223"/>
        <v/>
      </c>
      <c r="AB633" s="26" t="str">
        <f t="shared" si="224"/>
        <v/>
      </c>
      <c r="AC633" s="26" t="str">
        <f t="shared" si="225"/>
        <v/>
      </c>
      <c r="AD633" s="26" t="str">
        <f>IF(OR(ISBLANK(U633),ISBLANK(Q633),U633="-"),"",IF(ISNA(MATCH(U633,libtwolang,0)),FALSE,IF(AND(Z633=TRUE,INDEX(codetform,MATCH(Qualifikation!Q633,libtform,0))&gt;=10311000,INDEX(codetform,MATCH(Qualifikation!Q633,libtform,0))&lt;=10319900),IF(AND(INDEX(codetwolang,MATCH(Qualifikation!U633,libtwolang,0))&gt;=1,INDEX(codetwolang,MATCH(Qualifikation!U633,libtwolang,0))&lt;=999),TRUE,FALSE),IF(AND(INDEX(codetwolang,MATCH(Qualifikation!U633,libtwolang,0))&gt;=10,INDEX(codetwolang,MATCH(Qualifikation!U633,libtwolang,0))&lt;=99),FALSE,TRUE))))</f>
        <v/>
      </c>
      <c r="AE633" s="26" t="str">
        <f t="shared" si="217"/>
        <v/>
      </c>
      <c r="AF633" s="62" t="str">
        <f t="shared" si="226"/>
        <v/>
      </c>
    </row>
    <row r="634" spans="1:32" x14ac:dyDescent="0.2">
      <c r="A634" s="46" t="str">
        <f t="shared" si="218"/>
        <v/>
      </c>
      <c r="B634" s="46" t="str">
        <f t="shared" si="205"/>
        <v/>
      </c>
      <c r="C634" s="71" t="str">
        <f t="shared" si="206"/>
        <v/>
      </c>
      <c r="D634" s="62" t="str">
        <f t="shared" si="207"/>
        <v/>
      </c>
      <c r="E634" s="62" t="str">
        <f t="shared" si="208"/>
        <v/>
      </c>
      <c r="F634" s="72" t="str">
        <f t="shared" si="209"/>
        <v/>
      </c>
      <c r="G634" s="72" t="str">
        <f t="shared" si="210"/>
        <v/>
      </c>
      <c r="H634" s="63" t="str">
        <f t="shared" si="211"/>
        <v/>
      </c>
      <c r="I634" s="63" t="str">
        <f t="shared" si="212"/>
        <v/>
      </c>
      <c r="J634" s="70" t="str">
        <f t="shared" si="213"/>
        <v/>
      </c>
      <c r="K634" s="70" t="str">
        <f t="shared" si="214"/>
        <v/>
      </c>
      <c r="L634" s="122" t="str">
        <f t="shared" si="215"/>
        <v/>
      </c>
      <c r="M634" s="122" t="str">
        <f t="shared" si="216"/>
        <v/>
      </c>
      <c r="N634" s="121" t="str">
        <f>IF(B634&lt;&gt;"",IF(INDEX(ctrlage,B634)=TRUE,Lieferung!$B$15-(YEAR(INDEX(pgebdat,B634))),""),"")</f>
        <v/>
      </c>
      <c r="O634" s="115"/>
      <c r="P634" s="113"/>
      <c r="Q634" s="116"/>
      <c r="R634" s="149"/>
      <c r="S634" s="116"/>
      <c r="T634" s="116"/>
      <c r="U634" s="116"/>
      <c r="V634" s="113"/>
      <c r="W634" s="155" t="str">
        <f t="shared" si="219"/>
        <v/>
      </c>
      <c r="X634" s="26" t="str">
        <f t="shared" si="220"/>
        <v/>
      </c>
      <c r="Y634" s="26" t="str">
        <f t="shared" si="221"/>
        <v/>
      </c>
      <c r="Z634" s="26" t="str">
        <f t="shared" si="222"/>
        <v/>
      </c>
      <c r="AA634" s="26" t="str">
        <f t="shared" si="223"/>
        <v/>
      </c>
      <c r="AB634" s="26" t="str">
        <f t="shared" si="224"/>
        <v/>
      </c>
      <c r="AC634" s="26" t="str">
        <f t="shared" si="225"/>
        <v/>
      </c>
      <c r="AD634" s="26" t="str">
        <f>IF(OR(ISBLANK(U634),ISBLANK(Q634),U634="-"),"",IF(ISNA(MATCH(U634,libtwolang,0)),FALSE,IF(AND(Z634=TRUE,INDEX(codetform,MATCH(Qualifikation!Q634,libtform,0))&gt;=10311000,INDEX(codetform,MATCH(Qualifikation!Q634,libtform,0))&lt;=10319900),IF(AND(INDEX(codetwolang,MATCH(Qualifikation!U634,libtwolang,0))&gt;=1,INDEX(codetwolang,MATCH(Qualifikation!U634,libtwolang,0))&lt;=999),TRUE,FALSE),IF(AND(INDEX(codetwolang,MATCH(Qualifikation!U634,libtwolang,0))&gt;=10,INDEX(codetwolang,MATCH(Qualifikation!U634,libtwolang,0))&lt;=99),FALSE,TRUE))))</f>
        <v/>
      </c>
      <c r="AE634" s="26" t="str">
        <f t="shared" si="217"/>
        <v/>
      </c>
      <c r="AF634" s="62" t="str">
        <f t="shared" si="226"/>
        <v/>
      </c>
    </row>
    <row r="635" spans="1:32" x14ac:dyDescent="0.2">
      <c r="A635" s="46" t="str">
        <f t="shared" si="218"/>
        <v/>
      </c>
      <c r="B635" s="46" t="str">
        <f t="shared" si="205"/>
        <v/>
      </c>
      <c r="C635" s="71" t="str">
        <f t="shared" si="206"/>
        <v/>
      </c>
      <c r="D635" s="62" t="str">
        <f t="shared" si="207"/>
        <v/>
      </c>
      <c r="E635" s="62" t="str">
        <f t="shared" si="208"/>
        <v/>
      </c>
      <c r="F635" s="72" t="str">
        <f t="shared" si="209"/>
        <v/>
      </c>
      <c r="G635" s="72" t="str">
        <f t="shared" si="210"/>
        <v/>
      </c>
      <c r="H635" s="63" t="str">
        <f t="shared" si="211"/>
        <v/>
      </c>
      <c r="I635" s="63" t="str">
        <f t="shared" si="212"/>
        <v/>
      </c>
      <c r="J635" s="70" t="str">
        <f t="shared" si="213"/>
        <v/>
      </c>
      <c r="K635" s="70" t="str">
        <f t="shared" si="214"/>
        <v/>
      </c>
      <c r="L635" s="122" t="str">
        <f t="shared" si="215"/>
        <v/>
      </c>
      <c r="M635" s="122" t="str">
        <f t="shared" si="216"/>
        <v/>
      </c>
      <c r="N635" s="121" t="str">
        <f>IF(B635&lt;&gt;"",IF(INDEX(ctrlage,B635)=TRUE,Lieferung!$B$15-(YEAR(INDEX(pgebdat,B635))),""),"")</f>
        <v/>
      </c>
      <c r="O635" s="115"/>
      <c r="P635" s="113"/>
      <c r="Q635" s="116"/>
      <c r="R635" s="149"/>
      <c r="S635" s="116"/>
      <c r="T635" s="116"/>
      <c r="U635" s="116"/>
      <c r="V635" s="113"/>
      <c r="W635" s="155" t="str">
        <f t="shared" si="219"/>
        <v/>
      </c>
      <c r="X635" s="26" t="str">
        <f t="shared" si="220"/>
        <v/>
      </c>
      <c r="Y635" s="26" t="str">
        <f t="shared" si="221"/>
        <v/>
      </c>
      <c r="Z635" s="26" t="str">
        <f t="shared" si="222"/>
        <v/>
      </c>
      <c r="AA635" s="26" t="str">
        <f t="shared" si="223"/>
        <v/>
      </c>
      <c r="AB635" s="26" t="str">
        <f t="shared" si="224"/>
        <v/>
      </c>
      <c r="AC635" s="26" t="str">
        <f t="shared" si="225"/>
        <v/>
      </c>
      <c r="AD635" s="26" t="str">
        <f>IF(OR(ISBLANK(U635),ISBLANK(Q635),U635="-"),"",IF(ISNA(MATCH(U635,libtwolang,0)),FALSE,IF(AND(Z635=TRUE,INDEX(codetform,MATCH(Qualifikation!Q635,libtform,0))&gt;=10311000,INDEX(codetform,MATCH(Qualifikation!Q635,libtform,0))&lt;=10319900),IF(AND(INDEX(codetwolang,MATCH(Qualifikation!U635,libtwolang,0))&gt;=1,INDEX(codetwolang,MATCH(Qualifikation!U635,libtwolang,0))&lt;=999),TRUE,FALSE),IF(AND(INDEX(codetwolang,MATCH(Qualifikation!U635,libtwolang,0))&gt;=10,INDEX(codetwolang,MATCH(Qualifikation!U635,libtwolang,0))&lt;=99),FALSE,TRUE))))</f>
        <v/>
      </c>
      <c r="AE635" s="26" t="str">
        <f t="shared" si="217"/>
        <v/>
      </c>
      <c r="AF635" s="62" t="str">
        <f t="shared" si="226"/>
        <v/>
      </c>
    </row>
    <row r="636" spans="1:32" x14ac:dyDescent="0.2">
      <c r="A636" s="46" t="str">
        <f t="shared" si="218"/>
        <v/>
      </c>
      <c r="B636" s="46" t="str">
        <f t="shared" si="205"/>
        <v/>
      </c>
      <c r="C636" s="71" t="str">
        <f t="shared" si="206"/>
        <v/>
      </c>
      <c r="D636" s="62" t="str">
        <f t="shared" si="207"/>
        <v/>
      </c>
      <c r="E636" s="62" t="str">
        <f t="shared" si="208"/>
        <v/>
      </c>
      <c r="F636" s="72" t="str">
        <f t="shared" si="209"/>
        <v/>
      </c>
      <c r="G636" s="72" t="str">
        <f t="shared" si="210"/>
        <v/>
      </c>
      <c r="H636" s="63" t="str">
        <f t="shared" si="211"/>
        <v/>
      </c>
      <c r="I636" s="63" t="str">
        <f t="shared" si="212"/>
        <v/>
      </c>
      <c r="J636" s="70" t="str">
        <f t="shared" si="213"/>
        <v/>
      </c>
      <c r="K636" s="70" t="str">
        <f t="shared" si="214"/>
        <v/>
      </c>
      <c r="L636" s="122" t="str">
        <f t="shared" si="215"/>
        <v/>
      </c>
      <c r="M636" s="122" t="str">
        <f t="shared" si="216"/>
        <v/>
      </c>
      <c r="N636" s="121" t="str">
        <f>IF(B636&lt;&gt;"",IF(INDEX(ctrlage,B636)=TRUE,Lieferung!$B$15-(YEAR(INDEX(pgebdat,B636))),""),"")</f>
        <v/>
      </c>
      <c r="O636" s="115"/>
      <c r="P636" s="113"/>
      <c r="Q636" s="116"/>
      <c r="R636" s="149"/>
      <c r="S636" s="116"/>
      <c r="T636" s="116"/>
      <c r="U636" s="116"/>
      <c r="V636" s="113"/>
      <c r="W636" s="155" t="str">
        <f t="shared" si="219"/>
        <v/>
      </c>
      <c r="X636" s="26" t="str">
        <f t="shared" si="220"/>
        <v/>
      </c>
      <c r="Y636" s="26" t="str">
        <f t="shared" si="221"/>
        <v/>
      </c>
      <c r="Z636" s="26" t="str">
        <f t="shared" si="222"/>
        <v/>
      </c>
      <c r="AA636" s="26" t="str">
        <f t="shared" si="223"/>
        <v/>
      </c>
      <c r="AB636" s="26" t="str">
        <f t="shared" si="224"/>
        <v/>
      </c>
      <c r="AC636" s="26" t="str">
        <f t="shared" si="225"/>
        <v/>
      </c>
      <c r="AD636" s="26" t="str">
        <f>IF(OR(ISBLANK(U636),ISBLANK(Q636),U636="-"),"",IF(ISNA(MATCH(U636,libtwolang,0)),FALSE,IF(AND(Z636=TRUE,INDEX(codetform,MATCH(Qualifikation!Q636,libtform,0))&gt;=10311000,INDEX(codetform,MATCH(Qualifikation!Q636,libtform,0))&lt;=10319900),IF(AND(INDEX(codetwolang,MATCH(Qualifikation!U636,libtwolang,0))&gt;=1,INDEX(codetwolang,MATCH(Qualifikation!U636,libtwolang,0))&lt;=999),TRUE,FALSE),IF(AND(INDEX(codetwolang,MATCH(Qualifikation!U636,libtwolang,0))&gt;=10,INDEX(codetwolang,MATCH(Qualifikation!U636,libtwolang,0))&lt;=99),FALSE,TRUE))))</f>
        <v/>
      </c>
      <c r="AE636" s="26" t="str">
        <f t="shared" si="217"/>
        <v/>
      </c>
      <c r="AF636" s="62" t="str">
        <f t="shared" si="226"/>
        <v/>
      </c>
    </row>
    <row r="637" spans="1:32" x14ac:dyDescent="0.2">
      <c r="A637" s="46" t="str">
        <f t="shared" si="218"/>
        <v/>
      </c>
      <c r="B637" s="46" t="str">
        <f t="shared" si="205"/>
        <v/>
      </c>
      <c r="C637" s="71" t="str">
        <f t="shared" si="206"/>
        <v/>
      </c>
      <c r="D637" s="62" t="str">
        <f t="shared" si="207"/>
        <v/>
      </c>
      <c r="E637" s="62" t="str">
        <f t="shared" si="208"/>
        <v/>
      </c>
      <c r="F637" s="72" t="str">
        <f t="shared" si="209"/>
        <v/>
      </c>
      <c r="G637" s="72" t="str">
        <f t="shared" si="210"/>
        <v/>
      </c>
      <c r="H637" s="63" t="str">
        <f t="shared" si="211"/>
        <v/>
      </c>
      <c r="I637" s="63" t="str">
        <f t="shared" si="212"/>
        <v/>
      </c>
      <c r="J637" s="70" t="str">
        <f t="shared" si="213"/>
        <v/>
      </c>
      <c r="K637" s="70" t="str">
        <f t="shared" si="214"/>
        <v/>
      </c>
      <c r="L637" s="122" t="str">
        <f t="shared" si="215"/>
        <v/>
      </c>
      <c r="M637" s="122" t="str">
        <f t="shared" si="216"/>
        <v/>
      </c>
      <c r="N637" s="121" t="str">
        <f>IF(B637&lt;&gt;"",IF(INDEX(ctrlage,B637)=TRUE,Lieferung!$B$15-(YEAR(INDEX(pgebdat,B637))),""),"")</f>
        <v/>
      </c>
      <c r="O637" s="115"/>
      <c r="P637" s="113"/>
      <c r="Q637" s="116"/>
      <c r="R637" s="149"/>
      <c r="S637" s="116"/>
      <c r="T637" s="116"/>
      <c r="U637" s="116"/>
      <c r="V637" s="113"/>
      <c r="W637" s="155" t="str">
        <f t="shared" si="219"/>
        <v/>
      </c>
      <c r="X637" s="26" t="str">
        <f t="shared" si="220"/>
        <v/>
      </c>
      <c r="Y637" s="26" t="str">
        <f t="shared" si="221"/>
        <v/>
      </c>
      <c r="Z637" s="26" t="str">
        <f t="shared" si="222"/>
        <v/>
      </c>
      <c r="AA637" s="26" t="str">
        <f t="shared" si="223"/>
        <v/>
      </c>
      <c r="AB637" s="26" t="str">
        <f t="shared" si="224"/>
        <v/>
      </c>
      <c r="AC637" s="26" t="str">
        <f t="shared" si="225"/>
        <v/>
      </c>
      <c r="AD637" s="26" t="str">
        <f>IF(OR(ISBLANK(U637),ISBLANK(Q637),U637="-"),"",IF(ISNA(MATCH(U637,libtwolang,0)),FALSE,IF(AND(Z637=TRUE,INDEX(codetform,MATCH(Qualifikation!Q637,libtform,0))&gt;=10311000,INDEX(codetform,MATCH(Qualifikation!Q637,libtform,0))&lt;=10319900),IF(AND(INDEX(codetwolang,MATCH(Qualifikation!U637,libtwolang,0))&gt;=1,INDEX(codetwolang,MATCH(Qualifikation!U637,libtwolang,0))&lt;=999),TRUE,FALSE),IF(AND(INDEX(codetwolang,MATCH(Qualifikation!U637,libtwolang,0))&gt;=10,INDEX(codetwolang,MATCH(Qualifikation!U637,libtwolang,0))&lt;=99),FALSE,TRUE))))</f>
        <v/>
      </c>
      <c r="AE637" s="26" t="str">
        <f t="shared" si="217"/>
        <v/>
      </c>
      <c r="AF637" s="62" t="str">
        <f t="shared" si="226"/>
        <v/>
      </c>
    </row>
    <row r="638" spans="1:32" x14ac:dyDescent="0.2">
      <c r="A638" s="46" t="str">
        <f t="shared" si="218"/>
        <v/>
      </c>
      <c r="B638" s="46" t="str">
        <f t="shared" si="205"/>
        <v/>
      </c>
      <c r="C638" s="71" t="str">
        <f t="shared" si="206"/>
        <v/>
      </c>
      <c r="D638" s="62" t="str">
        <f t="shared" si="207"/>
        <v/>
      </c>
      <c r="E638" s="62" t="str">
        <f t="shared" si="208"/>
        <v/>
      </c>
      <c r="F638" s="72" t="str">
        <f t="shared" si="209"/>
        <v/>
      </c>
      <c r="G638" s="72" t="str">
        <f t="shared" si="210"/>
        <v/>
      </c>
      <c r="H638" s="63" t="str">
        <f t="shared" si="211"/>
        <v/>
      </c>
      <c r="I638" s="63" t="str">
        <f t="shared" si="212"/>
        <v/>
      </c>
      <c r="J638" s="70" t="str">
        <f t="shared" si="213"/>
        <v/>
      </c>
      <c r="K638" s="70" t="str">
        <f t="shared" si="214"/>
        <v/>
      </c>
      <c r="L638" s="122" t="str">
        <f t="shared" si="215"/>
        <v/>
      </c>
      <c r="M638" s="122" t="str">
        <f t="shared" si="216"/>
        <v/>
      </c>
      <c r="N638" s="121" t="str">
        <f>IF(B638&lt;&gt;"",IF(INDEX(ctrlage,B638)=TRUE,Lieferung!$B$15-(YEAR(INDEX(pgebdat,B638))),""),"")</f>
        <v/>
      </c>
      <c r="O638" s="115"/>
      <c r="P638" s="113"/>
      <c r="Q638" s="116"/>
      <c r="R638" s="149"/>
      <c r="S638" s="116"/>
      <c r="T638" s="116"/>
      <c r="U638" s="116"/>
      <c r="V638" s="113"/>
      <c r="W638" s="155" t="str">
        <f t="shared" si="219"/>
        <v/>
      </c>
      <c r="X638" s="26" t="str">
        <f t="shared" si="220"/>
        <v/>
      </c>
      <c r="Y638" s="26" t="str">
        <f t="shared" si="221"/>
        <v/>
      </c>
      <c r="Z638" s="26" t="str">
        <f t="shared" si="222"/>
        <v/>
      </c>
      <c r="AA638" s="26" t="str">
        <f t="shared" si="223"/>
        <v/>
      </c>
      <c r="AB638" s="26" t="str">
        <f t="shared" si="224"/>
        <v/>
      </c>
      <c r="AC638" s="26" t="str">
        <f t="shared" si="225"/>
        <v/>
      </c>
      <c r="AD638" s="26" t="str">
        <f>IF(OR(ISBLANK(U638),ISBLANK(Q638),U638="-"),"",IF(ISNA(MATCH(U638,libtwolang,0)),FALSE,IF(AND(Z638=TRUE,INDEX(codetform,MATCH(Qualifikation!Q638,libtform,0))&gt;=10311000,INDEX(codetform,MATCH(Qualifikation!Q638,libtform,0))&lt;=10319900),IF(AND(INDEX(codetwolang,MATCH(Qualifikation!U638,libtwolang,0))&gt;=1,INDEX(codetwolang,MATCH(Qualifikation!U638,libtwolang,0))&lt;=999),TRUE,FALSE),IF(AND(INDEX(codetwolang,MATCH(Qualifikation!U638,libtwolang,0))&gt;=10,INDEX(codetwolang,MATCH(Qualifikation!U638,libtwolang,0))&lt;=99),FALSE,TRUE))))</f>
        <v/>
      </c>
      <c r="AE638" s="26" t="str">
        <f t="shared" si="217"/>
        <v/>
      </c>
      <c r="AF638" s="62" t="str">
        <f t="shared" si="226"/>
        <v/>
      </c>
    </row>
    <row r="639" spans="1:32" x14ac:dyDescent="0.2">
      <c r="A639" s="46" t="str">
        <f t="shared" si="218"/>
        <v/>
      </c>
      <c r="B639" s="46" t="str">
        <f t="shared" si="205"/>
        <v/>
      </c>
      <c r="C639" s="71" t="str">
        <f t="shared" si="206"/>
        <v/>
      </c>
      <c r="D639" s="62" t="str">
        <f t="shared" si="207"/>
        <v/>
      </c>
      <c r="E639" s="62" t="str">
        <f t="shared" si="208"/>
        <v/>
      </c>
      <c r="F639" s="72" t="str">
        <f t="shared" si="209"/>
        <v/>
      </c>
      <c r="G639" s="72" t="str">
        <f t="shared" si="210"/>
        <v/>
      </c>
      <c r="H639" s="63" t="str">
        <f t="shared" si="211"/>
        <v/>
      </c>
      <c r="I639" s="63" t="str">
        <f t="shared" si="212"/>
        <v/>
      </c>
      <c r="J639" s="70" t="str">
        <f t="shared" si="213"/>
        <v/>
      </c>
      <c r="K639" s="70" t="str">
        <f t="shared" si="214"/>
        <v/>
      </c>
      <c r="L639" s="122" t="str">
        <f t="shared" si="215"/>
        <v/>
      </c>
      <c r="M639" s="122" t="str">
        <f t="shared" si="216"/>
        <v/>
      </c>
      <c r="N639" s="121" t="str">
        <f>IF(B639&lt;&gt;"",IF(INDEX(ctrlage,B639)=TRUE,Lieferung!$B$15-(YEAR(INDEX(pgebdat,B639))),""),"")</f>
        <v/>
      </c>
      <c r="O639" s="115"/>
      <c r="P639" s="113"/>
      <c r="Q639" s="116"/>
      <c r="R639" s="149"/>
      <c r="S639" s="116"/>
      <c r="T639" s="116"/>
      <c r="U639" s="116"/>
      <c r="V639" s="113"/>
      <c r="W639" s="155" t="str">
        <f t="shared" si="219"/>
        <v/>
      </c>
      <c r="X639" s="26" t="str">
        <f t="shared" si="220"/>
        <v/>
      </c>
      <c r="Y639" s="26" t="str">
        <f t="shared" si="221"/>
        <v/>
      </c>
      <c r="Z639" s="26" t="str">
        <f t="shared" si="222"/>
        <v/>
      </c>
      <c r="AA639" s="26" t="str">
        <f t="shared" si="223"/>
        <v/>
      </c>
      <c r="AB639" s="26" t="str">
        <f t="shared" si="224"/>
        <v/>
      </c>
      <c r="AC639" s="26" t="str">
        <f t="shared" si="225"/>
        <v/>
      </c>
      <c r="AD639" s="26" t="str">
        <f>IF(OR(ISBLANK(U639),ISBLANK(Q639),U639="-"),"",IF(ISNA(MATCH(U639,libtwolang,0)),FALSE,IF(AND(Z639=TRUE,INDEX(codetform,MATCH(Qualifikation!Q639,libtform,0))&gt;=10311000,INDEX(codetform,MATCH(Qualifikation!Q639,libtform,0))&lt;=10319900),IF(AND(INDEX(codetwolang,MATCH(Qualifikation!U639,libtwolang,0))&gt;=1,INDEX(codetwolang,MATCH(Qualifikation!U639,libtwolang,0))&lt;=999),TRUE,FALSE),IF(AND(INDEX(codetwolang,MATCH(Qualifikation!U639,libtwolang,0))&gt;=10,INDEX(codetwolang,MATCH(Qualifikation!U639,libtwolang,0))&lt;=99),FALSE,TRUE))))</f>
        <v/>
      </c>
      <c r="AE639" s="26" t="str">
        <f t="shared" si="217"/>
        <v/>
      </c>
      <c r="AF639" s="62" t="str">
        <f t="shared" si="226"/>
        <v/>
      </c>
    </row>
    <row r="640" spans="1:32" x14ac:dyDescent="0.2">
      <c r="A640" s="46" t="str">
        <f t="shared" si="218"/>
        <v/>
      </c>
      <c r="B640" s="46" t="str">
        <f t="shared" si="205"/>
        <v/>
      </c>
      <c r="C640" s="71" t="str">
        <f t="shared" si="206"/>
        <v/>
      </c>
      <c r="D640" s="62" t="str">
        <f t="shared" si="207"/>
        <v/>
      </c>
      <c r="E640" s="62" t="str">
        <f t="shared" si="208"/>
        <v/>
      </c>
      <c r="F640" s="72" t="str">
        <f t="shared" si="209"/>
        <v/>
      </c>
      <c r="G640" s="72" t="str">
        <f t="shared" si="210"/>
        <v/>
      </c>
      <c r="H640" s="63" t="str">
        <f t="shared" si="211"/>
        <v/>
      </c>
      <c r="I640" s="63" t="str">
        <f t="shared" si="212"/>
        <v/>
      </c>
      <c r="J640" s="70" t="str">
        <f t="shared" si="213"/>
        <v/>
      </c>
      <c r="K640" s="70" t="str">
        <f t="shared" si="214"/>
        <v/>
      </c>
      <c r="L640" s="122" t="str">
        <f t="shared" si="215"/>
        <v/>
      </c>
      <c r="M640" s="122" t="str">
        <f t="shared" si="216"/>
        <v/>
      </c>
      <c r="N640" s="121" t="str">
        <f>IF(B640&lt;&gt;"",IF(INDEX(ctrlage,B640)=TRUE,Lieferung!$B$15-(YEAR(INDEX(pgebdat,B640))),""),"")</f>
        <v/>
      </c>
      <c r="O640" s="115"/>
      <c r="P640" s="113"/>
      <c r="Q640" s="116"/>
      <c r="R640" s="149"/>
      <c r="S640" s="116"/>
      <c r="T640" s="116"/>
      <c r="U640" s="116"/>
      <c r="V640" s="113"/>
      <c r="W640" s="155" t="str">
        <f t="shared" si="219"/>
        <v/>
      </c>
      <c r="X640" s="26" t="str">
        <f t="shared" si="220"/>
        <v/>
      </c>
      <c r="Y640" s="26" t="str">
        <f t="shared" si="221"/>
        <v/>
      </c>
      <c r="Z640" s="26" t="str">
        <f t="shared" si="222"/>
        <v/>
      </c>
      <c r="AA640" s="26" t="str">
        <f t="shared" si="223"/>
        <v/>
      </c>
      <c r="AB640" s="26" t="str">
        <f t="shared" si="224"/>
        <v/>
      </c>
      <c r="AC640" s="26" t="str">
        <f t="shared" si="225"/>
        <v/>
      </c>
      <c r="AD640" s="26" t="str">
        <f>IF(OR(ISBLANK(U640),ISBLANK(Q640),U640="-"),"",IF(ISNA(MATCH(U640,libtwolang,0)),FALSE,IF(AND(Z640=TRUE,INDEX(codetform,MATCH(Qualifikation!Q640,libtform,0))&gt;=10311000,INDEX(codetform,MATCH(Qualifikation!Q640,libtform,0))&lt;=10319900),IF(AND(INDEX(codetwolang,MATCH(Qualifikation!U640,libtwolang,0))&gt;=1,INDEX(codetwolang,MATCH(Qualifikation!U640,libtwolang,0))&lt;=999),TRUE,FALSE),IF(AND(INDEX(codetwolang,MATCH(Qualifikation!U640,libtwolang,0))&gt;=10,INDEX(codetwolang,MATCH(Qualifikation!U640,libtwolang,0))&lt;=99),FALSE,TRUE))))</f>
        <v/>
      </c>
      <c r="AE640" s="26" t="str">
        <f t="shared" si="217"/>
        <v/>
      </c>
      <c r="AF640" s="62" t="str">
        <f t="shared" si="226"/>
        <v/>
      </c>
    </row>
    <row r="641" spans="1:32" x14ac:dyDescent="0.2">
      <c r="A641" s="46" t="str">
        <f t="shared" si="218"/>
        <v/>
      </c>
      <c r="B641" s="46" t="str">
        <f t="shared" si="205"/>
        <v/>
      </c>
      <c r="C641" s="71" t="str">
        <f t="shared" si="206"/>
        <v/>
      </c>
      <c r="D641" s="62" t="str">
        <f t="shared" si="207"/>
        <v/>
      </c>
      <c r="E641" s="62" t="str">
        <f t="shared" si="208"/>
        <v/>
      </c>
      <c r="F641" s="72" t="str">
        <f t="shared" si="209"/>
        <v/>
      </c>
      <c r="G641" s="72" t="str">
        <f t="shared" si="210"/>
        <v/>
      </c>
      <c r="H641" s="63" t="str">
        <f t="shared" si="211"/>
        <v/>
      </c>
      <c r="I641" s="63" t="str">
        <f t="shared" si="212"/>
        <v/>
      </c>
      <c r="J641" s="70" t="str">
        <f t="shared" si="213"/>
        <v/>
      </c>
      <c r="K641" s="70" t="str">
        <f t="shared" si="214"/>
        <v/>
      </c>
      <c r="L641" s="122" t="str">
        <f t="shared" si="215"/>
        <v/>
      </c>
      <c r="M641" s="122" t="str">
        <f t="shared" si="216"/>
        <v/>
      </c>
      <c r="N641" s="121" t="str">
        <f>IF(B641&lt;&gt;"",IF(INDEX(ctrlage,B641)=TRUE,Lieferung!$B$15-(YEAR(INDEX(pgebdat,B641))),""),"")</f>
        <v/>
      </c>
      <c r="O641" s="115"/>
      <c r="P641" s="113"/>
      <c r="Q641" s="116"/>
      <c r="R641" s="149"/>
      <c r="S641" s="116"/>
      <c r="T641" s="116"/>
      <c r="U641" s="116"/>
      <c r="V641" s="113"/>
      <c r="W641" s="155" t="str">
        <f t="shared" si="219"/>
        <v/>
      </c>
      <c r="X641" s="26" t="str">
        <f t="shared" si="220"/>
        <v/>
      </c>
      <c r="Y641" s="26" t="str">
        <f t="shared" si="221"/>
        <v/>
      </c>
      <c r="Z641" s="26" t="str">
        <f t="shared" si="222"/>
        <v/>
      </c>
      <c r="AA641" s="26" t="str">
        <f t="shared" si="223"/>
        <v/>
      </c>
      <c r="AB641" s="26" t="str">
        <f t="shared" si="224"/>
        <v/>
      </c>
      <c r="AC641" s="26" t="str">
        <f t="shared" si="225"/>
        <v/>
      </c>
      <c r="AD641" s="26" t="str">
        <f>IF(OR(ISBLANK(U641),ISBLANK(Q641),U641="-"),"",IF(ISNA(MATCH(U641,libtwolang,0)),FALSE,IF(AND(Z641=TRUE,INDEX(codetform,MATCH(Qualifikation!Q641,libtform,0))&gt;=10311000,INDEX(codetform,MATCH(Qualifikation!Q641,libtform,0))&lt;=10319900),IF(AND(INDEX(codetwolang,MATCH(Qualifikation!U641,libtwolang,0))&gt;=1,INDEX(codetwolang,MATCH(Qualifikation!U641,libtwolang,0))&lt;=999),TRUE,FALSE),IF(AND(INDEX(codetwolang,MATCH(Qualifikation!U641,libtwolang,0))&gt;=10,INDEX(codetwolang,MATCH(Qualifikation!U641,libtwolang,0))&lt;=99),FALSE,TRUE))))</f>
        <v/>
      </c>
      <c r="AE641" s="26" t="str">
        <f t="shared" si="217"/>
        <v/>
      </c>
      <c r="AF641" s="62" t="str">
        <f t="shared" si="226"/>
        <v/>
      </c>
    </row>
    <row r="642" spans="1:32" x14ac:dyDescent="0.2">
      <c r="A642" s="46" t="str">
        <f t="shared" si="218"/>
        <v/>
      </c>
      <c r="B642" s="46" t="str">
        <f t="shared" si="205"/>
        <v/>
      </c>
      <c r="C642" s="71" t="str">
        <f t="shared" si="206"/>
        <v/>
      </c>
      <c r="D642" s="62" t="str">
        <f t="shared" si="207"/>
        <v/>
      </c>
      <c r="E642" s="62" t="str">
        <f t="shared" si="208"/>
        <v/>
      </c>
      <c r="F642" s="72" t="str">
        <f t="shared" si="209"/>
        <v/>
      </c>
      <c r="G642" s="72" t="str">
        <f t="shared" si="210"/>
        <v/>
      </c>
      <c r="H642" s="63" t="str">
        <f t="shared" si="211"/>
        <v/>
      </c>
      <c r="I642" s="63" t="str">
        <f t="shared" si="212"/>
        <v/>
      </c>
      <c r="J642" s="70" t="str">
        <f t="shared" si="213"/>
        <v/>
      </c>
      <c r="K642" s="70" t="str">
        <f t="shared" si="214"/>
        <v/>
      </c>
      <c r="L642" s="122" t="str">
        <f t="shared" si="215"/>
        <v/>
      </c>
      <c r="M642" s="122" t="str">
        <f t="shared" si="216"/>
        <v/>
      </c>
      <c r="N642" s="121" t="str">
        <f>IF(B642&lt;&gt;"",IF(INDEX(ctrlage,B642)=TRUE,Lieferung!$B$15-(YEAR(INDEX(pgebdat,B642))),""),"")</f>
        <v/>
      </c>
      <c r="O642" s="115"/>
      <c r="P642" s="113"/>
      <c r="Q642" s="116"/>
      <c r="R642" s="149"/>
      <c r="S642" s="116"/>
      <c r="T642" s="116"/>
      <c r="U642" s="116"/>
      <c r="V642" s="113"/>
      <c r="W642" s="155" t="str">
        <f t="shared" si="219"/>
        <v/>
      </c>
      <c r="X642" s="26" t="str">
        <f t="shared" si="220"/>
        <v/>
      </c>
      <c r="Y642" s="26" t="str">
        <f t="shared" si="221"/>
        <v/>
      </c>
      <c r="Z642" s="26" t="str">
        <f t="shared" si="222"/>
        <v/>
      </c>
      <c r="AA642" s="26" t="str">
        <f t="shared" si="223"/>
        <v/>
      </c>
      <c r="AB642" s="26" t="str">
        <f t="shared" si="224"/>
        <v/>
      </c>
      <c r="AC642" s="26" t="str">
        <f t="shared" si="225"/>
        <v/>
      </c>
      <c r="AD642" s="26" t="str">
        <f>IF(OR(ISBLANK(U642),ISBLANK(Q642),U642="-"),"",IF(ISNA(MATCH(U642,libtwolang,0)),FALSE,IF(AND(Z642=TRUE,INDEX(codetform,MATCH(Qualifikation!Q642,libtform,0))&gt;=10311000,INDEX(codetform,MATCH(Qualifikation!Q642,libtform,0))&lt;=10319900),IF(AND(INDEX(codetwolang,MATCH(Qualifikation!U642,libtwolang,0))&gt;=1,INDEX(codetwolang,MATCH(Qualifikation!U642,libtwolang,0))&lt;=999),TRUE,FALSE),IF(AND(INDEX(codetwolang,MATCH(Qualifikation!U642,libtwolang,0))&gt;=10,INDEX(codetwolang,MATCH(Qualifikation!U642,libtwolang,0))&lt;=99),FALSE,TRUE))))</f>
        <v/>
      </c>
      <c r="AE642" s="26" t="str">
        <f t="shared" si="217"/>
        <v/>
      </c>
      <c r="AF642" s="62" t="str">
        <f t="shared" si="226"/>
        <v/>
      </c>
    </row>
    <row r="643" spans="1:32" x14ac:dyDescent="0.2">
      <c r="A643" s="46" t="str">
        <f t="shared" si="218"/>
        <v/>
      </c>
      <c r="B643" s="46" t="str">
        <f t="shared" si="205"/>
        <v/>
      </c>
      <c r="C643" s="71" t="str">
        <f t="shared" si="206"/>
        <v/>
      </c>
      <c r="D643" s="62" t="str">
        <f t="shared" si="207"/>
        <v/>
      </c>
      <c r="E643" s="62" t="str">
        <f t="shared" si="208"/>
        <v/>
      </c>
      <c r="F643" s="72" t="str">
        <f t="shared" si="209"/>
        <v/>
      </c>
      <c r="G643" s="72" t="str">
        <f t="shared" si="210"/>
        <v/>
      </c>
      <c r="H643" s="63" t="str">
        <f t="shared" si="211"/>
        <v/>
      </c>
      <c r="I643" s="63" t="str">
        <f t="shared" si="212"/>
        <v/>
      </c>
      <c r="J643" s="70" t="str">
        <f t="shared" si="213"/>
        <v/>
      </c>
      <c r="K643" s="70" t="str">
        <f t="shared" si="214"/>
        <v/>
      </c>
      <c r="L643" s="122" t="str">
        <f t="shared" si="215"/>
        <v/>
      </c>
      <c r="M643" s="122" t="str">
        <f t="shared" si="216"/>
        <v/>
      </c>
      <c r="N643" s="121" t="str">
        <f>IF(B643&lt;&gt;"",IF(INDEX(ctrlage,B643)=TRUE,Lieferung!$B$15-(YEAR(INDEX(pgebdat,B643))),""),"")</f>
        <v/>
      </c>
      <c r="O643" s="115"/>
      <c r="P643" s="113"/>
      <c r="Q643" s="116"/>
      <c r="R643" s="149"/>
      <c r="S643" s="116"/>
      <c r="T643" s="116"/>
      <c r="U643" s="116"/>
      <c r="V643" s="113"/>
      <c r="W643" s="155" t="str">
        <f t="shared" si="219"/>
        <v/>
      </c>
      <c r="X643" s="26" t="str">
        <f t="shared" si="220"/>
        <v/>
      </c>
      <c r="Y643" s="26" t="str">
        <f t="shared" si="221"/>
        <v/>
      </c>
      <c r="Z643" s="26" t="str">
        <f t="shared" si="222"/>
        <v/>
      </c>
      <c r="AA643" s="26" t="str">
        <f t="shared" si="223"/>
        <v/>
      </c>
      <c r="AB643" s="26" t="str">
        <f t="shared" si="224"/>
        <v/>
      </c>
      <c r="AC643" s="26" t="str">
        <f t="shared" si="225"/>
        <v/>
      </c>
      <c r="AD643" s="26" t="str">
        <f>IF(OR(ISBLANK(U643),ISBLANK(Q643),U643="-"),"",IF(ISNA(MATCH(U643,libtwolang,0)),FALSE,IF(AND(Z643=TRUE,INDEX(codetform,MATCH(Qualifikation!Q643,libtform,0))&gt;=10311000,INDEX(codetform,MATCH(Qualifikation!Q643,libtform,0))&lt;=10319900),IF(AND(INDEX(codetwolang,MATCH(Qualifikation!U643,libtwolang,0))&gt;=1,INDEX(codetwolang,MATCH(Qualifikation!U643,libtwolang,0))&lt;=999),TRUE,FALSE),IF(AND(INDEX(codetwolang,MATCH(Qualifikation!U643,libtwolang,0))&gt;=10,INDEX(codetwolang,MATCH(Qualifikation!U643,libtwolang,0))&lt;=99),FALSE,TRUE))))</f>
        <v/>
      </c>
      <c r="AE643" s="26" t="str">
        <f t="shared" si="217"/>
        <v/>
      </c>
      <c r="AF643" s="62" t="str">
        <f t="shared" si="226"/>
        <v/>
      </c>
    </row>
    <row r="644" spans="1:32" x14ac:dyDescent="0.2">
      <c r="A644" s="46" t="str">
        <f t="shared" si="218"/>
        <v/>
      </c>
      <c r="B644" s="46" t="str">
        <f t="shared" si="205"/>
        <v/>
      </c>
      <c r="C644" s="71" t="str">
        <f t="shared" si="206"/>
        <v/>
      </c>
      <c r="D644" s="62" t="str">
        <f t="shared" si="207"/>
        <v/>
      </c>
      <c r="E644" s="62" t="str">
        <f t="shared" si="208"/>
        <v/>
      </c>
      <c r="F644" s="72" t="str">
        <f t="shared" si="209"/>
        <v/>
      </c>
      <c r="G644" s="72" t="str">
        <f t="shared" si="210"/>
        <v/>
      </c>
      <c r="H644" s="63" t="str">
        <f t="shared" si="211"/>
        <v/>
      </c>
      <c r="I644" s="63" t="str">
        <f t="shared" si="212"/>
        <v/>
      </c>
      <c r="J644" s="70" t="str">
        <f t="shared" si="213"/>
        <v/>
      </c>
      <c r="K644" s="70" t="str">
        <f t="shared" si="214"/>
        <v/>
      </c>
      <c r="L644" s="122" t="str">
        <f t="shared" si="215"/>
        <v/>
      </c>
      <c r="M644" s="122" t="str">
        <f t="shared" si="216"/>
        <v/>
      </c>
      <c r="N644" s="121" t="str">
        <f>IF(B644&lt;&gt;"",IF(INDEX(ctrlage,B644)=TRUE,Lieferung!$B$15-(YEAR(INDEX(pgebdat,B644))),""),"")</f>
        <v/>
      </c>
      <c r="O644" s="115"/>
      <c r="P644" s="113"/>
      <c r="Q644" s="116"/>
      <c r="R644" s="149"/>
      <c r="S644" s="116"/>
      <c r="T644" s="116"/>
      <c r="U644" s="116"/>
      <c r="V644" s="113"/>
      <c r="W644" s="155" t="str">
        <f t="shared" si="219"/>
        <v/>
      </c>
      <c r="X644" s="26" t="str">
        <f t="shared" si="220"/>
        <v/>
      </c>
      <c r="Y644" s="26" t="str">
        <f t="shared" si="221"/>
        <v/>
      </c>
      <c r="Z644" s="26" t="str">
        <f t="shared" si="222"/>
        <v/>
      </c>
      <c r="AA644" s="26" t="str">
        <f t="shared" si="223"/>
        <v/>
      </c>
      <c r="AB644" s="26" t="str">
        <f t="shared" si="224"/>
        <v/>
      </c>
      <c r="AC644" s="26" t="str">
        <f t="shared" si="225"/>
        <v/>
      </c>
      <c r="AD644" s="26" t="str">
        <f>IF(OR(ISBLANK(U644),ISBLANK(Q644),U644="-"),"",IF(ISNA(MATCH(U644,libtwolang,0)),FALSE,IF(AND(Z644=TRUE,INDEX(codetform,MATCH(Qualifikation!Q644,libtform,0))&gt;=10311000,INDEX(codetform,MATCH(Qualifikation!Q644,libtform,0))&lt;=10319900),IF(AND(INDEX(codetwolang,MATCH(Qualifikation!U644,libtwolang,0))&gt;=1,INDEX(codetwolang,MATCH(Qualifikation!U644,libtwolang,0))&lt;=999),TRUE,FALSE),IF(AND(INDEX(codetwolang,MATCH(Qualifikation!U644,libtwolang,0))&gt;=10,INDEX(codetwolang,MATCH(Qualifikation!U644,libtwolang,0))&lt;=99),FALSE,TRUE))))</f>
        <v/>
      </c>
      <c r="AE644" s="26" t="str">
        <f t="shared" si="217"/>
        <v/>
      </c>
      <c r="AF644" s="62" t="str">
        <f t="shared" si="226"/>
        <v/>
      </c>
    </row>
    <row r="645" spans="1:32" x14ac:dyDescent="0.2">
      <c r="A645" s="46" t="str">
        <f t="shared" si="218"/>
        <v/>
      </c>
      <c r="B645" s="46" t="str">
        <f t="shared" si="205"/>
        <v/>
      </c>
      <c r="C645" s="71" t="str">
        <f t="shared" si="206"/>
        <v/>
      </c>
      <c r="D645" s="62" t="str">
        <f t="shared" si="207"/>
        <v/>
      </c>
      <c r="E645" s="62" t="str">
        <f t="shared" si="208"/>
        <v/>
      </c>
      <c r="F645" s="72" t="str">
        <f t="shared" si="209"/>
        <v/>
      </c>
      <c r="G645" s="72" t="str">
        <f t="shared" si="210"/>
        <v/>
      </c>
      <c r="H645" s="63" t="str">
        <f t="shared" si="211"/>
        <v/>
      </c>
      <c r="I645" s="63" t="str">
        <f t="shared" si="212"/>
        <v/>
      </c>
      <c r="J645" s="70" t="str">
        <f t="shared" si="213"/>
        <v/>
      </c>
      <c r="K645" s="70" t="str">
        <f t="shared" si="214"/>
        <v/>
      </c>
      <c r="L645" s="122" t="str">
        <f t="shared" si="215"/>
        <v/>
      </c>
      <c r="M645" s="122" t="str">
        <f t="shared" si="216"/>
        <v/>
      </c>
      <c r="N645" s="121" t="str">
        <f>IF(B645&lt;&gt;"",IF(INDEX(ctrlage,B645)=TRUE,Lieferung!$B$15-(YEAR(INDEX(pgebdat,B645))),""),"")</f>
        <v/>
      </c>
      <c r="O645" s="115"/>
      <c r="P645" s="113"/>
      <c r="Q645" s="116"/>
      <c r="R645" s="149"/>
      <c r="S645" s="116"/>
      <c r="T645" s="116"/>
      <c r="U645" s="116"/>
      <c r="V645" s="113"/>
      <c r="W645" s="155" t="str">
        <f t="shared" si="219"/>
        <v/>
      </c>
      <c r="X645" s="26" t="str">
        <f t="shared" si="220"/>
        <v/>
      </c>
      <c r="Y645" s="26" t="str">
        <f t="shared" si="221"/>
        <v/>
      </c>
      <c r="Z645" s="26" t="str">
        <f t="shared" si="222"/>
        <v/>
      </c>
      <c r="AA645" s="26" t="str">
        <f t="shared" si="223"/>
        <v/>
      </c>
      <c r="AB645" s="26" t="str">
        <f t="shared" si="224"/>
        <v/>
      </c>
      <c r="AC645" s="26" t="str">
        <f t="shared" si="225"/>
        <v/>
      </c>
      <c r="AD645" s="26" t="str">
        <f>IF(OR(ISBLANK(U645),ISBLANK(Q645),U645="-"),"",IF(ISNA(MATCH(U645,libtwolang,0)),FALSE,IF(AND(Z645=TRUE,INDEX(codetform,MATCH(Qualifikation!Q645,libtform,0))&gt;=10311000,INDEX(codetform,MATCH(Qualifikation!Q645,libtform,0))&lt;=10319900),IF(AND(INDEX(codetwolang,MATCH(Qualifikation!U645,libtwolang,0))&gt;=1,INDEX(codetwolang,MATCH(Qualifikation!U645,libtwolang,0))&lt;=999),TRUE,FALSE),IF(AND(INDEX(codetwolang,MATCH(Qualifikation!U645,libtwolang,0))&gt;=10,INDEX(codetwolang,MATCH(Qualifikation!U645,libtwolang,0))&lt;=99),FALSE,TRUE))))</f>
        <v/>
      </c>
      <c r="AE645" s="26" t="str">
        <f t="shared" si="217"/>
        <v/>
      </c>
      <c r="AF645" s="62" t="str">
        <f t="shared" si="226"/>
        <v/>
      </c>
    </row>
    <row r="646" spans="1:32" x14ac:dyDescent="0.2">
      <c r="A646" s="46" t="str">
        <f t="shared" si="218"/>
        <v/>
      </c>
      <c r="B646" s="46" t="str">
        <f t="shared" si="205"/>
        <v/>
      </c>
      <c r="C646" s="71" t="str">
        <f t="shared" si="206"/>
        <v/>
      </c>
      <c r="D646" s="62" t="str">
        <f t="shared" si="207"/>
        <v/>
      </c>
      <c r="E646" s="62" t="str">
        <f t="shared" si="208"/>
        <v/>
      </c>
      <c r="F646" s="72" t="str">
        <f t="shared" si="209"/>
        <v/>
      </c>
      <c r="G646" s="72" t="str">
        <f t="shared" si="210"/>
        <v/>
      </c>
      <c r="H646" s="63" t="str">
        <f t="shared" si="211"/>
        <v/>
      </c>
      <c r="I646" s="63" t="str">
        <f t="shared" si="212"/>
        <v/>
      </c>
      <c r="J646" s="70" t="str">
        <f t="shared" si="213"/>
        <v/>
      </c>
      <c r="K646" s="70" t="str">
        <f t="shared" si="214"/>
        <v/>
      </c>
      <c r="L646" s="122" t="str">
        <f t="shared" si="215"/>
        <v/>
      </c>
      <c r="M646" s="122" t="str">
        <f t="shared" si="216"/>
        <v/>
      </c>
      <c r="N646" s="121" t="str">
        <f>IF(B646&lt;&gt;"",IF(INDEX(ctrlage,B646)=TRUE,Lieferung!$B$15-(YEAR(INDEX(pgebdat,B646))),""),"")</f>
        <v/>
      </c>
      <c r="O646" s="115"/>
      <c r="P646" s="113"/>
      <c r="Q646" s="116"/>
      <c r="R646" s="149"/>
      <c r="S646" s="116"/>
      <c r="T646" s="116"/>
      <c r="U646" s="116"/>
      <c r="V646" s="113"/>
      <c r="W646" s="155" t="str">
        <f t="shared" si="219"/>
        <v/>
      </c>
      <c r="X646" s="26" t="str">
        <f t="shared" si="220"/>
        <v/>
      </c>
      <c r="Y646" s="26" t="str">
        <f t="shared" si="221"/>
        <v/>
      </c>
      <c r="Z646" s="26" t="str">
        <f t="shared" si="222"/>
        <v/>
      </c>
      <c r="AA646" s="26" t="str">
        <f t="shared" si="223"/>
        <v/>
      </c>
      <c r="AB646" s="26" t="str">
        <f t="shared" si="224"/>
        <v/>
      </c>
      <c r="AC646" s="26" t="str">
        <f t="shared" si="225"/>
        <v/>
      </c>
      <c r="AD646" s="26" t="str">
        <f>IF(OR(ISBLANK(U646),ISBLANK(Q646),U646="-"),"",IF(ISNA(MATCH(U646,libtwolang,0)),FALSE,IF(AND(Z646=TRUE,INDEX(codetform,MATCH(Qualifikation!Q646,libtform,0))&gt;=10311000,INDEX(codetform,MATCH(Qualifikation!Q646,libtform,0))&lt;=10319900),IF(AND(INDEX(codetwolang,MATCH(Qualifikation!U646,libtwolang,0))&gt;=1,INDEX(codetwolang,MATCH(Qualifikation!U646,libtwolang,0))&lt;=999),TRUE,FALSE),IF(AND(INDEX(codetwolang,MATCH(Qualifikation!U646,libtwolang,0))&gt;=10,INDEX(codetwolang,MATCH(Qualifikation!U646,libtwolang,0))&lt;=99),FALSE,TRUE))))</f>
        <v/>
      </c>
      <c r="AE646" s="26" t="str">
        <f t="shared" si="217"/>
        <v/>
      </c>
      <c r="AF646" s="62" t="str">
        <f t="shared" si="226"/>
        <v/>
      </c>
    </row>
    <row r="647" spans="1:32" x14ac:dyDescent="0.2">
      <c r="A647" s="46" t="str">
        <f t="shared" si="218"/>
        <v/>
      </c>
      <c r="B647" s="46" t="str">
        <f t="shared" si="205"/>
        <v/>
      </c>
      <c r="C647" s="71" t="str">
        <f t="shared" si="206"/>
        <v/>
      </c>
      <c r="D647" s="62" t="str">
        <f t="shared" si="207"/>
        <v/>
      </c>
      <c r="E647" s="62" t="str">
        <f t="shared" si="208"/>
        <v/>
      </c>
      <c r="F647" s="72" t="str">
        <f t="shared" si="209"/>
        <v/>
      </c>
      <c r="G647" s="72" t="str">
        <f t="shared" si="210"/>
        <v/>
      </c>
      <c r="H647" s="63" t="str">
        <f t="shared" si="211"/>
        <v/>
      </c>
      <c r="I647" s="63" t="str">
        <f t="shared" si="212"/>
        <v/>
      </c>
      <c r="J647" s="70" t="str">
        <f t="shared" si="213"/>
        <v/>
      </c>
      <c r="K647" s="70" t="str">
        <f t="shared" si="214"/>
        <v/>
      </c>
      <c r="L647" s="122" t="str">
        <f t="shared" si="215"/>
        <v/>
      </c>
      <c r="M647" s="122" t="str">
        <f t="shared" si="216"/>
        <v/>
      </c>
      <c r="N647" s="121" t="str">
        <f>IF(B647&lt;&gt;"",IF(INDEX(ctrlage,B647)=TRUE,Lieferung!$B$15-(YEAR(INDEX(pgebdat,B647))),""),"")</f>
        <v/>
      </c>
      <c r="O647" s="115"/>
      <c r="P647" s="113"/>
      <c r="Q647" s="116"/>
      <c r="R647" s="149"/>
      <c r="S647" s="116"/>
      <c r="T647" s="116"/>
      <c r="U647" s="116"/>
      <c r="V647" s="113"/>
      <c r="W647" s="155" t="str">
        <f t="shared" si="219"/>
        <v/>
      </c>
      <c r="X647" s="26" t="str">
        <f t="shared" si="220"/>
        <v/>
      </c>
      <c r="Y647" s="26" t="str">
        <f t="shared" si="221"/>
        <v/>
      </c>
      <c r="Z647" s="26" t="str">
        <f t="shared" si="222"/>
        <v/>
      </c>
      <c r="AA647" s="26" t="str">
        <f t="shared" si="223"/>
        <v/>
      </c>
      <c r="AB647" s="26" t="str">
        <f t="shared" si="224"/>
        <v/>
      </c>
      <c r="AC647" s="26" t="str">
        <f t="shared" si="225"/>
        <v/>
      </c>
      <c r="AD647" s="26" t="str">
        <f>IF(OR(ISBLANK(U647),ISBLANK(Q647),U647="-"),"",IF(ISNA(MATCH(U647,libtwolang,0)),FALSE,IF(AND(Z647=TRUE,INDEX(codetform,MATCH(Qualifikation!Q647,libtform,0))&gt;=10311000,INDEX(codetform,MATCH(Qualifikation!Q647,libtform,0))&lt;=10319900),IF(AND(INDEX(codetwolang,MATCH(Qualifikation!U647,libtwolang,0))&gt;=1,INDEX(codetwolang,MATCH(Qualifikation!U647,libtwolang,0))&lt;=999),TRUE,FALSE),IF(AND(INDEX(codetwolang,MATCH(Qualifikation!U647,libtwolang,0))&gt;=10,INDEX(codetwolang,MATCH(Qualifikation!U647,libtwolang,0))&lt;=99),FALSE,TRUE))))</f>
        <v/>
      </c>
      <c r="AE647" s="26" t="str">
        <f t="shared" si="217"/>
        <v/>
      </c>
      <c r="AF647" s="62" t="str">
        <f t="shared" si="226"/>
        <v/>
      </c>
    </row>
    <row r="648" spans="1:32" x14ac:dyDescent="0.2">
      <c r="A648" s="46" t="str">
        <f t="shared" si="218"/>
        <v/>
      </c>
      <c r="B648" s="46" t="str">
        <f t="shared" si="205"/>
        <v/>
      </c>
      <c r="C648" s="71" t="str">
        <f t="shared" si="206"/>
        <v/>
      </c>
      <c r="D648" s="62" t="str">
        <f t="shared" si="207"/>
        <v/>
      </c>
      <c r="E648" s="62" t="str">
        <f t="shared" si="208"/>
        <v/>
      </c>
      <c r="F648" s="72" t="str">
        <f t="shared" si="209"/>
        <v/>
      </c>
      <c r="G648" s="72" t="str">
        <f t="shared" si="210"/>
        <v/>
      </c>
      <c r="H648" s="63" t="str">
        <f t="shared" si="211"/>
        <v/>
      </c>
      <c r="I648" s="63" t="str">
        <f t="shared" si="212"/>
        <v/>
      </c>
      <c r="J648" s="70" t="str">
        <f t="shared" si="213"/>
        <v/>
      </c>
      <c r="K648" s="70" t="str">
        <f t="shared" si="214"/>
        <v/>
      </c>
      <c r="L648" s="122" t="str">
        <f t="shared" si="215"/>
        <v/>
      </c>
      <c r="M648" s="122" t="str">
        <f t="shared" si="216"/>
        <v/>
      </c>
      <c r="N648" s="121" t="str">
        <f>IF(B648&lt;&gt;"",IF(INDEX(ctrlage,B648)=TRUE,Lieferung!$B$15-(YEAR(INDEX(pgebdat,B648))),""),"")</f>
        <v/>
      </c>
      <c r="O648" s="115"/>
      <c r="P648" s="113"/>
      <c r="Q648" s="116"/>
      <c r="R648" s="149"/>
      <c r="S648" s="116"/>
      <c r="T648" s="116"/>
      <c r="U648" s="116"/>
      <c r="V648" s="113"/>
      <c r="W648" s="155" t="str">
        <f t="shared" si="219"/>
        <v/>
      </c>
      <c r="X648" s="26" t="str">
        <f t="shared" si="220"/>
        <v/>
      </c>
      <c r="Y648" s="26" t="str">
        <f t="shared" si="221"/>
        <v/>
      </c>
      <c r="Z648" s="26" t="str">
        <f t="shared" si="222"/>
        <v/>
      </c>
      <c r="AA648" s="26" t="str">
        <f t="shared" si="223"/>
        <v/>
      </c>
      <c r="AB648" s="26" t="str">
        <f t="shared" si="224"/>
        <v/>
      </c>
      <c r="AC648" s="26" t="str">
        <f t="shared" si="225"/>
        <v/>
      </c>
      <c r="AD648" s="26" t="str">
        <f>IF(OR(ISBLANK(U648),ISBLANK(Q648),U648="-"),"",IF(ISNA(MATCH(U648,libtwolang,0)),FALSE,IF(AND(Z648=TRUE,INDEX(codetform,MATCH(Qualifikation!Q648,libtform,0))&gt;=10311000,INDEX(codetform,MATCH(Qualifikation!Q648,libtform,0))&lt;=10319900),IF(AND(INDEX(codetwolang,MATCH(Qualifikation!U648,libtwolang,0))&gt;=1,INDEX(codetwolang,MATCH(Qualifikation!U648,libtwolang,0))&lt;=999),TRUE,FALSE),IF(AND(INDEX(codetwolang,MATCH(Qualifikation!U648,libtwolang,0))&gt;=10,INDEX(codetwolang,MATCH(Qualifikation!U648,libtwolang,0))&lt;=99),FALSE,TRUE))))</f>
        <v/>
      </c>
      <c r="AE648" s="26" t="str">
        <f t="shared" si="217"/>
        <v/>
      </c>
      <c r="AF648" s="62" t="str">
        <f t="shared" si="226"/>
        <v/>
      </c>
    </row>
    <row r="649" spans="1:32" x14ac:dyDescent="0.2">
      <c r="A649" s="46" t="str">
        <f t="shared" si="218"/>
        <v/>
      </c>
      <c r="B649" s="46" t="str">
        <f t="shared" si="205"/>
        <v/>
      </c>
      <c r="C649" s="71" t="str">
        <f t="shared" si="206"/>
        <v/>
      </c>
      <c r="D649" s="62" t="str">
        <f t="shared" si="207"/>
        <v/>
      </c>
      <c r="E649" s="62" t="str">
        <f t="shared" si="208"/>
        <v/>
      </c>
      <c r="F649" s="72" t="str">
        <f t="shared" si="209"/>
        <v/>
      </c>
      <c r="G649" s="72" t="str">
        <f t="shared" si="210"/>
        <v/>
      </c>
      <c r="H649" s="63" t="str">
        <f t="shared" si="211"/>
        <v/>
      </c>
      <c r="I649" s="63" t="str">
        <f t="shared" si="212"/>
        <v/>
      </c>
      <c r="J649" s="70" t="str">
        <f t="shared" si="213"/>
        <v/>
      </c>
      <c r="K649" s="70" t="str">
        <f t="shared" si="214"/>
        <v/>
      </c>
      <c r="L649" s="122" t="str">
        <f t="shared" si="215"/>
        <v/>
      </c>
      <c r="M649" s="122" t="str">
        <f t="shared" si="216"/>
        <v/>
      </c>
      <c r="N649" s="121" t="str">
        <f>IF(B649&lt;&gt;"",IF(INDEX(ctrlage,B649)=TRUE,Lieferung!$B$15-(YEAR(INDEX(pgebdat,B649))),""),"")</f>
        <v/>
      </c>
      <c r="O649" s="115"/>
      <c r="P649" s="113"/>
      <c r="Q649" s="116"/>
      <c r="R649" s="149"/>
      <c r="S649" s="116"/>
      <c r="T649" s="116"/>
      <c r="U649" s="116"/>
      <c r="V649" s="113"/>
      <c r="W649" s="155" t="str">
        <f t="shared" si="219"/>
        <v/>
      </c>
      <c r="X649" s="26" t="str">
        <f t="shared" si="220"/>
        <v/>
      </c>
      <c r="Y649" s="26" t="str">
        <f t="shared" si="221"/>
        <v/>
      </c>
      <c r="Z649" s="26" t="str">
        <f t="shared" si="222"/>
        <v/>
      </c>
      <c r="AA649" s="26" t="str">
        <f t="shared" si="223"/>
        <v/>
      </c>
      <c r="AB649" s="26" t="str">
        <f t="shared" si="224"/>
        <v/>
      </c>
      <c r="AC649" s="26" t="str">
        <f t="shared" si="225"/>
        <v/>
      </c>
      <c r="AD649" s="26" t="str">
        <f>IF(OR(ISBLANK(U649),ISBLANK(Q649),U649="-"),"",IF(ISNA(MATCH(U649,libtwolang,0)),FALSE,IF(AND(Z649=TRUE,INDEX(codetform,MATCH(Qualifikation!Q649,libtform,0))&gt;=10311000,INDEX(codetform,MATCH(Qualifikation!Q649,libtform,0))&lt;=10319900),IF(AND(INDEX(codetwolang,MATCH(Qualifikation!U649,libtwolang,0))&gt;=1,INDEX(codetwolang,MATCH(Qualifikation!U649,libtwolang,0))&lt;=999),TRUE,FALSE),IF(AND(INDEX(codetwolang,MATCH(Qualifikation!U649,libtwolang,0))&gt;=10,INDEX(codetwolang,MATCH(Qualifikation!U649,libtwolang,0))&lt;=99),FALSE,TRUE))))</f>
        <v/>
      </c>
      <c r="AE649" s="26" t="str">
        <f t="shared" si="217"/>
        <v/>
      </c>
      <c r="AF649" s="62" t="str">
        <f t="shared" si="226"/>
        <v/>
      </c>
    </row>
    <row r="650" spans="1:32" x14ac:dyDescent="0.2">
      <c r="A650" s="46" t="str">
        <f t="shared" si="218"/>
        <v/>
      </c>
      <c r="B650" s="46" t="str">
        <f t="shared" si="205"/>
        <v/>
      </c>
      <c r="C650" s="71" t="str">
        <f t="shared" si="206"/>
        <v/>
      </c>
      <c r="D650" s="62" t="str">
        <f t="shared" si="207"/>
        <v/>
      </c>
      <c r="E650" s="62" t="str">
        <f t="shared" si="208"/>
        <v/>
      </c>
      <c r="F650" s="72" t="str">
        <f t="shared" si="209"/>
        <v/>
      </c>
      <c r="G650" s="72" t="str">
        <f t="shared" si="210"/>
        <v/>
      </c>
      <c r="H650" s="63" t="str">
        <f t="shared" si="211"/>
        <v/>
      </c>
      <c r="I650" s="63" t="str">
        <f t="shared" si="212"/>
        <v/>
      </c>
      <c r="J650" s="70" t="str">
        <f t="shared" si="213"/>
        <v/>
      </c>
      <c r="K650" s="70" t="str">
        <f t="shared" si="214"/>
        <v/>
      </c>
      <c r="L650" s="122" t="str">
        <f t="shared" si="215"/>
        <v/>
      </c>
      <c r="M650" s="122" t="str">
        <f t="shared" si="216"/>
        <v/>
      </c>
      <c r="N650" s="121" t="str">
        <f>IF(B650&lt;&gt;"",IF(INDEX(ctrlage,B650)=TRUE,Lieferung!$B$15-(YEAR(INDEX(pgebdat,B650))),""),"")</f>
        <v/>
      </c>
      <c r="O650" s="115"/>
      <c r="P650" s="113"/>
      <c r="Q650" s="116"/>
      <c r="R650" s="149"/>
      <c r="S650" s="116"/>
      <c r="T650" s="116"/>
      <c r="U650" s="116"/>
      <c r="V650" s="113"/>
      <c r="W650" s="155" t="str">
        <f t="shared" si="219"/>
        <v/>
      </c>
      <c r="X650" s="26" t="str">
        <f t="shared" si="220"/>
        <v/>
      </c>
      <c r="Y650" s="26" t="str">
        <f t="shared" si="221"/>
        <v/>
      </c>
      <c r="Z650" s="26" t="str">
        <f t="shared" si="222"/>
        <v/>
      </c>
      <c r="AA650" s="26" t="str">
        <f t="shared" si="223"/>
        <v/>
      </c>
      <c r="AB650" s="26" t="str">
        <f t="shared" si="224"/>
        <v/>
      </c>
      <c r="AC650" s="26" t="str">
        <f t="shared" si="225"/>
        <v/>
      </c>
      <c r="AD650" s="26" t="str">
        <f>IF(OR(ISBLANK(U650),ISBLANK(Q650),U650="-"),"",IF(ISNA(MATCH(U650,libtwolang,0)),FALSE,IF(AND(Z650=TRUE,INDEX(codetform,MATCH(Qualifikation!Q650,libtform,0))&gt;=10311000,INDEX(codetform,MATCH(Qualifikation!Q650,libtform,0))&lt;=10319900),IF(AND(INDEX(codetwolang,MATCH(Qualifikation!U650,libtwolang,0))&gt;=1,INDEX(codetwolang,MATCH(Qualifikation!U650,libtwolang,0))&lt;=999),TRUE,FALSE),IF(AND(INDEX(codetwolang,MATCH(Qualifikation!U650,libtwolang,0))&gt;=10,INDEX(codetwolang,MATCH(Qualifikation!U650,libtwolang,0))&lt;=99),FALSE,TRUE))))</f>
        <v/>
      </c>
      <c r="AE650" s="26" t="str">
        <f t="shared" si="217"/>
        <v/>
      </c>
      <c r="AF650" s="62" t="str">
        <f t="shared" si="226"/>
        <v/>
      </c>
    </row>
    <row r="651" spans="1:32" x14ac:dyDescent="0.2">
      <c r="A651" s="46" t="str">
        <f t="shared" si="218"/>
        <v/>
      </c>
      <c r="B651" s="46" t="str">
        <f t="shared" si="205"/>
        <v/>
      </c>
      <c r="C651" s="71" t="str">
        <f t="shared" si="206"/>
        <v/>
      </c>
      <c r="D651" s="62" t="str">
        <f t="shared" si="207"/>
        <v/>
      </c>
      <c r="E651" s="62" t="str">
        <f t="shared" si="208"/>
        <v/>
      </c>
      <c r="F651" s="72" t="str">
        <f t="shared" si="209"/>
        <v/>
      </c>
      <c r="G651" s="72" t="str">
        <f t="shared" si="210"/>
        <v/>
      </c>
      <c r="H651" s="63" t="str">
        <f t="shared" si="211"/>
        <v/>
      </c>
      <c r="I651" s="63" t="str">
        <f t="shared" si="212"/>
        <v/>
      </c>
      <c r="J651" s="70" t="str">
        <f t="shared" si="213"/>
        <v/>
      </c>
      <c r="K651" s="70" t="str">
        <f t="shared" si="214"/>
        <v/>
      </c>
      <c r="L651" s="122" t="str">
        <f t="shared" si="215"/>
        <v/>
      </c>
      <c r="M651" s="122" t="str">
        <f t="shared" si="216"/>
        <v/>
      </c>
      <c r="N651" s="121" t="str">
        <f>IF(B651&lt;&gt;"",IF(INDEX(ctrlage,B651)=TRUE,Lieferung!$B$15-(YEAR(INDEX(pgebdat,B651))),""),"")</f>
        <v/>
      </c>
      <c r="O651" s="115"/>
      <c r="P651" s="113"/>
      <c r="Q651" s="116"/>
      <c r="R651" s="149"/>
      <c r="S651" s="116"/>
      <c r="T651" s="116"/>
      <c r="U651" s="116"/>
      <c r="V651" s="113"/>
      <c r="W651" s="155" t="str">
        <f t="shared" si="219"/>
        <v/>
      </c>
      <c r="X651" s="26" t="str">
        <f t="shared" si="220"/>
        <v/>
      </c>
      <c r="Y651" s="26" t="str">
        <f t="shared" si="221"/>
        <v/>
      </c>
      <c r="Z651" s="26" t="str">
        <f t="shared" si="222"/>
        <v/>
      </c>
      <c r="AA651" s="26" t="str">
        <f t="shared" si="223"/>
        <v/>
      </c>
      <c r="AB651" s="26" t="str">
        <f t="shared" si="224"/>
        <v/>
      </c>
      <c r="AC651" s="26" t="str">
        <f t="shared" si="225"/>
        <v/>
      </c>
      <c r="AD651" s="26" t="str">
        <f>IF(OR(ISBLANK(U651),ISBLANK(Q651),U651="-"),"",IF(ISNA(MATCH(U651,libtwolang,0)),FALSE,IF(AND(Z651=TRUE,INDEX(codetform,MATCH(Qualifikation!Q651,libtform,0))&gt;=10311000,INDEX(codetform,MATCH(Qualifikation!Q651,libtform,0))&lt;=10319900),IF(AND(INDEX(codetwolang,MATCH(Qualifikation!U651,libtwolang,0))&gt;=1,INDEX(codetwolang,MATCH(Qualifikation!U651,libtwolang,0))&lt;=999),TRUE,FALSE),IF(AND(INDEX(codetwolang,MATCH(Qualifikation!U651,libtwolang,0))&gt;=10,INDEX(codetwolang,MATCH(Qualifikation!U651,libtwolang,0))&lt;=99),FALSE,TRUE))))</f>
        <v/>
      </c>
      <c r="AE651" s="26" t="str">
        <f t="shared" si="217"/>
        <v/>
      </c>
      <c r="AF651" s="62" t="str">
        <f t="shared" si="226"/>
        <v/>
      </c>
    </row>
    <row r="652" spans="1:32" x14ac:dyDescent="0.2">
      <c r="A652" s="46" t="str">
        <f t="shared" si="218"/>
        <v/>
      </c>
      <c r="B652" s="46" t="str">
        <f t="shared" ref="B652:B715" si="227">IF(O652&lt;&gt;"",IF(ISNA(MATCH(O652,persid,0)),"",IF(MATCH(O652,persid,0)=0,"",MATCH(O652,persid,0))),"")</f>
        <v/>
      </c>
      <c r="C652" s="71" t="str">
        <f t="shared" ref="C652:C715" si="228">IF(B652&lt;&gt;"",IF(INDEX(pkatid,B652)&gt;0,INDEX(pkatid,B652),""),"")</f>
        <v/>
      </c>
      <c r="D652" s="62" t="str">
        <f t="shared" ref="D652:D715" si="229">IF(B652&lt;&gt;"",IF(INDEX(psex,B652)&gt;0,INDEX(psex,B652),""),"")</f>
        <v/>
      </c>
      <c r="E652" s="62" t="str">
        <f t="shared" ref="E652:E715" si="230">IF(B652&lt;&gt;"",INDEX(ctrlsex,B652),"")</f>
        <v/>
      </c>
      <c r="F652" s="72" t="str">
        <f t="shared" ref="F652:F715" si="231">IF(B652&lt;&gt;"",IF(INDEX(pgebdat,B652)&gt;0,INDEX(pgebdat,B652),""),"")</f>
        <v/>
      </c>
      <c r="G652" s="72" t="str">
        <f t="shared" ref="G652:G715" si="232">IF(B652&lt;&gt;"",INDEX(ctrlage,B652),"")</f>
        <v/>
      </c>
      <c r="H652" s="63" t="str">
        <f t="shared" ref="H652:H715" si="233">IF(B652&lt;&gt;"",IF(INDEX(pdom,B652)&gt;0,INDEX(pdom,B652),""),"")</f>
        <v/>
      </c>
      <c r="I652" s="63" t="str">
        <f t="shared" ref="I652:I715" si="234">IF(B652&lt;&gt;"",INDEX(ctrldom,B652),"")</f>
        <v/>
      </c>
      <c r="J652" s="70" t="str">
        <f t="shared" ref="J652:J715" si="235">IF(B652&lt;&gt;"",IF(INDEX(pid,B652)&gt;0,INDEX(pid,B652),""),"")</f>
        <v/>
      </c>
      <c r="K652" s="70" t="str">
        <f t="shared" ref="K652:K715" si="236">IF(B652&lt;&gt;"",CONCATENATE(J652,S652),"")</f>
        <v/>
      </c>
      <c r="L652" s="122" t="str">
        <f t="shared" ref="L652:L715" si="237">IF(B652&lt;&gt;"",IF(INDEX(pname,B652)&gt;0,INDEX(pname,B652),""),"")</f>
        <v/>
      </c>
      <c r="M652" s="122" t="str">
        <f t="shared" ref="M652:M715" si="238">IF(B652&lt;&gt;"",IF(INDEX(psurname,B652)&gt;0,INDEX(psurname,B652),""),"")</f>
        <v/>
      </c>
      <c r="N652" s="121" t="str">
        <f>IF(B652&lt;&gt;"",IF(INDEX(ctrlage,B652)=TRUE,Lieferung!$B$15-(YEAR(INDEX(pgebdat,B652))),""),"")</f>
        <v/>
      </c>
      <c r="O652" s="115"/>
      <c r="P652" s="113"/>
      <c r="Q652" s="116"/>
      <c r="R652" s="149"/>
      <c r="S652" s="116"/>
      <c r="T652" s="116"/>
      <c r="U652" s="116"/>
      <c r="V652" s="113"/>
      <c r="W652" s="155" t="str">
        <f t="shared" si="219"/>
        <v/>
      </c>
      <c r="X652" s="26" t="str">
        <f t="shared" si="220"/>
        <v/>
      </c>
      <c r="Y652" s="26" t="str">
        <f t="shared" si="221"/>
        <v/>
      </c>
      <c r="Z652" s="26" t="str">
        <f t="shared" si="222"/>
        <v/>
      </c>
      <c r="AA652" s="26" t="str">
        <f t="shared" si="223"/>
        <v/>
      </c>
      <c r="AB652" s="26" t="str">
        <f t="shared" si="224"/>
        <v/>
      </c>
      <c r="AC652" s="26" t="str">
        <f t="shared" si="225"/>
        <v/>
      </c>
      <c r="AD652" s="26" t="str">
        <f>IF(OR(ISBLANK(U652),ISBLANK(Q652),U652="-"),"",IF(ISNA(MATCH(U652,libtwolang,0)),FALSE,IF(AND(Z652=TRUE,INDEX(codetform,MATCH(Qualifikation!Q652,libtform,0))&gt;=10311000,INDEX(codetform,MATCH(Qualifikation!Q652,libtform,0))&lt;=10319900),IF(AND(INDEX(codetwolang,MATCH(Qualifikation!U652,libtwolang,0))&gt;=1,INDEX(codetwolang,MATCH(Qualifikation!U652,libtwolang,0))&lt;=999),TRUE,FALSE),IF(AND(INDEX(codetwolang,MATCH(Qualifikation!U652,libtwolang,0))&gt;=10,INDEX(codetwolang,MATCH(Qualifikation!U652,libtwolang,0))&lt;=99),FALSE,TRUE))))</f>
        <v/>
      </c>
      <c r="AE652" s="26" t="str">
        <f t="shared" ref="AE652:AE715" si="239">IF(OR(G652&lt;&gt;TRUE,Z652&lt;&gt;TRUE),"",IF(OR(N652&gt;INDEX(valmaxalt,MATCH(Q652,libtform,0)),N652&lt;INDEX(valminalt,MATCH(Q652,libtform,0))),FALSE,TRUE))</f>
        <v/>
      </c>
      <c r="AF652" s="62" t="str">
        <f t="shared" si="226"/>
        <v/>
      </c>
    </row>
    <row r="653" spans="1:32" x14ac:dyDescent="0.2">
      <c r="A653" s="46" t="str">
        <f t="shared" ref="A653:A716" si="240">IF(ISBLANK(O653),"",IF(COUNTA(P653:T653)&lt;5,"Unvollständig",IF(OR(COUNTIF(W653:AD653,FALSE)&gt;0,COUNTIF(W653:AC653,#N/A)&gt;0),"Fehler",IF(AE653=FALSE,"Achtung","OK"))))</f>
        <v/>
      </c>
      <c r="B653" s="46" t="str">
        <f t="shared" si="227"/>
        <v/>
      </c>
      <c r="C653" s="71" t="str">
        <f t="shared" si="228"/>
        <v/>
      </c>
      <c r="D653" s="62" t="str">
        <f t="shared" si="229"/>
        <v/>
      </c>
      <c r="E653" s="62" t="str">
        <f t="shared" si="230"/>
        <v/>
      </c>
      <c r="F653" s="72" t="str">
        <f t="shared" si="231"/>
        <v/>
      </c>
      <c r="G653" s="72" t="str">
        <f t="shared" si="232"/>
        <v/>
      </c>
      <c r="H653" s="63" t="str">
        <f t="shared" si="233"/>
        <v/>
      </c>
      <c r="I653" s="63" t="str">
        <f t="shared" si="234"/>
        <v/>
      </c>
      <c r="J653" s="70" t="str">
        <f t="shared" si="235"/>
        <v/>
      </c>
      <c r="K653" s="70" t="str">
        <f t="shared" si="236"/>
        <v/>
      </c>
      <c r="L653" s="122" t="str">
        <f t="shared" si="237"/>
        <v/>
      </c>
      <c r="M653" s="122" t="str">
        <f t="shared" si="238"/>
        <v/>
      </c>
      <c r="N653" s="121" t="str">
        <f>IF(B653&lt;&gt;"",IF(INDEX(ctrlage,B653)=TRUE,Lieferung!$B$15-(YEAR(INDEX(pgebdat,B653))),""),"")</f>
        <v/>
      </c>
      <c r="O653" s="115"/>
      <c r="P653" s="113"/>
      <c r="Q653" s="116"/>
      <c r="R653" s="149"/>
      <c r="S653" s="116"/>
      <c r="T653" s="116"/>
      <c r="U653" s="116"/>
      <c r="V653" s="113"/>
      <c r="W653" s="155" t="str">
        <f t="shared" ref="W653:W716" si="241">IF(K653="","",NOT(COUNTIF($K$12:$K$1011,$K653)&gt;1))</f>
        <v/>
      </c>
      <c r="X653" s="26" t="str">
        <f t="shared" si="220"/>
        <v/>
      </c>
      <c r="Y653" s="26" t="str">
        <f t="shared" si="221"/>
        <v/>
      </c>
      <c r="Z653" s="26" t="str">
        <f t="shared" si="222"/>
        <v/>
      </c>
      <c r="AA653" s="26" t="str">
        <f t="shared" si="223"/>
        <v/>
      </c>
      <c r="AB653" s="26" t="str">
        <f t="shared" si="224"/>
        <v/>
      </c>
      <c r="AC653" s="26" t="str">
        <f t="shared" si="225"/>
        <v/>
      </c>
      <c r="AD653" s="26" t="str">
        <f>IF(OR(ISBLANK(U653),ISBLANK(Q653),U653="-"),"",IF(ISNA(MATCH(U653,libtwolang,0)),FALSE,IF(AND(Z653=TRUE,INDEX(codetform,MATCH(Qualifikation!Q653,libtform,0))&gt;=10311000,INDEX(codetform,MATCH(Qualifikation!Q653,libtform,0))&lt;=10319900),IF(AND(INDEX(codetwolang,MATCH(Qualifikation!U653,libtwolang,0))&gt;=1,INDEX(codetwolang,MATCH(Qualifikation!U653,libtwolang,0))&lt;=999),TRUE,FALSE),IF(AND(INDEX(codetwolang,MATCH(Qualifikation!U653,libtwolang,0))&gt;=10,INDEX(codetwolang,MATCH(Qualifikation!U653,libtwolang,0))&lt;=99),FALSE,TRUE))))</f>
        <v/>
      </c>
      <c r="AE653" s="26" t="str">
        <f t="shared" si="239"/>
        <v/>
      </c>
      <c r="AF653" s="62" t="str">
        <f t="shared" si="226"/>
        <v/>
      </c>
    </row>
    <row r="654" spans="1:32" x14ac:dyDescent="0.2">
      <c r="A654" s="46" t="str">
        <f t="shared" si="240"/>
        <v/>
      </c>
      <c r="B654" s="46" t="str">
        <f t="shared" si="227"/>
        <v/>
      </c>
      <c r="C654" s="71" t="str">
        <f t="shared" si="228"/>
        <v/>
      </c>
      <c r="D654" s="62" t="str">
        <f t="shared" si="229"/>
        <v/>
      </c>
      <c r="E654" s="62" t="str">
        <f t="shared" si="230"/>
        <v/>
      </c>
      <c r="F654" s="72" t="str">
        <f t="shared" si="231"/>
        <v/>
      </c>
      <c r="G654" s="72" t="str">
        <f t="shared" si="232"/>
        <v/>
      </c>
      <c r="H654" s="63" t="str">
        <f t="shared" si="233"/>
        <v/>
      </c>
      <c r="I654" s="63" t="str">
        <f t="shared" si="234"/>
        <v/>
      </c>
      <c r="J654" s="70" t="str">
        <f t="shared" si="235"/>
        <v/>
      </c>
      <c r="K654" s="70" t="str">
        <f t="shared" si="236"/>
        <v/>
      </c>
      <c r="L654" s="122" t="str">
        <f t="shared" si="237"/>
        <v/>
      </c>
      <c r="M654" s="122" t="str">
        <f t="shared" si="238"/>
        <v/>
      </c>
      <c r="N654" s="121" t="str">
        <f>IF(B654&lt;&gt;"",IF(INDEX(ctrlage,B654)=TRUE,Lieferung!$B$15-(YEAR(INDEX(pgebdat,B654))),""),"")</f>
        <v/>
      </c>
      <c r="O654" s="115"/>
      <c r="P654" s="113"/>
      <c r="Q654" s="116"/>
      <c r="R654" s="149"/>
      <c r="S654" s="116"/>
      <c r="T654" s="116"/>
      <c r="U654" s="116"/>
      <c r="V654" s="113"/>
      <c r="W654" s="155" t="str">
        <f t="shared" si="241"/>
        <v/>
      </c>
      <c r="X654" s="26" t="str">
        <f t="shared" si="220"/>
        <v/>
      </c>
      <c r="Y654" s="26" t="str">
        <f t="shared" si="221"/>
        <v/>
      </c>
      <c r="Z654" s="26" t="str">
        <f t="shared" si="222"/>
        <v/>
      </c>
      <c r="AA654" s="26" t="str">
        <f t="shared" si="223"/>
        <v/>
      </c>
      <c r="AB654" s="26" t="str">
        <f t="shared" si="224"/>
        <v/>
      </c>
      <c r="AC654" s="26" t="str">
        <f t="shared" si="225"/>
        <v/>
      </c>
      <c r="AD654" s="26" t="str">
        <f>IF(OR(ISBLANK(U654),ISBLANK(Q654),U654="-"),"",IF(ISNA(MATCH(U654,libtwolang,0)),FALSE,IF(AND(Z654=TRUE,INDEX(codetform,MATCH(Qualifikation!Q654,libtform,0))&gt;=10311000,INDEX(codetform,MATCH(Qualifikation!Q654,libtform,0))&lt;=10319900),IF(AND(INDEX(codetwolang,MATCH(Qualifikation!U654,libtwolang,0))&gt;=1,INDEX(codetwolang,MATCH(Qualifikation!U654,libtwolang,0))&lt;=999),TRUE,FALSE),IF(AND(INDEX(codetwolang,MATCH(Qualifikation!U654,libtwolang,0))&gt;=10,INDEX(codetwolang,MATCH(Qualifikation!U654,libtwolang,0))&lt;=99),FALSE,TRUE))))</f>
        <v/>
      </c>
      <c r="AE654" s="26" t="str">
        <f t="shared" si="239"/>
        <v/>
      </c>
      <c r="AF654" s="62" t="str">
        <f t="shared" si="226"/>
        <v/>
      </c>
    </row>
    <row r="655" spans="1:32" x14ac:dyDescent="0.2">
      <c r="A655" s="46" t="str">
        <f t="shared" si="240"/>
        <v/>
      </c>
      <c r="B655" s="46" t="str">
        <f t="shared" si="227"/>
        <v/>
      </c>
      <c r="C655" s="71" t="str">
        <f t="shared" si="228"/>
        <v/>
      </c>
      <c r="D655" s="62" t="str">
        <f t="shared" si="229"/>
        <v/>
      </c>
      <c r="E655" s="62" t="str">
        <f t="shared" si="230"/>
        <v/>
      </c>
      <c r="F655" s="72" t="str">
        <f t="shared" si="231"/>
        <v/>
      </c>
      <c r="G655" s="72" t="str">
        <f t="shared" si="232"/>
        <v/>
      </c>
      <c r="H655" s="63" t="str">
        <f t="shared" si="233"/>
        <v/>
      </c>
      <c r="I655" s="63" t="str">
        <f t="shared" si="234"/>
        <v/>
      </c>
      <c r="J655" s="70" t="str">
        <f t="shared" si="235"/>
        <v/>
      </c>
      <c r="K655" s="70" t="str">
        <f t="shared" si="236"/>
        <v/>
      </c>
      <c r="L655" s="122" t="str">
        <f t="shared" si="237"/>
        <v/>
      </c>
      <c r="M655" s="122" t="str">
        <f t="shared" si="238"/>
        <v/>
      </c>
      <c r="N655" s="121" t="str">
        <f>IF(B655&lt;&gt;"",IF(INDEX(ctrlage,B655)=TRUE,Lieferung!$B$15-(YEAR(INDEX(pgebdat,B655))),""),"")</f>
        <v/>
      </c>
      <c r="O655" s="115"/>
      <c r="P655" s="113"/>
      <c r="Q655" s="116"/>
      <c r="R655" s="149"/>
      <c r="S655" s="116"/>
      <c r="T655" s="116"/>
      <c r="U655" s="116"/>
      <c r="V655" s="113"/>
      <c r="W655" s="155" t="str">
        <f t="shared" si="241"/>
        <v/>
      </c>
      <c r="X655" s="26" t="str">
        <f t="shared" si="220"/>
        <v/>
      </c>
      <c r="Y655" s="26" t="str">
        <f t="shared" si="221"/>
        <v/>
      </c>
      <c r="Z655" s="26" t="str">
        <f t="shared" si="222"/>
        <v/>
      </c>
      <c r="AA655" s="26" t="str">
        <f t="shared" si="223"/>
        <v/>
      </c>
      <c r="AB655" s="26" t="str">
        <f t="shared" si="224"/>
        <v/>
      </c>
      <c r="AC655" s="26" t="str">
        <f t="shared" si="225"/>
        <v/>
      </c>
      <c r="AD655" s="26" t="str">
        <f>IF(OR(ISBLANK(U655),ISBLANK(Q655),U655="-"),"",IF(ISNA(MATCH(U655,libtwolang,0)),FALSE,IF(AND(Z655=TRUE,INDEX(codetform,MATCH(Qualifikation!Q655,libtform,0))&gt;=10311000,INDEX(codetform,MATCH(Qualifikation!Q655,libtform,0))&lt;=10319900),IF(AND(INDEX(codetwolang,MATCH(Qualifikation!U655,libtwolang,0))&gt;=1,INDEX(codetwolang,MATCH(Qualifikation!U655,libtwolang,0))&lt;=999),TRUE,FALSE),IF(AND(INDEX(codetwolang,MATCH(Qualifikation!U655,libtwolang,0))&gt;=10,INDEX(codetwolang,MATCH(Qualifikation!U655,libtwolang,0))&lt;=99),FALSE,TRUE))))</f>
        <v/>
      </c>
      <c r="AE655" s="26" t="str">
        <f t="shared" si="239"/>
        <v/>
      </c>
      <c r="AF655" s="62" t="str">
        <f t="shared" si="226"/>
        <v/>
      </c>
    </row>
    <row r="656" spans="1:32" x14ac:dyDescent="0.2">
      <c r="A656" s="46" t="str">
        <f t="shared" si="240"/>
        <v/>
      </c>
      <c r="B656" s="46" t="str">
        <f t="shared" si="227"/>
        <v/>
      </c>
      <c r="C656" s="71" t="str">
        <f t="shared" si="228"/>
        <v/>
      </c>
      <c r="D656" s="62" t="str">
        <f t="shared" si="229"/>
        <v/>
      </c>
      <c r="E656" s="62" t="str">
        <f t="shared" si="230"/>
        <v/>
      </c>
      <c r="F656" s="72" t="str">
        <f t="shared" si="231"/>
        <v/>
      </c>
      <c r="G656" s="72" t="str">
        <f t="shared" si="232"/>
        <v/>
      </c>
      <c r="H656" s="63" t="str">
        <f t="shared" si="233"/>
        <v/>
      </c>
      <c r="I656" s="63" t="str">
        <f t="shared" si="234"/>
        <v/>
      </c>
      <c r="J656" s="70" t="str">
        <f t="shared" si="235"/>
        <v/>
      </c>
      <c r="K656" s="70" t="str">
        <f t="shared" si="236"/>
        <v/>
      </c>
      <c r="L656" s="122" t="str">
        <f t="shared" si="237"/>
        <v/>
      </c>
      <c r="M656" s="122" t="str">
        <f t="shared" si="238"/>
        <v/>
      </c>
      <c r="N656" s="121" t="str">
        <f>IF(B656&lt;&gt;"",IF(INDEX(ctrlage,B656)=TRUE,Lieferung!$B$15-(YEAR(INDEX(pgebdat,B656))),""),"")</f>
        <v/>
      </c>
      <c r="O656" s="115"/>
      <c r="P656" s="113"/>
      <c r="Q656" s="116"/>
      <c r="R656" s="149"/>
      <c r="S656" s="116"/>
      <c r="T656" s="116"/>
      <c r="U656" s="116"/>
      <c r="V656" s="113"/>
      <c r="W656" s="155" t="str">
        <f t="shared" si="241"/>
        <v/>
      </c>
      <c r="X656" s="26" t="str">
        <f t="shared" si="220"/>
        <v/>
      </c>
      <c r="Y656" s="26" t="str">
        <f t="shared" si="221"/>
        <v/>
      </c>
      <c r="Z656" s="26" t="str">
        <f t="shared" si="222"/>
        <v/>
      </c>
      <c r="AA656" s="26" t="str">
        <f t="shared" si="223"/>
        <v/>
      </c>
      <c r="AB656" s="26" t="str">
        <f t="shared" si="224"/>
        <v/>
      </c>
      <c r="AC656" s="26" t="str">
        <f t="shared" si="225"/>
        <v/>
      </c>
      <c r="AD656" s="26" t="str">
        <f>IF(OR(ISBLANK(U656),ISBLANK(Q656),U656="-"),"",IF(ISNA(MATCH(U656,libtwolang,0)),FALSE,IF(AND(Z656=TRUE,INDEX(codetform,MATCH(Qualifikation!Q656,libtform,0))&gt;=10311000,INDEX(codetform,MATCH(Qualifikation!Q656,libtform,0))&lt;=10319900),IF(AND(INDEX(codetwolang,MATCH(Qualifikation!U656,libtwolang,0))&gt;=1,INDEX(codetwolang,MATCH(Qualifikation!U656,libtwolang,0))&lt;=999),TRUE,FALSE),IF(AND(INDEX(codetwolang,MATCH(Qualifikation!U656,libtwolang,0))&gt;=10,INDEX(codetwolang,MATCH(Qualifikation!U656,libtwolang,0))&lt;=99),FALSE,TRUE))))</f>
        <v/>
      </c>
      <c r="AE656" s="26" t="str">
        <f t="shared" si="239"/>
        <v/>
      </c>
      <c r="AF656" s="62" t="str">
        <f t="shared" si="226"/>
        <v/>
      </c>
    </row>
    <row r="657" spans="1:32" x14ac:dyDescent="0.2">
      <c r="A657" s="46" t="str">
        <f t="shared" si="240"/>
        <v/>
      </c>
      <c r="B657" s="46" t="str">
        <f t="shared" si="227"/>
        <v/>
      </c>
      <c r="C657" s="71" t="str">
        <f t="shared" si="228"/>
        <v/>
      </c>
      <c r="D657" s="62" t="str">
        <f t="shared" si="229"/>
        <v/>
      </c>
      <c r="E657" s="62" t="str">
        <f t="shared" si="230"/>
        <v/>
      </c>
      <c r="F657" s="72" t="str">
        <f t="shared" si="231"/>
        <v/>
      </c>
      <c r="G657" s="72" t="str">
        <f t="shared" si="232"/>
        <v/>
      </c>
      <c r="H657" s="63" t="str">
        <f t="shared" si="233"/>
        <v/>
      </c>
      <c r="I657" s="63" t="str">
        <f t="shared" si="234"/>
        <v/>
      </c>
      <c r="J657" s="70" t="str">
        <f t="shared" si="235"/>
        <v/>
      </c>
      <c r="K657" s="70" t="str">
        <f t="shared" si="236"/>
        <v/>
      </c>
      <c r="L657" s="122" t="str">
        <f t="shared" si="237"/>
        <v/>
      </c>
      <c r="M657" s="122" t="str">
        <f t="shared" si="238"/>
        <v/>
      </c>
      <c r="N657" s="121" t="str">
        <f>IF(B657&lt;&gt;"",IF(INDEX(ctrlage,B657)=TRUE,Lieferung!$B$15-(YEAR(INDEX(pgebdat,B657))),""),"")</f>
        <v/>
      </c>
      <c r="O657" s="115"/>
      <c r="P657" s="113"/>
      <c r="Q657" s="116"/>
      <c r="R657" s="149"/>
      <c r="S657" s="116"/>
      <c r="T657" s="116"/>
      <c r="U657" s="116"/>
      <c r="V657" s="113"/>
      <c r="W657" s="155" t="str">
        <f t="shared" si="241"/>
        <v/>
      </c>
      <c r="X657" s="26" t="str">
        <f t="shared" si="220"/>
        <v/>
      </c>
      <c r="Y657" s="26" t="str">
        <f t="shared" si="221"/>
        <v/>
      </c>
      <c r="Z657" s="26" t="str">
        <f t="shared" si="222"/>
        <v/>
      </c>
      <c r="AA657" s="26" t="str">
        <f t="shared" si="223"/>
        <v/>
      </c>
      <c r="AB657" s="26" t="str">
        <f t="shared" si="224"/>
        <v/>
      </c>
      <c r="AC657" s="26" t="str">
        <f t="shared" si="225"/>
        <v/>
      </c>
      <c r="AD657" s="26" t="str">
        <f>IF(OR(ISBLANK(U657),ISBLANK(Q657),U657="-"),"",IF(ISNA(MATCH(U657,libtwolang,0)),FALSE,IF(AND(Z657=TRUE,INDEX(codetform,MATCH(Qualifikation!Q657,libtform,0))&gt;=10311000,INDEX(codetform,MATCH(Qualifikation!Q657,libtform,0))&lt;=10319900),IF(AND(INDEX(codetwolang,MATCH(Qualifikation!U657,libtwolang,0))&gt;=1,INDEX(codetwolang,MATCH(Qualifikation!U657,libtwolang,0))&lt;=999),TRUE,FALSE),IF(AND(INDEX(codetwolang,MATCH(Qualifikation!U657,libtwolang,0))&gt;=10,INDEX(codetwolang,MATCH(Qualifikation!U657,libtwolang,0))&lt;=99),FALSE,TRUE))))</f>
        <v/>
      </c>
      <c r="AE657" s="26" t="str">
        <f t="shared" si="239"/>
        <v/>
      </c>
      <c r="AF657" s="62" t="str">
        <f t="shared" si="226"/>
        <v/>
      </c>
    </row>
    <row r="658" spans="1:32" x14ac:dyDescent="0.2">
      <c r="A658" s="46" t="str">
        <f t="shared" si="240"/>
        <v/>
      </c>
      <c r="B658" s="46" t="str">
        <f t="shared" si="227"/>
        <v/>
      </c>
      <c r="C658" s="71" t="str">
        <f t="shared" si="228"/>
        <v/>
      </c>
      <c r="D658" s="62" t="str">
        <f t="shared" si="229"/>
        <v/>
      </c>
      <c r="E658" s="62" t="str">
        <f t="shared" si="230"/>
        <v/>
      </c>
      <c r="F658" s="72" t="str">
        <f t="shared" si="231"/>
        <v/>
      </c>
      <c r="G658" s="72" t="str">
        <f t="shared" si="232"/>
        <v/>
      </c>
      <c r="H658" s="63" t="str">
        <f t="shared" si="233"/>
        <v/>
      </c>
      <c r="I658" s="63" t="str">
        <f t="shared" si="234"/>
        <v/>
      </c>
      <c r="J658" s="70" t="str">
        <f t="shared" si="235"/>
        <v/>
      </c>
      <c r="K658" s="70" t="str">
        <f t="shared" si="236"/>
        <v/>
      </c>
      <c r="L658" s="122" t="str">
        <f t="shared" si="237"/>
        <v/>
      </c>
      <c r="M658" s="122" t="str">
        <f t="shared" si="238"/>
        <v/>
      </c>
      <c r="N658" s="121" t="str">
        <f>IF(B658&lt;&gt;"",IF(INDEX(ctrlage,B658)=TRUE,Lieferung!$B$15-(YEAR(INDEX(pgebdat,B658))),""),"")</f>
        <v/>
      </c>
      <c r="O658" s="115"/>
      <c r="P658" s="113"/>
      <c r="Q658" s="116"/>
      <c r="R658" s="149"/>
      <c r="S658" s="116"/>
      <c r="T658" s="116"/>
      <c r="U658" s="116"/>
      <c r="V658" s="113"/>
      <c r="W658" s="155" t="str">
        <f t="shared" si="241"/>
        <v/>
      </c>
      <c r="X658" s="26" t="str">
        <f t="shared" si="220"/>
        <v/>
      </c>
      <c r="Y658" s="26" t="str">
        <f t="shared" si="221"/>
        <v/>
      </c>
      <c r="Z658" s="26" t="str">
        <f t="shared" si="222"/>
        <v/>
      </c>
      <c r="AA658" s="26" t="str">
        <f t="shared" si="223"/>
        <v/>
      </c>
      <c r="AB658" s="26" t="str">
        <f t="shared" si="224"/>
        <v/>
      </c>
      <c r="AC658" s="26" t="str">
        <f t="shared" si="225"/>
        <v/>
      </c>
      <c r="AD658" s="26" t="str">
        <f>IF(OR(ISBLANK(U658),ISBLANK(Q658),U658="-"),"",IF(ISNA(MATCH(U658,libtwolang,0)),FALSE,IF(AND(Z658=TRUE,INDEX(codetform,MATCH(Qualifikation!Q658,libtform,0))&gt;=10311000,INDEX(codetform,MATCH(Qualifikation!Q658,libtform,0))&lt;=10319900),IF(AND(INDEX(codetwolang,MATCH(Qualifikation!U658,libtwolang,0))&gt;=1,INDEX(codetwolang,MATCH(Qualifikation!U658,libtwolang,0))&lt;=999),TRUE,FALSE),IF(AND(INDEX(codetwolang,MATCH(Qualifikation!U658,libtwolang,0))&gt;=10,INDEX(codetwolang,MATCH(Qualifikation!U658,libtwolang,0))&lt;=99),FALSE,TRUE))))</f>
        <v/>
      </c>
      <c r="AE658" s="26" t="str">
        <f t="shared" si="239"/>
        <v/>
      </c>
      <c r="AF658" s="62" t="str">
        <f t="shared" si="226"/>
        <v/>
      </c>
    </row>
    <row r="659" spans="1:32" x14ac:dyDescent="0.2">
      <c r="A659" s="46" t="str">
        <f t="shared" si="240"/>
        <v/>
      </c>
      <c r="B659" s="46" t="str">
        <f t="shared" si="227"/>
        <v/>
      </c>
      <c r="C659" s="71" t="str">
        <f t="shared" si="228"/>
        <v/>
      </c>
      <c r="D659" s="62" t="str">
        <f t="shared" si="229"/>
        <v/>
      </c>
      <c r="E659" s="62" t="str">
        <f t="shared" si="230"/>
        <v/>
      </c>
      <c r="F659" s="72" t="str">
        <f t="shared" si="231"/>
        <v/>
      </c>
      <c r="G659" s="72" t="str">
        <f t="shared" si="232"/>
        <v/>
      </c>
      <c r="H659" s="63" t="str">
        <f t="shared" si="233"/>
        <v/>
      </c>
      <c r="I659" s="63" t="str">
        <f t="shared" si="234"/>
        <v/>
      </c>
      <c r="J659" s="70" t="str">
        <f t="shared" si="235"/>
        <v/>
      </c>
      <c r="K659" s="70" t="str">
        <f t="shared" si="236"/>
        <v/>
      </c>
      <c r="L659" s="122" t="str">
        <f t="shared" si="237"/>
        <v/>
      </c>
      <c r="M659" s="122" t="str">
        <f t="shared" si="238"/>
        <v/>
      </c>
      <c r="N659" s="121" t="str">
        <f>IF(B659&lt;&gt;"",IF(INDEX(ctrlage,B659)=TRUE,Lieferung!$B$15-(YEAR(INDEX(pgebdat,B659))),""),"")</f>
        <v/>
      </c>
      <c r="O659" s="115"/>
      <c r="P659" s="113"/>
      <c r="Q659" s="116"/>
      <c r="R659" s="149"/>
      <c r="S659" s="116"/>
      <c r="T659" s="116"/>
      <c r="U659" s="116"/>
      <c r="V659" s="113"/>
      <c r="W659" s="155" t="str">
        <f t="shared" si="241"/>
        <v/>
      </c>
      <c r="X659" s="26" t="str">
        <f t="shared" si="220"/>
        <v/>
      </c>
      <c r="Y659" s="26" t="str">
        <f t="shared" si="221"/>
        <v/>
      </c>
      <c r="Z659" s="26" t="str">
        <f t="shared" si="222"/>
        <v/>
      </c>
      <c r="AA659" s="26" t="str">
        <f t="shared" si="223"/>
        <v/>
      </c>
      <c r="AB659" s="26" t="str">
        <f t="shared" si="224"/>
        <v/>
      </c>
      <c r="AC659" s="26" t="str">
        <f t="shared" si="225"/>
        <v/>
      </c>
      <c r="AD659" s="26" t="str">
        <f>IF(OR(ISBLANK(U659),ISBLANK(Q659),U659="-"),"",IF(ISNA(MATCH(U659,libtwolang,0)),FALSE,IF(AND(Z659=TRUE,INDEX(codetform,MATCH(Qualifikation!Q659,libtform,0))&gt;=10311000,INDEX(codetform,MATCH(Qualifikation!Q659,libtform,0))&lt;=10319900),IF(AND(INDEX(codetwolang,MATCH(Qualifikation!U659,libtwolang,0))&gt;=1,INDEX(codetwolang,MATCH(Qualifikation!U659,libtwolang,0))&lt;=999),TRUE,FALSE),IF(AND(INDEX(codetwolang,MATCH(Qualifikation!U659,libtwolang,0))&gt;=10,INDEX(codetwolang,MATCH(Qualifikation!U659,libtwolang,0))&lt;=99),FALSE,TRUE))))</f>
        <v/>
      </c>
      <c r="AE659" s="26" t="str">
        <f t="shared" si="239"/>
        <v/>
      </c>
      <c r="AF659" s="62" t="str">
        <f t="shared" si="226"/>
        <v/>
      </c>
    </row>
    <row r="660" spans="1:32" x14ac:dyDescent="0.2">
      <c r="A660" s="46" t="str">
        <f t="shared" si="240"/>
        <v/>
      </c>
      <c r="B660" s="46" t="str">
        <f t="shared" si="227"/>
        <v/>
      </c>
      <c r="C660" s="71" t="str">
        <f t="shared" si="228"/>
        <v/>
      </c>
      <c r="D660" s="62" t="str">
        <f t="shared" si="229"/>
        <v/>
      </c>
      <c r="E660" s="62" t="str">
        <f t="shared" si="230"/>
        <v/>
      </c>
      <c r="F660" s="72" t="str">
        <f t="shared" si="231"/>
        <v/>
      </c>
      <c r="G660" s="72" t="str">
        <f t="shared" si="232"/>
        <v/>
      </c>
      <c r="H660" s="63" t="str">
        <f t="shared" si="233"/>
        <v/>
      </c>
      <c r="I660" s="63" t="str">
        <f t="shared" si="234"/>
        <v/>
      </c>
      <c r="J660" s="70" t="str">
        <f t="shared" si="235"/>
        <v/>
      </c>
      <c r="K660" s="70" t="str">
        <f t="shared" si="236"/>
        <v/>
      </c>
      <c r="L660" s="122" t="str">
        <f t="shared" si="237"/>
        <v/>
      </c>
      <c r="M660" s="122" t="str">
        <f t="shared" si="238"/>
        <v/>
      </c>
      <c r="N660" s="121" t="str">
        <f>IF(B660&lt;&gt;"",IF(INDEX(ctrlage,B660)=TRUE,Lieferung!$B$15-(YEAR(INDEX(pgebdat,B660))),""),"")</f>
        <v/>
      </c>
      <c r="O660" s="115"/>
      <c r="P660" s="113"/>
      <c r="Q660" s="116"/>
      <c r="R660" s="149"/>
      <c r="S660" s="116"/>
      <c r="T660" s="116"/>
      <c r="U660" s="116"/>
      <c r="V660" s="113"/>
      <c r="W660" s="155" t="str">
        <f t="shared" si="241"/>
        <v/>
      </c>
      <c r="X660" s="26" t="str">
        <f t="shared" si="220"/>
        <v/>
      </c>
      <c r="Y660" s="26" t="str">
        <f t="shared" si="221"/>
        <v/>
      </c>
      <c r="Z660" s="26" t="str">
        <f t="shared" si="222"/>
        <v/>
      </c>
      <c r="AA660" s="26" t="str">
        <f t="shared" si="223"/>
        <v/>
      </c>
      <c r="AB660" s="26" t="str">
        <f t="shared" si="224"/>
        <v/>
      </c>
      <c r="AC660" s="26" t="str">
        <f t="shared" si="225"/>
        <v/>
      </c>
      <c r="AD660" s="26" t="str">
        <f>IF(OR(ISBLANK(U660),ISBLANK(Q660),U660="-"),"",IF(ISNA(MATCH(U660,libtwolang,0)),FALSE,IF(AND(Z660=TRUE,INDEX(codetform,MATCH(Qualifikation!Q660,libtform,0))&gt;=10311000,INDEX(codetform,MATCH(Qualifikation!Q660,libtform,0))&lt;=10319900),IF(AND(INDEX(codetwolang,MATCH(Qualifikation!U660,libtwolang,0))&gt;=1,INDEX(codetwolang,MATCH(Qualifikation!U660,libtwolang,0))&lt;=999),TRUE,FALSE),IF(AND(INDEX(codetwolang,MATCH(Qualifikation!U660,libtwolang,0))&gt;=10,INDEX(codetwolang,MATCH(Qualifikation!U660,libtwolang,0))&lt;=99),FALSE,TRUE))))</f>
        <v/>
      </c>
      <c r="AE660" s="26" t="str">
        <f t="shared" si="239"/>
        <v/>
      </c>
      <c r="AF660" s="62" t="str">
        <f t="shared" si="226"/>
        <v/>
      </c>
    </row>
    <row r="661" spans="1:32" x14ac:dyDescent="0.2">
      <c r="A661" s="46" t="str">
        <f t="shared" si="240"/>
        <v/>
      </c>
      <c r="B661" s="46" t="str">
        <f t="shared" si="227"/>
        <v/>
      </c>
      <c r="C661" s="71" t="str">
        <f t="shared" si="228"/>
        <v/>
      </c>
      <c r="D661" s="62" t="str">
        <f t="shared" si="229"/>
        <v/>
      </c>
      <c r="E661" s="62" t="str">
        <f t="shared" si="230"/>
        <v/>
      </c>
      <c r="F661" s="72" t="str">
        <f t="shared" si="231"/>
        <v/>
      </c>
      <c r="G661" s="72" t="str">
        <f t="shared" si="232"/>
        <v/>
      </c>
      <c r="H661" s="63" t="str">
        <f t="shared" si="233"/>
        <v/>
      </c>
      <c r="I661" s="63" t="str">
        <f t="shared" si="234"/>
        <v/>
      </c>
      <c r="J661" s="70" t="str">
        <f t="shared" si="235"/>
        <v/>
      </c>
      <c r="K661" s="70" t="str">
        <f t="shared" si="236"/>
        <v/>
      </c>
      <c r="L661" s="122" t="str">
        <f t="shared" si="237"/>
        <v/>
      </c>
      <c r="M661" s="122" t="str">
        <f t="shared" si="238"/>
        <v/>
      </c>
      <c r="N661" s="121" t="str">
        <f>IF(B661&lt;&gt;"",IF(INDEX(ctrlage,B661)=TRUE,Lieferung!$B$15-(YEAR(INDEX(pgebdat,B661))),""),"")</f>
        <v/>
      </c>
      <c r="O661" s="115"/>
      <c r="P661" s="113"/>
      <c r="Q661" s="116"/>
      <c r="R661" s="149"/>
      <c r="S661" s="116"/>
      <c r="T661" s="116"/>
      <c r="U661" s="116"/>
      <c r="V661" s="113"/>
      <c r="W661" s="155" t="str">
        <f t="shared" si="241"/>
        <v/>
      </c>
      <c r="X661" s="26" t="str">
        <f t="shared" si="220"/>
        <v/>
      </c>
      <c r="Y661" s="26" t="str">
        <f t="shared" si="221"/>
        <v/>
      </c>
      <c r="Z661" s="26" t="str">
        <f t="shared" si="222"/>
        <v/>
      </c>
      <c r="AA661" s="26" t="str">
        <f t="shared" si="223"/>
        <v/>
      </c>
      <c r="AB661" s="26" t="str">
        <f t="shared" si="224"/>
        <v/>
      </c>
      <c r="AC661" s="26" t="str">
        <f t="shared" si="225"/>
        <v/>
      </c>
      <c r="AD661" s="26" t="str">
        <f>IF(OR(ISBLANK(U661),ISBLANK(Q661),U661="-"),"",IF(ISNA(MATCH(U661,libtwolang,0)),FALSE,IF(AND(Z661=TRUE,INDEX(codetform,MATCH(Qualifikation!Q661,libtform,0))&gt;=10311000,INDEX(codetform,MATCH(Qualifikation!Q661,libtform,0))&lt;=10319900),IF(AND(INDEX(codetwolang,MATCH(Qualifikation!U661,libtwolang,0))&gt;=1,INDEX(codetwolang,MATCH(Qualifikation!U661,libtwolang,0))&lt;=999),TRUE,FALSE),IF(AND(INDEX(codetwolang,MATCH(Qualifikation!U661,libtwolang,0))&gt;=10,INDEX(codetwolang,MATCH(Qualifikation!U661,libtwolang,0))&lt;=99),FALSE,TRUE))))</f>
        <v/>
      </c>
      <c r="AE661" s="26" t="str">
        <f t="shared" si="239"/>
        <v/>
      </c>
      <c r="AF661" s="62" t="str">
        <f t="shared" si="226"/>
        <v/>
      </c>
    </row>
    <row r="662" spans="1:32" x14ac:dyDescent="0.2">
      <c r="A662" s="46" t="str">
        <f t="shared" si="240"/>
        <v/>
      </c>
      <c r="B662" s="46" t="str">
        <f t="shared" si="227"/>
        <v/>
      </c>
      <c r="C662" s="71" t="str">
        <f t="shared" si="228"/>
        <v/>
      </c>
      <c r="D662" s="62" t="str">
        <f t="shared" si="229"/>
        <v/>
      </c>
      <c r="E662" s="62" t="str">
        <f t="shared" si="230"/>
        <v/>
      </c>
      <c r="F662" s="72" t="str">
        <f t="shared" si="231"/>
        <v/>
      </c>
      <c r="G662" s="72" t="str">
        <f t="shared" si="232"/>
        <v/>
      </c>
      <c r="H662" s="63" t="str">
        <f t="shared" si="233"/>
        <v/>
      </c>
      <c r="I662" s="63" t="str">
        <f t="shared" si="234"/>
        <v/>
      </c>
      <c r="J662" s="70" t="str">
        <f t="shared" si="235"/>
        <v/>
      </c>
      <c r="K662" s="70" t="str">
        <f t="shared" si="236"/>
        <v/>
      </c>
      <c r="L662" s="122" t="str">
        <f t="shared" si="237"/>
        <v/>
      </c>
      <c r="M662" s="122" t="str">
        <f t="shared" si="238"/>
        <v/>
      </c>
      <c r="N662" s="121" t="str">
        <f>IF(B662&lt;&gt;"",IF(INDEX(ctrlage,B662)=TRUE,Lieferung!$B$15-(YEAR(INDEX(pgebdat,B662))),""),"")</f>
        <v/>
      </c>
      <c r="O662" s="115"/>
      <c r="P662" s="113"/>
      <c r="Q662" s="116"/>
      <c r="R662" s="149"/>
      <c r="S662" s="116"/>
      <c r="T662" s="116"/>
      <c r="U662" s="116"/>
      <c r="V662" s="113"/>
      <c r="W662" s="155" t="str">
        <f t="shared" si="241"/>
        <v/>
      </c>
      <c r="X662" s="26" t="str">
        <f t="shared" si="220"/>
        <v/>
      </c>
      <c r="Y662" s="26" t="str">
        <f t="shared" si="221"/>
        <v/>
      </c>
      <c r="Z662" s="26" t="str">
        <f t="shared" si="222"/>
        <v/>
      </c>
      <c r="AA662" s="26" t="str">
        <f t="shared" si="223"/>
        <v/>
      </c>
      <c r="AB662" s="26" t="str">
        <f t="shared" si="224"/>
        <v/>
      </c>
      <c r="AC662" s="26" t="str">
        <f t="shared" si="225"/>
        <v/>
      </c>
      <c r="AD662" s="26" t="str">
        <f>IF(OR(ISBLANK(U662),ISBLANK(Q662),U662="-"),"",IF(ISNA(MATCH(U662,libtwolang,0)),FALSE,IF(AND(Z662=TRUE,INDEX(codetform,MATCH(Qualifikation!Q662,libtform,0))&gt;=10311000,INDEX(codetform,MATCH(Qualifikation!Q662,libtform,0))&lt;=10319900),IF(AND(INDEX(codetwolang,MATCH(Qualifikation!U662,libtwolang,0))&gt;=1,INDEX(codetwolang,MATCH(Qualifikation!U662,libtwolang,0))&lt;=999),TRUE,FALSE),IF(AND(INDEX(codetwolang,MATCH(Qualifikation!U662,libtwolang,0))&gt;=10,INDEX(codetwolang,MATCH(Qualifikation!U662,libtwolang,0))&lt;=99),FALSE,TRUE))))</f>
        <v/>
      </c>
      <c r="AE662" s="26" t="str">
        <f t="shared" si="239"/>
        <v/>
      </c>
      <c r="AF662" s="62" t="str">
        <f t="shared" si="226"/>
        <v/>
      </c>
    </row>
    <row r="663" spans="1:32" x14ac:dyDescent="0.2">
      <c r="A663" s="46" t="str">
        <f t="shared" si="240"/>
        <v/>
      </c>
      <c r="B663" s="46" t="str">
        <f t="shared" si="227"/>
        <v/>
      </c>
      <c r="C663" s="71" t="str">
        <f t="shared" si="228"/>
        <v/>
      </c>
      <c r="D663" s="62" t="str">
        <f t="shared" si="229"/>
        <v/>
      </c>
      <c r="E663" s="62" t="str">
        <f t="shared" si="230"/>
        <v/>
      </c>
      <c r="F663" s="72" t="str">
        <f t="shared" si="231"/>
        <v/>
      </c>
      <c r="G663" s="72" t="str">
        <f t="shared" si="232"/>
        <v/>
      </c>
      <c r="H663" s="63" t="str">
        <f t="shared" si="233"/>
        <v/>
      </c>
      <c r="I663" s="63" t="str">
        <f t="shared" si="234"/>
        <v/>
      </c>
      <c r="J663" s="70" t="str">
        <f t="shared" si="235"/>
        <v/>
      </c>
      <c r="K663" s="70" t="str">
        <f t="shared" si="236"/>
        <v/>
      </c>
      <c r="L663" s="122" t="str">
        <f t="shared" si="237"/>
        <v/>
      </c>
      <c r="M663" s="122" t="str">
        <f t="shared" si="238"/>
        <v/>
      </c>
      <c r="N663" s="121" t="str">
        <f>IF(B663&lt;&gt;"",IF(INDEX(ctrlage,B663)=TRUE,Lieferung!$B$15-(YEAR(INDEX(pgebdat,B663))),""),"")</f>
        <v/>
      </c>
      <c r="O663" s="115"/>
      <c r="P663" s="113"/>
      <c r="Q663" s="116"/>
      <c r="R663" s="149"/>
      <c r="S663" s="116"/>
      <c r="T663" s="116"/>
      <c r="U663" s="116"/>
      <c r="V663" s="113"/>
      <c r="W663" s="155" t="str">
        <f t="shared" si="241"/>
        <v/>
      </c>
      <c r="X663" s="26" t="str">
        <f t="shared" si="220"/>
        <v/>
      </c>
      <c r="Y663" s="26" t="str">
        <f t="shared" si="221"/>
        <v/>
      </c>
      <c r="Z663" s="26" t="str">
        <f t="shared" si="222"/>
        <v/>
      </c>
      <c r="AA663" s="26" t="str">
        <f t="shared" si="223"/>
        <v/>
      </c>
      <c r="AB663" s="26" t="str">
        <f t="shared" si="224"/>
        <v/>
      </c>
      <c r="AC663" s="26" t="str">
        <f t="shared" si="225"/>
        <v/>
      </c>
      <c r="AD663" s="26" t="str">
        <f>IF(OR(ISBLANK(U663),ISBLANK(Q663),U663="-"),"",IF(ISNA(MATCH(U663,libtwolang,0)),FALSE,IF(AND(Z663=TRUE,INDEX(codetform,MATCH(Qualifikation!Q663,libtform,0))&gt;=10311000,INDEX(codetform,MATCH(Qualifikation!Q663,libtform,0))&lt;=10319900),IF(AND(INDEX(codetwolang,MATCH(Qualifikation!U663,libtwolang,0))&gt;=1,INDEX(codetwolang,MATCH(Qualifikation!U663,libtwolang,0))&lt;=999),TRUE,FALSE),IF(AND(INDEX(codetwolang,MATCH(Qualifikation!U663,libtwolang,0))&gt;=10,INDEX(codetwolang,MATCH(Qualifikation!U663,libtwolang,0))&lt;=99),FALSE,TRUE))))</f>
        <v/>
      </c>
      <c r="AE663" s="26" t="str">
        <f t="shared" si="239"/>
        <v/>
      </c>
      <c r="AF663" s="62" t="str">
        <f t="shared" si="226"/>
        <v/>
      </c>
    </row>
    <row r="664" spans="1:32" x14ac:dyDescent="0.2">
      <c r="A664" s="46" t="str">
        <f t="shared" si="240"/>
        <v/>
      </c>
      <c r="B664" s="46" t="str">
        <f t="shared" si="227"/>
        <v/>
      </c>
      <c r="C664" s="71" t="str">
        <f t="shared" si="228"/>
        <v/>
      </c>
      <c r="D664" s="62" t="str">
        <f t="shared" si="229"/>
        <v/>
      </c>
      <c r="E664" s="62" t="str">
        <f t="shared" si="230"/>
        <v/>
      </c>
      <c r="F664" s="72" t="str">
        <f t="shared" si="231"/>
        <v/>
      </c>
      <c r="G664" s="72" t="str">
        <f t="shared" si="232"/>
        <v/>
      </c>
      <c r="H664" s="63" t="str">
        <f t="shared" si="233"/>
        <v/>
      </c>
      <c r="I664" s="63" t="str">
        <f t="shared" si="234"/>
        <v/>
      </c>
      <c r="J664" s="70" t="str">
        <f t="shared" si="235"/>
        <v/>
      </c>
      <c r="K664" s="70" t="str">
        <f t="shared" si="236"/>
        <v/>
      </c>
      <c r="L664" s="122" t="str">
        <f t="shared" si="237"/>
        <v/>
      </c>
      <c r="M664" s="122" t="str">
        <f t="shared" si="238"/>
        <v/>
      </c>
      <c r="N664" s="121" t="str">
        <f>IF(B664&lt;&gt;"",IF(INDEX(ctrlage,B664)=TRUE,Lieferung!$B$15-(YEAR(INDEX(pgebdat,B664))),""),"")</f>
        <v/>
      </c>
      <c r="O664" s="115"/>
      <c r="P664" s="113"/>
      <c r="Q664" s="116"/>
      <c r="R664" s="149"/>
      <c r="S664" s="116"/>
      <c r="T664" s="116"/>
      <c r="U664" s="116"/>
      <c r="V664" s="113"/>
      <c r="W664" s="155" t="str">
        <f t="shared" si="241"/>
        <v/>
      </c>
      <c r="X664" s="26" t="str">
        <f t="shared" si="220"/>
        <v/>
      </c>
      <c r="Y664" s="26" t="str">
        <f t="shared" si="221"/>
        <v/>
      </c>
      <c r="Z664" s="26" t="str">
        <f t="shared" si="222"/>
        <v/>
      </c>
      <c r="AA664" s="26" t="str">
        <f t="shared" si="223"/>
        <v/>
      </c>
      <c r="AB664" s="26" t="str">
        <f t="shared" si="224"/>
        <v/>
      </c>
      <c r="AC664" s="26" t="str">
        <f t="shared" si="225"/>
        <v/>
      </c>
      <c r="AD664" s="26" t="str">
        <f>IF(OR(ISBLANK(U664),ISBLANK(Q664),U664="-"),"",IF(ISNA(MATCH(U664,libtwolang,0)),FALSE,IF(AND(Z664=TRUE,INDEX(codetform,MATCH(Qualifikation!Q664,libtform,0))&gt;=10311000,INDEX(codetform,MATCH(Qualifikation!Q664,libtform,0))&lt;=10319900),IF(AND(INDEX(codetwolang,MATCH(Qualifikation!U664,libtwolang,0))&gt;=1,INDEX(codetwolang,MATCH(Qualifikation!U664,libtwolang,0))&lt;=999),TRUE,FALSE),IF(AND(INDEX(codetwolang,MATCH(Qualifikation!U664,libtwolang,0))&gt;=10,INDEX(codetwolang,MATCH(Qualifikation!U664,libtwolang,0))&lt;=99),FALSE,TRUE))))</f>
        <v/>
      </c>
      <c r="AE664" s="26" t="str">
        <f t="shared" si="239"/>
        <v/>
      </c>
      <c r="AF664" s="62" t="str">
        <f t="shared" si="226"/>
        <v/>
      </c>
    </row>
    <row r="665" spans="1:32" x14ac:dyDescent="0.2">
      <c r="A665" s="46" t="str">
        <f t="shared" si="240"/>
        <v/>
      </c>
      <c r="B665" s="46" t="str">
        <f t="shared" si="227"/>
        <v/>
      </c>
      <c r="C665" s="71" t="str">
        <f t="shared" si="228"/>
        <v/>
      </c>
      <c r="D665" s="62" t="str">
        <f t="shared" si="229"/>
        <v/>
      </c>
      <c r="E665" s="62" t="str">
        <f t="shared" si="230"/>
        <v/>
      </c>
      <c r="F665" s="72" t="str">
        <f t="shared" si="231"/>
        <v/>
      </c>
      <c r="G665" s="72" t="str">
        <f t="shared" si="232"/>
        <v/>
      </c>
      <c r="H665" s="63" t="str">
        <f t="shared" si="233"/>
        <v/>
      </c>
      <c r="I665" s="63" t="str">
        <f t="shared" si="234"/>
        <v/>
      </c>
      <c r="J665" s="70" t="str">
        <f t="shared" si="235"/>
        <v/>
      </c>
      <c r="K665" s="70" t="str">
        <f t="shared" si="236"/>
        <v/>
      </c>
      <c r="L665" s="122" t="str">
        <f t="shared" si="237"/>
        <v/>
      </c>
      <c r="M665" s="122" t="str">
        <f t="shared" si="238"/>
        <v/>
      </c>
      <c r="N665" s="121" t="str">
        <f>IF(B665&lt;&gt;"",IF(INDEX(ctrlage,B665)=TRUE,Lieferung!$B$15-(YEAR(INDEX(pgebdat,B665))),""),"")</f>
        <v/>
      </c>
      <c r="O665" s="115"/>
      <c r="P665" s="113"/>
      <c r="Q665" s="116"/>
      <c r="R665" s="149"/>
      <c r="S665" s="116"/>
      <c r="T665" s="116"/>
      <c r="U665" s="116"/>
      <c r="V665" s="113"/>
      <c r="W665" s="155" t="str">
        <f t="shared" si="241"/>
        <v/>
      </c>
      <c r="X665" s="26" t="str">
        <f t="shared" si="220"/>
        <v/>
      </c>
      <c r="Y665" s="26" t="str">
        <f t="shared" si="221"/>
        <v/>
      </c>
      <c r="Z665" s="26" t="str">
        <f t="shared" si="222"/>
        <v/>
      </c>
      <c r="AA665" s="26" t="str">
        <f t="shared" si="223"/>
        <v/>
      </c>
      <c r="AB665" s="26" t="str">
        <f t="shared" si="224"/>
        <v/>
      </c>
      <c r="AC665" s="26" t="str">
        <f t="shared" si="225"/>
        <v/>
      </c>
      <c r="AD665" s="26" t="str">
        <f>IF(OR(ISBLANK(U665),ISBLANK(Q665),U665="-"),"",IF(ISNA(MATCH(U665,libtwolang,0)),FALSE,IF(AND(Z665=TRUE,INDEX(codetform,MATCH(Qualifikation!Q665,libtform,0))&gt;=10311000,INDEX(codetform,MATCH(Qualifikation!Q665,libtform,0))&lt;=10319900),IF(AND(INDEX(codetwolang,MATCH(Qualifikation!U665,libtwolang,0))&gt;=1,INDEX(codetwolang,MATCH(Qualifikation!U665,libtwolang,0))&lt;=999),TRUE,FALSE),IF(AND(INDEX(codetwolang,MATCH(Qualifikation!U665,libtwolang,0))&gt;=10,INDEX(codetwolang,MATCH(Qualifikation!U665,libtwolang,0))&lt;=99),FALSE,TRUE))))</f>
        <v/>
      </c>
      <c r="AE665" s="26" t="str">
        <f t="shared" si="239"/>
        <v/>
      </c>
      <c r="AF665" s="62" t="str">
        <f t="shared" si="226"/>
        <v/>
      </c>
    </row>
    <row r="666" spans="1:32" x14ac:dyDescent="0.2">
      <c r="A666" s="46" t="str">
        <f t="shared" si="240"/>
        <v/>
      </c>
      <c r="B666" s="46" t="str">
        <f t="shared" si="227"/>
        <v/>
      </c>
      <c r="C666" s="71" t="str">
        <f t="shared" si="228"/>
        <v/>
      </c>
      <c r="D666" s="62" t="str">
        <f t="shared" si="229"/>
        <v/>
      </c>
      <c r="E666" s="62" t="str">
        <f t="shared" si="230"/>
        <v/>
      </c>
      <c r="F666" s="72" t="str">
        <f t="shared" si="231"/>
        <v/>
      </c>
      <c r="G666" s="72" t="str">
        <f t="shared" si="232"/>
        <v/>
      </c>
      <c r="H666" s="63" t="str">
        <f t="shared" si="233"/>
        <v/>
      </c>
      <c r="I666" s="63" t="str">
        <f t="shared" si="234"/>
        <v/>
      </c>
      <c r="J666" s="70" t="str">
        <f t="shared" si="235"/>
        <v/>
      </c>
      <c r="K666" s="70" t="str">
        <f t="shared" si="236"/>
        <v/>
      </c>
      <c r="L666" s="122" t="str">
        <f t="shared" si="237"/>
        <v/>
      </c>
      <c r="M666" s="122" t="str">
        <f t="shared" si="238"/>
        <v/>
      </c>
      <c r="N666" s="121" t="str">
        <f>IF(B666&lt;&gt;"",IF(INDEX(ctrlage,B666)=TRUE,Lieferung!$B$15-(YEAR(INDEX(pgebdat,B666))),""),"")</f>
        <v/>
      </c>
      <c r="O666" s="115"/>
      <c r="P666" s="113"/>
      <c r="Q666" s="116"/>
      <c r="R666" s="149"/>
      <c r="S666" s="116"/>
      <c r="T666" s="116"/>
      <c r="U666" s="116"/>
      <c r="V666" s="113"/>
      <c r="W666" s="155" t="str">
        <f t="shared" si="241"/>
        <v/>
      </c>
      <c r="X666" s="26" t="str">
        <f t="shared" si="220"/>
        <v/>
      </c>
      <c r="Y666" s="26" t="str">
        <f t="shared" si="221"/>
        <v/>
      </c>
      <c r="Z666" s="26" t="str">
        <f t="shared" si="222"/>
        <v/>
      </c>
      <c r="AA666" s="26" t="str">
        <f t="shared" si="223"/>
        <v/>
      </c>
      <c r="AB666" s="26" t="str">
        <f t="shared" si="224"/>
        <v/>
      </c>
      <c r="AC666" s="26" t="str">
        <f t="shared" si="225"/>
        <v/>
      </c>
      <c r="AD666" s="26" t="str">
        <f>IF(OR(ISBLANK(U666),ISBLANK(Q666),U666="-"),"",IF(ISNA(MATCH(U666,libtwolang,0)),FALSE,IF(AND(Z666=TRUE,INDEX(codetform,MATCH(Qualifikation!Q666,libtform,0))&gt;=10311000,INDEX(codetform,MATCH(Qualifikation!Q666,libtform,0))&lt;=10319900),IF(AND(INDEX(codetwolang,MATCH(Qualifikation!U666,libtwolang,0))&gt;=1,INDEX(codetwolang,MATCH(Qualifikation!U666,libtwolang,0))&lt;=999),TRUE,FALSE),IF(AND(INDEX(codetwolang,MATCH(Qualifikation!U666,libtwolang,0))&gt;=10,INDEX(codetwolang,MATCH(Qualifikation!U666,libtwolang,0))&lt;=99),FALSE,TRUE))))</f>
        <v/>
      </c>
      <c r="AE666" s="26" t="str">
        <f t="shared" si="239"/>
        <v/>
      </c>
      <c r="AF666" s="62" t="str">
        <f t="shared" si="226"/>
        <v/>
      </c>
    </row>
    <row r="667" spans="1:32" x14ac:dyDescent="0.2">
      <c r="A667" s="46" t="str">
        <f t="shared" si="240"/>
        <v/>
      </c>
      <c r="B667" s="46" t="str">
        <f t="shared" si="227"/>
        <v/>
      </c>
      <c r="C667" s="71" t="str">
        <f t="shared" si="228"/>
        <v/>
      </c>
      <c r="D667" s="62" t="str">
        <f t="shared" si="229"/>
        <v/>
      </c>
      <c r="E667" s="62" t="str">
        <f t="shared" si="230"/>
        <v/>
      </c>
      <c r="F667" s="72" t="str">
        <f t="shared" si="231"/>
        <v/>
      </c>
      <c r="G667" s="72" t="str">
        <f t="shared" si="232"/>
        <v/>
      </c>
      <c r="H667" s="63" t="str">
        <f t="shared" si="233"/>
        <v/>
      </c>
      <c r="I667" s="63" t="str">
        <f t="shared" si="234"/>
        <v/>
      </c>
      <c r="J667" s="70" t="str">
        <f t="shared" si="235"/>
        <v/>
      </c>
      <c r="K667" s="70" t="str">
        <f t="shared" si="236"/>
        <v/>
      </c>
      <c r="L667" s="122" t="str">
        <f t="shared" si="237"/>
        <v/>
      </c>
      <c r="M667" s="122" t="str">
        <f t="shared" si="238"/>
        <v/>
      </c>
      <c r="N667" s="121" t="str">
        <f>IF(B667&lt;&gt;"",IF(INDEX(ctrlage,B667)=TRUE,Lieferung!$B$15-(YEAR(INDEX(pgebdat,B667))),""),"")</f>
        <v/>
      </c>
      <c r="O667" s="115"/>
      <c r="P667" s="113"/>
      <c r="Q667" s="116"/>
      <c r="R667" s="149"/>
      <c r="S667" s="116"/>
      <c r="T667" s="116"/>
      <c r="U667" s="116"/>
      <c r="V667" s="113"/>
      <c r="W667" s="155" t="str">
        <f t="shared" si="241"/>
        <v/>
      </c>
      <c r="X667" s="26" t="str">
        <f t="shared" si="220"/>
        <v/>
      </c>
      <c r="Y667" s="26" t="str">
        <f t="shared" si="221"/>
        <v/>
      </c>
      <c r="Z667" s="26" t="str">
        <f t="shared" si="222"/>
        <v/>
      </c>
      <c r="AA667" s="26" t="str">
        <f t="shared" si="223"/>
        <v/>
      </c>
      <c r="AB667" s="26" t="str">
        <f t="shared" si="224"/>
        <v/>
      </c>
      <c r="AC667" s="26" t="str">
        <f t="shared" si="225"/>
        <v/>
      </c>
      <c r="AD667" s="26" t="str">
        <f>IF(OR(ISBLANK(U667),ISBLANK(Q667),U667="-"),"",IF(ISNA(MATCH(U667,libtwolang,0)),FALSE,IF(AND(Z667=TRUE,INDEX(codetform,MATCH(Qualifikation!Q667,libtform,0))&gt;=10311000,INDEX(codetform,MATCH(Qualifikation!Q667,libtform,0))&lt;=10319900),IF(AND(INDEX(codetwolang,MATCH(Qualifikation!U667,libtwolang,0))&gt;=1,INDEX(codetwolang,MATCH(Qualifikation!U667,libtwolang,0))&lt;=999),TRUE,FALSE),IF(AND(INDEX(codetwolang,MATCH(Qualifikation!U667,libtwolang,0))&gt;=10,INDEX(codetwolang,MATCH(Qualifikation!U667,libtwolang,0))&lt;=99),FALSE,TRUE))))</f>
        <v/>
      </c>
      <c r="AE667" s="26" t="str">
        <f t="shared" si="239"/>
        <v/>
      </c>
      <c r="AF667" s="62" t="str">
        <f t="shared" si="226"/>
        <v/>
      </c>
    </row>
    <row r="668" spans="1:32" x14ac:dyDescent="0.2">
      <c r="A668" s="46" t="str">
        <f t="shared" si="240"/>
        <v/>
      </c>
      <c r="B668" s="46" t="str">
        <f t="shared" si="227"/>
        <v/>
      </c>
      <c r="C668" s="71" t="str">
        <f t="shared" si="228"/>
        <v/>
      </c>
      <c r="D668" s="62" t="str">
        <f t="shared" si="229"/>
        <v/>
      </c>
      <c r="E668" s="62" t="str">
        <f t="shared" si="230"/>
        <v/>
      </c>
      <c r="F668" s="72" t="str">
        <f t="shared" si="231"/>
        <v/>
      </c>
      <c r="G668" s="72" t="str">
        <f t="shared" si="232"/>
        <v/>
      </c>
      <c r="H668" s="63" t="str">
        <f t="shared" si="233"/>
        <v/>
      </c>
      <c r="I668" s="63" t="str">
        <f t="shared" si="234"/>
        <v/>
      </c>
      <c r="J668" s="70" t="str">
        <f t="shared" si="235"/>
        <v/>
      </c>
      <c r="K668" s="70" t="str">
        <f t="shared" si="236"/>
        <v/>
      </c>
      <c r="L668" s="122" t="str">
        <f t="shared" si="237"/>
        <v/>
      </c>
      <c r="M668" s="122" t="str">
        <f t="shared" si="238"/>
        <v/>
      </c>
      <c r="N668" s="121" t="str">
        <f>IF(B668&lt;&gt;"",IF(INDEX(ctrlage,B668)=TRUE,Lieferung!$B$15-(YEAR(INDEX(pgebdat,B668))),""),"")</f>
        <v/>
      </c>
      <c r="O668" s="115"/>
      <c r="P668" s="113"/>
      <c r="Q668" s="116"/>
      <c r="R668" s="149"/>
      <c r="S668" s="116"/>
      <c r="T668" s="116"/>
      <c r="U668" s="116"/>
      <c r="V668" s="113"/>
      <c r="W668" s="155" t="str">
        <f t="shared" si="241"/>
        <v/>
      </c>
      <c r="X668" s="26" t="str">
        <f t="shared" si="220"/>
        <v/>
      </c>
      <c r="Y668" s="26" t="str">
        <f t="shared" si="221"/>
        <v/>
      </c>
      <c r="Z668" s="26" t="str">
        <f t="shared" si="222"/>
        <v/>
      </c>
      <c r="AA668" s="26" t="str">
        <f t="shared" si="223"/>
        <v/>
      </c>
      <c r="AB668" s="26" t="str">
        <f t="shared" si="224"/>
        <v/>
      </c>
      <c r="AC668" s="26" t="str">
        <f t="shared" si="225"/>
        <v/>
      </c>
      <c r="AD668" s="26" t="str">
        <f>IF(OR(ISBLANK(U668),ISBLANK(Q668),U668="-"),"",IF(ISNA(MATCH(U668,libtwolang,0)),FALSE,IF(AND(Z668=TRUE,INDEX(codetform,MATCH(Qualifikation!Q668,libtform,0))&gt;=10311000,INDEX(codetform,MATCH(Qualifikation!Q668,libtform,0))&lt;=10319900),IF(AND(INDEX(codetwolang,MATCH(Qualifikation!U668,libtwolang,0))&gt;=1,INDEX(codetwolang,MATCH(Qualifikation!U668,libtwolang,0))&lt;=999),TRUE,FALSE),IF(AND(INDEX(codetwolang,MATCH(Qualifikation!U668,libtwolang,0))&gt;=10,INDEX(codetwolang,MATCH(Qualifikation!U668,libtwolang,0))&lt;=99),FALSE,TRUE))))</f>
        <v/>
      </c>
      <c r="AE668" s="26" t="str">
        <f t="shared" si="239"/>
        <v/>
      </c>
      <c r="AF668" s="62" t="str">
        <f t="shared" si="226"/>
        <v/>
      </c>
    </row>
    <row r="669" spans="1:32" x14ac:dyDescent="0.2">
      <c r="A669" s="46" t="str">
        <f t="shared" si="240"/>
        <v/>
      </c>
      <c r="B669" s="46" t="str">
        <f t="shared" si="227"/>
        <v/>
      </c>
      <c r="C669" s="71" t="str">
        <f t="shared" si="228"/>
        <v/>
      </c>
      <c r="D669" s="62" t="str">
        <f t="shared" si="229"/>
        <v/>
      </c>
      <c r="E669" s="62" t="str">
        <f t="shared" si="230"/>
        <v/>
      </c>
      <c r="F669" s="72" t="str">
        <f t="shared" si="231"/>
        <v/>
      </c>
      <c r="G669" s="72" t="str">
        <f t="shared" si="232"/>
        <v/>
      </c>
      <c r="H669" s="63" t="str">
        <f t="shared" si="233"/>
        <v/>
      </c>
      <c r="I669" s="63" t="str">
        <f t="shared" si="234"/>
        <v/>
      </c>
      <c r="J669" s="70" t="str">
        <f t="shared" si="235"/>
        <v/>
      </c>
      <c r="K669" s="70" t="str">
        <f t="shared" si="236"/>
        <v/>
      </c>
      <c r="L669" s="122" t="str">
        <f t="shared" si="237"/>
        <v/>
      </c>
      <c r="M669" s="122" t="str">
        <f t="shared" si="238"/>
        <v/>
      </c>
      <c r="N669" s="121" t="str">
        <f>IF(B669&lt;&gt;"",IF(INDEX(ctrlage,B669)=TRUE,Lieferung!$B$15-(YEAR(INDEX(pgebdat,B669))),""),"")</f>
        <v/>
      </c>
      <c r="O669" s="115"/>
      <c r="P669" s="113"/>
      <c r="Q669" s="116"/>
      <c r="R669" s="149"/>
      <c r="S669" s="116"/>
      <c r="T669" s="116"/>
      <c r="U669" s="116"/>
      <c r="V669" s="113"/>
      <c r="W669" s="155" t="str">
        <f t="shared" si="241"/>
        <v/>
      </c>
      <c r="X669" s="26" t="str">
        <f t="shared" si="220"/>
        <v/>
      </c>
      <c r="Y669" s="26" t="str">
        <f t="shared" si="221"/>
        <v/>
      </c>
      <c r="Z669" s="26" t="str">
        <f t="shared" si="222"/>
        <v/>
      </c>
      <c r="AA669" s="26" t="str">
        <f t="shared" si="223"/>
        <v/>
      </c>
      <c r="AB669" s="26" t="str">
        <f t="shared" si="224"/>
        <v/>
      </c>
      <c r="AC669" s="26" t="str">
        <f t="shared" si="225"/>
        <v/>
      </c>
      <c r="AD669" s="26" t="str">
        <f>IF(OR(ISBLANK(U669),ISBLANK(Q669),U669="-"),"",IF(ISNA(MATCH(U669,libtwolang,0)),FALSE,IF(AND(Z669=TRUE,INDEX(codetform,MATCH(Qualifikation!Q669,libtform,0))&gt;=10311000,INDEX(codetform,MATCH(Qualifikation!Q669,libtform,0))&lt;=10319900),IF(AND(INDEX(codetwolang,MATCH(Qualifikation!U669,libtwolang,0))&gt;=1,INDEX(codetwolang,MATCH(Qualifikation!U669,libtwolang,0))&lt;=999),TRUE,FALSE),IF(AND(INDEX(codetwolang,MATCH(Qualifikation!U669,libtwolang,0))&gt;=10,INDEX(codetwolang,MATCH(Qualifikation!U669,libtwolang,0))&lt;=99),FALSE,TRUE))))</f>
        <v/>
      </c>
      <c r="AE669" s="26" t="str">
        <f t="shared" si="239"/>
        <v/>
      </c>
      <c r="AF669" s="62" t="str">
        <f t="shared" si="226"/>
        <v/>
      </c>
    </row>
    <row r="670" spans="1:32" x14ac:dyDescent="0.2">
      <c r="A670" s="46" t="str">
        <f t="shared" si="240"/>
        <v/>
      </c>
      <c r="B670" s="46" t="str">
        <f t="shared" si="227"/>
        <v/>
      </c>
      <c r="C670" s="71" t="str">
        <f t="shared" si="228"/>
        <v/>
      </c>
      <c r="D670" s="62" t="str">
        <f t="shared" si="229"/>
        <v/>
      </c>
      <c r="E670" s="62" t="str">
        <f t="shared" si="230"/>
        <v/>
      </c>
      <c r="F670" s="72" t="str">
        <f t="shared" si="231"/>
        <v/>
      </c>
      <c r="G670" s="72" t="str">
        <f t="shared" si="232"/>
        <v/>
      </c>
      <c r="H670" s="63" t="str">
        <f t="shared" si="233"/>
        <v/>
      </c>
      <c r="I670" s="63" t="str">
        <f t="shared" si="234"/>
        <v/>
      </c>
      <c r="J670" s="70" t="str">
        <f t="shared" si="235"/>
        <v/>
      </c>
      <c r="K670" s="70" t="str">
        <f t="shared" si="236"/>
        <v/>
      </c>
      <c r="L670" s="122" t="str">
        <f t="shared" si="237"/>
        <v/>
      </c>
      <c r="M670" s="122" t="str">
        <f t="shared" si="238"/>
        <v/>
      </c>
      <c r="N670" s="121" t="str">
        <f>IF(B670&lt;&gt;"",IF(INDEX(ctrlage,B670)=TRUE,Lieferung!$B$15-(YEAR(INDEX(pgebdat,B670))),""),"")</f>
        <v/>
      </c>
      <c r="O670" s="115"/>
      <c r="P670" s="113"/>
      <c r="Q670" s="116"/>
      <c r="R670" s="149"/>
      <c r="S670" s="116"/>
      <c r="T670" s="116"/>
      <c r="U670" s="116"/>
      <c r="V670" s="113"/>
      <c r="W670" s="155" t="str">
        <f t="shared" si="241"/>
        <v/>
      </c>
      <c r="X670" s="26" t="str">
        <f t="shared" si="220"/>
        <v/>
      </c>
      <c r="Y670" s="26" t="str">
        <f t="shared" si="221"/>
        <v/>
      </c>
      <c r="Z670" s="26" t="str">
        <f t="shared" si="222"/>
        <v/>
      </c>
      <c r="AA670" s="26" t="str">
        <f t="shared" si="223"/>
        <v/>
      </c>
      <c r="AB670" s="26" t="str">
        <f t="shared" si="224"/>
        <v/>
      </c>
      <c r="AC670" s="26" t="str">
        <f t="shared" si="225"/>
        <v/>
      </c>
      <c r="AD670" s="26" t="str">
        <f>IF(OR(ISBLANK(U670),ISBLANK(Q670),U670="-"),"",IF(ISNA(MATCH(U670,libtwolang,0)),FALSE,IF(AND(Z670=TRUE,INDEX(codetform,MATCH(Qualifikation!Q670,libtform,0))&gt;=10311000,INDEX(codetform,MATCH(Qualifikation!Q670,libtform,0))&lt;=10319900),IF(AND(INDEX(codetwolang,MATCH(Qualifikation!U670,libtwolang,0))&gt;=1,INDEX(codetwolang,MATCH(Qualifikation!U670,libtwolang,0))&lt;=999),TRUE,FALSE),IF(AND(INDEX(codetwolang,MATCH(Qualifikation!U670,libtwolang,0))&gt;=10,INDEX(codetwolang,MATCH(Qualifikation!U670,libtwolang,0))&lt;=99),FALSE,TRUE))))</f>
        <v/>
      </c>
      <c r="AE670" s="26" t="str">
        <f t="shared" si="239"/>
        <v/>
      </c>
      <c r="AF670" s="62" t="str">
        <f t="shared" si="226"/>
        <v/>
      </c>
    </row>
    <row r="671" spans="1:32" x14ac:dyDescent="0.2">
      <c r="A671" s="46" t="str">
        <f t="shared" si="240"/>
        <v/>
      </c>
      <c r="B671" s="46" t="str">
        <f t="shared" si="227"/>
        <v/>
      </c>
      <c r="C671" s="71" t="str">
        <f t="shared" si="228"/>
        <v/>
      </c>
      <c r="D671" s="62" t="str">
        <f t="shared" si="229"/>
        <v/>
      </c>
      <c r="E671" s="62" t="str">
        <f t="shared" si="230"/>
        <v/>
      </c>
      <c r="F671" s="72" t="str">
        <f t="shared" si="231"/>
        <v/>
      </c>
      <c r="G671" s="72" t="str">
        <f t="shared" si="232"/>
        <v/>
      </c>
      <c r="H671" s="63" t="str">
        <f t="shared" si="233"/>
        <v/>
      </c>
      <c r="I671" s="63" t="str">
        <f t="shared" si="234"/>
        <v/>
      </c>
      <c r="J671" s="70" t="str">
        <f t="shared" si="235"/>
        <v/>
      </c>
      <c r="K671" s="70" t="str">
        <f t="shared" si="236"/>
        <v/>
      </c>
      <c r="L671" s="122" t="str">
        <f t="shared" si="237"/>
        <v/>
      </c>
      <c r="M671" s="122" t="str">
        <f t="shared" si="238"/>
        <v/>
      </c>
      <c r="N671" s="121" t="str">
        <f>IF(B671&lt;&gt;"",IF(INDEX(ctrlage,B671)=TRUE,Lieferung!$B$15-(YEAR(INDEX(pgebdat,B671))),""),"")</f>
        <v/>
      </c>
      <c r="O671" s="115"/>
      <c r="P671" s="113"/>
      <c r="Q671" s="116"/>
      <c r="R671" s="149"/>
      <c r="S671" s="116"/>
      <c r="T671" s="116"/>
      <c r="U671" s="116"/>
      <c r="V671" s="113"/>
      <c r="W671" s="155" t="str">
        <f t="shared" si="241"/>
        <v/>
      </c>
      <c r="X671" s="26" t="str">
        <f t="shared" si="220"/>
        <v/>
      </c>
      <c r="Y671" s="26" t="str">
        <f t="shared" si="221"/>
        <v/>
      </c>
      <c r="Z671" s="26" t="str">
        <f t="shared" si="222"/>
        <v/>
      </c>
      <c r="AA671" s="26" t="str">
        <f t="shared" si="223"/>
        <v/>
      </c>
      <c r="AB671" s="26" t="str">
        <f t="shared" si="224"/>
        <v/>
      </c>
      <c r="AC671" s="26" t="str">
        <f t="shared" si="225"/>
        <v/>
      </c>
      <c r="AD671" s="26" t="str">
        <f>IF(OR(ISBLANK(U671),ISBLANK(Q671),U671="-"),"",IF(ISNA(MATCH(U671,libtwolang,0)),FALSE,IF(AND(Z671=TRUE,INDEX(codetform,MATCH(Qualifikation!Q671,libtform,0))&gt;=10311000,INDEX(codetform,MATCH(Qualifikation!Q671,libtform,0))&lt;=10319900),IF(AND(INDEX(codetwolang,MATCH(Qualifikation!U671,libtwolang,0))&gt;=1,INDEX(codetwolang,MATCH(Qualifikation!U671,libtwolang,0))&lt;=999),TRUE,FALSE),IF(AND(INDEX(codetwolang,MATCH(Qualifikation!U671,libtwolang,0))&gt;=10,INDEX(codetwolang,MATCH(Qualifikation!U671,libtwolang,0))&lt;=99),FALSE,TRUE))))</f>
        <v/>
      </c>
      <c r="AE671" s="26" t="str">
        <f t="shared" si="239"/>
        <v/>
      </c>
      <c r="AF671" s="62" t="str">
        <f t="shared" si="226"/>
        <v/>
      </c>
    </row>
    <row r="672" spans="1:32" x14ac:dyDescent="0.2">
      <c r="A672" s="46" t="str">
        <f t="shared" si="240"/>
        <v/>
      </c>
      <c r="B672" s="46" t="str">
        <f t="shared" si="227"/>
        <v/>
      </c>
      <c r="C672" s="71" t="str">
        <f t="shared" si="228"/>
        <v/>
      </c>
      <c r="D672" s="62" t="str">
        <f t="shared" si="229"/>
        <v/>
      </c>
      <c r="E672" s="62" t="str">
        <f t="shared" si="230"/>
        <v/>
      </c>
      <c r="F672" s="72" t="str">
        <f t="shared" si="231"/>
        <v/>
      </c>
      <c r="G672" s="72" t="str">
        <f t="shared" si="232"/>
        <v/>
      </c>
      <c r="H672" s="63" t="str">
        <f t="shared" si="233"/>
        <v/>
      </c>
      <c r="I672" s="63" t="str">
        <f t="shared" si="234"/>
        <v/>
      </c>
      <c r="J672" s="70" t="str">
        <f t="shared" si="235"/>
        <v/>
      </c>
      <c r="K672" s="70" t="str">
        <f t="shared" si="236"/>
        <v/>
      </c>
      <c r="L672" s="122" t="str">
        <f t="shared" si="237"/>
        <v/>
      </c>
      <c r="M672" s="122" t="str">
        <f t="shared" si="238"/>
        <v/>
      </c>
      <c r="N672" s="121" t="str">
        <f>IF(B672&lt;&gt;"",IF(INDEX(ctrlage,B672)=TRUE,Lieferung!$B$15-(YEAR(INDEX(pgebdat,B672))),""),"")</f>
        <v/>
      </c>
      <c r="O672" s="115"/>
      <c r="P672" s="113"/>
      <c r="Q672" s="116"/>
      <c r="R672" s="149"/>
      <c r="S672" s="116"/>
      <c r="T672" s="116"/>
      <c r="U672" s="116"/>
      <c r="V672" s="113"/>
      <c r="W672" s="155" t="str">
        <f t="shared" si="241"/>
        <v/>
      </c>
      <c r="X672" s="26" t="str">
        <f t="shared" si="220"/>
        <v/>
      </c>
      <c r="Y672" s="26" t="str">
        <f t="shared" si="221"/>
        <v/>
      </c>
      <c r="Z672" s="26" t="str">
        <f t="shared" si="222"/>
        <v/>
      </c>
      <c r="AA672" s="26" t="str">
        <f t="shared" si="223"/>
        <v/>
      </c>
      <c r="AB672" s="26" t="str">
        <f t="shared" si="224"/>
        <v/>
      </c>
      <c r="AC672" s="26" t="str">
        <f t="shared" si="225"/>
        <v/>
      </c>
      <c r="AD672" s="26" t="str">
        <f>IF(OR(ISBLANK(U672),ISBLANK(Q672),U672="-"),"",IF(ISNA(MATCH(U672,libtwolang,0)),FALSE,IF(AND(Z672=TRUE,INDEX(codetform,MATCH(Qualifikation!Q672,libtform,0))&gt;=10311000,INDEX(codetform,MATCH(Qualifikation!Q672,libtform,0))&lt;=10319900),IF(AND(INDEX(codetwolang,MATCH(Qualifikation!U672,libtwolang,0))&gt;=1,INDEX(codetwolang,MATCH(Qualifikation!U672,libtwolang,0))&lt;=999),TRUE,FALSE),IF(AND(INDEX(codetwolang,MATCH(Qualifikation!U672,libtwolang,0))&gt;=10,INDEX(codetwolang,MATCH(Qualifikation!U672,libtwolang,0))&lt;=99),FALSE,TRUE))))</f>
        <v/>
      </c>
      <c r="AE672" s="26" t="str">
        <f t="shared" si="239"/>
        <v/>
      </c>
      <c r="AF672" s="62" t="str">
        <f t="shared" si="226"/>
        <v/>
      </c>
    </row>
    <row r="673" spans="1:32" x14ac:dyDescent="0.2">
      <c r="A673" s="46" t="str">
        <f t="shared" si="240"/>
        <v/>
      </c>
      <c r="B673" s="46" t="str">
        <f t="shared" si="227"/>
        <v/>
      </c>
      <c r="C673" s="71" t="str">
        <f t="shared" si="228"/>
        <v/>
      </c>
      <c r="D673" s="62" t="str">
        <f t="shared" si="229"/>
        <v/>
      </c>
      <c r="E673" s="62" t="str">
        <f t="shared" si="230"/>
        <v/>
      </c>
      <c r="F673" s="72" t="str">
        <f t="shared" si="231"/>
        <v/>
      </c>
      <c r="G673" s="72" t="str">
        <f t="shared" si="232"/>
        <v/>
      </c>
      <c r="H673" s="63" t="str">
        <f t="shared" si="233"/>
        <v/>
      </c>
      <c r="I673" s="63" t="str">
        <f t="shared" si="234"/>
        <v/>
      </c>
      <c r="J673" s="70" t="str">
        <f t="shared" si="235"/>
        <v/>
      </c>
      <c r="K673" s="70" t="str">
        <f t="shared" si="236"/>
        <v/>
      </c>
      <c r="L673" s="122" t="str">
        <f t="shared" si="237"/>
        <v/>
      </c>
      <c r="M673" s="122" t="str">
        <f t="shared" si="238"/>
        <v/>
      </c>
      <c r="N673" s="121" t="str">
        <f>IF(B673&lt;&gt;"",IF(INDEX(ctrlage,B673)=TRUE,Lieferung!$B$15-(YEAR(INDEX(pgebdat,B673))),""),"")</f>
        <v/>
      </c>
      <c r="O673" s="115"/>
      <c r="P673" s="113"/>
      <c r="Q673" s="116"/>
      <c r="R673" s="149"/>
      <c r="S673" s="116"/>
      <c r="T673" s="116"/>
      <c r="U673" s="116"/>
      <c r="V673" s="113"/>
      <c r="W673" s="155" t="str">
        <f t="shared" si="241"/>
        <v/>
      </c>
      <c r="X673" s="26" t="str">
        <f t="shared" si="220"/>
        <v/>
      </c>
      <c r="Y673" s="26" t="str">
        <f t="shared" si="221"/>
        <v/>
      </c>
      <c r="Z673" s="26" t="str">
        <f t="shared" si="222"/>
        <v/>
      </c>
      <c r="AA673" s="26" t="str">
        <f t="shared" si="223"/>
        <v/>
      </c>
      <c r="AB673" s="26" t="str">
        <f t="shared" si="224"/>
        <v/>
      </c>
      <c r="AC673" s="26" t="str">
        <f t="shared" si="225"/>
        <v/>
      </c>
      <c r="AD673" s="26" t="str">
        <f>IF(OR(ISBLANK(U673),ISBLANK(Q673),U673="-"),"",IF(ISNA(MATCH(U673,libtwolang,0)),FALSE,IF(AND(Z673=TRUE,INDEX(codetform,MATCH(Qualifikation!Q673,libtform,0))&gt;=10311000,INDEX(codetform,MATCH(Qualifikation!Q673,libtform,0))&lt;=10319900),IF(AND(INDEX(codetwolang,MATCH(Qualifikation!U673,libtwolang,0))&gt;=1,INDEX(codetwolang,MATCH(Qualifikation!U673,libtwolang,0))&lt;=999),TRUE,FALSE),IF(AND(INDEX(codetwolang,MATCH(Qualifikation!U673,libtwolang,0))&gt;=10,INDEX(codetwolang,MATCH(Qualifikation!U673,libtwolang,0))&lt;=99),FALSE,TRUE))))</f>
        <v/>
      </c>
      <c r="AE673" s="26" t="str">
        <f t="shared" si="239"/>
        <v/>
      </c>
      <c r="AF673" s="62" t="str">
        <f t="shared" si="226"/>
        <v/>
      </c>
    </row>
    <row r="674" spans="1:32" x14ac:dyDescent="0.2">
      <c r="A674" s="46" t="str">
        <f t="shared" si="240"/>
        <v/>
      </c>
      <c r="B674" s="46" t="str">
        <f t="shared" si="227"/>
        <v/>
      </c>
      <c r="C674" s="71" t="str">
        <f t="shared" si="228"/>
        <v/>
      </c>
      <c r="D674" s="62" t="str">
        <f t="shared" si="229"/>
        <v/>
      </c>
      <c r="E674" s="62" t="str">
        <f t="shared" si="230"/>
        <v/>
      </c>
      <c r="F674" s="72" t="str">
        <f t="shared" si="231"/>
        <v/>
      </c>
      <c r="G674" s="72" t="str">
        <f t="shared" si="232"/>
        <v/>
      </c>
      <c r="H674" s="63" t="str">
        <f t="shared" si="233"/>
        <v/>
      </c>
      <c r="I674" s="63" t="str">
        <f t="shared" si="234"/>
        <v/>
      </c>
      <c r="J674" s="70" t="str">
        <f t="shared" si="235"/>
        <v/>
      </c>
      <c r="K674" s="70" t="str">
        <f t="shared" si="236"/>
        <v/>
      </c>
      <c r="L674" s="122" t="str">
        <f t="shared" si="237"/>
        <v/>
      </c>
      <c r="M674" s="122" t="str">
        <f t="shared" si="238"/>
        <v/>
      </c>
      <c r="N674" s="121" t="str">
        <f>IF(B674&lt;&gt;"",IF(INDEX(ctrlage,B674)=TRUE,Lieferung!$B$15-(YEAR(INDEX(pgebdat,B674))),""),"")</f>
        <v/>
      </c>
      <c r="O674" s="115"/>
      <c r="P674" s="113"/>
      <c r="Q674" s="116"/>
      <c r="R674" s="149"/>
      <c r="S674" s="116"/>
      <c r="T674" s="116"/>
      <c r="U674" s="116"/>
      <c r="V674" s="113"/>
      <c r="W674" s="155" t="str">
        <f t="shared" si="241"/>
        <v/>
      </c>
      <c r="X674" s="26" t="str">
        <f t="shared" si="220"/>
        <v/>
      </c>
      <c r="Y674" s="26" t="str">
        <f t="shared" si="221"/>
        <v/>
      </c>
      <c r="Z674" s="26" t="str">
        <f t="shared" si="222"/>
        <v/>
      </c>
      <c r="AA674" s="26" t="str">
        <f t="shared" si="223"/>
        <v/>
      </c>
      <c r="AB674" s="26" t="str">
        <f t="shared" si="224"/>
        <v/>
      </c>
      <c r="AC674" s="26" t="str">
        <f t="shared" si="225"/>
        <v/>
      </c>
      <c r="AD674" s="26" t="str">
        <f>IF(OR(ISBLANK(U674),ISBLANK(Q674),U674="-"),"",IF(ISNA(MATCH(U674,libtwolang,0)),FALSE,IF(AND(Z674=TRUE,INDEX(codetform,MATCH(Qualifikation!Q674,libtform,0))&gt;=10311000,INDEX(codetform,MATCH(Qualifikation!Q674,libtform,0))&lt;=10319900),IF(AND(INDEX(codetwolang,MATCH(Qualifikation!U674,libtwolang,0))&gt;=1,INDEX(codetwolang,MATCH(Qualifikation!U674,libtwolang,0))&lt;=999),TRUE,FALSE),IF(AND(INDEX(codetwolang,MATCH(Qualifikation!U674,libtwolang,0))&gt;=10,INDEX(codetwolang,MATCH(Qualifikation!U674,libtwolang,0))&lt;=99),FALSE,TRUE))))</f>
        <v/>
      </c>
      <c r="AE674" s="26" t="str">
        <f t="shared" si="239"/>
        <v/>
      </c>
      <c r="AF674" s="62" t="str">
        <f t="shared" si="226"/>
        <v/>
      </c>
    </row>
    <row r="675" spans="1:32" x14ac:dyDescent="0.2">
      <c r="A675" s="46" t="str">
        <f t="shared" si="240"/>
        <v/>
      </c>
      <c r="B675" s="46" t="str">
        <f t="shared" si="227"/>
        <v/>
      </c>
      <c r="C675" s="71" t="str">
        <f t="shared" si="228"/>
        <v/>
      </c>
      <c r="D675" s="62" t="str">
        <f t="shared" si="229"/>
        <v/>
      </c>
      <c r="E675" s="62" t="str">
        <f t="shared" si="230"/>
        <v/>
      </c>
      <c r="F675" s="72" t="str">
        <f t="shared" si="231"/>
        <v/>
      </c>
      <c r="G675" s="72" t="str">
        <f t="shared" si="232"/>
        <v/>
      </c>
      <c r="H675" s="63" t="str">
        <f t="shared" si="233"/>
        <v/>
      </c>
      <c r="I675" s="63" t="str">
        <f t="shared" si="234"/>
        <v/>
      </c>
      <c r="J675" s="70" t="str">
        <f t="shared" si="235"/>
        <v/>
      </c>
      <c r="K675" s="70" t="str">
        <f t="shared" si="236"/>
        <v/>
      </c>
      <c r="L675" s="122" t="str">
        <f t="shared" si="237"/>
        <v/>
      </c>
      <c r="M675" s="122" t="str">
        <f t="shared" si="238"/>
        <v/>
      </c>
      <c r="N675" s="121" t="str">
        <f>IF(B675&lt;&gt;"",IF(INDEX(ctrlage,B675)=TRUE,Lieferung!$B$15-(YEAR(INDEX(pgebdat,B675))),""),"")</f>
        <v/>
      </c>
      <c r="O675" s="115"/>
      <c r="P675" s="113"/>
      <c r="Q675" s="116"/>
      <c r="R675" s="149"/>
      <c r="S675" s="116"/>
      <c r="T675" s="116"/>
      <c r="U675" s="116"/>
      <c r="V675" s="113"/>
      <c r="W675" s="155" t="str">
        <f t="shared" si="241"/>
        <v/>
      </c>
      <c r="X675" s="26" t="str">
        <f t="shared" si="220"/>
        <v/>
      </c>
      <c r="Y675" s="26" t="str">
        <f t="shared" si="221"/>
        <v/>
      </c>
      <c r="Z675" s="26" t="str">
        <f t="shared" si="222"/>
        <v/>
      </c>
      <c r="AA675" s="26" t="str">
        <f t="shared" si="223"/>
        <v/>
      </c>
      <c r="AB675" s="26" t="str">
        <f t="shared" si="224"/>
        <v/>
      </c>
      <c r="AC675" s="26" t="str">
        <f t="shared" si="225"/>
        <v/>
      </c>
      <c r="AD675" s="26" t="str">
        <f>IF(OR(ISBLANK(U675),ISBLANK(Q675),U675="-"),"",IF(ISNA(MATCH(U675,libtwolang,0)),FALSE,IF(AND(Z675=TRUE,INDEX(codetform,MATCH(Qualifikation!Q675,libtform,0))&gt;=10311000,INDEX(codetform,MATCH(Qualifikation!Q675,libtform,0))&lt;=10319900),IF(AND(INDEX(codetwolang,MATCH(Qualifikation!U675,libtwolang,0))&gt;=1,INDEX(codetwolang,MATCH(Qualifikation!U675,libtwolang,0))&lt;=999),TRUE,FALSE),IF(AND(INDEX(codetwolang,MATCH(Qualifikation!U675,libtwolang,0))&gt;=10,INDEX(codetwolang,MATCH(Qualifikation!U675,libtwolang,0))&lt;=99),FALSE,TRUE))))</f>
        <v/>
      </c>
      <c r="AE675" s="26" t="str">
        <f t="shared" si="239"/>
        <v/>
      </c>
      <c r="AF675" s="62" t="str">
        <f t="shared" si="226"/>
        <v/>
      </c>
    </row>
    <row r="676" spans="1:32" x14ac:dyDescent="0.2">
      <c r="A676" s="46" t="str">
        <f t="shared" si="240"/>
        <v/>
      </c>
      <c r="B676" s="46" t="str">
        <f t="shared" si="227"/>
        <v/>
      </c>
      <c r="C676" s="71" t="str">
        <f t="shared" si="228"/>
        <v/>
      </c>
      <c r="D676" s="62" t="str">
        <f t="shared" si="229"/>
        <v/>
      </c>
      <c r="E676" s="62" t="str">
        <f t="shared" si="230"/>
        <v/>
      </c>
      <c r="F676" s="72" t="str">
        <f t="shared" si="231"/>
        <v/>
      </c>
      <c r="G676" s="72" t="str">
        <f t="shared" si="232"/>
        <v/>
      </c>
      <c r="H676" s="63" t="str">
        <f t="shared" si="233"/>
        <v/>
      </c>
      <c r="I676" s="63" t="str">
        <f t="shared" si="234"/>
        <v/>
      </c>
      <c r="J676" s="70" t="str">
        <f t="shared" si="235"/>
        <v/>
      </c>
      <c r="K676" s="70" t="str">
        <f t="shared" si="236"/>
        <v/>
      </c>
      <c r="L676" s="122" t="str">
        <f t="shared" si="237"/>
        <v/>
      </c>
      <c r="M676" s="122" t="str">
        <f t="shared" si="238"/>
        <v/>
      </c>
      <c r="N676" s="121" t="str">
        <f>IF(B676&lt;&gt;"",IF(INDEX(ctrlage,B676)=TRUE,Lieferung!$B$15-(YEAR(INDEX(pgebdat,B676))),""),"")</f>
        <v/>
      </c>
      <c r="O676" s="115"/>
      <c r="P676" s="113"/>
      <c r="Q676" s="116"/>
      <c r="R676" s="149"/>
      <c r="S676" s="116"/>
      <c r="T676" s="116"/>
      <c r="U676" s="116"/>
      <c r="V676" s="113"/>
      <c r="W676" s="155" t="str">
        <f t="shared" si="241"/>
        <v/>
      </c>
      <c r="X676" s="26" t="str">
        <f t="shared" si="220"/>
        <v/>
      </c>
      <c r="Y676" s="26" t="str">
        <f t="shared" si="221"/>
        <v/>
      </c>
      <c r="Z676" s="26" t="str">
        <f t="shared" si="222"/>
        <v/>
      </c>
      <c r="AA676" s="26" t="str">
        <f t="shared" si="223"/>
        <v/>
      </c>
      <c r="AB676" s="26" t="str">
        <f t="shared" si="224"/>
        <v/>
      </c>
      <c r="AC676" s="26" t="str">
        <f t="shared" si="225"/>
        <v/>
      </c>
      <c r="AD676" s="26" t="str">
        <f>IF(OR(ISBLANK(U676),ISBLANK(Q676),U676="-"),"",IF(ISNA(MATCH(U676,libtwolang,0)),FALSE,IF(AND(Z676=TRUE,INDEX(codetform,MATCH(Qualifikation!Q676,libtform,0))&gt;=10311000,INDEX(codetform,MATCH(Qualifikation!Q676,libtform,0))&lt;=10319900),IF(AND(INDEX(codetwolang,MATCH(Qualifikation!U676,libtwolang,0))&gt;=1,INDEX(codetwolang,MATCH(Qualifikation!U676,libtwolang,0))&lt;=999),TRUE,FALSE),IF(AND(INDEX(codetwolang,MATCH(Qualifikation!U676,libtwolang,0))&gt;=10,INDEX(codetwolang,MATCH(Qualifikation!U676,libtwolang,0))&lt;=99),FALSE,TRUE))))</f>
        <v/>
      </c>
      <c r="AE676" s="26" t="str">
        <f t="shared" si="239"/>
        <v/>
      </c>
      <c r="AF676" s="62" t="str">
        <f t="shared" si="226"/>
        <v/>
      </c>
    </row>
    <row r="677" spans="1:32" x14ac:dyDescent="0.2">
      <c r="A677" s="46" t="str">
        <f t="shared" si="240"/>
        <v/>
      </c>
      <c r="B677" s="46" t="str">
        <f t="shared" si="227"/>
        <v/>
      </c>
      <c r="C677" s="71" t="str">
        <f t="shared" si="228"/>
        <v/>
      </c>
      <c r="D677" s="62" t="str">
        <f t="shared" si="229"/>
        <v/>
      </c>
      <c r="E677" s="62" t="str">
        <f t="shared" si="230"/>
        <v/>
      </c>
      <c r="F677" s="72" t="str">
        <f t="shared" si="231"/>
        <v/>
      </c>
      <c r="G677" s="72" t="str">
        <f t="shared" si="232"/>
        <v/>
      </c>
      <c r="H677" s="63" t="str">
        <f t="shared" si="233"/>
        <v/>
      </c>
      <c r="I677" s="63" t="str">
        <f t="shared" si="234"/>
        <v/>
      </c>
      <c r="J677" s="70" t="str">
        <f t="shared" si="235"/>
        <v/>
      </c>
      <c r="K677" s="70" t="str">
        <f t="shared" si="236"/>
        <v/>
      </c>
      <c r="L677" s="122" t="str">
        <f t="shared" si="237"/>
        <v/>
      </c>
      <c r="M677" s="122" t="str">
        <f t="shared" si="238"/>
        <v/>
      </c>
      <c r="N677" s="121" t="str">
        <f>IF(B677&lt;&gt;"",IF(INDEX(ctrlage,B677)=TRUE,Lieferung!$B$15-(YEAR(INDEX(pgebdat,B677))),""),"")</f>
        <v/>
      </c>
      <c r="O677" s="115"/>
      <c r="P677" s="113"/>
      <c r="Q677" s="116"/>
      <c r="R677" s="149"/>
      <c r="S677" s="116"/>
      <c r="T677" s="116"/>
      <c r="U677" s="116"/>
      <c r="V677" s="113"/>
      <c r="W677" s="155" t="str">
        <f t="shared" si="241"/>
        <v/>
      </c>
      <c r="X677" s="26" t="str">
        <f t="shared" si="220"/>
        <v/>
      </c>
      <c r="Y677" s="26" t="str">
        <f t="shared" si="221"/>
        <v/>
      </c>
      <c r="Z677" s="26" t="str">
        <f t="shared" si="222"/>
        <v/>
      </c>
      <c r="AA677" s="26" t="str">
        <f t="shared" si="223"/>
        <v/>
      </c>
      <c r="AB677" s="26" t="str">
        <f t="shared" si="224"/>
        <v/>
      </c>
      <c r="AC677" s="26" t="str">
        <f t="shared" si="225"/>
        <v/>
      </c>
      <c r="AD677" s="26" t="str">
        <f>IF(OR(ISBLANK(U677),ISBLANK(Q677),U677="-"),"",IF(ISNA(MATCH(U677,libtwolang,0)),FALSE,IF(AND(Z677=TRUE,INDEX(codetform,MATCH(Qualifikation!Q677,libtform,0))&gt;=10311000,INDEX(codetform,MATCH(Qualifikation!Q677,libtform,0))&lt;=10319900),IF(AND(INDEX(codetwolang,MATCH(Qualifikation!U677,libtwolang,0))&gt;=1,INDEX(codetwolang,MATCH(Qualifikation!U677,libtwolang,0))&lt;=999),TRUE,FALSE),IF(AND(INDEX(codetwolang,MATCH(Qualifikation!U677,libtwolang,0))&gt;=10,INDEX(codetwolang,MATCH(Qualifikation!U677,libtwolang,0))&lt;=99),FALSE,TRUE))))</f>
        <v/>
      </c>
      <c r="AE677" s="26" t="str">
        <f t="shared" si="239"/>
        <v/>
      </c>
      <c r="AF677" s="62" t="str">
        <f t="shared" si="226"/>
        <v/>
      </c>
    </row>
    <row r="678" spans="1:32" x14ac:dyDescent="0.2">
      <c r="A678" s="46" t="str">
        <f t="shared" si="240"/>
        <v/>
      </c>
      <c r="B678" s="46" t="str">
        <f t="shared" si="227"/>
        <v/>
      </c>
      <c r="C678" s="71" t="str">
        <f t="shared" si="228"/>
        <v/>
      </c>
      <c r="D678" s="62" t="str">
        <f t="shared" si="229"/>
        <v/>
      </c>
      <c r="E678" s="62" t="str">
        <f t="shared" si="230"/>
        <v/>
      </c>
      <c r="F678" s="72" t="str">
        <f t="shared" si="231"/>
        <v/>
      </c>
      <c r="G678" s="72" t="str">
        <f t="shared" si="232"/>
        <v/>
      </c>
      <c r="H678" s="63" t="str">
        <f t="shared" si="233"/>
        <v/>
      </c>
      <c r="I678" s="63" t="str">
        <f t="shared" si="234"/>
        <v/>
      </c>
      <c r="J678" s="70" t="str">
        <f t="shared" si="235"/>
        <v/>
      </c>
      <c r="K678" s="70" t="str">
        <f t="shared" si="236"/>
        <v/>
      </c>
      <c r="L678" s="122" t="str">
        <f t="shared" si="237"/>
        <v/>
      </c>
      <c r="M678" s="122" t="str">
        <f t="shared" si="238"/>
        <v/>
      </c>
      <c r="N678" s="121" t="str">
        <f>IF(B678&lt;&gt;"",IF(INDEX(ctrlage,B678)=TRUE,Lieferung!$B$15-(YEAR(INDEX(pgebdat,B678))),""),"")</f>
        <v/>
      </c>
      <c r="O678" s="115"/>
      <c r="P678" s="113"/>
      <c r="Q678" s="116"/>
      <c r="R678" s="149"/>
      <c r="S678" s="116"/>
      <c r="T678" s="116"/>
      <c r="U678" s="116"/>
      <c r="V678" s="113"/>
      <c r="W678" s="155" t="str">
        <f t="shared" si="241"/>
        <v/>
      </c>
      <c r="X678" s="26" t="str">
        <f t="shared" si="220"/>
        <v/>
      </c>
      <c r="Y678" s="26" t="str">
        <f t="shared" si="221"/>
        <v/>
      </c>
      <c r="Z678" s="26" t="str">
        <f t="shared" si="222"/>
        <v/>
      </c>
      <c r="AA678" s="26" t="str">
        <f t="shared" si="223"/>
        <v/>
      </c>
      <c r="AB678" s="26" t="str">
        <f t="shared" si="224"/>
        <v/>
      </c>
      <c r="AC678" s="26" t="str">
        <f t="shared" si="225"/>
        <v/>
      </c>
      <c r="AD678" s="26" t="str">
        <f>IF(OR(ISBLANK(U678),ISBLANK(Q678),U678="-"),"",IF(ISNA(MATCH(U678,libtwolang,0)),FALSE,IF(AND(Z678=TRUE,INDEX(codetform,MATCH(Qualifikation!Q678,libtform,0))&gt;=10311000,INDEX(codetform,MATCH(Qualifikation!Q678,libtform,0))&lt;=10319900),IF(AND(INDEX(codetwolang,MATCH(Qualifikation!U678,libtwolang,0))&gt;=1,INDEX(codetwolang,MATCH(Qualifikation!U678,libtwolang,0))&lt;=999),TRUE,FALSE),IF(AND(INDEX(codetwolang,MATCH(Qualifikation!U678,libtwolang,0))&gt;=10,INDEX(codetwolang,MATCH(Qualifikation!U678,libtwolang,0))&lt;=99),FALSE,TRUE))))</f>
        <v/>
      </c>
      <c r="AE678" s="26" t="str">
        <f t="shared" si="239"/>
        <v/>
      </c>
      <c r="AF678" s="62" t="str">
        <f t="shared" si="226"/>
        <v/>
      </c>
    </row>
    <row r="679" spans="1:32" x14ac:dyDescent="0.2">
      <c r="A679" s="46" t="str">
        <f t="shared" si="240"/>
        <v/>
      </c>
      <c r="B679" s="46" t="str">
        <f t="shared" si="227"/>
        <v/>
      </c>
      <c r="C679" s="71" t="str">
        <f t="shared" si="228"/>
        <v/>
      </c>
      <c r="D679" s="62" t="str">
        <f t="shared" si="229"/>
        <v/>
      </c>
      <c r="E679" s="62" t="str">
        <f t="shared" si="230"/>
        <v/>
      </c>
      <c r="F679" s="72" t="str">
        <f t="shared" si="231"/>
        <v/>
      </c>
      <c r="G679" s="72" t="str">
        <f t="shared" si="232"/>
        <v/>
      </c>
      <c r="H679" s="63" t="str">
        <f t="shared" si="233"/>
        <v/>
      </c>
      <c r="I679" s="63" t="str">
        <f t="shared" si="234"/>
        <v/>
      </c>
      <c r="J679" s="70" t="str">
        <f t="shared" si="235"/>
        <v/>
      </c>
      <c r="K679" s="70" t="str">
        <f t="shared" si="236"/>
        <v/>
      </c>
      <c r="L679" s="122" t="str">
        <f t="shared" si="237"/>
        <v/>
      </c>
      <c r="M679" s="122" t="str">
        <f t="shared" si="238"/>
        <v/>
      </c>
      <c r="N679" s="121" t="str">
        <f>IF(B679&lt;&gt;"",IF(INDEX(ctrlage,B679)=TRUE,Lieferung!$B$15-(YEAR(INDEX(pgebdat,B679))),""),"")</f>
        <v/>
      </c>
      <c r="O679" s="115"/>
      <c r="P679" s="113"/>
      <c r="Q679" s="116"/>
      <c r="R679" s="149"/>
      <c r="S679" s="116"/>
      <c r="T679" s="116"/>
      <c r="U679" s="116"/>
      <c r="V679" s="113"/>
      <c r="W679" s="155" t="str">
        <f t="shared" si="241"/>
        <v/>
      </c>
      <c r="X679" s="26" t="str">
        <f t="shared" si="220"/>
        <v/>
      </c>
      <c r="Y679" s="26" t="str">
        <f t="shared" si="221"/>
        <v/>
      </c>
      <c r="Z679" s="26" t="str">
        <f t="shared" si="222"/>
        <v/>
      </c>
      <c r="AA679" s="26" t="str">
        <f t="shared" si="223"/>
        <v/>
      </c>
      <c r="AB679" s="26" t="str">
        <f t="shared" si="224"/>
        <v/>
      </c>
      <c r="AC679" s="26" t="str">
        <f t="shared" si="225"/>
        <v/>
      </c>
      <c r="AD679" s="26" t="str">
        <f>IF(OR(ISBLANK(U679),ISBLANK(Q679),U679="-"),"",IF(ISNA(MATCH(U679,libtwolang,0)),FALSE,IF(AND(Z679=TRUE,INDEX(codetform,MATCH(Qualifikation!Q679,libtform,0))&gt;=10311000,INDEX(codetform,MATCH(Qualifikation!Q679,libtform,0))&lt;=10319900),IF(AND(INDEX(codetwolang,MATCH(Qualifikation!U679,libtwolang,0))&gt;=1,INDEX(codetwolang,MATCH(Qualifikation!U679,libtwolang,0))&lt;=999),TRUE,FALSE),IF(AND(INDEX(codetwolang,MATCH(Qualifikation!U679,libtwolang,0))&gt;=10,INDEX(codetwolang,MATCH(Qualifikation!U679,libtwolang,0))&lt;=99),FALSE,TRUE))))</f>
        <v/>
      </c>
      <c r="AE679" s="26" t="str">
        <f t="shared" si="239"/>
        <v/>
      </c>
      <c r="AF679" s="62" t="str">
        <f t="shared" si="226"/>
        <v/>
      </c>
    </row>
    <row r="680" spans="1:32" x14ac:dyDescent="0.2">
      <c r="A680" s="46" t="str">
        <f t="shared" si="240"/>
        <v/>
      </c>
      <c r="B680" s="46" t="str">
        <f t="shared" si="227"/>
        <v/>
      </c>
      <c r="C680" s="71" t="str">
        <f t="shared" si="228"/>
        <v/>
      </c>
      <c r="D680" s="62" t="str">
        <f t="shared" si="229"/>
        <v/>
      </c>
      <c r="E680" s="62" t="str">
        <f t="shared" si="230"/>
        <v/>
      </c>
      <c r="F680" s="72" t="str">
        <f t="shared" si="231"/>
        <v/>
      </c>
      <c r="G680" s="72" t="str">
        <f t="shared" si="232"/>
        <v/>
      </c>
      <c r="H680" s="63" t="str">
        <f t="shared" si="233"/>
        <v/>
      </c>
      <c r="I680" s="63" t="str">
        <f t="shared" si="234"/>
        <v/>
      </c>
      <c r="J680" s="70" t="str">
        <f t="shared" si="235"/>
        <v/>
      </c>
      <c r="K680" s="70" t="str">
        <f t="shared" si="236"/>
        <v/>
      </c>
      <c r="L680" s="122" t="str">
        <f t="shared" si="237"/>
        <v/>
      </c>
      <c r="M680" s="122" t="str">
        <f t="shared" si="238"/>
        <v/>
      </c>
      <c r="N680" s="121" t="str">
        <f>IF(B680&lt;&gt;"",IF(INDEX(ctrlage,B680)=TRUE,Lieferung!$B$15-(YEAR(INDEX(pgebdat,B680))),""),"")</f>
        <v/>
      </c>
      <c r="O680" s="115"/>
      <c r="P680" s="113"/>
      <c r="Q680" s="116"/>
      <c r="R680" s="149"/>
      <c r="S680" s="116"/>
      <c r="T680" s="116"/>
      <c r="U680" s="116"/>
      <c r="V680" s="113"/>
      <c r="W680" s="155" t="str">
        <f t="shared" si="241"/>
        <v/>
      </c>
      <c r="X680" s="26" t="str">
        <f t="shared" si="220"/>
        <v/>
      </c>
      <c r="Y680" s="26" t="str">
        <f t="shared" si="221"/>
        <v/>
      </c>
      <c r="Z680" s="26" t="str">
        <f t="shared" si="222"/>
        <v/>
      </c>
      <c r="AA680" s="26" t="str">
        <f t="shared" si="223"/>
        <v/>
      </c>
      <c r="AB680" s="26" t="str">
        <f t="shared" si="224"/>
        <v/>
      </c>
      <c r="AC680" s="26" t="str">
        <f t="shared" si="225"/>
        <v/>
      </c>
      <c r="AD680" s="26" t="str">
        <f>IF(OR(ISBLANK(U680),ISBLANK(Q680),U680="-"),"",IF(ISNA(MATCH(U680,libtwolang,0)),FALSE,IF(AND(Z680=TRUE,INDEX(codetform,MATCH(Qualifikation!Q680,libtform,0))&gt;=10311000,INDEX(codetform,MATCH(Qualifikation!Q680,libtform,0))&lt;=10319900),IF(AND(INDEX(codetwolang,MATCH(Qualifikation!U680,libtwolang,0))&gt;=1,INDEX(codetwolang,MATCH(Qualifikation!U680,libtwolang,0))&lt;=999),TRUE,FALSE),IF(AND(INDEX(codetwolang,MATCH(Qualifikation!U680,libtwolang,0))&gt;=10,INDEX(codetwolang,MATCH(Qualifikation!U680,libtwolang,0))&lt;=99),FALSE,TRUE))))</f>
        <v/>
      </c>
      <c r="AE680" s="26" t="str">
        <f t="shared" si="239"/>
        <v/>
      </c>
      <c r="AF680" s="62" t="str">
        <f t="shared" si="226"/>
        <v/>
      </c>
    </row>
    <row r="681" spans="1:32" x14ac:dyDescent="0.2">
      <c r="A681" s="46" t="str">
        <f t="shared" si="240"/>
        <v/>
      </c>
      <c r="B681" s="46" t="str">
        <f t="shared" si="227"/>
        <v/>
      </c>
      <c r="C681" s="71" t="str">
        <f t="shared" si="228"/>
        <v/>
      </c>
      <c r="D681" s="62" t="str">
        <f t="shared" si="229"/>
        <v/>
      </c>
      <c r="E681" s="62" t="str">
        <f t="shared" si="230"/>
        <v/>
      </c>
      <c r="F681" s="72" t="str">
        <f t="shared" si="231"/>
        <v/>
      </c>
      <c r="G681" s="72" t="str">
        <f t="shared" si="232"/>
        <v/>
      </c>
      <c r="H681" s="63" t="str">
        <f t="shared" si="233"/>
        <v/>
      </c>
      <c r="I681" s="63" t="str">
        <f t="shared" si="234"/>
        <v/>
      </c>
      <c r="J681" s="70" t="str">
        <f t="shared" si="235"/>
        <v/>
      </c>
      <c r="K681" s="70" t="str">
        <f t="shared" si="236"/>
        <v/>
      </c>
      <c r="L681" s="122" t="str">
        <f t="shared" si="237"/>
        <v/>
      </c>
      <c r="M681" s="122" t="str">
        <f t="shared" si="238"/>
        <v/>
      </c>
      <c r="N681" s="121" t="str">
        <f>IF(B681&lt;&gt;"",IF(INDEX(ctrlage,B681)=TRUE,Lieferung!$B$15-(YEAR(INDEX(pgebdat,B681))),""),"")</f>
        <v/>
      </c>
      <c r="O681" s="115"/>
      <c r="P681" s="113"/>
      <c r="Q681" s="116"/>
      <c r="R681" s="149"/>
      <c r="S681" s="116"/>
      <c r="T681" s="116"/>
      <c r="U681" s="116"/>
      <c r="V681" s="113"/>
      <c r="W681" s="155" t="str">
        <f t="shared" si="241"/>
        <v/>
      </c>
      <c r="X681" s="26" t="str">
        <f t="shared" si="220"/>
        <v/>
      </c>
      <c r="Y681" s="26" t="str">
        <f t="shared" si="221"/>
        <v/>
      </c>
      <c r="Z681" s="26" t="str">
        <f t="shared" si="222"/>
        <v/>
      </c>
      <c r="AA681" s="26" t="str">
        <f t="shared" si="223"/>
        <v/>
      </c>
      <c r="AB681" s="26" t="str">
        <f t="shared" si="224"/>
        <v/>
      </c>
      <c r="AC681" s="26" t="str">
        <f t="shared" si="225"/>
        <v/>
      </c>
      <c r="AD681" s="26" t="str">
        <f>IF(OR(ISBLANK(U681),ISBLANK(Q681),U681="-"),"",IF(ISNA(MATCH(U681,libtwolang,0)),FALSE,IF(AND(Z681=TRUE,INDEX(codetform,MATCH(Qualifikation!Q681,libtform,0))&gt;=10311000,INDEX(codetform,MATCH(Qualifikation!Q681,libtform,0))&lt;=10319900),IF(AND(INDEX(codetwolang,MATCH(Qualifikation!U681,libtwolang,0))&gt;=1,INDEX(codetwolang,MATCH(Qualifikation!U681,libtwolang,0))&lt;=999),TRUE,FALSE),IF(AND(INDEX(codetwolang,MATCH(Qualifikation!U681,libtwolang,0))&gt;=10,INDEX(codetwolang,MATCH(Qualifikation!U681,libtwolang,0))&lt;=99),FALSE,TRUE))))</f>
        <v/>
      </c>
      <c r="AE681" s="26" t="str">
        <f t="shared" si="239"/>
        <v/>
      </c>
      <c r="AF681" s="62" t="str">
        <f t="shared" si="226"/>
        <v/>
      </c>
    </row>
    <row r="682" spans="1:32" x14ac:dyDescent="0.2">
      <c r="A682" s="46" t="str">
        <f t="shared" si="240"/>
        <v/>
      </c>
      <c r="B682" s="46" t="str">
        <f t="shared" si="227"/>
        <v/>
      </c>
      <c r="C682" s="71" t="str">
        <f t="shared" si="228"/>
        <v/>
      </c>
      <c r="D682" s="62" t="str">
        <f t="shared" si="229"/>
        <v/>
      </c>
      <c r="E682" s="62" t="str">
        <f t="shared" si="230"/>
        <v/>
      </c>
      <c r="F682" s="72" t="str">
        <f t="shared" si="231"/>
        <v/>
      </c>
      <c r="G682" s="72" t="str">
        <f t="shared" si="232"/>
        <v/>
      </c>
      <c r="H682" s="63" t="str">
        <f t="shared" si="233"/>
        <v/>
      </c>
      <c r="I682" s="63" t="str">
        <f t="shared" si="234"/>
        <v/>
      </c>
      <c r="J682" s="70" t="str">
        <f t="shared" si="235"/>
        <v/>
      </c>
      <c r="K682" s="70" t="str">
        <f t="shared" si="236"/>
        <v/>
      </c>
      <c r="L682" s="122" t="str">
        <f t="shared" si="237"/>
        <v/>
      </c>
      <c r="M682" s="122" t="str">
        <f t="shared" si="238"/>
        <v/>
      </c>
      <c r="N682" s="121" t="str">
        <f>IF(B682&lt;&gt;"",IF(INDEX(ctrlage,B682)=TRUE,Lieferung!$B$15-(YEAR(INDEX(pgebdat,B682))),""),"")</f>
        <v/>
      </c>
      <c r="O682" s="115"/>
      <c r="P682" s="113"/>
      <c r="Q682" s="116"/>
      <c r="R682" s="149"/>
      <c r="S682" s="116"/>
      <c r="T682" s="116"/>
      <c r="U682" s="116"/>
      <c r="V682" s="113"/>
      <c r="W682" s="155" t="str">
        <f t="shared" si="241"/>
        <v/>
      </c>
      <c r="X682" s="26" t="str">
        <f t="shared" si="220"/>
        <v/>
      </c>
      <c r="Y682" s="26" t="str">
        <f t="shared" si="221"/>
        <v/>
      </c>
      <c r="Z682" s="26" t="str">
        <f t="shared" si="222"/>
        <v/>
      </c>
      <c r="AA682" s="26" t="str">
        <f t="shared" si="223"/>
        <v/>
      </c>
      <c r="AB682" s="26" t="str">
        <f t="shared" si="224"/>
        <v/>
      </c>
      <c r="AC682" s="26" t="str">
        <f t="shared" si="225"/>
        <v/>
      </c>
      <c r="AD682" s="26" t="str">
        <f>IF(OR(ISBLANK(U682),ISBLANK(Q682),U682="-"),"",IF(ISNA(MATCH(U682,libtwolang,0)),FALSE,IF(AND(Z682=TRUE,INDEX(codetform,MATCH(Qualifikation!Q682,libtform,0))&gt;=10311000,INDEX(codetform,MATCH(Qualifikation!Q682,libtform,0))&lt;=10319900),IF(AND(INDEX(codetwolang,MATCH(Qualifikation!U682,libtwolang,0))&gt;=1,INDEX(codetwolang,MATCH(Qualifikation!U682,libtwolang,0))&lt;=999),TRUE,FALSE),IF(AND(INDEX(codetwolang,MATCH(Qualifikation!U682,libtwolang,0))&gt;=10,INDEX(codetwolang,MATCH(Qualifikation!U682,libtwolang,0))&lt;=99),FALSE,TRUE))))</f>
        <v/>
      </c>
      <c r="AE682" s="26" t="str">
        <f t="shared" si="239"/>
        <v/>
      </c>
      <c r="AF682" s="62" t="str">
        <f t="shared" si="226"/>
        <v/>
      </c>
    </row>
    <row r="683" spans="1:32" x14ac:dyDescent="0.2">
      <c r="A683" s="46" t="str">
        <f t="shared" si="240"/>
        <v/>
      </c>
      <c r="B683" s="46" t="str">
        <f t="shared" si="227"/>
        <v/>
      </c>
      <c r="C683" s="71" t="str">
        <f t="shared" si="228"/>
        <v/>
      </c>
      <c r="D683" s="62" t="str">
        <f t="shared" si="229"/>
        <v/>
      </c>
      <c r="E683" s="62" t="str">
        <f t="shared" si="230"/>
        <v/>
      </c>
      <c r="F683" s="72" t="str">
        <f t="shared" si="231"/>
        <v/>
      </c>
      <c r="G683" s="72" t="str">
        <f t="shared" si="232"/>
        <v/>
      </c>
      <c r="H683" s="63" t="str">
        <f t="shared" si="233"/>
        <v/>
      </c>
      <c r="I683" s="63" t="str">
        <f t="shared" si="234"/>
        <v/>
      </c>
      <c r="J683" s="70" t="str">
        <f t="shared" si="235"/>
        <v/>
      </c>
      <c r="K683" s="70" t="str">
        <f t="shared" si="236"/>
        <v/>
      </c>
      <c r="L683" s="122" t="str">
        <f t="shared" si="237"/>
        <v/>
      </c>
      <c r="M683" s="122" t="str">
        <f t="shared" si="238"/>
        <v/>
      </c>
      <c r="N683" s="121" t="str">
        <f>IF(B683&lt;&gt;"",IF(INDEX(ctrlage,B683)=TRUE,Lieferung!$B$15-(YEAR(INDEX(pgebdat,B683))),""),"")</f>
        <v/>
      </c>
      <c r="O683" s="115"/>
      <c r="P683" s="113"/>
      <c r="Q683" s="116"/>
      <c r="R683" s="149"/>
      <c r="S683" s="116"/>
      <c r="T683" s="116"/>
      <c r="U683" s="116"/>
      <c r="V683" s="113"/>
      <c r="W683" s="155" t="str">
        <f t="shared" si="241"/>
        <v/>
      </c>
      <c r="X683" s="26" t="str">
        <f t="shared" si="220"/>
        <v/>
      </c>
      <c r="Y683" s="26" t="str">
        <f t="shared" si="221"/>
        <v/>
      </c>
      <c r="Z683" s="26" t="str">
        <f t="shared" si="222"/>
        <v/>
      </c>
      <c r="AA683" s="26" t="str">
        <f t="shared" si="223"/>
        <v/>
      </c>
      <c r="AB683" s="26" t="str">
        <f t="shared" si="224"/>
        <v/>
      </c>
      <c r="AC683" s="26" t="str">
        <f t="shared" si="225"/>
        <v/>
      </c>
      <c r="AD683" s="26" t="str">
        <f>IF(OR(ISBLANK(U683),ISBLANK(Q683),U683="-"),"",IF(ISNA(MATCH(U683,libtwolang,0)),FALSE,IF(AND(Z683=TRUE,INDEX(codetform,MATCH(Qualifikation!Q683,libtform,0))&gt;=10311000,INDEX(codetform,MATCH(Qualifikation!Q683,libtform,0))&lt;=10319900),IF(AND(INDEX(codetwolang,MATCH(Qualifikation!U683,libtwolang,0))&gt;=1,INDEX(codetwolang,MATCH(Qualifikation!U683,libtwolang,0))&lt;=999),TRUE,FALSE),IF(AND(INDEX(codetwolang,MATCH(Qualifikation!U683,libtwolang,0))&gt;=10,INDEX(codetwolang,MATCH(Qualifikation!U683,libtwolang,0))&lt;=99),FALSE,TRUE))))</f>
        <v/>
      </c>
      <c r="AE683" s="26" t="str">
        <f t="shared" si="239"/>
        <v/>
      </c>
      <c r="AF683" s="62" t="str">
        <f t="shared" si="226"/>
        <v/>
      </c>
    </row>
    <row r="684" spans="1:32" x14ac:dyDescent="0.2">
      <c r="A684" s="46" t="str">
        <f t="shared" si="240"/>
        <v/>
      </c>
      <c r="B684" s="46" t="str">
        <f t="shared" si="227"/>
        <v/>
      </c>
      <c r="C684" s="71" t="str">
        <f t="shared" si="228"/>
        <v/>
      </c>
      <c r="D684" s="62" t="str">
        <f t="shared" si="229"/>
        <v/>
      </c>
      <c r="E684" s="62" t="str">
        <f t="shared" si="230"/>
        <v/>
      </c>
      <c r="F684" s="72" t="str">
        <f t="shared" si="231"/>
        <v/>
      </c>
      <c r="G684" s="72" t="str">
        <f t="shared" si="232"/>
        <v/>
      </c>
      <c r="H684" s="63" t="str">
        <f t="shared" si="233"/>
        <v/>
      </c>
      <c r="I684" s="63" t="str">
        <f t="shared" si="234"/>
        <v/>
      </c>
      <c r="J684" s="70" t="str">
        <f t="shared" si="235"/>
        <v/>
      </c>
      <c r="K684" s="70" t="str">
        <f t="shared" si="236"/>
        <v/>
      </c>
      <c r="L684" s="122" t="str">
        <f t="shared" si="237"/>
        <v/>
      </c>
      <c r="M684" s="122" t="str">
        <f t="shared" si="238"/>
        <v/>
      </c>
      <c r="N684" s="121" t="str">
        <f>IF(B684&lt;&gt;"",IF(INDEX(ctrlage,B684)=TRUE,Lieferung!$B$15-(YEAR(INDEX(pgebdat,B684))),""),"")</f>
        <v/>
      </c>
      <c r="O684" s="115"/>
      <c r="P684" s="113"/>
      <c r="Q684" s="116"/>
      <c r="R684" s="149"/>
      <c r="S684" s="116"/>
      <c r="T684" s="116"/>
      <c r="U684" s="116"/>
      <c r="V684" s="113"/>
      <c r="W684" s="155" t="str">
        <f t="shared" si="241"/>
        <v/>
      </c>
      <c r="X684" s="26" t="str">
        <f t="shared" si="220"/>
        <v/>
      </c>
      <c r="Y684" s="26" t="str">
        <f t="shared" si="221"/>
        <v/>
      </c>
      <c r="Z684" s="26" t="str">
        <f t="shared" si="222"/>
        <v/>
      </c>
      <c r="AA684" s="26" t="str">
        <f t="shared" si="223"/>
        <v/>
      </c>
      <c r="AB684" s="26" t="str">
        <f t="shared" si="224"/>
        <v/>
      </c>
      <c r="AC684" s="26" t="str">
        <f t="shared" si="225"/>
        <v/>
      </c>
      <c r="AD684" s="26" t="str">
        <f>IF(OR(ISBLANK(U684),ISBLANK(Q684),U684="-"),"",IF(ISNA(MATCH(U684,libtwolang,0)),FALSE,IF(AND(Z684=TRUE,INDEX(codetform,MATCH(Qualifikation!Q684,libtform,0))&gt;=10311000,INDEX(codetform,MATCH(Qualifikation!Q684,libtform,0))&lt;=10319900),IF(AND(INDEX(codetwolang,MATCH(Qualifikation!U684,libtwolang,0))&gt;=1,INDEX(codetwolang,MATCH(Qualifikation!U684,libtwolang,0))&lt;=999),TRUE,FALSE),IF(AND(INDEX(codetwolang,MATCH(Qualifikation!U684,libtwolang,0))&gt;=10,INDEX(codetwolang,MATCH(Qualifikation!U684,libtwolang,0))&lt;=99),FALSE,TRUE))))</f>
        <v/>
      </c>
      <c r="AE684" s="26" t="str">
        <f t="shared" si="239"/>
        <v/>
      </c>
      <c r="AF684" s="62" t="str">
        <f t="shared" si="226"/>
        <v/>
      </c>
    </row>
    <row r="685" spans="1:32" x14ac:dyDescent="0.2">
      <c r="A685" s="46" t="str">
        <f t="shared" si="240"/>
        <v/>
      </c>
      <c r="B685" s="46" t="str">
        <f t="shared" si="227"/>
        <v/>
      </c>
      <c r="C685" s="71" t="str">
        <f t="shared" si="228"/>
        <v/>
      </c>
      <c r="D685" s="62" t="str">
        <f t="shared" si="229"/>
        <v/>
      </c>
      <c r="E685" s="62" t="str">
        <f t="shared" si="230"/>
        <v/>
      </c>
      <c r="F685" s="72" t="str">
        <f t="shared" si="231"/>
        <v/>
      </c>
      <c r="G685" s="72" t="str">
        <f t="shared" si="232"/>
        <v/>
      </c>
      <c r="H685" s="63" t="str">
        <f t="shared" si="233"/>
        <v/>
      </c>
      <c r="I685" s="63" t="str">
        <f t="shared" si="234"/>
        <v/>
      </c>
      <c r="J685" s="70" t="str">
        <f t="shared" si="235"/>
        <v/>
      </c>
      <c r="K685" s="70" t="str">
        <f t="shared" si="236"/>
        <v/>
      </c>
      <c r="L685" s="122" t="str">
        <f t="shared" si="237"/>
        <v/>
      </c>
      <c r="M685" s="122" t="str">
        <f t="shared" si="238"/>
        <v/>
      </c>
      <c r="N685" s="121" t="str">
        <f>IF(B685&lt;&gt;"",IF(INDEX(ctrlage,B685)=TRUE,Lieferung!$B$15-(YEAR(INDEX(pgebdat,B685))),""),"")</f>
        <v/>
      </c>
      <c r="O685" s="115"/>
      <c r="P685" s="113"/>
      <c r="Q685" s="116"/>
      <c r="R685" s="149"/>
      <c r="S685" s="116"/>
      <c r="T685" s="116"/>
      <c r="U685" s="116"/>
      <c r="V685" s="113"/>
      <c r="W685" s="155" t="str">
        <f t="shared" si="241"/>
        <v/>
      </c>
      <c r="X685" s="26" t="str">
        <f t="shared" si="220"/>
        <v/>
      </c>
      <c r="Y685" s="26" t="str">
        <f t="shared" si="221"/>
        <v/>
      </c>
      <c r="Z685" s="26" t="str">
        <f t="shared" si="222"/>
        <v/>
      </c>
      <c r="AA685" s="26" t="str">
        <f t="shared" si="223"/>
        <v/>
      </c>
      <c r="AB685" s="26" t="str">
        <f t="shared" si="224"/>
        <v/>
      </c>
      <c r="AC685" s="26" t="str">
        <f t="shared" si="225"/>
        <v/>
      </c>
      <c r="AD685" s="26" t="str">
        <f>IF(OR(ISBLANK(U685),ISBLANK(Q685),U685="-"),"",IF(ISNA(MATCH(U685,libtwolang,0)),FALSE,IF(AND(Z685=TRUE,INDEX(codetform,MATCH(Qualifikation!Q685,libtform,0))&gt;=10311000,INDEX(codetform,MATCH(Qualifikation!Q685,libtform,0))&lt;=10319900),IF(AND(INDEX(codetwolang,MATCH(Qualifikation!U685,libtwolang,0))&gt;=1,INDEX(codetwolang,MATCH(Qualifikation!U685,libtwolang,0))&lt;=999),TRUE,FALSE),IF(AND(INDEX(codetwolang,MATCH(Qualifikation!U685,libtwolang,0))&gt;=10,INDEX(codetwolang,MATCH(Qualifikation!U685,libtwolang,0))&lt;=99),FALSE,TRUE))))</f>
        <v/>
      </c>
      <c r="AE685" s="26" t="str">
        <f t="shared" si="239"/>
        <v/>
      </c>
      <c r="AF685" s="62" t="str">
        <f t="shared" si="226"/>
        <v/>
      </c>
    </row>
    <row r="686" spans="1:32" x14ac:dyDescent="0.2">
      <c r="A686" s="46" t="str">
        <f t="shared" si="240"/>
        <v/>
      </c>
      <c r="B686" s="46" t="str">
        <f t="shared" si="227"/>
        <v/>
      </c>
      <c r="C686" s="71" t="str">
        <f t="shared" si="228"/>
        <v/>
      </c>
      <c r="D686" s="62" t="str">
        <f t="shared" si="229"/>
        <v/>
      </c>
      <c r="E686" s="62" t="str">
        <f t="shared" si="230"/>
        <v/>
      </c>
      <c r="F686" s="72" t="str">
        <f t="shared" si="231"/>
        <v/>
      </c>
      <c r="G686" s="72" t="str">
        <f t="shared" si="232"/>
        <v/>
      </c>
      <c r="H686" s="63" t="str">
        <f t="shared" si="233"/>
        <v/>
      </c>
      <c r="I686" s="63" t="str">
        <f t="shared" si="234"/>
        <v/>
      </c>
      <c r="J686" s="70" t="str">
        <f t="shared" si="235"/>
        <v/>
      </c>
      <c r="K686" s="70" t="str">
        <f t="shared" si="236"/>
        <v/>
      </c>
      <c r="L686" s="122" t="str">
        <f t="shared" si="237"/>
        <v/>
      </c>
      <c r="M686" s="122" t="str">
        <f t="shared" si="238"/>
        <v/>
      </c>
      <c r="N686" s="121" t="str">
        <f>IF(B686&lt;&gt;"",IF(INDEX(ctrlage,B686)=TRUE,Lieferung!$B$15-(YEAR(INDEX(pgebdat,B686))),""),"")</f>
        <v/>
      </c>
      <c r="O686" s="115"/>
      <c r="P686" s="113"/>
      <c r="Q686" s="116"/>
      <c r="R686" s="149"/>
      <c r="S686" s="116"/>
      <c r="T686" s="116"/>
      <c r="U686" s="116"/>
      <c r="V686" s="113"/>
      <c r="W686" s="155" t="str">
        <f t="shared" si="241"/>
        <v/>
      </c>
      <c r="X686" s="26" t="str">
        <f t="shared" si="220"/>
        <v/>
      </c>
      <c r="Y686" s="26" t="str">
        <f t="shared" si="221"/>
        <v/>
      </c>
      <c r="Z686" s="26" t="str">
        <f t="shared" si="222"/>
        <v/>
      </c>
      <c r="AA686" s="26" t="str">
        <f t="shared" si="223"/>
        <v/>
      </c>
      <c r="AB686" s="26" t="str">
        <f t="shared" si="224"/>
        <v/>
      </c>
      <c r="AC686" s="26" t="str">
        <f t="shared" si="225"/>
        <v/>
      </c>
      <c r="AD686" s="26" t="str">
        <f>IF(OR(ISBLANK(U686),ISBLANK(Q686),U686="-"),"",IF(ISNA(MATCH(U686,libtwolang,0)),FALSE,IF(AND(Z686=TRUE,INDEX(codetform,MATCH(Qualifikation!Q686,libtform,0))&gt;=10311000,INDEX(codetform,MATCH(Qualifikation!Q686,libtform,0))&lt;=10319900),IF(AND(INDEX(codetwolang,MATCH(Qualifikation!U686,libtwolang,0))&gt;=1,INDEX(codetwolang,MATCH(Qualifikation!U686,libtwolang,0))&lt;=999),TRUE,FALSE),IF(AND(INDEX(codetwolang,MATCH(Qualifikation!U686,libtwolang,0))&gt;=10,INDEX(codetwolang,MATCH(Qualifikation!U686,libtwolang,0))&lt;=99),FALSE,TRUE))))</f>
        <v/>
      </c>
      <c r="AE686" s="26" t="str">
        <f t="shared" si="239"/>
        <v/>
      </c>
      <c r="AF686" s="62" t="str">
        <f t="shared" si="226"/>
        <v/>
      </c>
    </row>
    <row r="687" spans="1:32" x14ac:dyDescent="0.2">
      <c r="A687" s="46" t="str">
        <f t="shared" si="240"/>
        <v/>
      </c>
      <c r="B687" s="46" t="str">
        <f t="shared" si="227"/>
        <v/>
      </c>
      <c r="C687" s="71" t="str">
        <f t="shared" si="228"/>
        <v/>
      </c>
      <c r="D687" s="62" t="str">
        <f t="shared" si="229"/>
        <v/>
      </c>
      <c r="E687" s="62" t="str">
        <f t="shared" si="230"/>
        <v/>
      </c>
      <c r="F687" s="72" t="str">
        <f t="shared" si="231"/>
        <v/>
      </c>
      <c r="G687" s="72" t="str">
        <f t="shared" si="232"/>
        <v/>
      </c>
      <c r="H687" s="63" t="str">
        <f t="shared" si="233"/>
        <v/>
      </c>
      <c r="I687" s="63" t="str">
        <f t="shared" si="234"/>
        <v/>
      </c>
      <c r="J687" s="70" t="str">
        <f t="shared" si="235"/>
        <v/>
      </c>
      <c r="K687" s="70" t="str">
        <f t="shared" si="236"/>
        <v/>
      </c>
      <c r="L687" s="122" t="str">
        <f t="shared" si="237"/>
        <v/>
      </c>
      <c r="M687" s="122" t="str">
        <f t="shared" si="238"/>
        <v/>
      </c>
      <c r="N687" s="121" t="str">
        <f>IF(B687&lt;&gt;"",IF(INDEX(ctrlage,B687)=TRUE,Lieferung!$B$15-(YEAR(INDEX(pgebdat,B687))),""),"")</f>
        <v/>
      </c>
      <c r="O687" s="115"/>
      <c r="P687" s="113"/>
      <c r="Q687" s="116"/>
      <c r="R687" s="149"/>
      <c r="S687" s="116"/>
      <c r="T687" s="116"/>
      <c r="U687" s="116"/>
      <c r="V687" s="113"/>
      <c r="W687" s="155" t="str">
        <f t="shared" si="241"/>
        <v/>
      </c>
      <c r="X687" s="26" t="str">
        <f t="shared" si="220"/>
        <v/>
      </c>
      <c r="Y687" s="26" t="str">
        <f t="shared" si="221"/>
        <v/>
      </c>
      <c r="Z687" s="26" t="str">
        <f t="shared" si="222"/>
        <v/>
      </c>
      <c r="AA687" s="26" t="str">
        <f t="shared" si="223"/>
        <v/>
      </c>
      <c r="AB687" s="26" t="str">
        <f t="shared" si="224"/>
        <v/>
      </c>
      <c r="AC687" s="26" t="str">
        <f t="shared" si="225"/>
        <v/>
      </c>
      <c r="AD687" s="26" t="str">
        <f>IF(OR(ISBLANK(U687),ISBLANK(Q687),U687="-"),"",IF(ISNA(MATCH(U687,libtwolang,0)),FALSE,IF(AND(Z687=TRUE,INDEX(codetform,MATCH(Qualifikation!Q687,libtform,0))&gt;=10311000,INDEX(codetform,MATCH(Qualifikation!Q687,libtform,0))&lt;=10319900),IF(AND(INDEX(codetwolang,MATCH(Qualifikation!U687,libtwolang,0))&gt;=1,INDEX(codetwolang,MATCH(Qualifikation!U687,libtwolang,0))&lt;=999),TRUE,FALSE),IF(AND(INDEX(codetwolang,MATCH(Qualifikation!U687,libtwolang,0))&gt;=10,INDEX(codetwolang,MATCH(Qualifikation!U687,libtwolang,0))&lt;=99),FALSE,TRUE))))</f>
        <v/>
      </c>
      <c r="AE687" s="26" t="str">
        <f t="shared" si="239"/>
        <v/>
      </c>
      <c r="AF687" s="62" t="str">
        <f t="shared" si="226"/>
        <v/>
      </c>
    </row>
    <row r="688" spans="1:32" x14ac:dyDescent="0.2">
      <c r="A688" s="46" t="str">
        <f t="shared" si="240"/>
        <v/>
      </c>
      <c r="B688" s="46" t="str">
        <f t="shared" si="227"/>
        <v/>
      </c>
      <c r="C688" s="71" t="str">
        <f t="shared" si="228"/>
        <v/>
      </c>
      <c r="D688" s="62" t="str">
        <f t="shared" si="229"/>
        <v/>
      </c>
      <c r="E688" s="62" t="str">
        <f t="shared" si="230"/>
        <v/>
      </c>
      <c r="F688" s="72" t="str">
        <f t="shared" si="231"/>
        <v/>
      </c>
      <c r="G688" s="72" t="str">
        <f t="shared" si="232"/>
        <v/>
      </c>
      <c r="H688" s="63" t="str">
        <f t="shared" si="233"/>
        <v/>
      </c>
      <c r="I688" s="63" t="str">
        <f t="shared" si="234"/>
        <v/>
      </c>
      <c r="J688" s="70" t="str">
        <f t="shared" si="235"/>
        <v/>
      </c>
      <c r="K688" s="70" t="str">
        <f t="shared" si="236"/>
        <v/>
      </c>
      <c r="L688" s="122" t="str">
        <f t="shared" si="237"/>
        <v/>
      </c>
      <c r="M688" s="122" t="str">
        <f t="shared" si="238"/>
        <v/>
      </c>
      <c r="N688" s="121" t="str">
        <f>IF(B688&lt;&gt;"",IF(INDEX(ctrlage,B688)=TRUE,Lieferung!$B$15-(YEAR(INDEX(pgebdat,B688))),""),"")</f>
        <v/>
      </c>
      <c r="O688" s="115"/>
      <c r="P688" s="113"/>
      <c r="Q688" s="116"/>
      <c r="R688" s="149"/>
      <c r="S688" s="116"/>
      <c r="T688" s="116"/>
      <c r="U688" s="116"/>
      <c r="V688" s="113"/>
      <c r="W688" s="155" t="str">
        <f t="shared" si="241"/>
        <v/>
      </c>
      <c r="X688" s="26" t="str">
        <f t="shared" si="220"/>
        <v/>
      </c>
      <c r="Y688" s="26" t="str">
        <f t="shared" si="221"/>
        <v/>
      </c>
      <c r="Z688" s="26" t="str">
        <f t="shared" si="222"/>
        <v/>
      </c>
      <c r="AA688" s="26" t="str">
        <f t="shared" si="223"/>
        <v/>
      </c>
      <c r="AB688" s="26" t="str">
        <f t="shared" si="224"/>
        <v/>
      </c>
      <c r="AC688" s="26" t="str">
        <f t="shared" si="225"/>
        <v/>
      </c>
      <c r="AD688" s="26" t="str">
        <f>IF(OR(ISBLANK(U688),ISBLANK(Q688),U688="-"),"",IF(ISNA(MATCH(U688,libtwolang,0)),FALSE,IF(AND(Z688=TRUE,INDEX(codetform,MATCH(Qualifikation!Q688,libtform,0))&gt;=10311000,INDEX(codetform,MATCH(Qualifikation!Q688,libtform,0))&lt;=10319900),IF(AND(INDEX(codetwolang,MATCH(Qualifikation!U688,libtwolang,0))&gt;=1,INDEX(codetwolang,MATCH(Qualifikation!U688,libtwolang,0))&lt;=999),TRUE,FALSE),IF(AND(INDEX(codetwolang,MATCH(Qualifikation!U688,libtwolang,0))&gt;=10,INDEX(codetwolang,MATCH(Qualifikation!U688,libtwolang,0))&lt;=99),FALSE,TRUE))))</f>
        <v/>
      </c>
      <c r="AE688" s="26" t="str">
        <f t="shared" si="239"/>
        <v/>
      </c>
      <c r="AF688" s="62" t="str">
        <f t="shared" si="226"/>
        <v/>
      </c>
    </row>
    <row r="689" spans="1:32" x14ac:dyDescent="0.2">
      <c r="A689" s="46" t="str">
        <f t="shared" si="240"/>
        <v/>
      </c>
      <c r="B689" s="46" t="str">
        <f t="shared" si="227"/>
        <v/>
      </c>
      <c r="C689" s="71" t="str">
        <f t="shared" si="228"/>
        <v/>
      </c>
      <c r="D689" s="62" t="str">
        <f t="shared" si="229"/>
        <v/>
      </c>
      <c r="E689" s="62" t="str">
        <f t="shared" si="230"/>
        <v/>
      </c>
      <c r="F689" s="72" t="str">
        <f t="shared" si="231"/>
        <v/>
      </c>
      <c r="G689" s="72" t="str">
        <f t="shared" si="232"/>
        <v/>
      </c>
      <c r="H689" s="63" t="str">
        <f t="shared" si="233"/>
        <v/>
      </c>
      <c r="I689" s="63" t="str">
        <f t="shared" si="234"/>
        <v/>
      </c>
      <c r="J689" s="70" t="str">
        <f t="shared" si="235"/>
        <v/>
      </c>
      <c r="K689" s="70" t="str">
        <f t="shared" si="236"/>
        <v/>
      </c>
      <c r="L689" s="122" t="str">
        <f t="shared" si="237"/>
        <v/>
      </c>
      <c r="M689" s="122" t="str">
        <f t="shared" si="238"/>
        <v/>
      </c>
      <c r="N689" s="121" t="str">
        <f>IF(B689&lt;&gt;"",IF(INDEX(ctrlage,B689)=TRUE,Lieferung!$B$15-(YEAR(INDEX(pgebdat,B689))),""),"")</f>
        <v/>
      </c>
      <c r="O689" s="115"/>
      <c r="P689" s="113"/>
      <c r="Q689" s="116"/>
      <c r="R689" s="149"/>
      <c r="S689" s="116"/>
      <c r="T689" s="116"/>
      <c r="U689" s="116"/>
      <c r="V689" s="113"/>
      <c r="W689" s="155" t="str">
        <f t="shared" si="241"/>
        <v/>
      </c>
      <c r="X689" s="26" t="str">
        <f t="shared" si="220"/>
        <v/>
      </c>
      <c r="Y689" s="26" t="str">
        <f t="shared" si="221"/>
        <v/>
      </c>
      <c r="Z689" s="26" t="str">
        <f t="shared" si="222"/>
        <v/>
      </c>
      <c r="AA689" s="26" t="str">
        <f t="shared" si="223"/>
        <v/>
      </c>
      <c r="AB689" s="26" t="str">
        <f t="shared" si="224"/>
        <v/>
      </c>
      <c r="AC689" s="26" t="str">
        <f t="shared" si="225"/>
        <v/>
      </c>
      <c r="AD689" s="26" t="str">
        <f>IF(OR(ISBLANK(U689),ISBLANK(Q689),U689="-"),"",IF(ISNA(MATCH(U689,libtwolang,0)),FALSE,IF(AND(Z689=TRUE,INDEX(codetform,MATCH(Qualifikation!Q689,libtform,0))&gt;=10311000,INDEX(codetform,MATCH(Qualifikation!Q689,libtform,0))&lt;=10319900),IF(AND(INDEX(codetwolang,MATCH(Qualifikation!U689,libtwolang,0))&gt;=1,INDEX(codetwolang,MATCH(Qualifikation!U689,libtwolang,0))&lt;=999),TRUE,FALSE),IF(AND(INDEX(codetwolang,MATCH(Qualifikation!U689,libtwolang,0))&gt;=10,INDEX(codetwolang,MATCH(Qualifikation!U689,libtwolang,0))&lt;=99),FALSE,TRUE))))</f>
        <v/>
      </c>
      <c r="AE689" s="26" t="str">
        <f t="shared" si="239"/>
        <v/>
      </c>
      <c r="AF689" s="62" t="str">
        <f t="shared" si="226"/>
        <v/>
      </c>
    </row>
    <row r="690" spans="1:32" x14ac:dyDescent="0.2">
      <c r="A690" s="46" t="str">
        <f t="shared" si="240"/>
        <v/>
      </c>
      <c r="B690" s="46" t="str">
        <f t="shared" si="227"/>
        <v/>
      </c>
      <c r="C690" s="71" t="str">
        <f t="shared" si="228"/>
        <v/>
      </c>
      <c r="D690" s="62" t="str">
        <f t="shared" si="229"/>
        <v/>
      </c>
      <c r="E690" s="62" t="str">
        <f t="shared" si="230"/>
        <v/>
      </c>
      <c r="F690" s="72" t="str">
        <f t="shared" si="231"/>
        <v/>
      </c>
      <c r="G690" s="72" t="str">
        <f t="shared" si="232"/>
        <v/>
      </c>
      <c r="H690" s="63" t="str">
        <f t="shared" si="233"/>
        <v/>
      </c>
      <c r="I690" s="63" t="str">
        <f t="shared" si="234"/>
        <v/>
      </c>
      <c r="J690" s="70" t="str">
        <f t="shared" si="235"/>
        <v/>
      </c>
      <c r="K690" s="70" t="str">
        <f t="shared" si="236"/>
        <v/>
      </c>
      <c r="L690" s="122" t="str">
        <f t="shared" si="237"/>
        <v/>
      </c>
      <c r="M690" s="122" t="str">
        <f t="shared" si="238"/>
        <v/>
      </c>
      <c r="N690" s="121" t="str">
        <f>IF(B690&lt;&gt;"",IF(INDEX(ctrlage,B690)=TRUE,Lieferung!$B$15-(YEAR(INDEX(pgebdat,B690))),""),"")</f>
        <v/>
      </c>
      <c r="O690" s="115"/>
      <c r="P690" s="113"/>
      <c r="Q690" s="116"/>
      <c r="R690" s="149"/>
      <c r="S690" s="116"/>
      <c r="T690" s="116"/>
      <c r="U690" s="116"/>
      <c r="V690" s="113"/>
      <c r="W690" s="155" t="str">
        <f t="shared" si="241"/>
        <v/>
      </c>
      <c r="X690" s="26" t="str">
        <f t="shared" si="220"/>
        <v/>
      </c>
      <c r="Y690" s="26" t="str">
        <f t="shared" si="221"/>
        <v/>
      </c>
      <c r="Z690" s="26" t="str">
        <f t="shared" si="222"/>
        <v/>
      </c>
      <c r="AA690" s="26" t="str">
        <f t="shared" si="223"/>
        <v/>
      </c>
      <c r="AB690" s="26" t="str">
        <f t="shared" si="224"/>
        <v/>
      </c>
      <c r="AC690" s="26" t="str">
        <f t="shared" si="225"/>
        <v/>
      </c>
      <c r="AD690" s="26" t="str">
        <f>IF(OR(ISBLANK(U690),ISBLANK(Q690),U690="-"),"",IF(ISNA(MATCH(U690,libtwolang,0)),FALSE,IF(AND(Z690=TRUE,INDEX(codetform,MATCH(Qualifikation!Q690,libtform,0))&gt;=10311000,INDEX(codetform,MATCH(Qualifikation!Q690,libtform,0))&lt;=10319900),IF(AND(INDEX(codetwolang,MATCH(Qualifikation!U690,libtwolang,0))&gt;=1,INDEX(codetwolang,MATCH(Qualifikation!U690,libtwolang,0))&lt;=999),TRUE,FALSE),IF(AND(INDEX(codetwolang,MATCH(Qualifikation!U690,libtwolang,0))&gt;=10,INDEX(codetwolang,MATCH(Qualifikation!U690,libtwolang,0))&lt;=99),FALSE,TRUE))))</f>
        <v/>
      </c>
      <c r="AE690" s="26" t="str">
        <f t="shared" si="239"/>
        <v/>
      </c>
      <c r="AF690" s="62" t="str">
        <f t="shared" si="226"/>
        <v/>
      </c>
    </row>
    <row r="691" spans="1:32" x14ac:dyDescent="0.2">
      <c r="A691" s="46" t="str">
        <f t="shared" si="240"/>
        <v/>
      </c>
      <c r="B691" s="46" t="str">
        <f t="shared" si="227"/>
        <v/>
      </c>
      <c r="C691" s="71" t="str">
        <f t="shared" si="228"/>
        <v/>
      </c>
      <c r="D691" s="62" t="str">
        <f t="shared" si="229"/>
        <v/>
      </c>
      <c r="E691" s="62" t="str">
        <f t="shared" si="230"/>
        <v/>
      </c>
      <c r="F691" s="72" t="str">
        <f t="shared" si="231"/>
        <v/>
      </c>
      <c r="G691" s="72" t="str">
        <f t="shared" si="232"/>
        <v/>
      </c>
      <c r="H691" s="63" t="str">
        <f t="shared" si="233"/>
        <v/>
      </c>
      <c r="I691" s="63" t="str">
        <f t="shared" si="234"/>
        <v/>
      </c>
      <c r="J691" s="70" t="str">
        <f t="shared" si="235"/>
        <v/>
      </c>
      <c r="K691" s="70" t="str">
        <f t="shared" si="236"/>
        <v/>
      </c>
      <c r="L691" s="122" t="str">
        <f t="shared" si="237"/>
        <v/>
      </c>
      <c r="M691" s="122" t="str">
        <f t="shared" si="238"/>
        <v/>
      </c>
      <c r="N691" s="121" t="str">
        <f>IF(B691&lt;&gt;"",IF(INDEX(ctrlage,B691)=TRUE,Lieferung!$B$15-(YEAR(INDEX(pgebdat,B691))),""),"")</f>
        <v/>
      </c>
      <c r="O691" s="115"/>
      <c r="P691" s="113"/>
      <c r="Q691" s="116"/>
      <c r="R691" s="149"/>
      <c r="S691" s="116"/>
      <c r="T691" s="116"/>
      <c r="U691" s="116"/>
      <c r="V691" s="113"/>
      <c r="W691" s="155" t="str">
        <f t="shared" si="241"/>
        <v/>
      </c>
      <c r="X691" s="26" t="str">
        <f t="shared" si="220"/>
        <v/>
      </c>
      <c r="Y691" s="26" t="str">
        <f t="shared" si="221"/>
        <v/>
      </c>
      <c r="Z691" s="26" t="str">
        <f t="shared" si="222"/>
        <v/>
      </c>
      <c r="AA691" s="26" t="str">
        <f t="shared" si="223"/>
        <v/>
      </c>
      <c r="AB691" s="26" t="str">
        <f t="shared" si="224"/>
        <v/>
      </c>
      <c r="AC691" s="26" t="str">
        <f t="shared" si="225"/>
        <v/>
      </c>
      <c r="AD691" s="26" t="str">
        <f>IF(OR(ISBLANK(U691),ISBLANK(Q691),U691="-"),"",IF(ISNA(MATCH(U691,libtwolang,0)),FALSE,IF(AND(Z691=TRUE,INDEX(codetform,MATCH(Qualifikation!Q691,libtform,0))&gt;=10311000,INDEX(codetform,MATCH(Qualifikation!Q691,libtform,0))&lt;=10319900),IF(AND(INDEX(codetwolang,MATCH(Qualifikation!U691,libtwolang,0))&gt;=1,INDEX(codetwolang,MATCH(Qualifikation!U691,libtwolang,0))&lt;=999),TRUE,FALSE),IF(AND(INDEX(codetwolang,MATCH(Qualifikation!U691,libtwolang,0))&gt;=10,INDEX(codetwolang,MATCH(Qualifikation!U691,libtwolang,0))&lt;=99),FALSE,TRUE))))</f>
        <v/>
      </c>
      <c r="AE691" s="26" t="str">
        <f t="shared" si="239"/>
        <v/>
      </c>
      <c r="AF691" s="62" t="str">
        <f t="shared" si="226"/>
        <v/>
      </c>
    </row>
    <row r="692" spans="1:32" x14ac:dyDescent="0.2">
      <c r="A692" s="46" t="str">
        <f t="shared" si="240"/>
        <v/>
      </c>
      <c r="B692" s="46" t="str">
        <f t="shared" si="227"/>
        <v/>
      </c>
      <c r="C692" s="71" t="str">
        <f t="shared" si="228"/>
        <v/>
      </c>
      <c r="D692" s="62" t="str">
        <f t="shared" si="229"/>
        <v/>
      </c>
      <c r="E692" s="62" t="str">
        <f t="shared" si="230"/>
        <v/>
      </c>
      <c r="F692" s="72" t="str">
        <f t="shared" si="231"/>
        <v/>
      </c>
      <c r="G692" s="72" t="str">
        <f t="shared" si="232"/>
        <v/>
      </c>
      <c r="H692" s="63" t="str">
        <f t="shared" si="233"/>
        <v/>
      </c>
      <c r="I692" s="63" t="str">
        <f t="shared" si="234"/>
        <v/>
      </c>
      <c r="J692" s="70" t="str">
        <f t="shared" si="235"/>
        <v/>
      </c>
      <c r="K692" s="70" t="str">
        <f t="shared" si="236"/>
        <v/>
      </c>
      <c r="L692" s="122" t="str">
        <f t="shared" si="237"/>
        <v/>
      </c>
      <c r="M692" s="122" t="str">
        <f t="shared" si="238"/>
        <v/>
      </c>
      <c r="N692" s="121" t="str">
        <f>IF(B692&lt;&gt;"",IF(INDEX(ctrlage,B692)=TRUE,Lieferung!$B$15-(YEAR(INDEX(pgebdat,B692))),""),"")</f>
        <v/>
      </c>
      <c r="O692" s="115"/>
      <c r="P692" s="113"/>
      <c r="Q692" s="116"/>
      <c r="R692" s="149"/>
      <c r="S692" s="116"/>
      <c r="T692" s="116"/>
      <c r="U692" s="116"/>
      <c r="V692" s="113"/>
      <c r="W692" s="155" t="str">
        <f t="shared" si="241"/>
        <v/>
      </c>
      <c r="X692" s="26" t="str">
        <f t="shared" si="220"/>
        <v/>
      </c>
      <c r="Y692" s="26" t="str">
        <f t="shared" si="221"/>
        <v/>
      </c>
      <c r="Z692" s="26" t="str">
        <f t="shared" si="222"/>
        <v/>
      </c>
      <c r="AA692" s="26" t="str">
        <f t="shared" si="223"/>
        <v/>
      </c>
      <c r="AB692" s="26" t="str">
        <f t="shared" si="224"/>
        <v/>
      </c>
      <c r="AC692" s="26" t="str">
        <f t="shared" si="225"/>
        <v/>
      </c>
      <c r="AD692" s="26" t="str">
        <f>IF(OR(ISBLANK(U692),ISBLANK(Q692),U692="-"),"",IF(ISNA(MATCH(U692,libtwolang,0)),FALSE,IF(AND(Z692=TRUE,INDEX(codetform,MATCH(Qualifikation!Q692,libtform,0))&gt;=10311000,INDEX(codetform,MATCH(Qualifikation!Q692,libtform,0))&lt;=10319900),IF(AND(INDEX(codetwolang,MATCH(Qualifikation!U692,libtwolang,0))&gt;=1,INDEX(codetwolang,MATCH(Qualifikation!U692,libtwolang,0))&lt;=999),TRUE,FALSE),IF(AND(INDEX(codetwolang,MATCH(Qualifikation!U692,libtwolang,0))&gt;=10,INDEX(codetwolang,MATCH(Qualifikation!U692,libtwolang,0))&lt;=99),FALSE,TRUE))))</f>
        <v/>
      </c>
      <c r="AE692" s="26" t="str">
        <f t="shared" si="239"/>
        <v/>
      </c>
      <c r="AF692" s="62" t="str">
        <f t="shared" si="226"/>
        <v/>
      </c>
    </row>
    <row r="693" spans="1:32" x14ac:dyDescent="0.2">
      <c r="A693" s="46" t="str">
        <f t="shared" si="240"/>
        <v/>
      </c>
      <c r="B693" s="46" t="str">
        <f t="shared" si="227"/>
        <v/>
      </c>
      <c r="C693" s="71" t="str">
        <f t="shared" si="228"/>
        <v/>
      </c>
      <c r="D693" s="62" t="str">
        <f t="shared" si="229"/>
        <v/>
      </c>
      <c r="E693" s="62" t="str">
        <f t="shared" si="230"/>
        <v/>
      </c>
      <c r="F693" s="72" t="str">
        <f t="shared" si="231"/>
        <v/>
      </c>
      <c r="G693" s="72" t="str">
        <f t="shared" si="232"/>
        <v/>
      </c>
      <c r="H693" s="63" t="str">
        <f t="shared" si="233"/>
        <v/>
      </c>
      <c r="I693" s="63" t="str">
        <f t="shared" si="234"/>
        <v/>
      </c>
      <c r="J693" s="70" t="str">
        <f t="shared" si="235"/>
        <v/>
      </c>
      <c r="K693" s="70" t="str">
        <f t="shared" si="236"/>
        <v/>
      </c>
      <c r="L693" s="122" t="str">
        <f t="shared" si="237"/>
        <v/>
      </c>
      <c r="M693" s="122" t="str">
        <f t="shared" si="238"/>
        <v/>
      </c>
      <c r="N693" s="121" t="str">
        <f>IF(B693&lt;&gt;"",IF(INDEX(ctrlage,B693)=TRUE,Lieferung!$B$15-(YEAR(INDEX(pgebdat,B693))),""),"")</f>
        <v/>
      </c>
      <c r="O693" s="115"/>
      <c r="P693" s="113"/>
      <c r="Q693" s="116"/>
      <c r="R693" s="149"/>
      <c r="S693" s="116"/>
      <c r="T693" s="116"/>
      <c r="U693" s="116"/>
      <c r="V693" s="113"/>
      <c r="W693" s="155" t="str">
        <f t="shared" si="241"/>
        <v/>
      </c>
      <c r="X693" s="26" t="str">
        <f t="shared" si="220"/>
        <v/>
      </c>
      <c r="Y693" s="26" t="str">
        <f t="shared" si="221"/>
        <v/>
      </c>
      <c r="Z693" s="26" t="str">
        <f t="shared" si="222"/>
        <v/>
      </c>
      <c r="AA693" s="26" t="str">
        <f t="shared" si="223"/>
        <v/>
      </c>
      <c r="AB693" s="26" t="str">
        <f t="shared" si="224"/>
        <v/>
      </c>
      <c r="AC693" s="26" t="str">
        <f t="shared" si="225"/>
        <v/>
      </c>
      <c r="AD693" s="26" t="str">
        <f>IF(OR(ISBLANK(U693),ISBLANK(Q693),U693="-"),"",IF(ISNA(MATCH(U693,libtwolang,0)),FALSE,IF(AND(Z693=TRUE,INDEX(codetform,MATCH(Qualifikation!Q693,libtform,0))&gt;=10311000,INDEX(codetform,MATCH(Qualifikation!Q693,libtform,0))&lt;=10319900),IF(AND(INDEX(codetwolang,MATCH(Qualifikation!U693,libtwolang,0))&gt;=1,INDEX(codetwolang,MATCH(Qualifikation!U693,libtwolang,0))&lt;=999),TRUE,FALSE),IF(AND(INDEX(codetwolang,MATCH(Qualifikation!U693,libtwolang,0))&gt;=10,INDEX(codetwolang,MATCH(Qualifikation!U693,libtwolang,0))&lt;=99),FALSE,TRUE))))</f>
        <v/>
      </c>
      <c r="AE693" s="26" t="str">
        <f t="shared" si="239"/>
        <v/>
      </c>
      <c r="AF693" s="62" t="str">
        <f t="shared" si="226"/>
        <v/>
      </c>
    </row>
    <row r="694" spans="1:32" x14ac:dyDescent="0.2">
      <c r="A694" s="46" t="str">
        <f t="shared" si="240"/>
        <v/>
      </c>
      <c r="B694" s="46" t="str">
        <f t="shared" si="227"/>
        <v/>
      </c>
      <c r="C694" s="71" t="str">
        <f t="shared" si="228"/>
        <v/>
      </c>
      <c r="D694" s="62" t="str">
        <f t="shared" si="229"/>
        <v/>
      </c>
      <c r="E694" s="62" t="str">
        <f t="shared" si="230"/>
        <v/>
      </c>
      <c r="F694" s="72" t="str">
        <f t="shared" si="231"/>
        <v/>
      </c>
      <c r="G694" s="72" t="str">
        <f t="shared" si="232"/>
        <v/>
      </c>
      <c r="H694" s="63" t="str">
        <f t="shared" si="233"/>
        <v/>
      </c>
      <c r="I694" s="63" t="str">
        <f t="shared" si="234"/>
        <v/>
      </c>
      <c r="J694" s="70" t="str">
        <f t="shared" si="235"/>
        <v/>
      </c>
      <c r="K694" s="70" t="str">
        <f t="shared" si="236"/>
        <v/>
      </c>
      <c r="L694" s="122" t="str">
        <f t="shared" si="237"/>
        <v/>
      </c>
      <c r="M694" s="122" t="str">
        <f t="shared" si="238"/>
        <v/>
      </c>
      <c r="N694" s="121" t="str">
        <f>IF(B694&lt;&gt;"",IF(INDEX(ctrlage,B694)=TRUE,Lieferung!$B$15-(YEAR(INDEX(pgebdat,B694))),""),"")</f>
        <v/>
      </c>
      <c r="O694" s="115"/>
      <c r="P694" s="113"/>
      <c r="Q694" s="116"/>
      <c r="R694" s="149"/>
      <c r="S694" s="116"/>
      <c r="T694" s="116"/>
      <c r="U694" s="116"/>
      <c r="V694" s="113"/>
      <c r="W694" s="155" t="str">
        <f t="shared" si="241"/>
        <v/>
      </c>
      <c r="X694" s="26" t="str">
        <f t="shared" si="220"/>
        <v/>
      </c>
      <c r="Y694" s="26" t="str">
        <f t="shared" si="221"/>
        <v/>
      </c>
      <c r="Z694" s="26" t="str">
        <f t="shared" si="222"/>
        <v/>
      </c>
      <c r="AA694" s="26" t="str">
        <f t="shared" si="223"/>
        <v/>
      </c>
      <c r="AB694" s="26" t="str">
        <f t="shared" si="224"/>
        <v/>
      </c>
      <c r="AC694" s="26" t="str">
        <f t="shared" si="225"/>
        <v/>
      </c>
      <c r="AD694" s="26" t="str">
        <f>IF(OR(ISBLANK(U694),ISBLANK(Q694),U694="-"),"",IF(ISNA(MATCH(U694,libtwolang,0)),FALSE,IF(AND(Z694=TRUE,INDEX(codetform,MATCH(Qualifikation!Q694,libtform,0))&gt;=10311000,INDEX(codetform,MATCH(Qualifikation!Q694,libtform,0))&lt;=10319900),IF(AND(INDEX(codetwolang,MATCH(Qualifikation!U694,libtwolang,0))&gt;=1,INDEX(codetwolang,MATCH(Qualifikation!U694,libtwolang,0))&lt;=999),TRUE,FALSE),IF(AND(INDEX(codetwolang,MATCH(Qualifikation!U694,libtwolang,0))&gt;=10,INDEX(codetwolang,MATCH(Qualifikation!U694,libtwolang,0))&lt;=99),FALSE,TRUE))))</f>
        <v/>
      </c>
      <c r="AE694" s="26" t="str">
        <f t="shared" si="239"/>
        <v/>
      </c>
      <c r="AF694" s="62" t="str">
        <f t="shared" si="226"/>
        <v/>
      </c>
    </row>
    <row r="695" spans="1:32" x14ac:dyDescent="0.2">
      <c r="A695" s="46" t="str">
        <f t="shared" si="240"/>
        <v/>
      </c>
      <c r="B695" s="46" t="str">
        <f t="shared" si="227"/>
        <v/>
      </c>
      <c r="C695" s="71" t="str">
        <f t="shared" si="228"/>
        <v/>
      </c>
      <c r="D695" s="62" t="str">
        <f t="shared" si="229"/>
        <v/>
      </c>
      <c r="E695" s="62" t="str">
        <f t="shared" si="230"/>
        <v/>
      </c>
      <c r="F695" s="72" t="str">
        <f t="shared" si="231"/>
        <v/>
      </c>
      <c r="G695" s="72" t="str">
        <f t="shared" si="232"/>
        <v/>
      </c>
      <c r="H695" s="63" t="str">
        <f t="shared" si="233"/>
        <v/>
      </c>
      <c r="I695" s="63" t="str">
        <f t="shared" si="234"/>
        <v/>
      </c>
      <c r="J695" s="70" t="str">
        <f t="shared" si="235"/>
        <v/>
      </c>
      <c r="K695" s="70" t="str">
        <f t="shared" si="236"/>
        <v/>
      </c>
      <c r="L695" s="122" t="str">
        <f t="shared" si="237"/>
        <v/>
      </c>
      <c r="M695" s="122" t="str">
        <f t="shared" si="238"/>
        <v/>
      </c>
      <c r="N695" s="121" t="str">
        <f>IF(B695&lt;&gt;"",IF(INDEX(ctrlage,B695)=TRUE,Lieferung!$B$15-(YEAR(INDEX(pgebdat,B695))),""),"")</f>
        <v/>
      </c>
      <c r="O695" s="115"/>
      <c r="P695" s="113"/>
      <c r="Q695" s="116"/>
      <c r="R695" s="149"/>
      <c r="S695" s="116"/>
      <c r="T695" s="116"/>
      <c r="U695" s="116"/>
      <c r="V695" s="113"/>
      <c r="W695" s="155" t="str">
        <f t="shared" si="241"/>
        <v/>
      </c>
      <c r="X695" s="26" t="str">
        <f t="shared" si="220"/>
        <v/>
      </c>
      <c r="Y695" s="26" t="str">
        <f t="shared" si="221"/>
        <v/>
      </c>
      <c r="Z695" s="26" t="str">
        <f t="shared" si="222"/>
        <v/>
      </c>
      <c r="AA695" s="26" t="str">
        <f t="shared" si="223"/>
        <v/>
      </c>
      <c r="AB695" s="26" t="str">
        <f t="shared" si="224"/>
        <v/>
      </c>
      <c r="AC695" s="26" t="str">
        <f t="shared" si="225"/>
        <v/>
      </c>
      <c r="AD695" s="26" t="str">
        <f>IF(OR(ISBLANK(U695),ISBLANK(Q695),U695="-"),"",IF(ISNA(MATCH(U695,libtwolang,0)),FALSE,IF(AND(Z695=TRUE,INDEX(codetform,MATCH(Qualifikation!Q695,libtform,0))&gt;=10311000,INDEX(codetform,MATCH(Qualifikation!Q695,libtform,0))&lt;=10319900),IF(AND(INDEX(codetwolang,MATCH(Qualifikation!U695,libtwolang,0))&gt;=1,INDEX(codetwolang,MATCH(Qualifikation!U695,libtwolang,0))&lt;=999),TRUE,FALSE),IF(AND(INDEX(codetwolang,MATCH(Qualifikation!U695,libtwolang,0))&gt;=10,INDEX(codetwolang,MATCH(Qualifikation!U695,libtwolang,0))&lt;=99),FALSE,TRUE))))</f>
        <v/>
      </c>
      <c r="AE695" s="26" t="str">
        <f t="shared" si="239"/>
        <v/>
      </c>
      <c r="AF695" s="62" t="str">
        <f t="shared" si="226"/>
        <v/>
      </c>
    </row>
    <row r="696" spans="1:32" x14ac:dyDescent="0.2">
      <c r="A696" s="46" t="str">
        <f t="shared" si="240"/>
        <v/>
      </c>
      <c r="B696" s="46" t="str">
        <f t="shared" si="227"/>
        <v/>
      </c>
      <c r="C696" s="71" t="str">
        <f t="shared" si="228"/>
        <v/>
      </c>
      <c r="D696" s="62" t="str">
        <f t="shared" si="229"/>
        <v/>
      </c>
      <c r="E696" s="62" t="str">
        <f t="shared" si="230"/>
        <v/>
      </c>
      <c r="F696" s="72" t="str">
        <f t="shared" si="231"/>
        <v/>
      </c>
      <c r="G696" s="72" t="str">
        <f t="shared" si="232"/>
        <v/>
      </c>
      <c r="H696" s="63" t="str">
        <f t="shared" si="233"/>
        <v/>
      </c>
      <c r="I696" s="63" t="str">
        <f t="shared" si="234"/>
        <v/>
      </c>
      <c r="J696" s="70" t="str">
        <f t="shared" si="235"/>
        <v/>
      </c>
      <c r="K696" s="70" t="str">
        <f t="shared" si="236"/>
        <v/>
      </c>
      <c r="L696" s="122" t="str">
        <f t="shared" si="237"/>
        <v/>
      </c>
      <c r="M696" s="122" t="str">
        <f t="shared" si="238"/>
        <v/>
      </c>
      <c r="N696" s="121" t="str">
        <f>IF(B696&lt;&gt;"",IF(INDEX(ctrlage,B696)=TRUE,Lieferung!$B$15-(YEAR(INDEX(pgebdat,B696))),""),"")</f>
        <v/>
      </c>
      <c r="O696" s="115"/>
      <c r="P696" s="113"/>
      <c r="Q696" s="116"/>
      <c r="R696" s="149"/>
      <c r="S696" s="116"/>
      <c r="T696" s="116"/>
      <c r="U696" s="116"/>
      <c r="V696" s="113"/>
      <c r="W696" s="155" t="str">
        <f t="shared" si="241"/>
        <v/>
      </c>
      <c r="X696" s="26" t="str">
        <f t="shared" ref="X696:X759" si="242">IF(ISBLANK(O696),"",IF(OR(ISNA(MATCH(O696,persid,0)),O696="-"),FALSE,TRUE))</f>
        <v/>
      </c>
      <c r="Y696" s="26" t="str">
        <f t="shared" ref="Y696:Y759" si="243">IF(ISBLANK(P696),"",IF(OR(ISNA(MATCH(P696,libinst,0)),P696="-"),FALSE,TRUE))</f>
        <v/>
      </c>
      <c r="Z696" s="26" t="str">
        <f t="shared" ref="Z696:Z759" si="244">IF(ISBLANK(Q696),"",IF(OR(ISNA(MATCH(Q696,libtform,0)),Q696="-"),FALSE,TRUE))</f>
        <v/>
      </c>
      <c r="AA696" s="26" t="str">
        <f t="shared" ref="AA696:AA759" si="245">IF(ISBLANK(R696),"",IF(AND(R696 &gt; DATE(1925,1,1),R696 &lt; DATE(2100,1,1)),TRUE,FALSE))</f>
        <v/>
      </c>
      <c r="AB696" s="26" t="str">
        <f t="shared" ref="AB696:AB759" si="246">IF(ISBLANK(S696),"",IF(AND(S696 &gt;=1,S696 &lt;=9),TRUE,FALSE))</f>
        <v/>
      </c>
      <c r="AC696" s="26" t="str">
        <f t="shared" ref="AC696:AC759" si="247">IF(ISBLANK(T696),"",IF(OR(ISNA(MATCH(T696,libresult,0)),T696="-"),FALSE,TRUE))</f>
        <v/>
      </c>
      <c r="AD696" s="26" t="str">
        <f>IF(OR(ISBLANK(U696),ISBLANK(Q696),U696="-"),"",IF(ISNA(MATCH(U696,libtwolang,0)),FALSE,IF(AND(Z696=TRUE,INDEX(codetform,MATCH(Qualifikation!Q696,libtform,0))&gt;=10311000,INDEX(codetform,MATCH(Qualifikation!Q696,libtform,0))&lt;=10319900),IF(AND(INDEX(codetwolang,MATCH(Qualifikation!U696,libtwolang,0))&gt;=1,INDEX(codetwolang,MATCH(Qualifikation!U696,libtwolang,0))&lt;=999),TRUE,FALSE),IF(AND(INDEX(codetwolang,MATCH(Qualifikation!U696,libtwolang,0))&gt;=10,INDEX(codetwolang,MATCH(Qualifikation!U696,libtwolang,0))&lt;=99),FALSE,TRUE))))</f>
        <v/>
      </c>
      <c r="AE696" s="26" t="str">
        <f t="shared" si="239"/>
        <v/>
      </c>
      <c r="AF696" s="62" t="str">
        <f t="shared" ref="AF696:AF759" si="248">IF(A696="","",1)</f>
        <v/>
      </c>
    </row>
    <row r="697" spans="1:32" x14ac:dyDescent="0.2">
      <c r="A697" s="46" t="str">
        <f t="shared" si="240"/>
        <v/>
      </c>
      <c r="B697" s="46" t="str">
        <f t="shared" si="227"/>
        <v/>
      </c>
      <c r="C697" s="71" t="str">
        <f t="shared" si="228"/>
        <v/>
      </c>
      <c r="D697" s="62" t="str">
        <f t="shared" si="229"/>
        <v/>
      </c>
      <c r="E697" s="62" t="str">
        <f t="shared" si="230"/>
        <v/>
      </c>
      <c r="F697" s="72" t="str">
        <f t="shared" si="231"/>
        <v/>
      </c>
      <c r="G697" s="72" t="str">
        <f t="shared" si="232"/>
        <v/>
      </c>
      <c r="H697" s="63" t="str">
        <f t="shared" si="233"/>
        <v/>
      </c>
      <c r="I697" s="63" t="str">
        <f t="shared" si="234"/>
        <v/>
      </c>
      <c r="J697" s="70" t="str">
        <f t="shared" si="235"/>
        <v/>
      </c>
      <c r="K697" s="70" t="str">
        <f t="shared" si="236"/>
        <v/>
      </c>
      <c r="L697" s="122" t="str">
        <f t="shared" si="237"/>
        <v/>
      </c>
      <c r="M697" s="122" t="str">
        <f t="shared" si="238"/>
        <v/>
      </c>
      <c r="N697" s="121" t="str">
        <f>IF(B697&lt;&gt;"",IF(INDEX(ctrlage,B697)=TRUE,Lieferung!$B$15-(YEAR(INDEX(pgebdat,B697))),""),"")</f>
        <v/>
      </c>
      <c r="O697" s="115"/>
      <c r="P697" s="113"/>
      <c r="Q697" s="116"/>
      <c r="R697" s="149"/>
      <c r="S697" s="116"/>
      <c r="T697" s="116"/>
      <c r="U697" s="116"/>
      <c r="V697" s="113"/>
      <c r="W697" s="155" t="str">
        <f t="shared" si="241"/>
        <v/>
      </c>
      <c r="X697" s="26" t="str">
        <f t="shared" si="242"/>
        <v/>
      </c>
      <c r="Y697" s="26" t="str">
        <f t="shared" si="243"/>
        <v/>
      </c>
      <c r="Z697" s="26" t="str">
        <f t="shared" si="244"/>
        <v/>
      </c>
      <c r="AA697" s="26" t="str">
        <f t="shared" si="245"/>
        <v/>
      </c>
      <c r="AB697" s="26" t="str">
        <f t="shared" si="246"/>
        <v/>
      </c>
      <c r="AC697" s="26" t="str">
        <f t="shared" si="247"/>
        <v/>
      </c>
      <c r="AD697" s="26" t="str">
        <f>IF(OR(ISBLANK(U697),ISBLANK(Q697),U697="-"),"",IF(ISNA(MATCH(U697,libtwolang,0)),FALSE,IF(AND(Z697=TRUE,INDEX(codetform,MATCH(Qualifikation!Q697,libtform,0))&gt;=10311000,INDEX(codetform,MATCH(Qualifikation!Q697,libtform,0))&lt;=10319900),IF(AND(INDEX(codetwolang,MATCH(Qualifikation!U697,libtwolang,0))&gt;=1,INDEX(codetwolang,MATCH(Qualifikation!U697,libtwolang,0))&lt;=999),TRUE,FALSE),IF(AND(INDEX(codetwolang,MATCH(Qualifikation!U697,libtwolang,0))&gt;=10,INDEX(codetwolang,MATCH(Qualifikation!U697,libtwolang,0))&lt;=99),FALSE,TRUE))))</f>
        <v/>
      </c>
      <c r="AE697" s="26" t="str">
        <f t="shared" si="239"/>
        <v/>
      </c>
      <c r="AF697" s="62" t="str">
        <f t="shared" si="248"/>
        <v/>
      </c>
    </row>
    <row r="698" spans="1:32" x14ac:dyDescent="0.2">
      <c r="A698" s="46" t="str">
        <f t="shared" si="240"/>
        <v/>
      </c>
      <c r="B698" s="46" t="str">
        <f t="shared" si="227"/>
        <v/>
      </c>
      <c r="C698" s="71" t="str">
        <f t="shared" si="228"/>
        <v/>
      </c>
      <c r="D698" s="62" t="str">
        <f t="shared" si="229"/>
        <v/>
      </c>
      <c r="E698" s="62" t="str">
        <f t="shared" si="230"/>
        <v/>
      </c>
      <c r="F698" s="72" t="str">
        <f t="shared" si="231"/>
        <v/>
      </c>
      <c r="G698" s="72" t="str">
        <f t="shared" si="232"/>
        <v/>
      </c>
      <c r="H698" s="63" t="str">
        <f t="shared" si="233"/>
        <v/>
      </c>
      <c r="I698" s="63" t="str">
        <f t="shared" si="234"/>
        <v/>
      </c>
      <c r="J698" s="70" t="str">
        <f t="shared" si="235"/>
        <v/>
      </c>
      <c r="K698" s="70" t="str">
        <f t="shared" si="236"/>
        <v/>
      </c>
      <c r="L698" s="122" t="str">
        <f t="shared" si="237"/>
        <v/>
      </c>
      <c r="M698" s="122" t="str">
        <f t="shared" si="238"/>
        <v/>
      </c>
      <c r="N698" s="121" t="str">
        <f>IF(B698&lt;&gt;"",IF(INDEX(ctrlage,B698)=TRUE,Lieferung!$B$15-(YEAR(INDEX(pgebdat,B698))),""),"")</f>
        <v/>
      </c>
      <c r="O698" s="115"/>
      <c r="P698" s="113"/>
      <c r="Q698" s="116"/>
      <c r="R698" s="149"/>
      <c r="S698" s="116"/>
      <c r="T698" s="116"/>
      <c r="U698" s="116"/>
      <c r="V698" s="113"/>
      <c r="W698" s="155" t="str">
        <f t="shared" si="241"/>
        <v/>
      </c>
      <c r="X698" s="26" t="str">
        <f t="shared" si="242"/>
        <v/>
      </c>
      <c r="Y698" s="26" t="str">
        <f t="shared" si="243"/>
        <v/>
      </c>
      <c r="Z698" s="26" t="str">
        <f t="shared" si="244"/>
        <v/>
      </c>
      <c r="AA698" s="26" t="str">
        <f t="shared" si="245"/>
        <v/>
      </c>
      <c r="AB698" s="26" t="str">
        <f t="shared" si="246"/>
        <v/>
      </c>
      <c r="AC698" s="26" t="str">
        <f t="shared" si="247"/>
        <v/>
      </c>
      <c r="AD698" s="26" t="str">
        <f>IF(OR(ISBLANK(U698),ISBLANK(Q698),U698="-"),"",IF(ISNA(MATCH(U698,libtwolang,0)),FALSE,IF(AND(Z698=TRUE,INDEX(codetform,MATCH(Qualifikation!Q698,libtform,0))&gt;=10311000,INDEX(codetform,MATCH(Qualifikation!Q698,libtform,0))&lt;=10319900),IF(AND(INDEX(codetwolang,MATCH(Qualifikation!U698,libtwolang,0))&gt;=1,INDEX(codetwolang,MATCH(Qualifikation!U698,libtwolang,0))&lt;=999),TRUE,FALSE),IF(AND(INDEX(codetwolang,MATCH(Qualifikation!U698,libtwolang,0))&gt;=10,INDEX(codetwolang,MATCH(Qualifikation!U698,libtwolang,0))&lt;=99),FALSE,TRUE))))</f>
        <v/>
      </c>
      <c r="AE698" s="26" t="str">
        <f t="shared" si="239"/>
        <v/>
      </c>
      <c r="AF698" s="62" t="str">
        <f t="shared" si="248"/>
        <v/>
      </c>
    </row>
    <row r="699" spans="1:32" x14ac:dyDescent="0.2">
      <c r="A699" s="46" t="str">
        <f t="shared" si="240"/>
        <v/>
      </c>
      <c r="B699" s="46" t="str">
        <f t="shared" si="227"/>
        <v/>
      </c>
      <c r="C699" s="71" t="str">
        <f t="shared" si="228"/>
        <v/>
      </c>
      <c r="D699" s="62" t="str">
        <f t="shared" si="229"/>
        <v/>
      </c>
      <c r="E699" s="62" t="str">
        <f t="shared" si="230"/>
        <v/>
      </c>
      <c r="F699" s="72" t="str">
        <f t="shared" si="231"/>
        <v/>
      </c>
      <c r="G699" s="72" t="str">
        <f t="shared" si="232"/>
        <v/>
      </c>
      <c r="H699" s="63" t="str">
        <f t="shared" si="233"/>
        <v/>
      </c>
      <c r="I699" s="63" t="str">
        <f t="shared" si="234"/>
        <v/>
      </c>
      <c r="J699" s="70" t="str">
        <f t="shared" si="235"/>
        <v/>
      </c>
      <c r="K699" s="70" t="str">
        <f t="shared" si="236"/>
        <v/>
      </c>
      <c r="L699" s="122" t="str">
        <f t="shared" si="237"/>
        <v/>
      </c>
      <c r="M699" s="122" t="str">
        <f t="shared" si="238"/>
        <v/>
      </c>
      <c r="N699" s="121" t="str">
        <f>IF(B699&lt;&gt;"",IF(INDEX(ctrlage,B699)=TRUE,Lieferung!$B$15-(YEAR(INDEX(pgebdat,B699))),""),"")</f>
        <v/>
      </c>
      <c r="O699" s="115"/>
      <c r="P699" s="113"/>
      <c r="Q699" s="116"/>
      <c r="R699" s="149"/>
      <c r="S699" s="116"/>
      <c r="T699" s="116"/>
      <c r="U699" s="116"/>
      <c r="V699" s="113"/>
      <c r="W699" s="155" t="str">
        <f t="shared" si="241"/>
        <v/>
      </c>
      <c r="X699" s="26" t="str">
        <f t="shared" si="242"/>
        <v/>
      </c>
      <c r="Y699" s="26" t="str">
        <f t="shared" si="243"/>
        <v/>
      </c>
      <c r="Z699" s="26" t="str">
        <f t="shared" si="244"/>
        <v/>
      </c>
      <c r="AA699" s="26" t="str">
        <f t="shared" si="245"/>
        <v/>
      </c>
      <c r="AB699" s="26" t="str">
        <f t="shared" si="246"/>
        <v/>
      </c>
      <c r="AC699" s="26" t="str">
        <f t="shared" si="247"/>
        <v/>
      </c>
      <c r="AD699" s="26" t="str">
        <f>IF(OR(ISBLANK(U699),ISBLANK(Q699),U699="-"),"",IF(ISNA(MATCH(U699,libtwolang,0)),FALSE,IF(AND(Z699=TRUE,INDEX(codetform,MATCH(Qualifikation!Q699,libtform,0))&gt;=10311000,INDEX(codetform,MATCH(Qualifikation!Q699,libtform,0))&lt;=10319900),IF(AND(INDEX(codetwolang,MATCH(Qualifikation!U699,libtwolang,0))&gt;=1,INDEX(codetwolang,MATCH(Qualifikation!U699,libtwolang,0))&lt;=999),TRUE,FALSE),IF(AND(INDEX(codetwolang,MATCH(Qualifikation!U699,libtwolang,0))&gt;=10,INDEX(codetwolang,MATCH(Qualifikation!U699,libtwolang,0))&lt;=99),FALSE,TRUE))))</f>
        <v/>
      </c>
      <c r="AE699" s="26" t="str">
        <f t="shared" si="239"/>
        <v/>
      </c>
      <c r="AF699" s="62" t="str">
        <f t="shared" si="248"/>
        <v/>
      </c>
    </row>
    <row r="700" spans="1:32" x14ac:dyDescent="0.2">
      <c r="A700" s="46" t="str">
        <f t="shared" si="240"/>
        <v/>
      </c>
      <c r="B700" s="46" t="str">
        <f t="shared" si="227"/>
        <v/>
      </c>
      <c r="C700" s="71" t="str">
        <f t="shared" si="228"/>
        <v/>
      </c>
      <c r="D700" s="62" t="str">
        <f t="shared" si="229"/>
        <v/>
      </c>
      <c r="E700" s="62" t="str">
        <f t="shared" si="230"/>
        <v/>
      </c>
      <c r="F700" s="72" t="str">
        <f t="shared" si="231"/>
        <v/>
      </c>
      <c r="G700" s="72" t="str">
        <f t="shared" si="232"/>
        <v/>
      </c>
      <c r="H700" s="63" t="str">
        <f t="shared" si="233"/>
        <v/>
      </c>
      <c r="I700" s="63" t="str">
        <f t="shared" si="234"/>
        <v/>
      </c>
      <c r="J700" s="70" t="str">
        <f t="shared" si="235"/>
        <v/>
      </c>
      <c r="K700" s="70" t="str">
        <f t="shared" si="236"/>
        <v/>
      </c>
      <c r="L700" s="122" t="str">
        <f t="shared" si="237"/>
        <v/>
      </c>
      <c r="M700" s="122" t="str">
        <f t="shared" si="238"/>
        <v/>
      </c>
      <c r="N700" s="121" t="str">
        <f>IF(B700&lt;&gt;"",IF(INDEX(ctrlage,B700)=TRUE,Lieferung!$B$15-(YEAR(INDEX(pgebdat,B700))),""),"")</f>
        <v/>
      </c>
      <c r="O700" s="115"/>
      <c r="P700" s="113"/>
      <c r="Q700" s="116"/>
      <c r="R700" s="149"/>
      <c r="S700" s="116"/>
      <c r="T700" s="116"/>
      <c r="U700" s="116"/>
      <c r="V700" s="113"/>
      <c r="W700" s="155" t="str">
        <f t="shared" si="241"/>
        <v/>
      </c>
      <c r="X700" s="26" t="str">
        <f t="shared" si="242"/>
        <v/>
      </c>
      <c r="Y700" s="26" t="str">
        <f t="shared" si="243"/>
        <v/>
      </c>
      <c r="Z700" s="26" t="str">
        <f t="shared" si="244"/>
        <v/>
      </c>
      <c r="AA700" s="26" t="str">
        <f t="shared" si="245"/>
        <v/>
      </c>
      <c r="AB700" s="26" t="str">
        <f t="shared" si="246"/>
        <v/>
      </c>
      <c r="AC700" s="26" t="str">
        <f t="shared" si="247"/>
        <v/>
      </c>
      <c r="AD700" s="26" t="str">
        <f>IF(OR(ISBLANK(U700),ISBLANK(Q700),U700="-"),"",IF(ISNA(MATCH(U700,libtwolang,0)),FALSE,IF(AND(Z700=TRUE,INDEX(codetform,MATCH(Qualifikation!Q700,libtform,0))&gt;=10311000,INDEX(codetform,MATCH(Qualifikation!Q700,libtform,0))&lt;=10319900),IF(AND(INDEX(codetwolang,MATCH(Qualifikation!U700,libtwolang,0))&gt;=1,INDEX(codetwolang,MATCH(Qualifikation!U700,libtwolang,0))&lt;=999),TRUE,FALSE),IF(AND(INDEX(codetwolang,MATCH(Qualifikation!U700,libtwolang,0))&gt;=10,INDEX(codetwolang,MATCH(Qualifikation!U700,libtwolang,0))&lt;=99),FALSE,TRUE))))</f>
        <v/>
      </c>
      <c r="AE700" s="26" t="str">
        <f t="shared" si="239"/>
        <v/>
      </c>
      <c r="AF700" s="62" t="str">
        <f t="shared" si="248"/>
        <v/>
      </c>
    </row>
    <row r="701" spans="1:32" x14ac:dyDescent="0.2">
      <c r="A701" s="46" t="str">
        <f t="shared" si="240"/>
        <v/>
      </c>
      <c r="B701" s="46" t="str">
        <f t="shared" si="227"/>
        <v/>
      </c>
      <c r="C701" s="71" t="str">
        <f t="shared" si="228"/>
        <v/>
      </c>
      <c r="D701" s="62" t="str">
        <f t="shared" si="229"/>
        <v/>
      </c>
      <c r="E701" s="62" t="str">
        <f t="shared" si="230"/>
        <v/>
      </c>
      <c r="F701" s="72" t="str">
        <f t="shared" si="231"/>
        <v/>
      </c>
      <c r="G701" s="72" t="str">
        <f t="shared" si="232"/>
        <v/>
      </c>
      <c r="H701" s="63" t="str">
        <f t="shared" si="233"/>
        <v/>
      </c>
      <c r="I701" s="63" t="str">
        <f t="shared" si="234"/>
        <v/>
      </c>
      <c r="J701" s="70" t="str">
        <f t="shared" si="235"/>
        <v/>
      </c>
      <c r="K701" s="70" t="str">
        <f t="shared" si="236"/>
        <v/>
      </c>
      <c r="L701" s="122" t="str">
        <f t="shared" si="237"/>
        <v/>
      </c>
      <c r="M701" s="122" t="str">
        <f t="shared" si="238"/>
        <v/>
      </c>
      <c r="N701" s="121" t="str">
        <f>IF(B701&lt;&gt;"",IF(INDEX(ctrlage,B701)=TRUE,Lieferung!$B$15-(YEAR(INDEX(pgebdat,B701))),""),"")</f>
        <v/>
      </c>
      <c r="O701" s="115"/>
      <c r="P701" s="113"/>
      <c r="Q701" s="116"/>
      <c r="R701" s="149"/>
      <c r="S701" s="116"/>
      <c r="T701" s="116"/>
      <c r="U701" s="116"/>
      <c r="V701" s="113"/>
      <c r="W701" s="155" t="str">
        <f t="shared" si="241"/>
        <v/>
      </c>
      <c r="X701" s="26" t="str">
        <f t="shared" si="242"/>
        <v/>
      </c>
      <c r="Y701" s="26" t="str">
        <f t="shared" si="243"/>
        <v/>
      </c>
      <c r="Z701" s="26" t="str">
        <f t="shared" si="244"/>
        <v/>
      </c>
      <c r="AA701" s="26" t="str">
        <f t="shared" si="245"/>
        <v/>
      </c>
      <c r="AB701" s="26" t="str">
        <f t="shared" si="246"/>
        <v/>
      </c>
      <c r="AC701" s="26" t="str">
        <f t="shared" si="247"/>
        <v/>
      </c>
      <c r="AD701" s="26" t="str">
        <f>IF(OR(ISBLANK(U701),ISBLANK(Q701),U701="-"),"",IF(ISNA(MATCH(U701,libtwolang,0)),FALSE,IF(AND(Z701=TRUE,INDEX(codetform,MATCH(Qualifikation!Q701,libtform,0))&gt;=10311000,INDEX(codetform,MATCH(Qualifikation!Q701,libtform,0))&lt;=10319900),IF(AND(INDEX(codetwolang,MATCH(Qualifikation!U701,libtwolang,0))&gt;=1,INDEX(codetwolang,MATCH(Qualifikation!U701,libtwolang,0))&lt;=999),TRUE,FALSE),IF(AND(INDEX(codetwolang,MATCH(Qualifikation!U701,libtwolang,0))&gt;=10,INDEX(codetwolang,MATCH(Qualifikation!U701,libtwolang,0))&lt;=99),FALSE,TRUE))))</f>
        <v/>
      </c>
      <c r="AE701" s="26" t="str">
        <f t="shared" si="239"/>
        <v/>
      </c>
      <c r="AF701" s="62" t="str">
        <f t="shared" si="248"/>
        <v/>
      </c>
    </row>
    <row r="702" spans="1:32" x14ac:dyDescent="0.2">
      <c r="A702" s="46" t="str">
        <f t="shared" si="240"/>
        <v/>
      </c>
      <c r="B702" s="46" t="str">
        <f t="shared" si="227"/>
        <v/>
      </c>
      <c r="C702" s="71" t="str">
        <f t="shared" si="228"/>
        <v/>
      </c>
      <c r="D702" s="62" t="str">
        <f t="shared" si="229"/>
        <v/>
      </c>
      <c r="E702" s="62" t="str">
        <f t="shared" si="230"/>
        <v/>
      </c>
      <c r="F702" s="72" t="str">
        <f t="shared" si="231"/>
        <v/>
      </c>
      <c r="G702" s="72" t="str">
        <f t="shared" si="232"/>
        <v/>
      </c>
      <c r="H702" s="63" t="str">
        <f t="shared" si="233"/>
        <v/>
      </c>
      <c r="I702" s="63" t="str">
        <f t="shared" si="234"/>
        <v/>
      </c>
      <c r="J702" s="70" t="str">
        <f t="shared" si="235"/>
        <v/>
      </c>
      <c r="K702" s="70" t="str">
        <f t="shared" si="236"/>
        <v/>
      </c>
      <c r="L702" s="122" t="str">
        <f t="shared" si="237"/>
        <v/>
      </c>
      <c r="M702" s="122" t="str">
        <f t="shared" si="238"/>
        <v/>
      </c>
      <c r="N702" s="121" t="str">
        <f>IF(B702&lt;&gt;"",IF(INDEX(ctrlage,B702)=TRUE,Lieferung!$B$15-(YEAR(INDEX(pgebdat,B702))),""),"")</f>
        <v/>
      </c>
      <c r="O702" s="115"/>
      <c r="P702" s="113"/>
      <c r="Q702" s="116"/>
      <c r="R702" s="149"/>
      <c r="S702" s="116"/>
      <c r="T702" s="116"/>
      <c r="U702" s="116"/>
      <c r="V702" s="113"/>
      <c r="W702" s="155" t="str">
        <f t="shared" si="241"/>
        <v/>
      </c>
      <c r="X702" s="26" t="str">
        <f t="shared" si="242"/>
        <v/>
      </c>
      <c r="Y702" s="26" t="str">
        <f t="shared" si="243"/>
        <v/>
      </c>
      <c r="Z702" s="26" t="str">
        <f t="shared" si="244"/>
        <v/>
      </c>
      <c r="AA702" s="26" t="str">
        <f t="shared" si="245"/>
        <v/>
      </c>
      <c r="AB702" s="26" t="str">
        <f t="shared" si="246"/>
        <v/>
      </c>
      <c r="AC702" s="26" t="str">
        <f t="shared" si="247"/>
        <v/>
      </c>
      <c r="AD702" s="26" t="str">
        <f>IF(OR(ISBLANK(U702),ISBLANK(Q702),U702="-"),"",IF(ISNA(MATCH(U702,libtwolang,0)),FALSE,IF(AND(Z702=TRUE,INDEX(codetform,MATCH(Qualifikation!Q702,libtform,0))&gt;=10311000,INDEX(codetform,MATCH(Qualifikation!Q702,libtform,0))&lt;=10319900),IF(AND(INDEX(codetwolang,MATCH(Qualifikation!U702,libtwolang,0))&gt;=1,INDEX(codetwolang,MATCH(Qualifikation!U702,libtwolang,0))&lt;=999),TRUE,FALSE),IF(AND(INDEX(codetwolang,MATCH(Qualifikation!U702,libtwolang,0))&gt;=10,INDEX(codetwolang,MATCH(Qualifikation!U702,libtwolang,0))&lt;=99),FALSE,TRUE))))</f>
        <v/>
      </c>
      <c r="AE702" s="26" t="str">
        <f t="shared" si="239"/>
        <v/>
      </c>
      <c r="AF702" s="62" t="str">
        <f t="shared" si="248"/>
        <v/>
      </c>
    </row>
    <row r="703" spans="1:32" x14ac:dyDescent="0.2">
      <c r="A703" s="46" t="str">
        <f t="shared" si="240"/>
        <v/>
      </c>
      <c r="B703" s="46" t="str">
        <f t="shared" si="227"/>
        <v/>
      </c>
      <c r="C703" s="71" t="str">
        <f t="shared" si="228"/>
        <v/>
      </c>
      <c r="D703" s="62" t="str">
        <f t="shared" si="229"/>
        <v/>
      </c>
      <c r="E703" s="62" t="str">
        <f t="shared" si="230"/>
        <v/>
      </c>
      <c r="F703" s="72" t="str">
        <f t="shared" si="231"/>
        <v/>
      </c>
      <c r="G703" s="72" t="str">
        <f t="shared" si="232"/>
        <v/>
      </c>
      <c r="H703" s="63" t="str">
        <f t="shared" si="233"/>
        <v/>
      </c>
      <c r="I703" s="63" t="str">
        <f t="shared" si="234"/>
        <v/>
      </c>
      <c r="J703" s="70" t="str">
        <f t="shared" si="235"/>
        <v/>
      </c>
      <c r="K703" s="70" t="str">
        <f t="shared" si="236"/>
        <v/>
      </c>
      <c r="L703" s="122" t="str">
        <f t="shared" si="237"/>
        <v/>
      </c>
      <c r="M703" s="122" t="str">
        <f t="shared" si="238"/>
        <v/>
      </c>
      <c r="N703" s="121" t="str">
        <f>IF(B703&lt;&gt;"",IF(INDEX(ctrlage,B703)=TRUE,Lieferung!$B$15-(YEAR(INDEX(pgebdat,B703))),""),"")</f>
        <v/>
      </c>
      <c r="O703" s="115"/>
      <c r="P703" s="113"/>
      <c r="Q703" s="116"/>
      <c r="R703" s="149"/>
      <c r="S703" s="116"/>
      <c r="T703" s="116"/>
      <c r="U703" s="116"/>
      <c r="V703" s="113"/>
      <c r="W703" s="155" t="str">
        <f t="shared" si="241"/>
        <v/>
      </c>
      <c r="X703" s="26" t="str">
        <f t="shared" si="242"/>
        <v/>
      </c>
      <c r="Y703" s="26" t="str">
        <f t="shared" si="243"/>
        <v/>
      </c>
      <c r="Z703" s="26" t="str">
        <f t="shared" si="244"/>
        <v/>
      </c>
      <c r="AA703" s="26" t="str">
        <f t="shared" si="245"/>
        <v/>
      </c>
      <c r="AB703" s="26" t="str">
        <f t="shared" si="246"/>
        <v/>
      </c>
      <c r="AC703" s="26" t="str">
        <f t="shared" si="247"/>
        <v/>
      </c>
      <c r="AD703" s="26" t="str">
        <f>IF(OR(ISBLANK(U703),ISBLANK(Q703),U703="-"),"",IF(ISNA(MATCH(U703,libtwolang,0)),FALSE,IF(AND(Z703=TRUE,INDEX(codetform,MATCH(Qualifikation!Q703,libtform,0))&gt;=10311000,INDEX(codetform,MATCH(Qualifikation!Q703,libtform,0))&lt;=10319900),IF(AND(INDEX(codetwolang,MATCH(Qualifikation!U703,libtwolang,0))&gt;=1,INDEX(codetwolang,MATCH(Qualifikation!U703,libtwolang,0))&lt;=999),TRUE,FALSE),IF(AND(INDEX(codetwolang,MATCH(Qualifikation!U703,libtwolang,0))&gt;=10,INDEX(codetwolang,MATCH(Qualifikation!U703,libtwolang,0))&lt;=99),FALSE,TRUE))))</f>
        <v/>
      </c>
      <c r="AE703" s="26" t="str">
        <f t="shared" si="239"/>
        <v/>
      </c>
      <c r="AF703" s="62" t="str">
        <f t="shared" si="248"/>
        <v/>
      </c>
    </row>
    <row r="704" spans="1:32" x14ac:dyDescent="0.2">
      <c r="A704" s="46" t="str">
        <f t="shared" si="240"/>
        <v/>
      </c>
      <c r="B704" s="46" t="str">
        <f t="shared" si="227"/>
        <v/>
      </c>
      <c r="C704" s="71" t="str">
        <f t="shared" si="228"/>
        <v/>
      </c>
      <c r="D704" s="62" t="str">
        <f t="shared" si="229"/>
        <v/>
      </c>
      <c r="E704" s="62" t="str">
        <f t="shared" si="230"/>
        <v/>
      </c>
      <c r="F704" s="72" t="str">
        <f t="shared" si="231"/>
        <v/>
      </c>
      <c r="G704" s="72" t="str">
        <f t="shared" si="232"/>
        <v/>
      </c>
      <c r="H704" s="63" t="str">
        <f t="shared" si="233"/>
        <v/>
      </c>
      <c r="I704" s="63" t="str">
        <f t="shared" si="234"/>
        <v/>
      </c>
      <c r="J704" s="70" t="str">
        <f t="shared" si="235"/>
        <v/>
      </c>
      <c r="K704" s="70" t="str">
        <f t="shared" si="236"/>
        <v/>
      </c>
      <c r="L704" s="122" t="str">
        <f t="shared" si="237"/>
        <v/>
      </c>
      <c r="M704" s="122" t="str">
        <f t="shared" si="238"/>
        <v/>
      </c>
      <c r="N704" s="121" t="str">
        <f>IF(B704&lt;&gt;"",IF(INDEX(ctrlage,B704)=TRUE,Lieferung!$B$15-(YEAR(INDEX(pgebdat,B704))),""),"")</f>
        <v/>
      </c>
      <c r="O704" s="115"/>
      <c r="P704" s="113"/>
      <c r="Q704" s="116"/>
      <c r="R704" s="149"/>
      <c r="S704" s="116"/>
      <c r="T704" s="116"/>
      <c r="U704" s="116"/>
      <c r="V704" s="113"/>
      <c r="W704" s="155" t="str">
        <f t="shared" si="241"/>
        <v/>
      </c>
      <c r="X704" s="26" t="str">
        <f t="shared" si="242"/>
        <v/>
      </c>
      <c r="Y704" s="26" t="str">
        <f t="shared" si="243"/>
        <v/>
      </c>
      <c r="Z704" s="26" t="str">
        <f t="shared" si="244"/>
        <v/>
      </c>
      <c r="AA704" s="26" t="str">
        <f t="shared" si="245"/>
        <v/>
      </c>
      <c r="AB704" s="26" t="str">
        <f t="shared" si="246"/>
        <v/>
      </c>
      <c r="AC704" s="26" t="str">
        <f t="shared" si="247"/>
        <v/>
      </c>
      <c r="AD704" s="26" t="str">
        <f>IF(OR(ISBLANK(U704),ISBLANK(Q704),U704="-"),"",IF(ISNA(MATCH(U704,libtwolang,0)),FALSE,IF(AND(Z704=TRUE,INDEX(codetform,MATCH(Qualifikation!Q704,libtform,0))&gt;=10311000,INDEX(codetform,MATCH(Qualifikation!Q704,libtform,0))&lt;=10319900),IF(AND(INDEX(codetwolang,MATCH(Qualifikation!U704,libtwolang,0))&gt;=1,INDEX(codetwolang,MATCH(Qualifikation!U704,libtwolang,0))&lt;=999),TRUE,FALSE),IF(AND(INDEX(codetwolang,MATCH(Qualifikation!U704,libtwolang,0))&gt;=10,INDEX(codetwolang,MATCH(Qualifikation!U704,libtwolang,0))&lt;=99),FALSE,TRUE))))</f>
        <v/>
      </c>
      <c r="AE704" s="26" t="str">
        <f t="shared" si="239"/>
        <v/>
      </c>
      <c r="AF704" s="62" t="str">
        <f t="shared" si="248"/>
        <v/>
      </c>
    </row>
    <row r="705" spans="1:32" x14ac:dyDescent="0.2">
      <c r="A705" s="46" t="str">
        <f t="shared" si="240"/>
        <v/>
      </c>
      <c r="B705" s="46" t="str">
        <f t="shared" si="227"/>
        <v/>
      </c>
      <c r="C705" s="71" t="str">
        <f t="shared" si="228"/>
        <v/>
      </c>
      <c r="D705" s="62" t="str">
        <f t="shared" si="229"/>
        <v/>
      </c>
      <c r="E705" s="62" t="str">
        <f t="shared" si="230"/>
        <v/>
      </c>
      <c r="F705" s="72" t="str">
        <f t="shared" si="231"/>
        <v/>
      </c>
      <c r="G705" s="72" t="str">
        <f t="shared" si="232"/>
        <v/>
      </c>
      <c r="H705" s="63" t="str">
        <f t="shared" si="233"/>
        <v/>
      </c>
      <c r="I705" s="63" t="str">
        <f t="shared" si="234"/>
        <v/>
      </c>
      <c r="J705" s="70" t="str">
        <f t="shared" si="235"/>
        <v/>
      </c>
      <c r="K705" s="70" t="str">
        <f t="shared" si="236"/>
        <v/>
      </c>
      <c r="L705" s="122" t="str">
        <f t="shared" si="237"/>
        <v/>
      </c>
      <c r="M705" s="122" t="str">
        <f t="shared" si="238"/>
        <v/>
      </c>
      <c r="N705" s="121" t="str">
        <f>IF(B705&lt;&gt;"",IF(INDEX(ctrlage,B705)=TRUE,Lieferung!$B$15-(YEAR(INDEX(pgebdat,B705))),""),"")</f>
        <v/>
      </c>
      <c r="O705" s="115"/>
      <c r="P705" s="113"/>
      <c r="Q705" s="116"/>
      <c r="R705" s="149"/>
      <c r="S705" s="116"/>
      <c r="T705" s="116"/>
      <c r="U705" s="116"/>
      <c r="V705" s="113"/>
      <c r="W705" s="155" t="str">
        <f t="shared" si="241"/>
        <v/>
      </c>
      <c r="X705" s="26" t="str">
        <f t="shared" si="242"/>
        <v/>
      </c>
      <c r="Y705" s="26" t="str">
        <f t="shared" si="243"/>
        <v/>
      </c>
      <c r="Z705" s="26" t="str">
        <f t="shared" si="244"/>
        <v/>
      </c>
      <c r="AA705" s="26" t="str">
        <f t="shared" si="245"/>
        <v/>
      </c>
      <c r="AB705" s="26" t="str">
        <f t="shared" si="246"/>
        <v/>
      </c>
      <c r="AC705" s="26" t="str">
        <f t="shared" si="247"/>
        <v/>
      </c>
      <c r="AD705" s="26" t="str">
        <f>IF(OR(ISBLANK(U705),ISBLANK(Q705),U705="-"),"",IF(ISNA(MATCH(U705,libtwolang,0)),FALSE,IF(AND(Z705=TRUE,INDEX(codetform,MATCH(Qualifikation!Q705,libtform,0))&gt;=10311000,INDEX(codetform,MATCH(Qualifikation!Q705,libtform,0))&lt;=10319900),IF(AND(INDEX(codetwolang,MATCH(Qualifikation!U705,libtwolang,0))&gt;=1,INDEX(codetwolang,MATCH(Qualifikation!U705,libtwolang,0))&lt;=999),TRUE,FALSE),IF(AND(INDEX(codetwolang,MATCH(Qualifikation!U705,libtwolang,0))&gt;=10,INDEX(codetwolang,MATCH(Qualifikation!U705,libtwolang,0))&lt;=99),FALSE,TRUE))))</f>
        <v/>
      </c>
      <c r="AE705" s="26" t="str">
        <f t="shared" si="239"/>
        <v/>
      </c>
      <c r="AF705" s="62" t="str">
        <f t="shared" si="248"/>
        <v/>
      </c>
    </row>
    <row r="706" spans="1:32" x14ac:dyDescent="0.2">
      <c r="A706" s="46" t="str">
        <f t="shared" si="240"/>
        <v/>
      </c>
      <c r="B706" s="46" t="str">
        <f t="shared" si="227"/>
        <v/>
      </c>
      <c r="C706" s="71" t="str">
        <f t="shared" si="228"/>
        <v/>
      </c>
      <c r="D706" s="62" t="str">
        <f t="shared" si="229"/>
        <v/>
      </c>
      <c r="E706" s="62" t="str">
        <f t="shared" si="230"/>
        <v/>
      </c>
      <c r="F706" s="72" t="str">
        <f t="shared" si="231"/>
        <v/>
      </c>
      <c r="G706" s="72" t="str">
        <f t="shared" si="232"/>
        <v/>
      </c>
      <c r="H706" s="63" t="str">
        <f t="shared" si="233"/>
        <v/>
      </c>
      <c r="I706" s="63" t="str">
        <f t="shared" si="234"/>
        <v/>
      </c>
      <c r="J706" s="70" t="str">
        <f t="shared" si="235"/>
        <v/>
      </c>
      <c r="K706" s="70" t="str">
        <f t="shared" si="236"/>
        <v/>
      </c>
      <c r="L706" s="122" t="str">
        <f t="shared" si="237"/>
        <v/>
      </c>
      <c r="M706" s="122" t="str">
        <f t="shared" si="238"/>
        <v/>
      </c>
      <c r="N706" s="121" t="str">
        <f>IF(B706&lt;&gt;"",IF(INDEX(ctrlage,B706)=TRUE,Lieferung!$B$15-(YEAR(INDEX(pgebdat,B706))),""),"")</f>
        <v/>
      </c>
      <c r="O706" s="115"/>
      <c r="P706" s="113"/>
      <c r="Q706" s="116"/>
      <c r="R706" s="149"/>
      <c r="S706" s="116"/>
      <c r="T706" s="116"/>
      <c r="U706" s="116"/>
      <c r="V706" s="113"/>
      <c r="W706" s="155" t="str">
        <f t="shared" si="241"/>
        <v/>
      </c>
      <c r="X706" s="26" t="str">
        <f t="shared" si="242"/>
        <v/>
      </c>
      <c r="Y706" s="26" t="str">
        <f t="shared" si="243"/>
        <v/>
      </c>
      <c r="Z706" s="26" t="str">
        <f t="shared" si="244"/>
        <v/>
      </c>
      <c r="AA706" s="26" t="str">
        <f t="shared" si="245"/>
        <v/>
      </c>
      <c r="AB706" s="26" t="str">
        <f t="shared" si="246"/>
        <v/>
      </c>
      <c r="AC706" s="26" t="str">
        <f t="shared" si="247"/>
        <v/>
      </c>
      <c r="AD706" s="26" t="str">
        <f>IF(OR(ISBLANK(U706),ISBLANK(Q706),U706="-"),"",IF(ISNA(MATCH(U706,libtwolang,0)),FALSE,IF(AND(Z706=TRUE,INDEX(codetform,MATCH(Qualifikation!Q706,libtform,0))&gt;=10311000,INDEX(codetform,MATCH(Qualifikation!Q706,libtform,0))&lt;=10319900),IF(AND(INDEX(codetwolang,MATCH(Qualifikation!U706,libtwolang,0))&gt;=1,INDEX(codetwolang,MATCH(Qualifikation!U706,libtwolang,0))&lt;=999),TRUE,FALSE),IF(AND(INDEX(codetwolang,MATCH(Qualifikation!U706,libtwolang,0))&gt;=10,INDEX(codetwolang,MATCH(Qualifikation!U706,libtwolang,0))&lt;=99),FALSE,TRUE))))</f>
        <v/>
      </c>
      <c r="AE706" s="26" t="str">
        <f t="shared" si="239"/>
        <v/>
      </c>
      <c r="AF706" s="62" t="str">
        <f t="shared" si="248"/>
        <v/>
      </c>
    </row>
    <row r="707" spans="1:32" x14ac:dyDescent="0.2">
      <c r="A707" s="46" t="str">
        <f t="shared" si="240"/>
        <v/>
      </c>
      <c r="B707" s="46" t="str">
        <f t="shared" si="227"/>
        <v/>
      </c>
      <c r="C707" s="71" t="str">
        <f t="shared" si="228"/>
        <v/>
      </c>
      <c r="D707" s="62" t="str">
        <f t="shared" si="229"/>
        <v/>
      </c>
      <c r="E707" s="62" t="str">
        <f t="shared" si="230"/>
        <v/>
      </c>
      <c r="F707" s="72" t="str">
        <f t="shared" si="231"/>
        <v/>
      </c>
      <c r="G707" s="72" t="str">
        <f t="shared" si="232"/>
        <v/>
      </c>
      <c r="H707" s="63" t="str">
        <f t="shared" si="233"/>
        <v/>
      </c>
      <c r="I707" s="63" t="str">
        <f t="shared" si="234"/>
        <v/>
      </c>
      <c r="J707" s="70" t="str">
        <f t="shared" si="235"/>
        <v/>
      </c>
      <c r="K707" s="70" t="str">
        <f t="shared" si="236"/>
        <v/>
      </c>
      <c r="L707" s="122" t="str">
        <f t="shared" si="237"/>
        <v/>
      </c>
      <c r="M707" s="122" t="str">
        <f t="shared" si="238"/>
        <v/>
      </c>
      <c r="N707" s="121" t="str">
        <f>IF(B707&lt;&gt;"",IF(INDEX(ctrlage,B707)=TRUE,Lieferung!$B$15-(YEAR(INDEX(pgebdat,B707))),""),"")</f>
        <v/>
      </c>
      <c r="O707" s="115"/>
      <c r="P707" s="113"/>
      <c r="Q707" s="116"/>
      <c r="R707" s="149"/>
      <c r="S707" s="116"/>
      <c r="T707" s="116"/>
      <c r="U707" s="116"/>
      <c r="V707" s="113"/>
      <c r="W707" s="155" t="str">
        <f t="shared" si="241"/>
        <v/>
      </c>
      <c r="X707" s="26" t="str">
        <f t="shared" si="242"/>
        <v/>
      </c>
      <c r="Y707" s="26" t="str">
        <f t="shared" si="243"/>
        <v/>
      </c>
      <c r="Z707" s="26" t="str">
        <f t="shared" si="244"/>
        <v/>
      </c>
      <c r="AA707" s="26" t="str">
        <f t="shared" si="245"/>
        <v/>
      </c>
      <c r="AB707" s="26" t="str">
        <f t="shared" si="246"/>
        <v/>
      </c>
      <c r="AC707" s="26" t="str">
        <f t="shared" si="247"/>
        <v/>
      </c>
      <c r="AD707" s="26" t="str">
        <f>IF(OR(ISBLANK(U707),ISBLANK(Q707),U707="-"),"",IF(ISNA(MATCH(U707,libtwolang,0)),FALSE,IF(AND(Z707=TRUE,INDEX(codetform,MATCH(Qualifikation!Q707,libtform,0))&gt;=10311000,INDEX(codetform,MATCH(Qualifikation!Q707,libtform,0))&lt;=10319900),IF(AND(INDEX(codetwolang,MATCH(Qualifikation!U707,libtwolang,0))&gt;=1,INDEX(codetwolang,MATCH(Qualifikation!U707,libtwolang,0))&lt;=999),TRUE,FALSE),IF(AND(INDEX(codetwolang,MATCH(Qualifikation!U707,libtwolang,0))&gt;=10,INDEX(codetwolang,MATCH(Qualifikation!U707,libtwolang,0))&lt;=99),FALSE,TRUE))))</f>
        <v/>
      </c>
      <c r="AE707" s="26" t="str">
        <f t="shared" si="239"/>
        <v/>
      </c>
      <c r="AF707" s="62" t="str">
        <f t="shared" si="248"/>
        <v/>
      </c>
    </row>
    <row r="708" spans="1:32" x14ac:dyDescent="0.2">
      <c r="A708" s="46" t="str">
        <f t="shared" si="240"/>
        <v/>
      </c>
      <c r="B708" s="46" t="str">
        <f t="shared" si="227"/>
        <v/>
      </c>
      <c r="C708" s="71" t="str">
        <f t="shared" si="228"/>
        <v/>
      </c>
      <c r="D708" s="62" t="str">
        <f t="shared" si="229"/>
        <v/>
      </c>
      <c r="E708" s="62" t="str">
        <f t="shared" si="230"/>
        <v/>
      </c>
      <c r="F708" s="72" t="str">
        <f t="shared" si="231"/>
        <v/>
      </c>
      <c r="G708" s="72" t="str">
        <f t="shared" si="232"/>
        <v/>
      </c>
      <c r="H708" s="63" t="str">
        <f t="shared" si="233"/>
        <v/>
      </c>
      <c r="I708" s="63" t="str">
        <f t="shared" si="234"/>
        <v/>
      </c>
      <c r="J708" s="70" t="str">
        <f t="shared" si="235"/>
        <v/>
      </c>
      <c r="K708" s="70" t="str">
        <f t="shared" si="236"/>
        <v/>
      </c>
      <c r="L708" s="122" t="str">
        <f t="shared" si="237"/>
        <v/>
      </c>
      <c r="M708" s="122" t="str">
        <f t="shared" si="238"/>
        <v/>
      </c>
      <c r="N708" s="121" t="str">
        <f>IF(B708&lt;&gt;"",IF(INDEX(ctrlage,B708)=TRUE,Lieferung!$B$15-(YEAR(INDEX(pgebdat,B708))),""),"")</f>
        <v/>
      </c>
      <c r="O708" s="115"/>
      <c r="P708" s="113"/>
      <c r="Q708" s="116"/>
      <c r="R708" s="149"/>
      <c r="S708" s="116"/>
      <c r="T708" s="116"/>
      <c r="U708" s="116"/>
      <c r="V708" s="113"/>
      <c r="W708" s="155" t="str">
        <f t="shared" si="241"/>
        <v/>
      </c>
      <c r="X708" s="26" t="str">
        <f t="shared" si="242"/>
        <v/>
      </c>
      <c r="Y708" s="26" t="str">
        <f t="shared" si="243"/>
        <v/>
      </c>
      <c r="Z708" s="26" t="str">
        <f t="shared" si="244"/>
        <v/>
      </c>
      <c r="AA708" s="26" t="str">
        <f t="shared" si="245"/>
        <v/>
      </c>
      <c r="AB708" s="26" t="str">
        <f t="shared" si="246"/>
        <v/>
      </c>
      <c r="AC708" s="26" t="str">
        <f t="shared" si="247"/>
        <v/>
      </c>
      <c r="AD708" s="26" t="str">
        <f>IF(OR(ISBLANK(U708),ISBLANK(Q708),U708="-"),"",IF(ISNA(MATCH(U708,libtwolang,0)),FALSE,IF(AND(Z708=TRUE,INDEX(codetform,MATCH(Qualifikation!Q708,libtform,0))&gt;=10311000,INDEX(codetform,MATCH(Qualifikation!Q708,libtform,0))&lt;=10319900),IF(AND(INDEX(codetwolang,MATCH(Qualifikation!U708,libtwolang,0))&gt;=1,INDEX(codetwolang,MATCH(Qualifikation!U708,libtwolang,0))&lt;=999),TRUE,FALSE),IF(AND(INDEX(codetwolang,MATCH(Qualifikation!U708,libtwolang,0))&gt;=10,INDEX(codetwolang,MATCH(Qualifikation!U708,libtwolang,0))&lt;=99),FALSE,TRUE))))</f>
        <v/>
      </c>
      <c r="AE708" s="26" t="str">
        <f t="shared" si="239"/>
        <v/>
      </c>
      <c r="AF708" s="62" t="str">
        <f t="shared" si="248"/>
        <v/>
      </c>
    </row>
    <row r="709" spans="1:32" x14ac:dyDescent="0.2">
      <c r="A709" s="46" t="str">
        <f t="shared" si="240"/>
        <v/>
      </c>
      <c r="B709" s="46" t="str">
        <f t="shared" si="227"/>
        <v/>
      </c>
      <c r="C709" s="71" t="str">
        <f t="shared" si="228"/>
        <v/>
      </c>
      <c r="D709" s="62" t="str">
        <f t="shared" si="229"/>
        <v/>
      </c>
      <c r="E709" s="62" t="str">
        <f t="shared" si="230"/>
        <v/>
      </c>
      <c r="F709" s="72" t="str">
        <f t="shared" si="231"/>
        <v/>
      </c>
      <c r="G709" s="72" t="str">
        <f t="shared" si="232"/>
        <v/>
      </c>
      <c r="H709" s="63" t="str">
        <f t="shared" si="233"/>
        <v/>
      </c>
      <c r="I709" s="63" t="str">
        <f t="shared" si="234"/>
        <v/>
      </c>
      <c r="J709" s="70" t="str">
        <f t="shared" si="235"/>
        <v/>
      </c>
      <c r="K709" s="70" t="str">
        <f t="shared" si="236"/>
        <v/>
      </c>
      <c r="L709" s="122" t="str">
        <f t="shared" si="237"/>
        <v/>
      </c>
      <c r="M709" s="122" t="str">
        <f t="shared" si="238"/>
        <v/>
      </c>
      <c r="N709" s="121" t="str">
        <f>IF(B709&lt;&gt;"",IF(INDEX(ctrlage,B709)=TRUE,Lieferung!$B$15-(YEAR(INDEX(pgebdat,B709))),""),"")</f>
        <v/>
      </c>
      <c r="O709" s="115"/>
      <c r="P709" s="113"/>
      <c r="Q709" s="116"/>
      <c r="R709" s="149"/>
      <c r="S709" s="116"/>
      <c r="T709" s="116"/>
      <c r="U709" s="116"/>
      <c r="V709" s="113"/>
      <c r="W709" s="155" t="str">
        <f t="shared" si="241"/>
        <v/>
      </c>
      <c r="X709" s="26" t="str">
        <f t="shared" si="242"/>
        <v/>
      </c>
      <c r="Y709" s="26" t="str">
        <f t="shared" si="243"/>
        <v/>
      </c>
      <c r="Z709" s="26" t="str">
        <f t="shared" si="244"/>
        <v/>
      </c>
      <c r="AA709" s="26" t="str">
        <f t="shared" si="245"/>
        <v/>
      </c>
      <c r="AB709" s="26" t="str">
        <f t="shared" si="246"/>
        <v/>
      </c>
      <c r="AC709" s="26" t="str">
        <f t="shared" si="247"/>
        <v/>
      </c>
      <c r="AD709" s="26" t="str">
        <f>IF(OR(ISBLANK(U709),ISBLANK(Q709),U709="-"),"",IF(ISNA(MATCH(U709,libtwolang,0)),FALSE,IF(AND(Z709=TRUE,INDEX(codetform,MATCH(Qualifikation!Q709,libtform,0))&gt;=10311000,INDEX(codetform,MATCH(Qualifikation!Q709,libtform,0))&lt;=10319900),IF(AND(INDEX(codetwolang,MATCH(Qualifikation!U709,libtwolang,0))&gt;=1,INDEX(codetwolang,MATCH(Qualifikation!U709,libtwolang,0))&lt;=999),TRUE,FALSE),IF(AND(INDEX(codetwolang,MATCH(Qualifikation!U709,libtwolang,0))&gt;=10,INDEX(codetwolang,MATCH(Qualifikation!U709,libtwolang,0))&lt;=99),FALSE,TRUE))))</f>
        <v/>
      </c>
      <c r="AE709" s="26" t="str">
        <f t="shared" si="239"/>
        <v/>
      </c>
      <c r="AF709" s="62" t="str">
        <f t="shared" si="248"/>
        <v/>
      </c>
    </row>
    <row r="710" spans="1:32" x14ac:dyDescent="0.2">
      <c r="A710" s="46" t="str">
        <f t="shared" si="240"/>
        <v/>
      </c>
      <c r="B710" s="46" t="str">
        <f t="shared" si="227"/>
        <v/>
      </c>
      <c r="C710" s="71" t="str">
        <f t="shared" si="228"/>
        <v/>
      </c>
      <c r="D710" s="62" t="str">
        <f t="shared" si="229"/>
        <v/>
      </c>
      <c r="E710" s="62" t="str">
        <f t="shared" si="230"/>
        <v/>
      </c>
      <c r="F710" s="72" t="str">
        <f t="shared" si="231"/>
        <v/>
      </c>
      <c r="G710" s="72" t="str">
        <f t="shared" si="232"/>
        <v/>
      </c>
      <c r="H710" s="63" t="str">
        <f t="shared" si="233"/>
        <v/>
      </c>
      <c r="I710" s="63" t="str">
        <f t="shared" si="234"/>
        <v/>
      </c>
      <c r="J710" s="70" t="str">
        <f t="shared" si="235"/>
        <v/>
      </c>
      <c r="K710" s="70" t="str">
        <f t="shared" si="236"/>
        <v/>
      </c>
      <c r="L710" s="122" t="str">
        <f t="shared" si="237"/>
        <v/>
      </c>
      <c r="M710" s="122" t="str">
        <f t="shared" si="238"/>
        <v/>
      </c>
      <c r="N710" s="121" t="str">
        <f>IF(B710&lt;&gt;"",IF(INDEX(ctrlage,B710)=TRUE,Lieferung!$B$15-(YEAR(INDEX(pgebdat,B710))),""),"")</f>
        <v/>
      </c>
      <c r="O710" s="115"/>
      <c r="P710" s="113"/>
      <c r="Q710" s="116"/>
      <c r="R710" s="149"/>
      <c r="S710" s="116"/>
      <c r="T710" s="116"/>
      <c r="U710" s="116"/>
      <c r="V710" s="113"/>
      <c r="W710" s="155" t="str">
        <f t="shared" si="241"/>
        <v/>
      </c>
      <c r="X710" s="26" t="str">
        <f t="shared" si="242"/>
        <v/>
      </c>
      <c r="Y710" s="26" t="str">
        <f t="shared" si="243"/>
        <v/>
      </c>
      <c r="Z710" s="26" t="str">
        <f t="shared" si="244"/>
        <v/>
      </c>
      <c r="AA710" s="26" t="str">
        <f t="shared" si="245"/>
        <v/>
      </c>
      <c r="AB710" s="26" t="str">
        <f t="shared" si="246"/>
        <v/>
      </c>
      <c r="AC710" s="26" t="str">
        <f t="shared" si="247"/>
        <v/>
      </c>
      <c r="AD710" s="26" t="str">
        <f>IF(OR(ISBLANK(U710),ISBLANK(Q710),U710="-"),"",IF(ISNA(MATCH(U710,libtwolang,0)),FALSE,IF(AND(Z710=TRUE,INDEX(codetform,MATCH(Qualifikation!Q710,libtform,0))&gt;=10311000,INDEX(codetform,MATCH(Qualifikation!Q710,libtform,0))&lt;=10319900),IF(AND(INDEX(codetwolang,MATCH(Qualifikation!U710,libtwolang,0))&gt;=1,INDEX(codetwolang,MATCH(Qualifikation!U710,libtwolang,0))&lt;=999),TRUE,FALSE),IF(AND(INDEX(codetwolang,MATCH(Qualifikation!U710,libtwolang,0))&gt;=10,INDEX(codetwolang,MATCH(Qualifikation!U710,libtwolang,0))&lt;=99),FALSE,TRUE))))</f>
        <v/>
      </c>
      <c r="AE710" s="26" t="str">
        <f t="shared" si="239"/>
        <v/>
      </c>
      <c r="AF710" s="62" t="str">
        <f t="shared" si="248"/>
        <v/>
      </c>
    </row>
    <row r="711" spans="1:32" x14ac:dyDescent="0.2">
      <c r="A711" s="46" t="str">
        <f t="shared" si="240"/>
        <v/>
      </c>
      <c r="B711" s="46" t="str">
        <f t="shared" si="227"/>
        <v/>
      </c>
      <c r="C711" s="71" t="str">
        <f t="shared" si="228"/>
        <v/>
      </c>
      <c r="D711" s="62" t="str">
        <f t="shared" si="229"/>
        <v/>
      </c>
      <c r="E711" s="62" t="str">
        <f t="shared" si="230"/>
        <v/>
      </c>
      <c r="F711" s="72" t="str">
        <f t="shared" si="231"/>
        <v/>
      </c>
      <c r="G711" s="72" t="str">
        <f t="shared" si="232"/>
        <v/>
      </c>
      <c r="H711" s="63" t="str">
        <f t="shared" si="233"/>
        <v/>
      </c>
      <c r="I711" s="63" t="str">
        <f t="shared" si="234"/>
        <v/>
      </c>
      <c r="J711" s="70" t="str">
        <f t="shared" si="235"/>
        <v/>
      </c>
      <c r="K711" s="70" t="str">
        <f t="shared" si="236"/>
        <v/>
      </c>
      <c r="L711" s="122" t="str">
        <f t="shared" si="237"/>
        <v/>
      </c>
      <c r="M711" s="122" t="str">
        <f t="shared" si="238"/>
        <v/>
      </c>
      <c r="N711" s="121" t="str">
        <f>IF(B711&lt;&gt;"",IF(INDEX(ctrlage,B711)=TRUE,Lieferung!$B$15-(YEAR(INDEX(pgebdat,B711))),""),"")</f>
        <v/>
      </c>
      <c r="O711" s="115"/>
      <c r="P711" s="113"/>
      <c r="Q711" s="116"/>
      <c r="R711" s="149"/>
      <c r="S711" s="116"/>
      <c r="T711" s="116"/>
      <c r="U711" s="116"/>
      <c r="V711" s="113"/>
      <c r="W711" s="155" t="str">
        <f t="shared" si="241"/>
        <v/>
      </c>
      <c r="X711" s="26" t="str">
        <f t="shared" si="242"/>
        <v/>
      </c>
      <c r="Y711" s="26" t="str">
        <f t="shared" si="243"/>
        <v/>
      </c>
      <c r="Z711" s="26" t="str">
        <f t="shared" si="244"/>
        <v/>
      </c>
      <c r="AA711" s="26" t="str">
        <f t="shared" si="245"/>
        <v/>
      </c>
      <c r="AB711" s="26" t="str">
        <f t="shared" si="246"/>
        <v/>
      </c>
      <c r="AC711" s="26" t="str">
        <f t="shared" si="247"/>
        <v/>
      </c>
      <c r="AD711" s="26" t="str">
        <f>IF(OR(ISBLANK(U711),ISBLANK(Q711),U711="-"),"",IF(ISNA(MATCH(U711,libtwolang,0)),FALSE,IF(AND(Z711=TRUE,INDEX(codetform,MATCH(Qualifikation!Q711,libtform,0))&gt;=10311000,INDEX(codetform,MATCH(Qualifikation!Q711,libtform,0))&lt;=10319900),IF(AND(INDEX(codetwolang,MATCH(Qualifikation!U711,libtwolang,0))&gt;=1,INDEX(codetwolang,MATCH(Qualifikation!U711,libtwolang,0))&lt;=999),TRUE,FALSE),IF(AND(INDEX(codetwolang,MATCH(Qualifikation!U711,libtwolang,0))&gt;=10,INDEX(codetwolang,MATCH(Qualifikation!U711,libtwolang,0))&lt;=99),FALSE,TRUE))))</f>
        <v/>
      </c>
      <c r="AE711" s="26" t="str">
        <f t="shared" si="239"/>
        <v/>
      </c>
      <c r="AF711" s="62" t="str">
        <f t="shared" si="248"/>
        <v/>
      </c>
    </row>
    <row r="712" spans="1:32" x14ac:dyDescent="0.2">
      <c r="A712" s="46" t="str">
        <f t="shared" si="240"/>
        <v/>
      </c>
      <c r="B712" s="46" t="str">
        <f t="shared" si="227"/>
        <v/>
      </c>
      <c r="C712" s="71" t="str">
        <f t="shared" si="228"/>
        <v/>
      </c>
      <c r="D712" s="62" t="str">
        <f t="shared" si="229"/>
        <v/>
      </c>
      <c r="E712" s="62" t="str">
        <f t="shared" si="230"/>
        <v/>
      </c>
      <c r="F712" s="72" t="str">
        <f t="shared" si="231"/>
        <v/>
      </c>
      <c r="G712" s="72" t="str">
        <f t="shared" si="232"/>
        <v/>
      </c>
      <c r="H712" s="63" t="str">
        <f t="shared" si="233"/>
        <v/>
      </c>
      <c r="I712" s="63" t="str">
        <f t="shared" si="234"/>
        <v/>
      </c>
      <c r="J712" s="70" t="str">
        <f t="shared" si="235"/>
        <v/>
      </c>
      <c r="K712" s="70" t="str">
        <f t="shared" si="236"/>
        <v/>
      </c>
      <c r="L712" s="122" t="str">
        <f t="shared" si="237"/>
        <v/>
      </c>
      <c r="M712" s="122" t="str">
        <f t="shared" si="238"/>
        <v/>
      </c>
      <c r="N712" s="121" t="str">
        <f>IF(B712&lt;&gt;"",IF(INDEX(ctrlage,B712)=TRUE,Lieferung!$B$15-(YEAR(INDEX(pgebdat,B712))),""),"")</f>
        <v/>
      </c>
      <c r="O712" s="115"/>
      <c r="P712" s="113"/>
      <c r="Q712" s="116"/>
      <c r="R712" s="149"/>
      <c r="S712" s="116"/>
      <c r="T712" s="116"/>
      <c r="U712" s="116"/>
      <c r="V712" s="113"/>
      <c r="W712" s="155" t="str">
        <f t="shared" si="241"/>
        <v/>
      </c>
      <c r="X712" s="26" t="str">
        <f t="shared" si="242"/>
        <v/>
      </c>
      <c r="Y712" s="26" t="str">
        <f t="shared" si="243"/>
        <v/>
      </c>
      <c r="Z712" s="26" t="str">
        <f t="shared" si="244"/>
        <v/>
      </c>
      <c r="AA712" s="26" t="str">
        <f t="shared" si="245"/>
        <v/>
      </c>
      <c r="AB712" s="26" t="str">
        <f t="shared" si="246"/>
        <v/>
      </c>
      <c r="AC712" s="26" t="str">
        <f t="shared" si="247"/>
        <v/>
      </c>
      <c r="AD712" s="26" t="str">
        <f>IF(OR(ISBLANK(U712),ISBLANK(Q712),U712="-"),"",IF(ISNA(MATCH(U712,libtwolang,0)),FALSE,IF(AND(Z712=TRUE,INDEX(codetform,MATCH(Qualifikation!Q712,libtform,0))&gt;=10311000,INDEX(codetform,MATCH(Qualifikation!Q712,libtform,0))&lt;=10319900),IF(AND(INDEX(codetwolang,MATCH(Qualifikation!U712,libtwolang,0))&gt;=1,INDEX(codetwolang,MATCH(Qualifikation!U712,libtwolang,0))&lt;=999),TRUE,FALSE),IF(AND(INDEX(codetwolang,MATCH(Qualifikation!U712,libtwolang,0))&gt;=10,INDEX(codetwolang,MATCH(Qualifikation!U712,libtwolang,0))&lt;=99),FALSE,TRUE))))</f>
        <v/>
      </c>
      <c r="AE712" s="26" t="str">
        <f t="shared" si="239"/>
        <v/>
      </c>
      <c r="AF712" s="62" t="str">
        <f t="shared" si="248"/>
        <v/>
      </c>
    </row>
    <row r="713" spans="1:32" x14ac:dyDescent="0.2">
      <c r="A713" s="46" t="str">
        <f t="shared" si="240"/>
        <v/>
      </c>
      <c r="B713" s="46" t="str">
        <f t="shared" si="227"/>
        <v/>
      </c>
      <c r="C713" s="71" t="str">
        <f t="shared" si="228"/>
        <v/>
      </c>
      <c r="D713" s="62" t="str">
        <f t="shared" si="229"/>
        <v/>
      </c>
      <c r="E713" s="62" t="str">
        <f t="shared" si="230"/>
        <v/>
      </c>
      <c r="F713" s="72" t="str">
        <f t="shared" si="231"/>
        <v/>
      </c>
      <c r="G713" s="72" t="str">
        <f t="shared" si="232"/>
        <v/>
      </c>
      <c r="H713" s="63" t="str">
        <f t="shared" si="233"/>
        <v/>
      </c>
      <c r="I713" s="63" t="str">
        <f t="shared" si="234"/>
        <v/>
      </c>
      <c r="J713" s="70" t="str">
        <f t="shared" si="235"/>
        <v/>
      </c>
      <c r="K713" s="70" t="str">
        <f t="shared" si="236"/>
        <v/>
      </c>
      <c r="L713" s="122" t="str">
        <f t="shared" si="237"/>
        <v/>
      </c>
      <c r="M713" s="122" t="str">
        <f t="shared" si="238"/>
        <v/>
      </c>
      <c r="N713" s="121" t="str">
        <f>IF(B713&lt;&gt;"",IF(INDEX(ctrlage,B713)=TRUE,Lieferung!$B$15-(YEAR(INDEX(pgebdat,B713))),""),"")</f>
        <v/>
      </c>
      <c r="O713" s="115"/>
      <c r="P713" s="113"/>
      <c r="Q713" s="116"/>
      <c r="R713" s="149"/>
      <c r="S713" s="116"/>
      <c r="T713" s="116"/>
      <c r="U713" s="116"/>
      <c r="V713" s="113"/>
      <c r="W713" s="155" t="str">
        <f t="shared" si="241"/>
        <v/>
      </c>
      <c r="X713" s="26" t="str">
        <f t="shared" si="242"/>
        <v/>
      </c>
      <c r="Y713" s="26" t="str">
        <f t="shared" si="243"/>
        <v/>
      </c>
      <c r="Z713" s="26" t="str">
        <f t="shared" si="244"/>
        <v/>
      </c>
      <c r="AA713" s="26" t="str">
        <f t="shared" si="245"/>
        <v/>
      </c>
      <c r="AB713" s="26" t="str">
        <f t="shared" si="246"/>
        <v/>
      </c>
      <c r="AC713" s="26" t="str">
        <f t="shared" si="247"/>
        <v/>
      </c>
      <c r="AD713" s="26" t="str">
        <f>IF(OR(ISBLANK(U713),ISBLANK(Q713),U713="-"),"",IF(ISNA(MATCH(U713,libtwolang,0)),FALSE,IF(AND(Z713=TRUE,INDEX(codetform,MATCH(Qualifikation!Q713,libtform,0))&gt;=10311000,INDEX(codetform,MATCH(Qualifikation!Q713,libtform,0))&lt;=10319900),IF(AND(INDEX(codetwolang,MATCH(Qualifikation!U713,libtwolang,0))&gt;=1,INDEX(codetwolang,MATCH(Qualifikation!U713,libtwolang,0))&lt;=999),TRUE,FALSE),IF(AND(INDEX(codetwolang,MATCH(Qualifikation!U713,libtwolang,0))&gt;=10,INDEX(codetwolang,MATCH(Qualifikation!U713,libtwolang,0))&lt;=99),FALSE,TRUE))))</f>
        <v/>
      </c>
      <c r="AE713" s="26" t="str">
        <f t="shared" si="239"/>
        <v/>
      </c>
      <c r="AF713" s="62" t="str">
        <f t="shared" si="248"/>
        <v/>
      </c>
    </row>
    <row r="714" spans="1:32" x14ac:dyDescent="0.2">
      <c r="A714" s="46" t="str">
        <f t="shared" si="240"/>
        <v/>
      </c>
      <c r="B714" s="46" t="str">
        <f t="shared" si="227"/>
        <v/>
      </c>
      <c r="C714" s="71" t="str">
        <f t="shared" si="228"/>
        <v/>
      </c>
      <c r="D714" s="62" t="str">
        <f t="shared" si="229"/>
        <v/>
      </c>
      <c r="E714" s="62" t="str">
        <f t="shared" si="230"/>
        <v/>
      </c>
      <c r="F714" s="72" t="str">
        <f t="shared" si="231"/>
        <v/>
      </c>
      <c r="G714" s="72" t="str">
        <f t="shared" si="232"/>
        <v/>
      </c>
      <c r="H714" s="63" t="str">
        <f t="shared" si="233"/>
        <v/>
      </c>
      <c r="I714" s="63" t="str">
        <f t="shared" si="234"/>
        <v/>
      </c>
      <c r="J714" s="70" t="str">
        <f t="shared" si="235"/>
        <v/>
      </c>
      <c r="K714" s="70" t="str">
        <f t="shared" si="236"/>
        <v/>
      </c>
      <c r="L714" s="122" t="str">
        <f t="shared" si="237"/>
        <v/>
      </c>
      <c r="M714" s="122" t="str">
        <f t="shared" si="238"/>
        <v/>
      </c>
      <c r="N714" s="121" t="str">
        <f>IF(B714&lt;&gt;"",IF(INDEX(ctrlage,B714)=TRUE,Lieferung!$B$15-(YEAR(INDEX(pgebdat,B714))),""),"")</f>
        <v/>
      </c>
      <c r="O714" s="115"/>
      <c r="P714" s="113"/>
      <c r="Q714" s="116"/>
      <c r="R714" s="149"/>
      <c r="S714" s="116"/>
      <c r="T714" s="116"/>
      <c r="U714" s="116"/>
      <c r="V714" s="113"/>
      <c r="W714" s="155" t="str">
        <f t="shared" si="241"/>
        <v/>
      </c>
      <c r="X714" s="26" t="str">
        <f t="shared" si="242"/>
        <v/>
      </c>
      <c r="Y714" s="26" t="str">
        <f t="shared" si="243"/>
        <v/>
      </c>
      <c r="Z714" s="26" t="str">
        <f t="shared" si="244"/>
        <v/>
      </c>
      <c r="AA714" s="26" t="str">
        <f t="shared" si="245"/>
        <v/>
      </c>
      <c r="AB714" s="26" t="str">
        <f t="shared" si="246"/>
        <v/>
      </c>
      <c r="AC714" s="26" t="str">
        <f t="shared" si="247"/>
        <v/>
      </c>
      <c r="AD714" s="26" t="str">
        <f>IF(OR(ISBLANK(U714),ISBLANK(Q714),U714="-"),"",IF(ISNA(MATCH(U714,libtwolang,0)),FALSE,IF(AND(Z714=TRUE,INDEX(codetform,MATCH(Qualifikation!Q714,libtform,0))&gt;=10311000,INDEX(codetform,MATCH(Qualifikation!Q714,libtform,0))&lt;=10319900),IF(AND(INDEX(codetwolang,MATCH(Qualifikation!U714,libtwolang,0))&gt;=1,INDEX(codetwolang,MATCH(Qualifikation!U714,libtwolang,0))&lt;=999),TRUE,FALSE),IF(AND(INDEX(codetwolang,MATCH(Qualifikation!U714,libtwolang,0))&gt;=10,INDEX(codetwolang,MATCH(Qualifikation!U714,libtwolang,0))&lt;=99),FALSE,TRUE))))</f>
        <v/>
      </c>
      <c r="AE714" s="26" t="str">
        <f t="shared" si="239"/>
        <v/>
      </c>
      <c r="AF714" s="62" t="str">
        <f t="shared" si="248"/>
        <v/>
      </c>
    </row>
    <row r="715" spans="1:32" x14ac:dyDescent="0.2">
      <c r="A715" s="46" t="str">
        <f t="shared" si="240"/>
        <v/>
      </c>
      <c r="B715" s="46" t="str">
        <f t="shared" si="227"/>
        <v/>
      </c>
      <c r="C715" s="71" t="str">
        <f t="shared" si="228"/>
        <v/>
      </c>
      <c r="D715" s="62" t="str">
        <f t="shared" si="229"/>
        <v/>
      </c>
      <c r="E715" s="62" t="str">
        <f t="shared" si="230"/>
        <v/>
      </c>
      <c r="F715" s="72" t="str">
        <f t="shared" si="231"/>
        <v/>
      </c>
      <c r="G715" s="72" t="str">
        <f t="shared" si="232"/>
        <v/>
      </c>
      <c r="H715" s="63" t="str">
        <f t="shared" si="233"/>
        <v/>
      </c>
      <c r="I715" s="63" t="str">
        <f t="shared" si="234"/>
        <v/>
      </c>
      <c r="J715" s="70" t="str">
        <f t="shared" si="235"/>
        <v/>
      </c>
      <c r="K715" s="70" t="str">
        <f t="shared" si="236"/>
        <v/>
      </c>
      <c r="L715" s="122" t="str">
        <f t="shared" si="237"/>
        <v/>
      </c>
      <c r="M715" s="122" t="str">
        <f t="shared" si="238"/>
        <v/>
      </c>
      <c r="N715" s="121" t="str">
        <f>IF(B715&lt;&gt;"",IF(INDEX(ctrlage,B715)=TRUE,Lieferung!$B$15-(YEAR(INDEX(pgebdat,B715))),""),"")</f>
        <v/>
      </c>
      <c r="O715" s="115"/>
      <c r="P715" s="113"/>
      <c r="Q715" s="116"/>
      <c r="R715" s="149"/>
      <c r="S715" s="116"/>
      <c r="T715" s="116"/>
      <c r="U715" s="116"/>
      <c r="V715" s="113"/>
      <c r="W715" s="155" t="str">
        <f t="shared" si="241"/>
        <v/>
      </c>
      <c r="X715" s="26" t="str">
        <f t="shared" si="242"/>
        <v/>
      </c>
      <c r="Y715" s="26" t="str">
        <f t="shared" si="243"/>
        <v/>
      </c>
      <c r="Z715" s="26" t="str">
        <f t="shared" si="244"/>
        <v/>
      </c>
      <c r="AA715" s="26" t="str">
        <f t="shared" si="245"/>
        <v/>
      </c>
      <c r="AB715" s="26" t="str">
        <f t="shared" si="246"/>
        <v/>
      </c>
      <c r="AC715" s="26" t="str">
        <f t="shared" si="247"/>
        <v/>
      </c>
      <c r="AD715" s="26" t="str">
        <f>IF(OR(ISBLANK(U715),ISBLANK(Q715),U715="-"),"",IF(ISNA(MATCH(U715,libtwolang,0)),FALSE,IF(AND(Z715=TRUE,INDEX(codetform,MATCH(Qualifikation!Q715,libtform,0))&gt;=10311000,INDEX(codetform,MATCH(Qualifikation!Q715,libtform,0))&lt;=10319900),IF(AND(INDEX(codetwolang,MATCH(Qualifikation!U715,libtwolang,0))&gt;=1,INDEX(codetwolang,MATCH(Qualifikation!U715,libtwolang,0))&lt;=999),TRUE,FALSE),IF(AND(INDEX(codetwolang,MATCH(Qualifikation!U715,libtwolang,0))&gt;=10,INDEX(codetwolang,MATCH(Qualifikation!U715,libtwolang,0))&lt;=99),FALSE,TRUE))))</f>
        <v/>
      </c>
      <c r="AE715" s="26" t="str">
        <f t="shared" si="239"/>
        <v/>
      </c>
      <c r="AF715" s="62" t="str">
        <f t="shared" si="248"/>
        <v/>
      </c>
    </row>
    <row r="716" spans="1:32" x14ac:dyDescent="0.2">
      <c r="A716" s="46" t="str">
        <f t="shared" si="240"/>
        <v/>
      </c>
      <c r="B716" s="46" t="str">
        <f t="shared" ref="B716:B779" si="249">IF(O716&lt;&gt;"",IF(ISNA(MATCH(O716,persid,0)),"",IF(MATCH(O716,persid,0)=0,"",MATCH(O716,persid,0))),"")</f>
        <v/>
      </c>
      <c r="C716" s="71" t="str">
        <f t="shared" ref="C716:C779" si="250">IF(B716&lt;&gt;"",IF(INDEX(pkatid,B716)&gt;0,INDEX(pkatid,B716),""),"")</f>
        <v/>
      </c>
      <c r="D716" s="62" t="str">
        <f t="shared" ref="D716:D779" si="251">IF(B716&lt;&gt;"",IF(INDEX(psex,B716)&gt;0,INDEX(psex,B716),""),"")</f>
        <v/>
      </c>
      <c r="E716" s="62" t="str">
        <f t="shared" ref="E716:E779" si="252">IF(B716&lt;&gt;"",INDEX(ctrlsex,B716),"")</f>
        <v/>
      </c>
      <c r="F716" s="72" t="str">
        <f t="shared" ref="F716:F779" si="253">IF(B716&lt;&gt;"",IF(INDEX(pgebdat,B716)&gt;0,INDEX(pgebdat,B716),""),"")</f>
        <v/>
      </c>
      <c r="G716" s="72" t="str">
        <f t="shared" ref="G716:G779" si="254">IF(B716&lt;&gt;"",INDEX(ctrlage,B716),"")</f>
        <v/>
      </c>
      <c r="H716" s="63" t="str">
        <f t="shared" ref="H716:H779" si="255">IF(B716&lt;&gt;"",IF(INDEX(pdom,B716)&gt;0,INDEX(pdom,B716),""),"")</f>
        <v/>
      </c>
      <c r="I716" s="63" t="str">
        <f t="shared" ref="I716:I779" si="256">IF(B716&lt;&gt;"",INDEX(ctrldom,B716),"")</f>
        <v/>
      </c>
      <c r="J716" s="70" t="str">
        <f t="shared" ref="J716:J779" si="257">IF(B716&lt;&gt;"",IF(INDEX(pid,B716)&gt;0,INDEX(pid,B716),""),"")</f>
        <v/>
      </c>
      <c r="K716" s="70" t="str">
        <f t="shared" ref="K716:K779" si="258">IF(B716&lt;&gt;"",CONCATENATE(J716,S716),"")</f>
        <v/>
      </c>
      <c r="L716" s="122" t="str">
        <f t="shared" ref="L716:L779" si="259">IF(B716&lt;&gt;"",IF(INDEX(pname,B716)&gt;0,INDEX(pname,B716),""),"")</f>
        <v/>
      </c>
      <c r="M716" s="122" t="str">
        <f t="shared" ref="M716:M779" si="260">IF(B716&lt;&gt;"",IF(INDEX(psurname,B716)&gt;0,INDEX(psurname,B716),""),"")</f>
        <v/>
      </c>
      <c r="N716" s="121" t="str">
        <f>IF(B716&lt;&gt;"",IF(INDEX(ctrlage,B716)=TRUE,Lieferung!$B$15-(YEAR(INDEX(pgebdat,B716))),""),"")</f>
        <v/>
      </c>
      <c r="O716" s="115"/>
      <c r="P716" s="113"/>
      <c r="Q716" s="116"/>
      <c r="R716" s="149"/>
      <c r="S716" s="116"/>
      <c r="T716" s="116"/>
      <c r="U716" s="116"/>
      <c r="V716" s="113"/>
      <c r="W716" s="155" t="str">
        <f t="shared" si="241"/>
        <v/>
      </c>
      <c r="X716" s="26" t="str">
        <f t="shared" si="242"/>
        <v/>
      </c>
      <c r="Y716" s="26" t="str">
        <f t="shared" si="243"/>
        <v/>
      </c>
      <c r="Z716" s="26" t="str">
        <f t="shared" si="244"/>
        <v/>
      </c>
      <c r="AA716" s="26" t="str">
        <f t="shared" si="245"/>
        <v/>
      </c>
      <c r="AB716" s="26" t="str">
        <f t="shared" si="246"/>
        <v/>
      </c>
      <c r="AC716" s="26" t="str">
        <f t="shared" si="247"/>
        <v/>
      </c>
      <c r="AD716" s="26" t="str">
        <f>IF(OR(ISBLANK(U716),ISBLANK(Q716),U716="-"),"",IF(ISNA(MATCH(U716,libtwolang,0)),FALSE,IF(AND(Z716=TRUE,INDEX(codetform,MATCH(Qualifikation!Q716,libtform,0))&gt;=10311000,INDEX(codetform,MATCH(Qualifikation!Q716,libtform,0))&lt;=10319900),IF(AND(INDEX(codetwolang,MATCH(Qualifikation!U716,libtwolang,0))&gt;=1,INDEX(codetwolang,MATCH(Qualifikation!U716,libtwolang,0))&lt;=999),TRUE,FALSE),IF(AND(INDEX(codetwolang,MATCH(Qualifikation!U716,libtwolang,0))&gt;=10,INDEX(codetwolang,MATCH(Qualifikation!U716,libtwolang,0))&lt;=99),FALSE,TRUE))))</f>
        <v/>
      </c>
      <c r="AE716" s="26" t="str">
        <f t="shared" ref="AE716:AE779" si="261">IF(OR(G716&lt;&gt;TRUE,Z716&lt;&gt;TRUE),"",IF(OR(N716&gt;INDEX(valmaxalt,MATCH(Q716,libtform,0)),N716&lt;INDEX(valminalt,MATCH(Q716,libtform,0))),FALSE,TRUE))</f>
        <v/>
      </c>
      <c r="AF716" s="62" t="str">
        <f t="shared" si="248"/>
        <v/>
      </c>
    </row>
    <row r="717" spans="1:32" x14ac:dyDescent="0.2">
      <c r="A717" s="46" t="str">
        <f t="shared" ref="A717:A780" si="262">IF(ISBLANK(O717),"",IF(COUNTA(P717:T717)&lt;5,"Unvollständig",IF(OR(COUNTIF(W717:AD717,FALSE)&gt;0,COUNTIF(W717:AC717,#N/A)&gt;0),"Fehler",IF(AE717=FALSE,"Achtung","OK"))))</f>
        <v/>
      </c>
      <c r="B717" s="46" t="str">
        <f t="shared" si="249"/>
        <v/>
      </c>
      <c r="C717" s="71" t="str">
        <f t="shared" si="250"/>
        <v/>
      </c>
      <c r="D717" s="62" t="str">
        <f t="shared" si="251"/>
        <v/>
      </c>
      <c r="E717" s="62" t="str">
        <f t="shared" si="252"/>
        <v/>
      </c>
      <c r="F717" s="72" t="str">
        <f t="shared" si="253"/>
        <v/>
      </c>
      <c r="G717" s="72" t="str">
        <f t="shared" si="254"/>
        <v/>
      </c>
      <c r="H717" s="63" t="str">
        <f t="shared" si="255"/>
        <v/>
      </c>
      <c r="I717" s="63" t="str">
        <f t="shared" si="256"/>
        <v/>
      </c>
      <c r="J717" s="70" t="str">
        <f t="shared" si="257"/>
        <v/>
      </c>
      <c r="K717" s="70" t="str">
        <f t="shared" si="258"/>
        <v/>
      </c>
      <c r="L717" s="122" t="str">
        <f t="shared" si="259"/>
        <v/>
      </c>
      <c r="M717" s="122" t="str">
        <f t="shared" si="260"/>
        <v/>
      </c>
      <c r="N717" s="121" t="str">
        <f>IF(B717&lt;&gt;"",IF(INDEX(ctrlage,B717)=TRUE,Lieferung!$B$15-(YEAR(INDEX(pgebdat,B717))),""),"")</f>
        <v/>
      </c>
      <c r="O717" s="115"/>
      <c r="P717" s="113"/>
      <c r="Q717" s="116"/>
      <c r="R717" s="149"/>
      <c r="S717" s="116"/>
      <c r="T717" s="116"/>
      <c r="U717" s="116"/>
      <c r="V717" s="113"/>
      <c r="W717" s="155" t="str">
        <f t="shared" ref="W717:W780" si="263">IF(K717="","",NOT(COUNTIF($K$12:$K$1011,$K717)&gt;1))</f>
        <v/>
      </c>
      <c r="X717" s="26" t="str">
        <f t="shared" si="242"/>
        <v/>
      </c>
      <c r="Y717" s="26" t="str">
        <f t="shared" si="243"/>
        <v/>
      </c>
      <c r="Z717" s="26" t="str">
        <f t="shared" si="244"/>
        <v/>
      </c>
      <c r="AA717" s="26" t="str">
        <f t="shared" si="245"/>
        <v/>
      </c>
      <c r="AB717" s="26" t="str">
        <f t="shared" si="246"/>
        <v/>
      </c>
      <c r="AC717" s="26" t="str">
        <f t="shared" si="247"/>
        <v/>
      </c>
      <c r="AD717" s="26" t="str">
        <f>IF(OR(ISBLANK(U717),ISBLANK(Q717),U717="-"),"",IF(ISNA(MATCH(U717,libtwolang,0)),FALSE,IF(AND(Z717=TRUE,INDEX(codetform,MATCH(Qualifikation!Q717,libtform,0))&gt;=10311000,INDEX(codetform,MATCH(Qualifikation!Q717,libtform,0))&lt;=10319900),IF(AND(INDEX(codetwolang,MATCH(Qualifikation!U717,libtwolang,0))&gt;=1,INDEX(codetwolang,MATCH(Qualifikation!U717,libtwolang,0))&lt;=999),TRUE,FALSE),IF(AND(INDEX(codetwolang,MATCH(Qualifikation!U717,libtwolang,0))&gt;=10,INDEX(codetwolang,MATCH(Qualifikation!U717,libtwolang,0))&lt;=99),FALSE,TRUE))))</f>
        <v/>
      </c>
      <c r="AE717" s="26" t="str">
        <f t="shared" si="261"/>
        <v/>
      </c>
      <c r="AF717" s="62" t="str">
        <f t="shared" si="248"/>
        <v/>
      </c>
    </row>
    <row r="718" spans="1:32" x14ac:dyDescent="0.2">
      <c r="A718" s="46" t="str">
        <f t="shared" si="262"/>
        <v/>
      </c>
      <c r="B718" s="46" t="str">
        <f t="shared" si="249"/>
        <v/>
      </c>
      <c r="C718" s="71" t="str">
        <f t="shared" si="250"/>
        <v/>
      </c>
      <c r="D718" s="62" t="str">
        <f t="shared" si="251"/>
        <v/>
      </c>
      <c r="E718" s="62" t="str">
        <f t="shared" si="252"/>
        <v/>
      </c>
      <c r="F718" s="72" t="str">
        <f t="shared" si="253"/>
        <v/>
      </c>
      <c r="G718" s="72" t="str">
        <f t="shared" si="254"/>
        <v/>
      </c>
      <c r="H718" s="63" t="str">
        <f t="shared" si="255"/>
        <v/>
      </c>
      <c r="I718" s="63" t="str">
        <f t="shared" si="256"/>
        <v/>
      </c>
      <c r="J718" s="70" t="str">
        <f t="shared" si="257"/>
        <v/>
      </c>
      <c r="K718" s="70" t="str">
        <f t="shared" si="258"/>
        <v/>
      </c>
      <c r="L718" s="122" t="str">
        <f t="shared" si="259"/>
        <v/>
      </c>
      <c r="M718" s="122" t="str">
        <f t="shared" si="260"/>
        <v/>
      </c>
      <c r="N718" s="121" t="str">
        <f>IF(B718&lt;&gt;"",IF(INDEX(ctrlage,B718)=TRUE,Lieferung!$B$15-(YEAR(INDEX(pgebdat,B718))),""),"")</f>
        <v/>
      </c>
      <c r="O718" s="115"/>
      <c r="P718" s="113"/>
      <c r="Q718" s="116"/>
      <c r="R718" s="149"/>
      <c r="S718" s="116"/>
      <c r="T718" s="116"/>
      <c r="U718" s="116"/>
      <c r="V718" s="113"/>
      <c r="W718" s="155" t="str">
        <f t="shared" si="263"/>
        <v/>
      </c>
      <c r="X718" s="26" t="str">
        <f t="shared" si="242"/>
        <v/>
      </c>
      <c r="Y718" s="26" t="str">
        <f t="shared" si="243"/>
        <v/>
      </c>
      <c r="Z718" s="26" t="str">
        <f t="shared" si="244"/>
        <v/>
      </c>
      <c r="AA718" s="26" t="str">
        <f t="shared" si="245"/>
        <v/>
      </c>
      <c r="AB718" s="26" t="str">
        <f t="shared" si="246"/>
        <v/>
      </c>
      <c r="AC718" s="26" t="str">
        <f t="shared" si="247"/>
        <v/>
      </c>
      <c r="AD718" s="26" t="str">
        <f>IF(OR(ISBLANK(U718),ISBLANK(Q718),U718="-"),"",IF(ISNA(MATCH(U718,libtwolang,0)),FALSE,IF(AND(Z718=TRUE,INDEX(codetform,MATCH(Qualifikation!Q718,libtform,0))&gt;=10311000,INDEX(codetform,MATCH(Qualifikation!Q718,libtform,0))&lt;=10319900),IF(AND(INDEX(codetwolang,MATCH(Qualifikation!U718,libtwolang,0))&gt;=1,INDEX(codetwolang,MATCH(Qualifikation!U718,libtwolang,0))&lt;=999),TRUE,FALSE),IF(AND(INDEX(codetwolang,MATCH(Qualifikation!U718,libtwolang,0))&gt;=10,INDEX(codetwolang,MATCH(Qualifikation!U718,libtwolang,0))&lt;=99),FALSE,TRUE))))</f>
        <v/>
      </c>
      <c r="AE718" s="26" t="str">
        <f t="shared" si="261"/>
        <v/>
      </c>
      <c r="AF718" s="62" t="str">
        <f t="shared" si="248"/>
        <v/>
      </c>
    </row>
    <row r="719" spans="1:32" x14ac:dyDescent="0.2">
      <c r="A719" s="46" t="str">
        <f t="shared" si="262"/>
        <v/>
      </c>
      <c r="B719" s="46" t="str">
        <f t="shared" si="249"/>
        <v/>
      </c>
      <c r="C719" s="71" t="str">
        <f t="shared" si="250"/>
        <v/>
      </c>
      <c r="D719" s="62" t="str">
        <f t="shared" si="251"/>
        <v/>
      </c>
      <c r="E719" s="62" t="str">
        <f t="shared" si="252"/>
        <v/>
      </c>
      <c r="F719" s="72" t="str">
        <f t="shared" si="253"/>
        <v/>
      </c>
      <c r="G719" s="72" t="str">
        <f t="shared" si="254"/>
        <v/>
      </c>
      <c r="H719" s="63" t="str">
        <f t="shared" si="255"/>
        <v/>
      </c>
      <c r="I719" s="63" t="str">
        <f t="shared" si="256"/>
        <v/>
      </c>
      <c r="J719" s="70" t="str">
        <f t="shared" si="257"/>
        <v/>
      </c>
      <c r="K719" s="70" t="str">
        <f t="shared" si="258"/>
        <v/>
      </c>
      <c r="L719" s="122" t="str">
        <f t="shared" si="259"/>
        <v/>
      </c>
      <c r="M719" s="122" t="str">
        <f t="shared" si="260"/>
        <v/>
      </c>
      <c r="N719" s="121" t="str">
        <f>IF(B719&lt;&gt;"",IF(INDEX(ctrlage,B719)=TRUE,Lieferung!$B$15-(YEAR(INDEX(pgebdat,B719))),""),"")</f>
        <v/>
      </c>
      <c r="O719" s="115"/>
      <c r="P719" s="113"/>
      <c r="Q719" s="116"/>
      <c r="R719" s="149"/>
      <c r="S719" s="116"/>
      <c r="T719" s="116"/>
      <c r="U719" s="116"/>
      <c r="V719" s="113"/>
      <c r="W719" s="155" t="str">
        <f t="shared" si="263"/>
        <v/>
      </c>
      <c r="X719" s="26" t="str">
        <f t="shared" si="242"/>
        <v/>
      </c>
      <c r="Y719" s="26" t="str">
        <f t="shared" si="243"/>
        <v/>
      </c>
      <c r="Z719" s="26" t="str">
        <f t="shared" si="244"/>
        <v/>
      </c>
      <c r="AA719" s="26" t="str">
        <f t="shared" si="245"/>
        <v/>
      </c>
      <c r="AB719" s="26" t="str">
        <f t="shared" si="246"/>
        <v/>
      </c>
      <c r="AC719" s="26" t="str">
        <f t="shared" si="247"/>
        <v/>
      </c>
      <c r="AD719" s="26" t="str">
        <f>IF(OR(ISBLANK(U719),ISBLANK(Q719),U719="-"),"",IF(ISNA(MATCH(U719,libtwolang,0)),FALSE,IF(AND(Z719=TRUE,INDEX(codetform,MATCH(Qualifikation!Q719,libtform,0))&gt;=10311000,INDEX(codetform,MATCH(Qualifikation!Q719,libtform,0))&lt;=10319900),IF(AND(INDEX(codetwolang,MATCH(Qualifikation!U719,libtwolang,0))&gt;=1,INDEX(codetwolang,MATCH(Qualifikation!U719,libtwolang,0))&lt;=999),TRUE,FALSE),IF(AND(INDEX(codetwolang,MATCH(Qualifikation!U719,libtwolang,0))&gt;=10,INDEX(codetwolang,MATCH(Qualifikation!U719,libtwolang,0))&lt;=99),FALSE,TRUE))))</f>
        <v/>
      </c>
      <c r="AE719" s="26" t="str">
        <f t="shared" si="261"/>
        <v/>
      </c>
      <c r="AF719" s="62" t="str">
        <f t="shared" si="248"/>
        <v/>
      </c>
    </row>
    <row r="720" spans="1:32" x14ac:dyDescent="0.2">
      <c r="A720" s="46" t="str">
        <f t="shared" si="262"/>
        <v/>
      </c>
      <c r="B720" s="46" t="str">
        <f t="shared" si="249"/>
        <v/>
      </c>
      <c r="C720" s="71" t="str">
        <f t="shared" si="250"/>
        <v/>
      </c>
      <c r="D720" s="62" t="str">
        <f t="shared" si="251"/>
        <v/>
      </c>
      <c r="E720" s="62" t="str">
        <f t="shared" si="252"/>
        <v/>
      </c>
      <c r="F720" s="72" t="str">
        <f t="shared" si="253"/>
        <v/>
      </c>
      <c r="G720" s="72" t="str">
        <f t="shared" si="254"/>
        <v/>
      </c>
      <c r="H720" s="63" t="str">
        <f t="shared" si="255"/>
        <v/>
      </c>
      <c r="I720" s="63" t="str">
        <f t="shared" si="256"/>
        <v/>
      </c>
      <c r="J720" s="70" t="str">
        <f t="shared" si="257"/>
        <v/>
      </c>
      <c r="K720" s="70" t="str">
        <f t="shared" si="258"/>
        <v/>
      </c>
      <c r="L720" s="122" t="str">
        <f t="shared" si="259"/>
        <v/>
      </c>
      <c r="M720" s="122" t="str">
        <f t="shared" si="260"/>
        <v/>
      </c>
      <c r="N720" s="121" t="str">
        <f>IF(B720&lt;&gt;"",IF(INDEX(ctrlage,B720)=TRUE,Lieferung!$B$15-(YEAR(INDEX(pgebdat,B720))),""),"")</f>
        <v/>
      </c>
      <c r="O720" s="115"/>
      <c r="P720" s="113"/>
      <c r="Q720" s="116"/>
      <c r="R720" s="149"/>
      <c r="S720" s="116"/>
      <c r="T720" s="116"/>
      <c r="U720" s="116"/>
      <c r="V720" s="113"/>
      <c r="W720" s="155" t="str">
        <f t="shared" si="263"/>
        <v/>
      </c>
      <c r="X720" s="26" t="str">
        <f t="shared" si="242"/>
        <v/>
      </c>
      <c r="Y720" s="26" t="str">
        <f t="shared" si="243"/>
        <v/>
      </c>
      <c r="Z720" s="26" t="str">
        <f t="shared" si="244"/>
        <v/>
      </c>
      <c r="AA720" s="26" t="str">
        <f t="shared" si="245"/>
        <v/>
      </c>
      <c r="AB720" s="26" t="str">
        <f t="shared" si="246"/>
        <v/>
      </c>
      <c r="AC720" s="26" t="str">
        <f t="shared" si="247"/>
        <v/>
      </c>
      <c r="AD720" s="26" t="str">
        <f>IF(OR(ISBLANK(U720),ISBLANK(Q720),U720="-"),"",IF(ISNA(MATCH(U720,libtwolang,0)),FALSE,IF(AND(Z720=TRUE,INDEX(codetform,MATCH(Qualifikation!Q720,libtform,0))&gt;=10311000,INDEX(codetform,MATCH(Qualifikation!Q720,libtform,0))&lt;=10319900),IF(AND(INDEX(codetwolang,MATCH(Qualifikation!U720,libtwolang,0))&gt;=1,INDEX(codetwolang,MATCH(Qualifikation!U720,libtwolang,0))&lt;=999),TRUE,FALSE),IF(AND(INDEX(codetwolang,MATCH(Qualifikation!U720,libtwolang,0))&gt;=10,INDEX(codetwolang,MATCH(Qualifikation!U720,libtwolang,0))&lt;=99),FALSE,TRUE))))</f>
        <v/>
      </c>
      <c r="AE720" s="26" t="str">
        <f t="shared" si="261"/>
        <v/>
      </c>
      <c r="AF720" s="62" t="str">
        <f t="shared" si="248"/>
        <v/>
      </c>
    </row>
    <row r="721" spans="1:32" x14ac:dyDescent="0.2">
      <c r="A721" s="46" t="str">
        <f t="shared" si="262"/>
        <v/>
      </c>
      <c r="B721" s="46" t="str">
        <f t="shared" si="249"/>
        <v/>
      </c>
      <c r="C721" s="71" t="str">
        <f t="shared" si="250"/>
        <v/>
      </c>
      <c r="D721" s="62" t="str">
        <f t="shared" si="251"/>
        <v/>
      </c>
      <c r="E721" s="62" t="str">
        <f t="shared" si="252"/>
        <v/>
      </c>
      <c r="F721" s="72" t="str">
        <f t="shared" si="253"/>
        <v/>
      </c>
      <c r="G721" s="72" t="str">
        <f t="shared" si="254"/>
        <v/>
      </c>
      <c r="H721" s="63" t="str">
        <f t="shared" si="255"/>
        <v/>
      </c>
      <c r="I721" s="63" t="str">
        <f t="shared" si="256"/>
        <v/>
      </c>
      <c r="J721" s="70" t="str">
        <f t="shared" si="257"/>
        <v/>
      </c>
      <c r="K721" s="70" t="str">
        <f t="shared" si="258"/>
        <v/>
      </c>
      <c r="L721" s="122" t="str">
        <f t="shared" si="259"/>
        <v/>
      </c>
      <c r="M721" s="122" t="str">
        <f t="shared" si="260"/>
        <v/>
      </c>
      <c r="N721" s="121" t="str">
        <f>IF(B721&lt;&gt;"",IF(INDEX(ctrlage,B721)=TRUE,Lieferung!$B$15-(YEAR(INDEX(pgebdat,B721))),""),"")</f>
        <v/>
      </c>
      <c r="O721" s="115"/>
      <c r="P721" s="113"/>
      <c r="Q721" s="116"/>
      <c r="R721" s="149"/>
      <c r="S721" s="116"/>
      <c r="T721" s="116"/>
      <c r="U721" s="116"/>
      <c r="V721" s="113"/>
      <c r="W721" s="155" t="str">
        <f t="shared" si="263"/>
        <v/>
      </c>
      <c r="X721" s="26" t="str">
        <f t="shared" si="242"/>
        <v/>
      </c>
      <c r="Y721" s="26" t="str">
        <f t="shared" si="243"/>
        <v/>
      </c>
      <c r="Z721" s="26" t="str">
        <f t="shared" si="244"/>
        <v/>
      </c>
      <c r="AA721" s="26" t="str">
        <f t="shared" si="245"/>
        <v/>
      </c>
      <c r="AB721" s="26" t="str">
        <f t="shared" si="246"/>
        <v/>
      </c>
      <c r="AC721" s="26" t="str">
        <f t="shared" si="247"/>
        <v/>
      </c>
      <c r="AD721" s="26" t="str">
        <f>IF(OR(ISBLANK(U721),ISBLANK(Q721),U721="-"),"",IF(ISNA(MATCH(U721,libtwolang,0)),FALSE,IF(AND(Z721=TRUE,INDEX(codetform,MATCH(Qualifikation!Q721,libtform,0))&gt;=10311000,INDEX(codetform,MATCH(Qualifikation!Q721,libtform,0))&lt;=10319900),IF(AND(INDEX(codetwolang,MATCH(Qualifikation!U721,libtwolang,0))&gt;=1,INDEX(codetwolang,MATCH(Qualifikation!U721,libtwolang,0))&lt;=999),TRUE,FALSE),IF(AND(INDEX(codetwolang,MATCH(Qualifikation!U721,libtwolang,0))&gt;=10,INDEX(codetwolang,MATCH(Qualifikation!U721,libtwolang,0))&lt;=99),FALSE,TRUE))))</f>
        <v/>
      </c>
      <c r="AE721" s="26" t="str">
        <f t="shared" si="261"/>
        <v/>
      </c>
      <c r="AF721" s="62" t="str">
        <f t="shared" si="248"/>
        <v/>
      </c>
    </row>
    <row r="722" spans="1:32" x14ac:dyDescent="0.2">
      <c r="A722" s="46" t="str">
        <f t="shared" si="262"/>
        <v/>
      </c>
      <c r="B722" s="46" t="str">
        <f t="shared" si="249"/>
        <v/>
      </c>
      <c r="C722" s="71" t="str">
        <f t="shared" si="250"/>
        <v/>
      </c>
      <c r="D722" s="62" t="str">
        <f t="shared" si="251"/>
        <v/>
      </c>
      <c r="E722" s="62" t="str">
        <f t="shared" si="252"/>
        <v/>
      </c>
      <c r="F722" s="72" t="str">
        <f t="shared" si="253"/>
        <v/>
      </c>
      <c r="G722" s="72" t="str">
        <f t="shared" si="254"/>
        <v/>
      </c>
      <c r="H722" s="63" t="str">
        <f t="shared" si="255"/>
        <v/>
      </c>
      <c r="I722" s="63" t="str">
        <f t="shared" si="256"/>
        <v/>
      </c>
      <c r="J722" s="70" t="str">
        <f t="shared" si="257"/>
        <v/>
      </c>
      <c r="K722" s="70" t="str">
        <f t="shared" si="258"/>
        <v/>
      </c>
      <c r="L722" s="122" t="str">
        <f t="shared" si="259"/>
        <v/>
      </c>
      <c r="M722" s="122" t="str">
        <f t="shared" si="260"/>
        <v/>
      </c>
      <c r="N722" s="121" t="str">
        <f>IF(B722&lt;&gt;"",IF(INDEX(ctrlage,B722)=TRUE,Lieferung!$B$15-(YEAR(INDEX(pgebdat,B722))),""),"")</f>
        <v/>
      </c>
      <c r="O722" s="115"/>
      <c r="P722" s="113"/>
      <c r="Q722" s="116"/>
      <c r="R722" s="149"/>
      <c r="S722" s="116"/>
      <c r="T722" s="116"/>
      <c r="U722" s="116"/>
      <c r="V722" s="113"/>
      <c r="W722" s="155" t="str">
        <f t="shared" si="263"/>
        <v/>
      </c>
      <c r="X722" s="26" t="str">
        <f t="shared" si="242"/>
        <v/>
      </c>
      <c r="Y722" s="26" t="str">
        <f t="shared" si="243"/>
        <v/>
      </c>
      <c r="Z722" s="26" t="str">
        <f t="shared" si="244"/>
        <v/>
      </c>
      <c r="AA722" s="26" t="str">
        <f t="shared" si="245"/>
        <v/>
      </c>
      <c r="AB722" s="26" t="str">
        <f t="shared" si="246"/>
        <v/>
      </c>
      <c r="AC722" s="26" t="str">
        <f t="shared" si="247"/>
        <v/>
      </c>
      <c r="AD722" s="26" t="str">
        <f>IF(OR(ISBLANK(U722),ISBLANK(Q722),U722="-"),"",IF(ISNA(MATCH(U722,libtwolang,0)),FALSE,IF(AND(Z722=TRUE,INDEX(codetform,MATCH(Qualifikation!Q722,libtform,0))&gt;=10311000,INDEX(codetform,MATCH(Qualifikation!Q722,libtform,0))&lt;=10319900),IF(AND(INDEX(codetwolang,MATCH(Qualifikation!U722,libtwolang,0))&gt;=1,INDEX(codetwolang,MATCH(Qualifikation!U722,libtwolang,0))&lt;=999),TRUE,FALSE),IF(AND(INDEX(codetwolang,MATCH(Qualifikation!U722,libtwolang,0))&gt;=10,INDEX(codetwolang,MATCH(Qualifikation!U722,libtwolang,0))&lt;=99),FALSE,TRUE))))</f>
        <v/>
      </c>
      <c r="AE722" s="26" t="str">
        <f t="shared" si="261"/>
        <v/>
      </c>
      <c r="AF722" s="62" t="str">
        <f t="shared" si="248"/>
        <v/>
      </c>
    </row>
    <row r="723" spans="1:32" x14ac:dyDescent="0.2">
      <c r="A723" s="46" t="str">
        <f t="shared" si="262"/>
        <v/>
      </c>
      <c r="B723" s="46" t="str">
        <f t="shared" si="249"/>
        <v/>
      </c>
      <c r="C723" s="71" t="str">
        <f t="shared" si="250"/>
        <v/>
      </c>
      <c r="D723" s="62" t="str">
        <f t="shared" si="251"/>
        <v/>
      </c>
      <c r="E723" s="62" t="str">
        <f t="shared" si="252"/>
        <v/>
      </c>
      <c r="F723" s="72" t="str">
        <f t="shared" si="253"/>
        <v/>
      </c>
      <c r="G723" s="72" t="str">
        <f t="shared" si="254"/>
        <v/>
      </c>
      <c r="H723" s="63" t="str">
        <f t="shared" si="255"/>
        <v/>
      </c>
      <c r="I723" s="63" t="str">
        <f t="shared" si="256"/>
        <v/>
      </c>
      <c r="J723" s="70" t="str">
        <f t="shared" si="257"/>
        <v/>
      </c>
      <c r="K723" s="70" t="str">
        <f t="shared" si="258"/>
        <v/>
      </c>
      <c r="L723" s="122" t="str">
        <f t="shared" si="259"/>
        <v/>
      </c>
      <c r="M723" s="122" t="str">
        <f t="shared" si="260"/>
        <v/>
      </c>
      <c r="N723" s="121" t="str">
        <f>IF(B723&lt;&gt;"",IF(INDEX(ctrlage,B723)=TRUE,Lieferung!$B$15-(YEAR(INDEX(pgebdat,B723))),""),"")</f>
        <v/>
      </c>
      <c r="O723" s="115"/>
      <c r="P723" s="113"/>
      <c r="Q723" s="116"/>
      <c r="R723" s="149"/>
      <c r="S723" s="116"/>
      <c r="T723" s="116"/>
      <c r="U723" s="116"/>
      <c r="V723" s="113"/>
      <c r="W723" s="155" t="str">
        <f t="shared" si="263"/>
        <v/>
      </c>
      <c r="X723" s="26" t="str">
        <f t="shared" si="242"/>
        <v/>
      </c>
      <c r="Y723" s="26" t="str">
        <f t="shared" si="243"/>
        <v/>
      </c>
      <c r="Z723" s="26" t="str">
        <f t="shared" si="244"/>
        <v/>
      </c>
      <c r="AA723" s="26" t="str">
        <f t="shared" si="245"/>
        <v/>
      </c>
      <c r="AB723" s="26" t="str">
        <f t="shared" si="246"/>
        <v/>
      </c>
      <c r="AC723" s="26" t="str">
        <f t="shared" si="247"/>
        <v/>
      </c>
      <c r="AD723" s="26" t="str">
        <f>IF(OR(ISBLANK(U723),ISBLANK(Q723),U723="-"),"",IF(ISNA(MATCH(U723,libtwolang,0)),FALSE,IF(AND(Z723=TRUE,INDEX(codetform,MATCH(Qualifikation!Q723,libtform,0))&gt;=10311000,INDEX(codetform,MATCH(Qualifikation!Q723,libtform,0))&lt;=10319900),IF(AND(INDEX(codetwolang,MATCH(Qualifikation!U723,libtwolang,0))&gt;=1,INDEX(codetwolang,MATCH(Qualifikation!U723,libtwolang,0))&lt;=999),TRUE,FALSE),IF(AND(INDEX(codetwolang,MATCH(Qualifikation!U723,libtwolang,0))&gt;=10,INDEX(codetwolang,MATCH(Qualifikation!U723,libtwolang,0))&lt;=99),FALSE,TRUE))))</f>
        <v/>
      </c>
      <c r="AE723" s="26" t="str">
        <f t="shared" si="261"/>
        <v/>
      </c>
      <c r="AF723" s="62" t="str">
        <f t="shared" si="248"/>
        <v/>
      </c>
    </row>
    <row r="724" spans="1:32" x14ac:dyDescent="0.2">
      <c r="A724" s="46" t="str">
        <f t="shared" si="262"/>
        <v/>
      </c>
      <c r="B724" s="46" t="str">
        <f t="shared" si="249"/>
        <v/>
      </c>
      <c r="C724" s="71" t="str">
        <f t="shared" si="250"/>
        <v/>
      </c>
      <c r="D724" s="62" t="str">
        <f t="shared" si="251"/>
        <v/>
      </c>
      <c r="E724" s="62" t="str">
        <f t="shared" si="252"/>
        <v/>
      </c>
      <c r="F724" s="72" t="str">
        <f t="shared" si="253"/>
        <v/>
      </c>
      <c r="G724" s="72" t="str">
        <f t="shared" si="254"/>
        <v/>
      </c>
      <c r="H724" s="63" t="str">
        <f t="shared" si="255"/>
        <v/>
      </c>
      <c r="I724" s="63" t="str">
        <f t="shared" si="256"/>
        <v/>
      </c>
      <c r="J724" s="70" t="str">
        <f t="shared" si="257"/>
        <v/>
      </c>
      <c r="K724" s="70" t="str">
        <f t="shared" si="258"/>
        <v/>
      </c>
      <c r="L724" s="122" t="str">
        <f t="shared" si="259"/>
        <v/>
      </c>
      <c r="M724" s="122" t="str">
        <f t="shared" si="260"/>
        <v/>
      </c>
      <c r="N724" s="121" t="str">
        <f>IF(B724&lt;&gt;"",IF(INDEX(ctrlage,B724)=TRUE,Lieferung!$B$15-(YEAR(INDEX(pgebdat,B724))),""),"")</f>
        <v/>
      </c>
      <c r="O724" s="115"/>
      <c r="P724" s="113"/>
      <c r="Q724" s="116"/>
      <c r="R724" s="149"/>
      <c r="S724" s="116"/>
      <c r="T724" s="116"/>
      <c r="U724" s="116"/>
      <c r="V724" s="113"/>
      <c r="W724" s="155" t="str">
        <f t="shared" si="263"/>
        <v/>
      </c>
      <c r="X724" s="26" t="str">
        <f t="shared" si="242"/>
        <v/>
      </c>
      <c r="Y724" s="26" t="str">
        <f t="shared" si="243"/>
        <v/>
      </c>
      <c r="Z724" s="26" t="str">
        <f t="shared" si="244"/>
        <v/>
      </c>
      <c r="AA724" s="26" t="str">
        <f t="shared" si="245"/>
        <v/>
      </c>
      <c r="AB724" s="26" t="str">
        <f t="shared" si="246"/>
        <v/>
      </c>
      <c r="AC724" s="26" t="str">
        <f t="shared" si="247"/>
        <v/>
      </c>
      <c r="AD724" s="26" t="str">
        <f>IF(OR(ISBLANK(U724),ISBLANK(Q724),U724="-"),"",IF(ISNA(MATCH(U724,libtwolang,0)),FALSE,IF(AND(Z724=TRUE,INDEX(codetform,MATCH(Qualifikation!Q724,libtform,0))&gt;=10311000,INDEX(codetform,MATCH(Qualifikation!Q724,libtform,0))&lt;=10319900),IF(AND(INDEX(codetwolang,MATCH(Qualifikation!U724,libtwolang,0))&gt;=1,INDEX(codetwolang,MATCH(Qualifikation!U724,libtwolang,0))&lt;=999),TRUE,FALSE),IF(AND(INDEX(codetwolang,MATCH(Qualifikation!U724,libtwolang,0))&gt;=10,INDEX(codetwolang,MATCH(Qualifikation!U724,libtwolang,0))&lt;=99),FALSE,TRUE))))</f>
        <v/>
      </c>
      <c r="AE724" s="26" t="str">
        <f t="shared" si="261"/>
        <v/>
      </c>
      <c r="AF724" s="62" t="str">
        <f t="shared" si="248"/>
        <v/>
      </c>
    </row>
    <row r="725" spans="1:32" x14ac:dyDescent="0.2">
      <c r="A725" s="46" t="str">
        <f t="shared" si="262"/>
        <v/>
      </c>
      <c r="B725" s="46" t="str">
        <f t="shared" si="249"/>
        <v/>
      </c>
      <c r="C725" s="71" t="str">
        <f t="shared" si="250"/>
        <v/>
      </c>
      <c r="D725" s="62" t="str">
        <f t="shared" si="251"/>
        <v/>
      </c>
      <c r="E725" s="62" t="str">
        <f t="shared" si="252"/>
        <v/>
      </c>
      <c r="F725" s="72" t="str">
        <f t="shared" si="253"/>
        <v/>
      </c>
      <c r="G725" s="72" t="str">
        <f t="shared" si="254"/>
        <v/>
      </c>
      <c r="H725" s="63" t="str">
        <f t="shared" si="255"/>
        <v/>
      </c>
      <c r="I725" s="63" t="str">
        <f t="shared" si="256"/>
        <v/>
      </c>
      <c r="J725" s="70" t="str">
        <f t="shared" si="257"/>
        <v/>
      </c>
      <c r="K725" s="70" t="str">
        <f t="shared" si="258"/>
        <v/>
      </c>
      <c r="L725" s="122" t="str">
        <f t="shared" si="259"/>
        <v/>
      </c>
      <c r="M725" s="122" t="str">
        <f t="shared" si="260"/>
        <v/>
      </c>
      <c r="N725" s="121" t="str">
        <f>IF(B725&lt;&gt;"",IF(INDEX(ctrlage,B725)=TRUE,Lieferung!$B$15-(YEAR(INDEX(pgebdat,B725))),""),"")</f>
        <v/>
      </c>
      <c r="O725" s="115"/>
      <c r="P725" s="113"/>
      <c r="Q725" s="116"/>
      <c r="R725" s="149"/>
      <c r="S725" s="116"/>
      <c r="T725" s="116"/>
      <c r="U725" s="116"/>
      <c r="V725" s="113"/>
      <c r="W725" s="155" t="str">
        <f t="shared" si="263"/>
        <v/>
      </c>
      <c r="X725" s="26" t="str">
        <f t="shared" si="242"/>
        <v/>
      </c>
      <c r="Y725" s="26" t="str">
        <f t="shared" si="243"/>
        <v/>
      </c>
      <c r="Z725" s="26" t="str">
        <f t="shared" si="244"/>
        <v/>
      </c>
      <c r="AA725" s="26" t="str">
        <f t="shared" si="245"/>
        <v/>
      </c>
      <c r="AB725" s="26" t="str">
        <f t="shared" si="246"/>
        <v/>
      </c>
      <c r="AC725" s="26" t="str">
        <f t="shared" si="247"/>
        <v/>
      </c>
      <c r="AD725" s="26" t="str">
        <f>IF(OR(ISBLANK(U725),ISBLANK(Q725),U725="-"),"",IF(ISNA(MATCH(U725,libtwolang,0)),FALSE,IF(AND(Z725=TRUE,INDEX(codetform,MATCH(Qualifikation!Q725,libtform,0))&gt;=10311000,INDEX(codetform,MATCH(Qualifikation!Q725,libtform,0))&lt;=10319900),IF(AND(INDEX(codetwolang,MATCH(Qualifikation!U725,libtwolang,0))&gt;=1,INDEX(codetwolang,MATCH(Qualifikation!U725,libtwolang,0))&lt;=999),TRUE,FALSE),IF(AND(INDEX(codetwolang,MATCH(Qualifikation!U725,libtwolang,0))&gt;=10,INDEX(codetwolang,MATCH(Qualifikation!U725,libtwolang,0))&lt;=99),FALSE,TRUE))))</f>
        <v/>
      </c>
      <c r="AE725" s="26" t="str">
        <f t="shared" si="261"/>
        <v/>
      </c>
      <c r="AF725" s="62" t="str">
        <f t="shared" si="248"/>
        <v/>
      </c>
    </row>
    <row r="726" spans="1:32" x14ac:dyDescent="0.2">
      <c r="A726" s="46" t="str">
        <f t="shared" si="262"/>
        <v/>
      </c>
      <c r="B726" s="46" t="str">
        <f t="shared" si="249"/>
        <v/>
      </c>
      <c r="C726" s="71" t="str">
        <f t="shared" si="250"/>
        <v/>
      </c>
      <c r="D726" s="62" t="str">
        <f t="shared" si="251"/>
        <v/>
      </c>
      <c r="E726" s="62" t="str">
        <f t="shared" si="252"/>
        <v/>
      </c>
      <c r="F726" s="72" t="str">
        <f t="shared" si="253"/>
        <v/>
      </c>
      <c r="G726" s="72" t="str">
        <f t="shared" si="254"/>
        <v/>
      </c>
      <c r="H726" s="63" t="str">
        <f t="shared" si="255"/>
        <v/>
      </c>
      <c r="I726" s="63" t="str">
        <f t="shared" si="256"/>
        <v/>
      </c>
      <c r="J726" s="70" t="str">
        <f t="shared" si="257"/>
        <v/>
      </c>
      <c r="K726" s="70" t="str">
        <f t="shared" si="258"/>
        <v/>
      </c>
      <c r="L726" s="122" t="str">
        <f t="shared" si="259"/>
        <v/>
      </c>
      <c r="M726" s="122" t="str">
        <f t="shared" si="260"/>
        <v/>
      </c>
      <c r="N726" s="121" t="str">
        <f>IF(B726&lt;&gt;"",IF(INDEX(ctrlage,B726)=TRUE,Lieferung!$B$15-(YEAR(INDEX(pgebdat,B726))),""),"")</f>
        <v/>
      </c>
      <c r="O726" s="115"/>
      <c r="P726" s="113"/>
      <c r="Q726" s="116"/>
      <c r="R726" s="149"/>
      <c r="S726" s="116"/>
      <c r="T726" s="116"/>
      <c r="U726" s="116"/>
      <c r="V726" s="113"/>
      <c r="W726" s="155" t="str">
        <f t="shared" si="263"/>
        <v/>
      </c>
      <c r="X726" s="26" t="str">
        <f t="shared" si="242"/>
        <v/>
      </c>
      <c r="Y726" s="26" t="str">
        <f t="shared" si="243"/>
        <v/>
      </c>
      <c r="Z726" s="26" t="str">
        <f t="shared" si="244"/>
        <v/>
      </c>
      <c r="AA726" s="26" t="str">
        <f t="shared" si="245"/>
        <v/>
      </c>
      <c r="AB726" s="26" t="str">
        <f t="shared" si="246"/>
        <v/>
      </c>
      <c r="AC726" s="26" t="str">
        <f t="shared" si="247"/>
        <v/>
      </c>
      <c r="AD726" s="26" t="str">
        <f>IF(OR(ISBLANK(U726),ISBLANK(Q726),U726="-"),"",IF(ISNA(MATCH(U726,libtwolang,0)),FALSE,IF(AND(Z726=TRUE,INDEX(codetform,MATCH(Qualifikation!Q726,libtform,0))&gt;=10311000,INDEX(codetform,MATCH(Qualifikation!Q726,libtform,0))&lt;=10319900),IF(AND(INDEX(codetwolang,MATCH(Qualifikation!U726,libtwolang,0))&gt;=1,INDEX(codetwolang,MATCH(Qualifikation!U726,libtwolang,0))&lt;=999),TRUE,FALSE),IF(AND(INDEX(codetwolang,MATCH(Qualifikation!U726,libtwolang,0))&gt;=10,INDEX(codetwolang,MATCH(Qualifikation!U726,libtwolang,0))&lt;=99),FALSE,TRUE))))</f>
        <v/>
      </c>
      <c r="AE726" s="26" t="str">
        <f t="shared" si="261"/>
        <v/>
      </c>
      <c r="AF726" s="62" t="str">
        <f t="shared" si="248"/>
        <v/>
      </c>
    </row>
    <row r="727" spans="1:32" x14ac:dyDescent="0.2">
      <c r="A727" s="46" t="str">
        <f t="shared" si="262"/>
        <v/>
      </c>
      <c r="B727" s="46" t="str">
        <f t="shared" si="249"/>
        <v/>
      </c>
      <c r="C727" s="71" t="str">
        <f t="shared" si="250"/>
        <v/>
      </c>
      <c r="D727" s="62" t="str">
        <f t="shared" si="251"/>
        <v/>
      </c>
      <c r="E727" s="62" t="str">
        <f t="shared" si="252"/>
        <v/>
      </c>
      <c r="F727" s="72" t="str">
        <f t="shared" si="253"/>
        <v/>
      </c>
      <c r="G727" s="72" t="str">
        <f t="shared" si="254"/>
        <v/>
      </c>
      <c r="H727" s="63" t="str">
        <f t="shared" si="255"/>
        <v/>
      </c>
      <c r="I727" s="63" t="str">
        <f t="shared" si="256"/>
        <v/>
      </c>
      <c r="J727" s="70" t="str">
        <f t="shared" si="257"/>
        <v/>
      </c>
      <c r="K727" s="70" t="str">
        <f t="shared" si="258"/>
        <v/>
      </c>
      <c r="L727" s="122" t="str">
        <f t="shared" si="259"/>
        <v/>
      </c>
      <c r="M727" s="122" t="str">
        <f t="shared" si="260"/>
        <v/>
      </c>
      <c r="N727" s="121" t="str">
        <f>IF(B727&lt;&gt;"",IF(INDEX(ctrlage,B727)=TRUE,Lieferung!$B$15-(YEAR(INDEX(pgebdat,B727))),""),"")</f>
        <v/>
      </c>
      <c r="O727" s="115"/>
      <c r="P727" s="113"/>
      <c r="Q727" s="116"/>
      <c r="R727" s="149"/>
      <c r="S727" s="116"/>
      <c r="T727" s="116"/>
      <c r="U727" s="116"/>
      <c r="V727" s="113"/>
      <c r="W727" s="155" t="str">
        <f t="shared" si="263"/>
        <v/>
      </c>
      <c r="X727" s="26" t="str">
        <f t="shared" si="242"/>
        <v/>
      </c>
      <c r="Y727" s="26" t="str">
        <f t="shared" si="243"/>
        <v/>
      </c>
      <c r="Z727" s="26" t="str">
        <f t="shared" si="244"/>
        <v/>
      </c>
      <c r="AA727" s="26" t="str">
        <f t="shared" si="245"/>
        <v/>
      </c>
      <c r="AB727" s="26" t="str">
        <f t="shared" si="246"/>
        <v/>
      </c>
      <c r="AC727" s="26" t="str">
        <f t="shared" si="247"/>
        <v/>
      </c>
      <c r="AD727" s="26" t="str">
        <f>IF(OR(ISBLANK(U727),ISBLANK(Q727),U727="-"),"",IF(ISNA(MATCH(U727,libtwolang,0)),FALSE,IF(AND(Z727=TRUE,INDEX(codetform,MATCH(Qualifikation!Q727,libtform,0))&gt;=10311000,INDEX(codetform,MATCH(Qualifikation!Q727,libtform,0))&lt;=10319900),IF(AND(INDEX(codetwolang,MATCH(Qualifikation!U727,libtwolang,0))&gt;=1,INDEX(codetwolang,MATCH(Qualifikation!U727,libtwolang,0))&lt;=999),TRUE,FALSE),IF(AND(INDEX(codetwolang,MATCH(Qualifikation!U727,libtwolang,0))&gt;=10,INDEX(codetwolang,MATCH(Qualifikation!U727,libtwolang,0))&lt;=99),FALSE,TRUE))))</f>
        <v/>
      </c>
      <c r="AE727" s="26" t="str">
        <f t="shared" si="261"/>
        <v/>
      </c>
      <c r="AF727" s="62" t="str">
        <f t="shared" si="248"/>
        <v/>
      </c>
    </row>
    <row r="728" spans="1:32" x14ac:dyDescent="0.2">
      <c r="A728" s="46" t="str">
        <f t="shared" si="262"/>
        <v/>
      </c>
      <c r="B728" s="46" t="str">
        <f t="shared" si="249"/>
        <v/>
      </c>
      <c r="C728" s="71" t="str">
        <f t="shared" si="250"/>
        <v/>
      </c>
      <c r="D728" s="62" t="str">
        <f t="shared" si="251"/>
        <v/>
      </c>
      <c r="E728" s="62" t="str">
        <f t="shared" si="252"/>
        <v/>
      </c>
      <c r="F728" s="72" t="str">
        <f t="shared" si="253"/>
        <v/>
      </c>
      <c r="G728" s="72" t="str">
        <f t="shared" si="254"/>
        <v/>
      </c>
      <c r="H728" s="63" t="str">
        <f t="shared" si="255"/>
        <v/>
      </c>
      <c r="I728" s="63" t="str">
        <f t="shared" si="256"/>
        <v/>
      </c>
      <c r="J728" s="70" t="str">
        <f t="shared" si="257"/>
        <v/>
      </c>
      <c r="K728" s="70" t="str">
        <f t="shared" si="258"/>
        <v/>
      </c>
      <c r="L728" s="122" t="str">
        <f t="shared" si="259"/>
        <v/>
      </c>
      <c r="M728" s="122" t="str">
        <f t="shared" si="260"/>
        <v/>
      </c>
      <c r="N728" s="121" t="str">
        <f>IF(B728&lt;&gt;"",IF(INDEX(ctrlage,B728)=TRUE,Lieferung!$B$15-(YEAR(INDEX(pgebdat,B728))),""),"")</f>
        <v/>
      </c>
      <c r="O728" s="115"/>
      <c r="P728" s="113"/>
      <c r="Q728" s="116"/>
      <c r="R728" s="149"/>
      <c r="S728" s="116"/>
      <c r="T728" s="116"/>
      <c r="U728" s="116"/>
      <c r="V728" s="113"/>
      <c r="W728" s="155" t="str">
        <f t="shared" si="263"/>
        <v/>
      </c>
      <c r="X728" s="26" t="str">
        <f t="shared" si="242"/>
        <v/>
      </c>
      <c r="Y728" s="26" t="str">
        <f t="shared" si="243"/>
        <v/>
      </c>
      <c r="Z728" s="26" t="str">
        <f t="shared" si="244"/>
        <v/>
      </c>
      <c r="AA728" s="26" t="str">
        <f t="shared" si="245"/>
        <v/>
      </c>
      <c r="AB728" s="26" t="str">
        <f t="shared" si="246"/>
        <v/>
      </c>
      <c r="AC728" s="26" t="str">
        <f t="shared" si="247"/>
        <v/>
      </c>
      <c r="AD728" s="26" t="str">
        <f>IF(OR(ISBLANK(U728),ISBLANK(Q728),U728="-"),"",IF(ISNA(MATCH(U728,libtwolang,0)),FALSE,IF(AND(Z728=TRUE,INDEX(codetform,MATCH(Qualifikation!Q728,libtform,0))&gt;=10311000,INDEX(codetform,MATCH(Qualifikation!Q728,libtform,0))&lt;=10319900),IF(AND(INDEX(codetwolang,MATCH(Qualifikation!U728,libtwolang,0))&gt;=1,INDEX(codetwolang,MATCH(Qualifikation!U728,libtwolang,0))&lt;=999),TRUE,FALSE),IF(AND(INDEX(codetwolang,MATCH(Qualifikation!U728,libtwolang,0))&gt;=10,INDEX(codetwolang,MATCH(Qualifikation!U728,libtwolang,0))&lt;=99),FALSE,TRUE))))</f>
        <v/>
      </c>
      <c r="AE728" s="26" t="str">
        <f t="shared" si="261"/>
        <v/>
      </c>
      <c r="AF728" s="62" t="str">
        <f t="shared" si="248"/>
        <v/>
      </c>
    </row>
    <row r="729" spans="1:32" x14ac:dyDescent="0.2">
      <c r="A729" s="46" t="str">
        <f t="shared" si="262"/>
        <v/>
      </c>
      <c r="B729" s="46" t="str">
        <f t="shared" si="249"/>
        <v/>
      </c>
      <c r="C729" s="71" t="str">
        <f t="shared" si="250"/>
        <v/>
      </c>
      <c r="D729" s="62" t="str">
        <f t="shared" si="251"/>
        <v/>
      </c>
      <c r="E729" s="62" t="str">
        <f t="shared" si="252"/>
        <v/>
      </c>
      <c r="F729" s="72" t="str">
        <f t="shared" si="253"/>
        <v/>
      </c>
      <c r="G729" s="72" t="str">
        <f t="shared" si="254"/>
        <v/>
      </c>
      <c r="H729" s="63" t="str">
        <f t="shared" si="255"/>
        <v/>
      </c>
      <c r="I729" s="63" t="str">
        <f t="shared" si="256"/>
        <v/>
      </c>
      <c r="J729" s="70" t="str">
        <f t="shared" si="257"/>
        <v/>
      </c>
      <c r="K729" s="70" t="str">
        <f t="shared" si="258"/>
        <v/>
      </c>
      <c r="L729" s="122" t="str">
        <f t="shared" si="259"/>
        <v/>
      </c>
      <c r="M729" s="122" t="str">
        <f t="shared" si="260"/>
        <v/>
      </c>
      <c r="N729" s="121" t="str">
        <f>IF(B729&lt;&gt;"",IF(INDEX(ctrlage,B729)=TRUE,Lieferung!$B$15-(YEAR(INDEX(pgebdat,B729))),""),"")</f>
        <v/>
      </c>
      <c r="O729" s="115"/>
      <c r="P729" s="113"/>
      <c r="Q729" s="116"/>
      <c r="R729" s="149"/>
      <c r="S729" s="116"/>
      <c r="T729" s="116"/>
      <c r="U729" s="116"/>
      <c r="V729" s="113"/>
      <c r="W729" s="155" t="str">
        <f t="shared" si="263"/>
        <v/>
      </c>
      <c r="X729" s="26" t="str">
        <f t="shared" si="242"/>
        <v/>
      </c>
      <c r="Y729" s="26" t="str">
        <f t="shared" si="243"/>
        <v/>
      </c>
      <c r="Z729" s="26" t="str">
        <f t="shared" si="244"/>
        <v/>
      </c>
      <c r="AA729" s="26" t="str">
        <f t="shared" si="245"/>
        <v/>
      </c>
      <c r="AB729" s="26" t="str">
        <f t="shared" si="246"/>
        <v/>
      </c>
      <c r="AC729" s="26" t="str">
        <f t="shared" si="247"/>
        <v/>
      </c>
      <c r="AD729" s="26" t="str">
        <f>IF(OR(ISBLANK(U729),ISBLANK(Q729),U729="-"),"",IF(ISNA(MATCH(U729,libtwolang,0)),FALSE,IF(AND(Z729=TRUE,INDEX(codetform,MATCH(Qualifikation!Q729,libtform,0))&gt;=10311000,INDEX(codetform,MATCH(Qualifikation!Q729,libtform,0))&lt;=10319900),IF(AND(INDEX(codetwolang,MATCH(Qualifikation!U729,libtwolang,0))&gt;=1,INDEX(codetwolang,MATCH(Qualifikation!U729,libtwolang,0))&lt;=999),TRUE,FALSE),IF(AND(INDEX(codetwolang,MATCH(Qualifikation!U729,libtwolang,0))&gt;=10,INDEX(codetwolang,MATCH(Qualifikation!U729,libtwolang,0))&lt;=99),FALSE,TRUE))))</f>
        <v/>
      </c>
      <c r="AE729" s="26" t="str">
        <f t="shared" si="261"/>
        <v/>
      </c>
      <c r="AF729" s="62" t="str">
        <f t="shared" si="248"/>
        <v/>
      </c>
    </row>
    <row r="730" spans="1:32" x14ac:dyDescent="0.2">
      <c r="A730" s="46" t="str">
        <f t="shared" si="262"/>
        <v/>
      </c>
      <c r="B730" s="46" t="str">
        <f t="shared" si="249"/>
        <v/>
      </c>
      <c r="C730" s="71" t="str">
        <f t="shared" si="250"/>
        <v/>
      </c>
      <c r="D730" s="62" t="str">
        <f t="shared" si="251"/>
        <v/>
      </c>
      <c r="E730" s="62" t="str">
        <f t="shared" si="252"/>
        <v/>
      </c>
      <c r="F730" s="72" t="str">
        <f t="shared" si="253"/>
        <v/>
      </c>
      <c r="G730" s="72" t="str">
        <f t="shared" si="254"/>
        <v/>
      </c>
      <c r="H730" s="63" t="str">
        <f t="shared" si="255"/>
        <v/>
      </c>
      <c r="I730" s="63" t="str">
        <f t="shared" si="256"/>
        <v/>
      </c>
      <c r="J730" s="70" t="str">
        <f t="shared" si="257"/>
        <v/>
      </c>
      <c r="K730" s="70" t="str">
        <f t="shared" si="258"/>
        <v/>
      </c>
      <c r="L730" s="122" t="str">
        <f t="shared" si="259"/>
        <v/>
      </c>
      <c r="M730" s="122" t="str">
        <f t="shared" si="260"/>
        <v/>
      </c>
      <c r="N730" s="121" t="str">
        <f>IF(B730&lt;&gt;"",IF(INDEX(ctrlage,B730)=TRUE,Lieferung!$B$15-(YEAR(INDEX(pgebdat,B730))),""),"")</f>
        <v/>
      </c>
      <c r="O730" s="115"/>
      <c r="P730" s="113"/>
      <c r="Q730" s="116"/>
      <c r="R730" s="149"/>
      <c r="S730" s="116"/>
      <c r="T730" s="116"/>
      <c r="U730" s="116"/>
      <c r="V730" s="113"/>
      <c r="W730" s="155" t="str">
        <f t="shared" si="263"/>
        <v/>
      </c>
      <c r="X730" s="26" t="str">
        <f t="shared" si="242"/>
        <v/>
      </c>
      <c r="Y730" s="26" t="str">
        <f t="shared" si="243"/>
        <v/>
      </c>
      <c r="Z730" s="26" t="str">
        <f t="shared" si="244"/>
        <v/>
      </c>
      <c r="AA730" s="26" t="str">
        <f t="shared" si="245"/>
        <v/>
      </c>
      <c r="AB730" s="26" t="str">
        <f t="shared" si="246"/>
        <v/>
      </c>
      <c r="AC730" s="26" t="str">
        <f t="shared" si="247"/>
        <v/>
      </c>
      <c r="AD730" s="26" t="str">
        <f>IF(OR(ISBLANK(U730),ISBLANK(Q730),U730="-"),"",IF(ISNA(MATCH(U730,libtwolang,0)),FALSE,IF(AND(Z730=TRUE,INDEX(codetform,MATCH(Qualifikation!Q730,libtform,0))&gt;=10311000,INDEX(codetform,MATCH(Qualifikation!Q730,libtform,0))&lt;=10319900),IF(AND(INDEX(codetwolang,MATCH(Qualifikation!U730,libtwolang,0))&gt;=1,INDEX(codetwolang,MATCH(Qualifikation!U730,libtwolang,0))&lt;=999),TRUE,FALSE),IF(AND(INDEX(codetwolang,MATCH(Qualifikation!U730,libtwolang,0))&gt;=10,INDEX(codetwolang,MATCH(Qualifikation!U730,libtwolang,0))&lt;=99),FALSE,TRUE))))</f>
        <v/>
      </c>
      <c r="AE730" s="26" t="str">
        <f t="shared" si="261"/>
        <v/>
      </c>
      <c r="AF730" s="62" t="str">
        <f t="shared" si="248"/>
        <v/>
      </c>
    </row>
    <row r="731" spans="1:32" x14ac:dyDescent="0.2">
      <c r="A731" s="46" t="str">
        <f t="shared" si="262"/>
        <v/>
      </c>
      <c r="B731" s="46" t="str">
        <f t="shared" si="249"/>
        <v/>
      </c>
      <c r="C731" s="71" t="str">
        <f t="shared" si="250"/>
        <v/>
      </c>
      <c r="D731" s="62" t="str">
        <f t="shared" si="251"/>
        <v/>
      </c>
      <c r="E731" s="62" t="str">
        <f t="shared" si="252"/>
        <v/>
      </c>
      <c r="F731" s="72" t="str">
        <f t="shared" si="253"/>
        <v/>
      </c>
      <c r="G731" s="72" t="str">
        <f t="shared" si="254"/>
        <v/>
      </c>
      <c r="H731" s="63" t="str">
        <f t="shared" si="255"/>
        <v/>
      </c>
      <c r="I731" s="63" t="str">
        <f t="shared" si="256"/>
        <v/>
      </c>
      <c r="J731" s="70" t="str">
        <f t="shared" si="257"/>
        <v/>
      </c>
      <c r="K731" s="70" t="str">
        <f t="shared" si="258"/>
        <v/>
      </c>
      <c r="L731" s="122" t="str">
        <f t="shared" si="259"/>
        <v/>
      </c>
      <c r="M731" s="122" t="str">
        <f t="shared" si="260"/>
        <v/>
      </c>
      <c r="N731" s="121" t="str">
        <f>IF(B731&lt;&gt;"",IF(INDEX(ctrlage,B731)=TRUE,Lieferung!$B$15-(YEAR(INDEX(pgebdat,B731))),""),"")</f>
        <v/>
      </c>
      <c r="O731" s="115"/>
      <c r="P731" s="113"/>
      <c r="Q731" s="116"/>
      <c r="R731" s="149"/>
      <c r="S731" s="116"/>
      <c r="T731" s="116"/>
      <c r="U731" s="116"/>
      <c r="V731" s="113"/>
      <c r="W731" s="155" t="str">
        <f t="shared" si="263"/>
        <v/>
      </c>
      <c r="X731" s="26" t="str">
        <f t="shared" si="242"/>
        <v/>
      </c>
      <c r="Y731" s="26" t="str">
        <f t="shared" si="243"/>
        <v/>
      </c>
      <c r="Z731" s="26" t="str">
        <f t="shared" si="244"/>
        <v/>
      </c>
      <c r="AA731" s="26" t="str">
        <f t="shared" si="245"/>
        <v/>
      </c>
      <c r="AB731" s="26" t="str">
        <f t="shared" si="246"/>
        <v/>
      </c>
      <c r="AC731" s="26" t="str">
        <f t="shared" si="247"/>
        <v/>
      </c>
      <c r="AD731" s="26" t="str">
        <f>IF(OR(ISBLANK(U731),ISBLANK(Q731),U731="-"),"",IF(ISNA(MATCH(U731,libtwolang,0)),FALSE,IF(AND(Z731=TRUE,INDEX(codetform,MATCH(Qualifikation!Q731,libtform,0))&gt;=10311000,INDEX(codetform,MATCH(Qualifikation!Q731,libtform,0))&lt;=10319900),IF(AND(INDEX(codetwolang,MATCH(Qualifikation!U731,libtwolang,0))&gt;=1,INDEX(codetwolang,MATCH(Qualifikation!U731,libtwolang,0))&lt;=999),TRUE,FALSE),IF(AND(INDEX(codetwolang,MATCH(Qualifikation!U731,libtwolang,0))&gt;=10,INDEX(codetwolang,MATCH(Qualifikation!U731,libtwolang,0))&lt;=99),FALSE,TRUE))))</f>
        <v/>
      </c>
      <c r="AE731" s="26" t="str">
        <f t="shared" si="261"/>
        <v/>
      </c>
      <c r="AF731" s="62" t="str">
        <f t="shared" si="248"/>
        <v/>
      </c>
    </row>
    <row r="732" spans="1:32" x14ac:dyDescent="0.2">
      <c r="A732" s="46" t="str">
        <f t="shared" si="262"/>
        <v/>
      </c>
      <c r="B732" s="46" t="str">
        <f t="shared" si="249"/>
        <v/>
      </c>
      <c r="C732" s="71" t="str">
        <f t="shared" si="250"/>
        <v/>
      </c>
      <c r="D732" s="62" t="str">
        <f t="shared" si="251"/>
        <v/>
      </c>
      <c r="E732" s="62" t="str">
        <f t="shared" si="252"/>
        <v/>
      </c>
      <c r="F732" s="72" t="str">
        <f t="shared" si="253"/>
        <v/>
      </c>
      <c r="G732" s="72" t="str">
        <f t="shared" si="254"/>
        <v/>
      </c>
      <c r="H732" s="63" t="str">
        <f t="shared" si="255"/>
        <v/>
      </c>
      <c r="I732" s="63" t="str">
        <f t="shared" si="256"/>
        <v/>
      </c>
      <c r="J732" s="70" t="str">
        <f t="shared" si="257"/>
        <v/>
      </c>
      <c r="K732" s="70" t="str">
        <f t="shared" si="258"/>
        <v/>
      </c>
      <c r="L732" s="122" t="str">
        <f t="shared" si="259"/>
        <v/>
      </c>
      <c r="M732" s="122" t="str">
        <f t="shared" si="260"/>
        <v/>
      </c>
      <c r="N732" s="121" t="str">
        <f>IF(B732&lt;&gt;"",IF(INDEX(ctrlage,B732)=TRUE,Lieferung!$B$15-(YEAR(INDEX(pgebdat,B732))),""),"")</f>
        <v/>
      </c>
      <c r="O732" s="115"/>
      <c r="P732" s="113"/>
      <c r="Q732" s="116"/>
      <c r="R732" s="149"/>
      <c r="S732" s="116"/>
      <c r="T732" s="116"/>
      <c r="U732" s="116"/>
      <c r="V732" s="113"/>
      <c r="W732" s="155" t="str">
        <f t="shared" si="263"/>
        <v/>
      </c>
      <c r="X732" s="26" t="str">
        <f t="shared" si="242"/>
        <v/>
      </c>
      <c r="Y732" s="26" t="str">
        <f t="shared" si="243"/>
        <v/>
      </c>
      <c r="Z732" s="26" t="str">
        <f t="shared" si="244"/>
        <v/>
      </c>
      <c r="AA732" s="26" t="str">
        <f t="shared" si="245"/>
        <v/>
      </c>
      <c r="AB732" s="26" t="str">
        <f t="shared" si="246"/>
        <v/>
      </c>
      <c r="AC732" s="26" t="str">
        <f t="shared" si="247"/>
        <v/>
      </c>
      <c r="AD732" s="26" t="str">
        <f>IF(OR(ISBLANK(U732),ISBLANK(Q732),U732="-"),"",IF(ISNA(MATCH(U732,libtwolang,0)),FALSE,IF(AND(Z732=TRUE,INDEX(codetform,MATCH(Qualifikation!Q732,libtform,0))&gt;=10311000,INDEX(codetform,MATCH(Qualifikation!Q732,libtform,0))&lt;=10319900),IF(AND(INDEX(codetwolang,MATCH(Qualifikation!U732,libtwolang,0))&gt;=1,INDEX(codetwolang,MATCH(Qualifikation!U732,libtwolang,0))&lt;=999),TRUE,FALSE),IF(AND(INDEX(codetwolang,MATCH(Qualifikation!U732,libtwolang,0))&gt;=10,INDEX(codetwolang,MATCH(Qualifikation!U732,libtwolang,0))&lt;=99),FALSE,TRUE))))</f>
        <v/>
      </c>
      <c r="AE732" s="26" t="str">
        <f t="shared" si="261"/>
        <v/>
      </c>
      <c r="AF732" s="62" t="str">
        <f t="shared" si="248"/>
        <v/>
      </c>
    </row>
    <row r="733" spans="1:32" x14ac:dyDescent="0.2">
      <c r="A733" s="46" t="str">
        <f t="shared" si="262"/>
        <v/>
      </c>
      <c r="B733" s="46" t="str">
        <f t="shared" si="249"/>
        <v/>
      </c>
      <c r="C733" s="71" t="str">
        <f t="shared" si="250"/>
        <v/>
      </c>
      <c r="D733" s="62" t="str">
        <f t="shared" si="251"/>
        <v/>
      </c>
      <c r="E733" s="62" t="str">
        <f t="shared" si="252"/>
        <v/>
      </c>
      <c r="F733" s="72" t="str">
        <f t="shared" si="253"/>
        <v/>
      </c>
      <c r="G733" s="72" t="str">
        <f t="shared" si="254"/>
        <v/>
      </c>
      <c r="H733" s="63" t="str">
        <f t="shared" si="255"/>
        <v/>
      </c>
      <c r="I733" s="63" t="str">
        <f t="shared" si="256"/>
        <v/>
      </c>
      <c r="J733" s="70" t="str">
        <f t="shared" si="257"/>
        <v/>
      </c>
      <c r="K733" s="70" t="str">
        <f t="shared" si="258"/>
        <v/>
      </c>
      <c r="L733" s="122" t="str">
        <f t="shared" si="259"/>
        <v/>
      </c>
      <c r="M733" s="122" t="str">
        <f t="shared" si="260"/>
        <v/>
      </c>
      <c r="N733" s="121" t="str">
        <f>IF(B733&lt;&gt;"",IF(INDEX(ctrlage,B733)=TRUE,Lieferung!$B$15-(YEAR(INDEX(pgebdat,B733))),""),"")</f>
        <v/>
      </c>
      <c r="O733" s="115"/>
      <c r="P733" s="113"/>
      <c r="Q733" s="116"/>
      <c r="R733" s="149"/>
      <c r="S733" s="116"/>
      <c r="T733" s="116"/>
      <c r="U733" s="116"/>
      <c r="V733" s="113"/>
      <c r="W733" s="155" t="str">
        <f t="shared" si="263"/>
        <v/>
      </c>
      <c r="X733" s="26" t="str">
        <f t="shared" si="242"/>
        <v/>
      </c>
      <c r="Y733" s="26" t="str">
        <f t="shared" si="243"/>
        <v/>
      </c>
      <c r="Z733" s="26" t="str">
        <f t="shared" si="244"/>
        <v/>
      </c>
      <c r="AA733" s="26" t="str">
        <f t="shared" si="245"/>
        <v/>
      </c>
      <c r="AB733" s="26" t="str">
        <f t="shared" si="246"/>
        <v/>
      </c>
      <c r="AC733" s="26" t="str">
        <f t="shared" si="247"/>
        <v/>
      </c>
      <c r="AD733" s="26" t="str">
        <f>IF(OR(ISBLANK(U733),ISBLANK(Q733),U733="-"),"",IF(ISNA(MATCH(U733,libtwolang,0)),FALSE,IF(AND(Z733=TRUE,INDEX(codetform,MATCH(Qualifikation!Q733,libtform,0))&gt;=10311000,INDEX(codetform,MATCH(Qualifikation!Q733,libtform,0))&lt;=10319900),IF(AND(INDEX(codetwolang,MATCH(Qualifikation!U733,libtwolang,0))&gt;=1,INDEX(codetwolang,MATCH(Qualifikation!U733,libtwolang,0))&lt;=999),TRUE,FALSE),IF(AND(INDEX(codetwolang,MATCH(Qualifikation!U733,libtwolang,0))&gt;=10,INDEX(codetwolang,MATCH(Qualifikation!U733,libtwolang,0))&lt;=99),FALSE,TRUE))))</f>
        <v/>
      </c>
      <c r="AE733" s="26" t="str">
        <f t="shared" si="261"/>
        <v/>
      </c>
      <c r="AF733" s="62" t="str">
        <f t="shared" si="248"/>
        <v/>
      </c>
    </row>
    <row r="734" spans="1:32" x14ac:dyDescent="0.2">
      <c r="A734" s="46" t="str">
        <f t="shared" si="262"/>
        <v/>
      </c>
      <c r="B734" s="46" t="str">
        <f t="shared" si="249"/>
        <v/>
      </c>
      <c r="C734" s="71" t="str">
        <f t="shared" si="250"/>
        <v/>
      </c>
      <c r="D734" s="62" t="str">
        <f t="shared" si="251"/>
        <v/>
      </c>
      <c r="E734" s="62" t="str">
        <f t="shared" si="252"/>
        <v/>
      </c>
      <c r="F734" s="72" t="str">
        <f t="shared" si="253"/>
        <v/>
      </c>
      <c r="G734" s="72" t="str">
        <f t="shared" si="254"/>
        <v/>
      </c>
      <c r="H734" s="63" t="str">
        <f t="shared" si="255"/>
        <v/>
      </c>
      <c r="I734" s="63" t="str">
        <f t="shared" si="256"/>
        <v/>
      </c>
      <c r="J734" s="70" t="str">
        <f t="shared" si="257"/>
        <v/>
      </c>
      <c r="K734" s="70" t="str">
        <f t="shared" si="258"/>
        <v/>
      </c>
      <c r="L734" s="122" t="str">
        <f t="shared" si="259"/>
        <v/>
      </c>
      <c r="M734" s="122" t="str">
        <f t="shared" si="260"/>
        <v/>
      </c>
      <c r="N734" s="121" t="str">
        <f>IF(B734&lt;&gt;"",IF(INDEX(ctrlage,B734)=TRUE,Lieferung!$B$15-(YEAR(INDEX(pgebdat,B734))),""),"")</f>
        <v/>
      </c>
      <c r="O734" s="115"/>
      <c r="P734" s="113"/>
      <c r="Q734" s="116"/>
      <c r="R734" s="149"/>
      <c r="S734" s="116"/>
      <c r="T734" s="116"/>
      <c r="U734" s="116"/>
      <c r="V734" s="113"/>
      <c r="W734" s="155" t="str">
        <f t="shared" si="263"/>
        <v/>
      </c>
      <c r="X734" s="26" t="str">
        <f t="shared" si="242"/>
        <v/>
      </c>
      <c r="Y734" s="26" t="str">
        <f t="shared" si="243"/>
        <v/>
      </c>
      <c r="Z734" s="26" t="str">
        <f t="shared" si="244"/>
        <v/>
      </c>
      <c r="AA734" s="26" t="str">
        <f t="shared" si="245"/>
        <v/>
      </c>
      <c r="AB734" s="26" t="str">
        <f t="shared" si="246"/>
        <v/>
      </c>
      <c r="AC734" s="26" t="str">
        <f t="shared" si="247"/>
        <v/>
      </c>
      <c r="AD734" s="26" t="str">
        <f>IF(OR(ISBLANK(U734),ISBLANK(Q734),U734="-"),"",IF(ISNA(MATCH(U734,libtwolang,0)),FALSE,IF(AND(Z734=TRUE,INDEX(codetform,MATCH(Qualifikation!Q734,libtform,0))&gt;=10311000,INDEX(codetform,MATCH(Qualifikation!Q734,libtform,0))&lt;=10319900),IF(AND(INDEX(codetwolang,MATCH(Qualifikation!U734,libtwolang,0))&gt;=1,INDEX(codetwolang,MATCH(Qualifikation!U734,libtwolang,0))&lt;=999),TRUE,FALSE),IF(AND(INDEX(codetwolang,MATCH(Qualifikation!U734,libtwolang,0))&gt;=10,INDEX(codetwolang,MATCH(Qualifikation!U734,libtwolang,0))&lt;=99),FALSE,TRUE))))</f>
        <v/>
      </c>
      <c r="AE734" s="26" t="str">
        <f t="shared" si="261"/>
        <v/>
      </c>
      <c r="AF734" s="62" t="str">
        <f t="shared" si="248"/>
        <v/>
      </c>
    </row>
    <row r="735" spans="1:32" x14ac:dyDescent="0.2">
      <c r="A735" s="46" t="str">
        <f t="shared" si="262"/>
        <v/>
      </c>
      <c r="B735" s="46" t="str">
        <f t="shared" si="249"/>
        <v/>
      </c>
      <c r="C735" s="71" t="str">
        <f t="shared" si="250"/>
        <v/>
      </c>
      <c r="D735" s="62" t="str">
        <f t="shared" si="251"/>
        <v/>
      </c>
      <c r="E735" s="62" t="str">
        <f t="shared" si="252"/>
        <v/>
      </c>
      <c r="F735" s="72" t="str">
        <f t="shared" si="253"/>
        <v/>
      </c>
      <c r="G735" s="72" t="str">
        <f t="shared" si="254"/>
        <v/>
      </c>
      <c r="H735" s="63" t="str">
        <f t="shared" si="255"/>
        <v/>
      </c>
      <c r="I735" s="63" t="str">
        <f t="shared" si="256"/>
        <v/>
      </c>
      <c r="J735" s="70" t="str">
        <f t="shared" si="257"/>
        <v/>
      </c>
      <c r="K735" s="70" t="str">
        <f t="shared" si="258"/>
        <v/>
      </c>
      <c r="L735" s="122" t="str">
        <f t="shared" si="259"/>
        <v/>
      </c>
      <c r="M735" s="122" t="str">
        <f t="shared" si="260"/>
        <v/>
      </c>
      <c r="N735" s="121" t="str">
        <f>IF(B735&lt;&gt;"",IF(INDEX(ctrlage,B735)=TRUE,Lieferung!$B$15-(YEAR(INDEX(pgebdat,B735))),""),"")</f>
        <v/>
      </c>
      <c r="O735" s="115"/>
      <c r="P735" s="113"/>
      <c r="Q735" s="116"/>
      <c r="R735" s="149"/>
      <c r="S735" s="116"/>
      <c r="T735" s="116"/>
      <c r="U735" s="116"/>
      <c r="V735" s="113"/>
      <c r="W735" s="155" t="str">
        <f t="shared" si="263"/>
        <v/>
      </c>
      <c r="X735" s="26" t="str">
        <f t="shared" si="242"/>
        <v/>
      </c>
      <c r="Y735" s="26" t="str">
        <f t="shared" si="243"/>
        <v/>
      </c>
      <c r="Z735" s="26" t="str">
        <f t="shared" si="244"/>
        <v/>
      </c>
      <c r="AA735" s="26" t="str">
        <f t="shared" si="245"/>
        <v/>
      </c>
      <c r="AB735" s="26" t="str">
        <f t="shared" si="246"/>
        <v/>
      </c>
      <c r="AC735" s="26" t="str">
        <f t="shared" si="247"/>
        <v/>
      </c>
      <c r="AD735" s="26" t="str">
        <f>IF(OR(ISBLANK(U735),ISBLANK(Q735),U735="-"),"",IF(ISNA(MATCH(U735,libtwolang,0)),FALSE,IF(AND(Z735=TRUE,INDEX(codetform,MATCH(Qualifikation!Q735,libtform,0))&gt;=10311000,INDEX(codetform,MATCH(Qualifikation!Q735,libtform,0))&lt;=10319900),IF(AND(INDEX(codetwolang,MATCH(Qualifikation!U735,libtwolang,0))&gt;=1,INDEX(codetwolang,MATCH(Qualifikation!U735,libtwolang,0))&lt;=999),TRUE,FALSE),IF(AND(INDEX(codetwolang,MATCH(Qualifikation!U735,libtwolang,0))&gt;=10,INDEX(codetwolang,MATCH(Qualifikation!U735,libtwolang,0))&lt;=99),FALSE,TRUE))))</f>
        <v/>
      </c>
      <c r="AE735" s="26" t="str">
        <f t="shared" si="261"/>
        <v/>
      </c>
      <c r="AF735" s="62" t="str">
        <f t="shared" si="248"/>
        <v/>
      </c>
    </row>
    <row r="736" spans="1:32" x14ac:dyDescent="0.2">
      <c r="A736" s="46" t="str">
        <f t="shared" si="262"/>
        <v/>
      </c>
      <c r="B736" s="46" t="str">
        <f t="shared" si="249"/>
        <v/>
      </c>
      <c r="C736" s="71" t="str">
        <f t="shared" si="250"/>
        <v/>
      </c>
      <c r="D736" s="62" t="str">
        <f t="shared" si="251"/>
        <v/>
      </c>
      <c r="E736" s="62" t="str">
        <f t="shared" si="252"/>
        <v/>
      </c>
      <c r="F736" s="72" t="str">
        <f t="shared" si="253"/>
        <v/>
      </c>
      <c r="G736" s="72" t="str">
        <f t="shared" si="254"/>
        <v/>
      </c>
      <c r="H736" s="63" t="str">
        <f t="shared" si="255"/>
        <v/>
      </c>
      <c r="I736" s="63" t="str">
        <f t="shared" si="256"/>
        <v/>
      </c>
      <c r="J736" s="70" t="str">
        <f t="shared" si="257"/>
        <v/>
      </c>
      <c r="K736" s="70" t="str">
        <f t="shared" si="258"/>
        <v/>
      </c>
      <c r="L736" s="122" t="str">
        <f t="shared" si="259"/>
        <v/>
      </c>
      <c r="M736" s="122" t="str">
        <f t="shared" si="260"/>
        <v/>
      </c>
      <c r="N736" s="121" t="str">
        <f>IF(B736&lt;&gt;"",IF(INDEX(ctrlage,B736)=TRUE,Lieferung!$B$15-(YEAR(INDEX(pgebdat,B736))),""),"")</f>
        <v/>
      </c>
      <c r="O736" s="115"/>
      <c r="P736" s="113"/>
      <c r="Q736" s="116"/>
      <c r="R736" s="149"/>
      <c r="S736" s="116"/>
      <c r="T736" s="116"/>
      <c r="U736" s="116"/>
      <c r="V736" s="113"/>
      <c r="W736" s="155" t="str">
        <f t="shared" si="263"/>
        <v/>
      </c>
      <c r="X736" s="26" t="str">
        <f t="shared" si="242"/>
        <v/>
      </c>
      <c r="Y736" s="26" t="str">
        <f t="shared" si="243"/>
        <v/>
      </c>
      <c r="Z736" s="26" t="str">
        <f t="shared" si="244"/>
        <v/>
      </c>
      <c r="AA736" s="26" t="str">
        <f t="shared" si="245"/>
        <v/>
      </c>
      <c r="AB736" s="26" t="str">
        <f t="shared" si="246"/>
        <v/>
      </c>
      <c r="AC736" s="26" t="str">
        <f t="shared" si="247"/>
        <v/>
      </c>
      <c r="AD736" s="26" t="str">
        <f>IF(OR(ISBLANK(U736),ISBLANK(Q736),U736="-"),"",IF(ISNA(MATCH(U736,libtwolang,0)),FALSE,IF(AND(Z736=TRUE,INDEX(codetform,MATCH(Qualifikation!Q736,libtform,0))&gt;=10311000,INDEX(codetform,MATCH(Qualifikation!Q736,libtform,0))&lt;=10319900),IF(AND(INDEX(codetwolang,MATCH(Qualifikation!U736,libtwolang,0))&gt;=1,INDEX(codetwolang,MATCH(Qualifikation!U736,libtwolang,0))&lt;=999),TRUE,FALSE),IF(AND(INDEX(codetwolang,MATCH(Qualifikation!U736,libtwolang,0))&gt;=10,INDEX(codetwolang,MATCH(Qualifikation!U736,libtwolang,0))&lt;=99),FALSE,TRUE))))</f>
        <v/>
      </c>
      <c r="AE736" s="26" t="str">
        <f t="shared" si="261"/>
        <v/>
      </c>
      <c r="AF736" s="62" t="str">
        <f t="shared" si="248"/>
        <v/>
      </c>
    </row>
    <row r="737" spans="1:32" x14ac:dyDescent="0.2">
      <c r="A737" s="46" t="str">
        <f t="shared" si="262"/>
        <v/>
      </c>
      <c r="B737" s="46" t="str">
        <f t="shared" si="249"/>
        <v/>
      </c>
      <c r="C737" s="71" t="str">
        <f t="shared" si="250"/>
        <v/>
      </c>
      <c r="D737" s="62" t="str">
        <f t="shared" si="251"/>
        <v/>
      </c>
      <c r="E737" s="62" t="str">
        <f t="shared" si="252"/>
        <v/>
      </c>
      <c r="F737" s="72" t="str">
        <f t="shared" si="253"/>
        <v/>
      </c>
      <c r="G737" s="72" t="str">
        <f t="shared" si="254"/>
        <v/>
      </c>
      <c r="H737" s="63" t="str">
        <f t="shared" si="255"/>
        <v/>
      </c>
      <c r="I737" s="63" t="str">
        <f t="shared" si="256"/>
        <v/>
      </c>
      <c r="J737" s="70" t="str">
        <f t="shared" si="257"/>
        <v/>
      </c>
      <c r="K737" s="70" t="str">
        <f t="shared" si="258"/>
        <v/>
      </c>
      <c r="L737" s="122" t="str">
        <f t="shared" si="259"/>
        <v/>
      </c>
      <c r="M737" s="122" t="str">
        <f t="shared" si="260"/>
        <v/>
      </c>
      <c r="N737" s="121" t="str">
        <f>IF(B737&lt;&gt;"",IF(INDEX(ctrlage,B737)=TRUE,Lieferung!$B$15-(YEAR(INDEX(pgebdat,B737))),""),"")</f>
        <v/>
      </c>
      <c r="O737" s="115"/>
      <c r="P737" s="113"/>
      <c r="Q737" s="116"/>
      <c r="R737" s="149"/>
      <c r="S737" s="116"/>
      <c r="T737" s="116"/>
      <c r="U737" s="116"/>
      <c r="V737" s="113"/>
      <c r="W737" s="155" t="str">
        <f t="shared" si="263"/>
        <v/>
      </c>
      <c r="X737" s="26" t="str">
        <f t="shared" si="242"/>
        <v/>
      </c>
      <c r="Y737" s="26" t="str">
        <f t="shared" si="243"/>
        <v/>
      </c>
      <c r="Z737" s="26" t="str">
        <f t="shared" si="244"/>
        <v/>
      </c>
      <c r="AA737" s="26" t="str">
        <f t="shared" si="245"/>
        <v/>
      </c>
      <c r="AB737" s="26" t="str">
        <f t="shared" si="246"/>
        <v/>
      </c>
      <c r="AC737" s="26" t="str">
        <f t="shared" si="247"/>
        <v/>
      </c>
      <c r="AD737" s="26" t="str">
        <f>IF(OR(ISBLANK(U737),ISBLANK(Q737),U737="-"),"",IF(ISNA(MATCH(U737,libtwolang,0)),FALSE,IF(AND(Z737=TRUE,INDEX(codetform,MATCH(Qualifikation!Q737,libtform,0))&gt;=10311000,INDEX(codetform,MATCH(Qualifikation!Q737,libtform,0))&lt;=10319900),IF(AND(INDEX(codetwolang,MATCH(Qualifikation!U737,libtwolang,0))&gt;=1,INDEX(codetwolang,MATCH(Qualifikation!U737,libtwolang,0))&lt;=999),TRUE,FALSE),IF(AND(INDEX(codetwolang,MATCH(Qualifikation!U737,libtwolang,0))&gt;=10,INDEX(codetwolang,MATCH(Qualifikation!U737,libtwolang,0))&lt;=99),FALSE,TRUE))))</f>
        <v/>
      </c>
      <c r="AE737" s="26" t="str">
        <f t="shared" si="261"/>
        <v/>
      </c>
      <c r="AF737" s="62" t="str">
        <f t="shared" si="248"/>
        <v/>
      </c>
    </row>
    <row r="738" spans="1:32" x14ac:dyDescent="0.2">
      <c r="A738" s="46" t="str">
        <f t="shared" si="262"/>
        <v/>
      </c>
      <c r="B738" s="46" t="str">
        <f t="shared" si="249"/>
        <v/>
      </c>
      <c r="C738" s="71" t="str">
        <f t="shared" si="250"/>
        <v/>
      </c>
      <c r="D738" s="62" t="str">
        <f t="shared" si="251"/>
        <v/>
      </c>
      <c r="E738" s="62" t="str">
        <f t="shared" si="252"/>
        <v/>
      </c>
      <c r="F738" s="72" t="str">
        <f t="shared" si="253"/>
        <v/>
      </c>
      <c r="G738" s="72" t="str">
        <f t="shared" si="254"/>
        <v/>
      </c>
      <c r="H738" s="63" t="str">
        <f t="shared" si="255"/>
        <v/>
      </c>
      <c r="I738" s="63" t="str">
        <f t="shared" si="256"/>
        <v/>
      </c>
      <c r="J738" s="70" t="str">
        <f t="shared" si="257"/>
        <v/>
      </c>
      <c r="K738" s="70" t="str">
        <f t="shared" si="258"/>
        <v/>
      </c>
      <c r="L738" s="122" t="str">
        <f t="shared" si="259"/>
        <v/>
      </c>
      <c r="M738" s="122" t="str">
        <f t="shared" si="260"/>
        <v/>
      </c>
      <c r="N738" s="121" t="str">
        <f>IF(B738&lt;&gt;"",IF(INDEX(ctrlage,B738)=TRUE,Lieferung!$B$15-(YEAR(INDEX(pgebdat,B738))),""),"")</f>
        <v/>
      </c>
      <c r="O738" s="115"/>
      <c r="P738" s="113"/>
      <c r="Q738" s="116"/>
      <c r="R738" s="149"/>
      <c r="S738" s="116"/>
      <c r="T738" s="116"/>
      <c r="U738" s="116"/>
      <c r="V738" s="113"/>
      <c r="W738" s="155" t="str">
        <f t="shared" si="263"/>
        <v/>
      </c>
      <c r="X738" s="26" t="str">
        <f t="shared" si="242"/>
        <v/>
      </c>
      <c r="Y738" s="26" t="str">
        <f t="shared" si="243"/>
        <v/>
      </c>
      <c r="Z738" s="26" t="str">
        <f t="shared" si="244"/>
        <v/>
      </c>
      <c r="AA738" s="26" t="str">
        <f t="shared" si="245"/>
        <v/>
      </c>
      <c r="AB738" s="26" t="str">
        <f t="shared" si="246"/>
        <v/>
      </c>
      <c r="AC738" s="26" t="str">
        <f t="shared" si="247"/>
        <v/>
      </c>
      <c r="AD738" s="26" t="str">
        <f>IF(OR(ISBLANK(U738),ISBLANK(Q738),U738="-"),"",IF(ISNA(MATCH(U738,libtwolang,0)),FALSE,IF(AND(Z738=TRUE,INDEX(codetform,MATCH(Qualifikation!Q738,libtform,0))&gt;=10311000,INDEX(codetform,MATCH(Qualifikation!Q738,libtform,0))&lt;=10319900),IF(AND(INDEX(codetwolang,MATCH(Qualifikation!U738,libtwolang,0))&gt;=1,INDEX(codetwolang,MATCH(Qualifikation!U738,libtwolang,0))&lt;=999),TRUE,FALSE),IF(AND(INDEX(codetwolang,MATCH(Qualifikation!U738,libtwolang,0))&gt;=10,INDEX(codetwolang,MATCH(Qualifikation!U738,libtwolang,0))&lt;=99),FALSE,TRUE))))</f>
        <v/>
      </c>
      <c r="AE738" s="26" t="str">
        <f t="shared" si="261"/>
        <v/>
      </c>
      <c r="AF738" s="62" t="str">
        <f t="shared" si="248"/>
        <v/>
      </c>
    </row>
    <row r="739" spans="1:32" x14ac:dyDescent="0.2">
      <c r="A739" s="46" t="str">
        <f t="shared" si="262"/>
        <v/>
      </c>
      <c r="B739" s="46" t="str">
        <f t="shared" si="249"/>
        <v/>
      </c>
      <c r="C739" s="71" t="str">
        <f t="shared" si="250"/>
        <v/>
      </c>
      <c r="D739" s="62" t="str">
        <f t="shared" si="251"/>
        <v/>
      </c>
      <c r="E739" s="62" t="str">
        <f t="shared" si="252"/>
        <v/>
      </c>
      <c r="F739" s="72" t="str">
        <f t="shared" si="253"/>
        <v/>
      </c>
      <c r="G739" s="72" t="str">
        <f t="shared" si="254"/>
        <v/>
      </c>
      <c r="H739" s="63" t="str">
        <f t="shared" si="255"/>
        <v/>
      </c>
      <c r="I739" s="63" t="str">
        <f t="shared" si="256"/>
        <v/>
      </c>
      <c r="J739" s="70" t="str">
        <f t="shared" si="257"/>
        <v/>
      </c>
      <c r="K739" s="70" t="str">
        <f t="shared" si="258"/>
        <v/>
      </c>
      <c r="L739" s="122" t="str">
        <f t="shared" si="259"/>
        <v/>
      </c>
      <c r="M739" s="122" t="str">
        <f t="shared" si="260"/>
        <v/>
      </c>
      <c r="N739" s="121" t="str">
        <f>IF(B739&lt;&gt;"",IF(INDEX(ctrlage,B739)=TRUE,Lieferung!$B$15-(YEAR(INDEX(pgebdat,B739))),""),"")</f>
        <v/>
      </c>
      <c r="O739" s="115"/>
      <c r="P739" s="113"/>
      <c r="Q739" s="116"/>
      <c r="R739" s="149"/>
      <c r="S739" s="116"/>
      <c r="T739" s="116"/>
      <c r="U739" s="116"/>
      <c r="V739" s="113"/>
      <c r="W739" s="155" t="str">
        <f t="shared" si="263"/>
        <v/>
      </c>
      <c r="X739" s="26" t="str">
        <f t="shared" si="242"/>
        <v/>
      </c>
      <c r="Y739" s="26" t="str">
        <f t="shared" si="243"/>
        <v/>
      </c>
      <c r="Z739" s="26" t="str">
        <f t="shared" si="244"/>
        <v/>
      </c>
      <c r="AA739" s="26" t="str">
        <f t="shared" si="245"/>
        <v/>
      </c>
      <c r="AB739" s="26" t="str">
        <f t="shared" si="246"/>
        <v/>
      </c>
      <c r="AC739" s="26" t="str">
        <f t="shared" si="247"/>
        <v/>
      </c>
      <c r="AD739" s="26" t="str">
        <f>IF(OR(ISBLANK(U739),ISBLANK(Q739),U739="-"),"",IF(ISNA(MATCH(U739,libtwolang,0)),FALSE,IF(AND(Z739=TRUE,INDEX(codetform,MATCH(Qualifikation!Q739,libtform,0))&gt;=10311000,INDEX(codetform,MATCH(Qualifikation!Q739,libtform,0))&lt;=10319900),IF(AND(INDEX(codetwolang,MATCH(Qualifikation!U739,libtwolang,0))&gt;=1,INDEX(codetwolang,MATCH(Qualifikation!U739,libtwolang,0))&lt;=999),TRUE,FALSE),IF(AND(INDEX(codetwolang,MATCH(Qualifikation!U739,libtwolang,0))&gt;=10,INDEX(codetwolang,MATCH(Qualifikation!U739,libtwolang,0))&lt;=99),FALSE,TRUE))))</f>
        <v/>
      </c>
      <c r="AE739" s="26" t="str">
        <f t="shared" si="261"/>
        <v/>
      </c>
      <c r="AF739" s="62" t="str">
        <f t="shared" si="248"/>
        <v/>
      </c>
    </row>
    <row r="740" spans="1:32" x14ac:dyDescent="0.2">
      <c r="A740" s="46" t="str">
        <f t="shared" si="262"/>
        <v/>
      </c>
      <c r="B740" s="46" t="str">
        <f t="shared" si="249"/>
        <v/>
      </c>
      <c r="C740" s="71" t="str">
        <f t="shared" si="250"/>
        <v/>
      </c>
      <c r="D740" s="62" t="str">
        <f t="shared" si="251"/>
        <v/>
      </c>
      <c r="E740" s="62" t="str">
        <f t="shared" si="252"/>
        <v/>
      </c>
      <c r="F740" s="72" t="str">
        <f t="shared" si="253"/>
        <v/>
      </c>
      <c r="G740" s="72" t="str">
        <f t="shared" si="254"/>
        <v/>
      </c>
      <c r="H740" s="63" t="str">
        <f t="shared" si="255"/>
        <v/>
      </c>
      <c r="I740" s="63" t="str">
        <f t="shared" si="256"/>
        <v/>
      </c>
      <c r="J740" s="70" t="str">
        <f t="shared" si="257"/>
        <v/>
      </c>
      <c r="K740" s="70" t="str">
        <f t="shared" si="258"/>
        <v/>
      </c>
      <c r="L740" s="122" t="str">
        <f t="shared" si="259"/>
        <v/>
      </c>
      <c r="M740" s="122" t="str">
        <f t="shared" si="260"/>
        <v/>
      </c>
      <c r="N740" s="121" t="str">
        <f>IF(B740&lt;&gt;"",IF(INDEX(ctrlage,B740)=TRUE,Lieferung!$B$15-(YEAR(INDEX(pgebdat,B740))),""),"")</f>
        <v/>
      </c>
      <c r="O740" s="115"/>
      <c r="P740" s="113"/>
      <c r="Q740" s="116"/>
      <c r="R740" s="149"/>
      <c r="S740" s="116"/>
      <c r="T740" s="116"/>
      <c r="U740" s="116"/>
      <c r="V740" s="113"/>
      <c r="W740" s="155" t="str">
        <f t="shared" si="263"/>
        <v/>
      </c>
      <c r="X740" s="26" t="str">
        <f t="shared" si="242"/>
        <v/>
      </c>
      <c r="Y740" s="26" t="str">
        <f t="shared" si="243"/>
        <v/>
      </c>
      <c r="Z740" s="26" t="str">
        <f t="shared" si="244"/>
        <v/>
      </c>
      <c r="AA740" s="26" t="str">
        <f t="shared" si="245"/>
        <v/>
      </c>
      <c r="AB740" s="26" t="str">
        <f t="shared" si="246"/>
        <v/>
      </c>
      <c r="AC740" s="26" t="str">
        <f t="shared" si="247"/>
        <v/>
      </c>
      <c r="AD740" s="26" t="str">
        <f>IF(OR(ISBLANK(U740),ISBLANK(Q740),U740="-"),"",IF(ISNA(MATCH(U740,libtwolang,0)),FALSE,IF(AND(Z740=TRUE,INDEX(codetform,MATCH(Qualifikation!Q740,libtform,0))&gt;=10311000,INDEX(codetform,MATCH(Qualifikation!Q740,libtform,0))&lt;=10319900),IF(AND(INDEX(codetwolang,MATCH(Qualifikation!U740,libtwolang,0))&gt;=1,INDEX(codetwolang,MATCH(Qualifikation!U740,libtwolang,0))&lt;=999),TRUE,FALSE),IF(AND(INDEX(codetwolang,MATCH(Qualifikation!U740,libtwolang,0))&gt;=10,INDEX(codetwolang,MATCH(Qualifikation!U740,libtwolang,0))&lt;=99),FALSE,TRUE))))</f>
        <v/>
      </c>
      <c r="AE740" s="26" t="str">
        <f t="shared" si="261"/>
        <v/>
      </c>
      <c r="AF740" s="62" t="str">
        <f t="shared" si="248"/>
        <v/>
      </c>
    </row>
    <row r="741" spans="1:32" x14ac:dyDescent="0.2">
      <c r="A741" s="46" t="str">
        <f t="shared" si="262"/>
        <v/>
      </c>
      <c r="B741" s="46" t="str">
        <f t="shared" si="249"/>
        <v/>
      </c>
      <c r="C741" s="71" t="str">
        <f t="shared" si="250"/>
        <v/>
      </c>
      <c r="D741" s="62" t="str">
        <f t="shared" si="251"/>
        <v/>
      </c>
      <c r="E741" s="62" t="str">
        <f t="shared" si="252"/>
        <v/>
      </c>
      <c r="F741" s="72" t="str">
        <f t="shared" si="253"/>
        <v/>
      </c>
      <c r="G741" s="72" t="str">
        <f t="shared" si="254"/>
        <v/>
      </c>
      <c r="H741" s="63" t="str">
        <f t="shared" si="255"/>
        <v/>
      </c>
      <c r="I741" s="63" t="str">
        <f t="shared" si="256"/>
        <v/>
      </c>
      <c r="J741" s="70" t="str">
        <f t="shared" si="257"/>
        <v/>
      </c>
      <c r="K741" s="70" t="str">
        <f t="shared" si="258"/>
        <v/>
      </c>
      <c r="L741" s="122" t="str">
        <f t="shared" si="259"/>
        <v/>
      </c>
      <c r="M741" s="122" t="str">
        <f t="shared" si="260"/>
        <v/>
      </c>
      <c r="N741" s="121" t="str">
        <f>IF(B741&lt;&gt;"",IF(INDEX(ctrlage,B741)=TRUE,Lieferung!$B$15-(YEAR(INDEX(pgebdat,B741))),""),"")</f>
        <v/>
      </c>
      <c r="O741" s="115"/>
      <c r="P741" s="113"/>
      <c r="Q741" s="116"/>
      <c r="R741" s="149"/>
      <c r="S741" s="116"/>
      <c r="T741" s="116"/>
      <c r="U741" s="116"/>
      <c r="V741" s="113"/>
      <c r="W741" s="155" t="str">
        <f t="shared" si="263"/>
        <v/>
      </c>
      <c r="X741" s="26" t="str">
        <f t="shared" si="242"/>
        <v/>
      </c>
      <c r="Y741" s="26" t="str">
        <f t="shared" si="243"/>
        <v/>
      </c>
      <c r="Z741" s="26" t="str">
        <f t="shared" si="244"/>
        <v/>
      </c>
      <c r="AA741" s="26" t="str">
        <f t="shared" si="245"/>
        <v/>
      </c>
      <c r="AB741" s="26" t="str">
        <f t="shared" si="246"/>
        <v/>
      </c>
      <c r="AC741" s="26" t="str">
        <f t="shared" si="247"/>
        <v/>
      </c>
      <c r="AD741" s="26" t="str">
        <f>IF(OR(ISBLANK(U741),ISBLANK(Q741),U741="-"),"",IF(ISNA(MATCH(U741,libtwolang,0)),FALSE,IF(AND(Z741=TRUE,INDEX(codetform,MATCH(Qualifikation!Q741,libtform,0))&gt;=10311000,INDEX(codetform,MATCH(Qualifikation!Q741,libtform,0))&lt;=10319900),IF(AND(INDEX(codetwolang,MATCH(Qualifikation!U741,libtwolang,0))&gt;=1,INDEX(codetwolang,MATCH(Qualifikation!U741,libtwolang,0))&lt;=999),TRUE,FALSE),IF(AND(INDEX(codetwolang,MATCH(Qualifikation!U741,libtwolang,0))&gt;=10,INDEX(codetwolang,MATCH(Qualifikation!U741,libtwolang,0))&lt;=99),FALSE,TRUE))))</f>
        <v/>
      </c>
      <c r="AE741" s="26" t="str">
        <f t="shared" si="261"/>
        <v/>
      </c>
      <c r="AF741" s="62" t="str">
        <f t="shared" si="248"/>
        <v/>
      </c>
    </row>
    <row r="742" spans="1:32" x14ac:dyDescent="0.2">
      <c r="A742" s="46" t="str">
        <f t="shared" si="262"/>
        <v/>
      </c>
      <c r="B742" s="46" t="str">
        <f t="shared" si="249"/>
        <v/>
      </c>
      <c r="C742" s="71" t="str">
        <f t="shared" si="250"/>
        <v/>
      </c>
      <c r="D742" s="62" t="str">
        <f t="shared" si="251"/>
        <v/>
      </c>
      <c r="E742" s="62" t="str">
        <f t="shared" si="252"/>
        <v/>
      </c>
      <c r="F742" s="72" t="str">
        <f t="shared" si="253"/>
        <v/>
      </c>
      <c r="G742" s="72" t="str">
        <f t="shared" si="254"/>
        <v/>
      </c>
      <c r="H742" s="63" t="str">
        <f t="shared" si="255"/>
        <v/>
      </c>
      <c r="I742" s="63" t="str">
        <f t="shared" si="256"/>
        <v/>
      </c>
      <c r="J742" s="70" t="str">
        <f t="shared" si="257"/>
        <v/>
      </c>
      <c r="K742" s="70" t="str">
        <f t="shared" si="258"/>
        <v/>
      </c>
      <c r="L742" s="122" t="str">
        <f t="shared" si="259"/>
        <v/>
      </c>
      <c r="M742" s="122" t="str">
        <f t="shared" si="260"/>
        <v/>
      </c>
      <c r="N742" s="121" t="str">
        <f>IF(B742&lt;&gt;"",IF(INDEX(ctrlage,B742)=TRUE,Lieferung!$B$15-(YEAR(INDEX(pgebdat,B742))),""),"")</f>
        <v/>
      </c>
      <c r="O742" s="115"/>
      <c r="P742" s="113"/>
      <c r="Q742" s="116"/>
      <c r="R742" s="149"/>
      <c r="S742" s="116"/>
      <c r="T742" s="116"/>
      <c r="U742" s="116"/>
      <c r="V742" s="113"/>
      <c r="W742" s="155" t="str">
        <f t="shared" si="263"/>
        <v/>
      </c>
      <c r="X742" s="26" t="str">
        <f t="shared" si="242"/>
        <v/>
      </c>
      <c r="Y742" s="26" t="str">
        <f t="shared" si="243"/>
        <v/>
      </c>
      <c r="Z742" s="26" t="str">
        <f t="shared" si="244"/>
        <v/>
      </c>
      <c r="AA742" s="26" t="str">
        <f t="shared" si="245"/>
        <v/>
      </c>
      <c r="AB742" s="26" t="str">
        <f t="shared" si="246"/>
        <v/>
      </c>
      <c r="AC742" s="26" t="str">
        <f t="shared" si="247"/>
        <v/>
      </c>
      <c r="AD742" s="26" t="str">
        <f>IF(OR(ISBLANK(U742),ISBLANK(Q742),U742="-"),"",IF(ISNA(MATCH(U742,libtwolang,0)),FALSE,IF(AND(Z742=TRUE,INDEX(codetform,MATCH(Qualifikation!Q742,libtform,0))&gt;=10311000,INDEX(codetform,MATCH(Qualifikation!Q742,libtform,0))&lt;=10319900),IF(AND(INDEX(codetwolang,MATCH(Qualifikation!U742,libtwolang,0))&gt;=1,INDEX(codetwolang,MATCH(Qualifikation!U742,libtwolang,0))&lt;=999),TRUE,FALSE),IF(AND(INDEX(codetwolang,MATCH(Qualifikation!U742,libtwolang,0))&gt;=10,INDEX(codetwolang,MATCH(Qualifikation!U742,libtwolang,0))&lt;=99),FALSE,TRUE))))</f>
        <v/>
      </c>
      <c r="AE742" s="26" t="str">
        <f t="shared" si="261"/>
        <v/>
      </c>
      <c r="AF742" s="62" t="str">
        <f t="shared" si="248"/>
        <v/>
      </c>
    </row>
    <row r="743" spans="1:32" x14ac:dyDescent="0.2">
      <c r="A743" s="46" t="str">
        <f t="shared" si="262"/>
        <v/>
      </c>
      <c r="B743" s="46" t="str">
        <f t="shared" si="249"/>
        <v/>
      </c>
      <c r="C743" s="71" t="str">
        <f t="shared" si="250"/>
        <v/>
      </c>
      <c r="D743" s="62" t="str">
        <f t="shared" si="251"/>
        <v/>
      </c>
      <c r="E743" s="62" t="str">
        <f t="shared" si="252"/>
        <v/>
      </c>
      <c r="F743" s="72" t="str">
        <f t="shared" si="253"/>
        <v/>
      </c>
      <c r="G743" s="72" t="str">
        <f t="shared" si="254"/>
        <v/>
      </c>
      <c r="H743" s="63" t="str">
        <f t="shared" si="255"/>
        <v/>
      </c>
      <c r="I743" s="63" t="str">
        <f t="shared" si="256"/>
        <v/>
      </c>
      <c r="J743" s="70" t="str">
        <f t="shared" si="257"/>
        <v/>
      </c>
      <c r="K743" s="70" t="str">
        <f t="shared" si="258"/>
        <v/>
      </c>
      <c r="L743" s="122" t="str">
        <f t="shared" si="259"/>
        <v/>
      </c>
      <c r="M743" s="122" t="str">
        <f t="shared" si="260"/>
        <v/>
      </c>
      <c r="N743" s="121" t="str">
        <f>IF(B743&lt;&gt;"",IF(INDEX(ctrlage,B743)=TRUE,Lieferung!$B$15-(YEAR(INDEX(pgebdat,B743))),""),"")</f>
        <v/>
      </c>
      <c r="O743" s="115"/>
      <c r="P743" s="113"/>
      <c r="Q743" s="116"/>
      <c r="R743" s="149"/>
      <c r="S743" s="116"/>
      <c r="T743" s="116"/>
      <c r="U743" s="116"/>
      <c r="V743" s="113"/>
      <c r="W743" s="155" t="str">
        <f t="shared" si="263"/>
        <v/>
      </c>
      <c r="X743" s="26" t="str">
        <f t="shared" si="242"/>
        <v/>
      </c>
      <c r="Y743" s="26" t="str">
        <f t="shared" si="243"/>
        <v/>
      </c>
      <c r="Z743" s="26" t="str">
        <f t="shared" si="244"/>
        <v/>
      </c>
      <c r="AA743" s="26" t="str">
        <f t="shared" si="245"/>
        <v/>
      </c>
      <c r="AB743" s="26" t="str">
        <f t="shared" si="246"/>
        <v/>
      </c>
      <c r="AC743" s="26" t="str">
        <f t="shared" si="247"/>
        <v/>
      </c>
      <c r="AD743" s="26" t="str">
        <f>IF(OR(ISBLANK(U743),ISBLANK(Q743),U743="-"),"",IF(ISNA(MATCH(U743,libtwolang,0)),FALSE,IF(AND(Z743=TRUE,INDEX(codetform,MATCH(Qualifikation!Q743,libtform,0))&gt;=10311000,INDEX(codetform,MATCH(Qualifikation!Q743,libtform,0))&lt;=10319900),IF(AND(INDEX(codetwolang,MATCH(Qualifikation!U743,libtwolang,0))&gt;=1,INDEX(codetwolang,MATCH(Qualifikation!U743,libtwolang,0))&lt;=999),TRUE,FALSE),IF(AND(INDEX(codetwolang,MATCH(Qualifikation!U743,libtwolang,0))&gt;=10,INDEX(codetwolang,MATCH(Qualifikation!U743,libtwolang,0))&lt;=99),FALSE,TRUE))))</f>
        <v/>
      </c>
      <c r="AE743" s="26" t="str">
        <f t="shared" si="261"/>
        <v/>
      </c>
      <c r="AF743" s="62" t="str">
        <f t="shared" si="248"/>
        <v/>
      </c>
    </row>
    <row r="744" spans="1:32" x14ac:dyDescent="0.2">
      <c r="A744" s="46" t="str">
        <f t="shared" si="262"/>
        <v/>
      </c>
      <c r="B744" s="46" t="str">
        <f t="shared" si="249"/>
        <v/>
      </c>
      <c r="C744" s="71" t="str">
        <f t="shared" si="250"/>
        <v/>
      </c>
      <c r="D744" s="62" t="str">
        <f t="shared" si="251"/>
        <v/>
      </c>
      <c r="E744" s="62" t="str">
        <f t="shared" si="252"/>
        <v/>
      </c>
      <c r="F744" s="72" t="str">
        <f t="shared" si="253"/>
        <v/>
      </c>
      <c r="G744" s="72" t="str">
        <f t="shared" si="254"/>
        <v/>
      </c>
      <c r="H744" s="63" t="str">
        <f t="shared" si="255"/>
        <v/>
      </c>
      <c r="I744" s="63" t="str">
        <f t="shared" si="256"/>
        <v/>
      </c>
      <c r="J744" s="70" t="str">
        <f t="shared" si="257"/>
        <v/>
      </c>
      <c r="K744" s="70" t="str">
        <f t="shared" si="258"/>
        <v/>
      </c>
      <c r="L744" s="122" t="str">
        <f t="shared" si="259"/>
        <v/>
      </c>
      <c r="M744" s="122" t="str">
        <f t="shared" si="260"/>
        <v/>
      </c>
      <c r="N744" s="121" t="str">
        <f>IF(B744&lt;&gt;"",IF(INDEX(ctrlage,B744)=TRUE,Lieferung!$B$15-(YEAR(INDEX(pgebdat,B744))),""),"")</f>
        <v/>
      </c>
      <c r="O744" s="115"/>
      <c r="P744" s="113"/>
      <c r="Q744" s="116"/>
      <c r="R744" s="149"/>
      <c r="S744" s="116"/>
      <c r="T744" s="116"/>
      <c r="U744" s="116"/>
      <c r="V744" s="113"/>
      <c r="W744" s="155" t="str">
        <f t="shared" si="263"/>
        <v/>
      </c>
      <c r="X744" s="26" t="str">
        <f t="shared" si="242"/>
        <v/>
      </c>
      <c r="Y744" s="26" t="str">
        <f t="shared" si="243"/>
        <v/>
      </c>
      <c r="Z744" s="26" t="str">
        <f t="shared" si="244"/>
        <v/>
      </c>
      <c r="AA744" s="26" t="str">
        <f t="shared" si="245"/>
        <v/>
      </c>
      <c r="AB744" s="26" t="str">
        <f t="shared" si="246"/>
        <v/>
      </c>
      <c r="AC744" s="26" t="str">
        <f t="shared" si="247"/>
        <v/>
      </c>
      <c r="AD744" s="26" t="str">
        <f>IF(OR(ISBLANK(U744),ISBLANK(Q744),U744="-"),"",IF(ISNA(MATCH(U744,libtwolang,0)),FALSE,IF(AND(Z744=TRUE,INDEX(codetform,MATCH(Qualifikation!Q744,libtform,0))&gt;=10311000,INDEX(codetform,MATCH(Qualifikation!Q744,libtform,0))&lt;=10319900),IF(AND(INDEX(codetwolang,MATCH(Qualifikation!U744,libtwolang,0))&gt;=1,INDEX(codetwolang,MATCH(Qualifikation!U744,libtwolang,0))&lt;=999),TRUE,FALSE),IF(AND(INDEX(codetwolang,MATCH(Qualifikation!U744,libtwolang,0))&gt;=10,INDEX(codetwolang,MATCH(Qualifikation!U744,libtwolang,0))&lt;=99),FALSE,TRUE))))</f>
        <v/>
      </c>
      <c r="AE744" s="26" t="str">
        <f t="shared" si="261"/>
        <v/>
      </c>
      <c r="AF744" s="62" t="str">
        <f t="shared" si="248"/>
        <v/>
      </c>
    </row>
    <row r="745" spans="1:32" x14ac:dyDescent="0.2">
      <c r="A745" s="46" t="str">
        <f t="shared" si="262"/>
        <v/>
      </c>
      <c r="B745" s="46" t="str">
        <f t="shared" si="249"/>
        <v/>
      </c>
      <c r="C745" s="71" t="str">
        <f t="shared" si="250"/>
        <v/>
      </c>
      <c r="D745" s="62" t="str">
        <f t="shared" si="251"/>
        <v/>
      </c>
      <c r="E745" s="62" t="str">
        <f t="shared" si="252"/>
        <v/>
      </c>
      <c r="F745" s="72" t="str">
        <f t="shared" si="253"/>
        <v/>
      </c>
      <c r="G745" s="72" t="str">
        <f t="shared" si="254"/>
        <v/>
      </c>
      <c r="H745" s="63" t="str">
        <f t="shared" si="255"/>
        <v/>
      </c>
      <c r="I745" s="63" t="str">
        <f t="shared" si="256"/>
        <v/>
      </c>
      <c r="J745" s="70" t="str">
        <f t="shared" si="257"/>
        <v/>
      </c>
      <c r="K745" s="70" t="str">
        <f t="shared" si="258"/>
        <v/>
      </c>
      <c r="L745" s="122" t="str">
        <f t="shared" si="259"/>
        <v/>
      </c>
      <c r="M745" s="122" t="str">
        <f t="shared" si="260"/>
        <v/>
      </c>
      <c r="N745" s="121" t="str">
        <f>IF(B745&lt;&gt;"",IF(INDEX(ctrlage,B745)=TRUE,Lieferung!$B$15-(YEAR(INDEX(pgebdat,B745))),""),"")</f>
        <v/>
      </c>
      <c r="O745" s="115"/>
      <c r="P745" s="113"/>
      <c r="Q745" s="116"/>
      <c r="R745" s="149"/>
      <c r="S745" s="116"/>
      <c r="T745" s="116"/>
      <c r="U745" s="116"/>
      <c r="V745" s="113"/>
      <c r="W745" s="155" t="str">
        <f t="shared" si="263"/>
        <v/>
      </c>
      <c r="X745" s="26" t="str">
        <f t="shared" si="242"/>
        <v/>
      </c>
      <c r="Y745" s="26" t="str">
        <f t="shared" si="243"/>
        <v/>
      </c>
      <c r="Z745" s="26" t="str">
        <f t="shared" si="244"/>
        <v/>
      </c>
      <c r="AA745" s="26" t="str">
        <f t="shared" si="245"/>
        <v/>
      </c>
      <c r="AB745" s="26" t="str">
        <f t="shared" si="246"/>
        <v/>
      </c>
      <c r="AC745" s="26" t="str">
        <f t="shared" si="247"/>
        <v/>
      </c>
      <c r="AD745" s="26" t="str">
        <f>IF(OR(ISBLANK(U745),ISBLANK(Q745),U745="-"),"",IF(ISNA(MATCH(U745,libtwolang,0)),FALSE,IF(AND(Z745=TRUE,INDEX(codetform,MATCH(Qualifikation!Q745,libtform,0))&gt;=10311000,INDEX(codetform,MATCH(Qualifikation!Q745,libtform,0))&lt;=10319900),IF(AND(INDEX(codetwolang,MATCH(Qualifikation!U745,libtwolang,0))&gt;=1,INDEX(codetwolang,MATCH(Qualifikation!U745,libtwolang,0))&lt;=999),TRUE,FALSE),IF(AND(INDEX(codetwolang,MATCH(Qualifikation!U745,libtwolang,0))&gt;=10,INDEX(codetwolang,MATCH(Qualifikation!U745,libtwolang,0))&lt;=99),FALSE,TRUE))))</f>
        <v/>
      </c>
      <c r="AE745" s="26" t="str">
        <f t="shared" si="261"/>
        <v/>
      </c>
      <c r="AF745" s="62" t="str">
        <f t="shared" si="248"/>
        <v/>
      </c>
    </row>
    <row r="746" spans="1:32" x14ac:dyDescent="0.2">
      <c r="A746" s="46" t="str">
        <f t="shared" si="262"/>
        <v/>
      </c>
      <c r="B746" s="46" t="str">
        <f t="shared" si="249"/>
        <v/>
      </c>
      <c r="C746" s="71" t="str">
        <f t="shared" si="250"/>
        <v/>
      </c>
      <c r="D746" s="62" t="str">
        <f t="shared" si="251"/>
        <v/>
      </c>
      <c r="E746" s="62" t="str">
        <f t="shared" si="252"/>
        <v/>
      </c>
      <c r="F746" s="72" t="str">
        <f t="shared" si="253"/>
        <v/>
      </c>
      <c r="G746" s="72" t="str">
        <f t="shared" si="254"/>
        <v/>
      </c>
      <c r="H746" s="63" t="str">
        <f t="shared" si="255"/>
        <v/>
      </c>
      <c r="I746" s="63" t="str">
        <f t="shared" si="256"/>
        <v/>
      </c>
      <c r="J746" s="70" t="str">
        <f t="shared" si="257"/>
        <v/>
      </c>
      <c r="K746" s="70" t="str">
        <f t="shared" si="258"/>
        <v/>
      </c>
      <c r="L746" s="122" t="str">
        <f t="shared" si="259"/>
        <v/>
      </c>
      <c r="M746" s="122" t="str">
        <f t="shared" si="260"/>
        <v/>
      </c>
      <c r="N746" s="121" t="str">
        <f>IF(B746&lt;&gt;"",IF(INDEX(ctrlage,B746)=TRUE,Lieferung!$B$15-(YEAR(INDEX(pgebdat,B746))),""),"")</f>
        <v/>
      </c>
      <c r="O746" s="115"/>
      <c r="P746" s="113"/>
      <c r="Q746" s="116"/>
      <c r="R746" s="149"/>
      <c r="S746" s="116"/>
      <c r="T746" s="116"/>
      <c r="U746" s="116"/>
      <c r="V746" s="113"/>
      <c r="W746" s="155" t="str">
        <f t="shared" si="263"/>
        <v/>
      </c>
      <c r="X746" s="26" t="str">
        <f t="shared" si="242"/>
        <v/>
      </c>
      <c r="Y746" s="26" t="str">
        <f t="shared" si="243"/>
        <v/>
      </c>
      <c r="Z746" s="26" t="str">
        <f t="shared" si="244"/>
        <v/>
      </c>
      <c r="AA746" s="26" t="str">
        <f t="shared" si="245"/>
        <v/>
      </c>
      <c r="AB746" s="26" t="str">
        <f t="shared" si="246"/>
        <v/>
      </c>
      <c r="AC746" s="26" t="str">
        <f t="shared" si="247"/>
        <v/>
      </c>
      <c r="AD746" s="26" t="str">
        <f>IF(OR(ISBLANK(U746),ISBLANK(Q746),U746="-"),"",IF(ISNA(MATCH(U746,libtwolang,0)),FALSE,IF(AND(Z746=TRUE,INDEX(codetform,MATCH(Qualifikation!Q746,libtform,0))&gt;=10311000,INDEX(codetform,MATCH(Qualifikation!Q746,libtform,0))&lt;=10319900),IF(AND(INDEX(codetwolang,MATCH(Qualifikation!U746,libtwolang,0))&gt;=1,INDEX(codetwolang,MATCH(Qualifikation!U746,libtwolang,0))&lt;=999),TRUE,FALSE),IF(AND(INDEX(codetwolang,MATCH(Qualifikation!U746,libtwolang,0))&gt;=10,INDEX(codetwolang,MATCH(Qualifikation!U746,libtwolang,0))&lt;=99),FALSE,TRUE))))</f>
        <v/>
      </c>
      <c r="AE746" s="26" t="str">
        <f t="shared" si="261"/>
        <v/>
      </c>
      <c r="AF746" s="62" t="str">
        <f t="shared" si="248"/>
        <v/>
      </c>
    </row>
    <row r="747" spans="1:32" x14ac:dyDescent="0.2">
      <c r="A747" s="46" t="str">
        <f t="shared" si="262"/>
        <v/>
      </c>
      <c r="B747" s="46" t="str">
        <f t="shared" si="249"/>
        <v/>
      </c>
      <c r="C747" s="71" t="str">
        <f t="shared" si="250"/>
        <v/>
      </c>
      <c r="D747" s="62" t="str">
        <f t="shared" si="251"/>
        <v/>
      </c>
      <c r="E747" s="62" t="str">
        <f t="shared" si="252"/>
        <v/>
      </c>
      <c r="F747" s="72" t="str">
        <f t="shared" si="253"/>
        <v/>
      </c>
      <c r="G747" s="72" t="str">
        <f t="shared" si="254"/>
        <v/>
      </c>
      <c r="H747" s="63" t="str">
        <f t="shared" si="255"/>
        <v/>
      </c>
      <c r="I747" s="63" t="str">
        <f t="shared" si="256"/>
        <v/>
      </c>
      <c r="J747" s="70" t="str">
        <f t="shared" si="257"/>
        <v/>
      </c>
      <c r="K747" s="70" t="str">
        <f t="shared" si="258"/>
        <v/>
      </c>
      <c r="L747" s="122" t="str">
        <f t="shared" si="259"/>
        <v/>
      </c>
      <c r="M747" s="122" t="str">
        <f t="shared" si="260"/>
        <v/>
      </c>
      <c r="N747" s="121" t="str">
        <f>IF(B747&lt;&gt;"",IF(INDEX(ctrlage,B747)=TRUE,Lieferung!$B$15-(YEAR(INDEX(pgebdat,B747))),""),"")</f>
        <v/>
      </c>
      <c r="O747" s="115"/>
      <c r="P747" s="113"/>
      <c r="Q747" s="116"/>
      <c r="R747" s="149"/>
      <c r="S747" s="116"/>
      <c r="T747" s="116"/>
      <c r="U747" s="116"/>
      <c r="V747" s="113"/>
      <c r="W747" s="155" t="str">
        <f t="shared" si="263"/>
        <v/>
      </c>
      <c r="X747" s="26" t="str">
        <f t="shared" si="242"/>
        <v/>
      </c>
      <c r="Y747" s="26" t="str">
        <f t="shared" si="243"/>
        <v/>
      </c>
      <c r="Z747" s="26" t="str">
        <f t="shared" si="244"/>
        <v/>
      </c>
      <c r="AA747" s="26" t="str">
        <f t="shared" si="245"/>
        <v/>
      </c>
      <c r="AB747" s="26" t="str">
        <f t="shared" si="246"/>
        <v/>
      </c>
      <c r="AC747" s="26" t="str">
        <f t="shared" si="247"/>
        <v/>
      </c>
      <c r="AD747" s="26" t="str">
        <f>IF(OR(ISBLANK(U747),ISBLANK(Q747),U747="-"),"",IF(ISNA(MATCH(U747,libtwolang,0)),FALSE,IF(AND(Z747=TRUE,INDEX(codetform,MATCH(Qualifikation!Q747,libtform,0))&gt;=10311000,INDEX(codetform,MATCH(Qualifikation!Q747,libtform,0))&lt;=10319900),IF(AND(INDEX(codetwolang,MATCH(Qualifikation!U747,libtwolang,0))&gt;=1,INDEX(codetwolang,MATCH(Qualifikation!U747,libtwolang,0))&lt;=999),TRUE,FALSE),IF(AND(INDEX(codetwolang,MATCH(Qualifikation!U747,libtwolang,0))&gt;=10,INDEX(codetwolang,MATCH(Qualifikation!U747,libtwolang,0))&lt;=99),FALSE,TRUE))))</f>
        <v/>
      </c>
      <c r="AE747" s="26" t="str">
        <f t="shared" si="261"/>
        <v/>
      </c>
      <c r="AF747" s="62" t="str">
        <f t="shared" si="248"/>
        <v/>
      </c>
    </row>
    <row r="748" spans="1:32" x14ac:dyDescent="0.2">
      <c r="A748" s="46" t="str">
        <f t="shared" si="262"/>
        <v/>
      </c>
      <c r="B748" s="46" t="str">
        <f t="shared" si="249"/>
        <v/>
      </c>
      <c r="C748" s="71" t="str">
        <f t="shared" si="250"/>
        <v/>
      </c>
      <c r="D748" s="62" t="str">
        <f t="shared" si="251"/>
        <v/>
      </c>
      <c r="E748" s="62" t="str">
        <f t="shared" si="252"/>
        <v/>
      </c>
      <c r="F748" s="72" t="str">
        <f t="shared" si="253"/>
        <v/>
      </c>
      <c r="G748" s="72" t="str">
        <f t="shared" si="254"/>
        <v/>
      </c>
      <c r="H748" s="63" t="str">
        <f t="shared" si="255"/>
        <v/>
      </c>
      <c r="I748" s="63" t="str">
        <f t="shared" si="256"/>
        <v/>
      </c>
      <c r="J748" s="70" t="str">
        <f t="shared" si="257"/>
        <v/>
      </c>
      <c r="K748" s="70" t="str">
        <f t="shared" si="258"/>
        <v/>
      </c>
      <c r="L748" s="122" t="str">
        <f t="shared" si="259"/>
        <v/>
      </c>
      <c r="M748" s="122" t="str">
        <f t="shared" si="260"/>
        <v/>
      </c>
      <c r="N748" s="121" t="str">
        <f>IF(B748&lt;&gt;"",IF(INDEX(ctrlage,B748)=TRUE,Lieferung!$B$15-(YEAR(INDEX(pgebdat,B748))),""),"")</f>
        <v/>
      </c>
      <c r="O748" s="115"/>
      <c r="P748" s="113"/>
      <c r="Q748" s="116"/>
      <c r="R748" s="149"/>
      <c r="S748" s="116"/>
      <c r="T748" s="116"/>
      <c r="U748" s="116"/>
      <c r="V748" s="113"/>
      <c r="W748" s="155" t="str">
        <f t="shared" si="263"/>
        <v/>
      </c>
      <c r="X748" s="26" t="str">
        <f t="shared" si="242"/>
        <v/>
      </c>
      <c r="Y748" s="26" t="str">
        <f t="shared" si="243"/>
        <v/>
      </c>
      <c r="Z748" s="26" t="str">
        <f t="shared" si="244"/>
        <v/>
      </c>
      <c r="AA748" s="26" t="str">
        <f t="shared" si="245"/>
        <v/>
      </c>
      <c r="AB748" s="26" t="str">
        <f t="shared" si="246"/>
        <v/>
      </c>
      <c r="AC748" s="26" t="str">
        <f t="shared" si="247"/>
        <v/>
      </c>
      <c r="AD748" s="26" t="str">
        <f>IF(OR(ISBLANK(U748),ISBLANK(Q748),U748="-"),"",IF(ISNA(MATCH(U748,libtwolang,0)),FALSE,IF(AND(Z748=TRUE,INDEX(codetform,MATCH(Qualifikation!Q748,libtform,0))&gt;=10311000,INDEX(codetform,MATCH(Qualifikation!Q748,libtform,0))&lt;=10319900),IF(AND(INDEX(codetwolang,MATCH(Qualifikation!U748,libtwolang,0))&gt;=1,INDEX(codetwolang,MATCH(Qualifikation!U748,libtwolang,0))&lt;=999),TRUE,FALSE),IF(AND(INDEX(codetwolang,MATCH(Qualifikation!U748,libtwolang,0))&gt;=10,INDEX(codetwolang,MATCH(Qualifikation!U748,libtwolang,0))&lt;=99),FALSE,TRUE))))</f>
        <v/>
      </c>
      <c r="AE748" s="26" t="str">
        <f t="shared" si="261"/>
        <v/>
      </c>
      <c r="AF748" s="62" t="str">
        <f t="shared" si="248"/>
        <v/>
      </c>
    </row>
    <row r="749" spans="1:32" x14ac:dyDescent="0.2">
      <c r="A749" s="46" t="str">
        <f t="shared" si="262"/>
        <v/>
      </c>
      <c r="B749" s="46" t="str">
        <f t="shared" si="249"/>
        <v/>
      </c>
      <c r="C749" s="71" t="str">
        <f t="shared" si="250"/>
        <v/>
      </c>
      <c r="D749" s="62" t="str">
        <f t="shared" si="251"/>
        <v/>
      </c>
      <c r="E749" s="62" t="str">
        <f t="shared" si="252"/>
        <v/>
      </c>
      <c r="F749" s="72" t="str">
        <f t="shared" si="253"/>
        <v/>
      </c>
      <c r="G749" s="72" t="str">
        <f t="shared" si="254"/>
        <v/>
      </c>
      <c r="H749" s="63" t="str">
        <f t="shared" si="255"/>
        <v/>
      </c>
      <c r="I749" s="63" t="str">
        <f t="shared" si="256"/>
        <v/>
      </c>
      <c r="J749" s="70" t="str">
        <f t="shared" si="257"/>
        <v/>
      </c>
      <c r="K749" s="70" t="str">
        <f t="shared" si="258"/>
        <v/>
      </c>
      <c r="L749" s="122" t="str">
        <f t="shared" si="259"/>
        <v/>
      </c>
      <c r="M749" s="122" t="str">
        <f t="shared" si="260"/>
        <v/>
      </c>
      <c r="N749" s="121" t="str">
        <f>IF(B749&lt;&gt;"",IF(INDEX(ctrlage,B749)=TRUE,Lieferung!$B$15-(YEAR(INDEX(pgebdat,B749))),""),"")</f>
        <v/>
      </c>
      <c r="O749" s="115"/>
      <c r="P749" s="113"/>
      <c r="Q749" s="116"/>
      <c r="R749" s="149"/>
      <c r="S749" s="116"/>
      <c r="T749" s="116"/>
      <c r="U749" s="116"/>
      <c r="V749" s="113"/>
      <c r="W749" s="155" t="str">
        <f t="shared" si="263"/>
        <v/>
      </c>
      <c r="X749" s="26" t="str">
        <f t="shared" si="242"/>
        <v/>
      </c>
      <c r="Y749" s="26" t="str">
        <f t="shared" si="243"/>
        <v/>
      </c>
      <c r="Z749" s="26" t="str">
        <f t="shared" si="244"/>
        <v/>
      </c>
      <c r="AA749" s="26" t="str">
        <f t="shared" si="245"/>
        <v/>
      </c>
      <c r="AB749" s="26" t="str">
        <f t="shared" si="246"/>
        <v/>
      </c>
      <c r="AC749" s="26" t="str">
        <f t="shared" si="247"/>
        <v/>
      </c>
      <c r="AD749" s="26" t="str">
        <f>IF(OR(ISBLANK(U749),ISBLANK(Q749),U749="-"),"",IF(ISNA(MATCH(U749,libtwolang,0)),FALSE,IF(AND(Z749=TRUE,INDEX(codetform,MATCH(Qualifikation!Q749,libtform,0))&gt;=10311000,INDEX(codetform,MATCH(Qualifikation!Q749,libtform,0))&lt;=10319900),IF(AND(INDEX(codetwolang,MATCH(Qualifikation!U749,libtwolang,0))&gt;=1,INDEX(codetwolang,MATCH(Qualifikation!U749,libtwolang,0))&lt;=999),TRUE,FALSE),IF(AND(INDEX(codetwolang,MATCH(Qualifikation!U749,libtwolang,0))&gt;=10,INDEX(codetwolang,MATCH(Qualifikation!U749,libtwolang,0))&lt;=99),FALSE,TRUE))))</f>
        <v/>
      </c>
      <c r="AE749" s="26" t="str">
        <f t="shared" si="261"/>
        <v/>
      </c>
      <c r="AF749" s="62" t="str">
        <f t="shared" si="248"/>
        <v/>
      </c>
    </row>
    <row r="750" spans="1:32" x14ac:dyDescent="0.2">
      <c r="A750" s="46" t="str">
        <f t="shared" si="262"/>
        <v/>
      </c>
      <c r="B750" s="46" t="str">
        <f t="shared" si="249"/>
        <v/>
      </c>
      <c r="C750" s="71" t="str">
        <f t="shared" si="250"/>
        <v/>
      </c>
      <c r="D750" s="62" t="str">
        <f t="shared" si="251"/>
        <v/>
      </c>
      <c r="E750" s="62" t="str">
        <f t="shared" si="252"/>
        <v/>
      </c>
      <c r="F750" s="72" t="str">
        <f t="shared" si="253"/>
        <v/>
      </c>
      <c r="G750" s="72" t="str">
        <f t="shared" si="254"/>
        <v/>
      </c>
      <c r="H750" s="63" t="str">
        <f t="shared" si="255"/>
        <v/>
      </c>
      <c r="I750" s="63" t="str">
        <f t="shared" si="256"/>
        <v/>
      </c>
      <c r="J750" s="70" t="str">
        <f t="shared" si="257"/>
        <v/>
      </c>
      <c r="K750" s="70" t="str">
        <f t="shared" si="258"/>
        <v/>
      </c>
      <c r="L750" s="122" t="str">
        <f t="shared" si="259"/>
        <v/>
      </c>
      <c r="M750" s="122" t="str">
        <f t="shared" si="260"/>
        <v/>
      </c>
      <c r="N750" s="121" t="str">
        <f>IF(B750&lt;&gt;"",IF(INDEX(ctrlage,B750)=TRUE,Lieferung!$B$15-(YEAR(INDEX(pgebdat,B750))),""),"")</f>
        <v/>
      </c>
      <c r="O750" s="115"/>
      <c r="P750" s="113"/>
      <c r="Q750" s="116"/>
      <c r="R750" s="149"/>
      <c r="S750" s="116"/>
      <c r="T750" s="116"/>
      <c r="U750" s="116"/>
      <c r="V750" s="113"/>
      <c r="W750" s="155" t="str">
        <f t="shared" si="263"/>
        <v/>
      </c>
      <c r="X750" s="26" t="str">
        <f t="shared" si="242"/>
        <v/>
      </c>
      <c r="Y750" s="26" t="str">
        <f t="shared" si="243"/>
        <v/>
      </c>
      <c r="Z750" s="26" t="str">
        <f t="shared" si="244"/>
        <v/>
      </c>
      <c r="AA750" s="26" t="str">
        <f t="shared" si="245"/>
        <v/>
      </c>
      <c r="AB750" s="26" t="str">
        <f t="shared" si="246"/>
        <v/>
      </c>
      <c r="AC750" s="26" t="str">
        <f t="shared" si="247"/>
        <v/>
      </c>
      <c r="AD750" s="26" t="str">
        <f>IF(OR(ISBLANK(U750),ISBLANK(Q750),U750="-"),"",IF(ISNA(MATCH(U750,libtwolang,0)),FALSE,IF(AND(Z750=TRUE,INDEX(codetform,MATCH(Qualifikation!Q750,libtform,0))&gt;=10311000,INDEX(codetform,MATCH(Qualifikation!Q750,libtform,0))&lt;=10319900),IF(AND(INDEX(codetwolang,MATCH(Qualifikation!U750,libtwolang,0))&gt;=1,INDEX(codetwolang,MATCH(Qualifikation!U750,libtwolang,0))&lt;=999),TRUE,FALSE),IF(AND(INDEX(codetwolang,MATCH(Qualifikation!U750,libtwolang,0))&gt;=10,INDEX(codetwolang,MATCH(Qualifikation!U750,libtwolang,0))&lt;=99),FALSE,TRUE))))</f>
        <v/>
      </c>
      <c r="AE750" s="26" t="str">
        <f t="shared" si="261"/>
        <v/>
      </c>
      <c r="AF750" s="62" t="str">
        <f t="shared" si="248"/>
        <v/>
      </c>
    </row>
    <row r="751" spans="1:32" x14ac:dyDescent="0.2">
      <c r="A751" s="46" t="str">
        <f t="shared" si="262"/>
        <v/>
      </c>
      <c r="B751" s="46" t="str">
        <f t="shared" si="249"/>
        <v/>
      </c>
      <c r="C751" s="71" t="str">
        <f t="shared" si="250"/>
        <v/>
      </c>
      <c r="D751" s="62" t="str">
        <f t="shared" si="251"/>
        <v/>
      </c>
      <c r="E751" s="62" t="str">
        <f t="shared" si="252"/>
        <v/>
      </c>
      <c r="F751" s="72" t="str">
        <f t="shared" si="253"/>
        <v/>
      </c>
      <c r="G751" s="72" t="str">
        <f t="shared" si="254"/>
        <v/>
      </c>
      <c r="H751" s="63" t="str">
        <f t="shared" si="255"/>
        <v/>
      </c>
      <c r="I751" s="63" t="str">
        <f t="shared" si="256"/>
        <v/>
      </c>
      <c r="J751" s="70" t="str">
        <f t="shared" si="257"/>
        <v/>
      </c>
      <c r="K751" s="70" t="str">
        <f t="shared" si="258"/>
        <v/>
      </c>
      <c r="L751" s="122" t="str">
        <f t="shared" si="259"/>
        <v/>
      </c>
      <c r="M751" s="122" t="str">
        <f t="shared" si="260"/>
        <v/>
      </c>
      <c r="N751" s="121" t="str">
        <f>IF(B751&lt;&gt;"",IF(INDEX(ctrlage,B751)=TRUE,Lieferung!$B$15-(YEAR(INDEX(pgebdat,B751))),""),"")</f>
        <v/>
      </c>
      <c r="O751" s="115"/>
      <c r="P751" s="113"/>
      <c r="Q751" s="116"/>
      <c r="R751" s="149"/>
      <c r="S751" s="116"/>
      <c r="T751" s="116"/>
      <c r="U751" s="116"/>
      <c r="V751" s="113"/>
      <c r="W751" s="155" t="str">
        <f t="shared" si="263"/>
        <v/>
      </c>
      <c r="X751" s="26" t="str">
        <f t="shared" si="242"/>
        <v/>
      </c>
      <c r="Y751" s="26" t="str">
        <f t="shared" si="243"/>
        <v/>
      </c>
      <c r="Z751" s="26" t="str">
        <f t="shared" si="244"/>
        <v/>
      </c>
      <c r="AA751" s="26" t="str">
        <f t="shared" si="245"/>
        <v/>
      </c>
      <c r="AB751" s="26" t="str">
        <f t="shared" si="246"/>
        <v/>
      </c>
      <c r="AC751" s="26" t="str">
        <f t="shared" si="247"/>
        <v/>
      </c>
      <c r="AD751" s="26" t="str">
        <f>IF(OR(ISBLANK(U751),ISBLANK(Q751),U751="-"),"",IF(ISNA(MATCH(U751,libtwolang,0)),FALSE,IF(AND(Z751=TRUE,INDEX(codetform,MATCH(Qualifikation!Q751,libtform,0))&gt;=10311000,INDEX(codetform,MATCH(Qualifikation!Q751,libtform,0))&lt;=10319900),IF(AND(INDEX(codetwolang,MATCH(Qualifikation!U751,libtwolang,0))&gt;=1,INDEX(codetwolang,MATCH(Qualifikation!U751,libtwolang,0))&lt;=999),TRUE,FALSE),IF(AND(INDEX(codetwolang,MATCH(Qualifikation!U751,libtwolang,0))&gt;=10,INDEX(codetwolang,MATCH(Qualifikation!U751,libtwolang,0))&lt;=99),FALSE,TRUE))))</f>
        <v/>
      </c>
      <c r="AE751" s="26" t="str">
        <f t="shared" si="261"/>
        <v/>
      </c>
      <c r="AF751" s="62" t="str">
        <f t="shared" si="248"/>
        <v/>
      </c>
    </row>
    <row r="752" spans="1:32" x14ac:dyDescent="0.2">
      <c r="A752" s="46" t="str">
        <f t="shared" si="262"/>
        <v/>
      </c>
      <c r="B752" s="46" t="str">
        <f t="shared" si="249"/>
        <v/>
      </c>
      <c r="C752" s="71" t="str">
        <f t="shared" si="250"/>
        <v/>
      </c>
      <c r="D752" s="62" t="str">
        <f t="shared" si="251"/>
        <v/>
      </c>
      <c r="E752" s="62" t="str">
        <f t="shared" si="252"/>
        <v/>
      </c>
      <c r="F752" s="72" t="str">
        <f t="shared" si="253"/>
        <v/>
      </c>
      <c r="G752" s="72" t="str">
        <f t="shared" si="254"/>
        <v/>
      </c>
      <c r="H752" s="63" t="str">
        <f t="shared" si="255"/>
        <v/>
      </c>
      <c r="I752" s="63" t="str">
        <f t="shared" si="256"/>
        <v/>
      </c>
      <c r="J752" s="70" t="str">
        <f t="shared" si="257"/>
        <v/>
      </c>
      <c r="K752" s="70" t="str">
        <f t="shared" si="258"/>
        <v/>
      </c>
      <c r="L752" s="122" t="str">
        <f t="shared" si="259"/>
        <v/>
      </c>
      <c r="M752" s="122" t="str">
        <f t="shared" si="260"/>
        <v/>
      </c>
      <c r="N752" s="121" t="str">
        <f>IF(B752&lt;&gt;"",IF(INDEX(ctrlage,B752)=TRUE,Lieferung!$B$15-(YEAR(INDEX(pgebdat,B752))),""),"")</f>
        <v/>
      </c>
      <c r="O752" s="115"/>
      <c r="P752" s="113"/>
      <c r="Q752" s="116"/>
      <c r="R752" s="149"/>
      <c r="S752" s="116"/>
      <c r="T752" s="116"/>
      <c r="U752" s="116"/>
      <c r="V752" s="113"/>
      <c r="W752" s="155" t="str">
        <f t="shared" si="263"/>
        <v/>
      </c>
      <c r="X752" s="26" t="str">
        <f t="shared" si="242"/>
        <v/>
      </c>
      <c r="Y752" s="26" t="str">
        <f t="shared" si="243"/>
        <v/>
      </c>
      <c r="Z752" s="26" t="str">
        <f t="shared" si="244"/>
        <v/>
      </c>
      <c r="AA752" s="26" t="str">
        <f t="shared" si="245"/>
        <v/>
      </c>
      <c r="AB752" s="26" t="str">
        <f t="shared" si="246"/>
        <v/>
      </c>
      <c r="AC752" s="26" t="str">
        <f t="shared" si="247"/>
        <v/>
      </c>
      <c r="AD752" s="26" t="str">
        <f>IF(OR(ISBLANK(U752),ISBLANK(Q752),U752="-"),"",IF(ISNA(MATCH(U752,libtwolang,0)),FALSE,IF(AND(Z752=TRUE,INDEX(codetform,MATCH(Qualifikation!Q752,libtform,0))&gt;=10311000,INDEX(codetform,MATCH(Qualifikation!Q752,libtform,0))&lt;=10319900),IF(AND(INDEX(codetwolang,MATCH(Qualifikation!U752,libtwolang,0))&gt;=1,INDEX(codetwolang,MATCH(Qualifikation!U752,libtwolang,0))&lt;=999),TRUE,FALSE),IF(AND(INDEX(codetwolang,MATCH(Qualifikation!U752,libtwolang,0))&gt;=10,INDEX(codetwolang,MATCH(Qualifikation!U752,libtwolang,0))&lt;=99),FALSE,TRUE))))</f>
        <v/>
      </c>
      <c r="AE752" s="26" t="str">
        <f t="shared" si="261"/>
        <v/>
      </c>
      <c r="AF752" s="62" t="str">
        <f t="shared" si="248"/>
        <v/>
      </c>
    </row>
    <row r="753" spans="1:32" x14ac:dyDescent="0.2">
      <c r="A753" s="46" t="str">
        <f t="shared" si="262"/>
        <v/>
      </c>
      <c r="B753" s="46" t="str">
        <f t="shared" si="249"/>
        <v/>
      </c>
      <c r="C753" s="71" t="str">
        <f t="shared" si="250"/>
        <v/>
      </c>
      <c r="D753" s="62" t="str">
        <f t="shared" si="251"/>
        <v/>
      </c>
      <c r="E753" s="62" t="str">
        <f t="shared" si="252"/>
        <v/>
      </c>
      <c r="F753" s="72" t="str">
        <f t="shared" si="253"/>
        <v/>
      </c>
      <c r="G753" s="72" t="str">
        <f t="shared" si="254"/>
        <v/>
      </c>
      <c r="H753" s="63" t="str">
        <f t="shared" si="255"/>
        <v/>
      </c>
      <c r="I753" s="63" t="str">
        <f t="shared" si="256"/>
        <v/>
      </c>
      <c r="J753" s="70" t="str">
        <f t="shared" si="257"/>
        <v/>
      </c>
      <c r="K753" s="70" t="str">
        <f t="shared" si="258"/>
        <v/>
      </c>
      <c r="L753" s="122" t="str">
        <f t="shared" si="259"/>
        <v/>
      </c>
      <c r="M753" s="122" t="str">
        <f t="shared" si="260"/>
        <v/>
      </c>
      <c r="N753" s="121" t="str">
        <f>IF(B753&lt;&gt;"",IF(INDEX(ctrlage,B753)=TRUE,Lieferung!$B$15-(YEAR(INDEX(pgebdat,B753))),""),"")</f>
        <v/>
      </c>
      <c r="O753" s="115"/>
      <c r="P753" s="113"/>
      <c r="Q753" s="116"/>
      <c r="R753" s="149"/>
      <c r="S753" s="116"/>
      <c r="T753" s="116"/>
      <c r="U753" s="116"/>
      <c r="V753" s="113"/>
      <c r="W753" s="155" t="str">
        <f t="shared" si="263"/>
        <v/>
      </c>
      <c r="X753" s="26" t="str">
        <f t="shared" si="242"/>
        <v/>
      </c>
      <c r="Y753" s="26" t="str">
        <f t="shared" si="243"/>
        <v/>
      </c>
      <c r="Z753" s="26" t="str">
        <f t="shared" si="244"/>
        <v/>
      </c>
      <c r="AA753" s="26" t="str">
        <f t="shared" si="245"/>
        <v/>
      </c>
      <c r="AB753" s="26" t="str">
        <f t="shared" si="246"/>
        <v/>
      </c>
      <c r="AC753" s="26" t="str">
        <f t="shared" si="247"/>
        <v/>
      </c>
      <c r="AD753" s="26" t="str">
        <f>IF(OR(ISBLANK(U753),ISBLANK(Q753),U753="-"),"",IF(ISNA(MATCH(U753,libtwolang,0)),FALSE,IF(AND(Z753=TRUE,INDEX(codetform,MATCH(Qualifikation!Q753,libtform,0))&gt;=10311000,INDEX(codetform,MATCH(Qualifikation!Q753,libtform,0))&lt;=10319900),IF(AND(INDEX(codetwolang,MATCH(Qualifikation!U753,libtwolang,0))&gt;=1,INDEX(codetwolang,MATCH(Qualifikation!U753,libtwolang,0))&lt;=999),TRUE,FALSE),IF(AND(INDEX(codetwolang,MATCH(Qualifikation!U753,libtwolang,0))&gt;=10,INDEX(codetwolang,MATCH(Qualifikation!U753,libtwolang,0))&lt;=99),FALSE,TRUE))))</f>
        <v/>
      </c>
      <c r="AE753" s="26" t="str">
        <f t="shared" si="261"/>
        <v/>
      </c>
      <c r="AF753" s="62" t="str">
        <f t="shared" si="248"/>
        <v/>
      </c>
    </row>
    <row r="754" spans="1:32" x14ac:dyDescent="0.2">
      <c r="A754" s="46" t="str">
        <f t="shared" si="262"/>
        <v/>
      </c>
      <c r="B754" s="46" t="str">
        <f t="shared" si="249"/>
        <v/>
      </c>
      <c r="C754" s="71" t="str">
        <f t="shared" si="250"/>
        <v/>
      </c>
      <c r="D754" s="62" t="str">
        <f t="shared" si="251"/>
        <v/>
      </c>
      <c r="E754" s="62" t="str">
        <f t="shared" si="252"/>
        <v/>
      </c>
      <c r="F754" s="72" t="str">
        <f t="shared" si="253"/>
        <v/>
      </c>
      <c r="G754" s="72" t="str">
        <f t="shared" si="254"/>
        <v/>
      </c>
      <c r="H754" s="63" t="str">
        <f t="shared" si="255"/>
        <v/>
      </c>
      <c r="I754" s="63" t="str">
        <f t="shared" si="256"/>
        <v/>
      </c>
      <c r="J754" s="70" t="str">
        <f t="shared" si="257"/>
        <v/>
      </c>
      <c r="K754" s="70" t="str">
        <f t="shared" si="258"/>
        <v/>
      </c>
      <c r="L754" s="122" t="str">
        <f t="shared" si="259"/>
        <v/>
      </c>
      <c r="M754" s="122" t="str">
        <f t="shared" si="260"/>
        <v/>
      </c>
      <c r="N754" s="121" t="str">
        <f>IF(B754&lt;&gt;"",IF(INDEX(ctrlage,B754)=TRUE,Lieferung!$B$15-(YEAR(INDEX(pgebdat,B754))),""),"")</f>
        <v/>
      </c>
      <c r="O754" s="115"/>
      <c r="P754" s="113"/>
      <c r="Q754" s="116"/>
      <c r="R754" s="149"/>
      <c r="S754" s="116"/>
      <c r="T754" s="116"/>
      <c r="U754" s="116"/>
      <c r="V754" s="113"/>
      <c r="W754" s="155" t="str">
        <f t="shared" si="263"/>
        <v/>
      </c>
      <c r="X754" s="26" t="str">
        <f t="shared" si="242"/>
        <v/>
      </c>
      <c r="Y754" s="26" t="str">
        <f t="shared" si="243"/>
        <v/>
      </c>
      <c r="Z754" s="26" t="str">
        <f t="shared" si="244"/>
        <v/>
      </c>
      <c r="AA754" s="26" t="str">
        <f t="shared" si="245"/>
        <v/>
      </c>
      <c r="AB754" s="26" t="str">
        <f t="shared" si="246"/>
        <v/>
      </c>
      <c r="AC754" s="26" t="str">
        <f t="shared" si="247"/>
        <v/>
      </c>
      <c r="AD754" s="26" t="str">
        <f>IF(OR(ISBLANK(U754),ISBLANK(Q754),U754="-"),"",IF(ISNA(MATCH(U754,libtwolang,0)),FALSE,IF(AND(Z754=TRUE,INDEX(codetform,MATCH(Qualifikation!Q754,libtform,0))&gt;=10311000,INDEX(codetform,MATCH(Qualifikation!Q754,libtform,0))&lt;=10319900),IF(AND(INDEX(codetwolang,MATCH(Qualifikation!U754,libtwolang,0))&gt;=1,INDEX(codetwolang,MATCH(Qualifikation!U754,libtwolang,0))&lt;=999),TRUE,FALSE),IF(AND(INDEX(codetwolang,MATCH(Qualifikation!U754,libtwolang,0))&gt;=10,INDEX(codetwolang,MATCH(Qualifikation!U754,libtwolang,0))&lt;=99),FALSE,TRUE))))</f>
        <v/>
      </c>
      <c r="AE754" s="26" t="str">
        <f t="shared" si="261"/>
        <v/>
      </c>
      <c r="AF754" s="62" t="str">
        <f t="shared" si="248"/>
        <v/>
      </c>
    </row>
    <row r="755" spans="1:32" x14ac:dyDescent="0.2">
      <c r="A755" s="46" t="str">
        <f t="shared" si="262"/>
        <v/>
      </c>
      <c r="B755" s="46" t="str">
        <f t="shared" si="249"/>
        <v/>
      </c>
      <c r="C755" s="71" t="str">
        <f t="shared" si="250"/>
        <v/>
      </c>
      <c r="D755" s="62" t="str">
        <f t="shared" si="251"/>
        <v/>
      </c>
      <c r="E755" s="62" t="str">
        <f t="shared" si="252"/>
        <v/>
      </c>
      <c r="F755" s="72" t="str">
        <f t="shared" si="253"/>
        <v/>
      </c>
      <c r="G755" s="72" t="str">
        <f t="shared" si="254"/>
        <v/>
      </c>
      <c r="H755" s="63" t="str">
        <f t="shared" si="255"/>
        <v/>
      </c>
      <c r="I755" s="63" t="str">
        <f t="shared" si="256"/>
        <v/>
      </c>
      <c r="J755" s="70" t="str">
        <f t="shared" si="257"/>
        <v/>
      </c>
      <c r="K755" s="70" t="str">
        <f t="shared" si="258"/>
        <v/>
      </c>
      <c r="L755" s="122" t="str">
        <f t="shared" si="259"/>
        <v/>
      </c>
      <c r="M755" s="122" t="str">
        <f t="shared" si="260"/>
        <v/>
      </c>
      <c r="N755" s="121" t="str">
        <f>IF(B755&lt;&gt;"",IF(INDEX(ctrlage,B755)=TRUE,Lieferung!$B$15-(YEAR(INDEX(pgebdat,B755))),""),"")</f>
        <v/>
      </c>
      <c r="O755" s="115"/>
      <c r="P755" s="113"/>
      <c r="Q755" s="116"/>
      <c r="R755" s="149"/>
      <c r="S755" s="116"/>
      <c r="T755" s="116"/>
      <c r="U755" s="116"/>
      <c r="V755" s="113"/>
      <c r="W755" s="155" t="str">
        <f t="shared" si="263"/>
        <v/>
      </c>
      <c r="X755" s="26" t="str">
        <f t="shared" si="242"/>
        <v/>
      </c>
      <c r="Y755" s="26" t="str">
        <f t="shared" si="243"/>
        <v/>
      </c>
      <c r="Z755" s="26" t="str">
        <f t="shared" si="244"/>
        <v/>
      </c>
      <c r="AA755" s="26" t="str">
        <f t="shared" si="245"/>
        <v/>
      </c>
      <c r="AB755" s="26" t="str">
        <f t="shared" si="246"/>
        <v/>
      </c>
      <c r="AC755" s="26" t="str">
        <f t="shared" si="247"/>
        <v/>
      </c>
      <c r="AD755" s="26" t="str">
        <f>IF(OR(ISBLANK(U755),ISBLANK(Q755),U755="-"),"",IF(ISNA(MATCH(U755,libtwolang,0)),FALSE,IF(AND(Z755=TRUE,INDEX(codetform,MATCH(Qualifikation!Q755,libtform,0))&gt;=10311000,INDEX(codetform,MATCH(Qualifikation!Q755,libtform,0))&lt;=10319900),IF(AND(INDEX(codetwolang,MATCH(Qualifikation!U755,libtwolang,0))&gt;=1,INDEX(codetwolang,MATCH(Qualifikation!U755,libtwolang,0))&lt;=999),TRUE,FALSE),IF(AND(INDEX(codetwolang,MATCH(Qualifikation!U755,libtwolang,0))&gt;=10,INDEX(codetwolang,MATCH(Qualifikation!U755,libtwolang,0))&lt;=99),FALSE,TRUE))))</f>
        <v/>
      </c>
      <c r="AE755" s="26" t="str">
        <f t="shared" si="261"/>
        <v/>
      </c>
      <c r="AF755" s="62" t="str">
        <f t="shared" si="248"/>
        <v/>
      </c>
    </row>
    <row r="756" spans="1:32" x14ac:dyDescent="0.2">
      <c r="A756" s="46" t="str">
        <f t="shared" si="262"/>
        <v/>
      </c>
      <c r="B756" s="46" t="str">
        <f t="shared" si="249"/>
        <v/>
      </c>
      <c r="C756" s="71" t="str">
        <f t="shared" si="250"/>
        <v/>
      </c>
      <c r="D756" s="62" t="str">
        <f t="shared" si="251"/>
        <v/>
      </c>
      <c r="E756" s="62" t="str">
        <f t="shared" si="252"/>
        <v/>
      </c>
      <c r="F756" s="72" t="str">
        <f t="shared" si="253"/>
        <v/>
      </c>
      <c r="G756" s="72" t="str">
        <f t="shared" si="254"/>
        <v/>
      </c>
      <c r="H756" s="63" t="str">
        <f t="shared" si="255"/>
        <v/>
      </c>
      <c r="I756" s="63" t="str">
        <f t="shared" si="256"/>
        <v/>
      </c>
      <c r="J756" s="70" t="str">
        <f t="shared" si="257"/>
        <v/>
      </c>
      <c r="K756" s="70" t="str">
        <f t="shared" si="258"/>
        <v/>
      </c>
      <c r="L756" s="122" t="str">
        <f t="shared" si="259"/>
        <v/>
      </c>
      <c r="M756" s="122" t="str">
        <f t="shared" si="260"/>
        <v/>
      </c>
      <c r="N756" s="121" t="str">
        <f>IF(B756&lt;&gt;"",IF(INDEX(ctrlage,B756)=TRUE,Lieferung!$B$15-(YEAR(INDEX(pgebdat,B756))),""),"")</f>
        <v/>
      </c>
      <c r="O756" s="115"/>
      <c r="P756" s="113"/>
      <c r="Q756" s="116"/>
      <c r="R756" s="149"/>
      <c r="S756" s="116"/>
      <c r="T756" s="116"/>
      <c r="U756" s="116"/>
      <c r="V756" s="113"/>
      <c r="W756" s="155" t="str">
        <f t="shared" si="263"/>
        <v/>
      </c>
      <c r="X756" s="26" t="str">
        <f t="shared" si="242"/>
        <v/>
      </c>
      <c r="Y756" s="26" t="str">
        <f t="shared" si="243"/>
        <v/>
      </c>
      <c r="Z756" s="26" t="str">
        <f t="shared" si="244"/>
        <v/>
      </c>
      <c r="AA756" s="26" t="str">
        <f t="shared" si="245"/>
        <v/>
      </c>
      <c r="AB756" s="26" t="str">
        <f t="shared" si="246"/>
        <v/>
      </c>
      <c r="AC756" s="26" t="str">
        <f t="shared" si="247"/>
        <v/>
      </c>
      <c r="AD756" s="26" t="str">
        <f>IF(OR(ISBLANK(U756),ISBLANK(Q756),U756="-"),"",IF(ISNA(MATCH(U756,libtwolang,0)),FALSE,IF(AND(Z756=TRUE,INDEX(codetform,MATCH(Qualifikation!Q756,libtform,0))&gt;=10311000,INDEX(codetform,MATCH(Qualifikation!Q756,libtform,0))&lt;=10319900),IF(AND(INDEX(codetwolang,MATCH(Qualifikation!U756,libtwolang,0))&gt;=1,INDEX(codetwolang,MATCH(Qualifikation!U756,libtwolang,0))&lt;=999),TRUE,FALSE),IF(AND(INDEX(codetwolang,MATCH(Qualifikation!U756,libtwolang,0))&gt;=10,INDEX(codetwolang,MATCH(Qualifikation!U756,libtwolang,0))&lt;=99),FALSE,TRUE))))</f>
        <v/>
      </c>
      <c r="AE756" s="26" t="str">
        <f t="shared" si="261"/>
        <v/>
      </c>
      <c r="AF756" s="62" t="str">
        <f t="shared" si="248"/>
        <v/>
      </c>
    </row>
    <row r="757" spans="1:32" x14ac:dyDescent="0.2">
      <c r="A757" s="46" t="str">
        <f t="shared" si="262"/>
        <v/>
      </c>
      <c r="B757" s="46" t="str">
        <f t="shared" si="249"/>
        <v/>
      </c>
      <c r="C757" s="71" t="str">
        <f t="shared" si="250"/>
        <v/>
      </c>
      <c r="D757" s="62" t="str">
        <f t="shared" si="251"/>
        <v/>
      </c>
      <c r="E757" s="62" t="str">
        <f t="shared" si="252"/>
        <v/>
      </c>
      <c r="F757" s="72" t="str">
        <f t="shared" si="253"/>
        <v/>
      </c>
      <c r="G757" s="72" t="str">
        <f t="shared" si="254"/>
        <v/>
      </c>
      <c r="H757" s="63" t="str">
        <f t="shared" si="255"/>
        <v/>
      </c>
      <c r="I757" s="63" t="str">
        <f t="shared" si="256"/>
        <v/>
      </c>
      <c r="J757" s="70" t="str">
        <f t="shared" si="257"/>
        <v/>
      </c>
      <c r="K757" s="70" t="str">
        <f t="shared" si="258"/>
        <v/>
      </c>
      <c r="L757" s="122" t="str">
        <f t="shared" si="259"/>
        <v/>
      </c>
      <c r="M757" s="122" t="str">
        <f t="shared" si="260"/>
        <v/>
      </c>
      <c r="N757" s="121" t="str">
        <f>IF(B757&lt;&gt;"",IF(INDEX(ctrlage,B757)=TRUE,Lieferung!$B$15-(YEAR(INDEX(pgebdat,B757))),""),"")</f>
        <v/>
      </c>
      <c r="O757" s="115"/>
      <c r="P757" s="113"/>
      <c r="Q757" s="116"/>
      <c r="R757" s="149"/>
      <c r="S757" s="116"/>
      <c r="T757" s="116"/>
      <c r="U757" s="116"/>
      <c r="V757" s="113"/>
      <c r="W757" s="155" t="str">
        <f t="shared" si="263"/>
        <v/>
      </c>
      <c r="X757" s="26" t="str">
        <f t="shared" si="242"/>
        <v/>
      </c>
      <c r="Y757" s="26" t="str">
        <f t="shared" si="243"/>
        <v/>
      </c>
      <c r="Z757" s="26" t="str">
        <f t="shared" si="244"/>
        <v/>
      </c>
      <c r="AA757" s="26" t="str">
        <f t="shared" si="245"/>
        <v/>
      </c>
      <c r="AB757" s="26" t="str">
        <f t="shared" si="246"/>
        <v/>
      </c>
      <c r="AC757" s="26" t="str">
        <f t="shared" si="247"/>
        <v/>
      </c>
      <c r="AD757" s="26" t="str">
        <f>IF(OR(ISBLANK(U757),ISBLANK(Q757),U757="-"),"",IF(ISNA(MATCH(U757,libtwolang,0)),FALSE,IF(AND(Z757=TRUE,INDEX(codetform,MATCH(Qualifikation!Q757,libtform,0))&gt;=10311000,INDEX(codetform,MATCH(Qualifikation!Q757,libtform,0))&lt;=10319900),IF(AND(INDEX(codetwolang,MATCH(Qualifikation!U757,libtwolang,0))&gt;=1,INDEX(codetwolang,MATCH(Qualifikation!U757,libtwolang,0))&lt;=999),TRUE,FALSE),IF(AND(INDEX(codetwolang,MATCH(Qualifikation!U757,libtwolang,0))&gt;=10,INDEX(codetwolang,MATCH(Qualifikation!U757,libtwolang,0))&lt;=99),FALSE,TRUE))))</f>
        <v/>
      </c>
      <c r="AE757" s="26" t="str">
        <f t="shared" si="261"/>
        <v/>
      </c>
      <c r="AF757" s="62" t="str">
        <f t="shared" si="248"/>
        <v/>
      </c>
    </row>
    <row r="758" spans="1:32" x14ac:dyDescent="0.2">
      <c r="A758" s="46" t="str">
        <f t="shared" si="262"/>
        <v/>
      </c>
      <c r="B758" s="46" t="str">
        <f t="shared" si="249"/>
        <v/>
      </c>
      <c r="C758" s="71" t="str">
        <f t="shared" si="250"/>
        <v/>
      </c>
      <c r="D758" s="62" t="str">
        <f t="shared" si="251"/>
        <v/>
      </c>
      <c r="E758" s="62" t="str">
        <f t="shared" si="252"/>
        <v/>
      </c>
      <c r="F758" s="72" t="str">
        <f t="shared" si="253"/>
        <v/>
      </c>
      <c r="G758" s="72" t="str">
        <f t="shared" si="254"/>
        <v/>
      </c>
      <c r="H758" s="63" t="str">
        <f t="shared" si="255"/>
        <v/>
      </c>
      <c r="I758" s="63" t="str">
        <f t="shared" si="256"/>
        <v/>
      </c>
      <c r="J758" s="70" t="str">
        <f t="shared" si="257"/>
        <v/>
      </c>
      <c r="K758" s="70" t="str">
        <f t="shared" si="258"/>
        <v/>
      </c>
      <c r="L758" s="122" t="str">
        <f t="shared" si="259"/>
        <v/>
      </c>
      <c r="M758" s="122" t="str">
        <f t="shared" si="260"/>
        <v/>
      </c>
      <c r="N758" s="121" t="str">
        <f>IF(B758&lt;&gt;"",IF(INDEX(ctrlage,B758)=TRUE,Lieferung!$B$15-(YEAR(INDEX(pgebdat,B758))),""),"")</f>
        <v/>
      </c>
      <c r="O758" s="115"/>
      <c r="P758" s="113"/>
      <c r="Q758" s="116"/>
      <c r="R758" s="149"/>
      <c r="S758" s="116"/>
      <c r="T758" s="116"/>
      <c r="U758" s="116"/>
      <c r="V758" s="113"/>
      <c r="W758" s="155" t="str">
        <f t="shared" si="263"/>
        <v/>
      </c>
      <c r="X758" s="26" t="str">
        <f t="shared" si="242"/>
        <v/>
      </c>
      <c r="Y758" s="26" t="str">
        <f t="shared" si="243"/>
        <v/>
      </c>
      <c r="Z758" s="26" t="str">
        <f t="shared" si="244"/>
        <v/>
      </c>
      <c r="AA758" s="26" t="str">
        <f t="shared" si="245"/>
        <v/>
      </c>
      <c r="AB758" s="26" t="str">
        <f t="shared" si="246"/>
        <v/>
      </c>
      <c r="AC758" s="26" t="str">
        <f t="shared" si="247"/>
        <v/>
      </c>
      <c r="AD758" s="26" t="str">
        <f>IF(OR(ISBLANK(U758),ISBLANK(Q758),U758="-"),"",IF(ISNA(MATCH(U758,libtwolang,0)),FALSE,IF(AND(Z758=TRUE,INDEX(codetform,MATCH(Qualifikation!Q758,libtform,0))&gt;=10311000,INDEX(codetform,MATCH(Qualifikation!Q758,libtform,0))&lt;=10319900),IF(AND(INDEX(codetwolang,MATCH(Qualifikation!U758,libtwolang,0))&gt;=1,INDEX(codetwolang,MATCH(Qualifikation!U758,libtwolang,0))&lt;=999),TRUE,FALSE),IF(AND(INDEX(codetwolang,MATCH(Qualifikation!U758,libtwolang,0))&gt;=10,INDEX(codetwolang,MATCH(Qualifikation!U758,libtwolang,0))&lt;=99),FALSE,TRUE))))</f>
        <v/>
      </c>
      <c r="AE758" s="26" t="str">
        <f t="shared" si="261"/>
        <v/>
      </c>
      <c r="AF758" s="62" t="str">
        <f t="shared" si="248"/>
        <v/>
      </c>
    </row>
    <row r="759" spans="1:32" x14ac:dyDescent="0.2">
      <c r="A759" s="46" t="str">
        <f t="shared" si="262"/>
        <v/>
      </c>
      <c r="B759" s="46" t="str">
        <f t="shared" si="249"/>
        <v/>
      </c>
      <c r="C759" s="71" t="str">
        <f t="shared" si="250"/>
        <v/>
      </c>
      <c r="D759" s="62" t="str">
        <f t="shared" si="251"/>
        <v/>
      </c>
      <c r="E759" s="62" t="str">
        <f t="shared" si="252"/>
        <v/>
      </c>
      <c r="F759" s="72" t="str">
        <f t="shared" si="253"/>
        <v/>
      </c>
      <c r="G759" s="72" t="str">
        <f t="shared" si="254"/>
        <v/>
      </c>
      <c r="H759" s="63" t="str">
        <f t="shared" si="255"/>
        <v/>
      </c>
      <c r="I759" s="63" t="str">
        <f t="shared" si="256"/>
        <v/>
      </c>
      <c r="J759" s="70" t="str">
        <f t="shared" si="257"/>
        <v/>
      </c>
      <c r="K759" s="70" t="str">
        <f t="shared" si="258"/>
        <v/>
      </c>
      <c r="L759" s="122" t="str">
        <f t="shared" si="259"/>
        <v/>
      </c>
      <c r="M759" s="122" t="str">
        <f t="shared" si="260"/>
        <v/>
      </c>
      <c r="N759" s="121" t="str">
        <f>IF(B759&lt;&gt;"",IF(INDEX(ctrlage,B759)=TRUE,Lieferung!$B$15-(YEAR(INDEX(pgebdat,B759))),""),"")</f>
        <v/>
      </c>
      <c r="O759" s="115"/>
      <c r="P759" s="113"/>
      <c r="Q759" s="116"/>
      <c r="R759" s="149"/>
      <c r="S759" s="116"/>
      <c r="T759" s="116"/>
      <c r="U759" s="116"/>
      <c r="V759" s="113"/>
      <c r="W759" s="155" t="str">
        <f t="shared" si="263"/>
        <v/>
      </c>
      <c r="X759" s="26" t="str">
        <f t="shared" si="242"/>
        <v/>
      </c>
      <c r="Y759" s="26" t="str">
        <f t="shared" si="243"/>
        <v/>
      </c>
      <c r="Z759" s="26" t="str">
        <f t="shared" si="244"/>
        <v/>
      </c>
      <c r="AA759" s="26" t="str">
        <f t="shared" si="245"/>
        <v/>
      </c>
      <c r="AB759" s="26" t="str">
        <f t="shared" si="246"/>
        <v/>
      </c>
      <c r="AC759" s="26" t="str">
        <f t="shared" si="247"/>
        <v/>
      </c>
      <c r="AD759" s="26" t="str">
        <f>IF(OR(ISBLANK(U759),ISBLANK(Q759),U759="-"),"",IF(ISNA(MATCH(U759,libtwolang,0)),FALSE,IF(AND(Z759=TRUE,INDEX(codetform,MATCH(Qualifikation!Q759,libtform,0))&gt;=10311000,INDEX(codetform,MATCH(Qualifikation!Q759,libtform,0))&lt;=10319900),IF(AND(INDEX(codetwolang,MATCH(Qualifikation!U759,libtwolang,0))&gt;=1,INDEX(codetwolang,MATCH(Qualifikation!U759,libtwolang,0))&lt;=999),TRUE,FALSE),IF(AND(INDEX(codetwolang,MATCH(Qualifikation!U759,libtwolang,0))&gt;=10,INDEX(codetwolang,MATCH(Qualifikation!U759,libtwolang,0))&lt;=99),FALSE,TRUE))))</f>
        <v/>
      </c>
      <c r="AE759" s="26" t="str">
        <f t="shared" si="261"/>
        <v/>
      </c>
      <c r="AF759" s="62" t="str">
        <f t="shared" si="248"/>
        <v/>
      </c>
    </row>
    <row r="760" spans="1:32" x14ac:dyDescent="0.2">
      <c r="A760" s="46" t="str">
        <f t="shared" si="262"/>
        <v/>
      </c>
      <c r="B760" s="46" t="str">
        <f t="shared" si="249"/>
        <v/>
      </c>
      <c r="C760" s="71" t="str">
        <f t="shared" si="250"/>
        <v/>
      </c>
      <c r="D760" s="62" t="str">
        <f t="shared" si="251"/>
        <v/>
      </c>
      <c r="E760" s="62" t="str">
        <f t="shared" si="252"/>
        <v/>
      </c>
      <c r="F760" s="72" t="str">
        <f t="shared" si="253"/>
        <v/>
      </c>
      <c r="G760" s="72" t="str">
        <f t="shared" si="254"/>
        <v/>
      </c>
      <c r="H760" s="63" t="str">
        <f t="shared" si="255"/>
        <v/>
      </c>
      <c r="I760" s="63" t="str">
        <f t="shared" si="256"/>
        <v/>
      </c>
      <c r="J760" s="70" t="str">
        <f t="shared" si="257"/>
        <v/>
      </c>
      <c r="K760" s="70" t="str">
        <f t="shared" si="258"/>
        <v/>
      </c>
      <c r="L760" s="122" t="str">
        <f t="shared" si="259"/>
        <v/>
      </c>
      <c r="M760" s="122" t="str">
        <f t="shared" si="260"/>
        <v/>
      </c>
      <c r="N760" s="121" t="str">
        <f>IF(B760&lt;&gt;"",IF(INDEX(ctrlage,B760)=TRUE,Lieferung!$B$15-(YEAR(INDEX(pgebdat,B760))),""),"")</f>
        <v/>
      </c>
      <c r="O760" s="115"/>
      <c r="P760" s="113"/>
      <c r="Q760" s="116"/>
      <c r="R760" s="149"/>
      <c r="S760" s="116"/>
      <c r="T760" s="116"/>
      <c r="U760" s="116"/>
      <c r="V760" s="113"/>
      <c r="W760" s="155" t="str">
        <f t="shared" si="263"/>
        <v/>
      </c>
      <c r="X760" s="26" t="str">
        <f t="shared" ref="X760:X811" si="264">IF(ISBLANK(O760),"",IF(OR(ISNA(MATCH(O760,persid,0)),O760="-"),FALSE,TRUE))</f>
        <v/>
      </c>
      <c r="Y760" s="26" t="str">
        <f t="shared" ref="Y760:Y811" si="265">IF(ISBLANK(P760),"",IF(OR(ISNA(MATCH(P760,libinst,0)),P760="-"),FALSE,TRUE))</f>
        <v/>
      </c>
      <c r="Z760" s="26" t="str">
        <f t="shared" ref="Z760:Z811" si="266">IF(ISBLANK(Q760),"",IF(OR(ISNA(MATCH(Q760,libtform,0)),Q760="-"),FALSE,TRUE))</f>
        <v/>
      </c>
      <c r="AA760" s="26" t="str">
        <f t="shared" ref="AA760:AA811" si="267">IF(ISBLANK(R760),"",IF(AND(R760 &gt; DATE(1925,1,1),R760 &lt; DATE(2100,1,1)),TRUE,FALSE))</f>
        <v/>
      </c>
      <c r="AB760" s="26" t="str">
        <f t="shared" ref="AB760:AB811" si="268">IF(ISBLANK(S760),"",IF(AND(S760 &gt;=1,S760 &lt;=9),TRUE,FALSE))</f>
        <v/>
      </c>
      <c r="AC760" s="26" t="str">
        <f t="shared" ref="AC760:AC811" si="269">IF(ISBLANK(T760),"",IF(OR(ISNA(MATCH(T760,libresult,0)),T760="-"),FALSE,TRUE))</f>
        <v/>
      </c>
      <c r="AD760" s="26" t="str">
        <f>IF(OR(ISBLANK(U760),ISBLANK(Q760),U760="-"),"",IF(ISNA(MATCH(U760,libtwolang,0)),FALSE,IF(AND(Z760=TRUE,INDEX(codetform,MATCH(Qualifikation!Q760,libtform,0))&gt;=10311000,INDEX(codetform,MATCH(Qualifikation!Q760,libtform,0))&lt;=10319900),IF(AND(INDEX(codetwolang,MATCH(Qualifikation!U760,libtwolang,0))&gt;=1,INDEX(codetwolang,MATCH(Qualifikation!U760,libtwolang,0))&lt;=999),TRUE,FALSE),IF(AND(INDEX(codetwolang,MATCH(Qualifikation!U760,libtwolang,0))&gt;=10,INDEX(codetwolang,MATCH(Qualifikation!U760,libtwolang,0))&lt;=99),FALSE,TRUE))))</f>
        <v/>
      </c>
      <c r="AE760" s="26" t="str">
        <f t="shared" si="261"/>
        <v/>
      </c>
      <c r="AF760" s="62" t="str">
        <f t="shared" ref="AF760:AF811" si="270">IF(A760="","",1)</f>
        <v/>
      </c>
    </row>
    <row r="761" spans="1:32" x14ac:dyDescent="0.2">
      <c r="A761" s="46" t="str">
        <f t="shared" si="262"/>
        <v/>
      </c>
      <c r="B761" s="46" t="str">
        <f t="shared" si="249"/>
        <v/>
      </c>
      <c r="C761" s="71" t="str">
        <f t="shared" si="250"/>
        <v/>
      </c>
      <c r="D761" s="62" t="str">
        <f t="shared" si="251"/>
        <v/>
      </c>
      <c r="E761" s="62" t="str">
        <f t="shared" si="252"/>
        <v/>
      </c>
      <c r="F761" s="72" t="str">
        <f t="shared" si="253"/>
        <v/>
      </c>
      <c r="G761" s="72" t="str">
        <f t="shared" si="254"/>
        <v/>
      </c>
      <c r="H761" s="63" t="str">
        <f t="shared" si="255"/>
        <v/>
      </c>
      <c r="I761" s="63" t="str">
        <f t="shared" si="256"/>
        <v/>
      </c>
      <c r="J761" s="70" t="str">
        <f t="shared" si="257"/>
        <v/>
      </c>
      <c r="K761" s="70" t="str">
        <f t="shared" si="258"/>
        <v/>
      </c>
      <c r="L761" s="122" t="str">
        <f t="shared" si="259"/>
        <v/>
      </c>
      <c r="M761" s="122" t="str">
        <f t="shared" si="260"/>
        <v/>
      </c>
      <c r="N761" s="121" t="str">
        <f>IF(B761&lt;&gt;"",IF(INDEX(ctrlage,B761)=TRUE,Lieferung!$B$15-(YEAR(INDEX(pgebdat,B761))),""),"")</f>
        <v/>
      </c>
      <c r="O761" s="115"/>
      <c r="P761" s="113"/>
      <c r="Q761" s="116"/>
      <c r="R761" s="149"/>
      <c r="S761" s="116"/>
      <c r="T761" s="116"/>
      <c r="U761" s="116"/>
      <c r="V761" s="113"/>
      <c r="W761" s="155" t="str">
        <f t="shared" si="263"/>
        <v/>
      </c>
      <c r="X761" s="26" t="str">
        <f t="shared" si="264"/>
        <v/>
      </c>
      <c r="Y761" s="26" t="str">
        <f t="shared" si="265"/>
        <v/>
      </c>
      <c r="Z761" s="26" t="str">
        <f t="shared" si="266"/>
        <v/>
      </c>
      <c r="AA761" s="26" t="str">
        <f t="shared" si="267"/>
        <v/>
      </c>
      <c r="AB761" s="26" t="str">
        <f t="shared" si="268"/>
        <v/>
      </c>
      <c r="AC761" s="26" t="str">
        <f t="shared" si="269"/>
        <v/>
      </c>
      <c r="AD761" s="26" t="str">
        <f>IF(OR(ISBLANK(U761),ISBLANK(Q761),U761="-"),"",IF(ISNA(MATCH(U761,libtwolang,0)),FALSE,IF(AND(Z761=TRUE,INDEX(codetform,MATCH(Qualifikation!Q761,libtform,0))&gt;=10311000,INDEX(codetform,MATCH(Qualifikation!Q761,libtform,0))&lt;=10319900),IF(AND(INDEX(codetwolang,MATCH(Qualifikation!U761,libtwolang,0))&gt;=1,INDEX(codetwolang,MATCH(Qualifikation!U761,libtwolang,0))&lt;=999),TRUE,FALSE),IF(AND(INDEX(codetwolang,MATCH(Qualifikation!U761,libtwolang,0))&gt;=10,INDEX(codetwolang,MATCH(Qualifikation!U761,libtwolang,0))&lt;=99),FALSE,TRUE))))</f>
        <v/>
      </c>
      <c r="AE761" s="26" t="str">
        <f t="shared" si="261"/>
        <v/>
      </c>
      <c r="AF761" s="62" t="str">
        <f t="shared" si="270"/>
        <v/>
      </c>
    </row>
    <row r="762" spans="1:32" x14ac:dyDescent="0.2">
      <c r="A762" s="46" t="str">
        <f t="shared" si="262"/>
        <v/>
      </c>
      <c r="B762" s="46" t="str">
        <f t="shared" si="249"/>
        <v/>
      </c>
      <c r="C762" s="71" t="str">
        <f t="shared" si="250"/>
        <v/>
      </c>
      <c r="D762" s="62" t="str">
        <f t="shared" si="251"/>
        <v/>
      </c>
      <c r="E762" s="62" t="str">
        <f t="shared" si="252"/>
        <v/>
      </c>
      <c r="F762" s="72" t="str">
        <f t="shared" si="253"/>
        <v/>
      </c>
      <c r="G762" s="72" t="str">
        <f t="shared" si="254"/>
        <v/>
      </c>
      <c r="H762" s="63" t="str">
        <f t="shared" si="255"/>
        <v/>
      </c>
      <c r="I762" s="63" t="str">
        <f t="shared" si="256"/>
        <v/>
      </c>
      <c r="J762" s="70" t="str">
        <f t="shared" si="257"/>
        <v/>
      </c>
      <c r="K762" s="70" t="str">
        <f t="shared" si="258"/>
        <v/>
      </c>
      <c r="L762" s="122" t="str">
        <f t="shared" si="259"/>
        <v/>
      </c>
      <c r="M762" s="122" t="str">
        <f t="shared" si="260"/>
        <v/>
      </c>
      <c r="N762" s="121" t="str">
        <f>IF(B762&lt;&gt;"",IF(INDEX(ctrlage,B762)=TRUE,Lieferung!$B$15-(YEAR(INDEX(pgebdat,B762))),""),"")</f>
        <v/>
      </c>
      <c r="O762" s="115"/>
      <c r="P762" s="113"/>
      <c r="Q762" s="116"/>
      <c r="R762" s="149"/>
      <c r="S762" s="116"/>
      <c r="T762" s="116"/>
      <c r="U762" s="116"/>
      <c r="V762" s="113"/>
      <c r="W762" s="155" t="str">
        <f t="shared" si="263"/>
        <v/>
      </c>
      <c r="X762" s="26" t="str">
        <f t="shared" si="264"/>
        <v/>
      </c>
      <c r="Y762" s="26" t="str">
        <f t="shared" si="265"/>
        <v/>
      </c>
      <c r="Z762" s="26" t="str">
        <f t="shared" si="266"/>
        <v/>
      </c>
      <c r="AA762" s="26" t="str">
        <f t="shared" si="267"/>
        <v/>
      </c>
      <c r="AB762" s="26" t="str">
        <f t="shared" si="268"/>
        <v/>
      </c>
      <c r="AC762" s="26" t="str">
        <f t="shared" si="269"/>
        <v/>
      </c>
      <c r="AD762" s="26" t="str">
        <f>IF(OR(ISBLANK(U762),ISBLANK(Q762),U762="-"),"",IF(ISNA(MATCH(U762,libtwolang,0)),FALSE,IF(AND(Z762=TRUE,INDEX(codetform,MATCH(Qualifikation!Q762,libtform,0))&gt;=10311000,INDEX(codetform,MATCH(Qualifikation!Q762,libtform,0))&lt;=10319900),IF(AND(INDEX(codetwolang,MATCH(Qualifikation!U762,libtwolang,0))&gt;=1,INDEX(codetwolang,MATCH(Qualifikation!U762,libtwolang,0))&lt;=999),TRUE,FALSE),IF(AND(INDEX(codetwolang,MATCH(Qualifikation!U762,libtwolang,0))&gt;=10,INDEX(codetwolang,MATCH(Qualifikation!U762,libtwolang,0))&lt;=99),FALSE,TRUE))))</f>
        <v/>
      </c>
      <c r="AE762" s="26" t="str">
        <f t="shared" si="261"/>
        <v/>
      </c>
      <c r="AF762" s="62" t="str">
        <f t="shared" si="270"/>
        <v/>
      </c>
    </row>
    <row r="763" spans="1:32" x14ac:dyDescent="0.2">
      <c r="A763" s="46" t="str">
        <f t="shared" si="262"/>
        <v/>
      </c>
      <c r="B763" s="46" t="str">
        <f t="shared" si="249"/>
        <v/>
      </c>
      <c r="C763" s="71" t="str">
        <f t="shared" si="250"/>
        <v/>
      </c>
      <c r="D763" s="62" t="str">
        <f t="shared" si="251"/>
        <v/>
      </c>
      <c r="E763" s="62" t="str">
        <f t="shared" si="252"/>
        <v/>
      </c>
      <c r="F763" s="72" t="str">
        <f t="shared" si="253"/>
        <v/>
      </c>
      <c r="G763" s="72" t="str">
        <f t="shared" si="254"/>
        <v/>
      </c>
      <c r="H763" s="63" t="str">
        <f t="shared" si="255"/>
        <v/>
      </c>
      <c r="I763" s="63" t="str">
        <f t="shared" si="256"/>
        <v/>
      </c>
      <c r="J763" s="70" t="str">
        <f t="shared" si="257"/>
        <v/>
      </c>
      <c r="K763" s="70" t="str">
        <f t="shared" si="258"/>
        <v/>
      </c>
      <c r="L763" s="122" t="str">
        <f t="shared" si="259"/>
        <v/>
      </c>
      <c r="M763" s="122" t="str">
        <f t="shared" si="260"/>
        <v/>
      </c>
      <c r="N763" s="121" t="str">
        <f>IF(B763&lt;&gt;"",IF(INDEX(ctrlage,B763)=TRUE,Lieferung!$B$15-(YEAR(INDEX(pgebdat,B763))),""),"")</f>
        <v/>
      </c>
      <c r="O763" s="115"/>
      <c r="P763" s="113"/>
      <c r="Q763" s="116"/>
      <c r="R763" s="149"/>
      <c r="S763" s="116"/>
      <c r="T763" s="116"/>
      <c r="U763" s="116"/>
      <c r="V763" s="113"/>
      <c r="W763" s="155" t="str">
        <f t="shared" si="263"/>
        <v/>
      </c>
      <c r="X763" s="26" t="str">
        <f t="shared" si="264"/>
        <v/>
      </c>
      <c r="Y763" s="26" t="str">
        <f t="shared" si="265"/>
        <v/>
      </c>
      <c r="Z763" s="26" t="str">
        <f t="shared" si="266"/>
        <v/>
      </c>
      <c r="AA763" s="26" t="str">
        <f t="shared" si="267"/>
        <v/>
      </c>
      <c r="AB763" s="26" t="str">
        <f t="shared" si="268"/>
        <v/>
      </c>
      <c r="AC763" s="26" t="str">
        <f t="shared" si="269"/>
        <v/>
      </c>
      <c r="AD763" s="26" t="str">
        <f>IF(OR(ISBLANK(U763),ISBLANK(Q763),U763="-"),"",IF(ISNA(MATCH(U763,libtwolang,0)),FALSE,IF(AND(Z763=TRUE,INDEX(codetform,MATCH(Qualifikation!Q763,libtform,0))&gt;=10311000,INDEX(codetform,MATCH(Qualifikation!Q763,libtform,0))&lt;=10319900),IF(AND(INDEX(codetwolang,MATCH(Qualifikation!U763,libtwolang,0))&gt;=1,INDEX(codetwolang,MATCH(Qualifikation!U763,libtwolang,0))&lt;=999),TRUE,FALSE),IF(AND(INDEX(codetwolang,MATCH(Qualifikation!U763,libtwolang,0))&gt;=10,INDEX(codetwolang,MATCH(Qualifikation!U763,libtwolang,0))&lt;=99),FALSE,TRUE))))</f>
        <v/>
      </c>
      <c r="AE763" s="26" t="str">
        <f t="shared" si="261"/>
        <v/>
      </c>
      <c r="AF763" s="62" t="str">
        <f t="shared" si="270"/>
        <v/>
      </c>
    </row>
    <row r="764" spans="1:32" x14ac:dyDescent="0.2">
      <c r="A764" s="46" t="str">
        <f t="shared" si="262"/>
        <v/>
      </c>
      <c r="B764" s="46" t="str">
        <f t="shared" si="249"/>
        <v/>
      </c>
      <c r="C764" s="71" t="str">
        <f t="shared" si="250"/>
        <v/>
      </c>
      <c r="D764" s="62" t="str">
        <f t="shared" si="251"/>
        <v/>
      </c>
      <c r="E764" s="62" t="str">
        <f t="shared" si="252"/>
        <v/>
      </c>
      <c r="F764" s="72" t="str">
        <f t="shared" si="253"/>
        <v/>
      </c>
      <c r="G764" s="72" t="str">
        <f t="shared" si="254"/>
        <v/>
      </c>
      <c r="H764" s="63" t="str">
        <f t="shared" si="255"/>
        <v/>
      </c>
      <c r="I764" s="63" t="str">
        <f t="shared" si="256"/>
        <v/>
      </c>
      <c r="J764" s="70" t="str">
        <f t="shared" si="257"/>
        <v/>
      </c>
      <c r="K764" s="70" t="str">
        <f t="shared" si="258"/>
        <v/>
      </c>
      <c r="L764" s="122" t="str">
        <f t="shared" si="259"/>
        <v/>
      </c>
      <c r="M764" s="122" t="str">
        <f t="shared" si="260"/>
        <v/>
      </c>
      <c r="N764" s="121" t="str">
        <f>IF(B764&lt;&gt;"",IF(INDEX(ctrlage,B764)=TRUE,Lieferung!$B$15-(YEAR(INDEX(pgebdat,B764))),""),"")</f>
        <v/>
      </c>
      <c r="O764" s="115"/>
      <c r="P764" s="113"/>
      <c r="Q764" s="116"/>
      <c r="R764" s="149"/>
      <c r="S764" s="116"/>
      <c r="T764" s="116"/>
      <c r="U764" s="116"/>
      <c r="V764" s="113"/>
      <c r="W764" s="155" t="str">
        <f t="shared" si="263"/>
        <v/>
      </c>
      <c r="X764" s="26" t="str">
        <f t="shared" si="264"/>
        <v/>
      </c>
      <c r="Y764" s="26" t="str">
        <f t="shared" si="265"/>
        <v/>
      </c>
      <c r="Z764" s="26" t="str">
        <f t="shared" si="266"/>
        <v/>
      </c>
      <c r="AA764" s="26" t="str">
        <f t="shared" si="267"/>
        <v/>
      </c>
      <c r="AB764" s="26" t="str">
        <f t="shared" si="268"/>
        <v/>
      </c>
      <c r="AC764" s="26" t="str">
        <f t="shared" si="269"/>
        <v/>
      </c>
      <c r="AD764" s="26" t="str">
        <f>IF(OR(ISBLANK(U764),ISBLANK(Q764),U764="-"),"",IF(ISNA(MATCH(U764,libtwolang,0)),FALSE,IF(AND(Z764=TRUE,INDEX(codetform,MATCH(Qualifikation!Q764,libtform,0))&gt;=10311000,INDEX(codetform,MATCH(Qualifikation!Q764,libtform,0))&lt;=10319900),IF(AND(INDEX(codetwolang,MATCH(Qualifikation!U764,libtwolang,0))&gt;=1,INDEX(codetwolang,MATCH(Qualifikation!U764,libtwolang,0))&lt;=999),TRUE,FALSE),IF(AND(INDEX(codetwolang,MATCH(Qualifikation!U764,libtwolang,0))&gt;=10,INDEX(codetwolang,MATCH(Qualifikation!U764,libtwolang,0))&lt;=99),FALSE,TRUE))))</f>
        <v/>
      </c>
      <c r="AE764" s="26" t="str">
        <f t="shared" si="261"/>
        <v/>
      </c>
      <c r="AF764" s="62" t="str">
        <f t="shared" si="270"/>
        <v/>
      </c>
    </row>
    <row r="765" spans="1:32" x14ac:dyDescent="0.2">
      <c r="A765" s="46" t="str">
        <f t="shared" si="262"/>
        <v/>
      </c>
      <c r="B765" s="46" t="str">
        <f t="shared" si="249"/>
        <v/>
      </c>
      <c r="C765" s="71" t="str">
        <f t="shared" si="250"/>
        <v/>
      </c>
      <c r="D765" s="62" t="str">
        <f t="shared" si="251"/>
        <v/>
      </c>
      <c r="E765" s="62" t="str">
        <f t="shared" si="252"/>
        <v/>
      </c>
      <c r="F765" s="72" t="str">
        <f t="shared" si="253"/>
        <v/>
      </c>
      <c r="G765" s="72" t="str">
        <f t="shared" si="254"/>
        <v/>
      </c>
      <c r="H765" s="63" t="str">
        <f t="shared" si="255"/>
        <v/>
      </c>
      <c r="I765" s="63" t="str">
        <f t="shared" si="256"/>
        <v/>
      </c>
      <c r="J765" s="70" t="str">
        <f t="shared" si="257"/>
        <v/>
      </c>
      <c r="K765" s="70" t="str">
        <f t="shared" si="258"/>
        <v/>
      </c>
      <c r="L765" s="122" t="str">
        <f t="shared" si="259"/>
        <v/>
      </c>
      <c r="M765" s="122" t="str">
        <f t="shared" si="260"/>
        <v/>
      </c>
      <c r="N765" s="121" t="str">
        <f>IF(B765&lt;&gt;"",IF(INDEX(ctrlage,B765)=TRUE,Lieferung!$B$15-(YEAR(INDEX(pgebdat,B765))),""),"")</f>
        <v/>
      </c>
      <c r="O765" s="115"/>
      <c r="P765" s="113"/>
      <c r="Q765" s="116"/>
      <c r="R765" s="149"/>
      <c r="S765" s="116"/>
      <c r="T765" s="116"/>
      <c r="U765" s="116"/>
      <c r="V765" s="113"/>
      <c r="W765" s="155" t="str">
        <f t="shared" si="263"/>
        <v/>
      </c>
      <c r="X765" s="26" t="str">
        <f t="shared" si="264"/>
        <v/>
      </c>
      <c r="Y765" s="26" t="str">
        <f t="shared" si="265"/>
        <v/>
      </c>
      <c r="Z765" s="26" t="str">
        <f t="shared" si="266"/>
        <v/>
      </c>
      <c r="AA765" s="26" t="str">
        <f t="shared" si="267"/>
        <v/>
      </c>
      <c r="AB765" s="26" t="str">
        <f t="shared" si="268"/>
        <v/>
      </c>
      <c r="AC765" s="26" t="str">
        <f t="shared" si="269"/>
        <v/>
      </c>
      <c r="AD765" s="26" t="str">
        <f>IF(OR(ISBLANK(U765),ISBLANK(Q765),U765="-"),"",IF(ISNA(MATCH(U765,libtwolang,0)),FALSE,IF(AND(Z765=TRUE,INDEX(codetform,MATCH(Qualifikation!Q765,libtform,0))&gt;=10311000,INDEX(codetform,MATCH(Qualifikation!Q765,libtform,0))&lt;=10319900),IF(AND(INDEX(codetwolang,MATCH(Qualifikation!U765,libtwolang,0))&gt;=1,INDEX(codetwolang,MATCH(Qualifikation!U765,libtwolang,0))&lt;=999),TRUE,FALSE),IF(AND(INDEX(codetwolang,MATCH(Qualifikation!U765,libtwolang,0))&gt;=10,INDEX(codetwolang,MATCH(Qualifikation!U765,libtwolang,0))&lt;=99),FALSE,TRUE))))</f>
        <v/>
      </c>
      <c r="AE765" s="26" t="str">
        <f t="shared" si="261"/>
        <v/>
      </c>
      <c r="AF765" s="62" t="str">
        <f t="shared" si="270"/>
        <v/>
      </c>
    </row>
    <row r="766" spans="1:32" x14ac:dyDescent="0.2">
      <c r="A766" s="46" t="str">
        <f t="shared" si="262"/>
        <v/>
      </c>
      <c r="B766" s="46" t="str">
        <f t="shared" si="249"/>
        <v/>
      </c>
      <c r="C766" s="71" t="str">
        <f t="shared" si="250"/>
        <v/>
      </c>
      <c r="D766" s="62" t="str">
        <f t="shared" si="251"/>
        <v/>
      </c>
      <c r="E766" s="62" t="str">
        <f t="shared" si="252"/>
        <v/>
      </c>
      <c r="F766" s="72" t="str">
        <f t="shared" si="253"/>
        <v/>
      </c>
      <c r="G766" s="72" t="str">
        <f t="shared" si="254"/>
        <v/>
      </c>
      <c r="H766" s="63" t="str">
        <f t="shared" si="255"/>
        <v/>
      </c>
      <c r="I766" s="63" t="str">
        <f t="shared" si="256"/>
        <v/>
      </c>
      <c r="J766" s="70" t="str">
        <f t="shared" si="257"/>
        <v/>
      </c>
      <c r="K766" s="70" t="str">
        <f t="shared" si="258"/>
        <v/>
      </c>
      <c r="L766" s="122" t="str">
        <f t="shared" si="259"/>
        <v/>
      </c>
      <c r="M766" s="122" t="str">
        <f t="shared" si="260"/>
        <v/>
      </c>
      <c r="N766" s="121" t="str">
        <f>IF(B766&lt;&gt;"",IF(INDEX(ctrlage,B766)=TRUE,Lieferung!$B$15-(YEAR(INDEX(pgebdat,B766))),""),"")</f>
        <v/>
      </c>
      <c r="O766" s="115"/>
      <c r="P766" s="113"/>
      <c r="Q766" s="116"/>
      <c r="R766" s="149"/>
      <c r="S766" s="116"/>
      <c r="T766" s="116"/>
      <c r="U766" s="116"/>
      <c r="V766" s="113"/>
      <c r="W766" s="155" t="str">
        <f t="shared" si="263"/>
        <v/>
      </c>
      <c r="X766" s="26" t="str">
        <f t="shared" si="264"/>
        <v/>
      </c>
      <c r="Y766" s="26" t="str">
        <f t="shared" si="265"/>
        <v/>
      </c>
      <c r="Z766" s="26" t="str">
        <f t="shared" si="266"/>
        <v/>
      </c>
      <c r="AA766" s="26" t="str">
        <f t="shared" si="267"/>
        <v/>
      </c>
      <c r="AB766" s="26" t="str">
        <f t="shared" si="268"/>
        <v/>
      </c>
      <c r="AC766" s="26" t="str">
        <f t="shared" si="269"/>
        <v/>
      </c>
      <c r="AD766" s="26" t="str">
        <f>IF(OR(ISBLANK(U766),ISBLANK(Q766),U766="-"),"",IF(ISNA(MATCH(U766,libtwolang,0)),FALSE,IF(AND(Z766=TRUE,INDEX(codetform,MATCH(Qualifikation!Q766,libtform,0))&gt;=10311000,INDEX(codetform,MATCH(Qualifikation!Q766,libtform,0))&lt;=10319900),IF(AND(INDEX(codetwolang,MATCH(Qualifikation!U766,libtwolang,0))&gt;=1,INDEX(codetwolang,MATCH(Qualifikation!U766,libtwolang,0))&lt;=999),TRUE,FALSE),IF(AND(INDEX(codetwolang,MATCH(Qualifikation!U766,libtwolang,0))&gt;=10,INDEX(codetwolang,MATCH(Qualifikation!U766,libtwolang,0))&lt;=99),FALSE,TRUE))))</f>
        <v/>
      </c>
      <c r="AE766" s="26" t="str">
        <f t="shared" si="261"/>
        <v/>
      </c>
      <c r="AF766" s="62" t="str">
        <f t="shared" si="270"/>
        <v/>
      </c>
    </row>
    <row r="767" spans="1:32" x14ac:dyDescent="0.2">
      <c r="A767" s="46" t="str">
        <f t="shared" si="262"/>
        <v/>
      </c>
      <c r="B767" s="46" t="str">
        <f t="shared" si="249"/>
        <v/>
      </c>
      <c r="C767" s="71" t="str">
        <f t="shared" si="250"/>
        <v/>
      </c>
      <c r="D767" s="62" t="str">
        <f t="shared" si="251"/>
        <v/>
      </c>
      <c r="E767" s="62" t="str">
        <f t="shared" si="252"/>
        <v/>
      </c>
      <c r="F767" s="72" t="str">
        <f t="shared" si="253"/>
        <v/>
      </c>
      <c r="G767" s="72" t="str">
        <f t="shared" si="254"/>
        <v/>
      </c>
      <c r="H767" s="63" t="str">
        <f t="shared" si="255"/>
        <v/>
      </c>
      <c r="I767" s="63" t="str">
        <f t="shared" si="256"/>
        <v/>
      </c>
      <c r="J767" s="70" t="str">
        <f t="shared" si="257"/>
        <v/>
      </c>
      <c r="K767" s="70" t="str">
        <f t="shared" si="258"/>
        <v/>
      </c>
      <c r="L767" s="122" t="str">
        <f t="shared" si="259"/>
        <v/>
      </c>
      <c r="M767" s="122" t="str">
        <f t="shared" si="260"/>
        <v/>
      </c>
      <c r="N767" s="121" t="str">
        <f>IF(B767&lt;&gt;"",IF(INDEX(ctrlage,B767)=TRUE,Lieferung!$B$15-(YEAR(INDEX(pgebdat,B767))),""),"")</f>
        <v/>
      </c>
      <c r="O767" s="115"/>
      <c r="P767" s="113"/>
      <c r="Q767" s="116"/>
      <c r="R767" s="149"/>
      <c r="S767" s="116"/>
      <c r="T767" s="116"/>
      <c r="U767" s="116"/>
      <c r="V767" s="113"/>
      <c r="W767" s="155" t="str">
        <f t="shared" si="263"/>
        <v/>
      </c>
      <c r="X767" s="26" t="str">
        <f t="shared" si="264"/>
        <v/>
      </c>
      <c r="Y767" s="26" t="str">
        <f t="shared" si="265"/>
        <v/>
      </c>
      <c r="Z767" s="26" t="str">
        <f t="shared" si="266"/>
        <v/>
      </c>
      <c r="AA767" s="26" t="str">
        <f t="shared" si="267"/>
        <v/>
      </c>
      <c r="AB767" s="26" t="str">
        <f t="shared" si="268"/>
        <v/>
      </c>
      <c r="AC767" s="26" t="str">
        <f t="shared" si="269"/>
        <v/>
      </c>
      <c r="AD767" s="26" t="str">
        <f>IF(OR(ISBLANK(U767),ISBLANK(Q767),U767="-"),"",IF(ISNA(MATCH(U767,libtwolang,0)),FALSE,IF(AND(Z767=TRUE,INDEX(codetform,MATCH(Qualifikation!Q767,libtform,0))&gt;=10311000,INDEX(codetform,MATCH(Qualifikation!Q767,libtform,0))&lt;=10319900),IF(AND(INDEX(codetwolang,MATCH(Qualifikation!U767,libtwolang,0))&gt;=1,INDEX(codetwolang,MATCH(Qualifikation!U767,libtwolang,0))&lt;=999),TRUE,FALSE),IF(AND(INDEX(codetwolang,MATCH(Qualifikation!U767,libtwolang,0))&gt;=10,INDEX(codetwolang,MATCH(Qualifikation!U767,libtwolang,0))&lt;=99),FALSE,TRUE))))</f>
        <v/>
      </c>
      <c r="AE767" s="26" t="str">
        <f t="shared" si="261"/>
        <v/>
      </c>
      <c r="AF767" s="62" t="str">
        <f t="shared" si="270"/>
        <v/>
      </c>
    </row>
    <row r="768" spans="1:32" x14ac:dyDescent="0.2">
      <c r="A768" s="46" t="str">
        <f t="shared" si="262"/>
        <v/>
      </c>
      <c r="B768" s="46" t="str">
        <f t="shared" si="249"/>
        <v/>
      </c>
      <c r="C768" s="71" t="str">
        <f t="shared" si="250"/>
        <v/>
      </c>
      <c r="D768" s="62" t="str">
        <f t="shared" si="251"/>
        <v/>
      </c>
      <c r="E768" s="62" t="str">
        <f t="shared" si="252"/>
        <v/>
      </c>
      <c r="F768" s="72" t="str">
        <f t="shared" si="253"/>
        <v/>
      </c>
      <c r="G768" s="72" t="str">
        <f t="shared" si="254"/>
        <v/>
      </c>
      <c r="H768" s="63" t="str">
        <f t="shared" si="255"/>
        <v/>
      </c>
      <c r="I768" s="63" t="str">
        <f t="shared" si="256"/>
        <v/>
      </c>
      <c r="J768" s="70" t="str">
        <f t="shared" si="257"/>
        <v/>
      </c>
      <c r="K768" s="70" t="str">
        <f t="shared" si="258"/>
        <v/>
      </c>
      <c r="L768" s="122" t="str">
        <f t="shared" si="259"/>
        <v/>
      </c>
      <c r="M768" s="122" t="str">
        <f t="shared" si="260"/>
        <v/>
      </c>
      <c r="N768" s="121" t="str">
        <f>IF(B768&lt;&gt;"",IF(INDEX(ctrlage,B768)=TRUE,Lieferung!$B$15-(YEAR(INDEX(pgebdat,B768))),""),"")</f>
        <v/>
      </c>
      <c r="O768" s="115"/>
      <c r="P768" s="113"/>
      <c r="Q768" s="116"/>
      <c r="R768" s="149"/>
      <c r="S768" s="116"/>
      <c r="T768" s="116"/>
      <c r="U768" s="116"/>
      <c r="V768" s="113"/>
      <c r="W768" s="155" t="str">
        <f t="shared" si="263"/>
        <v/>
      </c>
      <c r="X768" s="26" t="str">
        <f t="shared" si="264"/>
        <v/>
      </c>
      <c r="Y768" s="26" t="str">
        <f t="shared" si="265"/>
        <v/>
      </c>
      <c r="Z768" s="26" t="str">
        <f t="shared" si="266"/>
        <v/>
      </c>
      <c r="AA768" s="26" t="str">
        <f t="shared" si="267"/>
        <v/>
      </c>
      <c r="AB768" s="26" t="str">
        <f t="shared" si="268"/>
        <v/>
      </c>
      <c r="AC768" s="26" t="str">
        <f t="shared" si="269"/>
        <v/>
      </c>
      <c r="AD768" s="26" t="str">
        <f>IF(OR(ISBLANK(U768),ISBLANK(Q768),U768="-"),"",IF(ISNA(MATCH(U768,libtwolang,0)),FALSE,IF(AND(Z768=TRUE,INDEX(codetform,MATCH(Qualifikation!Q768,libtform,0))&gt;=10311000,INDEX(codetform,MATCH(Qualifikation!Q768,libtform,0))&lt;=10319900),IF(AND(INDEX(codetwolang,MATCH(Qualifikation!U768,libtwolang,0))&gt;=1,INDEX(codetwolang,MATCH(Qualifikation!U768,libtwolang,0))&lt;=999),TRUE,FALSE),IF(AND(INDEX(codetwolang,MATCH(Qualifikation!U768,libtwolang,0))&gt;=10,INDEX(codetwolang,MATCH(Qualifikation!U768,libtwolang,0))&lt;=99),FALSE,TRUE))))</f>
        <v/>
      </c>
      <c r="AE768" s="26" t="str">
        <f t="shared" si="261"/>
        <v/>
      </c>
      <c r="AF768" s="62" t="str">
        <f t="shared" si="270"/>
        <v/>
      </c>
    </row>
    <row r="769" spans="1:32" x14ac:dyDescent="0.2">
      <c r="A769" s="46" t="str">
        <f t="shared" si="262"/>
        <v/>
      </c>
      <c r="B769" s="46" t="str">
        <f t="shared" si="249"/>
        <v/>
      </c>
      <c r="C769" s="71" t="str">
        <f t="shared" si="250"/>
        <v/>
      </c>
      <c r="D769" s="62" t="str">
        <f t="shared" si="251"/>
        <v/>
      </c>
      <c r="E769" s="62" t="str">
        <f t="shared" si="252"/>
        <v/>
      </c>
      <c r="F769" s="72" t="str">
        <f t="shared" si="253"/>
        <v/>
      </c>
      <c r="G769" s="72" t="str">
        <f t="shared" si="254"/>
        <v/>
      </c>
      <c r="H769" s="63" t="str">
        <f t="shared" si="255"/>
        <v/>
      </c>
      <c r="I769" s="63" t="str">
        <f t="shared" si="256"/>
        <v/>
      </c>
      <c r="J769" s="70" t="str">
        <f t="shared" si="257"/>
        <v/>
      </c>
      <c r="K769" s="70" t="str">
        <f t="shared" si="258"/>
        <v/>
      </c>
      <c r="L769" s="122" t="str">
        <f t="shared" si="259"/>
        <v/>
      </c>
      <c r="M769" s="122" t="str">
        <f t="shared" si="260"/>
        <v/>
      </c>
      <c r="N769" s="121" t="str">
        <f>IF(B769&lt;&gt;"",IF(INDEX(ctrlage,B769)=TRUE,Lieferung!$B$15-(YEAR(INDEX(pgebdat,B769))),""),"")</f>
        <v/>
      </c>
      <c r="O769" s="115"/>
      <c r="P769" s="113"/>
      <c r="Q769" s="116"/>
      <c r="R769" s="149"/>
      <c r="S769" s="116"/>
      <c r="T769" s="116"/>
      <c r="U769" s="116"/>
      <c r="V769" s="113"/>
      <c r="W769" s="155" t="str">
        <f t="shared" si="263"/>
        <v/>
      </c>
      <c r="X769" s="26" t="str">
        <f t="shared" si="264"/>
        <v/>
      </c>
      <c r="Y769" s="26" t="str">
        <f t="shared" si="265"/>
        <v/>
      </c>
      <c r="Z769" s="26" t="str">
        <f t="shared" si="266"/>
        <v/>
      </c>
      <c r="AA769" s="26" t="str">
        <f t="shared" si="267"/>
        <v/>
      </c>
      <c r="AB769" s="26" t="str">
        <f t="shared" si="268"/>
        <v/>
      </c>
      <c r="AC769" s="26" t="str">
        <f t="shared" si="269"/>
        <v/>
      </c>
      <c r="AD769" s="26" t="str">
        <f>IF(OR(ISBLANK(U769),ISBLANK(Q769),U769="-"),"",IF(ISNA(MATCH(U769,libtwolang,0)),FALSE,IF(AND(Z769=TRUE,INDEX(codetform,MATCH(Qualifikation!Q769,libtform,0))&gt;=10311000,INDEX(codetform,MATCH(Qualifikation!Q769,libtform,0))&lt;=10319900),IF(AND(INDEX(codetwolang,MATCH(Qualifikation!U769,libtwolang,0))&gt;=1,INDEX(codetwolang,MATCH(Qualifikation!U769,libtwolang,0))&lt;=999),TRUE,FALSE),IF(AND(INDEX(codetwolang,MATCH(Qualifikation!U769,libtwolang,0))&gt;=10,INDEX(codetwolang,MATCH(Qualifikation!U769,libtwolang,0))&lt;=99),FALSE,TRUE))))</f>
        <v/>
      </c>
      <c r="AE769" s="26" t="str">
        <f t="shared" si="261"/>
        <v/>
      </c>
      <c r="AF769" s="62" t="str">
        <f t="shared" si="270"/>
        <v/>
      </c>
    </row>
    <row r="770" spans="1:32" x14ac:dyDescent="0.2">
      <c r="A770" s="46" t="str">
        <f t="shared" si="262"/>
        <v/>
      </c>
      <c r="B770" s="46" t="str">
        <f t="shared" si="249"/>
        <v/>
      </c>
      <c r="C770" s="71" t="str">
        <f t="shared" si="250"/>
        <v/>
      </c>
      <c r="D770" s="62" t="str">
        <f t="shared" si="251"/>
        <v/>
      </c>
      <c r="E770" s="62" t="str">
        <f t="shared" si="252"/>
        <v/>
      </c>
      <c r="F770" s="72" t="str">
        <f t="shared" si="253"/>
        <v/>
      </c>
      <c r="G770" s="72" t="str">
        <f t="shared" si="254"/>
        <v/>
      </c>
      <c r="H770" s="63" t="str">
        <f t="shared" si="255"/>
        <v/>
      </c>
      <c r="I770" s="63" t="str">
        <f t="shared" si="256"/>
        <v/>
      </c>
      <c r="J770" s="70" t="str">
        <f t="shared" si="257"/>
        <v/>
      </c>
      <c r="K770" s="70" t="str">
        <f t="shared" si="258"/>
        <v/>
      </c>
      <c r="L770" s="122" t="str">
        <f t="shared" si="259"/>
        <v/>
      </c>
      <c r="M770" s="122" t="str">
        <f t="shared" si="260"/>
        <v/>
      </c>
      <c r="N770" s="121" t="str">
        <f>IF(B770&lt;&gt;"",IF(INDEX(ctrlage,B770)=TRUE,Lieferung!$B$15-(YEAR(INDEX(pgebdat,B770))),""),"")</f>
        <v/>
      </c>
      <c r="O770" s="115"/>
      <c r="P770" s="113"/>
      <c r="Q770" s="116"/>
      <c r="R770" s="149"/>
      <c r="S770" s="116"/>
      <c r="T770" s="116"/>
      <c r="U770" s="116"/>
      <c r="V770" s="113"/>
      <c r="W770" s="155" t="str">
        <f t="shared" si="263"/>
        <v/>
      </c>
      <c r="X770" s="26" t="str">
        <f t="shared" si="264"/>
        <v/>
      </c>
      <c r="Y770" s="26" t="str">
        <f t="shared" si="265"/>
        <v/>
      </c>
      <c r="Z770" s="26" t="str">
        <f t="shared" si="266"/>
        <v/>
      </c>
      <c r="AA770" s="26" t="str">
        <f t="shared" si="267"/>
        <v/>
      </c>
      <c r="AB770" s="26" t="str">
        <f t="shared" si="268"/>
        <v/>
      </c>
      <c r="AC770" s="26" t="str">
        <f t="shared" si="269"/>
        <v/>
      </c>
      <c r="AD770" s="26" t="str">
        <f>IF(OR(ISBLANK(U770),ISBLANK(Q770),U770="-"),"",IF(ISNA(MATCH(U770,libtwolang,0)),FALSE,IF(AND(Z770=TRUE,INDEX(codetform,MATCH(Qualifikation!Q770,libtform,0))&gt;=10311000,INDEX(codetform,MATCH(Qualifikation!Q770,libtform,0))&lt;=10319900),IF(AND(INDEX(codetwolang,MATCH(Qualifikation!U770,libtwolang,0))&gt;=1,INDEX(codetwolang,MATCH(Qualifikation!U770,libtwolang,0))&lt;=999),TRUE,FALSE),IF(AND(INDEX(codetwolang,MATCH(Qualifikation!U770,libtwolang,0))&gt;=10,INDEX(codetwolang,MATCH(Qualifikation!U770,libtwolang,0))&lt;=99),FALSE,TRUE))))</f>
        <v/>
      </c>
      <c r="AE770" s="26" t="str">
        <f t="shared" si="261"/>
        <v/>
      </c>
      <c r="AF770" s="62" t="str">
        <f t="shared" si="270"/>
        <v/>
      </c>
    </row>
    <row r="771" spans="1:32" x14ac:dyDescent="0.2">
      <c r="A771" s="46" t="str">
        <f t="shared" si="262"/>
        <v/>
      </c>
      <c r="B771" s="46" t="str">
        <f t="shared" si="249"/>
        <v/>
      </c>
      <c r="C771" s="71" t="str">
        <f t="shared" si="250"/>
        <v/>
      </c>
      <c r="D771" s="62" t="str">
        <f t="shared" si="251"/>
        <v/>
      </c>
      <c r="E771" s="62" t="str">
        <f t="shared" si="252"/>
        <v/>
      </c>
      <c r="F771" s="72" t="str">
        <f t="shared" si="253"/>
        <v/>
      </c>
      <c r="G771" s="72" t="str">
        <f t="shared" si="254"/>
        <v/>
      </c>
      <c r="H771" s="63" t="str">
        <f t="shared" si="255"/>
        <v/>
      </c>
      <c r="I771" s="63" t="str">
        <f t="shared" si="256"/>
        <v/>
      </c>
      <c r="J771" s="70" t="str">
        <f t="shared" si="257"/>
        <v/>
      </c>
      <c r="K771" s="70" t="str">
        <f t="shared" si="258"/>
        <v/>
      </c>
      <c r="L771" s="122" t="str">
        <f t="shared" si="259"/>
        <v/>
      </c>
      <c r="M771" s="122" t="str">
        <f t="shared" si="260"/>
        <v/>
      </c>
      <c r="N771" s="121" t="str">
        <f>IF(B771&lt;&gt;"",IF(INDEX(ctrlage,B771)=TRUE,Lieferung!$B$15-(YEAR(INDEX(pgebdat,B771))),""),"")</f>
        <v/>
      </c>
      <c r="O771" s="115"/>
      <c r="P771" s="113"/>
      <c r="Q771" s="116"/>
      <c r="R771" s="149"/>
      <c r="S771" s="116"/>
      <c r="T771" s="116"/>
      <c r="U771" s="116"/>
      <c r="V771" s="113"/>
      <c r="W771" s="155" t="str">
        <f t="shared" si="263"/>
        <v/>
      </c>
      <c r="X771" s="26" t="str">
        <f t="shared" si="264"/>
        <v/>
      </c>
      <c r="Y771" s="26" t="str">
        <f t="shared" si="265"/>
        <v/>
      </c>
      <c r="Z771" s="26" t="str">
        <f t="shared" si="266"/>
        <v/>
      </c>
      <c r="AA771" s="26" t="str">
        <f t="shared" si="267"/>
        <v/>
      </c>
      <c r="AB771" s="26" t="str">
        <f t="shared" si="268"/>
        <v/>
      </c>
      <c r="AC771" s="26" t="str">
        <f t="shared" si="269"/>
        <v/>
      </c>
      <c r="AD771" s="26" t="str">
        <f>IF(OR(ISBLANK(U771),ISBLANK(Q771),U771="-"),"",IF(ISNA(MATCH(U771,libtwolang,0)),FALSE,IF(AND(Z771=TRUE,INDEX(codetform,MATCH(Qualifikation!Q771,libtform,0))&gt;=10311000,INDEX(codetform,MATCH(Qualifikation!Q771,libtform,0))&lt;=10319900),IF(AND(INDEX(codetwolang,MATCH(Qualifikation!U771,libtwolang,0))&gt;=1,INDEX(codetwolang,MATCH(Qualifikation!U771,libtwolang,0))&lt;=999),TRUE,FALSE),IF(AND(INDEX(codetwolang,MATCH(Qualifikation!U771,libtwolang,0))&gt;=10,INDEX(codetwolang,MATCH(Qualifikation!U771,libtwolang,0))&lt;=99),FALSE,TRUE))))</f>
        <v/>
      </c>
      <c r="AE771" s="26" t="str">
        <f t="shared" si="261"/>
        <v/>
      </c>
      <c r="AF771" s="62" t="str">
        <f t="shared" si="270"/>
        <v/>
      </c>
    </row>
    <row r="772" spans="1:32" x14ac:dyDescent="0.2">
      <c r="A772" s="46" t="str">
        <f t="shared" si="262"/>
        <v/>
      </c>
      <c r="B772" s="46" t="str">
        <f t="shared" si="249"/>
        <v/>
      </c>
      <c r="C772" s="71" t="str">
        <f t="shared" si="250"/>
        <v/>
      </c>
      <c r="D772" s="62" t="str">
        <f t="shared" si="251"/>
        <v/>
      </c>
      <c r="E772" s="62" t="str">
        <f t="shared" si="252"/>
        <v/>
      </c>
      <c r="F772" s="72" t="str">
        <f t="shared" si="253"/>
        <v/>
      </c>
      <c r="G772" s="72" t="str">
        <f t="shared" si="254"/>
        <v/>
      </c>
      <c r="H772" s="63" t="str">
        <f t="shared" si="255"/>
        <v/>
      </c>
      <c r="I772" s="63" t="str">
        <f t="shared" si="256"/>
        <v/>
      </c>
      <c r="J772" s="70" t="str">
        <f t="shared" si="257"/>
        <v/>
      </c>
      <c r="K772" s="70" t="str">
        <f t="shared" si="258"/>
        <v/>
      </c>
      <c r="L772" s="122" t="str">
        <f t="shared" si="259"/>
        <v/>
      </c>
      <c r="M772" s="122" t="str">
        <f t="shared" si="260"/>
        <v/>
      </c>
      <c r="N772" s="121" t="str">
        <f>IF(B772&lt;&gt;"",IF(INDEX(ctrlage,B772)=TRUE,Lieferung!$B$15-(YEAR(INDEX(pgebdat,B772))),""),"")</f>
        <v/>
      </c>
      <c r="O772" s="115"/>
      <c r="P772" s="113"/>
      <c r="Q772" s="116"/>
      <c r="R772" s="149"/>
      <c r="S772" s="116"/>
      <c r="T772" s="116"/>
      <c r="U772" s="116"/>
      <c r="V772" s="113"/>
      <c r="W772" s="155" t="str">
        <f t="shared" si="263"/>
        <v/>
      </c>
      <c r="X772" s="26" t="str">
        <f t="shared" si="264"/>
        <v/>
      </c>
      <c r="Y772" s="26" t="str">
        <f t="shared" si="265"/>
        <v/>
      </c>
      <c r="Z772" s="26" t="str">
        <f t="shared" si="266"/>
        <v/>
      </c>
      <c r="AA772" s="26" t="str">
        <f t="shared" si="267"/>
        <v/>
      </c>
      <c r="AB772" s="26" t="str">
        <f t="shared" si="268"/>
        <v/>
      </c>
      <c r="AC772" s="26" t="str">
        <f t="shared" si="269"/>
        <v/>
      </c>
      <c r="AD772" s="26" t="str">
        <f>IF(OR(ISBLANK(U772),ISBLANK(Q772),U772="-"),"",IF(ISNA(MATCH(U772,libtwolang,0)),FALSE,IF(AND(Z772=TRUE,INDEX(codetform,MATCH(Qualifikation!Q772,libtform,0))&gt;=10311000,INDEX(codetform,MATCH(Qualifikation!Q772,libtform,0))&lt;=10319900),IF(AND(INDEX(codetwolang,MATCH(Qualifikation!U772,libtwolang,0))&gt;=1,INDEX(codetwolang,MATCH(Qualifikation!U772,libtwolang,0))&lt;=999),TRUE,FALSE),IF(AND(INDEX(codetwolang,MATCH(Qualifikation!U772,libtwolang,0))&gt;=10,INDEX(codetwolang,MATCH(Qualifikation!U772,libtwolang,0))&lt;=99),FALSE,TRUE))))</f>
        <v/>
      </c>
      <c r="AE772" s="26" t="str">
        <f t="shared" si="261"/>
        <v/>
      </c>
      <c r="AF772" s="62" t="str">
        <f t="shared" si="270"/>
        <v/>
      </c>
    </row>
    <row r="773" spans="1:32" x14ac:dyDescent="0.2">
      <c r="A773" s="46" t="str">
        <f t="shared" si="262"/>
        <v/>
      </c>
      <c r="B773" s="46" t="str">
        <f t="shared" si="249"/>
        <v/>
      </c>
      <c r="C773" s="71" t="str">
        <f t="shared" si="250"/>
        <v/>
      </c>
      <c r="D773" s="62" t="str">
        <f t="shared" si="251"/>
        <v/>
      </c>
      <c r="E773" s="62" t="str">
        <f t="shared" si="252"/>
        <v/>
      </c>
      <c r="F773" s="72" t="str">
        <f t="shared" si="253"/>
        <v/>
      </c>
      <c r="G773" s="72" t="str">
        <f t="shared" si="254"/>
        <v/>
      </c>
      <c r="H773" s="63" t="str">
        <f t="shared" si="255"/>
        <v/>
      </c>
      <c r="I773" s="63" t="str">
        <f t="shared" si="256"/>
        <v/>
      </c>
      <c r="J773" s="70" t="str">
        <f t="shared" si="257"/>
        <v/>
      </c>
      <c r="K773" s="70" t="str">
        <f t="shared" si="258"/>
        <v/>
      </c>
      <c r="L773" s="122" t="str">
        <f t="shared" si="259"/>
        <v/>
      </c>
      <c r="M773" s="122" t="str">
        <f t="shared" si="260"/>
        <v/>
      </c>
      <c r="N773" s="121" t="str">
        <f>IF(B773&lt;&gt;"",IF(INDEX(ctrlage,B773)=TRUE,Lieferung!$B$15-(YEAR(INDEX(pgebdat,B773))),""),"")</f>
        <v/>
      </c>
      <c r="O773" s="115"/>
      <c r="P773" s="113"/>
      <c r="Q773" s="116"/>
      <c r="R773" s="149"/>
      <c r="S773" s="116"/>
      <c r="T773" s="116"/>
      <c r="U773" s="116"/>
      <c r="V773" s="113"/>
      <c r="W773" s="155" t="str">
        <f t="shared" si="263"/>
        <v/>
      </c>
      <c r="X773" s="26" t="str">
        <f t="shared" si="264"/>
        <v/>
      </c>
      <c r="Y773" s="26" t="str">
        <f t="shared" si="265"/>
        <v/>
      </c>
      <c r="Z773" s="26" t="str">
        <f t="shared" si="266"/>
        <v/>
      </c>
      <c r="AA773" s="26" t="str">
        <f t="shared" si="267"/>
        <v/>
      </c>
      <c r="AB773" s="26" t="str">
        <f t="shared" si="268"/>
        <v/>
      </c>
      <c r="AC773" s="26" t="str">
        <f t="shared" si="269"/>
        <v/>
      </c>
      <c r="AD773" s="26" t="str">
        <f>IF(OR(ISBLANK(U773),ISBLANK(Q773),U773="-"),"",IF(ISNA(MATCH(U773,libtwolang,0)),FALSE,IF(AND(Z773=TRUE,INDEX(codetform,MATCH(Qualifikation!Q773,libtform,0))&gt;=10311000,INDEX(codetform,MATCH(Qualifikation!Q773,libtform,0))&lt;=10319900),IF(AND(INDEX(codetwolang,MATCH(Qualifikation!U773,libtwolang,0))&gt;=1,INDEX(codetwolang,MATCH(Qualifikation!U773,libtwolang,0))&lt;=999),TRUE,FALSE),IF(AND(INDEX(codetwolang,MATCH(Qualifikation!U773,libtwolang,0))&gt;=10,INDEX(codetwolang,MATCH(Qualifikation!U773,libtwolang,0))&lt;=99),FALSE,TRUE))))</f>
        <v/>
      </c>
      <c r="AE773" s="26" t="str">
        <f t="shared" si="261"/>
        <v/>
      </c>
      <c r="AF773" s="62" t="str">
        <f t="shared" si="270"/>
        <v/>
      </c>
    </row>
    <row r="774" spans="1:32" x14ac:dyDescent="0.2">
      <c r="A774" s="46" t="str">
        <f t="shared" si="262"/>
        <v/>
      </c>
      <c r="B774" s="46" t="str">
        <f t="shared" si="249"/>
        <v/>
      </c>
      <c r="C774" s="71" t="str">
        <f t="shared" si="250"/>
        <v/>
      </c>
      <c r="D774" s="62" t="str">
        <f t="shared" si="251"/>
        <v/>
      </c>
      <c r="E774" s="62" t="str">
        <f t="shared" si="252"/>
        <v/>
      </c>
      <c r="F774" s="72" t="str">
        <f t="shared" si="253"/>
        <v/>
      </c>
      <c r="G774" s="72" t="str">
        <f t="shared" si="254"/>
        <v/>
      </c>
      <c r="H774" s="63" t="str">
        <f t="shared" si="255"/>
        <v/>
      </c>
      <c r="I774" s="63" t="str">
        <f t="shared" si="256"/>
        <v/>
      </c>
      <c r="J774" s="70" t="str">
        <f t="shared" si="257"/>
        <v/>
      </c>
      <c r="K774" s="70" t="str">
        <f t="shared" si="258"/>
        <v/>
      </c>
      <c r="L774" s="122" t="str">
        <f t="shared" si="259"/>
        <v/>
      </c>
      <c r="M774" s="122" t="str">
        <f t="shared" si="260"/>
        <v/>
      </c>
      <c r="N774" s="121" t="str">
        <f>IF(B774&lt;&gt;"",IF(INDEX(ctrlage,B774)=TRUE,Lieferung!$B$15-(YEAR(INDEX(pgebdat,B774))),""),"")</f>
        <v/>
      </c>
      <c r="O774" s="115"/>
      <c r="P774" s="113"/>
      <c r="Q774" s="116"/>
      <c r="R774" s="149"/>
      <c r="S774" s="116"/>
      <c r="T774" s="116"/>
      <c r="U774" s="116"/>
      <c r="V774" s="113"/>
      <c r="W774" s="155" t="str">
        <f t="shared" si="263"/>
        <v/>
      </c>
      <c r="X774" s="26" t="str">
        <f t="shared" si="264"/>
        <v/>
      </c>
      <c r="Y774" s="26" t="str">
        <f t="shared" si="265"/>
        <v/>
      </c>
      <c r="Z774" s="26" t="str">
        <f t="shared" si="266"/>
        <v/>
      </c>
      <c r="AA774" s="26" t="str">
        <f t="shared" si="267"/>
        <v/>
      </c>
      <c r="AB774" s="26" t="str">
        <f t="shared" si="268"/>
        <v/>
      </c>
      <c r="AC774" s="26" t="str">
        <f t="shared" si="269"/>
        <v/>
      </c>
      <c r="AD774" s="26" t="str">
        <f>IF(OR(ISBLANK(U774),ISBLANK(Q774),U774="-"),"",IF(ISNA(MATCH(U774,libtwolang,0)),FALSE,IF(AND(Z774=TRUE,INDEX(codetform,MATCH(Qualifikation!Q774,libtform,0))&gt;=10311000,INDEX(codetform,MATCH(Qualifikation!Q774,libtform,0))&lt;=10319900),IF(AND(INDEX(codetwolang,MATCH(Qualifikation!U774,libtwolang,0))&gt;=1,INDEX(codetwolang,MATCH(Qualifikation!U774,libtwolang,0))&lt;=999),TRUE,FALSE),IF(AND(INDEX(codetwolang,MATCH(Qualifikation!U774,libtwolang,0))&gt;=10,INDEX(codetwolang,MATCH(Qualifikation!U774,libtwolang,0))&lt;=99),FALSE,TRUE))))</f>
        <v/>
      </c>
      <c r="AE774" s="26" t="str">
        <f t="shared" si="261"/>
        <v/>
      </c>
      <c r="AF774" s="62" t="str">
        <f t="shared" si="270"/>
        <v/>
      </c>
    </row>
    <row r="775" spans="1:32" x14ac:dyDescent="0.2">
      <c r="A775" s="46" t="str">
        <f t="shared" si="262"/>
        <v/>
      </c>
      <c r="B775" s="46" t="str">
        <f t="shared" si="249"/>
        <v/>
      </c>
      <c r="C775" s="71" t="str">
        <f t="shared" si="250"/>
        <v/>
      </c>
      <c r="D775" s="62" t="str">
        <f t="shared" si="251"/>
        <v/>
      </c>
      <c r="E775" s="62" t="str">
        <f t="shared" si="252"/>
        <v/>
      </c>
      <c r="F775" s="72" t="str">
        <f t="shared" si="253"/>
        <v/>
      </c>
      <c r="G775" s="72" t="str">
        <f t="shared" si="254"/>
        <v/>
      </c>
      <c r="H775" s="63" t="str">
        <f t="shared" si="255"/>
        <v/>
      </c>
      <c r="I775" s="63" t="str">
        <f t="shared" si="256"/>
        <v/>
      </c>
      <c r="J775" s="70" t="str">
        <f t="shared" si="257"/>
        <v/>
      </c>
      <c r="K775" s="70" t="str">
        <f t="shared" si="258"/>
        <v/>
      </c>
      <c r="L775" s="122" t="str">
        <f t="shared" si="259"/>
        <v/>
      </c>
      <c r="M775" s="122" t="str">
        <f t="shared" si="260"/>
        <v/>
      </c>
      <c r="N775" s="121" t="str">
        <f>IF(B775&lt;&gt;"",IF(INDEX(ctrlage,B775)=TRUE,Lieferung!$B$15-(YEAR(INDEX(pgebdat,B775))),""),"")</f>
        <v/>
      </c>
      <c r="O775" s="115"/>
      <c r="P775" s="113"/>
      <c r="Q775" s="116"/>
      <c r="R775" s="149"/>
      <c r="S775" s="116"/>
      <c r="T775" s="116"/>
      <c r="U775" s="116"/>
      <c r="V775" s="113"/>
      <c r="W775" s="155" t="str">
        <f t="shared" si="263"/>
        <v/>
      </c>
      <c r="X775" s="26" t="str">
        <f t="shared" si="264"/>
        <v/>
      </c>
      <c r="Y775" s="26" t="str">
        <f t="shared" si="265"/>
        <v/>
      </c>
      <c r="Z775" s="26" t="str">
        <f t="shared" si="266"/>
        <v/>
      </c>
      <c r="AA775" s="26" t="str">
        <f t="shared" si="267"/>
        <v/>
      </c>
      <c r="AB775" s="26" t="str">
        <f t="shared" si="268"/>
        <v/>
      </c>
      <c r="AC775" s="26" t="str">
        <f t="shared" si="269"/>
        <v/>
      </c>
      <c r="AD775" s="26" t="str">
        <f>IF(OR(ISBLANK(U775),ISBLANK(Q775),U775="-"),"",IF(ISNA(MATCH(U775,libtwolang,0)),FALSE,IF(AND(Z775=TRUE,INDEX(codetform,MATCH(Qualifikation!Q775,libtform,0))&gt;=10311000,INDEX(codetform,MATCH(Qualifikation!Q775,libtform,0))&lt;=10319900),IF(AND(INDEX(codetwolang,MATCH(Qualifikation!U775,libtwolang,0))&gt;=1,INDEX(codetwolang,MATCH(Qualifikation!U775,libtwolang,0))&lt;=999),TRUE,FALSE),IF(AND(INDEX(codetwolang,MATCH(Qualifikation!U775,libtwolang,0))&gt;=10,INDEX(codetwolang,MATCH(Qualifikation!U775,libtwolang,0))&lt;=99),FALSE,TRUE))))</f>
        <v/>
      </c>
      <c r="AE775" s="26" t="str">
        <f t="shared" si="261"/>
        <v/>
      </c>
      <c r="AF775" s="62" t="str">
        <f t="shared" si="270"/>
        <v/>
      </c>
    </row>
    <row r="776" spans="1:32" x14ac:dyDescent="0.2">
      <c r="A776" s="46" t="str">
        <f t="shared" si="262"/>
        <v/>
      </c>
      <c r="B776" s="46" t="str">
        <f t="shared" si="249"/>
        <v/>
      </c>
      <c r="C776" s="71" t="str">
        <f t="shared" si="250"/>
        <v/>
      </c>
      <c r="D776" s="62" t="str">
        <f t="shared" si="251"/>
        <v/>
      </c>
      <c r="E776" s="62" t="str">
        <f t="shared" si="252"/>
        <v/>
      </c>
      <c r="F776" s="72" t="str">
        <f t="shared" si="253"/>
        <v/>
      </c>
      <c r="G776" s="72" t="str">
        <f t="shared" si="254"/>
        <v/>
      </c>
      <c r="H776" s="63" t="str">
        <f t="shared" si="255"/>
        <v/>
      </c>
      <c r="I776" s="63" t="str">
        <f t="shared" si="256"/>
        <v/>
      </c>
      <c r="J776" s="70" t="str">
        <f t="shared" si="257"/>
        <v/>
      </c>
      <c r="K776" s="70" t="str">
        <f t="shared" si="258"/>
        <v/>
      </c>
      <c r="L776" s="122" t="str">
        <f t="shared" si="259"/>
        <v/>
      </c>
      <c r="M776" s="122" t="str">
        <f t="shared" si="260"/>
        <v/>
      </c>
      <c r="N776" s="121" t="str">
        <f>IF(B776&lt;&gt;"",IF(INDEX(ctrlage,B776)=TRUE,Lieferung!$B$15-(YEAR(INDEX(pgebdat,B776))),""),"")</f>
        <v/>
      </c>
      <c r="O776" s="115"/>
      <c r="P776" s="113"/>
      <c r="Q776" s="116"/>
      <c r="R776" s="149"/>
      <c r="S776" s="116"/>
      <c r="T776" s="116"/>
      <c r="U776" s="116"/>
      <c r="V776" s="113"/>
      <c r="W776" s="155" t="str">
        <f t="shared" si="263"/>
        <v/>
      </c>
      <c r="X776" s="26" t="str">
        <f t="shared" si="264"/>
        <v/>
      </c>
      <c r="Y776" s="26" t="str">
        <f t="shared" si="265"/>
        <v/>
      </c>
      <c r="Z776" s="26" t="str">
        <f t="shared" si="266"/>
        <v/>
      </c>
      <c r="AA776" s="26" t="str">
        <f t="shared" si="267"/>
        <v/>
      </c>
      <c r="AB776" s="26" t="str">
        <f t="shared" si="268"/>
        <v/>
      </c>
      <c r="AC776" s="26" t="str">
        <f t="shared" si="269"/>
        <v/>
      </c>
      <c r="AD776" s="26" t="str">
        <f>IF(OR(ISBLANK(U776),ISBLANK(Q776),U776="-"),"",IF(ISNA(MATCH(U776,libtwolang,0)),FALSE,IF(AND(Z776=TRUE,INDEX(codetform,MATCH(Qualifikation!Q776,libtform,0))&gt;=10311000,INDEX(codetform,MATCH(Qualifikation!Q776,libtform,0))&lt;=10319900),IF(AND(INDEX(codetwolang,MATCH(Qualifikation!U776,libtwolang,0))&gt;=1,INDEX(codetwolang,MATCH(Qualifikation!U776,libtwolang,0))&lt;=999),TRUE,FALSE),IF(AND(INDEX(codetwolang,MATCH(Qualifikation!U776,libtwolang,0))&gt;=10,INDEX(codetwolang,MATCH(Qualifikation!U776,libtwolang,0))&lt;=99),FALSE,TRUE))))</f>
        <v/>
      </c>
      <c r="AE776" s="26" t="str">
        <f t="shared" si="261"/>
        <v/>
      </c>
      <c r="AF776" s="62" t="str">
        <f t="shared" si="270"/>
        <v/>
      </c>
    </row>
    <row r="777" spans="1:32" x14ac:dyDescent="0.2">
      <c r="A777" s="46" t="str">
        <f t="shared" si="262"/>
        <v/>
      </c>
      <c r="B777" s="46" t="str">
        <f t="shared" si="249"/>
        <v/>
      </c>
      <c r="C777" s="71" t="str">
        <f t="shared" si="250"/>
        <v/>
      </c>
      <c r="D777" s="62" t="str">
        <f t="shared" si="251"/>
        <v/>
      </c>
      <c r="E777" s="62" t="str">
        <f t="shared" si="252"/>
        <v/>
      </c>
      <c r="F777" s="72" t="str">
        <f t="shared" si="253"/>
        <v/>
      </c>
      <c r="G777" s="72" t="str">
        <f t="shared" si="254"/>
        <v/>
      </c>
      <c r="H777" s="63" t="str">
        <f t="shared" si="255"/>
        <v/>
      </c>
      <c r="I777" s="63" t="str">
        <f t="shared" si="256"/>
        <v/>
      </c>
      <c r="J777" s="70" t="str">
        <f t="shared" si="257"/>
        <v/>
      </c>
      <c r="K777" s="70" t="str">
        <f t="shared" si="258"/>
        <v/>
      </c>
      <c r="L777" s="122" t="str">
        <f t="shared" si="259"/>
        <v/>
      </c>
      <c r="M777" s="122" t="str">
        <f t="shared" si="260"/>
        <v/>
      </c>
      <c r="N777" s="121" t="str">
        <f>IF(B777&lt;&gt;"",IF(INDEX(ctrlage,B777)=TRUE,Lieferung!$B$15-(YEAR(INDEX(pgebdat,B777))),""),"")</f>
        <v/>
      </c>
      <c r="O777" s="115"/>
      <c r="P777" s="113"/>
      <c r="Q777" s="116"/>
      <c r="R777" s="149"/>
      <c r="S777" s="116"/>
      <c r="T777" s="116"/>
      <c r="U777" s="116"/>
      <c r="V777" s="113"/>
      <c r="W777" s="155" t="str">
        <f t="shared" si="263"/>
        <v/>
      </c>
      <c r="X777" s="26" t="str">
        <f t="shared" si="264"/>
        <v/>
      </c>
      <c r="Y777" s="26" t="str">
        <f t="shared" si="265"/>
        <v/>
      </c>
      <c r="Z777" s="26" t="str">
        <f t="shared" si="266"/>
        <v/>
      </c>
      <c r="AA777" s="26" t="str">
        <f t="shared" si="267"/>
        <v/>
      </c>
      <c r="AB777" s="26" t="str">
        <f t="shared" si="268"/>
        <v/>
      </c>
      <c r="AC777" s="26" t="str">
        <f t="shared" si="269"/>
        <v/>
      </c>
      <c r="AD777" s="26" t="str">
        <f>IF(OR(ISBLANK(U777),ISBLANK(Q777),U777="-"),"",IF(ISNA(MATCH(U777,libtwolang,0)),FALSE,IF(AND(Z777=TRUE,INDEX(codetform,MATCH(Qualifikation!Q777,libtform,0))&gt;=10311000,INDEX(codetform,MATCH(Qualifikation!Q777,libtform,0))&lt;=10319900),IF(AND(INDEX(codetwolang,MATCH(Qualifikation!U777,libtwolang,0))&gt;=1,INDEX(codetwolang,MATCH(Qualifikation!U777,libtwolang,0))&lt;=999),TRUE,FALSE),IF(AND(INDEX(codetwolang,MATCH(Qualifikation!U777,libtwolang,0))&gt;=10,INDEX(codetwolang,MATCH(Qualifikation!U777,libtwolang,0))&lt;=99),FALSE,TRUE))))</f>
        <v/>
      </c>
      <c r="AE777" s="26" t="str">
        <f t="shared" si="261"/>
        <v/>
      </c>
      <c r="AF777" s="62" t="str">
        <f t="shared" si="270"/>
        <v/>
      </c>
    </row>
    <row r="778" spans="1:32" x14ac:dyDescent="0.2">
      <c r="A778" s="46" t="str">
        <f t="shared" si="262"/>
        <v/>
      </c>
      <c r="B778" s="46" t="str">
        <f t="shared" si="249"/>
        <v/>
      </c>
      <c r="C778" s="71" t="str">
        <f t="shared" si="250"/>
        <v/>
      </c>
      <c r="D778" s="62" t="str">
        <f t="shared" si="251"/>
        <v/>
      </c>
      <c r="E778" s="62" t="str">
        <f t="shared" si="252"/>
        <v/>
      </c>
      <c r="F778" s="72" t="str">
        <f t="shared" si="253"/>
        <v/>
      </c>
      <c r="G778" s="72" t="str">
        <f t="shared" si="254"/>
        <v/>
      </c>
      <c r="H778" s="63" t="str">
        <f t="shared" si="255"/>
        <v/>
      </c>
      <c r="I778" s="63" t="str">
        <f t="shared" si="256"/>
        <v/>
      </c>
      <c r="J778" s="70" t="str">
        <f t="shared" si="257"/>
        <v/>
      </c>
      <c r="K778" s="70" t="str">
        <f t="shared" si="258"/>
        <v/>
      </c>
      <c r="L778" s="122" t="str">
        <f t="shared" si="259"/>
        <v/>
      </c>
      <c r="M778" s="122" t="str">
        <f t="shared" si="260"/>
        <v/>
      </c>
      <c r="N778" s="121" t="str">
        <f>IF(B778&lt;&gt;"",IF(INDEX(ctrlage,B778)=TRUE,Lieferung!$B$15-(YEAR(INDEX(pgebdat,B778))),""),"")</f>
        <v/>
      </c>
      <c r="O778" s="115"/>
      <c r="P778" s="113"/>
      <c r="Q778" s="116"/>
      <c r="R778" s="149"/>
      <c r="S778" s="116"/>
      <c r="T778" s="116"/>
      <c r="U778" s="116"/>
      <c r="V778" s="113"/>
      <c r="W778" s="155" t="str">
        <f t="shared" si="263"/>
        <v/>
      </c>
      <c r="X778" s="26" t="str">
        <f t="shared" si="264"/>
        <v/>
      </c>
      <c r="Y778" s="26" t="str">
        <f t="shared" si="265"/>
        <v/>
      </c>
      <c r="Z778" s="26" t="str">
        <f t="shared" si="266"/>
        <v/>
      </c>
      <c r="AA778" s="26" t="str">
        <f t="shared" si="267"/>
        <v/>
      </c>
      <c r="AB778" s="26" t="str">
        <f t="shared" si="268"/>
        <v/>
      </c>
      <c r="AC778" s="26" t="str">
        <f t="shared" si="269"/>
        <v/>
      </c>
      <c r="AD778" s="26" t="str">
        <f>IF(OR(ISBLANK(U778),ISBLANK(Q778),U778="-"),"",IF(ISNA(MATCH(U778,libtwolang,0)),FALSE,IF(AND(Z778=TRUE,INDEX(codetform,MATCH(Qualifikation!Q778,libtform,0))&gt;=10311000,INDEX(codetform,MATCH(Qualifikation!Q778,libtform,0))&lt;=10319900),IF(AND(INDEX(codetwolang,MATCH(Qualifikation!U778,libtwolang,0))&gt;=1,INDEX(codetwolang,MATCH(Qualifikation!U778,libtwolang,0))&lt;=999),TRUE,FALSE),IF(AND(INDEX(codetwolang,MATCH(Qualifikation!U778,libtwolang,0))&gt;=10,INDEX(codetwolang,MATCH(Qualifikation!U778,libtwolang,0))&lt;=99),FALSE,TRUE))))</f>
        <v/>
      </c>
      <c r="AE778" s="26" t="str">
        <f t="shared" si="261"/>
        <v/>
      </c>
      <c r="AF778" s="62" t="str">
        <f t="shared" si="270"/>
        <v/>
      </c>
    </row>
    <row r="779" spans="1:32" x14ac:dyDescent="0.2">
      <c r="A779" s="46" t="str">
        <f t="shared" si="262"/>
        <v/>
      </c>
      <c r="B779" s="46" t="str">
        <f t="shared" si="249"/>
        <v/>
      </c>
      <c r="C779" s="71" t="str">
        <f t="shared" si="250"/>
        <v/>
      </c>
      <c r="D779" s="62" t="str">
        <f t="shared" si="251"/>
        <v/>
      </c>
      <c r="E779" s="62" t="str">
        <f t="shared" si="252"/>
        <v/>
      </c>
      <c r="F779" s="72" t="str">
        <f t="shared" si="253"/>
        <v/>
      </c>
      <c r="G779" s="72" t="str">
        <f t="shared" si="254"/>
        <v/>
      </c>
      <c r="H779" s="63" t="str">
        <f t="shared" si="255"/>
        <v/>
      </c>
      <c r="I779" s="63" t="str">
        <f t="shared" si="256"/>
        <v/>
      </c>
      <c r="J779" s="70" t="str">
        <f t="shared" si="257"/>
        <v/>
      </c>
      <c r="K779" s="70" t="str">
        <f t="shared" si="258"/>
        <v/>
      </c>
      <c r="L779" s="122" t="str">
        <f t="shared" si="259"/>
        <v/>
      </c>
      <c r="M779" s="122" t="str">
        <f t="shared" si="260"/>
        <v/>
      </c>
      <c r="N779" s="121" t="str">
        <f>IF(B779&lt;&gt;"",IF(INDEX(ctrlage,B779)=TRUE,Lieferung!$B$15-(YEAR(INDEX(pgebdat,B779))),""),"")</f>
        <v/>
      </c>
      <c r="O779" s="115"/>
      <c r="P779" s="113"/>
      <c r="Q779" s="116"/>
      <c r="R779" s="149"/>
      <c r="S779" s="116"/>
      <c r="T779" s="116"/>
      <c r="U779" s="116"/>
      <c r="V779" s="113"/>
      <c r="W779" s="155" t="str">
        <f t="shared" si="263"/>
        <v/>
      </c>
      <c r="X779" s="26" t="str">
        <f t="shared" si="264"/>
        <v/>
      </c>
      <c r="Y779" s="26" t="str">
        <f t="shared" si="265"/>
        <v/>
      </c>
      <c r="Z779" s="26" t="str">
        <f t="shared" si="266"/>
        <v/>
      </c>
      <c r="AA779" s="26" t="str">
        <f t="shared" si="267"/>
        <v/>
      </c>
      <c r="AB779" s="26" t="str">
        <f t="shared" si="268"/>
        <v/>
      </c>
      <c r="AC779" s="26" t="str">
        <f t="shared" si="269"/>
        <v/>
      </c>
      <c r="AD779" s="26" t="str">
        <f>IF(OR(ISBLANK(U779),ISBLANK(Q779),U779="-"),"",IF(ISNA(MATCH(U779,libtwolang,0)),FALSE,IF(AND(Z779=TRUE,INDEX(codetform,MATCH(Qualifikation!Q779,libtform,0))&gt;=10311000,INDEX(codetform,MATCH(Qualifikation!Q779,libtform,0))&lt;=10319900),IF(AND(INDEX(codetwolang,MATCH(Qualifikation!U779,libtwolang,0))&gt;=1,INDEX(codetwolang,MATCH(Qualifikation!U779,libtwolang,0))&lt;=999),TRUE,FALSE),IF(AND(INDEX(codetwolang,MATCH(Qualifikation!U779,libtwolang,0))&gt;=10,INDEX(codetwolang,MATCH(Qualifikation!U779,libtwolang,0))&lt;=99),FALSE,TRUE))))</f>
        <v/>
      </c>
      <c r="AE779" s="26" t="str">
        <f t="shared" si="261"/>
        <v/>
      </c>
      <c r="AF779" s="62" t="str">
        <f t="shared" si="270"/>
        <v/>
      </c>
    </row>
    <row r="780" spans="1:32" x14ac:dyDescent="0.2">
      <c r="A780" s="46" t="str">
        <f t="shared" si="262"/>
        <v/>
      </c>
      <c r="B780" s="46" t="str">
        <f t="shared" ref="B780:B843" si="271">IF(O780&lt;&gt;"",IF(ISNA(MATCH(O780,persid,0)),"",IF(MATCH(O780,persid,0)=0,"",MATCH(O780,persid,0))),"")</f>
        <v/>
      </c>
      <c r="C780" s="71" t="str">
        <f t="shared" ref="C780:C843" si="272">IF(B780&lt;&gt;"",IF(INDEX(pkatid,B780)&gt;0,INDEX(pkatid,B780),""),"")</f>
        <v/>
      </c>
      <c r="D780" s="62" t="str">
        <f t="shared" ref="D780:D843" si="273">IF(B780&lt;&gt;"",IF(INDEX(psex,B780)&gt;0,INDEX(psex,B780),""),"")</f>
        <v/>
      </c>
      <c r="E780" s="62" t="str">
        <f t="shared" ref="E780:E843" si="274">IF(B780&lt;&gt;"",INDEX(ctrlsex,B780),"")</f>
        <v/>
      </c>
      <c r="F780" s="72" t="str">
        <f t="shared" ref="F780:F843" si="275">IF(B780&lt;&gt;"",IF(INDEX(pgebdat,B780)&gt;0,INDEX(pgebdat,B780),""),"")</f>
        <v/>
      </c>
      <c r="G780" s="72" t="str">
        <f t="shared" ref="G780:G843" si="276">IF(B780&lt;&gt;"",INDEX(ctrlage,B780),"")</f>
        <v/>
      </c>
      <c r="H780" s="63" t="str">
        <f t="shared" ref="H780:H843" si="277">IF(B780&lt;&gt;"",IF(INDEX(pdom,B780)&gt;0,INDEX(pdom,B780),""),"")</f>
        <v/>
      </c>
      <c r="I780" s="63" t="str">
        <f t="shared" ref="I780:I843" si="278">IF(B780&lt;&gt;"",INDEX(ctrldom,B780),"")</f>
        <v/>
      </c>
      <c r="J780" s="70" t="str">
        <f t="shared" ref="J780:J843" si="279">IF(B780&lt;&gt;"",IF(INDEX(pid,B780)&gt;0,INDEX(pid,B780),""),"")</f>
        <v/>
      </c>
      <c r="K780" s="70" t="str">
        <f t="shared" ref="K780:K843" si="280">IF(B780&lt;&gt;"",CONCATENATE(J780,S780),"")</f>
        <v/>
      </c>
      <c r="L780" s="122" t="str">
        <f t="shared" ref="L780:L843" si="281">IF(B780&lt;&gt;"",IF(INDEX(pname,B780)&gt;0,INDEX(pname,B780),""),"")</f>
        <v/>
      </c>
      <c r="M780" s="122" t="str">
        <f t="shared" ref="M780:M843" si="282">IF(B780&lt;&gt;"",IF(INDEX(psurname,B780)&gt;0,INDEX(psurname,B780),""),"")</f>
        <v/>
      </c>
      <c r="N780" s="121" t="str">
        <f>IF(B780&lt;&gt;"",IF(INDEX(ctrlage,B780)=TRUE,Lieferung!$B$15-(YEAR(INDEX(pgebdat,B780))),""),"")</f>
        <v/>
      </c>
      <c r="O780" s="115"/>
      <c r="P780" s="113"/>
      <c r="Q780" s="116"/>
      <c r="R780" s="149"/>
      <c r="S780" s="116"/>
      <c r="T780" s="116"/>
      <c r="U780" s="116"/>
      <c r="V780" s="113"/>
      <c r="W780" s="155" t="str">
        <f t="shared" si="263"/>
        <v/>
      </c>
      <c r="X780" s="26" t="str">
        <f t="shared" si="264"/>
        <v/>
      </c>
      <c r="Y780" s="26" t="str">
        <f t="shared" si="265"/>
        <v/>
      </c>
      <c r="Z780" s="26" t="str">
        <f t="shared" si="266"/>
        <v/>
      </c>
      <c r="AA780" s="26" t="str">
        <f t="shared" si="267"/>
        <v/>
      </c>
      <c r="AB780" s="26" t="str">
        <f t="shared" si="268"/>
        <v/>
      </c>
      <c r="AC780" s="26" t="str">
        <f t="shared" si="269"/>
        <v/>
      </c>
      <c r="AD780" s="26" t="str">
        <f>IF(OR(ISBLANK(U780),ISBLANK(Q780),U780="-"),"",IF(ISNA(MATCH(U780,libtwolang,0)),FALSE,IF(AND(Z780=TRUE,INDEX(codetform,MATCH(Qualifikation!Q780,libtform,0))&gt;=10311000,INDEX(codetform,MATCH(Qualifikation!Q780,libtform,0))&lt;=10319900),IF(AND(INDEX(codetwolang,MATCH(Qualifikation!U780,libtwolang,0))&gt;=1,INDEX(codetwolang,MATCH(Qualifikation!U780,libtwolang,0))&lt;=999),TRUE,FALSE),IF(AND(INDEX(codetwolang,MATCH(Qualifikation!U780,libtwolang,0))&gt;=10,INDEX(codetwolang,MATCH(Qualifikation!U780,libtwolang,0))&lt;=99),FALSE,TRUE))))</f>
        <v/>
      </c>
      <c r="AE780" s="26" t="str">
        <f t="shared" ref="AE780:AE843" si="283">IF(OR(G780&lt;&gt;TRUE,Z780&lt;&gt;TRUE),"",IF(OR(N780&gt;INDEX(valmaxalt,MATCH(Q780,libtform,0)),N780&lt;INDEX(valminalt,MATCH(Q780,libtform,0))),FALSE,TRUE))</f>
        <v/>
      </c>
      <c r="AF780" s="62" t="str">
        <f t="shared" si="270"/>
        <v/>
      </c>
    </row>
    <row r="781" spans="1:32" x14ac:dyDescent="0.2">
      <c r="A781" s="46" t="str">
        <f t="shared" ref="A781:A844" si="284">IF(ISBLANK(O781),"",IF(COUNTA(P781:T781)&lt;5,"Unvollständig",IF(OR(COUNTIF(W781:AD781,FALSE)&gt;0,COUNTIF(W781:AC781,#N/A)&gt;0),"Fehler",IF(AE781=FALSE,"Achtung","OK"))))</f>
        <v/>
      </c>
      <c r="B781" s="46" t="str">
        <f t="shared" si="271"/>
        <v/>
      </c>
      <c r="C781" s="71" t="str">
        <f t="shared" si="272"/>
        <v/>
      </c>
      <c r="D781" s="62" t="str">
        <f t="shared" si="273"/>
        <v/>
      </c>
      <c r="E781" s="62" t="str">
        <f t="shared" si="274"/>
        <v/>
      </c>
      <c r="F781" s="72" t="str">
        <f t="shared" si="275"/>
        <v/>
      </c>
      <c r="G781" s="72" t="str">
        <f t="shared" si="276"/>
        <v/>
      </c>
      <c r="H781" s="63" t="str">
        <f t="shared" si="277"/>
        <v/>
      </c>
      <c r="I781" s="63" t="str">
        <f t="shared" si="278"/>
        <v/>
      </c>
      <c r="J781" s="70" t="str">
        <f t="shared" si="279"/>
        <v/>
      </c>
      <c r="K781" s="70" t="str">
        <f t="shared" si="280"/>
        <v/>
      </c>
      <c r="L781" s="122" t="str">
        <f t="shared" si="281"/>
        <v/>
      </c>
      <c r="M781" s="122" t="str">
        <f t="shared" si="282"/>
        <v/>
      </c>
      <c r="N781" s="121" t="str">
        <f>IF(B781&lt;&gt;"",IF(INDEX(ctrlage,B781)=TRUE,Lieferung!$B$15-(YEAR(INDEX(pgebdat,B781))),""),"")</f>
        <v/>
      </c>
      <c r="O781" s="115"/>
      <c r="P781" s="113"/>
      <c r="Q781" s="116"/>
      <c r="R781" s="149"/>
      <c r="S781" s="116"/>
      <c r="T781" s="116"/>
      <c r="U781" s="116"/>
      <c r="V781" s="113"/>
      <c r="W781" s="155" t="str">
        <f t="shared" ref="W781:W844" si="285">IF(K781="","",NOT(COUNTIF($K$12:$K$1011,$K781)&gt;1))</f>
        <v/>
      </c>
      <c r="X781" s="26" t="str">
        <f t="shared" si="264"/>
        <v/>
      </c>
      <c r="Y781" s="26" t="str">
        <f t="shared" si="265"/>
        <v/>
      </c>
      <c r="Z781" s="26" t="str">
        <f t="shared" si="266"/>
        <v/>
      </c>
      <c r="AA781" s="26" t="str">
        <f t="shared" si="267"/>
        <v/>
      </c>
      <c r="AB781" s="26" t="str">
        <f t="shared" si="268"/>
        <v/>
      </c>
      <c r="AC781" s="26" t="str">
        <f t="shared" si="269"/>
        <v/>
      </c>
      <c r="AD781" s="26" t="str">
        <f>IF(OR(ISBLANK(U781),ISBLANK(Q781),U781="-"),"",IF(ISNA(MATCH(U781,libtwolang,0)),FALSE,IF(AND(Z781=TRUE,INDEX(codetform,MATCH(Qualifikation!Q781,libtform,0))&gt;=10311000,INDEX(codetform,MATCH(Qualifikation!Q781,libtform,0))&lt;=10319900),IF(AND(INDEX(codetwolang,MATCH(Qualifikation!U781,libtwolang,0))&gt;=1,INDEX(codetwolang,MATCH(Qualifikation!U781,libtwolang,0))&lt;=999),TRUE,FALSE),IF(AND(INDEX(codetwolang,MATCH(Qualifikation!U781,libtwolang,0))&gt;=10,INDEX(codetwolang,MATCH(Qualifikation!U781,libtwolang,0))&lt;=99),FALSE,TRUE))))</f>
        <v/>
      </c>
      <c r="AE781" s="26" t="str">
        <f t="shared" si="283"/>
        <v/>
      </c>
      <c r="AF781" s="62" t="str">
        <f t="shared" si="270"/>
        <v/>
      </c>
    </row>
    <row r="782" spans="1:32" x14ac:dyDescent="0.2">
      <c r="A782" s="46" t="str">
        <f t="shared" si="284"/>
        <v/>
      </c>
      <c r="B782" s="46" t="str">
        <f t="shared" si="271"/>
        <v/>
      </c>
      <c r="C782" s="71" t="str">
        <f t="shared" si="272"/>
        <v/>
      </c>
      <c r="D782" s="62" t="str">
        <f t="shared" si="273"/>
        <v/>
      </c>
      <c r="E782" s="62" t="str">
        <f t="shared" si="274"/>
        <v/>
      </c>
      <c r="F782" s="72" t="str">
        <f t="shared" si="275"/>
        <v/>
      </c>
      <c r="G782" s="72" t="str">
        <f t="shared" si="276"/>
        <v/>
      </c>
      <c r="H782" s="63" t="str">
        <f t="shared" si="277"/>
        <v/>
      </c>
      <c r="I782" s="63" t="str">
        <f t="shared" si="278"/>
        <v/>
      </c>
      <c r="J782" s="70" t="str">
        <f t="shared" si="279"/>
        <v/>
      </c>
      <c r="K782" s="70" t="str">
        <f t="shared" si="280"/>
        <v/>
      </c>
      <c r="L782" s="122" t="str">
        <f t="shared" si="281"/>
        <v/>
      </c>
      <c r="M782" s="122" t="str">
        <f t="shared" si="282"/>
        <v/>
      </c>
      <c r="N782" s="121" t="str">
        <f>IF(B782&lt;&gt;"",IF(INDEX(ctrlage,B782)=TRUE,Lieferung!$B$15-(YEAR(INDEX(pgebdat,B782))),""),"")</f>
        <v/>
      </c>
      <c r="O782" s="115"/>
      <c r="P782" s="113"/>
      <c r="Q782" s="116"/>
      <c r="R782" s="149"/>
      <c r="S782" s="116"/>
      <c r="T782" s="116"/>
      <c r="U782" s="116"/>
      <c r="V782" s="113"/>
      <c r="W782" s="155" t="str">
        <f t="shared" si="285"/>
        <v/>
      </c>
      <c r="X782" s="26" t="str">
        <f t="shared" si="264"/>
        <v/>
      </c>
      <c r="Y782" s="26" t="str">
        <f t="shared" si="265"/>
        <v/>
      </c>
      <c r="Z782" s="26" t="str">
        <f t="shared" si="266"/>
        <v/>
      </c>
      <c r="AA782" s="26" t="str">
        <f t="shared" si="267"/>
        <v/>
      </c>
      <c r="AB782" s="26" t="str">
        <f t="shared" si="268"/>
        <v/>
      </c>
      <c r="AC782" s="26" t="str">
        <f t="shared" si="269"/>
        <v/>
      </c>
      <c r="AD782" s="26" t="str">
        <f>IF(OR(ISBLANK(U782),ISBLANK(Q782),U782="-"),"",IF(ISNA(MATCH(U782,libtwolang,0)),FALSE,IF(AND(Z782=TRUE,INDEX(codetform,MATCH(Qualifikation!Q782,libtform,0))&gt;=10311000,INDEX(codetform,MATCH(Qualifikation!Q782,libtform,0))&lt;=10319900),IF(AND(INDEX(codetwolang,MATCH(Qualifikation!U782,libtwolang,0))&gt;=1,INDEX(codetwolang,MATCH(Qualifikation!U782,libtwolang,0))&lt;=999),TRUE,FALSE),IF(AND(INDEX(codetwolang,MATCH(Qualifikation!U782,libtwolang,0))&gt;=10,INDEX(codetwolang,MATCH(Qualifikation!U782,libtwolang,0))&lt;=99),FALSE,TRUE))))</f>
        <v/>
      </c>
      <c r="AE782" s="26" t="str">
        <f t="shared" si="283"/>
        <v/>
      </c>
      <c r="AF782" s="62" t="str">
        <f t="shared" si="270"/>
        <v/>
      </c>
    </row>
    <row r="783" spans="1:32" x14ac:dyDescent="0.2">
      <c r="A783" s="46" t="str">
        <f t="shared" si="284"/>
        <v/>
      </c>
      <c r="B783" s="46" t="str">
        <f t="shared" si="271"/>
        <v/>
      </c>
      <c r="C783" s="71" t="str">
        <f t="shared" si="272"/>
        <v/>
      </c>
      <c r="D783" s="62" t="str">
        <f t="shared" si="273"/>
        <v/>
      </c>
      <c r="E783" s="62" t="str">
        <f t="shared" si="274"/>
        <v/>
      </c>
      <c r="F783" s="72" t="str">
        <f t="shared" si="275"/>
        <v/>
      </c>
      <c r="G783" s="72" t="str">
        <f t="shared" si="276"/>
        <v/>
      </c>
      <c r="H783" s="63" t="str">
        <f t="shared" si="277"/>
        <v/>
      </c>
      <c r="I783" s="63" t="str">
        <f t="shared" si="278"/>
        <v/>
      </c>
      <c r="J783" s="70" t="str">
        <f t="shared" si="279"/>
        <v/>
      </c>
      <c r="K783" s="70" t="str">
        <f t="shared" si="280"/>
        <v/>
      </c>
      <c r="L783" s="122" t="str">
        <f t="shared" si="281"/>
        <v/>
      </c>
      <c r="M783" s="122" t="str">
        <f t="shared" si="282"/>
        <v/>
      </c>
      <c r="N783" s="121" t="str">
        <f>IF(B783&lt;&gt;"",IF(INDEX(ctrlage,B783)=TRUE,Lieferung!$B$15-(YEAR(INDEX(pgebdat,B783))),""),"")</f>
        <v/>
      </c>
      <c r="O783" s="115"/>
      <c r="P783" s="113"/>
      <c r="Q783" s="116"/>
      <c r="R783" s="149"/>
      <c r="S783" s="116"/>
      <c r="T783" s="116"/>
      <c r="U783" s="116"/>
      <c r="V783" s="113"/>
      <c r="W783" s="155" t="str">
        <f t="shared" si="285"/>
        <v/>
      </c>
      <c r="X783" s="26" t="str">
        <f t="shared" si="264"/>
        <v/>
      </c>
      <c r="Y783" s="26" t="str">
        <f t="shared" si="265"/>
        <v/>
      </c>
      <c r="Z783" s="26" t="str">
        <f t="shared" si="266"/>
        <v/>
      </c>
      <c r="AA783" s="26" t="str">
        <f t="shared" si="267"/>
        <v/>
      </c>
      <c r="AB783" s="26" t="str">
        <f t="shared" si="268"/>
        <v/>
      </c>
      <c r="AC783" s="26" t="str">
        <f t="shared" si="269"/>
        <v/>
      </c>
      <c r="AD783" s="26" t="str">
        <f>IF(OR(ISBLANK(U783),ISBLANK(Q783),U783="-"),"",IF(ISNA(MATCH(U783,libtwolang,0)),FALSE,IF(AND(Z783=TRUE,INDEX(codetform,MATCH(Qualifikation!Q783,libtform,0))&gt;=10311000,INDEX(codetform,MATCH(Qualifikation!Q783,libtform,0))&lt;=10319900),IF(AND(INDEX(codetwolang,MATCH(Qualifikation!U783,libtwolang,0))&gt;=1,INDEX(codetwolang,MATCH(Qualifikation!U783,libtwolang,0))&lt;=999),TRUE,FALSE),IF(AND(INDEX(codetwolang,MATCH(Qualifikation!U783,libtwolang,0))&gt;=10,INDEX(codetwolang,MATCH(Qualifikation!U783,libtwolang,0))&lt;=99),FALSE,TRUE))))</f>
        <v/>
      </c>
      <c r="AE783" s="26" t="str">
        <f t="shared" si="283"/>
        <v/>
      </c>
      <c r="AF783" s="62" t="str">
        <f t="shared" si="270"/>
        <v/>
      </c>
    </row>
    <row r="784" spans="1:32" x14ac:dyDescent="0.2">
      <c r="A784" s="46" t="str">
        <f t="shared" si="284"/>
        <v/>
      </c>
      <c r="B784" s="46" t="str">
        <f t="shared" si="271"/>
        <v/>
      </c>
      <c r="C784" s="71" t="str">
        <f t="shared" si="272"/>
        <v/>
      </c>
      <c r="D784" s="62" t="str">
        <f t="shared" si="273"/>
        <v/>
      </c>
      <c r="E784" s="62" t="str">
        <f t="shared" si="274"/>
        <v/>
      </c>
      <c r="F784" s="72" t="str">
        <f t="shared" si="275"/>
        <v/>
      </c>
      <c r="G784" s="72" t="str">
        <f t="shared" si="276"/>
        <v/>
      </c>
      <c r="H784" s="63" t="str">
        <f t="shared" si="277"/>
        <v/>
      </c>
      <c r="I784" s="63" t="str">
        <f t="shared" si="278"/>
        <v/>
      </c>
      <c r="J784" s="70" t="str">
        <f t="shared" si="279"/>
        <v/>
      </c>
      <c r="K784" s="70" t="str">
        <f t="shared" si="280"/>
        <v/>
      </c>
      <c r="L784" s="122" t="str">
        <f t="shared" si="281"/>
        <v/>
      </c>
      <c r="M784" s="122" t="str">
        <f t="shared" si="282"/>
        <v/>
      </c>
      <c r="N784" s="121" t="str">
        <f>IF(B784&lt;&gt;"",IF(INDEX(ctrlage,B784)=TRUE,Lieferung!$B$15-(YEAR(INDEX(pgebdat,B784))),""),"")</f>
        <v/>
      </c>
      <c r="O784" s="115"/>
      <c r="P784" s="113"/>
      <c r="Q784" s="116"/>
      <c r="R784" s="149"/>
      <c r="S784" s="116"/>
      <c r="T784" s="116"/>
      <c r="U784" s="116"/>
      <c r="V784" s="113"/>
      <c r="W784" s="155" t="str">
        <f t="shared" si="285"/>
        <v/>
      </c>
      <c r="X784" s="26" t="str">
        <f t="shared" si="264"/>
        <v/>
      </c>
      <c r="Y784" s="26" t="str">
        <f t="shared" si="265"/>
        <v/>
      </c>
      <c r="Z784" s="26" t="str">
        <f t="shared" si="266"/>
        <v/>
      </c>
      <c r="AA784" s="26" t="str">
        <f t="shared" si="267"/>
        <v/>
      </c>
      <c r="AB784" s="26" t="str">
        <f t="shared" si="268"/>
        <v/>
      </c>
      <c r="AC784" s="26" t="str">
        <f t="shared" si="269"/>
        <v/>
      </c>
      <c r="AD784" s="26" t="str">
        <f>IF(OR(ISBLANK(U784),ISBLANK(Q784),U784="-"),"",IF(ISNA(MATCH(U784,libtwolang,0)),FALSE,IF(AND(Z784=TRUE,INDEX(codetform,MATCH(Qualifikation!Q784,libtform,0))&gt;=10311000,INDEX(codetform,MATCH(Qualifikation!Q784,libtform,0))&lt;=10319900),IF(AND(INDEX(codetwolang,MATCH(Qualifikation!U784,libtwolang,0))&gt;=1,INDEX(codetwolang,MATCH(Qualifikation!U784,libtwolang,0))&lt;=999),TRUE,FALSE),IF(AND(INDEX(codetwolang,MATCH(Qualifikation!U784,libtwolang,0))&gt;=10,INDEX(codetwolang,MATCH(Qualifikation!U784,libtwolang,0))&lt;=99),FALSE,TRUE))))</f>
        <v/>
      </c>
      <c r="AE784" s="26" t="str">
        <f t="shared" si="283"/>
        <v/>
      </c>
      <c r="AF784" s="62" t="str">
        <f t="shared" si="270"/>
        <v/>
      </c>
    </row>
    <row r="785" spans="1:32" x14ac:dyDescent="0.2">
      <c r="A785" s="46" t="str">
        <f t="shared" si="284"/>
        <v/>
      </c>
      <c r="B785" s="46" t="str">
        <f t="shared" si="271"/>
        <v/>
      </c>
      <c r="C785" s="71" t="str">
        <f t="shared" si="272"/>
        <v/>
      </c>
      <c r="D785" s="62" t="str">
        <f t="shared" si="273"/>
        <v/>
      </c>
      <c r="E785" s="62" t="str">
        <f t="shared" si="274"/>
        <v/>
      </c>
      <c r="F785" s="72" t="str">
        <f t="shared" si="275"/>
        <v/>
      </c>
      <c r="G785" s="72" t="str">
        <f t="shared" si="276"/>
        <v/>
      </c>
      <c r="H785" s="63" t="str">
        <f t="shared" si="277"/>
        <v/>
      </c>
      <c r="I785" s="63" t="str">
        <f t="shared" si="278"/>
        <v/>
      </c>
      <c r="J785" s="70" t="str">
        <f t="shared" si="279"/>
        <v/>
      </c>
      <c r="K785" s="70" t="str">
        <f t="shared" si="280"/>
        <v/>
      </c>
      <c r="L785" s="122" t="str">
        <f t="shared" si="281"/>
        <v/>
      </c>
      <c r="M785" s="122" t="str">
        <f t="shared" si="282"/>
        <v/>
      </c>
      <c r="N785" s="121" t="str">
        <f>IF(B785&lt;&gt;"",IF(INDEX(ctrlage,B785)=TRUE,Lieferung!$B$15-(YEAR(INDEX(pgebdat,B785))),""),"")</f>
        <v/>
      </c>
      <c r="O785" s="115"/>
      <c r="P785" s="113"/>
      <c r="Q785" s="116"/>
      <c r="R785" s="149"/>
      <c r="S785" s="116"/>
      <c r="T785" s="116"/>
      <c r="U785" s="116"/>
      <c r="V785" s="113"/>
      <c r="W785" s="155" t="str">
        <f t="shared" si="285"/>
        <v/>
      </c>
      <c r="X785" s="26" t="str">
        <f t="shared" si="264"/>
        <v/>
      </c>
      <c r="Y785" s="26" t="str">
        <f t="shared" si="265"/>
        <v/>
      </c>
      <c r="Z785" s="26" t="str">
        <f t="shared" si="266"/>
        <v/>
      </c>
      <c r="AA785" s="26" t="str">
        <f t="shared" si="267"/>
        <v/>
      </c>
      <c r="AB785" s="26" t="str">
        <f t="shared" si="268"/>
        <v/>
      </c>
      <c r="AC785" s="26" t="str">
        <f t="shared" si="269"/>
        <v/>
      </c>
      <c r="AD785" s="26" t="str">
        <f>IF(OR(ISBLANK(U785),ISBLANK(Q785),U785="-"),"",IF(ISNA(MATCH(U785,libtwolang,0)),FALSE,IF(AND(Z785=TRUE,INDEX(codetform,MATCH(Qualifikation!Q785,libtform,0))&gt;=10311000,INDEX(codetform,MATCH(Qualifikation!Q785,libtform,0))&lt;=10319900),IF(AND(INDEX(codetwolang,MATCH(Qualifikation!U785,libtwolang,0))&gt;=1,INDEX(codetwolang,MATCH(Qualifikation!U785,libtwolang,0))&lt;=999),TRUE,FALSE),IF(AND(INDEX(codetwolang,MATCH(Qualifikation!U785,libtwolang,0))&gt;=10,INDEX(codetwolang,MATCH(Qualifikation!U785,libtwolang,0))&lt;=99),FALSE,TRUE))))</f>
        <v/>
      </c>
      <c r="AE785" s="26" t="str">
        <f t="shared" si="283"/>
        <v/>
      </c>
      <c r="AF785" s="62" t="str">
        <f t="shared" si="270"/>
        <v/>
      </c>
    </row>
    <row r="786" spans="1:32" x14ac:dyDescent="0.2">
      <c r="A786" s="46" t="str">
        <f t="shared" si="284"/>
        <v/>
      </c>
      <c r="B786" s="46" t="str">
        <f t="shared" si="271"/>
        <v/>
      </c>
      <c r="C786" s="71" t="str">
        <f t="shared" si="272"/>
        <v/>
      </c>
      <c r="D786" s="62" t="str">
        <f t="shared" si="273"/>
        <v/>
      </c>
      <c r="E786" s="62" t="str">
        <f t="shared" si="274"/>
        <v/>
      </c>
      <c r="F786" s="72" t="str">
        <f t="shared" si="275"/>
        <v/>
      </c>
      <c r="G786" s="72" t="str">
        <f t="shared" si="276"/>
        <v/>
      </c>
      <c r="H786" s="63" t="str">
        <f t="shared" si="277"/>
        <v/>
      </c>
      <c r="I786" s="63" t="str">
        <f t="shared" si="278"/>
        <v/>
      </c>
      <c r="J786" s="70" t="str">
        <f t="shared" si="279"/>
        <v/>
      </c>
      <c r="K786" s="70" t="str">
        <f t="shared" si="280"/>
        <v/>
      </c>
      <c r="L786" s="122" t="str">
        <f t="shared" si="281"/>
        <v/>
      </c>
      <c r="M786" s="122" t="str">
        <f t="shared" si="282"/>
        <v/>
      </c>
      <c r="N786" s="121" t="str">
        <f>IF(B786&lt;&gt;"",IF(INDEX(ctrlage,B786)=TRUE,Lieferung!$B$15-(YEAR(INDEX(pgebdat,B786))),""),"")</f>
        <v/>
      </c>
      <c r="O786" s="115"/>
      <c r="P786" s="113"/>
      <c r="Q786" s="116"/>
      <c r="R786" s="149"/>
      <c r="S786" s="116"/>
      <c r="T786" s="116"/>
      <c r="U786" s="116"/>
      <c r="V786" s="113"/>
      <c r="W786" s="155" t="str">
        <f t="shared" si="285"/>
        <v/>
      </c>
      <c r="X786" s="26" t="str">
        <f t="shared" si="264"/>
        <v/>
      </c>
      <c r="Y786" s="26" t="str">
        <f t="shared" si="265"/>
        <v/>
      </c>
      <c r="Z786" s="26" t="str">
        <f t="shared" si="266"/>
        <v/>
      </c>
      <c r="AA786" s="26" t="str">
        <f t="shared" si="267"/>
        <v/>
      </c>
      <c r="AB786" s="26" t="str">
        <f t="shared" si="268"/>
        <v/>
      </c>
      <c r="AC786" s="26" t="str">
        <f t="shared" si="269"/>
        <v/>
      </c>
      <c r="AD786" s="26" t="str">
        <f>IF(OR(ISBLANK(U786),ISBLANK(Q786),U786="-"),"",IF(ISNA(MATCH(U786,libtwolang,0)),FALSE,IF(AND(Z786=TRUE,INDEX(codetform,MATCH(Qualifikation!Q786,libtform,0))&gt;=10311000,INDEX(codetform,MATCH(Qualifikation!Q786,libtform,0))&lt;=10319900),IF(AND(INDEX(codetwolang,MATCH(Qualifikation!U786,libtwolang,0))&gt;=1,INDEX(codetwolang,MATCH(Qualifikation!U786,libtwolang,0))&lt;=999),TRUE,FALSE),IF(AND(INDEX(codetwolang,MATCH(Qualifikation!U786,libtwolang,0))&gt;=10,INDEX(codetwolang,MATCH(Qualifikation!U786,libtwolang,0))&lt;=99),FALSE,TRUE))))</f>
        <v/>
      </c>
      <c r="AE786" s="26" t="str">
        <f t="shared" si="283"/>
        <v/>
      </c>
      <c r="AF786" s="62" t="str">
        <f t="shared" si="270"/>
        <v/>
      </c>
    </row>
    <row r="787" spans="1:32" x14ac:dyDescent="0.2">
      <c r="A787" s="46" t="str">
        <f t="shared" si="284"/>
        <v/>
      </c>
      <c r="B787" s="46" t="str">
        <f t="shared" si="271"/>
        <v/>
      </c>
      <c r="C787" s="71" t="str">
        <f t="shared" si="272"/>
        <v/>
      </c>
      <c r="D787" s="62" t="str">
        <f t="shared" si="273"/>
        <v/>
      </c>
      <c r="E787" s="62" t="str">
        <f t="shared" si="274"/>
        <v/>
      </c>
      <c r="F787" s="72" t="str">
        <f t="shared" si="275"/>
        <v/>
      </c>
      <c r="G787" s="72" t="str">
        <f t="shared" si="276"/>
        <v/>
      </c>
      <c r="H787" s="63" t="str">
        <f t="shared" si="277"/>
        <v/>
      </c>
      <c r="I787" s="63" t="str">
        <f t="shared" si="278"/>
        <v/>
      </c>
      <c r="J787" s="70" t="str">
        <f t="shared" si="279"/>
        <v/>
      </c>
      <c r="K787" s="70" t="str">
        <f t="shared" si="280"/>
        <v/>
      </c>
      <c r="L787" s="122" t="str">
        <f t="shared" si="281"/>
        <v/>
      </c>
      <c r="M787" s="122" t="str">
        <f t="shared" si="282"/>
        <v/>
      </c>
      <c r="N787" s="121" t="str">
        <f>IF(B787&lt;&gt;"",IF(INDEX(ctrlage,B787)=TRUE,Lieferung!$B$15-(YEAR(INDEX(pgebdat,B787))),""),"")</f>
        <v/>
      </c>
      <c r="O787" s="115"/>
      <c r="P787" s="113"/>
      <c r="Q787" s="116"/>
      <c r="R787" s="149"/>
      <c r="S787" s="116"/>
      <c r="T787" s="116"/>
      <c r="U787" s="116"/>
      <c r="V787" s="113"/>
      <c r="W787" s="155" t="str">
        <f t="shared" si="285"/>
        <v/>
      </c>
      <c r="X787" s="26" t="str">
        <f t="shared" si="264"/>
        <v/>
      </c>
      <c r="Y787" s="26" t="str">
        <f t="shared" si="265"/>
        <v/>
      </c>
      <c r="Z787" s="26" t="str">
        <f t="shared" si="266"/>
        <v/>
      </c>
      <c r="AA787" s="26" t="str">
        <f t="shared" si="267"/>
        <v/>
      </c>
      <c r="AB787" s="26" t="str">
        <f t="shared" si="268"/>
        <v/>
      </c>
      <c r="AC787" s="26" t="str">
        <f t="shared" si="269"/>
        <v/>
      </c>
      <c r="AD787" s="26" t="str">
        <f>IF(OR(ISBLANK(U787),ISBLANK(Q787),U787="-"),"",IF(ISNA(MATCH(U787,libtwolang,0)),FALSE,IF(AND(Z787=TRUE,INDEX(codetform,MATCH(Qualifikation!Q787,libtform,0))&gt;=10311000,INDEX(codetform,MATCH(Qualifikation!Q787,libtform,0))&lt;=10319900),IF(AND(INDEX(codetwolang,MATCH(Qualifikation!U787,libtwolang,0))&gt;=1,INDEX(codetwolang,MATCH(Qualifikation!U787,libtwolang,0))&lt;=999),TRUE,FALSE),IF(AND(INDEX(codetwolang,MATCH(Qualifikation!U787,libtwolang,0))&gt;=10,INDEX(codetwolang,MATCH(Qualifikation!U787,libtwolang,0))&lt;=99),FALSE,TRUE))))</f>
        <v/>
      </c>
      <c r="AE787" s="26" t="str">
        <f t="shared" si="283"/>
        <v/>
      </c>
      <c r="AF787" s="62" t="str">
        <f t="shared" si="270"/>
        <v/>
      </c>
    </row>
    <row r="788" spans="1:32" x14ac:dyDescent="0.2">
      <c r="A788" s="46" t="str">
        <f t="shared" si="284"/>
        <v/>
      </c>
      <c r="B788" s="46" t="str">
        <f t="shared" si="271"/>
        <v/>
      </c>
      <c r="C788" s="71" t="str">
        <f t="shared" si="272"/>
        <v/>
      </c>
      <c r="D788" s="62" t="str">
        <f t="shared" si="273"/>
        <v/>
      </c>
      <c r="E788" s="62" t="str">
        <f t="shared" si="274"/>
        <v/>
      </c>
      <c r="F788" s="72" t="str">
        <f t="shared" si="275"/>
        <v/>
      </c>
      <c r="G788" s="72" t="str">
        <f t="shared" si="276"/>
        <v/>
      </c>
      <c r="H788" s="63" t="str">
        <f t="shared" si="277"/>
        <v/>
      </c>
      <c r="I788" s="63" t="str">
        <f t="shared" si="278"/>
        <v/>
      </c>
      <c r="J788" s="70" t="str">
        <f t="shared" si="279"/>
        <v/>
      </c>
      <c r="K788" s="70" t="str">
        <f t="shared" si="280"/>
        <v/>
      </c>
      <c r="L788" s="122" t="str">
        <f t="shared" si="281"/>
        <v/>
      </c>
      <c r="M788" s="122" t="str">
        <f t="shared" si="282"/>
        <v/>
      </c>
      <c r="N788" s="121" t="str">
        <f>IF(B788&lt;&gt;"",IF(INDEX(ctrlage,B788)=TRUE,Lieferung!$B$15-(YEAR(INDEX(pgebdat,B788))),""),"")</f>
        <v/>
      </c>
      <c r="O788" s="115"/>
      <c r="P788" s="113"/>
      <c r="Q788" s="116"/>
      <c r="R788" s="149"/>
      <c r="S788" s="116"/>
      <c r="T788" s="116"/>
      <c r="U788" s="116"/>
      <c r="V788" s="113"/>
      <c r="W788" s="155" t="str">
        <f t="shared" si="285"/>
        <v/>
      </c>
      <c r="X788" s="26" t="str">
        <f t="shared" si="264"/>
        <v/>
      </c>
      <c r="Y788" s="26" t="str">
        <f t="shared" si="265"/>
        <v/>
      </c>
      <c r="Z788" s="26" t="str">
        <f t="shared" si="266"/>
        <v/>
      </c>
      <c r="AA788" s="26" t="str">
        <f t="shared" si="267"/>
        <v/>
      </c>
      <c r="AB788" s="26" t="str">
        <f t="shared" si="268"/>
        <v/>
      </c>
      <c r="AC788" s="26" t="str">
        <f t="shared" si="269"/>
        <v/>
      </c>
      <c r="AD788" s="26" t="str">
        <f>IF(OR(ISBLANK(U788),ISBLANK(Q788),U788="-"),"",IF(ISNA(MATCH(U788,libtwolang,0)),FALSE,IF(AND(Z788=TRUE,INDEX(codetform,MATCH(Qualifikation!Q788,libtform,0))&gt;=10311000,INDEX(codetform,MATCH(Qualifikation!Q788,libtform,0))&lt;=10319900),IF(AND(INDEX(codetwolang,MATCH(Qualifikation!U788,libtwolang,0))&gt;=1,INDEX(codetwolang,MATCH(Qualifikation!U788,libtwolang,0))&lt;=999),TRUE,FALSE),IF(AND(INDEX(codetwolang,MATCH(Qualifikation!U788,libtwolang,0))&gt;=10,INDEX(codetwolang,MATCH(Qualifikation!U788,libtwolang,0))&lt;=99),FALSE,TRUE))))</f>
        <v/>
      </c>
      <c r="AE788" s="26" t="str">
        <f t="shared" si="283"/>
        <v/>
      </c>
      <c r="AF788" s="62" t="str">
        <f t="shared" si="270"/>
        <v/>
      </c>
    </row>
    <row r="789" spans="1:32" x14ac:dyDescent="0.2">
      <c r="A789" s="46" t="str">
        <f t="shared" si="284"/>
        <v/>
      </c>
      <c r="B789" s="46" t="str">
        <f t="shared" si="271"/>
        <v/>
      </c>
      <c r="C789" s="71" t="str">
        <f t="shared" si="272"/>
        <v/>
      </c>
      <c r="D789" s="62" t="str">
        <f t="shared" si="273"/>
        <v/>
      </c>
      <c r="E789" s="62" t="str">
        <f t="shared" si="274"/>
        <v/>
      </c>
      <c r="F789" s="72" t="str">
        <f t="shared" si="275"/>
        <v/>
      </c>
      <c r="G789" s="72" t="str">
        <f t="shared" si="276"/>
        <v/>
      </c>
      <c r="H789" s="63" t="str">
        <f t="shared" si="277"/>
        <v/>
      </c>
      <c r="I789" s="63" t="str">
        <f t="shared" si="278"/>
        <v/>
      </c>
      <c r="J789" s="70" t="str">
        <f t="shared" si="279"/>
        <v/>
      </c>
      <c r="K789" s="70" t="str">
        <f t="shared" si="280"/>
        <v/>
      </c>
      <c r="L789" s="122" t="str">
        <f t="shared" si="281"/>
        <v/>
      </c>
      <c r="M789" s="122" t="str">
        <f t="shared" si="282"/>
        <v/>
      </c>
      <c r="N789" s="121" t="str">
        <f>IF(B789&lt;&gt;"",IF(INDEX(ctrlage,B789)=TRUE,Lieferung!$B$15-(YEAR(INDEX(pgebdat,B789))),""),"")</f>
        <v/>
      </c>
      <c r="O789" s="115"/>
      <c r="P789" s="113"/>
      <c r="Q789" s="116"/>
      <c r="R789" s="149"/>
      <c r="S789" s="116"/>
      <c r="T789" s="116"/>
      <c r="U789" s="116"/>
      <c r="V789" s="113"/>
      <c r="W789" s="155" t="str">
        <f t="shared" si="285"/>
        <v/>
      </c>
      <c r="X789" s="26" t="str">
        <f t="shared" si="264"/>
        <v/>
      </c>
      <c r="Y789" s="26" t="str">
        <f t="shared" si="265"/>
        <v/>
      </c>
      <c r="Z789" s="26" t="str">
        <f t="shared" si="266"/>
        <v/>
      </c>
      <c r="AA789" s="26" t="str">
        <f t="shared" si="267"/>
        <v/>
      </c>
      <c r="AB789" s="26" t="str">
        <f t="shared" si="268"/>
        <v/>
      </c>
      <c r="AC789" s="26" t="str">
        <f t="shared" si="269"/>
        <v/>
      </c>
      <c r="AD789" s="26" t="str">
        <f>IF(OR(ISBLANK(U789),ISBLANK(Q789),U789="-"),"",IF(ISNA(MATCH(U789,libtwolang,0)),FALSE,IF(AND(Z789=TRUE,INDEX(codetform,MATCH(Qualifikation!Q789,libtform,0))&gt;=10311000,INDEX(codetform,MATCH(Qualifikation!Q789,libtform,0))&lt;=10319900),IF(AND(INDEX(codetwolang,MATCH(Qualifikation!U789,libtwolang,0))&gt;=1,INDEX(codetwolang,MATCH(Qualifikation!U789,libtwolang,0))&lt;=999),TRUE,FALSE),IF(AND(INDEX(codetwolang,MATCH(Qualifikation!U789,libtwolang,0))&gt;=10,INDEX(codetwolang,MATCH(Qualifikation!U789,libtwolang,0))&lt;=99),FALSE,TRUE))))</f>
        <v/>
      </c>
      <c r="AE789" s="26" t="str">
        <f t="shared" si="283"/>
        <v/>
      </c>
      <c r="AF789" s="62" t="str">
        <f t="shared" si="270"/>
        <v/>
      </c>
    </row>
    <row r="790" spans="1:32" x14ac:dyDescent="0.2">
      <c r="A790" s="46" t="str">
        <f t="shared" si="284"/>
        <v/>
      </c>
      <c r="B790" s="46" t="str">
        <f t="shared" si="271"/>
        <v/>
      </c>
      <c r="C790" s="71" t="str">
        <f t="shared" si="272"/>
        <v/>
      </c>
      <c r="D790" s="62" t="str">
        <f t="shared" si="273"/>
        <v/>
      </c>
      <c r="E790" s="62" t="str">
        <f t="shared" si="274"/>
        <v/>
      </c>
      <c r="F790" s="72" t="str">
        <f t="shared" si="275"/>
        <v/>
      </c>
      <c r="G790" s="72" t="str">
        <f t="shared" si="276"/>
        <v/>
      </c>
      <c r="H790" s="63" t="str">
        <f t="shared" si="277"/>
        <v/>
      </c>
      <c r="I790" s="63" t="str">
        <f t="shared" si="278"/>
        <v/>
      </c>
      <c r="J790" s="70" t="str">
        <f t="shared" si="279"/>
        <v/>
      </c>
      <c r="K790" s="70" t="str">
        <f t="shared" si="280"/>
        <v/>
      </c>
      <c r="L790" s="122" t="str">
        <f t="shared" si="281"/>
        <v/>
      </c>
      <c r="M790" s="122" t="str">
        <f t="shared" si="282"/>
        <v/>
      </c>
      <c r="N790" s="121" t="str">
        <f>IF(B790&lt;&gt;"",IF(INDEX(ctrlage,B790)=TRUE,Lieferung!$B$15-(YEAR(INDEX(pgebdat,B790))),""),"")</f>
        <v/>
      </c>
      <c r="O790" s="115"/>
      <c r="P790" s="113"/>
      <c r="Q790" s="116"/>
      <c r="R790" s="149"/>
      <c r="S790" s="116"/>
      <c r="T790" s="116"/>
      <c r="U790" s="116"/>
      <c r="V790" s="113"/>
      <c r="W790" s="155" t="str">
        <f t="shared" si="285"/>
        <v/>
      </c>
      <c r="X790" s="26" t="str">
        <f t="shared" si="264"/>
        <v/>
      </c>
      <c r="Y790" s="26" t="str">
        <f t="shared" si="265"/>
        <v/>
      </c>
      <c r="Z790" s="26" t="str">
        <f t="shared" si="266"/>
        <v/>
      </c>
      <c r="AA790" s="26" t="str">
        <f t="shared" si="267"/>
        <v/>
      </c>
      <c r="AB790" s="26" t="str">
        <f t="shared" si="268"/>
        <v/>
      </c>
      <c r="AC790" s="26" t="str">
        <f t="shared" si="269"/>
        <v/>
      </c>
      <c r="AD790" s="26" t="str">
        <f>IF(OR(ISBLANK(U790),ISBLANK(Q790),U790="-"),"",IF(ISNA(MATCH(U790,libtwolang,0)),FALSE,IF(AND(Z790=TRUE,INDEX(codetform,MATCH(Qualifikation!Q790,libtform,0))&gt;=10311000,INDEX(codetform,MATCH(Qualifikation!Q790,libtform,0))&lt;=10319900),IF(AND(INDEX(codetwolang,MATCH(Qualifikation!U790,libtwolang,0))&gt;=1,INDEX(codetwolang,MATCH(Qualifikation!U790,libtwolang,0))&lt;=999),TRUE,FALSE),IF(AND(INDEX(codetwolang,MATCH(Qualifikation!U790,libtwolang,0))&gt;=10,INDEX(codetwolang,MATCH(Qualifikation!U790,libtwolang,0))&lt;=99),FALSE,TRUE))))</f>
        <v/>
      </c>
      <c r="AE790" s="26" t="str">
        <f t="shared" si="283"/>
        <v/>
      </c>
      <c r="AF790" s="62" t="str">
        <f t="shared" si="270"/>
        <v/>
      </c>
    </row>
    <row r="791" spans="1:32" x14ac:dyDescent="0.2">
      <c r="A791" s="46" t="str">
        <f t="shared" si="284"/>
        <v/>
      </c>
      <c r="B791" s="46" t="str">
        <f t="shared" si="271"/>
        <v/>
      </c>
      <c r="C791" s="71" t="str">
        <f t="shared" si="272"/>
        <v/>
      </c>
      <c r="D791" s="62" t="str">
        <f t="shared" si="273"/>
        <v/>
      </c>
      <c r="E791" s="62" t="str">
        <f t="shared" si="274"/>
        <v/>
      </c>
      <c r="F791" s="72" t="str">
        <f t="shared" si="275"/>
        <v/>
      </c>
      <c r="G791" s="72" t="str">
        <f t="shared" si="276"/>
        <v/>
      </c>
      <c r="H791" s="63" t="str">
        <f t="shared" si="277"/>
        <v/>
      </c>
      <c r="I791" s="63" t="str">
        <f t="shared" si="278"/>
        <v/>
      </c>
      <c r="J791" s="70" t="str">
        <f t="shared" si="279"/>
        <v/>
      </c>
      <c r="K791" s="70" t="str">
        <f t="shared" si="280"/>
        <v/>
      </c>
      <c r="L791" s="122" t="str">
        <f t="shared" si="281"/>
        <v/>
      </c>
      <c r="M791" s="122" t="str">
        <f t="shared" si="282"/>
        <v/>
      </c>
      <c r="N791" s="121" t="str">
        <f>IF(B791&lt;&gt;"",IF(INDEX(ctrlage,B791)=TRUE,Lieferung!$B$15-(YEAR(INDEX(pgebdat,B791))),""),"")</f>
        <v/>
      </c>
      <c r="O791" s="115"/>
      <c r="P791" s="113"/>
      <c r="Q791" s="116"/>
      <c r="R791" s="149"/>
      <c r="S791" s="116"/>
      <c r="T791" s="116"/>
      <c r="U791" s="116"/>
      <c r="V791" s="113"/>
      <c r="W791" s="155" t="str">
        <f t="shared" si="285"/>
        <v/>
      </c>
      <c r="X791" s="26" t="str">
        <f t="shared" si="264"/>
        <v/>
      </c>
      <c r="Y791" s="26" t="str">
        <f t="shared" si="265"/>
        <v/>
      </c>
      <c r="Z791" s="26" t="str">
        <f t="shared" si="266"/>
        <v/>
      </c>
      <c r="AA791" s="26" t="str">
        <f t="shared" si="267"/>
        <v/>
      </c>
      <c r="AB791" s="26" t="str">
        <f t="shared" si="268"/>
        <v/>
      </c>
      <c r="AC791" s="26" t="str">
        <f t="shared" si="269"/>
        <v/>
      </c>
      <c r="AD791" s="26" t="str">
        <f>IF(OR(ISBLANK(U791),ISBLANK(Q791),U791="-"),"",IF(ISNA(MATCH(U791,libtwolang,0)),FALSE,IF(AND(Z791=TRUE,INDEX(codetform,MATCH(Qualifikation!Q791,libtform,0))&gt;=10311000,INDEX(codetform,MATCH(Qualifikation!Q791,libtform,0))&lt;=10319900),IF(AND(INDEX(codetwolang,MATCH(Qualifikation!U791,libtwolang,0))&gt;=1,INDEX(codetwolang,MATCH(Qualifikation!U791,libtwolang,0))&lt;=999),TRUE,FALSE),IF(AND(INDEX(codetwolang,MATCH(Qualifikation!U791,libtwolang,0))&gt;=10,INDEX(codetwolang,MATCH(Qualifikation!U791,libtwolang,0))&lt;=99),FALSE,TRUE))))</f>
        <v/>
      </c>
      <c r="AE791" s="26" t="str">
        <f t="shared" si="283"/>
        <v/>
      </c>
      <c r="AF791" s="62" t="str">
        <f t="shared" si="270"/>
        <v/>
      </c>
    </row>
    <row r="792" spans="1:32" x14ac:dyDescent="0.2">
      <c r="A792" s="46" t="str">
        <f t="shared" si="284"/>
        <v/>
      </c>
      <c r="B792" s="46" t="str">
        <f t="shared" si="271"/>
        <v/>
      </c>
      <c r="C792" s="71" t="str">
        <f t="shared" si="272"/>
        <v/>
      </c>
      <c r="D792" s="62" t="str">
        <f t="shared" si="273"/>
        <v/>
      </c>
      <c r="E792" s="62" t="str">
        <f t="shared" si="274"/>
        <v/>
      </c>
      <c r="F792" s="72" t="str">
        <f t="shared" si="275"/>
        <v/>
      </c>
      <c r="G792" s="72" t="str">
        <f t="shared" si="276"/>
        <v/>
      </c>
      <c r="H792" s="63" t="str">
        <f t="shared" si="277"/>
        <v/>
      </c>
      <c r="I792" s="63" t="str">
        <f t="shared" si="278"/>
        <v/>
      </c>
      <c r="J792" s="70" t="str">
        <f t="shared" si="279"/>
        <v/>
      </c>
      <c r="K792" s="70" t="str">
        <f t="shared" si="280"/>
        <v/>
      </c>
      <c r="L792" s="122" t="str">
        <f t="shared" si="281"/>
        <v/>
      </c>
      <c r="M792" s="122" t="str">
        <f t="shared" si="282"/>
        <v/>
      </c>
      <c r="N792" s="121" t="str">
        <f>IF(B792&lt;&gt;"",IF(INDEX(ctrlage,B792)=TRUE,Lieferung!$B$15-(YEAR(INDEX(pgebdat,B792))),""),"")</f>
        <v/>
      </c>
      <c r="O792" s="115"/>
      <c r="P792" s="113"/>
      <c r="Q792" s="116"/>
      <c r="R792" s="149"/>
      <c r="S792" s="116"/>
      <c r="T792" s="116"/>
      <c r="U792" s="116"/>
      <c r="V792" s="113"/>
      <c r="W792" s="155" t="str">
        <f t="shared" si="285"/>
        <v/>
      </c>
      <c r="X792" s="26" t="str">
        <f t="shared" si="264"/>
        <v/>
      </c>
      <c r="Y792" s="26" t="str">
        <f t="shared" si="265"/>
        <v/>
      </c>
      <c r="Z792" s="26" t="str">
        <f t="shared" si="266"/>
        <v/>
      </c>
      <c r="AA792" s="26" t="str">
        <f t="shared" si="267"/>
        <v/>
      </c>
      <c r="AB792" s="26" t="str">
        <f t="shared" si="268"/>
        <v/>
      </c>
      <c r="AC792" s="26" t="str">
        <f t="shared" si="269"/>
        <v/>
      </c>
      <c r="AD792" s="26" t="str">
        <f>IF(OR(ISBLANK(U792),ISBLANK(Q792),U792="-"),"",IF(ISNA(MATCH(U792,libtwolang,0)),FALSE,IF(AND(Z792=TRUE,INDEX(codetform,MATCH(Qualifikation!Q792,libtform,0))&gt;=10311000,INDEX(codetform,MATCH(Qualifikation!Q792,libtform,0))&lt;=10319900),IF(AND(INDEX(codetwolang,MATCH(Qualifikation!U792,libtwolang,0))&gt;=1,INDEX(codetwolang,MATCH(Qualifikation!U792,libtwolang,0))&lt;=999),TRUE,FALSE),IF(AND(INDEX(codetwolang,MATCH(Qualifikation!U792,libtwolang,0))&gt;=10,INDEX(codetwolang,MATCH(Qualifikation!U792,libtwolang,0))&lt;=99),FALSE,TRUE))))</f>
        <v/>
      </c>
      <c r="AE792" s="26" t="str">
        <f t="shared" si="283"/>
        <v/>
      </c>
      <c r="AF792" s="62" t="str">
        <f t="shared" si="270"/>
        <v/>
      </c>
    </row>
    <row r="793" spans="1:32" x14ac:dyDescent="0.2">
      <c r="A793" s="46" t="str">
        <f t="shared" si="284"/>
        <v/>
      </c>
      <c r="B793" s="46" t="str">
        <f t="shared" si="271"/>
        <v/>
      </c>
      <c r="C793" s="71" t="str">
        <f t="shared" si="272"/>
        <v/>
      </c>
      <c r="D793" s="62" t="str">
        <f t="shared" si="273"/>
        <v/>
      </c>
      <c r="E793" s="62" t="str">
        <f t="shared" si="274"/>
        <v/>
      </c>
      <c r="F793" s="72" t="str">
        <f t="shared" si="275"/>
        <v/>
      </c>
      <c r="G793" s="72" t="str">
        <f t="shared" si="276"/>
        <v/>
      </c>
      <c r="H793" s="63" t="str">
        <f t="shared" si="277"/>
        <v/>
      </c>
      <c r="I793" s="63" t="str">
        <f t="shared" si="278"/>
        <v/>
      </c>
      <c r="J793" s="70" t="str">
        <f t="shared" si="279"/>
        <v/>
      </c>
      <c r="K793" s="70" t="str">
        <f t="shared" si="280"/>
        <v/>
      </c>
      <c r="L793" s="122" t="str">
        <f t="shared" si="281"/>
        <v/>
      </c>
      <c r="M793" s="122" t="str">
        <f t="shared" si="282"/>
        <v/>
      </c>
      <c r="N793" s="121" t="str">
        <f>IF(B793&lt;&gt;"",IF(INDEX(ctrlage,B793)=TRUE,Lieferung!$B$15-(YEAR(INDEX(pgebdat,B793))),""),"")</f>
        <v/>
      </c>
      <c r="O793" s="115"/>
      <c r="P793" s="113"/>
      <c r="Q793" s="116"/>
      <c r="R793" s="149"/>
      <c r="S793" s="116"/>
      <c r="T793" s="116"/>
      <c r="U793" s="116"/>
      <c r="V793" s="113"/>
      <c r="W793" s="155" t="str">
        <f t="shared" si="285"/>
        <v/>
      </c>
      <c r="X793" s="26" t="str">
        <f t="shared" si="264"/>
        <v/>
      </c>
      <c r="Y793" s="26" t="str">
        <f t="shared" si="265"/>
        <v/>
      </c>
      <c r="Z793" s="26" t="str">
        <f t="shared" si="266"/>
        <v/>
      </c>
      <c r="AA793" s="26" t="str">
        <f t="shared" si="267"/>
        <v/>
      </c>
      <c r="AB793" s="26" t="str">
        <f t="shared" si="268"/>
        <v/>
      </c>
      <c r="AC793" s="26" t="str">
        <f t="shared" si="269"/>
        <v/>
      </c>
      <c r="AD793" s="26" t="str">
        <f>IF(OR(ISBLANK(U793),ISBLANK(Q793),U793="-"),"",IF(ISNA(MATCH(U793,libtwolang,0)),FALSE,IF(AND(Z793=TRUE,INDEX(codetform,MATCH(Qualifikation!Q793,libtform,0))&gt;=10311000,INDEX(codetform,MATCH(Qualifikation!Q793,libtform,0))&lt;=10319900),IF(AND(INDEX(codetwolang,MATCH(Qualifikation!U793,libtwolang,0))&gt;=1,INDEX(codetwolang,MATCH(Qualifikation!U793,libtwolang,0))&lt;=999),TRUE,FALSE),IF(AND(INDEX(codetwolang,MATCH(Qualifikation!U793,libtwolang,0))&gt;=10,INDEX(codetwolang,MATCH(Qualifikation!U793,libtwolang,0))&lt;=99),FALSE,TRUE))))</f>
        <v/>
      </c>
      <c r="AE793" s="26" t="str">
        <f t="shared" si="283"/>
        <v/>
      </c>
      <c r="AF793" s="62" t="str">
        <f t="shared" si="270"/>
        <v/>
      </c>
    </row>
    <row r="794" spans="1:32" x14ac:dyDescent="0.2">
      <c r="A794" s="46" t="str">
        <f t="shared" si="284"/>
        <v/>
      </c>
      <c r="B794" s="46" t="str">
        <f t="shared" si="271"/>
        <v/>
      </c>
      <c r="C794" s="71" t="str">
        <f t="shared" si="272"/>
        <v/>
      </c>
      <c r="D794" s="62" t="str">
        <f t="shared" si="273"/>
        <v/>
      </c>
      <c r="E794" s="62" t="str">
        <f t="shared" si="274"/>
        <v/>
      </c>
      <c r="F794" s="72" t="str">
        <f t="shared" si="275"/>
        <v/>
      </c>
      <c r="G794" s="72" t="str">
        <f t="shared" si="276"/>
        <v/>
      </c>
      <c r="H794" s="63" t="str">
        <f t="shared" si="277"/>
        <v/>
      </c>
      <c r="I794" s="63" t="str">
        <f t="shared" si="278"/>
        <v/>
      </c>
      <c r="J794" s="70" t="str">
        <f t="shared" si="279"/>
        <v/>
      </c>
      <c r="K794" s="70" t="str">
        <f t="shared" si="280"/>
        <v/>
      </c>
      <c r="L794" s="122" t="str">
        <f t="shared" si="281"/>
        <v/>
      </c>
      <c r="M794" s="122" t="str">
        <f t="shared" si="282"/>
        <v/>
      </c>
      <c r="N794" s="121" t="str">
        <f>IF(B794&lt;&gt;"",IF(INDEX(ctrlage,B794)=TRUE,Lieferung!$B$15-(YEAR(INDEX(pgebdat,B794))),""),"")</f>
        <v/>
      </c>
      <c r="O794" s="115"/>
      <c r="P794" s="113"/>
      <c r="Q794" s="116"/>
      <c r="R794" s="149"/>
      <c r="S794" s="116"/>
      <c r="T794" s="116"/>
      <c r="U794" s="116"/>
      <c r="V794" s="113"/>
      <c r="W794" s="155" t="str">
        <f t="shared" si="285"/>
        <v/>
      </c>
      <c r="X794" s="26" t="str">
        <f t="shared" si="264"/>
        <v/>
      </c>
      <c r="Y794" s="26" t="str">
        <f t="shared" si="265"/>
        <v/>
      </c>
      <c r="Z794" s="26" t="str">
        <f t="shared" si="266"/>
        <v/>
      </c>
      <c r="AA794" s="26" t="str">
        <f t="shared" si="267"/>
        <v/>
      </c>
      <c r="AB794" s="26" t="str">
        <f t="shared" si="268"/>
        <v/>
      </c>
      <c r="AC794" s="26" t="str">
        <f t="shared" si="269"/>
        <v/>
      </c>
      <c r="AD794" s="26" t="str">
        <f>IF(OR(ISBLANK(U794),ISBLANK(Q794),U794="-"),"",IF(ISNA(MATCH(U794,libtwolang,0)),FALSE,IF(AND(Z794=TRUE,INDEX(codetform,MATCH(Qualifikation!Q794,libtform,0))&gt;=10311000,INDEX(codetform,MATCH(Qualifikation!Q794,libtform,0))&lt;=10319900),IF(AND(INDEX(codetwolang,MATCH(Qualifikation!U794,libtwolang,0))&gt;=1,INDEX(codetwolang,MATCH(Qualifikation!U794,libtwolang,0))&lt;=999),TRUE,FALSE),IF(AND(INDEX(codetwolang,MATCH(Qualifikation!U794,libtwolang,0))&gt;=10,INDEX(codetwolang,MATCH(Qualifikation!U794,libtwolang,0))&lt;=99),FALSE,TRUE))))</f>
        <v/>
      </c>
      <c r="AE794" s="26" t="str">
        <f t="shared" si="283"/>
        <v/>
      </c>
      <c r="AF794" s="62" t="str">
        <f t="shared" si="270"/>
        <v/>
      </c>
    </row>
    <row r="795" spans="1:32" x14ac:dyDescent="0.2">
      <c r="A795" s="46" t="str">
        <f t="shared" si="284"/>
        <v/>
      </c>
      <c r="B795" s="46" t="str">
        <f t="shared" si="271"/>
        <v/>
      </c>
      <c r="C795" s="71" t="str">
        <f t="shared" si="272"/>
        <v/>
      </c>
      <c r="D795" s="62" t="str">
        <f t="shared" si="273"/>
        <v/>
      </c>
      <c r="E795" s="62" t="str">
        <f t="shared" si="274"/>
        <v/>
      </c>
      <c r="F795" s="72" t="str">
        <f t="shared" si="275"/>
        <v/>
      </c>
      <c r="G795" s="72" t="str">
        <f t="shared" si="276"/>
        <v/>
      </c>
      <c r="H795" s="63" t="str">
        <f t="shared" si="277"/>
        <v/>
      </c>
      <c r="I795" s="63" t="str">
        <f t="shared" si="278"/>
        <v/>
      </c>
      <c r="J795" s="70" t="str">
        <f t="shared" si="279"/>
        <v/>
      </c>
      <c r="K795" s="70" t="str">
        <f t="shared" si="280"/>
        <v/>
      </c>
      <c r="L795" s="122" t="str">
        <f t="shared" si="281"/>
        <v/>
      </c>
      <c r="M795" s="122" t="str">
        <f t="shared" si="282"/>
        <v/>
      </c>
      <c r="N795" s="121" t="str">
        <f>IF(B795&lt;&gt;"",IF(INDEX(ctrlage,B795)=TRUE,Lieferung!$B$15-(YEAR(INDEX(pgebdat,B795))),""),"")</f>
        <v/>
      </c>
      <c r="O795" s="115"/>
      <c r="P795" s="113"/>
      <c r="Q795" s="116"/>
      <c r="R795" s="149"/>
      <c r="S795" s="116"/>
      <c r="T795" s="116"/>
      <c r="U795" s="116"/>
      <c r="V795" s="113"/>
      <c r="W795" s="155" t="str">
        <f t="shared" si="285"/>
        <v/>
      </c>
      <c r="X795" s="26" t="str">
        <f t="shared" si="264"/>
        <v/>
      </c>
      <c r="Y795" s="26" t="str">
        <f t="shared" si="265"/>
        <v/>
      </c>
      <c r="Z795" s="26" t="str">
        <f t="shared" si="266"/>
        <v/>
      </c>
      <c r="AA795" s="26" t="str">
        <f t="shared" si="267"/>
        <v/>
      </c>
      <c r="AB795" s="26" t="str">
        <f t="shared" si="268"/>
        <v/>
      </c>
      <c r="AC795" s="26" t="str">
        <f t="shared" si="269"/>
        <v/>
      </c>
      <c r="AD795" s="26" t="str">
        <f>IF(OR(ISBLANK(U795),ISBLANK(Q795),U795="-"),"",IF(ISNA(MATCH(U795,libtwolang,0)),FALSE,IF(AND(Z795=TRUE,INDEX(codetform,MATCH(Qualifikation!Q795,libtform,0))&gt;=10311000,INDEX(codetform,MATCH(Qualifikation!Q795,libtform,0))&lt;=10319900),IF(AND(INDEX(codetwolang,MATCH(Qualifikation!U795,libtwolang,0))&gt;=1,INDEX(codetwolang,MATCH(Qualifikation!U795,libtwolang,0))&lt;=999),TRUE,FALSE),IF(AND(INDEX(codetwolang,MATCH(Qualifikation!U795,libtwolang,0))&gt;=10,INDEX(codetwolang,MATCH(Qualifikation!U795,libtwolang,0))&lt;=99),FALSE,TRUE))))</f>
        <v/>
      </c>
      <c r="AE795" s="26" t="str">
        <f t="shared" si="283"/>
        <v/>
      </c>
      <c r="AF795" s="62" t="str">
        <f t="shared" si="270"/>
        <v/>
      </c>
    </row>
    <row r="796" spans="1:32" x14ac:dyDescent="0.2">
      <c r="A796" s="46" t="str">
        <f t="shared" si="284"/>
        <v/>
      </c>
      <c r="B796" s="46" t="str">
        <f t="shared" si="271"/>
        <v/>
      </c>
      <c r="C796" s="71" t="str">
        <f t="shared" si="272"/>
        <v/>
      </c>
      <c r="D796" s="62" t="str">
        <f t="shared" si="273"/>
        <v/>
      </c>
      <c r="E796" s="62" t="str">
        <f t="shared" si="274"/>
        <v/>
      </c>
      <c r="F796" s="72" t="str">
        <f t="shared" si="275"/>
        <v/>
      </c>
      <c r="G796" s="72" t="str">
        <f t="shared" si="276"/>
        <v/>
      </c>
      <c r="H796" s="63" t="str">
        <f t="shared" si="277"/>
        <v/>
      </c>
      <c r="I796" s="63" t="str">
        <f t="shared" si="278"/>
        <v/>
      </c>
      <c r="J796" s="70" t="str">
        <f t="shared" si="279"/>
        <v/>
      </c>
      <c r="K796" s="70" t="str">
        <f t="shared" si="280"/>
        <v/>
      </c>
      <c r="L796" s="122" t="str">
        <f t="shared" si="281"/>
        <v/>
      </c>
      <c r="M796" s="122" t="str">
        <f t="shared" si="282"/>
        <v/>
      </c>
      <c r="N796" s="121" t="str">
        <f>IF(B796&lt;&gt;"",IF(INDEX(ctrlage,B796)=TRUE,Lieferung!$B$15-(YEAR(INDEX(pgebdat,B796))),""),"")</f>
        <v/>
      </c>
      <c r="O796" s="115"/>
      <c r="P796" s="113"/>
      <c r="Q796" s="116"/>
      <c r="R796" s="149"/>
      <c r="S796" s="116"/>
      <c r="T796" s="116"/>
      <c r="U796" s="116"/>
      <c r="V796" s="113"/>
      <c r="W796" s="155" t="str">
        <f t="shared" si="285"/>
        <v/>
      </c>
      <c r="X796" s="26" t="str">
        <f t="shared" si="264"/>
        <v/>
      </c>
      <c r="Y796" s="26" t="str">
        <f t="shared" si="265"/>
        <v/>
      </c>
      <c r="Z796" s="26" t="str">
        <f t="shared" si="266"/>
        <v/>
      </c>
      <c r="AA796" s="26" t="str">
        <f t="shared" si="267"/>
        <v/>
      </c>
      <c r="AB796" s="26" t="str">
        <f t="shared" si="268"/>
        <v/>
      </c>
      <c r="AC796" s="26" t="str">
        <f t="shared" si="269"/>
        <v/>
      </c>
      <c r="AD796" s="26" t="str">
        <f>IF(OR(ISBLANK(U796),ISBLANK(Q796),U796="-"),"",IF(ISNA(MATCH(U796,libtwolang,0)),FALSE,IF(AND(Z796=TRUE,INDEX(codetform,MATCH(Qualifikation!Q796,libtform,0))&gt;=10311000,INDEX(codetform,MATCH(Qualifikation!Q796,libtform,0))&lt;=10319900),IF(AND(INDEX(codetwolang,MATCH(Qualifikation!U796,libtwolang,0))&gt;=1,INDEX(codetwolang,MATCH(Qualifikation!U796,libtwolang,0))&lt;=999),TRUE,FALSE),IF(AND(INDEX(codetwolang,MATCH(Qualifikation!U796,libtwolang,0))&gt;=10,INDEX(codetwolang,MATCH(Qualifikation!U796,libtwolang,0))&lt;=99),FALSE,TRUE))))</f>
        <v/>
      </c>
      <c r="AE796" s="26" t="str">
        <f t="shared" si="283"/>
        <v/>
      </c>
      <c r="AF796" s="62" t="str">
        <f t="shared" si="270"/>
        <v/>
      </c>
    </row>
    <row r="797" spans="1:32" x14ac:dyDescent="0.2">
      <c r="A797" s="46" t="str">
        <f t="shared" si="284"/>
        <v/>
      </c>
      <c r="B797" s="46" t="str">
        <f t="shared" si="271"/>
        <v/>
      </c>
      <c r="C797" s="71" t="str">
        <f t="shared" si="272"/>
        <v/>
      </c>
      <c r="D797" s="62" t="str">
        <f t="shared" si="273"/>
        <v/>
      </c>
      <c r="E797" s="62" t="str">
        <f t="shared" si="274"/>
        <v/>
      </c>
      <c r="F797" s="72" t="str">
        <f t="shared" si="275"/>
        <v/>
      </c>
      <c r="G797" s="72" t="str">
        <f t="shared" si="276"/>
        <v/>
      </c>
      <c r="H797" s="63" t="str">
        <f t="shared" si="277"/>
        <v/>
      </c>
      <c r="I797" s="63" t="str">
        <f t="shared" si="278"/>
        <v/>
      </c>
      <c r="J797" s="70" t="str">
        <f t="shared" si="279"/>
        <v/>
      </c>
      <c r="K797" s="70" t="str">
        <f t="shared" si="280"/>
        <v/>
      </c>
      <c r="L797" s="122" t="str">
        <f t="shared" si="281"/>
        <v/>
      </c>
      <c r="M797" s="122" t="str">
        <f t="shared" si="282"/>
        <v/>
      </c>
      <c r="N797" s="121" t="str">
        <f>IF(B797&lt;&gt;"",IF(INDEX(ctrlage,B797)=TRUE,Lieferung!$B$15-(YEAR(INDEX(pgebdat,B797))),""),"")</f>
        <v/>
      </c>
      <c r="O797" s="115"/>
      <c r="P797" s="113"/>
      <c r="Q797" s="116"/>
      <c r="R797" s="149"/>
      <c r="S797" s="116"/>
      <c r="T797" s="116"/>
      <c r="U797" s="116"/>
      <c r="V797" s="113"/>
      <c r="W797" s="155" t="str">
        <f t="shared" si="285"/>
        <v/>
      </c>
      <c r="X797" s="26" t="str">
        <f t="shared" si="264"/>
        <v/>
      </c>
      <c r="Y797" s="26" t="str">
        <f t="shared" si="265"/>
        <v/>
      </c>
      <c r="Z797" s="26" t="str">
        <f t="shared" si="266"/>
        <v/>
      </c>
      <c r="AA797" s="26" t="str">
        <f t="shared" si="267"/>
        <v/>
      </c>
      <c r="AB797" s="26" t="str">
        <f t="shared" si="268"/>
        <v/>
      </c>
      <c r="AC797" s="26" t="str">
        <f t="shared" si="269"/>
        <v/>
      </c>
      <c r="AD797" s="26" t="str">
        <f>IF(OR(ISBLANK(U797),ISBLANK(Q797),U797="-"),"",IF(ISNA(MATCH(U797,libtwolang,0)),FALSE,IF(AND(Z797=TRUE,INDEX(codetform,MATCH(Qualifikation!Q797,libtform,0))&gt;=10311000,INDEX(codetform,MATCH(Qualifikation!Q797,libtform,0))&lt;=10319900),IF(AND(INDEX(codetwolang,MATCH(Qualifikation!U797,libtwolang,0))&gt;=1,INDEX(codetwolang,MATCH(Qualifikation!U797,libtwolang,0))&lt;=999),TRUE,FALSE),IF(AND(INDEX(codetwolang,MATCH(Qualifikation!U797,libtwolang,0))&gt;=10,INDEX(codetwolang,MATCH(Qualifikation!U797,libtwolang,0))&lt;=99),FALSE,TRUE))))</f>
        <v/>
      </c>
      <c r="AE797" s="26" t="str">
        <f t="shared" si="283"/>
        <v/>
      </c>
      <c r="AF797" s="62" t="str">
        <f t="shared" si="270"/>
        <v/>
      </c>
    </row>
    <row r="798" spans="1:32" x14ac:dyDescent="0.2">
      <c r="A798" s="46" t="str">
        <f t="shared" si="284"/>
        <v/>
      </c>
      <c r="B798" s="46" t="str">
        <f t="shared" si="271"/>
        <v/>
      </c>
      <c r="C798" s="71" t="str">
        <f t="shared" si="272"/>
        <v/>
      </c>
      <c r="D798" s="62" t="str">
        <f t="shared" si="273"/>
        <v/>
      </c>
      <c r="E798" s="62" t="str">
        <f t="shared" si="274"/>
        <v/>
      </c>
      <c r="F798" s="72" t="str">
        <f t="shared" si="275"/>
        <v/>
      </c>
      <c r="G798" s="72" t="str">
        <f t="shared" si="276"/>
        <v/>
      </c>
      <c r="H798" s="63" t="str">
        <f t="shared" si="277"/>
        <v/>
      </c>
      <c r="I798" s="63" t="str">
        <f t="shared" si="278"/>
        <v/>
      </c>
      <c r="J798" s="70" t="str">
        <f t="shared" si="279"/>
        <v/>
      </c>
      <c r="K798" s="70" t="str">
        <f t="shared" si="280"/>
        <v/>
      </c>
      <c r="L798" s="122" t="str">
        <f t="shared" si="281"/>
        <v/>
      </c>
      <c r="M798" s="122" t="str">
        <f t="shared" si="282"/>
        <v/>
      </c>
      <c r="N798" s="121" t="str">
        <f>IF(B798&lt;&gt;"",IF(INDEX(ctrlage,B798)=TRUE,Lieferung!$B$15-(YEAR(INDEX(pgebdat,B798))),""),"")</f>
        <v/>
      </c>
      <c r="O798" s="115"/>
      <c r="P798" s="113"/>
      <c r="Q798" s="116"/>
      <c r="R798" s="149"/>
      <c r="S798" s="116"/>
      <c r="T798" s="116"/>
      <c r="U798" s="116"/>
      <c r="V798" s="113"/>
      <c r="W798" s="155" t="str">
        <f t="shared" si="285"/>
        <v/>
      </c>
      <c r="X798" s="26" t="str">
        <f t="shared" si="264"/>
        <v/>
      </c>
      <c r="Y798" s="26" t="str">
        <f t="shared" si="265"/>
        <v/>
      </c>
      <c r="Z798" s="26" t="str">
        <f t="shared" si="266"/>
        <v/>
      </c>
      <c r="AA798" s="26" t="str">
        <f t="shared" si="267"/>
        <v/>
      </c>
      <c r="AB798" s="26" t="str">
        <f t="shared" si="268"/>
        <v/>
      </c>
      <c r="AC798" s="26" t="str">
        <f t="shared" si="269"/>
        <v/>
      </c>
      <c r="AD798" s="26" t="str">
        <f>IF(OR(ISBLANK(U798),ISBLANK(Q798),U798="-"),"",IF(ISNA(MATCH(U798,libtwolang,0)),FALSE,IF(AND(Z798=TRUE,INDEX(codetform,MATCH(Qualifikation!Q798,libtform,0))&gt;=10311000,INDEX(codetform,MATCH(Qualifikation!Q798,libtform,0))&lt;=10319900),IF(AND(INDEX(codetwolang,MATCH(Qualifikation!U798,libtwolang,0))&gt;=1,INDEX(codetwolang,MATCH(Qualifikation!U798,libtwolang,0))&lt;=999),TRUE,FALSE),IF(AND(INDEX(codetwolang,MATCH(Qualifikation!U798,libtwolang,0))&gt;=10,INDEX(codetwolang,MATCH(Qualifikation!U798,libtwolang,0))&lt;=99),FALSE,TRUE))))</f>
        <v/>
      </c>
      <c r="AE798" s="26" t="str">
        <f t="shared" si="283"/>
        <v/>
      </c>
      <c r="AF798" s="62" t="str">
        <f t="shared" si="270"/>
        <v/>
      </c>
    </row>
    <row r="799" spans="1:32" x14ac:dyDescent="0.2">
      <c r="A799" s="46" t="str">
        <f t="shared" si="284"/>
        <v/>
      </c>
      <c r="B799" s="46" t="str">
        <f t="shared" si="271"/>
        <v/>
      </c>
      <c r="C799" s="71" t="str">
        <f t="shared" si="272"/>
        <v/>
      </c>
      <c r="D799" s="62" t="str">
        <f t="shared" si="273"/>
        <v/>
      </c>
      <c r="E799" s="62" t="str">
        <f t="shared" si="274"/>
        <v/>
      </c>
      <c r="F799" s="72" t="str">
        <f t="shared" si="275"/>
        <v/>
      </c>
      <c r="G799" s="72" t="str">
        <f t="shared" si="276"/>
        <v/>
      </c>
      <c r="H799" s="63" t="str">
        <f t="shared" si="277"/>
        <v/>
      </c>
      <c r="I799" s="63" t="str">
        <f t="shared" si="278"/>
        <v/>
      </c>
      <c r="J799" s="70" t="str">
        <f t="shared" si="279"/>
        <v/>
      </c>
      <c r="K799" s="70" t="str">
        <f t="shared" si="280"/>
        <v/>
      </c>
      <c r="L799" s="122" t="str">
        <f t="shared" si="281"/>
        <v/>
      </c>
      <c r="M799" s="122" t="str">
        <f t="shared" si="282"/>
        <v/>
      </c>
      <c r="N799" s="121" t="str">
        <f>IF(B799&lt;&gt;"",IF(INDEX(ctrlage,B799)=TRUE,Lieferung!$B$15-(YEAR(INDEX(pgebdat,B799))),""),"")</f>
        <v/>
      </c>
      <c r="O799" s="115"/>
      <c r="P799" s="113"/>
      <c r="Q799" s="116"/>
      <c r="R799" s="149"/>
      <c r="S799" s="116"/>
      <c r="T799" s="116"/>
      <c r="U799" s="116"/>
      <c r="V799" s="113"/>
      <c r="W799" s="155" t="str">
        <f t="shared" si="285"/>
        <v/>
      </c>
      <c r="X799" s="26" t="str">
        <f t="shared" si="264"/>
        <v/>
      </c>
      <c r="Y799" s="26" t="str">
        <f t="shared" si="265"/>
        <v/>
      </c>
      <c r="Z799" s="26" t="str">
        <f t="shared" si="266"/>
        <v/>
      </c>
      <c r="AA799" s="26" t="str">
        <f t="shared" si="267"/>
        <v/>
      </c>
      <c r="AB799" s="26" t="str">
        <f t="shared" si="268"/>
        <v/>
      </c>
      <c r="AC799" s="26" t="str">
        <f t="shared" si="269"/>
        <v/>
      </c>
      <c r="AD799" s="26" t="str">
        <f>IF(OR(ISBLANK(U799),ISBLANK(Q799),U799="-"),"",IF(ISNA(MATCH(U799,libtwolang,0)),FALSE,IF(AND(Z799=TRUE,INDEX(codetform,MATCH(Qualifikation!Q799,libtform,0))&gt;=10311000,INDEX(codetform,MATCH(Qualifikation!Q799,libtform,0))&lt;=10319900),IF(AND(INDEX(codetwolang,MATCH(Qualifikation!U799,libtwolang,0))&gt;=1,INDEX(codetwolang,MATCH(Qualifikation!U799,libtwolang,0))&lt;=999),TRUE,FALSE),IF(AND(INDEX(codetwolang,MATCH(Qualifikation!U799,libtwolang,0))&gt;=10,INDEX(codetwolang,MATCH(Qualifikation!U799,libtwolang,0))&lt;=99),FALSE,TRUE))))</f>
        <v/>
      </c>
      <c r="AE799" s="26" t="str">
        <f t="shared" si="283"/>
        <v/>
      </c>
      <c r="AF799" s="62" t="str">
        <f t="shared" si="270"/>
        <v/>
      </c>
    </row>
    <row r="800" spans="1:32" x14ac:dyDescent="0.2">
      <c r="A800" s="46" t="str">
        <f t="shared" si="284"/>
        <v/>
      </c>
      <c r="B800" s="46" t="str">
        <f t="shared" si="271"/>
        <v/>
      </c>
      <c r="C800" s="71" t="str">
        <f t="shared" si="272"/>
        <v/>
      </c>
      <c r="D800" s="62" t="str">
        <f t="shared" si="273"/>
        <v/>
      </c>
      <c r="E800" s="62" t="str">
        <f t="shared" si="274"/>
        <v/>
      </c>
      <c r="F800" s="72" t="str">
        <f t="shared" si="275"/>
        <v/>
      </c>
      <c r="G800" s="72" t="str">
        <f t="shared" si="276"/>
        <v/>
      </c>
      <c r="H800" s="63" t="str">
        <f t="shared" si="277"/>
        <v/>
      </c>
      <c r="I800" s="63" t="str">
        <f t="shared" si="278"/>
        <v/>
      </c>
      <c r="J800" s="70" t="str">
        <f t="shared" si="279"/>
        <v/>
      </c>
      <c r="K800" s="70" t="str">
        <f t="shared" si="280"/>
        <v/>
      </c>
      <c r="L800" s="122" t="str">
        <f t="shared" si="281"/>
        <v/>
      </c>
      <c r="M800" s="122" t="str">
        <f t="shared" si="282"/>
        <v/>
      </c>
      <c r="N800" s="121" t="str">
        <f>IF(B800&lt;&gt;"",IF(INDEX(ctrlage,B800)=TRUE,Lieferung!$B$15-(YEAR(INDEX(pgebdat,B800))),""),"")</f>
        <v/>
      </c>
      <c r="O800" s="115"/>
      <c r="P800" s="113"/>
      <c r="Q800" s="116"/>
      <c r="R800" s="149"/>
      <c r="S800" s="116"/>
      <c r="T800" s="116"/>
      <c r="U800" s="116"/>
      <c r="V800" s="113"/>
      <c r="W800" s="155" t="str">
        <f t="shared" si="285"/>
        <v/>
      </c>
      <c r="X800" s="26" t="str">
        <f t="shared" si="264"/>
        <v/>
      </c>
      <c r="Y800" s="26" t="str">
        <f t="shared" si="265"/>
        <v/>
      </c>
      <c r="Z800" s="26" t="str">
        <f t="shared" si="266"/>
        <v/>
      </c>
      <c r="AA800" s="26" t="str">
        <f t="shared" si="267"/>
        <v/>
      </c>
      <c r="AB800" s="26" t="str">
        <f t="shared" si="268"/>
        <v/>
      </c>
      <c r="AC800" s="26" t="str">
        <f t="shared" si="269"/>
        <v/>
      </c>
      <c r="AD800" s="26" t="str">
        <f>IF(OR(ISBLANK(U800),ISBLANK(Q800),U800="-"),"",IF(ISNA(MATCH(U800,libtwolang,0)),FALSE,IF(AND(Z800=TRUE,INDEX(codetform,MATCH(Qualifikation!Q800,libtform,0))&gt;=10311000,INDEX(codetform,MATCH(Qualifikation!Q800,libtform,0))&lt;=10319900),IF(AND(INDEX(codetwolang,MATCH(Qualifikation!U800,libtwolang,0))&gt;=1,INDEX(codetwolang,MATCH(Qualifikation!U800,libtwolang,0))&lt;=999),TRUE,FALSE),IF(AND(INDEX(codetwolang,MATCH(Qualifikation!U800,libtwolang,0))&gt;=10,INDEX(codetwolang,MATCH(Qualifikation!U800,libtwolang,0))&lt;=99),FALSE,TRUE))))</f>
        <v/>
      </c>
      <c r="AE800" s="26" t="str">
        <f t="shared" si="283"/>
        <v/>
      </c>
      <c r="AF800" s="62" t="str">
        <f t="shared" si="270"/>
        <v/>
      </c>
    </row>
    <row r="801" spans="1:32" x14ac:dyDescent="0.2">
      <c r="A801" s="46" t="str">
        <f t="shared" si="284"/>
        <v/>
      </c>
      <c r="B801" s="46" t="str">
        <f t="shared" si="271"/>
        <v/>
      </c>
      <c r="C801" s="71" t="str">
        <f t="shared" si="272"/>
        <v/>
      </c>
      <c r="D801" s="62" t="str">
        <f t="shared" si="273"/>
        <v/>
      </c>
      <c r="E801" s="62" t="str">
        <f t="shared" si="274"/>
        <v/>
      </c>
      <c r="F801" s="72" t="str">
        <f t="shared" si="275"/>
        <v/>
      </c>
      <c r="G801" s="72" t="str">
        <f t="shared" si="276"/>
        <v/>
      </c>
      <c r="H801" s="63" t="str">
        <f t="shared" si="277"/>
        <v/>
      </c>
      <c r="I801" s="63" t="str">
        <f t="shared" si="278"/>
        <v/>
      </c>
      <c r="J801" s="70" t="str">
        <f t="shared" si="279"/>
        <v/>
      </c>
      <c r="K801" s="70" t="str">
        <f t="shared" si="280"/>
        <v/>
      </c>
      <c r="L801" s="122" t="str">
        <f t="shared" si="281"/>
        <v/>
      </c>
      <c r="M801" s="122" t="str">
        <f t="shared" si="282"/>
        <v/>
      </c>
      <c r="N801" s="121" t="str">
        <f>IF(B801&lt;&gt;"",IF(INDEX(ctrlage,B801)=TRUE,Lieferung!$B$15-(YEAR(INDEX(pgebdat,B801))),""),"")</f>
        <v/>
      </c>
      <c r="O801" s="115"/>
      <c r="P801" s="113"/>
      <c r="Q801" s="116"/>
      <c r="R801" s="149"/>
      <c r="S801" s="116"/>
      <c r="T801" s="116"/>
      <c r="U801" s="116"/>
      <c r="V801" s="113"/>
      <c r="W801" s="155" t="str">
        <f t="shared" si="285"/>
        <v/>
      </c>
      <c r="X801" s="26" t="str">
        <f t="shared" si="264"/>
        <v/>
      </c>
      <c r="Y801" s="26" t="str">
        <f t="shared" si="265"/>
        <v/>
      </c>
      <c r="Z801" s="26" t="str">
        <f t="shared" si="266"/>
        <v/>
      </c>
      <c r="AA801" s="26" t="str">
        <f t="shared" si="267"/>
        <v/>
      </c>
      <c r="AB801" s="26" t="str">
        <f t="shared" si="268"/>
        <v/>
      </c>
      <c r="AC801" s="26" t="str">
        <f t="shared" si="269"/>
        <v/>
      </c>
      <c r="AD801" s="26" t="str">
        <f>IF(OR(ISBLANK(U801),ISBLANK(Q801),U801="-"),"",IF(ISNA(MATCH(U801,libtwolang,0)),FALSE,IF(AND(Z801=TRUE,INDEX(codetform,MATCH(Qualifikation!Q801,libtform,0))&gt;=10311000,INDEX(codetform,MATCH(Qualifikation!Q801,libtform,0))&lt;=10319900),IF(AND(INDEX(codetwolang,MATCH(Qualifikation!U801,libtwolang,0))&gt;=1,INDEX(codetwolang,MATCH(Qualifikation!U801,libtwolang,0))&lt;=999),TRUE,FALSE),IF(AND(INDEX(codetwolang,MATCH(Qualifikation!U801,libtwolang,0))&gt;=10,INDEX(codetwolang,MATCH(Qualifikation!U801,libtwolang,0))&lt;=99),FALSE,TRUE))))</f>
        <v/>
      </c>
      <c r="AE801" s="26" t="str">
        <f t="shared" si="283"/>
        <v/>
      </c>
      <c r="AF801" s="62" t="str">
        <f t="shared" si="270"/>
        <v/>
      </c>
    </row>
    <row r="802" spans="1:32" x14ac:dyDescent="0.2">
      <c r="A802" s="46" t="str">
        <f t="shared" si="284"/>
        <v/>
      </c>
      <c r="B802" s="46" t="str">
        <f t="shared" si="271"/>
        <v/>
      </c>
      <c r="C802" s="71" t="str">
        <f t="shared" si="272"/>
        <v/>
      </c>
      <c r="D802" s="62" t="str">
        <f t="shared" si="273"/>
        <v/>
      </c>
      <c r="E802" s="62" t="str">
        <f t="shared" si="274"/>
        <v/>
      </c>
      <c r="F802" s="72" t="str">
        <f t="shared" si="275"/>
        <v/>
      </c>
      <c r="G802" s="72" t="str">
        <f t="shared" si="276"/>
        <v/>
      </c>
      <c r="H802" s="63" t="str">
        <f t="shared" si="277"/>
        <v/>
      </c>
      <c r="I802" s="63" t="str">
        <f t="shared" si="278"/>
        <v/>
      </c>
      <c r="J802" s="70" t="str">
        <f t="shared" si="279"/>
        <v/>
      </c>
      <c r="K802" s="70" t="str">
        <f t="shared" si="280"/>
        <v/>
      </c>
      <c r="L802" s="122" t="str">
        <f t="shared" si="281"/>
        <v/>
      </c>
      <c r="M802" s="122" t="str">
        <f t="shared" si="282"/>
        <v/>
      </c>
      <c r="N802" s="121" t="str">
        <f>IF(B802&lt;&gt;"",IF(INDEX(ctrlage,B802)=TRUE,Lieferung!$B$15-(YEAR(INDEX(pgebdat,B802))),""),"")</f>
        <v/>
      </c>
      <c r="O802" s="115"/>
      <c r="P802" s="113"/>
      <c r="Q802" s="116"/>
      <c r="R802" s="149"/>
      <c r="S802" s="116"/>
      <c r="T802" s="116"/>
      <c r="U802" s="116"/>
      <c r="V802" s="113"/>
      <c r="W802" s="155" t="str">
        <f t="shared" si="285"/>
        <v/>
      </c>
      <c r="X802" s="26" t="str">
        <f t="shared" si="264"/>
        <v/>
      </c>
      <c r="Y802" s="26" t="str">
        <f t="shared" si="265"/>
        <v/>
      </c>
      <c r="Z802" s="26" t="str">
        <f t="shared" si="266"/>
        <v/>
      </c>
      <c r="AA802" s="26" t="str">
        <f t="shared" si="267"/>
        <v/>
      </c>
      <c r="AB802" s="26" t="str">
        <f t="shared" si="268"/>
        <v/>
      </c>
      <c r="AC802" s="26" t="str">
        <f t="shared" si="269"/>
        <v/>
      </c>
      <c r="AD802" s="26" t="str">
        <f>IF(OR(ISBLANK(U802),ISBLANK(Q802),U802="-"),"",IF(ISNA(MATCH(U802,libtwolang,0)),FALSE,IF(AND(Z802=TRUE,INDEX(codetform,MATCH(Qualifikation!Q802,libtform,0))&gt;=10311000,INDEX(codetform,MATCH(Qualifikation!Q802,libtform,0))&lt;=10319900),IF(AND(INDEX(codetwolang,MATCH(Qualifikation!U802,libtwolang,0))&gt;=1,INDEX(codetwolang,MATCH(Qualifikation!U802,libtwolang,0))&lt;=999),TRUE,FALSE),IF(AND(INDEX(codetwolang,MATCH(Qualifikation!U802,libtwolang,0))&gt;=10,INDEX(codetwolang,MATCH(Qualifikation!U802,libtwolang,0))&lt;=99),FALSE,TRUE))))</f>
        <v/>
      </c>
      <c r="AE802" s="26" t="str">
        <f t="shared" si="283"/>
        <v/>
      </c>
      <c r="AF802" s="62" t="str">
        <f t="shared" si="270"/>
        <v/>
      </c>
    </row>
    <row r="803" spans="1:32" x14ac:dyDescent="0.2">
      <c r="A803" s="46" t="str">
        <f t="shared" si="284"/>
        <v/>
      </c>
      <c r="B803" s="46" t="str">
        <f t="shared" si="271"/>
        <v/>
      </c>
      <c r="C803" s="71" t="str">
        <f t="shared" si="272"/>
        <v/>
      </c>
      <c r="D803" s="62" t="str">
        <f t="shared" si="273"/>
        <v/>
      </c>
      <c r="E803" s="62" t="str">
        <f t="shared" si="274"/>
        <v/>
      </c>
      <c r="F803" s="72" t="str">
        <f t="shared" si="275"/>
        <v/>
      </c>
      <c r="G803" s="72" t="str">
        <f t="shared" si="276"/>
        <v/>
      </c>
      <c r="H803" s="63" t="str">
        <f t="shared" si="277"/>
        <v/>
      </c>
      <c r="I803" s="63" t="str">
        <f t="shared" si="278"/>
        <v/>
      </c>
      <c r="J803" s="70" t="str">
        <f t="shared" si="279"/>
        <v/>
      </c>
      <c r="K803" s="70" t="str">
        <f t="shared" si="280"/>
        <v/>
      </c>
      <c r="L803" s="122" t="str">
        <f t="shared" si="281"/>
        <v/>
      </c>
      <c r="M803" s="122" t="str">
        <f t="shared" si="282"/>
        <v/>
      </c>
      <c r="N803" s="121" t="str">
        <f>IF(B803&lt;&gt;"",IF(INDEX(ctrlage,B803)=TRUE,Lieferung!$B$15-(YEAR(INDEX(pgebdat,B803))),""),"")</f>
        <v/>
      </c>
      <c r="O803" s="115"/>
      <c r="P803" s="113"/>
      <c r="Q803" s="116"/>
      <c r="R803" s="149"/>
      <c r="S803" s="116"/>
      <c r="T803" s="116"/>
      <c r="U803" s="116"/>
      <c r="V803" s="113"/>
      <c r="W803" s="155" t="str">
        <f t="shared" si="285"/>
        <v/>
      </c>
      <c r="X803" s="26" t="str">
        <f t="shared" si="264"/>
        <v/>
      </c>
      <c r="Y803" s="26" t="str">
        <f t="shared" si="265"/>
        <v/>
      </c>
      <c r="Z803" s="26" t="str">
        <f t="shared" si="266"/>
        <v/>
      </c>
      <c r="AA803" s="26" t="str">
        <f t="shared" si="267"/>
        <v/>
      </c>
      <c r="AB803" s="26" t="str">
        <f t="shared" si="268"/>
        <v/>
      </c>
      <c r="AC803" s="26" t="str">
        <f t="shared" si="269"/>
        <v/>
      </c>
      <c r="AD803" s="26" t="str">
        <f>IF(OR(ISBLANK(U803),ISBLANK(Q803),U803="-"),"",IF(ISNA(MATCH(U803,libtwolang,0)),FALSE,IF(AND(Z803=TRUE,INDEX(codetform,MATCH(Qualifikation!Q803,libtform,0))&gt;=10311000,INDEX(codetform,MATCH(Qualifikation!Q803,libtform,0))&lt;=10319900),IF(AND(INDEX(codetwolang,MATCH(Qualifikation!U803,libtwolang,0))&gt;=1,INDEX(codetwolang,MATCH(Qualifikation!U803,libtwolang,0))&lt;=999),TRUE,FALSE),IF(AND(INDEX(codetwolang,MATCH(Qualifikation!U803,libtwolang,0))&gt;=10,INDEX(codetwolang,MATCH(Qualifikation!U803,libtwolang,0))&lt;=99),FALSE,TRUE))))</f>
        <v/>
      </c>
      <c r="AE803" s="26" t="str">
        <f t="shared" si="283"/>
        <v/>
      </c>
      <c r="AF803" s="62" t="str">
        <f t="shared" si="270"/>
        <v/>
      </c>
    </row>
    <row r="804" spans="1:32" x14ac:dyDescent="0.2">
      <c r="A804" s="46" t="str">
        <f t="shared" si="284"/>
        <v/>
      </c>
      <c r="B804" s="46" t="str">
        <f t="shared" si="271"/>
        <v/>
      </c>
      <c r="C804" s="71" t="str">
        <f t="shared" si="272"/>
        <v/>
      </c>
      <c r="D804" s="62" t="str">
        <f t="shared" si="273"/>
        <v/>
      </c>
      <c r="E804" s="62" t="str">
        <f t="shared" si="274"/>
        <v/>
      </c>
      <c r="F804" s="72" t="str">
        <f t="shared" si="275"/>
        <v/>
      </c>
      <c r="G804" s="72" t="str">
        <f t="shared" si="276"/>
        <v/>
      </c>
      <c r="H804" s="63" t="str">
        <f t="shared" si="277"/>
        <v/>
      </c>
      <c r="I804" s="63" t="str">
        <f t="shared" si="278"/>
        <v/>
      </c>
      <c r="J804" s="70" t="str">
        <f t="shared" si="279"/>
        <v/>
      </c>
      <c r="K804" s="70" t="str">
        <f t="shared" si="280"/>
        <v/>
      </c>
      <c r="L804" s="122" t="str">
        <f t="shared" si="281"/>
        <v/>
      </c>
      <c r="M804" s="122" t="str">
        <f t="shared" si="282"/>
        <v/>
      </c>
      <c r="N804" s="121" t="str">
        <f>IF(B804&lt;&gt;"",IF(INDEX(ctrlage,B804)=TRUE,Lieferung!$B$15-(YEAR(INDEX(pgebdat,B804))),""),"")</f>
        <v/>
      </c>
      <c r="O804" s="115"/>
      <c r="P804" s="113"/>
      <c r="Q804" s="116"/>
      <c r="R804" s="149"/>
      <c r="S804" s="116"/>
      <c r="T804" s="116"/>
      <c r="U804" s="116"/>
      <c r="V804" s="113"/>
      <c r="W804" s="155" t="str">
        <f t="shared" si="285"/>
        <v/>
      </c>
      <c r="X804" s="26" t="str">
        <f t="shared" si="264"/>
        <v/>
      </c>
      <c r="Y804" s="26" t="str">
        <f t="shared" si="265"/>
        <v/>
      </c>
      <c r="Z804" s="26" t="str">
        <f t="shared" si="266"/>
        <v/>
      </c>
      <c r="AA804" s="26" t="str">
        <f t="shared" si="267"/>
        <v/>
      </c>
      <c r="AB804" s="26" t="str">
        <f t="shared" si="268"/>
        <v/>
      </c>
      <c r="AC804" s="26" t="str">
        <f t="shared" si="269"/>
        <v/>
      </c>
      <c r="AD804" s="26" t="str">
        <f>IF(OR(ISBLANK(U804),ISBLANK(Q804),U804="-"),"",IF(ISNA(MATCH(U804,libtwolang,0)),FALSE,IF(AND(Z804=TRUE,INDEX(codetform,MATCH(Qualifikation!Q804,libtform,0))&gt;=10311000,INDEX(codetform,MATCH(Qualifikation!Q804,libtform,0))&lt;=10319900),IF(AND(INDEX(codetwolang,MATCH(Qualifikation!U804,libtwolang,0))&gt;=1,INDEX(codetwolang,MATCH(Qualifikation!U804,libtwolang,0))&lt;=999),TRUE,FALSE),IF(AND(INDEX(codetwolang,MATCH(Qualifikation!U804,libtwolang,0))&gt;=10,INDEX(codetwolang,MATCH(Qualifikation!U804,libtwolang,0))&lt;=99),FALSE,TRUE))))</f>
        <v/>
      </c>
      <c r="AE804" s="26" t="str">
        <f t="shared" si="283"/>
        <v/>
      </c>
      <c r="AF804" s="62" t="str">
        <f t="shared" si="270"/>
        <v/>
      </c>
    </row>
    <row r="805" spans="1:32" x14ac:dyDescent="0.2">
      <c r="A805" s="46" t="str">
        <f t="shared" si="284"/>
        <v/>
      </c>
      <c r="B805" s="46" t="str">
        <f t="shared" si="271"/>
        <v/>
      </c>
      <c r="C805" s="71" t="str">
        <f t="shared" si="272"/>
        <v/>
      </c>
      <c r="D805" s="62" t="str">
        <f t="shared" si="273"/>
        <v/>
      </c>
      <c r="E805" s="62" t="str">
        <f t="shared" si="274"/>
        <v/>
      </c>
      <c r="F805" s="72" t="str">
        <f t="shared" si="275"/>
        <v/>
      </c>
      <c r="G805" s="72" t="str">
        <f t="shared" si="276"/>
        <v/>
      </c>
      <c r="H805" s="63" t="str">
        <f t="shared" si="277"/>
        <v/>
      </c>
      <c r="I805" s="63" t="str">
        <f t="shared" si="278"/>
        <v/>
      </c>
      <c r="J805" s="70" t="str">
        <f t="shared" si="279"/>
        <v/>
      </c>
      <c r="K805" s="70" t="str">
        <f t="shared" si="280"/>
        <v/>
      </c>
      <c r="L805" s="122" t="str">
        <f t="shared" si="281"/>
        <v/>
      </c>
      <c r="M805" s="122" t="str">
        <f t="shared" si="282"/>
        <v/>
      </c>
      <c r="N805" s="121" t="str">
        <f>IF(B805&lt;&gt;"",IF(INDEX(ctrlage,B805)=TRUE,Lieferung!$B$15-(YEAR(INDEX(pgebdat,B805))),""),"")</f>
        <v/>
      </c>
      <c r="O805" s="115"/>
      <c r="P805" s="113"/>
      <c r="Q805" s="116"/>
      <c r="R805" s="149"/>
      <c r="S805" s="116"/>
      <c r="T805" s="116"/>
      <c r="U805" s="116"/>
      <c r="V805" s="113"/>
      <c r="W805" s="155" t="str">
        <f t="shared" si="285"/>
        <v/>
      </c>
      <c r="X805" s="26" t="str">
        <f t="shared" si="264"/>
        <v/>
      </c>
      <c r="Y805" s="26" t="str">
        <f t="shared" si="265"/>
        <v/>
      </c>
      <c r="Z805" s="26" t="str">
        <f t="shared" si="266"/>
        <v/>
      </c>
      <c r="AA805" s="26" t="str">
        <f t="shared" si="267"/>
        <v/>
      </c>
      <c r="AB805" s="26" t="str">
        <f t="shared" si="268"/>
        <v/>
      </c>
      <c r="AC805" s="26" t="str">
        <f t="shared" si="269"/>
        <v/>
      </c>
      <c r="AD805" s="26" t="str">
        <f>IF(OR(ISBLANK(U805),ISBLANK(Q805),U805="-"),"",IF(ISNA(MATCH(U805,libtwolang,0)),FALSE,IF(AND(Z805=TRUE,INDEX(codetform,MATCH(Qualifikation!Q805,libtform,0))&gt;=10311000,INDEX(codetform,MATCH(Qualifikation!Q805,libtform,0))&lt;=10319900),IF(AND(INDEX(codetwolang,MATCH(Qualifikation!U805,libtwolang,0))&gt;=1,INDEX(codetwolang,MATCH(Qualifikation!U805,libtwolang,0))&lt;=999),TRUE,FALSE),IF(AND(INDEX(codetwolang,MATCH(Qualifikation!U805,libtwolang,0))&gt;=10,INDEX(codetwolang,MATCH(Qualifikation!U805,libtwolang,0))&lt;=99),FALSE,TRUE))))</f>
        <v/>
      </c>
      <c r="AE805" s="26" t="str">
        <f t="shared" si="283"/>
        <v/>
      </c>
      <c r="AF805" s="62" t="str">
        <f t="shared" si="270"/>
        <v/>
      </c>
    </row>
    <row r="806" spans="1:32" x14ac:dyDescent="0.2">
      <c r="A806" s="46" t="str">
        <f t="shared" si="284"/>
        <v/>
      </c>
      <c r="B806" s="46" t="str">
        <f t="shared" si="271"/>
        <v/>
      </c>
      <c r="C806" s="71" t="str">
        <f t="shared" si="272"/>
        <v/>
      </c>
      <c r="D806" s="62" t="str">
        <f t="shared" si="273"/>
        <v/>
      </c>
      <c r="E806" s="62" t="str">
        <f t="shared" si="274"/>
        <v/>
      </c>
      <c r="F806" s="72" t="str">
        <f t="shared" si="275"/>
        <v/>
      </c>
      <c r="G806" s="72" t="str">
        <f t="shared" si="276"/>
        <v/>
      </c>
      <c r="H806" s="63" t="str">
        <f t="shared" si="277"/>
        <v/>
      </c>
      <c r="I806" s="63" t="str">
        <f t="shared" si="278"/>
        <v/>
      </c>
      <c r="J806" s="70" t="str">
        <f t="shared" si="279"/>
        <v/>
      </c>
      <c r="K806" s="70" t="str">
        <f t="shared" si="280"/>
        <v/>
      </c>
      <c r="L806" s="122" t="str">
        <f t="shared" si="281"/>
        <v/>
      </c>
      <c r="M806" s="122" t="str">
        <f t="shared" si="282"/>
        <v/>
      </c>
      <c r="N806" s="121" t="str">
        <f>IF(B806&lt;&gt;"",IF(INDEX(ctrlage,B806)=TRUE,Lieferung!$B$15-(YEAR(INDEX(pgebdat,B806))),""),"")</f>
        <v/>
      </c>
      <c r="O806" s="115"/>
      <c r="P806" s="113"/>
      <c r="Q806" s="116"/>
      <c r="R806" s="149"/>
      <c r="S806" s="116"/>
      <c r="T806" s="116"/>
      <c r="U806" s="116"/>
      <c r="V806" s="113"/>
      <c r="W806" s="155" t="str">
        <f t="shared" si="285"/>
        <v/>
      </c>
      <c r="X806" s="26" t="str">
        <f t="shared" si="264"/>
        <v/>
      </c>
      <c r="Y806" s="26" t="str">
        <f t="shared" si="265"/>
        <v/>
      </c>
      <c r="Z806" s="26" t="str">
        <f t="shared" si="266"/>
        <v/>
      </c>
      <c r="AA806" s="26" t="str">
        <f t="shared" si="267"/>
        <v/>
      </c>
      <c r="AB806" s="26" t="str">
        <f t="shared" si="268"/>
        <v/>
      </c>
      <c r="AC806" s="26" t="str">
        <f t="shared" si="269"/>
        <v/>
      </c>
      <c r="AD806" s="26" t="str">
        <f>IF(OR(ISBLANK(U806),ISBLANK(Q806),U806="-"),"",IF(ISNA(MATCH(U806,libtwolang,0)),FALSE,IF(AND(Z806=TRUE,INDEX(codetform,MATCH(Qualifikation!Q806,libtform,0))&gt;=10311000,INDEX(codetform,MATCH(Qualifikation!Q806,libtform,0))&lt;=10319900),IF(AND(INDEX(codetwolang,MATCH(Qualifikation!U806,libtwolang,0))&gt;=1,INDEX(codetwolang,MATCH(Qualifikation!U806,libtwolang,0))&lt;=999),TRUE,FALSE),IF(AND(INDEX(codetwolang,MATCH(Qualifikation!U806,libtwolang,0))&gt;=10,INDEX(codetwolang,MATCH(Qualifikation!U806,libtwolang,0))&lt;=99),FALSE,TRUE))))</f>
        <v/>
      </c>
      <c r="AE806" s="26" t="str">
        <f t="shared" si="283"/>
        <v/>
      </c>
      <c r="AF806" s="62" t="str">
        <f t="shared" si="270"/>
        <v/>
      </c>
    </row>
    <row r="807" spans="1:32" x14ac:dyDescent="0.2">
      <c r="A807" s="46" t="str">
        <f t="shared" si="284"/>
        <v/>
      </c>
      <c r="B807" s="46" t="str">
        <f t="shared" si="271"/>
        <v/>
      </c>
      <c r="C807" s="71" t="str">
        <f t="shared" si="272"/>
        <v/>
      </c>
      <c r="D807" s="62" t="str">
        <f t="shared" si="273"/>
        <v/>
      </c>
      <c r="E807" s="62" t="str">
        <f t="shared" si="274"/>
        <v/>
      </c>
      <c r="F807" s="72" t="str">
        <f t="shared" si="275"/>
        <v/>
      </c>
      <c r="G807" s="72" t="str">
        <f t="shared" si="276"/>
        <v/>
      </c>
      <c r="H807" s="63" t="str">
        <f t="shared" si="277"/>
        <v/>
      </c>
      <c r="I807" s="63" t="str">
        <f t="shared" si="278"/>
        <v/>
      </c>
      <c r="J807" s="70" t="str">
        <f t="shared" si="279"/>
        <v/>
      </c>
      <c r="K807" s="70" t="str">
        <f t="shared" si="280"/>
        <v/>
      </c>
      <c r="L807" s="122" t="str">
        <f t="shared" si="281"/>
        <v/>
      </c>
      <c r="M807" s="122" t="str">
        <f t="shared" si="282"/>
        <v/>
      </c>
      <c r="N807" s="121" t="str">
        <f>IF(B807&lt;&gt;"",IF(INDEX(ctrlage,B807)=TRUE,Lieferung!$B$15-(YEAR(INDEX(pgebdat,B807))),""),"")</f>
        <v/>
      </c>
      <c r="O807" s="115"/>
      <c r="P807" s="113"/>
      <c r="Q807" s="116"/>
      <c r="R807" s="149"/>
      <c r="S807" s="116"/>
      <c r="T807" s="116"/>
      <c r="U807" s="116"/>
      <c r="V807" s="113"/>
      <c r="W807" s="155" t="str">
        <f t="shared" si="285"/>
        <v/>
      </c>
      <c r="X807" s="26" t="str">
        <f t="shared" si="264"/>
        <v/>
      </c>
      <c r="Y807" s="26" t="str">
        <f t="shared" si="265"/>
        <v/>
      </c>
      <c r="Z807" s="26" t="str">
        <f t="shared" si="266"/>
        <v/>
      </c>
      <c r="AA807" s="26" t="str">
        <f t="shared" si="267"/>
        <v/>
      </c>
      <c r="AB807" s="26" t="str">
        <f t="shared" si="268"/>
        <v/>
      </c>
      <c r="AC807" s="26" t="str">
        <f t="shared" si="269"/>
        <v/>
      </c>
      <c r="AD807" s="26" t="str">
        <f>IF(OR(ISBLANK(U807),ISBLANK(Q807),U807="-"),"",IF(ISNA(MATCH(U807,libtwolang,0)),FALSE,IF(AND(Z807=TRUE,INDEX(codetform,MATCH(Qualifikation!Q807,libtform,0))&gt;=10311000,INDEX(codetform,MATCH(Qualifikation!Q807,libtform,0))&lt;=10319900),IF(AND(INDEX(codetwolang,MATCH(Qualifikation!U807,libtwolang,0))&gt;=1,INDEX(codetwolang,MATCH(Qualifikation!U807,libtwolang,0))&lt;=999),TRUE,FALSE),IF(AND(INDEX(codetwolang,MATCH(Qualifikation!U807,libtwolang,0))&gt;=10,INDEX(codetwolang,MATCH(Qualifikation!U807,libtwolang,0))&lt;=99),FALSE,TRUE))))</f>
        <v/>
      </c>
      <c r="AE807" s="26" t="str">
        <f t="shared" si="283"/>
        <v/>
      </c>
      <c r="AF807" s="62" t="str">
        <f t="shared" si="270"/>
        <v/>
      </c>
    </row>
    <row r="808" spans="1:32" x14ac:dyDescent="0.2">
      <c r="A808" s="46" t="str">
        <f t="shared" si="284"/>
        <v/>
      </c>
      <c r="B808" s="46" t="str">
        <f t="shared" si="271"/>
        <v/>
      </c>
      <c r="C808" s="71" t="str">
        <f t="shared" si="272"/>
        <v/>
      </c>
      <c r="D808" s="62" t="str">
        <f t="shared" si="273"/>
        <v/>
      </c>
      <c r="E808" s="62" t="str">
        <f t="shared" si="274"/>
        <v/>
      </c>
      <c r="F808" s="72" t="str">
        <f t="shared" si="275"/>
        <v/>
      </c>
      <c r="G808" s="72" t="str">
        <f t="shared" si="276"/>
        <v/>
      </c>
      <c r="H808" s="63" t="str">
        <f t="shared" si="277"/>
        <v/>
      </c>
      <c r="I808" s="63" t="str">
        <f t="shared" si="278"/>
        <v/>
      </c>
      <c r="J808" s="70" t="str">
        <f t="shared" si="279"/>
        <v/>
      </c>
      <c r="K808" s="70" t="str">
        <f t="shared" si="280"/>
        <v/>
      </c>
      <c r="L808" s="122" t="str">
        <f t="shared" si="281"/>
        <v/>
      </c>
      <c r="M808" s="122" t="str">
        <f t="shared" si="282"/>
        <v/>
      </c>
      <c r="N808" s="121" t="str">
        <f>IF(B808&lt;&gt;"",IF(INDEX(ctrlage,B808)=TRUE,Lieferung!$B$15-(YEAR(INDEX(pgebdat,B808))),""),"")</f>
        <v/>
      </c>
      <c r="O808" s="115"/>
      <c r="P808" s="113"/>
      <c r="Q808" s="116"/>
      <c r="R808" s="149"/>
      <c r="S808" s="116"/>
      <c r="T808" s="116"/>
      <c r="U808" s="116"/>
      <c r="V808" s="113"/>
      <c r="W808" s="155" t="str">
        <f t="shared" si="285"/>
        <v/>
      </c>
      <c r="X808" s="26" t="str">
        <f t="shared" si="264"/>
        <v/>
      </c>
      <c r="Y808" s="26" t="str">
        <f t="shared" si="265"/>
        <v/>
      </c>
      <c r="Z808" s="26" t="str">
        <f t="shared" si="266"/>
        <v/>
      </c>
      <c r="AA808" s="26" t="str">
        <f t="shared" si="267"/>
        <v/>
      </c>
      <c r="AB808" s="26" t="str">
        <f t="shared" si="268"/>
        <v/>
      </c>
      <c r="AC808" s="26" t="str">
        <f t="shared" si="269"/>
        <v/>
      </c>
      <c r="AD808" s="26" t="str">
        <f>IF(OR(ISBLANK(U808),ISBLANK(Q808),U808="-"),"",IF(ISNA(MATCH(U808,libtwolang,0)),FALSE,IF(AND(Z808=TRUE,INDEX(codetform,MATCH(Qualifikation!Q808,libtform,0))&gt;=10311000,INDEX(codetform,MATCH(Qualifikation!Q808,libtform,0))&lt;=10319900),IF(AND(INDEX(codetwolang,MATCH(Qualifikation!U808,libtwolang,0))&gt;=1,INDEX(codetwolang,MATCH(Qualifikation!U808,libtwolang,0))&lt;=999),TRUE,FALSE),IF(AND(INDEX(codetwolang,MATCH(Qualifikation!U808,libtwolang,0))&gt;=10,INDEX(codetwolang,MATCH(Qualifikation!U808,libtwolang,0))&lt;=99),FALSE,TRUE))))</f>
        <v/>
      </c>
      <c r="AE808" s="26" t="str">
        <f t="shared" si="283"/>
        <v/>
      </c>
      <c r="AF808" s="62" t="str">
        <f t="shared" si="270"/>
        <v/>
      </c>
    </row>
    <row r="809" spans="1:32" x14ac:dyDescent="0.2">
      <c r="A809" s="46" t="str">
        <f t="shared" si="284"/>
        <v/>
      </c>
      <c r="B809" s="46" t="str">
        <f t="shared" si="271"/>
        <v/>
      </c>
      <c r="C809" s="71" t="str">
        <f t="shared" si="272"/>
        <v/>
      </c>
      <c r="D809" s="62" t="str">
        <f t="shared" si="273"/>
        <v/>
      </c>
      <c r="E809" s="62" t="str">
        <f t="shared" si="274"/>
        <v/>
      </c>
      <c r="F809" s="72" t="str">
        <f t="shared" si="275"/>
        <v/>
      </c>
      <c r="G809" s="72" t="str">
        <f t="shared" si="276"/>
        <v/>
      </c>
      <c r="H809" s="63" t="str">
        <f t="shared" si="277"/>
        <v/>
      </c>
      <c r="I809" s="63" t="str">
        <f t="shared" si="278"/>
        <v/>
      </c>
      <c r="J809" s="70" t="str">
        <f t="shared" si="279"/>
        <v/>
      </c>
      <c r="K809" s="70" t="str">
        <f t="shared" si="280"/>
        <v/>
      </c>
      <c r="L809" s="122" t="str">
        <f t="shared" si="281"/>
        <v/>
      </c>
      <c r="M809" s="122" t="str">
        <f t="shared" si="282"/>
        <v/>
      </c>
      <c r="N809" s="121" t="str">
        <f>IF(B809&lt;&gt;"",IF(INDEX(ctrlage,B809)=TRUE,Lieferung!$B$15-(YEAR(INDEX(pgebdat,B809))),""),"")</f>
        <v/>
      </c>
      <c r="O809" s="115"/>
      <c r="P809" s="113"/>
      <c r="Q809" s="116"/>
      <c r="R809" s="149"/>
      <c r="S809" s="116"/>
      <c r="T809" s="116"/>
      <c r="U809" s="116"/>
      <c r="V809" s="113"/>
      <c r="W809" s="155" t="str">
        <f t="shared" si="285"/>
        <v/>
      </c>
      <c r="X809" s="26" t="str">
        <f t="shared" si="264"/>
        <v/>
      </c>
      <c r="Y809" s="26" t="str">
        <f t="shared" si="265"/>
        <v/>
      </c>
      <c r="Z809" s="26" t="str">
        <f t="shared" si="266"/>
        <v/>
      </c>
      <c r="AA809" s="26" t="str">
        <f t="shared" si="267"/>
        <v/>
      </c>
      <c r="AB809" s="26" t="str">
        <f t="shared" si="268"/>
        <v/>
      </c>
      <c r="AC809" s="26" t="str">
        <f t="shared" si="269"/>
        <v/>
      </c>
      <c r="AD809" s="26" t="str">
        <f>IF(OR(ISBLANK(U809),ISBLANK(Q809),U809="-"),"",IF(ISNA(MATCH(U809,libtwolang,0)),FALSE,IF(AND(Z809=TRUE,INDEX(codetform,MATCH(Qualifikation!Q809,libtform,0))&gt;=10311000,INDEX(codetform,MATCH(Qualifikation!Q809,libtform,0))&lt;=10319900),IF(AND(INDEX(codetwolang,MATCH(Qualifikation!U809,libtwolang,0))&gt;=1,INDEX(codetwolang,MATCH(Qualifikation!U809,libtwolang,0))&lt;=999),TRUE,FALSE),IF(AND(INDEX(codetwolang,MATCH(Qualifikation!U809,libtwolang,0))&gt;=10,INDEX(codetwolang,MATCH(Qualifikation!U809,libtwolang,0))&lt;=99),FALSE,TRUE))))</f>
        <v/>
      </c>
      <c r="AE809" s="26" t="str">
        <f t="shared" si="283"/>
        <v/>
      </c>
      <c r="AF809" s="62" t="str">
        <f t="shared" si="270"/>
        <v/>
      </c>
    </row>
    <row r="810" spans="1:32" x14ac:dyDescent="0.2">
      <c r="A810" s="46" t="str">
        <f t="shared" si="284"/>
        <v/>
      </c>
      <c r="B810" s="46" t="str">
        <f t="shared" si="271"/>
        <v/>
      </c>
      <c r="C810" s="71" t="str">
        <f t="shared" si="272"/>
        <v/>
      </c>
      <c r="D810" s="62" t="str">
        <f t="shared" si="273"/>
        <v/>
      </c>
      <c r="E810" s="62" t="str">
        <f t="shared" si="274"/>
        <v/>
      </c>
      <c r="F810" s="72" t="str">
        <f t="shared" si="275"/>
        <v/>
      </c>
      <c r="G810" s="72" t="str">
        <f t="shared" si="276"/>
        <v/>
      </c>
      <c r="H810" s="63" t="str">
        <f t="shared" si="277"/>
        <v/>
      </c>
      <c r="I810" s="63" t="str">
        <f t="shared" si="278"/>
        <v/>
      </c>
      <c r="J810" s="70" t="str">
        <f t="shared" si="279"/>
        <v/>
      </c>
      <c r="K810" s="70" t="str">
        <f t="shared" si="280"/>
        <v/>
      </c>
      <c r="L810" s="122" t="str">
        <f t="shared" si="281"/>
        <v/>
      </c>
      <c r="M810" s="122" t="str">
        <f t="shared" si="282"/>
        <v/>
      </c>
      <c r="N810" s="121" t="str">
        <f>IF(B810&lt;&gt;"",IF(INDEX(ctrlage,B810)=TRUE,Lieferung!$B$15-(YEAR(INDEX(pgebdat,B810))),""),"")</f>
        <v/>
      </c>
      <c r="O810" s="115"/>
      <c r="P810" s="113"/>
      <c r="Q810" s="116"/>
      <c r="R810" s="149"/>
      <c r="S810" s="116"/>
      <c r="T810" s="116"/>
      <c r="U810" s="116"/>
      <c r="V810" s="113"/>
      <c r="W810" s="155" t="str">
        <f t="shared" si="285"/>
        <v/>
      </c>
      <c r="X810" s="26" t="str">
        <f t="shared" si="264"/>
        <v/>
      </c>
      <c r="Y810" s="26" t="str">
        <f t="shared" si="265"/>
        <v/>
      </c>
      <c r="Z810" s="26" t="str">
        <f t="shared" si="266"/>
        <v/>
      </c>
      <c r="AA810" s="26" t="str">
        <f t="shared" si="267"/>
        <v/>
      </c>
      <c r="AB810" s="26" t="str">
        <f t="shared" si="268"/>
        <v/>
      </c>
      <c r="AC810" s="26" t="str">
        <f t="shared" si="269"/>
        <v/>
      </c>
      <c r="AD810" s="26" t="str">
        <f>IF(OR(ISBLANK(U810),ISBLANK(Q810),U810="-"),"",IF(ISNA(MATCH(U810,libtwolang,0)),FALSE,IF(AND(Z810=TRUE,INDEX(codetform,MATCH(Qualifikation!Q810,libtform,0))&gt;=10311000,INDEX(codetform,MATCH(Qualifikation!Q810,libtform,0))&lt;=10319900),IF(AND(INDEX(codetwolang,MATCH(Qualifikation!U810,libtwolang,0))&gt;=1,INDEX(codetwolang,MATCH(Qualifikation!U810,libtwolang,0))&lt;=999),TRUE,FALSE),IF(AND(INDEX(codetwolang,MATCH(Qualifikation!U810,libtwolang,0))&gt;=10,INDEX(codetwolang,MATCH(Qualifikation!U810,libtwolang,0))&lt;=99),FALSE,TRUE))))</f>
        <v/>
      </c>
      <c r="AE810" s="26" t="str">
        <f t="shared" si="283"/>
        <v/>
      </c>
      <c r="AF810" s="62" t="str">
        <f t="shared" si="270"/>
        <v/>
      </c>
    </row>
    <row r="811" spans="1:32" x14ac:dyDescent="0.2">
      <c r="A811" s="46" t="str">
        <f t="shared" si="284"/>
        <v/>
      </c>
      <c r="B811" s="46" t="str">
        <f t="shared" si="271"/>
        <v/>
      </c>
      <c r="C811" s="71" t="str">
        <f t="shared" si="272"/>
        <v/>
      </c>
      <c r="D811" s="62" t="str">
        <f t="shared" si="273"/>
        <v/>
      </c>
      <c r="E811" s="62" t="str">
        <f t="shared" si="274"/>
        <v/>
      </c>
      <c r="F811" s="72" t="str">
        <f t="shared" si="275"/>
        <v/>
      </c>
      <c r="G811" s="72" t="str">
        <f t="shared" si="276"/>
        <v/>
      </c>
      <c r="H811" s="63" t="str">
        <f t="shared" si="277"/>
        <v/>
      </c>
      <c r="I811" s="63" t="str">
        <f t="shared" si="278"/>
        <v/>
      </c>
      <c r="J811" s="70" t="str">
        <f t="shared" si="279"/>
        <v/>
      </c>
      <c r="K811" s="70" t="str">
        <f t="shared" si="280"/>
        <v/>
      </c>
      <c r="L811" s="122" t="str">
        <f t="shared" si="281"/>
        <v/>
      </c>
      <c r="M811" s="122" t="str">
        <f t="shared" si="282"/>
        <v/>
      </c>
      <c r="N811" s="121" t="str">
        <f>IF(B811&lt;&gt;"",IF(INDEX(ctrlage,B811)=TRUE,Lieferung!$B$15-(YEAR(INDEX(pgebdat,B811))),""),"")</f>
        <v/>
      </c>
      <c r="O811" s="115"/>
      <c r="P811" s="113"/>
      <c r="Q811" s="116"/>
      <c r="R811" s="149"/>
      <c r="S811" s="116"/>
      <c r="T811" s="116"/>
      <c r="U811" s="116"/>
      <c r="V811" s="113"/>
      <c r="W811" s="155" t="str">
        <f t="shared" si="285"/>
        <v/>
      </c>
      <c r="X811" s="26" t="str">
        <f t="shared" si="264"/>
        <v/>
      </c>
      <c r="Y811" s="26" t="str">
        <f t="shared" si="265"/>
        <v/>
      </c>
      <c r="Z811" s="26" t="str">
        <f t="shared" si="266"/>
        <v/>
      </c>
      <c r="AA811" s="26" t="str">
        <f t="shared" si="267"/>
        <v/>
      </c>
      <c r="AB811" s="26" t="str">
        <f t="shared" si="268"/>
        <v/>
      </c>
      <c r="AC811" s="26" t="str">
        <f t="shared" si="269"/>
        <v/>
      </c>
      <c r="AD811" s="26" t="str">
        <f>IF(OR(ISBLANK(U811),ISBLANK(Q811),U811="-"),"",IF(ISNA(MATCH(U811,libtwolang,0)),FALSE,IF(AND(Z811=TRUE,INDEX(codetform,MATCH(Qualifikation!Q811,libtform,0))&gt;=10311000,INDEX(codetform,MATCH(Qualifikation!Q811,libtform,0))&lt;=10319900),IF(AND(INDEX(codetwolang,MATCH(Qualifikation!U811,libtwolang,0))&gt;=1,INDEX(codetwolang,MATCH(Qualifikation!U811,libtwolang,0))&lt;=999),TRUE,FALSE),IF(AND(INDEX(codetwolang,MATCH(Qualifikation!U811,libtwolang,0))&gt;=10,INDEX(codetwolang,MATCH(Qualifikation!U811,libtwolang,0))&lt;=99),FALSE,TRUE))))</f>
        <v/>
      </c>
      <c r="AE811" s="26" t="str">
        <f t="shared" si="283"/>
        <v/>
      </c>
      <c r="AF811" s="62" t="str">
        <f t="shared" si="270"/>
        <v/>
      </c>
    </row>
    <row r="812" spans="1:32" x14ac:dyDescent="0.2">
      <c r="A812" s="46" t="str">
        <f t="shared" si="284"/>
        <v/>
      </c>
      <c r="B812" s="46" t="str">
        <f t="shared" si="271"/>
        <v/>
      </c>
      <c r="C812" s="71" t="str">
        <f t="shared" si="272"/>
        <v/>
      </c>
      <c r="D812" s="62" t="str">
        <f t="shared" si="273"/>
        <v/>
      </c>
      <c r="E812" s="62" t="str">
        <f t="shared" si="274"/>
        <v/>
      </c>
      <c r="F812" s="72" t="str">
        <f t="shared" si="275"/>
        <v/>
      </c>
      <c r="G812" s="72" t="str">
        <f t="shared" si="276"/>
        <v/>
      </c>
      <c r="H812" s="63" t="str">
        <f t="shared" si="277"/>
        <v/>
      </c>
      <c r="I812" s="63" t="str">
        <f t="shared" si="278"/>
        <v/>
      </c>
      <c r="J812" s="70" t="str">
        <f t="shared" si="279"/>
        <v/>
      </c>
      <c r="K812" s="70" t="str">
        <f t="shared" si="280"/>
        <v/>
      </c>
      <c r="L812" s="122" t="str">
        <f t="shared" si="281"/>
        <v/>
      </c>
      <c r="M812" s="122" t="str">
        <f t="shared" si="282"/>
        <v/>
      </c>
      <c r="N812" s="121" t="str">
        <f>IF(B812&lt;&gt;"",IF(INDEX(ctrlage,B812)=TRUE,Lieferung!$B$15-(YEAR(INDEX(pgebdat,B812))),""),"")</f>
        <v/>
      </c>
      <c r="O812" s="115"/>
      <c r="P812" s="113"/>
      <c r="Q812" s="116"/>
      <c r="R812" s="149"/>
      <c r="S812" s="116"/>
      <c r="T812" s="116"/>
      <c r="U812" s="116"/>
      <c r="V812" s="113"/>
      <c r="W812" s="155" t="str">
        <f t="shared" si="285"/>
        <v/>
      </c>
      <c r="X812" s="26" t="str">
        <f t="shared" ref="X812:X875" si="286">IF(ISBLANK(O812),"",IF(OR(ISNA(MATCH(O812,persid,0)),O812="-"),FALSE,TRUE))</f>
        <v/>
      </c>
      <c r="Y812" s="26" t="str">
        <f t="shared" ref="Y812:Y875" si="287">IF(ISBLANK(P812),"",IF(OR(ISNA(MATCH(P812,libinst,0)),P812="-"),FALSE,TRUE))</f>
        <v/>
      </c>
      <c r="Z812" s="26" t="str">
        <f t="shared" ref="Z812:Z875" si="288">IF(ISBLANK(Q812),"",IF(OR(ISNA(MATCH(Q812,libtform,0)),Q812="-"),FALSE,TRUE))</f>
        <v/>
      </c>
      <c r="AA812" s="26" t="str">
        <f t="shared" ref="AA812:AA875" si="289">IF(ISBLANK(R812),"",IF(AND(R812 &gt; DATE(1925,1,1),R812 &lt; DATE(2100,1,1)),TRUE,FALSE))</f>
        <v/>
      </c>
      <c r="AB812" s="26" t="str">
        <f t="shared" ref="AB812:AB875" si="290">IF(ISBLANK(S812),"",IF(AND(S812 &gt;=1,S812 &lt;=9),TRUE,FALSE))</f>
        <v/>
      </c>
      <c r="AC812" s="26" t="str">
        <f t="shared" ref="AC812:AC875" si="291">IF(ISBLANK(T812),"",IF(OR(ISNA(MATCH(T812,libresult,0)),T812="-"),FALSE,TRUE))</f>
        <v/>
      </c>
      <c r="AD812" s="26" t="str">
        <f>IF(OR(ISBLANK(U812),ISBLANK(Q812),U812="-"),"",IF(ISNA(MATCH(U812,libtwolang,0)),FALSE,IF(AND(Z812=TRUE,INDEX(codetform,MATCH(Qualifikation!Q812,libtform,0))&gt;=10311000,INDEX(codetform,MATCH(Qualifikation!Q812,libtform,0))&lt;=10319900),IF(AND(INDEX(codetwolang,MATCH(Qualifikation!U812,libtwolang,0))&gt;=1,INDEX(codetwolang,MATCH(Qualifikation!U812,libtwolang,0))&lt;=999),TRUE,FALSE),IF(AND(INDEX(codetwolang,MATCH(Qualifikation!U812,libtwolang,0))&gt;=10,INDEX(codetwolang,MATCH(Qualifikation!U812,libtwolang,0))&lt;=99),FALSE,TRUE))))</f>
        <v/>
      </c>
      <c r="AE812" s="26" t="str">
        <f t="shared" si="283"/>
        <v/>
      </c>
      <c r="AF812" s="62" t="str">
        <f t="shared" ref="AF812:AF875" si="292">IF(A812="","",1)</f>
        <v/>
      </c>
    </row>
    <row r="813" spans="1:32" x14ac:dyDescent="0.2">
      <c r="A813" s="46" t="str">
        <f t="shared" si="284"/>
        <v/>
      </c>
      <c r="B813" s="46" t="str">
        <f t="shared" si="271"/>
        <v/>
      </c>
      <c r="C813" s="71" t="str">
        <f t="shared" si="272"/>
        <v/>
      </c>
      <c r="D813" s="62" t="str">
        <f t="shared" si="273"/>
        <v/>
      </c>
      <c r="E813" s="62" t="str">
        <f t="shared" si="274"/>
        <v/>
      </c>
      <c r="F813" s="72" t="str">
        <f t="shared" si="275"/>
        <v/>
      </c>
      <c r="G813" s="72" t="str">
        <f t="shared" si="276"/>
        <v/>
      </c>
      <c r="H813" s="63" t="str">
        <f t="shared" si="277"/>
        <v/>
      </c>
      <c r="I813" s="63" t="str">
        <f t="shared" si="278"/>
        <v/>
      </c>
      <c r="J813" s="70" t="str">
        <f t="shared" si="279"/>
        <v/>
      </c>
      <c r="K813" s="70" t="str">
        <f t="shared" si="280"/>
        <v/>
      </c>
      <c r="L813" s="122" t="str">
        <f t="shared" si="281"/>
        <v/>
      </c>
      <c r="M813" s="122" t="str">
        <f t="shared" si="282"/>
        <v/>
      </c>
      <c r="N813" s="121" t="str">
        <f>IF(B813&lt;&gt;"",IF(INDEX(ctrlage,B813)=TRUE,Lieferung!$B$15-(YEAR(INDEX(pgebdat,B813))),""),"")</f>
        <v/>
      </c>
      <c r="O813" s="115"/>
      <c r="P813" s="113"/>
      <c r="Q813" s="116"/>
      <c r="R813" s="149"/>
      <c r="S813" s="116"/>
      <c r="T813" s="116"/>
      <c r="U813" s="116"/>
      <c r="V813" s="113"/>
      <c r="W813" s="155" t="str">
        <f t="shared" si="285"/>
        <v/>
      </c>
      <c r="X813" s="26" t="str">
        <f t="shared" si="286"/>
        <v/>
      </c>
      <c r="Y813" s="26" t="str">
        <f t="shared" si="287"/>
        <v/>
      </c>
      <c r="Z813" s="26" t="str">
        <f t="shared" si="288"/>
        <v/>
      </c>
      <c r="AA813" s="26" t="str">
        <f t="shared" si="289"/>
        <v/>
      </c>
      <c r="AB813" s="26" t="str">
        <f t="shared" si="290"/>
        <v/>
      </c>
      <c r="AC813" s="26" t="str">
        <f t="shared" si="291"/>
        <v/>
      </c>
      <c r="AD813" s="26" t="str">
        <f>IF(OR(ISBLANK(U813),ISBLANK(Q813),U813="-"),"",IF(ISNA(MATCH(U813,libtwolang,0)),FALSE,IF(AND(Z813=TRUE,INDEX(codetform,MATCH(Qualifikation!Q813,libtform,0))&gt;=10311000,INDEX(codetform,MATCH(Qualifikation!Q813,libtform,0))&lt;=10319900),IF(AND(INDEX(codetwolang,MATCH(Qualifikation!U813,libtwolang,0))&gt;=1,INDEX(codetwolang,MATCH(Qualifikation!U813,libtwolang,0))&lt;=999),TRUE,FALSE),IF(AND(INDEX(codetwolang,MATCH(Qualifikation!U813,libtwolang,0))&gt;=10,INDEX(codetwolang,MATCH(Qualifikation!U813,libtwolang,0))&lt;=99),FALSE,TRUE))))</f>
        <v/>
      </c>
      <c r="AE813" s="26" t="str">
        <f t="shared" si="283"/>
        <v/>
      </c>
      <c r="AF813" s="62" t="str">
        <f t="shared" si="292"/>
        <v/>
      </c>
    </row>
    <row r="814" spans="1:32" x14ac:dyDescent="0.2">
      <c r="A814" s="46" t="str">
        <f t="shared" si="284"/>
        <v/>
      </c>
      <c r="B814" s="46" t="str">
        <f t="shared" si="271"/>
        <v/>
      </c>
      <c r="C814" s="71" t="str">
        <f t="shared" si="272"/>
        <v/>
      </c>
      <c r="D814" s="62" t="str">
        <f t="shared" si="273"/>
        <v/>
      </c>
      <c r="E814" s="62" t="str">
        <f t="shared" si="274"/>
        <v/>
      </c>
      <c r="F814" s="72" t="str">
        <f t="shared" si="275"/>
        <v/>
      </c>
      <c r="G814" s="72" t="str">
        <f t="shared" si="276"/>
        <v/>
      </c>
      <c r="H814" s="63" t="str">
        <f t="shared" si="277"/>
        <v/>
      </c>
      <c r="I814" s="63" t="str">
        <f t="shared" si="278"/>
        <v/>
      </c>
      <c r="J814" s="70" t="str">
        <f t="shared" si="279"/>
        <v/>
      </c>
      <c r="K814" s="70" t="str">
        <f t="shared" si="280"/>
        <v/>
      </c>
      <c r="L814" s="122" t="str">
        <f t="shared" si="281"/>
        <v/>
      </c>
      <c r="M814" s="122" t="str">
        <f t="shared" si="282"/>
        <v/>
      </c>
      <c r="N814" s="121" t="str">
        <f>IF(B814&lt;&gt;"",IF(INDEX(ctrlage,B814)=TRUE,Lieferung!$B$15-(YEAR(INDEX(pgebdat,B814))),""),"")</f>
        <v/>
      </c>
      <c r="O814" s="115"/>
      <c r="P814" s="113"/>
      <c r="Q814" s="116"/>
      <c r="R814" s="149"/>
      <c r="S814" s="116"/>
      <c r="T814" s="116"/>
      <c r="U814" s="116"/>
      <c r="V814" s="113"/>
      <c r="W814" s="155" t="str">
        <f t="shared" si="285"/>
        <v/>
      </c>
      <c r="X814" s="26" t="str">
        <f t="shared" si="286"/>
        <v/>
      </c>
      <c r="Y814" s="26" t="str">
        <f t="shared" si="287"/>
        <v/>
      </c>
      <c r="Z814" s="26" t="str">
        <f t="shared" si="288"/>
        <v/>
      </c>
      <c r="AA814" s="26" t="str">
        <f t="shared" si="289"/>
        <v/>
      </c>
      <c r="AB814" s="26" t="str">
        <f t="shared" si="290"/>
        <v/>
      </c>
      <c r="AC814" s="26" t="str">
        <f t="shared" si="291"/>
        <v/>
      </c>
      <c r="AD814" s="26" t="str">
        <f>IF(OR(ISBLANK(U814),ISBLANK(Q814),U814="-"),"",IF(ISNA(MATCH(U814,libtwolang,0)),FALSE,IF(AND(Z814=TRUE,INDEX(codetform,MATCH(Qualifikation!Q814,libtform,0))&gt;=10311000,INDEX(codetform,MATCH(Qualifikation!Q814,libtform,0))&lt;=10319900),IF(AND(INDEX(codetwolang,MATCH(Qualifikation!U814,libtwolang,0))&gt;=1,INDEX(codetwolang,MATCH(Qualifikation!U814,libtwolang,0))&lt;=999),TRUE,FALSE),IF(AND(INDEX(codetwolang,MATCH(Qualifikation!U814,libtwolang,0))&gt;=10,INDEX(codetwolang,MATCH(Qualifikation!U814,libtwolang,0))&lt;=99),FALSE,TRUE))))</f>
        <v/>
      </c>
      <c r="AE814" s="26" t="str">
        <f t="shared" si="283"/>
        <v/>
      </c>
      <c r="AF814" s="62" t="str">
        <f t="shared" si="292"/>
        <v/>
      </c>
    </row>
    <row r="815" spans="1:32" x14ac:dyDescent="0.2">
      <c r="A815" s="46" t="str">
        <f t="shared" si="284"/>
        <v/>
      </c>
      <c r="B815" s="46" t="str">
        <f t="shared" si="271"/>
        <v/>
      </c>
      <c r="C815" s="71" t="str">
        <f t="shared" si="272"/>
        <v/>
      </c>
      <c r="D815" s="62" t="str">
        <f t="shared" si="273"/>
        <v/>
      </c>
      <c r="E815" s="62" t="str">
        <f t="shared" si="274"/>
        <v/>
      </c>
      <c r="F815" s="72" t="str">
        <f t="shared" si="275"/>
        <v/>
      </c>
      <c r="G815" s="72" t="str">
        <f t="shared" si="276"/>
        <v/>
      </c>
      <c r="H815" s="63" t="str">
        <f t="shared" si="277"/>
        <v/>
      </c>
      <c r="I815" s="63" t="str">
        <f t="shared" si="278"/>
        <v/>
      </c>
      <c r="J815" s="70" t="str">
        <f t="shared" si="279"/>
        <v/>
      </c>
      <c r="K815" s="70" t="str">
        <f t="shared" si="280"/>
        <v/>
      </c>
      <c r="L815" s="122" t="str">
        <f t="shared" si="281"/>
        <v/>
      </c>
      <c r="M815" s="122" t="str">
        <f t="shared" si="282"/>
        <v/>
      </c>
      <c r="N815" s="121" t="str">
        <f>IF(B815&lt;&gt;"",IF(INDEX(ctrlage,B815)=TRUE,Lieferung!$B$15-(YEAR(INDEX(pgebdat,B815))),""),"")</f>
        <v/>
      </c>
      <c r="O815" s="115"/>
      <c r="P815" s="113"/>
      <c r="Q815" s="116"/>
      <c r="R815" s="149"/>
      <c r="S815" s="116"/>
      <c r="T815" s="116"/>
      <c r="U815" s="116"/>
      <c r="V815" s="113"/>
      <c r="W815" s="155" t="str">
        <f t="shared" si="285"/>
        <v/>
      </c>
      <c r="X815" s="26" t="str">
        <f t="shared" si="286"/>
        <v/>
      </c>
      <c r="Y815" s="26" t="str">
        <f t="shared" si="287"/>
        <v/>
      </c>
      <c r="Z815" s="26" t="str">
        <f t="shared" si="288"/>
        <v/>
      </c>
      <c r="AA815" s="26" t="str">
        <f t="shared" si="289"/>
        <v/>
      </c>
      <c r="AB815" s="26" t="str">
        <f t="shared" si="290"/>
        <v/>
      </c>
      <c r="AC815" s="26" t="str">
        <f t="shared" si="291"/>
        <v/>
      </c>
      <c r="AD815" s="26" t="str">
        <f>IF(OR(ISBLANK(U815),ISBLANK(Q815),U815="-"),"",IF(ISNA(MATCH(U815,libtwolang,0)),FALSE,IF(AND(Z815=TRUE,INDEX(codetform,MATCH(Qualifikation!Q815,libtform,0))&gt;=10311000,INDEX(codetform,MATCH(Qualifikation!Q815,libtform,0))&lt;=10319900),IF(AND(INDEX(codetwolang,MATCH(Qualifikation!U815,libtwolang,0))&gt;=1,INDEX(codetwolang,MATCH(Qualifikation!U815,libtwolang,0))&lt;=999),TRUE,FALSE),IF(AND(INDEX(codetwolang,MATCH(Qualifikation!U815,libtwolang,0))&gt;=10,INDEX(codetwolang,MATCH(Qualifikation!U815,libtwolang,0))&lt;=99),FALSE,TRUE))))</f>
        <v/>
      </c>
      <c r="AE815" s="26" t="str">
        <f t="shared" si="283"/>
        <v/>
      </c>
      <c r="AF815" s="62" t="str">
        <f t="shared" si="292"/>
        <v/>
      </c>
    </row>
    <row r="816" spans="1:32" x14ac:dyDescent="0.2">
      <c r="A816" s="46" t="str">
        <f t="shared" si="284"/>
        <v/>
      </c>
      <c r="B816" s="46" t="str">
        <f t="shared" si="271"/>
        <v/>
      </c>
      <c r="C816" s="71" t="str">
        <f t="shared" si="272"/>
        <v/>
      </c>
      <c r="D816" s="62" t="str">
        <f t="shared" si="273"/>
        <v/>
      </c>
      <c r="E816" s="62" t="str">
        <f t="shared" si="274"/>
        <v/>
      </c>
      <c r="F816" s="72" t="str">
        <f t="shared" si="275"/>
        <v/>
      </c>
      <c r="G816" s="72" t="str">
        <f t="shared" si="276"/>
        <v/>
      </c>
      <c r="H816" s="63" t="str">
        <f t="shared" si="277"/>
        <v/>
      </c>
      <c r="I816" s="63" t="str">
        <f t="shared" si="278"/>
        <v/>
      </c>
      <c r="J816" s="70" t="str">
        <f t="shared" si="279"/>
        <v/>
      </c>
      <c r="K816" s="70" t="str">
        <f t="shared" si="280"/>
        <v/>
      </c>
      <c r="L816" s="122" t="str">
        <f t="shared" si="281"/>
        <v/>
      </c>
      <c r="M816" s="122" t="str">
        <f t="shared" si="282"/>
        <v/>
      </c>
      <c r="N816" s="121" t="str">
        <f>IF(B816&lt;&gt;"",IF(INDEX(ctrlage,B816)=TRUE,Lieferung!$B$15-(YEAR(INDEX(pgebdat,B816))),""),"")</f>
        <v/>
      </c>
      <c r="O816" s="115"/>
      <c r="P816" s="113"/>
      <c r="Q816" s="116"/>
      <c r="R816" s="149"/>
      <c r="S816" s="116"/>
      <c r="T816" s="116"/>
      <c r="U816" s="116"/>
      <c r="V816" s="113"/>
      <c r="W816" s="155" t="str">
        <f t="shared" si="285"/>
        <v/>
      </c>
      <c r="X816" s="26" t="str">
        <f t="shared" si="286"/>
        <v/>
      </c>
      <c r="Y816" s="26" t="str">
        <f t="shared" si="287"/>
        <v/>
      </c>
      <c r="Z816" s="26" t="str">
        <f t="shared" si="288"/>
        <v/>
      </c>
      <c r="AA816" s="26" t="str">
        <f t="shared" si="289"/>
        <v/>
      </c>
      <c r="AB816" s="26" t="str">
        <f t="shared" si="290"/>
        <v/>
      </c>
      <c r="AC816" s="26" t="str">
        <f t="shared" si="291"/>
        <v/>
      </c>
      <c r="AD816" s="26" t="str">
        <f>IF(OR(ISBLANK(U816),ISBLANK(Q816),U816="-"),"",IF(ISNA(MATCH(U816,libtwolang,0)),FALSE,IF(AND(Z816=TRUE,INDEX(codetform,MATCH(Qualifikation!Q816,libtform,0))&gt;=10311000,INDEX(codetform,MATCH(Qualifikation!Q816,libtform,0))&lt;=10319900),IF(AND(INDEX(codetwolang,MATCH(Qualifikation!U816,libtwolang,0))&gt;=1,INDEX(codetwolang,MATCH(Qualifikation!U816,libtwolang,0))&lt;=999),TRUE,FALSE),IF(AND(INDEX(codetwolang,MATCH(Qualifikation!U816,libtwolang,0))&gt;=10,INDEX(codetwolang,MATCH(Qualifikation!U816,libtwolang,0))&lt;=99),FALSE,TRUE))))</f>
        <v/>
      </c>
      <c r="AE816" s="26" t="str">
        <f t="shared" si="283"/>
        <v/>
      </c>
      <c r="AF816" s="62" t="str">
        <f t="shared" si="292"/>
        <v/>
      </c>
    </row>
    <row r="817" spans="1:32" x14ac:dyDescent="0.2">
      <c r="A817" s="46" t="str">
        <f t="shared" si="284"/>
        <v/>
      </c>
      <c r="B817" s="46" t="str">
        <f t="shared" si="271"/>
        <v/>
      </c>
      <c r="C817" s="71" t="str">
        <f t="shared" si="272"/>
        <v/>
      </c>
      <c r="D817" s="62" t="str">
        <f t="shared" si="273"/>
        <v/>
      </c>
      <c r="E817" s="62" t="str">
        <f t="shared" si="274"/>
        <v/>
      </c>
      <c r="F817" s="72" t="str">
        <f t="shared" si="275"/>
        <v/>
      </c>
      <c r="G817" s="72" t="str">
        <f t="shared" si="276"/>
        <v/>
      </c>
      <c r="H817" s="63" t="str">
        <f t="shared" si="277"/>
        <v/>
      </c>
      <c r="I817" s="63" t="str">
        <f t="shared" si="278"/>
        <v/>
      </c>
      <c r="J817" s="70" t="str">
        <f t="shared" si="279"/>
        <v/>
      </c>
      <c r="K817" s="70" t="str">
        <f t="shared" si="280"/>
        <v/>
      </c>
      <c r="L817" s="122" t="str">
        <f t="shared" si="281"/>
        <v/>
      </c>
      <c r="M817" s="122" t="str">
        <f t="shared" si="282"/>
        <v/>
      </c>
      <c r="N817" s="121" t="str">
        <f>IF(B817&lt;&gt;"",IF(INDEX(ctrlage,B817)=TRUE,Lieferung!$B$15-(YEAR(INDEX(pgebdat,B817))),""),"")</f>
        <v/>
      </c>
      <c r="O817" s="115"/>
      <c r="P817" s="113"/>
      <c r="Q817" s="116"/>
      <c r="R817" s="149"/>
      <c r="S817" s="116"/>
      <c r="T817" s="116"/>
      <c r="U817" s="116"/>
      <c r="V817" s="113"/>
      <c r="W817" s="155" t="str">
        <f t="shared" si="285"/>
        <v/>
      </c>
      <c r="X817" s="26" t="str">
        <f t="shared" si="286"/>
        <v/>
      </c>
      <c r="Y817" s="26" t="str">
        <f t="shared" si="287"/>
        <v/>
      </c>
      <c r="Z817" s="26" t="str">
        <f t="shared" si="288"/>
        <v/>
      </c>
      <c r="AA817" s="26" t="str">
        <f t="shared" si="289"/>
        <v/>
      </c>
      <c r="AB817" s="26" t="str">
        <f t="shared" si="290"/>
        <v/>
      </c>
      <c r="AC817" s="26" t="str">
        <f t="shared" si="291"/>
        <v/>
      </c>
      <c r="AD817" s="26" t="str">
        <f>IF(OR(ISBLANK(U817),ISBLANK(Q817),U817="-"),"",IF(ISNA(MATCH(U817,libtwolang,0)),FALSE,IF(AND(Z817=TRUE,INDEX(codetform,MATCH(Qualifikation!Q817,libtform,0))&gt;=10311000,INDEX(codetform,MATCH(Qualifikation!Q817,libtform,0))&lt;=10319900),IF(AND(INDEX(codetwolang,MATCH(Qualifikation!U817,libtwolang,0))&gt;=1,INDEX(codetwolang,MATCH(Qualifikation!U817,libtwolang,0))&lt;=999),TRUE,FALSE),IF(AND(INDEX(codetwolang,MATCH(Qualifikation!U817,libtwolang,0))&gt;=10,INDEX(codetwolang,MATCH(Qualifikation!U817,libtwolang,0))&lt;=99),FALSE,TRUE))))</f>
        <v/>
      </c>
      <c r="AE817" s="26" t="str">
        <f t="shared" si="283"/>
        <v/>
      </c>
      <c r="AF817" s="62" t="str">
        <f t="shared" si="292"/>
        <v/>
      </c>
    </row>
    <row r="818" spans="1:32" x14ac:dyDescent="0.2">
      <c r="A818" s="46" t="str">
        <f t="shared" si="284"/>
        <v/>
      </c>
      <c r="B818" s="46" t="str">
        <f t="shared" si="271"/>
        <v/>
      </c>
      <c r="C818" s="71" t="str">
        <f t="shared" si="272"/>
        <v/>
      </c>
      <c r="D818" s="62" t="str">
        <f t="shared" si="273"/>
        <v/>
      </c>
      <c r="E818" s="62" t="str">
        <f t="shared" si="274"/>
        <v/>
      </c>
      <c r="F818" s="72" t="str">
        <f t="shared" si="275"/>
        <v/>
      </c>
      <c r="G818" s="72" t="str">
        <f t="shared" si="276"/>
        <v/>
      </c>
      <c r="H818" s="63" t="str">
        <f t="shared" si="277"/>
        <v/>
      </c>
      <c r="I818" s="63" t="str">
        <f t="shared" si="278"/>
        <v/>
      </c>
      <c r="J818" s="70" t="str">
        <f t="shared" si="279"/>
        <v/>
      </c>
      <c r="K818" s="70" t="str">
        <f t="shared" si="280"/>
        <v/>
      </c>
      <c r="L818" s="122" t="str">
        <f t="shared" si="281"/>
        <v/>
      </c>
      <c r="M818" s="122" t="str">
        <f t="shared" si="282"/>
        <v/>
      </c>
      <c r="N818" s="121" t="str">
        <f>IF(B818&lt;&gt;"",IF(INDEX(ctrlage,B818)=TRUE,Lieferung!$B$15-(YEAR(INDEX(pgebdat,B818))),""),"")</f>
        <v/>
      </c>
      <c r="O818" s="115"/>
      <c r="P818" s="113"/>
      <c r="Q818" s="116"/>
      <c r="R818" s="149"/>
      <c r="S818" s="116"/>
      <c r="T818" s="116"/>
      <c r="U818" s="116"/>
      <c r="V818" s="113"/>
      <c r="W818" s="155" t="str">
        <f t="shared" si="285"/>
        <v/>
      </c>
      <c r="X818" s="26" t="str">
        <f t="shared" si="286"/>
        <v/>
      </c>
      <c r="Y818" s="26" t="str">
        <f t="shared" si="287"/>
        <v/>
      </c>
      <c r="Z818" s="26" t="str">
        <f t="shared" si="288"/>
        <v/>
      </c>
      <c r="AA818" s="26" t="str">
        <f t="shared" si="289"/>
        <v/>
      </c>
      <c r="AB818" s="26" t="str">
        <f t="shared" si="290"/>
        <v/>
      </c>
      <c r="AC818" s="26" t="str">
        <f t="shared" si="291"/>
        <v/>
      </c>
      <c r="AD818" s="26" t="str">
        <f>IF(OR(ISBLANK(U818),ISBLANK(Q818),U818="-"),"",IF(ISNA(MATCH(U818,libtwolang,0)),FALSE,IF(AND(Z818=TRUE,INDEX(codetform,MATCH(Qualifikation!Q818,libtform,0))&gt;=10311000,INDEX(codetform,MATCH(Qualifikation!Q818,libtform,0))&lt;=10319900),IF(AND(INDEX(codetwolang,MATCH(Qualifikation!U818,libtwolang,0))&gt;=1,INDEX(codetwolang,MATCH(Qualifikation!U818,libtwolang,0))&lt;=999),TRUE,FALSE),IF(AND(INDEX(codetwolang,MATCH(Qualifikation!U818,libtwolang,0))&gt;=10,INDEX(codetwolang,MATCH(Qualifikation!U818,libtwolang,0))&lt;=99),FALSE,TRUE))))</f>
        <v/>
      </c>
      <c r="AE818" s="26" t="str">
        <f t="shared" si="283"/>
        <v/>
      </c>
      <c r="AF818" s="62" t="str">
        <f t="shared" si="292"/>
        <v/>
      </c>
    </row>
    <row r="819" spans="1:32" x14ac:dyDescent="0.2">
      <c r="A819" s="46" t="str">
        <f t="shared" si="284"/>
        <v/>
      </c>
      <c r="B819" s="46" t="str">
        <f t="shared" si="271"/>
        <v/>
      </c>
      <c r="C819" s="71" t="str">
        <f t="shared" si="272"/>
        <v/>
      </c>
      <c r="D819" s="62" t="str">
        <f t="shared" si="273"/>
        <v/>
      </c>
      <c r="E819" s="62" t="str">
        <f t="shared" si="274"/>
        <v/>
      </c>
      <c r="F819" s="72" t="str">
        <f t="shared" si="275"/>
        <v/>
      </c>
      <c r="G819" s="72" t="str">
        <f t="shared" si="276"/>
        <v/>
      </c>
      <c r="H819" s="63" t="str">
        <f t="shared" si="277"/>
        <v/>
      </c>
      <c r="I819" s="63" t="str">
        <f t="shared" si="278"/>
        <v/>
      </c>
      <c r="J819" s="70" t="str">
        <f t="shared" si="279"/>
        <v/>
      </c>
      <c r="K819" s="70" t="str">
        <f t="shared" si="280"/>
        <v/>
      </c>
      <c r="L819" s="122" t="str">
        <f t="shared" si="281"/>
        <v/>
      </c>
      <c r="M819" s="122" t="str">
        <f t="shared" si="282"/>
        <v/>
      </c>
      <c r="N819" s="121" t="str">
        <f>IF(B819&lt;&gt;"",IF(INDEX(ctrlage,B819)=TRUE,Lieferung!$B$15-(YEAR(INDEX(pgebdat,B819))),""),"")</f>
        <v/>
      </c>
      <c r="O819" s="115"/>
      <c r="P819" s="113"/>
      <c r="Q819" s="116"/>
      <c r="R819" s="149"/>
      <c r="S819" s="116"/>
      <c r="T819" s="116"/>
      <c r="U819" s="116"/>
      <c r="V819" s="113"/>
      <c r="W819" s="155" t="str">
        <f t="shared" si="285"/>
        <v/>
      </c>
      <c r="X819" s="26" t="str">
        <f t="shared" si="286"/>
        <v/>
      </c>
      <c r="Y819" s="26" t="str">
        <f t="shared" si="287"/>
        <v/>
      </c>
      <c r="Z819" s="26" t="str">
        <f t="shared" si="288"/>
        <v/>
      </c>
      <c r="AA819" s="26" t="str">
        <f t="shared" si="289"/>
        <v/>
      </c>
      <c r="AB819" s="26" t="str">
        <f t="shared" si="290"/>
        <v/>
      </c>
      <c r="AC819" s="26" t="str">
        <f t="shared" si="291"/>
        <v/>
      </c>
      <c r="AD819" s="26" t="str">
        <f>IF(OR(ISBLANK(U819),ISBLANK(Q819),U819="-"),"",IF(ISNA(MATCH(U819,libtwolang,0)),FALSE,IF(AND(Z819=TRUE,INDEX(codetform,MATCH(Qualifikation!Q819,libtform,0))&gt;=10311000,INDEX(codetform,MATCH(Qualifikation!Q819,libtform,0))&lt;=10319900),IF(AND(INDEX(codetwolang,MATCH(Qualifikation!U819,libtwolang,0))&gt;=1,INDEX(codetwolang,MATCH(Qualifikation!U819,libtwolang,0))&lt;=999),TRUE,FALSE),IF(AND(INDEX(codetwolang,MATCH(Qualifikation!U819,libtwolang,0))&gt;=10,INDEX(codetwolang,MATCH(Qualifikation!U819,libtwolang,0))&lt;=99),FALSE,TRUE))))</f>
        <v/>
      </c>
      <c r="AE819" s="26" t="str">
        <f t="shared" si="283"/>
        <v/>
      </c>
      <c r="AF819" s="62" t="str">
        <f t="shared" si="292"/>
        <v/>
      </c>
    </row>
    <row r="820" spans="1:32" x14ac:dyDescent="0.2">
      <c r="A820" s="46" t="str">
        <f t="shared" si="284"/>
        <v/>
      </c>
      <c r="B820" s="46" t="str">
        <f t="shared" si="271"/>
        <v/>
      </c>
      <c r="C820" s="71" t="str">
        <f t="shared" si="272"/>
        <v/>
      </c>
      <c r="D820" s="62" t="str">
        <f t="shared" si="273"/>
        <v/>
      </c>
      <c r="E820" s="62" t="str">
        <f t="shared" si="274"/>
        <v/>
      </c>
      <c r="F820" s="72" t="str">
        <f t="shared" si="275"/>
        <v/>
      </c>
      <c r="G820" s="72" t="str">
        <f t="shared" si="276"/>
        <v/>
      </c>
      <c r="H820" s="63" t="str">
        <f t="shared" si="277"/>
        <v/>
      </c>
      <c r="I820" s="63" t="str">
        <f t="shared" si="278"/>
        <v/>
      </c>
      <c r="J820" s="70" t="str">
        <f t="shared" si="279"/>
        <v/>
      </c>
      <c r="K820" s="70" t="str">
        <f t="shared" si="280"/>
        <v/>
      </c>
      <c r="L820" s="122" t="str">
        <f t="shared" si="281"/>
        <v/>
      </c>
      <c r="M820" s="122" t="str">
        <f t="shared" si="282"/>
        <v/>
      </c>
      <c r="N820" s="121" t="str">
        <f>IF(B820&lt;&gt;"",IF(INDEX(ctrlage,B820)=TRUE,Lieferung!$B$15-(YEAR(INDEX(pgebdat,B820))),""),"")</f>
        <v/>
      </c>
      <c r="O820" s="115"/>
      <c r="P820" s="113"/>
      <c r="Q820" s="116"/>
      <c r="R820" s="149"/>
      <c r="S820" s="116"/>
      <c r="T820" s="116"/>
      <c r="U820" s="116"/>
      <c r="V820" s="113"/>
      <c r="W820" s="155" t="str">
        <f t="shared" si="285"/>
        <v/>
      </c>
      <c r="X820" s="26" t="str">
        <f t="shared" si="286"/>
        <v/>
      </c>
      <c r="Y820" s="26" t="str">
        <f t="shared" si="287"/>
        <v/>
      </c>
      <c r="Z820" s="26" t="str">
        <f t="shared" si="288"/>
        <v/>
      </c>
      <c r="AA820" s="26" t="str">
        <f t="shared" si="289"/>
        <v/>
      </c>
      <c r="AB820" s="26" t="str">
        <f t="shared" si="290"/>
        <v/>
      </c>
      <c r="AC820" s="26" t="str">
        <f t="shared" si="291"/>
        <v/>
      </c>
      <c r="AD820" s="26" t="str">
        <f>IF(OR(ISBLANK(U820),ISBLANK(Q820),U820="-"),"",IF(ISNA(MATCH(U820,libtwolang,0)),FALSE,IF(AND(Z820=TRUE,INDEX(codetform,MATCH(Qualifikation!Q820,libtform,0))&gt;=10311000,INDEX(codetform,MATCH(Qualifikation!Q820,libtform,0))&lt;=10319900),IF(AND(INDEX(codetwolang,MATCH(Qualifikation!U820,libtwolang,0))&gt;=1,INDEX(codetwolang,MATCH(Qualifikation!U820,libtwolang,0))&lt;=999),TRUE,FALSE),IF(AND(INDEX(codetwolang,MATCH(Qualifikation!U820,libtwolang,0))&gt;=10,INDEX(codetwolang,MATCH(Qualifikation!U820,libtwolang,0))&lt;=99),FALSE,TRUE))))</f>
        <v/>
      </c>
      <c r="AE820" s="26" t="str">
        <f t="shared" si="283"/>
        <v/>
      </c>
      <c r="AF820" s="62" t="str">
        <f t="shared" si="292"/>
        <v/>
      </c>
    </row>
    <row r="821" spans="1:32" x14ac:dyDescent="0.2">
      <c r="A821" s="46" t="str">
        <f t="shared" si="284"/>
        <v/>
      </c>
      <c r="B821" s="46" t="str">
        <f t="shared" si="271"/>
        <v/>
      </c>
      <c r="C821" s="71" t="str">
        <f t="shared" si="272"/>
        <v/>
      </c>
      <c r="D821" s="62" t="str">
        <f t="shared" si="273"/>
        <v/>
      </c>
      <c r="E821" s="62" t="str">
        <f t="shared" si="274"/>
        <v/>
      </c>
      <c r="F821" s="72" t="str">
        <f t="shared" si="275"/>
        <v/>
      </c>
      <c r="G821" s="72" t="str">
        <f t="shared" si="276"/>
        <v/>
      </c>
      <c r="H821" s="63" t="str">
        <f t="shared" si="277"/>
        <v/>
      </c>
      <c r="I821" s="63" t="str">
        <f t="shared" si="278"/>
        <v/>
      </c>
      <c r="J821" s="70" t="str">
        <f t="shared" si="279"/>
        <v/>
      </c>
      <c r="K821" s="70" t="str">
        <f t="shared" si="280"/>
        <v/>
      </c>
      <c r="L821" s="122" t="str">
        <f t="shared" si="281"/>
        <v/>
      </c>
      <c r="M821" s="122" t="str">
        <f t="shared" si="282"/>
        <v/>
      </c>
      <c r="N821" s="121" t="str">
        <f>IF(B821&lt;&gt;"",IF(INDEX(ctrlage,B821)=TRUE,Lieferung!$B$15-(YEAR(INDEX(pgebdat,B821))),""),"")</f>
        <v/>
      </c>
      <c r="O821" s="115"/>
      <c r="P821" s="113"/>
      <c r="Q821" s="116"/>
      <c r="R821" s="149"/>
      <c r="S821" s="116"/>
      <c r="T821" s="116"/>
      <c r="U821" s="116"/>
      <c r="V821" s="113"/>
      <c r="W821" s="155" t="str">
        <f t="shared" si="285"/>
        <v/>
      </c>
      <c r="X821" s="26" t="str">
        <f t="shared" si="286"/>
        <v/>
      </c>
      <c r="Y821" s="26" t="str">
        <f t="shared" si="287"/>
        <v/>
      </c>
      <c r="Z821" s="26" t="str">
        <f t="shared" si="288"/>
        <v/>
      </c>
      <c r="AA821" s="26" t="str">
        <f t="shared" si="289"/>
        <v/>
      </c>
      <c r="AB821" s="26" t="str">
        <f t="shared" si="290"/>
        <v/>
      </c>
      <c r="AC821" s="26" t="str">
        <f t="shared" si="291"/>
        <v/>
      </c>
      <c r="AD821" s="26" t="str">
        <f>IF(OR(ISBLANK(U821),ISBLANK(Q821),U821="-"),"",IF(ISNA(MATCH(U821,libtwolang,0)),FALSE,IF(AND(Z821=TRUE,INDEX(codetform,MATCH(Qualifikation!Q821,libtform,0))&gt;=10311000,INDEX(codetform,MATCH(Qualifikation!Q821,libtform,0))&lt;=10319900),IF(AND(INDEX(codetwolang,MATCH(Qualifikation!U821,libtwolang,0))&gt;=1,INDEX(codetwolang,MATCH(Qualifikation!U821,libtwolang,0))&lt;=999),TRUE,FALSE),IF(AND(INDEX(codetwolang,MATCH(Qualifikation!U821,libtwolang,0))&gt;=10,INDEX(codetwolang,MATCH(Qualifikation!U821,libtwolang,0))&lt;=99),FALSE,TRUE))))</f>
        <v/>
      </c>
      <c r="AE821" s="26" t="str">
        <f t="shared" si="283"/>
        <v/>
      </c>
      <c r="AF821" s="62" t="str">
        <f t="shared" si="292"/>
        <v/>
      </c>
    </row>
    <row r="822" spans="1:32" x14ac:dyDescent="0.2">
      <c r="A822" s="46" t="str">
        <f t="shared" si="284"/>
        <v/>
      </c>
      <c r="B822" s="46" t="str">
        <f t="shared" si="271"/>
        <v/>
      </c>
      <c r="C822" s="71" t="str">
        <f t="shared" si="272"/>
        <v/>
      </c>
      <c r="D822" s="62" t="str">
        <f t="shared" si="273"/>
        <v/>
      </c>
      <c r="E822" s="62" t="str">
        <f t="shared" si="274"/>
        <v/>
      </c>
      <c r="F822" s="72" t="str">
        <f t="shared" si="275"/>
        <v/>
      </c>
      <c r="G822" s="72" t="str">
        <f t="shared" si="276"/>
        <v/>
      </c>
      <c r="H822" s="63" t="str">
        <f t="shared" si="277"/>
        <v/>
      </c>
      <c r="I822" s="63" t="str">
        <f t="shared" si="278"/>
        <v/>
      </c>
      <c r="J822" s="70" t="str">
        <f t="shared" si="279"/>
        <v/>
      </c>
      <c r="K822" s="70" t="str">
        <f t="shared" si="280"/>
        <v/>
      </c>
      <c r="L822" s="122" t="str">
        <f t="shared" si="281"/>
        <v/>
      </c>
      <c r="M822" s="122" t="str">
        <f t="shared" si="282"/>
        <v/>
      </c>
      <c r="N822" s="121" t="str">
        <f>IF(B822&lt;&gt;"",IF(INDEX(ctrlage,B822)=TRUE,Lieferung!$B$15-(YEAR(INDEX(pgebdat,B822))),""),"")</f>
        <v/>
      </c>
      <c r="O822" s="115"/>
      <c r="P822" s="113"/>
      <c r="Q822" s="116"/>
      <c r="R822" s="149"/>
      <c r="S822" s="116"/>
      <c r="T822" s="116"/>
      <c r="U822" s="116"/>
      <c r="V822" s="113"/>
      <c r="W822" s="155" t="str">
        <f t="shared" si="285"/>
        <v/>
      </c>
      <c r="X822" s="26" t="str">
        <f t="shared" si="286"/>
        <v/>
      </c>
      <c r="Y822" s="26" t="str">
        <f t="shared" si="287"/>
        <v/>
      </c>
      <c r="Z822" s="26" t="str">
        <f t="shared" si="288"/>
        <v/>
      </c>
      <c r="AA822" s="26" t="str">
        <f t="shared" si="289"/>
        <v/>
      </c>
      <c r="AB822" s="26" t="str">
        <f t="shared" si="290"/>
        <v/>
      </c>
      <c r="AC822" s="26" t="str">
        <f t="shared" si="291"/>
        <v/>
      </c>
      <c r="AD822" s="26" t="str">
        <f>IF(OR(ISBLANK(U822),ISBLANK(Q822),U822="-"),"",IF(ISNA(MATCH(U822,libtwolang,0)),FALSE,IF(AND(Z822=TRUE,INDEX(codetform,MATCH(Qualifikation!Q822,libtform,0))&gt;=10311000,INDEX(codetform,MATCH(Qualifikation!Q822,libtform,0))&lt;=10319900),IF(AND(INDEX(codetwolang,MATCH(Qualifikation!U822,libtwolang,0))&gt;=1,INDEX(codetwolang,MATCH(Qualifikation!U822,libtwolang,0))&lt;=999),TRUE,FALSE),IF(AND(INDEX(codetwolang,MATCH(Qualifikation!U822,libtwolang,0))&gt;=10,INDEX(codetwolang,MATCH(Qualifikation!U822,libtwolang,0))&lt;=99),FALSE,TRUE))))</f>
        <v/>
      </c>
      <c r="AE822" s="26" t="str">
        <f t="shared" si="283"/>
        <v/>
      </c>
      <c r="AF822" s="62" t="str">
        <f t="shared" si="292"/>
        <v/>
      </c>
    </row>
    <row r="823" spans="1:32" x14ac:dyDescent="0.2">
      <c r="A823" s="46" t="str">
        <f t="shared" si="284"/>
        <v/>
      </c>
      <c r="B823" s="46" t="str">
        <f t="shared" si="271"/>
        <v/>
      </c>
      <c r="C823" s="71" t="str">
        <f t="shared" si="272"/>
        <v/>
      </c>
      <c r="D823" s="62" t="str">
        <f t="shared" si="273"/>
        <v/>
      </c>
      <c r="E823" s="62" t="str">
        <f t="shared" si="274"/>
        <v/>
      </c>
      <c r="F823" s="72" t="str">
        <f t="shared" si="275"/>
        <v/>
      </c>
      <c r="G823" s="72" t="str">
        <f t="shared" si="276"/>
        <v/>
      </c>
      <c r="H823" s="63" t="str">
        <f t="shared" si="277"/>
        <v/>
      </c>
      <c r="I823" s="63" t="str">
        <f t="shared" si="278"/>
        <v/>
      </c>
      <c r="J823" s="70" t="str">
        <f t="shared" si="279"/>
        <v/>
      </c>
      <c r="K823" s="70" t="str">
        <f t="shared" si="280"/>
        <v/>
      </c>
      <c r="L823" s="122" t="str">
        <f t="shared" si="281"/>
        <v/>
      </c>
      <c r="M823" s="122" t="str">
        <f t="shared" si="282"/>
        <v/>
      </c>
      <c r="N823" s="121" t="str">
        <f>IF(B823&lt;&gt;"",IF(INDEX(ctrlage,B823)=TRUE,Lieferung!$B$15-(YEAR(INDEX(pgebdat,B823))),""),"")</f>
        <v/>
      </c>
      <c r="O823" s="115"/>
      <c r="P823" s="113"/>
      <c r="Q823" s="116"/>
      <c r="R823" s="149"/>
      <c r="S823" s="116"/>
      <c r="T823" s="116"/>
      <c r="U823" s="116"/>
      <c r="V823" s="113"/>
      <c r="W823" s="155" t="str">
        <f t="shared" si="285"/>
        <v/>
      </c>
      <c r="X823" s="26" t="str">
        <f t="shared" si="286"/>
        <v/>
      </c>
      <c r="Y823" s="26" t="str">
        <f t="shared" si="287"/>
        <v/>
      </c>
      <c r="Z823" s="26" t="str">
        <f t="shared" si="288"/>
        <v/>
      </c>
      <c r="AA823" s="26" t="str">
        <f t="shared" si="289"/>
        <v/>
      </c>
      <c r="AB823" s="26" t="str">
        <f t="shared" si="290"/>
        <v/>
      </c>
      <c r="AC823" s="26" t="str">
        <f t="shared" si="291"/>
        <v/>
      </c>
      <c r="AD823" s="26" t="str">
        <f>IF(OR(ISBLANK(U823),ISBLANK(Q823),U823="-"),"",IF(ISNA(MATCH(U823,libtwolang,0)),FALSE,IF(AND(Z823=TRUE,INDEX(codetform,MATCH(Qualifikation!Q823,libtform,0))&gt;=10311000,INDEX(codetform,MATCH(Qualifikation!Q823,libtform,0))&lt;=10319900),IF(AND(INDEX(codetwolang,MATCH(Qualifikation!U823,libtwolang,0))&gt;=1,INDEX(codetwolang,MATCH(Qualifikation!U823,libtwolang,0))&lt;=999),TRUE,FALSE),IF(AND(INDEX(codetwolang,MATCH(Qualifikation!U823,libtwolang,0))&gt;=10,INDEX(codetwolang,MATCH(Qualifikation!U823,libtwolang,0))&lt;=99),FALSE,TRUE))))</f>
        <v/>
      </c>
      <c r="AE823" s="26" t="str">
        <f t="shared" si="283"/>
        <v/>
      </c>
      <c r="AF823" s="62" t="str">
        <f t="shared" si="292"/>
        <v/>
      </c>
    </row>
    <row r="824" spans="1:32" x14ac:dyDescent="0.2">
      <c r="A824" s="46" t="str">
        <f t="shared" si="284"/>
        <v/>
      </c>
      <c r="B824" s="46" t="str">
        <f t="shared" si="271"/>
        <v/>
      </c>
      <c r="C824" s="71" t="str">
        <f t="shared" si="272"/>
        <v/>
      </c>
      <c r="D824" s="62" t="str">
        <f t="shared" si="273"/>
        <v/>
      </c>
      <c r="E824" s="62" t="str">
        <f t="shared" si="274"/>
        <v/>
      </c>
      <c r="F824" s="72" t="str">
        <f t="shared" si="275"/>
        <v/>
      </c>
      <c r="G824" s="72" t="str">
        <f t="shared" si="276"/>
        <v/>
      </c>
      <c r="H824" s="63" t="str">
        <f t="shared" si="277"/>
        <v/>
      </c>
      <c r="I824" s="63" t="str">
        <f t="shared" si="278"/>
        <v/>
      </c>
      <c r="J824" s="70" t="str">
        <f t="shared" si="279"/>
        <v/>
      </c>
      <c r="K824" s="70" t="str">
        <f t="shared" si="280"/>
        <v/>
      </c>
      <c r="L824" s="122" t="str">
        <f t="shared" si="281"/>
        <v/>
      </c>
      <c r="M824" s="122" t="str">
        <f t="shared" si="282"/>
        <v/>
      </c>
      <c r="N824" s="121" t="str">
        <f>IF(B824&lt;&gt;"",IF(INDEX(ctrlage,B824)=TRUE,Lieferung!$B$15-(YEAR(INDEX(pgebdat,B824))),""),"")</f>
        <v/>
      </c>
      <c r="O824" s="115"/>
      <c r="P824" s="113"/>
      <c r="Q824" s="116"/>
      <c r="R824" s="149"/>
      <c r="S824" s="116"/>
      <c r="T824" s="116"/>
      <c r="U824" s="116"/>
      <c r="V824" s="113"/>
      <c r="W824" s="155" t="str">
        <f t="shared" si="285"/>
        <v/>
      </c>
      <c r="X824" s="26" t="str">
        <f t="shared" si="286"/>
        <v/>
      </c>
      <c r="Y824" s="26" t="str">
        <f t="shared" si="287"/>
        <v/>
      </c>
      <c r="Z824" s="26" t="str">
        <f t="shared" si="288"/>
        <v/>
      </c>
      <c r="AA824" s="26" t="str">
        <f t="shared" si="289"/>
        <v/>
      </c>
      <c r="AB824" s="26" t="str">
        <f t="shared" si="290"/>
        <v/>
      </c>
      <c r="AC824" s="26" t="str">
        <f t="shared" si="291"/>
        <v/>
      </c>
      <c r="AD824" s="26" t="str">
        <f>IF(OR(ISBLANK(U824),ISBLANK(Q824),U824="-"),"",IF(ISNA(MATCH(U824,libtwolang,0)),FALSE,IF(AND(Z824=TRUE,INDEX(codetform,MATCH(Qualifikation!Q824,libtform,0))&gt;=10311000,INDEX(codetform,MATCH(Qualifikation!Q824,libtform,0))&lt;=10319900),IF(AND(INDEX(codetwolang,MATCH(Qualifikation!U824,libtwolang,0))&gt;=1,INDEX(codetwolang,MATCH(Qualifikation!U824,libtwolang,0))&lt;=999),TRUE,FALSE),IF(AND(INDEX(codetwolang,MATCH(Qualifikation!U824,libtwolang,0))&gt;=10,INDEX(codetwolang,MATCH(Qualifikation!U824,libtwolang,0))&lt;=99),FALSE,TRUE))))</f>
        <v/>
      </c>
      <c r="AE824" s="26" t="str">
        <f t="shared" si="283"/>
        <v/>
      </c>
      <c r="AF824" s="62" t="str">
        <f t="shared" si="292"/>
        <v/>
      </c>
    </row>
    <row r="825" spans="1:32" x14ac:dyDescent="0.2">
      <c r="A825" s="46" t="str">
        <f t="shared" si="284"/>
        <v/>
      </c>
      <c r="B825" s="46" t="str">
        <f t="shared" si="271"/>
        <v/>
      </c>
      <c r="C825" s="71" t="str">
        <f t="shared" si="272"/>
        <v/>
      </c>
      <c r="D825" s="62" t="str">
        <f t="shared" si="273"/>
        <v/>
      </c>
      <c r="E825" s="62" t="str">
        <f t="shared" si="274"/>
        <v/>
      </c>
      <c r="F825" s="72" t="str">
        <f t="shared" si="275"/>
        <v/>
      </c>
      <c r="G825" s="72" t="str">
        <f t="shared" si="276"/>
        <v/>
      </c>
      <c r="H825" s="63" t="str">
        <f t="shared" si="277"/>
        <v/>
      </c>
      <c r="I825" s="63" t="str">
        <f t="shared" si="278"/>
        <v/>
      </c>
      <c r="J825" s="70" t="str">
        <f t="shared" si="279"/>
        <v/>
      </c>
      <c r="K825" s="70" t="str">
        <f t="shared" si="280"/>
        <v/>
      </c>
      <c r="L825" s="122" t="str">
        <f t="shared" si="281"/>
        <v/>
      </c>
      <c r="M825" s="122" t="str">
        <f t="shared" si="282"/>
        <v/>
      </c>
      <c r="N825" s="121" t="str">
        <f>IF(B825&lt;&gt;"",IF(INDEX(ctrlage,B825)=TRUE,Lieferung!$B$15-(YEAR(INDEX(pgebdat,B825))),""),"")</f>
        <v/>
      </c>
      <c r="O825" s="115"/>
      <c r="P825" s="113"/>
      <c r="Q825" s="116"/>
      <c r="R825" s="149"/>
      <c r="S825" s="116"/>
      <c r="T825" s="116"/>
      <c r="U825" s="116"/>
      <c r="V825" s="113"/>
      <c r="W825" s="155" t="str">
        <f t="shared" si="285"/>
        <v/>
      </c>
      <c r="X825" s="26" t="str">
        <f t="shared" si="286"/>
        <v/>
      </c>
      <c r="Y825" s="26" t="str">
        <f t="shared" si="287"/>
        <v/>
      </c>
      <c r="Z825" s="26" t="str">
        <f t="shared" si="288"/>
        <v/>
      </c>
      <c r="AA825" s="26" t="str">
        <f t="shared" si="289"/>
        <v/>
      </c>
      <c r="AB825" s="26" t="str">
        <f t="shared" si="290"/>
        <v/>
      </c>
      <c r="AC825" s="26" t="str">
        <f t="shared" si="291"/>
        <v/>
      </c>
      <c r="AD825" s="26" t="str">
        <f>IF(OR(ISBLANK(U825),ISBLANK(Q825),U825="-"),"",IF(ISNA(MATCH(U825,libtwolang,0)),FALSE,IF(AND(Z825=TRUE,INDEX(codetform,MATCH(Qualifikation!Q825,libtform,0))&gt;=10311000,INDEX(codetform,MATCH(Qualifikation!Q825,libtform,0))&lt;=10319900),IF(AND(INDEX(codetwolang,MATCH(Qualifikation!U825,libtwolang,0))&gt;=1,INDEX(codetwolang,MATCH(Qualifikation!U825,libtwolang,0))&lt;=999),TRUE,FALSE),IF(AND(INDEX(codetwolang,MATCH(Qualifikation!U825,libtwolang,0))&gt;=10,INDEX(codetwolang,MATCH(Qualifikation!U825,libtwolang,0))&lt;=99),FALSE,TRUE))))</f>
        <v/>
      </c>
      <c r="AE825" s="26" t="str">
        <f t="shared" si="283"/>
        <v/>
      </c>
      <c r="AF825" s="62" t="str">
        <f t="shared" si="292"/>
        <v/>
      </c>
    </row>
    <row r="826" spans="1:32" x14ac:dyDescent="0.2">
      <c r="A826" s="46" t="str">
        <f t="shared" si="284"/>
        <v/>
      </c>
      <c r="B826" s="46" t="str">
        <f t="shared" si="271"/>
        <v/>
      </c>
      <c r="C826" s="71" t="str">
        <f t="shared" si="272"/>
        <v/>
      </c>
      <c r="D826" s="62" t="str">
        <f t="shared" si="273"/>
        <v/>
      </c>
      <c r="E826" s="62" t="str">
        <f t="shared" si="274"/>
        <v/>
      </c>
      <c r="F826" s="72" t="str">
        <f t="shared" si="275"/>
        <v/>
      </c>
      <c r="G826" s="72" t="str">
        <f t="shared" si="276"/>
        <v/>
      </c>
      <c r="H826" s="63" t="str">
        <f t="shared" si="277"/>
        <v/>
      </c>
      <c r="I826" s="63" t="str">
        <f t="shared" si="278"/>
        <v/>
      </c>
      <c r="J826" s="70" t="str">
        <f t="shared" si="279"/>
        <v/>
      </c>
      <c r="K826" s="70" t="str">
        <f t="shared" si="280"/>
        <v/>
      </c>
      <c r="L826" s="122" t="str">
        <f t="shared" si="281"/>
        <v/>
      </c>
      <c r="M826" s="122" t="str">
        <f t="shared" si="282"/>
        <v/>
      </c>
      <c r="N826" s="121" t="str">
        <f>IF(B826&lt;&gt;"",IF(INDEX(ctrlage,B826)=TRUE,Lieferung!$B$15-(YEAR(INDEX(pgebdat,B826))),""),"")</f>
        <v/>
      </c>
      <c r="O826" s="115"/>
      <c r="P826" s="113"/>
      <c r="Q826" s="116"/>
      <c r="R826" s="149"/>
      <c r="S826" s="116"/>
      <c r="T826" s="116"/>
      <c r="U826" s="116"/>
      <c r="V826" s="113"/>
      <c r="W826" s="155" t="str">
        <f t="shared" si="285"/>
        <v/>
      </c>
      <c r="X826" s="26" t="str">
        <f t="shared" si="286"/>
        <v/>
      </c>
      <c r="Y826" s="26" t="str">
        <f t="shared" si="287"/>
        <v/>
      </c>
      <c r="Z826" s="26" t="str">
        <f t="shared" si="288"/>
        <v/>
      </c>
      <c r="AA826" s="26" t="str">
        <f t="shared" si="289"/>
        <v/>
      </c>
      <c r="AB826" s="26" t="str">
        <f t="shared" si="290"/>
        <v/>
      </c>
      <c r="AC826" s="26" t="str">
        <f t="shared" si="291"/>
        <v/>
      </c>
      <c r="AD826" s="26" t="str">
        <f>IF(OR(ISBLANK(U826),ISBLANK(Q826),U826="-"),"",IF(ISNA(MATCH(U826,libtwolang,0)),FALSE,IF(AND(Z826=TRUE,INDEX(codetform,MATCH(Qualifikation!Q826,libtform,0))&gt;=10311000,INDEX(codetform,MATCH(Qualifikation!Q826,libtform,0))&lt;=10319900),IF(AND(INDEX(codetwolang,MATCH(Qualifikation!U826,libtwolang,0))&gt;=1,INDEX(codetwolang,MATCH(Qualifikation!U826,libtwolang,0))&lt;=999),TRUE,FALSE),IF(AND(INDEX(codetwolang,MATCH(Qualifikation!U826,libtwolang,0))&gt;=10,INDEX(codetwolang,MATCH(Qualifikation!U826,libtwolang,0))&lt;=99),FALSE,TRUE))))</f>
        <v/>
      </c>
      <c r="AE826" s="26" t="str">
        <f t="shared" si="283"/>
        <v/>
      </c>
      <c r="AF826" s="62" t="str">
        <f t="shared" si="292"/>
        <v/>
      </c>
    </row>
    <row r="827" spans="1:32" x14ac:dyDescent="0.2">
      <c r="A827" s="46" t="str">
        <f t="shared" si="284"/>
        <v/>
      </c>
      <c r="B827" s="46" t="str">
        <f t="shared" si="271"/>
        <v/>
      </c>
      <c r="C827" s="71" t="str">
        <f t="shared" si="272"/>
        <v/>
      </c>
      <c r="D827" s="62" t="str">
        <f t="shared" si="273"/>
        <v/>
      </c>
      <c r="E827" s="62" t="str">
        <f t="shared" si="274"/>
        <v/>
      </c>
      <c r="F827" s="72" t="str">
        <f t="shared" si="275"/>
        <v/>
      </c>
      <c r="G827" s="72" t="str">
        <f t="shared" si="276"/>
        <v/>
      </c>
      <c r="H827" s="63" t="str">
        <f t="shared" si="277"/>
        <v/>
      </c>
      <c r="I827" s="63" t="str">
        <f t="shared" si="278"/>
        <v/>
      </c>
      <c r="J827" s="70" t="str">
        <f t="shared" si="279"/>
        <v/>
      </c>
      <c r="K827" s="70" t="str">
        <f t="shared" si="280"/>
        <v/>
      </c>
      <c r="L827" s="122" t="str">
        <f t="shared" si="281"/>
        <v/>
      </c>
      <c r="M827" s="122" t="str">
        <f t="shared" si="282"/>
        <v/>
      </c>
      <c r="N827" s="121" t="str">
        <f>IF(B827&lt;&gt;"",IF(INDEX(ctrlage,B827)=TRUE,Lieferung!$B$15-(YEAR(INDEX(pgebdat,B827))),""),"")</f>
        <v/>
      </c>
      <c r="O827" s="115"/>
      <c r="P827" s="113"/>
      <c r="Q827" s="116"/>
      <c r="R827" s="149"/>
      <c r="S827" s="116"/>
      <c r="T827" s="116"/>
      <c r="U827" s="116"/>
      <c r="V827" s="113"/>
      <c r="W827" s="155" t="str">
        <f t="shared" si="285"/>
        <v/>
      </c>
      <c r="X827" s="26" t="str">
        <f t="shared" si="286"/>
        <v/>
      </c>
      <c r="Y827" s="26" t="str">
        <f t="shared" si="287"/>
        <v/>
      </c>
      <c r="Z827" s="26" t="str">
        <f t="shared" si="288"/>
        <v/>
      </c>
      <c r="AA827" s="26" t="str">
        <f t="shared" si="289"/>
        <v/>
      </c>
      <c r="AB827" s="26" t="str">
        <f t="shared" si="290"/>
        <v/>
      </c>
      <c r="AC827" s="26" t="str">
        <f t="shared" si="291"/>
        <v/>
      </c>
      <c r="AD827" s="26" t="str">
        <f>IF(OR(ISBLANK(U827),ISBLANK(Q827),U827="-"),"",IF(ISNA(MATCH(U827,libtwolang,0)),FALSE,IF(AND(Z827=TRUE,INDEX(codetform,MATCH(Qualifikation!Q827,libtform,0))&gt;=10311000,INDEX(codetform,MATCH(Qualifikation!Q827,libtform,0))&lt;=10319900),IF(AND(INDEX(codetwolang,MATCH(Qualifikation!U827,libtwolang,0))&gt;=1,INDEX(codetwolang,MATCH(Qualifikation!U827,libtwolang,0))&lt;=999),TRUE,FALSE),IF(AND(INDEX(codetwolang,MATCH(Qualifikation!U827,libtwolang,0))&gt;=10,INDEX(codetwolang,MATCH(Qualifikation!U827,libtwolang,0))&lt;=99),FALSE,TRUE))))</f>
        <v/>
      </c>
      <c r="AE827" s="26" t="str">
        <f t="shared" si="283"/>
        <v/>
      </c>
      <c r="AF827" s="62" t="str">
        <f t="shared" si="292"/>
        <v/>
      </c>
    </row>
    <row r="828" spans="1:32" x14ac:dyDescent="0.2">
      <c r="A828" s="46" t="str">
        <f t="shared" si="284"/>
        <v/>
      </c>
      <c r="B828" s="46" t="str">
        <f t="shared" si="271"/>
        <v/>
      </c>
      <c r="C828" s="71" t="str">
        <f t="shared" si="272"/>
        <v/>
      </c>
      <c r="D828" s="62" t="str">
        <f t="shared" si="273"/>
        <v/>
      </c>
      <c r="E828" s="62" t="str">
        <f t="shared" si="274"/>
        <v/>
      </c>
      <c r="F828" s="72" t="str">
        <f t="shared" si="275"/>
        <v/>
      </c>
      <c r="G828" s="72" t="str">
        <f t="shared" si="276"/>
        <v/>
      </c>
      <c r="H828" s="63" t="str">
        <f t="shared" si="277"/>
        <v/>
      </c>
      <c r="I828" s="63" t="str">
        <f t="shared" si="278"/>
        <v/>
      </c>
      <c r="J828" s="70" t="str">
        <f t="shared" si="279"/>
        <v/>
      </c>
      <c r="K828" s="70" t="str">
        <f t="shared" si="280"/>
        <v/>
      </c>
      <c r="L828" s="122" t="str">
        <f t="shared" si="281"/>
        <v/>
      </c>
      <c r="M828" s="122" t="str">
        <f t="shared" si="282"/>
        <v/>
      </c>
      <c r="N828" s="121" t="str">
        <f>IF(B828&lt;&gt;"",IF(INDEX(ctrlage,B828)=TRUE,Lieferung!$B$15-(YEAR(INDEX(pgebdat,B828))),""),"")</f>
        <v/>
      </c>
      <c r="O828" s="115"/>
      <c r="P828" s="113"/>
      <c r="Q828" s="116"/>
      <c r="R828" s="149"/>
      <c r="S828" s="116"/>
      <c r="T828" s="116"/>
      <c r="U828" s="116"/>
      <c r="V828" s="113"/>
      <c r="W828" s="155" t="str">
        <f t="shared" si="285"/>
        <v/>
      </c>
      <c r="X828" s="26" t="str">
        <f t="shared" si="286"/>
        <v/>
      </c>
      <c r="Y828" s="26" t="str">
        <f t="shared" si="287"/>
        <v/>
      </c>
      <c r="Z828" s="26" t="str">
        <f t="shared" si="288"/>
        <v/>
      </c>
      <c r="AA828" s="26" t="str">
        <f t="shared" si="289"/>
        <v/>
      </c>
      <c r="AB828" s="26" t="str">
        <f t="shared" si="290"/>
        <v/>
      </c>
      <c r="AC828" s="26" t="str">
        <f t="shared" si="291"/>
        <v/>
      </c>
      <c r="AD828" s="26" t="str">
        <f>IF(OR(ISBLANK(U828),ISBLANK(Q828),U828="-"),"",IF(ISNA(MATCH(U828,libtwolang,0)),FALSE,IF(AND(Z828=TRUE,INDEX(codetform,MATCH(Qualifikation!Q828,libtform,0))&gt;=10311000,INDEX(codetform,MATCH(Qualifikation!Q828,libtform,0))&lt;=10319900),IF(AND(INDEX(codetwolang,MATCH(Qualifikation!U828,libtwolang,0))&gt;=1,INDEX(codetwolang,MATCH(Qualifikation!U828,libtwolang,0))&lt;=999),TRUE,FALSE),IF(AND(INDEX(codetwolang,MATCH(Qualifikation!U828,libtwolang,0))&gt;=10,INDEX(codetwolang,MATCH(Qualifikation!U828,libtwolang,0))&lt;=99),FALSE,TRUE))))</f>
        <v/>
      </c>
      <c r="AE828" s="26" t="str">
        <f t="shared" si="283"/>
        <v/>
      </c>
      <c r="AF828" s="62" t="str">
        <f t="shared" si="292"/>
        <v/>
      </c>
    </row>
    <row r="829" spans="1:32" x14ac:dyDescent="0.2">
      <c r="A829" s="46" t="str">
        <f t="shared" si="284"/>
        <v/>
      </c>
      <c r="B829" s="46" t="str">
        <f t="shared" si="271"/>
        <v/>
      </c>
      <c r="C829" s="71" t="str">
        <f t="shared" si="272"/>
        <v/>
      </c>
      <c r="D829" s="62" t="str">
        <f t="shared" si="273"/>
        <v/>
      </c>
      <c r="E829" s="62" t="str">
        <f t="shared" si="274"/>
        <v/>
      </c>
      <c r="F829" s="72" t="str">
        <f t="shared" si="275"/>
        <v/>
      </c>
      <c r="G829" s="72" t="str">
        <f t="shared" si="276"/>
        <v/>
      </c>
      <c r="H829" s="63" t="str">
        <f t="shared" si="277"/>
        <v/>
      </c>
      <c r="I829" s="63" t="str">
        <f t="shared" si="278"/>
        <v/>
      </c>
      <c r="J829" s="70" t="str">
        <f t="shared" si="279"/>
        <v/>
      </c>
      <c r="K829" s="70" t="str">
        <f t="shared" si="280"/>
        <v/>
      </c>
      <c r="L829" s="122" t="str">
        <f t="shared" si="281"/>
        <v/>
      </c>
      <c r="M829" s="122" t="str">
        <f t="shared" si="282"/>
        <v/>
      </c>
      <c r="N829" s="121" t="str">
        <f>IF(B829&lt;&gt;"",IF(INDEX(ctrlage,B829)=TRUE,Lieferung!$B$15-(YEAR(INDEX(pgebdat,B829))),""),"")</f>
        <v/>
      </c>
      <c r="O829" s="115"/>
      <c r="P829" s="113"/>
      <c r="Q829" s="116"/>
      <c r="R829" s="149"/>
      <c r="S829" s="116"/>
      <c r="T829" s="116"/>
      <c r="U829" s="116"/>
      <c r="V829" s="113"/>
      <c r="W829" s="155" t="str">
        <f t="shared" si="285"/>
        <v/>
      </c>
      <c r="X829" s="26" t="str">
        <f t="shared" si="286"/>
        <v/>
      </c>
      <c r="Y829" s="26" t="str">
        <f t="shared" si="287"/>
        <v/>
      </c>
      <c r="Z829" s="26" t="str">
        <f t="shared" si="288"/>
        <v/>
      </c>
      <c r="AA829" s="26" t="str">
        <f t="shared" si="289"/>
        <v/>
      </c>
      <c r="AB829" s="26" t="str">
        <f t="shared" si="290"/>
        <v/>
      </c>
      <c r="AC829" s="26" t="str">
        <f t="shared" si="291"/>
        <v/>
      </c>
      <c r="AD829" s="26" t="str">
        <f>IF(OR(ISBLANK(U829),ISBLANK(Q829),U829="-"),"",IF(ISNA(MATCH(U829,libtwolang,0)),FALSE,IF(AND(Z829=TRUE,INDEX(codetform,MATCH(Qualifikation!Q829,libtform,0))&gt;=10311000,INDEX(codetform,MATCH(Qualifikation!Q829,libtform,0))&lt;=10319900),IF(AND(INDEX(codetwolang,MATCH(Qualifikation!U829,libtwolang,0))&gt;=1,INDEX(codetwolang,MATCH(Qualifikation!U829,libtwolang,0))&lt;=999),TRUE,FALSE),IF(AND(INDEX(codetwolang,MATCH(Qualifikation!U829,libtwolang,0))&gt;=10,INDEX(codetwolang,MATCH(Qualifikation!U829,libtwolang,0))&lt;=99),FALSE,TRUE))))</f>
        <v/>
      </c>
      <c r="AE829" s="26" t="str">
        <f t="shared" si="283"/>
        <v/>
      </c>
      <c r="AF829" s="62" t="str">
        <f t="shared" si="292"/>
        <v/>
      </c>
    </row>
    <row r="830" spans="1:32" x14ac:dyDescent="0.2">
      <c r="A830" s="46" t="str">
        <f t="shared" si="284"/>
        <v/>
      </c>
      <c r="B830" s="46" t="str">
        <f t="shared" si="271"/>
        <v/>
      </c>
      <c r="C830" s="71" t="str">
        <f t="shared" si="272"/>
        <v/>
      </c>
      <c r="D830" s="62" t="str">
        <f t="shared" si="273"/>
        <v/>
      </c>
      <c r="E830" s="62" t="str">
        <f t="shared" si="274"/>
        <v/>
      </c>
      <c r="F830" s="72" t="str">
        <f t="shared" si="275"/>
        <v/>
      </c>
      <c r="G830" s="72" t="str">
        <f t="shared" si="276"/>
        <v/>
      </c>
      <c r="H830" s="63" t="str">
        <f t="shared" si="277"/>
        <v/>
      </c>
      <c r="I830" s="63" t="str">
        <f t="shared" si="278"/>
        <v/>
      </c>
      <c r="J830" s="70" t="str">
        <f t="shared" si="279"/>
        <v/>
      </c>
      <c r="K830" s="70" t="str">
        <f t="shared" si="280"/>
        <v/>
      </c>
      <c r="L830" s="122" t="str">
        <f t="shared" si="281"/>
        <v/>
      </c>
      <c r="M830" s="122" t="str">
        <f t="shared" si="282"/>
        <v/>
      </c>
      <c r="N830" s="121" t="str">
        <f>IF(B830&lt;&gt;"",IF(INDEX(ctrlage,B830)=TRUE,Lieferung!$B$15-(YEAR(INDEX(pgebdat,B830))),""),"")</f>
        <v/>
      </c>
      <c r="O830" s="115"/>
      <c r="P830" s="113"/>
      <c r="Q830" s="116"/>
      <c r="R830" s="149"/>
      <c r="S830" s="116"/>
      <c r="T830" s="116"/>
      <c r="U830" s="116"/>
      <c r="V830" s="113"/>
      <c r="W830" s="155" t="str">
        <f t="shared" si="285"/>
        <v/>
      </c>
      <c r="X830" s="26" t="str">
        <f t="shared" si="286"/>
        <v/>
      </c>
      <c r="Y830" s="26" t="str">
        <f t="shared" si="287"/>
        <v/>
      </c>
      <c r="Z830" s="26" t="str">
        <f t="shared" si="288"/>
        <v/>
      </c>
      <c r="AA830" s="26" t="str">
        <f t="shared" si="289"/>
        <v/>
      </c>
      <c r="AB830" s="26" t="str">
        <f t="shared" si="290"/>
        <v/>
      </c>
      <c r="AC830" s="26" t="str">
        <f t="shared" si="291"/>
        <v/>
      </c>
      <c r="AD830" s="26" t="str">
        <f>IF(OR(ISBLANK(U830),ISBLANK(Q830),U830="-"),"",IF(ISNA(MATCH(U830,libtwolang,0)),FALSE,IF(AND(Z830=TRUE,INDEX(codetform,MATCH(Qualifikation!Q830,libtform,0))&gt;=10311000,INDEX(codetform,MATCH(Qualifikation!Q830,libtform,0))&lt;=10319900),IF(AND(INDEX(codetwolang,MATCH(Qualifikation!U830,libtwolang,0))&gt;=1,INDEX(codetwolang,MATCH(Qualifikation!U830,libtwolang,0))&lt;=999),TRUE,FALSE),IF(AND(INDEX(codetwolang,MATCH(Qualifikation!U830,libtwolang,0))&gt;=10,INDEX(codetwolang,MATCH(Qualifikation!U830,libtwolang,0))&lt;=99),FALSE,TRUE))))</f>
        <v/>
      </c>
      <c r="AE830" s="26" t="str">
        <f t="shared" si="283"/>
        <v/>
      </c>
      <c r="AF830" s="62" t="str">
        <f t="shared" si="292"/>
        <v/>
      </c>
    </row>
    <row r="831" spans="1:32" x14ac:dyDescent="0.2">
      <c r="A831" s="46" t="str">
        <f t="shared" si="284"/>
        <v/>
      </c>
      <c r="B831" s="46" t="str">
        <f t="shared" si="271"/>
        <v/>
      </c>
      <c r="C831" s="71" t="str">
        <f t="shared" si="272"/>
        <v/>
      </c>
      <c r="D831" s="62" t="str">
        <f t="shared" si="273"/>
        <v/>
      </c>
      <c r="E831" s="62" t="str">
        <f t="shared" si="274"/>
        <v/>
      </c>
      <c r="F831" s="72" t="str">
        <f t="shared" si="275"/>
        <v/>
      </c>
      <c r="G831" s="72" t="str">
        <f t="shared" si="276"/>
        <v/>
      </c>
      <c r="H831" s="63" t="str">
        <f t="shared" si="277"/>
        <v/>
      </c>
      <c r="I831" s="63" t="str">
        <f t="shared" si="278"/>
        <v/>
      </c>
      <c r="J831" s="70" t="str">
        <f t="shared" si="279"/>
        <v/>
      </c>
      <c r="K831" s="70" t="str">
        <f t="shared" si="280"/>
        <v/>
      </c>
      <c r="L831" s="122" t="str">
        <f t="shared" si="281"/>
        <v/>
      </c>
      <c r="M831" s="122" t="str">
        <f t="shared" si="282"/>
        <v/>
      </c>
      <c r="N831" s="121" t="str">
        <f>IF(B831&lt;&gt;"",IF(INDEX(ctrlage,B831)=TRUE,Lieferung!$B$15-(YEAR(INDEX(pgebdat,B831))),""),"")</f>
        <v/>
      </c>
      <c r="O831" s="115"/>
      <c r="P831" s="113"/>
      <c r="Q831" s="116"/>
      <c r="R831" s="149"/>
      <c r="S831" s="116"/>
      <c r="T831" s="116"/>
      <c r="U831" s="116"/>
      <c r="V831" s="113"/>
      <c r="W831" s="155" t="str">
        <f t="shared" si="285"/>
        <v/>
      </c>
      <c r="X831" s="26" t="str">
        <f t="shared" si="286"/>
        <v/>
      </c>
      <c r="Y831" s="26" t="str">
        <f t="shared" si="287"/>
        <v/>
      </c>
      <c r="Z831" s="26" t="str">
        <f t="shared" si="288"/>
        <v/>
      </c>
      <c r="AA831" s="26" t="str">
        <f t="shared" si="289"/>
        <v/>
      </c>
      <c r="AB831" s="26" t="str">
        <f t="shared" si="290"/>
        <v/>
      </c>
      <c r="AC831" s="26" t="str">
        <f t="shared" si="291"/>
        <v/>
      </c>
      <c r="AD831" s="26" t="str">
        <f>IF(OR(ISBLANK(U831),ISBLANK(Q831),U831="-"),"",IF(ISNA(MATCH(U831,libtwolang,0)),FALSE,IF(AND(Z831=TRUE,INDEX(codetform,MATCH(Qualifikation!Q831,libtform,0))&gt;=10311000,INDEX(codetform,MATCH(Qualifikation!Q831,libtform,0))&lt;=10319900),IF(AND(INDEX(codetwolang,MATCH(Qualifikation!U831,libtwolang,0))&gt;=1,INDEX(codetwolang,MATCH(Qualifikation!U831,libtwolang,0))&lt;=999),TRUE,FALSE),IF(AND(INDEX(codetwolang,MATCH(Qualifikation!U831,libtwolang,0))&gt;=10,INDEX(codetwolang,MATCH(Qualifikation!U831,libtwolang,0))&lt;=99),FALSE,TRUE))))</f>
        <v/>
      </c>
      <c r="AE831" s="26" t="str">
        <f t="shared" si="283"/>
        <v/>
      </c>
      <c r="AF831" s="62" t="str">
        <f t="shared" si="292"/>
        <v/>
      </c>
    </row>
    <row r="832" spans="1:32" x14ac:dyDescent="0.2">
      <c r="A832" s="46" t="str">
        <f t="shared" si="284"/>
        <v/>
      </c>
      <c r="B832" s="46" t="str">
        <f t="shared" si="271"/>
        <v/>
      </c>
      <c r="C832" s="71" t="str">
        <f t="shared" si="272"/>
        <v/>
      </c>
      <c r="D832" s="62" t="str">
        <f t="shared" si="273"/>
        <v/>
      </c>
      <c r="E832" s="62" t="str">
        <f t="shared" si="274"/>
        <v/>
      </c>
      <c r="F832" s="72" t="str">
        <f t="shared" si="275"/>
        <v/>
      </c>
      <c r="G832" s="72" t="str">
        <f t="shared" si="276"/>
        <v/>
      </c>
      <c r="H832" s="63" t="str">
        <f t="shared" si="277"/>
        <v/>
      </c>
      <c r="I832" s="63" t="str">
        <f t="shared" si="278"/>
        <v/>
      </c>
      <c r="J832" s="70" t="str">
        <f t="shared" si="279"/>
        <v/>
      </c>
      <c r="K832" s="70" t="str">
        <f t="shared" si="280"/>
        <v/>
      </c>
      <c r="L832" s="122" t="str">
        <f t="shared" si="281"/>
        <v/>
      </c>
      <c r="M832" s="122" t="str">
        <f t="shared" si="282"/>
        <v/>
      </c>
      <c r="N832" s="121" t="str">
        <f>IF(B832&lt;&gt;"",IF(INDEX(ctrlage,B832)=TRUE,Lieferung!$B$15-(YEAR(INDEX(pgebdat,B832))),""),"")</f>
        <v/>
      </c>
      <c r="O832" s="115"/>
      <c r="P832" s="113"/>
      <c r="Q832" s="116"/>
      <c r="R832" s="149"/>
      <c r="S832" s="116"/>
      <c r="T832" s="116"/>
      <c r="U832" s="116"/>
      <c r="V832" s="113"/>
      <c r="W832" s="155" t="str">
        <f t="shared" si="285"/>
        <v/>
      </c>
      <c r="X832" s="26" t="str">
        <f t="shared" si="286"/>
        <v/>
      </c>
      <c r="Y832" s="26" t="str">
        <f t="shared" si="287"/>
        <v/>
      </c>
      <c r="Z832" s="26" t="str">
        <f t="shared" si="288"/>
        <v/>
      </c>
      <c r="AA832" s="26" t="str">
        <f t="shared" si="289"/>
        <v/>
      </c>
      <c r="AB832" s="26" t="str">
        <f t="shared" si="290"/>
        <v/>
      </c>
      <c r="AC832" s="26" t="str">
        <f t="shared" si="291"/>
        <v/>
      </c>
      <c r="AD832" s="26" t="str">
        <f>IF(OR(ISBLANK(U832),ISBLANK(Q832),U832="-"),"",IF(ISNA(MATCH(U832,libtwolang,0)),FALSE,IF(AND(Z832=TRUE,INDEX(codetform,MATCH(Qualifikation!Q832,libtform,0))&gt;=10311000,INDEX(codetform,MATCH(Qualifikation!Q832,libtform,0))&lt;=10319900),IF(AND(INDEX(codetwolang,MATCH(Qualifikation!U832,libtwolang,0))&gt;=1,INDEX(codetwolang,MATCH(Qualifikation!U832,libtwolang,0))&lt;=999),TRUE,FALSE),IF(AND(INDEX(codetwolang,MATCH(Qualifikation!U832,libtwolang,0))&gt;=10,INDEX(codetwolang,MATCH(Qualifikation!U832,libtwolang,0))&lt;=99),FALSE,TRUE))))</f>
        <v/>
      </c>
      <c r="AE832" s="26" t="str">
        <f t="shared" si="283"/>
        <v/>
      </c>
      <c r="AF832" s="62" t="str">
        <f t="shared" si="292"/>
        <v/>
      </c>
    </row>
    <row r="833" spans="1:32" x14ac:dyDescent="0.2">
      <c r="A833" s="46" t="str">
        <f t="shared" si="284"/>
        <v/>
      </c>
      <c r="B833" s="46" t="str">
        <f t="shared" si="271"/>
        <v/>
      </c>
      <c r="C833" s="71" t="str">
        <f t="shared" si="272"/>
        <v/>
      </c>
      <c r="D833" s="62" t="str">
        <f t="shared" si="273"/>
        <v/>
      </c>
      <c r="E833" s="62" t="str">
        <f t="shared" si="274"/>
        <v/>
      </c>
      <c r="F833" s="72" t="str">
        <f t="shared" si="275"/>
        <v/>
      </c>
      <c r="G833" s="72" t="str">
        <f t="shared" si="276"/>
        <v/>
      </c>
      <c r="H833" s="63" t="str">
        <f t="shared" si="277"/>
        <v/>
      </c>
      <c r="I833" s="63" t="str">
        <f t="shared" si="278"/>
        <v/>
      </c>
      <c r="J833" s="70" t="str">
        <f t="shared" si="279"/>
        <v/>
      </c>
      <c r="K833" s="70" t="str">
        <f t="shared" si="280"/>
        <v/>
      </c>
      <c r="L833" s="122" t="str">
        <f t="shared" si="281"/>
        <v/>
      </c>
      <c r="M833" s="122" t="str">
        <f t="shared" si="282"/>
        <v/>
      </c>
      <c r="N833" s="121" t="str">
        <f>IF(B833&lt;&gt;"",IF(INDEX(ctrlage,B833)=TRUE,Lieferung!$B$15-(YEAR(INDEX(pgebdat,B833))),""),"")</f>
        <v/>
      </c>
      <c r="O833" s="115"/>
      <c r="P833" s="113"/>
      <c r="Q833" s="116"/>
      <c r="R833" s="149"/>
      <c r="S833" s="116"/>
      <c r="T833" s="116"/>
      <c r="U833" s="116"/>
      <c r="V833" s="113"/>
      <c r="W833" s="155" t="str">
        <f t="shared" si="285"/>
        <v/>
      </c>
      <c r="X833" s="26" t="str">
        <f t="shared" si="286"/>
        <v/>
      </c>
      <c r="Y833" s="26" t="str">
        <f t="shared" si="287"/>
        <v/>
      </c>
      <c r="Z833" s="26" t="str">
        <f t="shared" si="288"/>
        <v/>
      </c>
      <c r="AA833" s="26" t="str">
        <f t="shared" si="289"/>
        <v/>
      </c>
      <c r="AB833" s="26" t="str">
        <f t="shared" si="290"/>
        <v/>
      </c>
      <c r="AC833" s="26" t="str">
        <f t="shared" si="291"/>
        <v/>
      </c>
      <c r="AD833" s="26" t="str">
        <f>IF(OR(ISBLANK(U833),ISBLANK(Q833),U833="-"),"",IF(ISNA(MATCH(U833,libtwolang,0)),FALSE,IF(AND(Z833=TRUE,INDEX(codetform,MATCH(Qualifikation!Q833,libtform,0))&gt;=10311000,INDEX(codetform,MATCH(Qualifikation!Q833,libtform,0))&lt;=10319900),IF(AND(INDEX(codetwolang,MATCH(Qualifikation!U833,libtwolang,0))&gt;=1,INDEX(codetwolang,MATCH(Qualifikation!U833,libtwolang,0))&lt;=999),TRUE,FALSE),IF(AND(INDEX(codetwolang,MATCH(Qualifikation!U833,libtwolang,0))&gt;=10,INDEX(codetwolang,MATCH(Qualifikation!U833,libtwolang,0))&lt;=99),FALSE,TRUE))))</f>
        <v/>
      </c>
      <c r="AE833" s="26" t="str">
        <f t="shared" si="283"/>
        <v/>
      </c>
      <c r="AF833" s="62" t="str">
        <f t="shared" si="292"/>
        <v/>
      </c>
    </row>
    <row r="834" spans="1:32" x14ac:dyDescent="0.2">
      <c r="A834" s="46" t="str">
        <f t="shared" si="284"/>
        <v/>
      </c>
      <c r="B834" s="46" t="str">
        <f t="shared" si="271"/>
        <v/>
      </c>
      <c r="C834" s="71" t="str">
        <f t="shared" si="272"/>
        <v/>
      </c>
      <c r="D834" s="62" t="str">
        <f t="shared" si="273"/>
        <v/>
      </c>
      <c r="E834" s="62" t="str">
        <f t="shared" si="274"/>
        <v/>
      </c>
      <c r="F834" s="72" t="str">
        <f t="shared" si="275"/>
        <v/>
      </c>
      <c r="G834" s="72" t="str">
        <f t="shared" si="276"/>
        <v/>
      </c>
      <c r="H834" s="63" t="str">
        <f t="shared" si="277"/>
        <v/>
      </c>
      <c r="I834" s="63" t="str">
        <f t="shared" si="278"/>
        <v/>
      </c>
      <c r="J834" s="70" t="str">
        <f t="shared" si="279"/>
        <v/>
      </c>
      <c r="K834" s="70" t="str">
        <f t="shared" si="280"/>
        <v/>
      </c>
      <c r="L834" s="122" t="str">
        <f t="shared" si="281"/>
        <v/>
      </c>
      <c r="M834" s="122" t="str">
        <f t="shared" si="282"/>
        <v/>
      </c>
      <c r="N834" s="121" t="str">
        <f>IF(B834&lt;&gt;"",IF(INDEX(ctrlage,B834)=TRUE,Lieferung!$B$15-(YEAR(INDEX(pgebdat,B834))),""),"")</f>
        <v/>
      </c>
      <c r="O834" s="115"/>
      <c r="P834" s="113"/>
      <c r="Q834" s="116"/>
      <c r="R834" s="149"/>
      <c r="S834" s="116"/>
      <c r="T834" s="116"/>
      <c r="U834" s="116"/>
      <c r="V834" s="113"/>
      <c r="W834" s="155" t="str">
        <f t="shared" si="285"/>
        <v/>
      </c>
      <c r="X834" s="26" t="str">
        <f t="shared" si="286"/>
        <v/>
      </c>
      <c r="Y834" s="26" t="str">
        <f t="shared" si="287"/>
        <v/>
      </c>
      <c r="Z834" s="26" t="str">
        <f t="shared" si="288"/>
        <v/>
      </c>
      <c r="AA834" s="26" t="str">
        <f t="shared" si="289"/>
        <v/>
      </c>
      <c r="AB834" s="26" t="str">
        <f t="shared" si="290"/>
        <v/>
      </c>
      <c r="AC834" s="26" t="str">
        <f t="shared" si="291"/>
        <v/>
      </c>
      <c r="AD834" s="26" t="str">
        <f>IF(OR(ISBLANK(U834),ISBLANK(Q834),U834="-"),"",IF(ISNA(MATCH(U834,libtwolang,0)),FALSE,IF(AND(Z834=TRUE,INDEX(codetform,MATCH(Qualifikation!Q834,libtform,0))&gt;=10311000,INDEX(codetform,MATCH(Qualifikation!Q834,libtform,0))&lt;=10319900),IF(AND(INDEX(codetwolang,MATCH(Qualifikation!U834,libtwolang,0))&gt;=1,INDEX(codetwolang,MATCH(Qualifikation!U834,libtwolang,0))&lt;=999),TRUE,FALSE),IF(AND(INDEX(codetwolang,MATCH(Qualifikation!U834,libtwolang,0))&gt;=10,INDEX(codetwolang,MATCH(Qualifikation!U834,libtwolang,0))&lt;=99),FALSE,TRUE))))</f>
        <v/>
      </c>
      <c r="AE834" s="26" t="str">
        <f t="shared" si="283"/>
        <v/>
      </c>
      <c r="AF834" s="62" t="str">
        <f t="shared" si="292"/>
        <v/>
      </c>
    </row>
    <row r="835" spans="1:32" x14ac:dyDescent="0.2">
      <c r="A835" s="46" t="str">
        <f t="shared" si="284"/>
        <v/>
      </c>
      <c r="B835" s="46" t="str">
        <f t="shared" si="271"/>
        <v/>
      </c>
      <c r="C835" s="71" t="str">
        <f t="shared" si="272"/>
        <v/>
      </c>
      <c r="D835" s="62" t="str">
        <f t="shared" si="273"/>
        <v/>
      </c>
      <c r="E835" s="62" t="str">
        <f t="shared" si="274"/>
        <v/>
      </c>
      <c r="F835" s="72" t="str">
        <f t="shared" si="275"/>
        <v/>
      </c>
      <c r="G835" s="72" t="str">
        <f t="shared" si="276"/>
        <v/>
      </c>
      <c r="H835" s="63" t="str">
        <f t="shared" si="277"/>
        <v/>
      </c>
      <c r="I835" s="63" t="str">
        <f t="shared" si="278"/>
        <v/>
      </c>
      <c r="J835" s="70" t="str">
        <f t="shared" si="279"/>
        <v/>
      </c>
      <c r="K835" s="70" t="str">
        <f t="shared" si="280"/>
        <v/>
      </c>
      <c r="L835" s="122" t="str">
        <f t="shared" si="281"/>
        <v/>
      </c>
      <c r="M835" s="122" t="str">
        <f t="shared" si="282"/>
        <v/>
      </c>
      <c r="N835" s="121" t="str">
        <f>IF(B835&lt;&gt;"",IF(INDEX(ctrlage,B835)=TRUE,Lieferung!$B$15-(YEAR(INDEX(pgebdat,B835))),""),"")</f>
        <v/>
      </c>
      <c r="O835" s="115"/>
      <c r="P835" s="113"/>
      <c r="Q835" s="116"/>
      <c r="R835" s="149"/>
      <c r="S835" s="116"/>
      <c r="T835" s="116"/>
      <c r="U835" s="116"/>
      <c r="V835" s="113"/>
      <c r="W835" s="155" t="str">
        <f t="shared" si="285"/>
        <v/>
      </c>
      <c r="X835" s="26" t="str">
        <f t="shared" si="286"/>
        <v/>
      </c>
      <c r="Y835" s="26" t="str">
        <f t="shared" si="287"/>
        <v/>
      </c>
      <c r="Z835" s="26" t="str">
        <f t="shared" si="288"/>
        <v/>
      </c>
      <c r="AA835" s="26" t="str">
        <f t="shared" si="289"/>
        <v/>
      </c>
      <c r="AB835" s="26" t="str">
        <f t="shared" si="290"/>
        <v/>
      </c>
      <c r="AC835" s="26" t="str">
        <f t="shared" si="291"/>
        <v/>
      </c>
      <c r="AD835" s="26" t="str">
        <f>IF(OR(ISBLANK(U835),ISBLANK(Q835),U835="-"),"",IF(ISNA(MATCH(U835,libtwolang,0)),FALSE,IF(AND(Z835=TRUE,INDEX(codetform,MATCH(Qualifikation!Q835,libtform,0))&gt;=10311000,INDEX(codetform,MATCH(Qualifikation!Q835,libtform,0))&lt;=10319900),IF(AND(INDEX(codetwolang,MATCH(Qualifikation!U835,libtwolang,0))&gt;=1,INDEX(codetwolang,MATCH(Qualifikation!U835,libtwolang,0))&lt;=999),TRUE,FALSE),IF(AND(INDEX(codetwolang,MATCH(Qualifikation!U835,libtwolang,0))&gt;=10,INDEX(codetwolang,MATCH(Qualifikation!U835,libtwolang,0))&lt;=99),FALSE,TRUE))))</f>
        <v/>
      </c>
      <c r="AE835" s="26" t="str">
        <f t="shared" si="283"/>
        <v/>
      </c>
      <c r="AF835" s="62" t="str">
        <f t="shared" si="292"/>
        <v/>
      </c>
    </row>
    <row r="836" spans="1:32" x14ac:dyDescent="0.2">
      <c r="A836" s="46" t="str">
        <f t="shared" si="284"/>
        <v/>
      </c>
      <c r="B836" s="46" t="str">
        <f t="shared" si="271"/>
        <v/>
      </c>
      <c r="C836" s="71" t="str">
        <f t="shared" si="272"/>
        <v/>
      </c>
      <c r="D836" s="62" t="str">
        <f t="shared" si="273"/>
        <v/>
      </c>
      <c r="E836" s="62" t="str">
        <f t="shared" si="274"/>
        <v/>
      </c>
      <c r="F836" s="72" t="str">
        <f t="shared" si="275"/>
        <v/>
      </c>
      <c r="G836" s="72" t="str">
        <f t="shared" si="276"/>
        <v/>
      </c>
      <c r="H836" s="63" t="str">
        <f t="shared" si="277"/>
        <v/>
      </c>
      <c r="I836" s="63" t="str">
        <f t="shared" si="278"/>
        <v/>
      </c>
      <c r="J836" s="70" t="str">
        <f t="shared" si="279"/>
        <v/>
      </c>
      <c r="K836" s="70" t="str">
        <f t="shared" si="280"/>
        <v/>
      </c>
      <c r="L836" s="122" t="str">
        <f t="shared" si="281"/>
        <v/>
      </c>
      <c r="M836" s="122" t="str">
        <f t="shared" si="282"/>
        <v/>
      </c>
      <c r="N836" s="121" t="str">
        <f>IF(B836&lt;&gt;"",IF(INDEX(ctrlage,B836)=TRUE,Lieferung!$B$15-(YEAR(INDEX(pgebdat,B836))),""),"")</f>
        <v/>
      </c>
      <c r="O836" s="115"/>
      <c r="P836" s="113"/>
      <c r="Q836" s="116"/>
      <c r="R836" s="149"/>
      <c r="S836" s="116"/>
      <c r="T836" s="116"/>
      <c r="U836" s="116"/>
      <c r="V836" s="113"/>
      <c r="W836" s="155" t="str">
        <f t="shared" si="285"/>
        <v/>
      </c>
      <c r="X836" s="26" t="str">
        <f t="shared" si="286"/>
        <v/>
      </c>
      <c r="Y836" s="26" t="str">
        <f t="shared" si="287"/>
        <v/>
      </c>
      <c r="Z836" s="26" t="str">
        <f t="shared" si="288"/>
        <v/>
      </c>
      <c r="AA836" s="26" t="str">
        <f t="shared" si="289"/>
        <v/>
      </c>
      <c r="AB836" s="26" t="str">
        <f t="shared" si="290"/>
        <v/>
      </c>
      <c r="AC836" s="26" t="str">
        <f t="shared" si="291"/>
        <v/>
      </c>
      <c r="AD836" s="26" t="str">
        <f>IF(OR(ISBLANK(U836),ISBLANK(Q836),U836="-"),"",IF(ISNA(MATCH(U836,libtwolang,0)),FALSE,IF(AND(Z836=TRUE,INDEX(codetform,MATCH(Qualifikation!Q836,libtform,0))&gt;=10311000,INDEX(codetform,MATCH(Qualifikation!Q836,libtform,0))&lt;=10319900),IF(AND(INDEX(codetwolang,MATCH(Qualifikation!U836,libtwolang,0))&gt;=1,INDEX(codetwolang,MATCH(Qualifikation!U836,libtwolang,0))&lt;=999),TRUE,FALSE),IF(AND(INDEX(codetwolang,MATCH(Qualifikation!U836,libtwolang,0))&gt;=10,INDEX(codetwolang,MATCH(Qualifikation!U836,libtwolang,0))&lt;=99),FALSE,TRUE))))</f>
        <v/>
      </c>
      <c r="AE836" s="26" t="str">
        <f t="shared" si="283"/>
        <v/>
      </c>
      <c r="AF836" s="62" t="str">
        <f t="shared" si="292"/>
        <v/>
      </c>
    </row>
    <row r="837" spans="1:32" x14ac:dyDescent="0.2">
      <c r="A837" s="46" t="str">
        <f t="shared" si="284"/>
        <v/>
      </c>
      <c r="B837" s="46" t="str">
        <f t="shared" si="271"/>
        <v/>
      </c>
      <c r="C837" s="71" t="str">
        <f t="shared" si="272"/>
        <v/>
      </c>
      <c r="D837" s="62" t="str">
        <f t="shared" si="273"/>
        <v/>
      </c>
      <c r="E837" s="62" t="str">
        <f t="shared" si="274"/>
        <v/>
      </c>
      <c r="F837" s="72" t="str">
        <f t="shared" si="275"/>
        <v/>
      </c>
      <c r="G837" s="72" t="str">
        <f t="shared" si="276"/>
        <v/>
      </c>
      <c r="H837" s="63" t="str">
        <f t="shared" si="277"/>
        <v/>
      </c>
      <c r="I837" s="63" t="str">
        <f t="shared" si="278"/>
        <v/>
      </c>
      <c r="J837" s="70" t="str">
        <f t="shared" si="279"/>
        <v/>
      </c>
      <c r="K837" s="70" t="str">
        <f t="shared" si="280"/>
        <v/>
      </c>
      <c r="L837" s="122" t="str">
        <f t="shared" si="281"/>
        <v/>
      </c>
      <c r="M837" s="122" t="str">
        <f t="shared" si="282"/>
        <v/>
      </c>
      <c r="N837" s="121" t="str">
        <f>IF(B837&lt;&gt;"",IF(INDEX(ctrlage,B837)=TRUE,Lieferung!$B$15-(YEAR(INDEX(pgebdat,B837))),""),"")</f>
        <v/>
      </c>
      <c r="O837" s="115"/>
      <c r="P837" s="113"/>
      <c r="Q837" s="116"/>
      <c r="R837" s="149"/>
      <c r="S837" s="116"/>
      <c r="T837" s="116"/>
      <c r="U837" s="116"/>
      <c r="V837" s="113"/>
      <c r="W837" s="155" t="str">
        <f t="shared" si="285"/>
        <v/>
      </c>
      <c r="X837" s="26" t="str">
        <f t="shared" si="286"/>
        <v/>
      </c>
      <c r="Y837" s="26" t="str">
        <f t="shared" si="287"/>
        <v/>
      </c>
      <c r="Z837" s="26" t="str">
        <f t="shared" si="288"/>
        <v/>
      </c>
      <c r="AA837" s="26" t="str">
        <f t="shared" si="289"/>
        <v/>
      </c>
      <c r="AB837" s="26" t="str">
        <f t="shared" si="290"/>
        <v/>
      </c>
      <c r="AC837" s="26" t="str">
        <f t="shared" si="291"/>
        <v/>
      </c>
      <c r="AD837" s="26" t="str">
        <f>IF(OR(ISBLANK(U837),ISBLANK(Q837),U837="-"),"",IF(ISNA(MATCH(U837,libtwolang,0)),FALSE,IF(AND(Z837=TRUE,INDEX(codetform,MATCH(Qualifikation!Q837,libtform,0))&gt;=10311000,INDEX(codetform,MATCH(Qualifikation!Q837,libtform,0))&lt;=10319900),IF(AND(INDEX(codetwolang,MATCH(Qualifikation!U837,libtwolang,0))&gt;=1,INDEX(codetwolang,MATCH(Qualifikation!U837,libtwolang,0))&lt;=999),TRUE,FALSE),IF(AND(INDEX(codetwolang,MATCH(Qualifikation!U837,libtwolang,0))&gt;=10,INDEX(codetwolang,MATCH(Qualifikation!U837,libtwolang,0))&lt;=99),FALSE,TRUE))))</f>
        <v/>
      </c>
      <c r="AE837" s="26" t="str">
        <f t="shared" si="283"/>
        <v/>
      </c>
      <c r="AF837" s="62" t="str">
        <f t="shared" si="292"/>
        <v/>
      </c>
    </row>
    <row r="838" spans="1:32" x14ac:dyDescent="0.2">
      <c r="A838" s="46" t="str">
        <f t="shared" si="284"/>
        <v/>
      </c>
      <c r="B838" s="46" t="str">
        <f t="shared" si="271"/>
        <v/>
      </c>
      <c r="C838" s="71" t="str">
        <f t="shared" si="272"/>
        <v/>
      </c>
      <c r="D838" s="62" t="str">
        <f t="shared" si="273"/>
        <v/>
      </c>
      <c r="E838" s="62" t="str">
        <f t="shared" si="274"/>
        <v/>
      </c>
      <c r="F838" s="72" t="str">
        <f t="shared" si="275"/>
        <v/>
      </c>
      <c r="G838" s="72" t="str">
        <f t="shared" si="276"/>
        <v/>
      </c>
      <c r="H838" s="63" t="str">
        <f t="shared" si="277"/>
        <v/>
      </c>
      <c r="I838" s="63" t="str">
        <f t="shared" si="278"/>
        <v/>
      </c>
      <c r="J838" s="70" t="str">
        <f t="shared" si="279"/>
        <v/>
      </c>
      <c r="K838" s="70" t="str">
        <f t="shared" si="280"/>
        <v/>
      </c>
      <c r="L838" s="122" t="str">
        <f t="shared" si="281"/>
        <v/>
      </c>
      <c r="M838" s="122" t="str">
        <f t="shared" si="282"/>
        <v/>
      </c>
      <c r="N838" s="121" t="str">
        <f>IF(B838&lt;&gt;"",IF(INDEX(ctrlage,B838)=TRUE,Lieferung!$B$15-(YEAR(INDEX(pgebdat,B838))),""),"")</f>
        <v/>
      </c>
      <c r="O838" s="115"/>
      <c r="P838" s="113"/>
      <c r="Q838" s="116"/>
      <c r="R838" s="149"/>
      <c r="S838" s="116"/>
      <c r="T838" s="116"/>
      <c r="U838" s="116"/>
      <c r="V838" s="113"/>
      <c r="W838" s="155" t="str">
        <f t="shared" si="285"/>
        <v/>
      </c>
      <c r="X838" s="26" t="str">
        <f t="shared" si="286"/>
        <v/>
      </c>
      <c r="Y838" s="26" t="str">
        <f t="shared" si="287"/>
        <v/>
      </c>
      <c r="Z838" s="26" t="str">
        <f t="shared" si="288"/>
        <v/>
      </c>
      <c r="AA838" s="26" t="str">
        <f t="shared" si="289"/>
        <v/>
      </c>
      <c r="AB838" s="26" t="str">
        <f t="shared" si="290"/>
        <v/>
      </c>
      <c r="AC838" s="26" t="str">
        <f t="shared" si="291"/>
        <v/>
      </c>
      <c r="AD838" s="26" t="str">
        <f>IF(OR(ISBLANK(U838),ISBLANK(Q838),U838="-"),"",IF(ISNA(MATCH(U838,libtwolang,0)),FALSE,IF(AND(Z838=TRUE,INDEX(codetform,MATCH(Qualifikation!Q838,libtform,0))&gt;=10311000,INDEX(codetform,MATCH(Qualifikation!Q838,libtform,0))&lt;=10319900),IF(AND(INDEX(codetwolang,MATCH(Qualifikation!U838,libtwolang,0))&gt;=1,INDEX(codetwolang,MATCH(Qualifikation!U838,libtwolang,0))&lt;=999),TRUE,FALSE),IF(AND(INDEX(codetwolang,MATCH(Qualifikation!U838,libtwolang,0))&gt;=10,INDEX(codetwolang,MATCH(Qualifikation!U838,libtwolang,0))&lt;=99),FALSE,TRUE))))</f>
        <v/>
      </c>
      <c r="AE838" s="26" t="str">
        <f t="shared" si="283"/>
        <v/>
      </c>
      <c r="AF838" s="62" t="str">
        <f t="shared" si="292"/>
        <v/>
      </c>
    </row>
    <row r="839" spans="1:32" x14ac:dyDescent="0.2">
      <c r="A839" s="46" t="str">
        <f t="shared" si="284"/>
        <v/>
      </c>
      <c r="B839" s="46" t="str">
        <f t="shared" si="271"/>
        <v/>
      </c>
      <c r="C839" s="71" t="str">
        <f t="shared" si="272"/>
        <v/>
      </c>
      <c r="D839" s="62" t="str">
        <f t="shared" si="273"/>
        <v/>
      </c>
      <c r="E839" s="62" t="str">
        <f t="shared" si="274"/>
        <v/>
      </c>
      <c r="F839" s="72" t="str">
        <f t="shared" si="275"/>
        <v/>
      </c>
      <c r="G839" s="72" t="str">
        <f t="shared" si="276"/>
        <v/>
      </c>
      <c r="H839" s="63" t="str">
        <f t="shared" si="277"/>
        <v/>
      </c>
      <c r="I839" s="63" t="str">
        <f t="shared" si="278"/>
        <v/>
      </c>
      <c r="J839" s="70" t="str">
        <f t="shared" si="279"/>
        <v/>
      </c>
      <c r="K839" s="70" t="str">
        <f t="shared" si="280"/>
        <v/>
      </c>
      <c r="L839" s="122" t="str">
        <f t="shared" si="281"/>
        <v/>
      </c>
      <c r="M839" s="122" t="str">
        <f t="shared" si="282"/>
        <v/>
      </c>
      <c r="N839" s="121" t="str">
        <f>IF(B839&lt;&gt;"",IF(INDEX(ctrlage,B839)=TRUE,Lieferung!$B$15-(YEAR(INDEX(pgebdat,B839))),""),"")</f>
        <v/>
      </c>
      <c r="O839" s="115"/>
      <c r="P839" s="113"/>
      <c r="Q839" s="116"/>
      <c r="R839" s="149"/>
      <c r="S839" s="116"/>
      <c r="T839" s="116"/>
      <c r="U839" s="116"/>
      <c r="V839" s="113"/>
      <c r="W839" s="155" t="str">
        <f t="shared" si="285"/>
        <v/>
      </c>
      <c r="X839" s="26" t="str">
        <f t="shared" si="286"/>
        <v/>
      </c>
      <c r="Y839" s="26" t="str">
        <f t="shared" si="287"/>
        <v/>
      </c>
      <c r="Z839" s="26" t="str">
        <f t="shared" si="288"/>
        <v/>
      </c>
      <c r="AA839" s="26" t="str">
        <f t="shared" si="289"/>
        <v/>
      </c>
      <c r="AB839" s="26" t="str">
        <f t="shared" si="290"/>
        <v/>
      </c>
      <c r="AC839" s="26" t="str">
        <f t="shared" si="291"/>
        <v/>
      </c>
      <c r="AD839" s="26" t="str">
        <f>IF(OR(ISBLANK(U839),ISBLANK(Q839),U839="-"),"",IF(ISNA(MATCH(U839,libtwolang,0)),FALSE,IF(AND(Z839=TRUE,INDEX(codetform,MATCH(Qualifikation!Q839,libtform,0))&gt;=10311000,INDEX(codetform,MATCH(Qualifikation!Q839,libtform,0))&lt;=10319900),IF(AND(INDEX(codetwolang,MATCH(Qualifikation!U839,libtwolang,0))&gt;=1,INDEX(codetwolang,MATCH(Qualifikation!U839,libtwolang,0))&lt;=999),TRUE,FALSE),IF(AND(INDEX(codetwolang,MATCH(Qualifikation!U839,libtwolang,0))&gt;=10,INDEX(codetwolang,MATCH(Qualifikation!U839,libtwolang,0))&lt;=99),FALSE,TRUE))))</f>
        <v/>
      </c>
      <c r="AE839" s="26" t="str">
        <f t="shared" si="283"/>
        <v/>
      </c>
      <c r="AF839" s="62" t="str">
        <f t="shared" si="292"/>
        <v/>
      </c>
    </row>
    <row r="840" spans="1:32" x14ac:dyDescent="0.2">
      <c r="A840" s="46" t="str">
        <f t="shared" si="284"/>
        <v/>
      </c>
      <c r="B840" s="46" t="str">
        <f t="shared" si="271"/>
        <v/>
      </c>
      <c r="C840" s="71" t="str">
        <f t="shared" si="272"/>
        <v/>
      </c>
      <c r="D840" s="62" t="str">
        <f t="shared" si="273"/>
        <v/>
      </c>
      <c r="E840" s="62" t="str">
        <f t="shared" si="274"/>
        <v/>
      </c>
      <c r="F840" s="72" t="str">
        <f t="shared" si="275"/>
        <v/>
      </c>
      <c r="G840" s="72" t="str">
        <f t="shared" si="276"/>
        <v/>
      </c>
      <c r="H840" s="63" t="str">
        <f t="shared" si="277"/>
        <v/>
      </c>
      <c r="I840" s="63" t="str">
        <f t="shared" si="278"/>
        <v/>
      </c>
      <c r="J840" s="70" t="str">
        <f t="shared" si="279"/>
        <v/>
      </c>
      <c r="K840" s="70" t="str">
        <f t="shared" si="280"/>
        <v/>
      </c>
      <c r="L840" s="122" t="str">
        <f t="shared" si="281"/>
        <v/>
      </c>
      <c r="M840" s="122" t="str">
        <f t="shared" si="282"/>
        <v/>
      </c>
      <c r="N840" s="121" t="str">
        <f>IF(B840&lt;&gt;"",IF(INDEX(ctrlage,B840)=TRUE,Lieferung!$B$15-(YEAR(INDEX(pgebdat,B840))),""),"")</f>
        <v/>
      </c>
      <c r="O840" s="115"/>
      <c r="P840" s="113"/>
      <c r="Q840" s="116"/>
      <c r="R840" s="149"/>
      <c r="S840" s="116"/>
      <c r="T840" s="116"/>
      <c r="U840" s="116"/>
      <c r="V840" s="113"/>
      <c r="W840" s="155" t="str">
        <f t="shared" si="285"/>
        <v/>
      </c>
      <c r="X840" s="26" t="str">
        <f t="shared" si="286"/>
        <v/>
      </c>
      <c r="Y840" s="26" t="str">
        <f t="shared" si="287"/>
        <v/>
      </c>
      <c r="Z840" s="26" t="str">
        <f t="shared" si="288"/>
        <v/>
      </c>
      <c r="AA840" s="26" t="str">
        <f t="shared" si="289"/>
        <v/>
      </c>
      <c r="AB840" s="26" t="str">
        <f t="shared" si="290"/>
        <v/>
      </c>
      <c r="AC840" s="26" t="str">
        <f t="shared" si="291"/>
        <v/>
      </c>
      <c r="AD840" s="26" t="str">
        <f>IF(OR(ISBLANK(U840),ISBLANK(Q840),U840="-"),"",IF(ISNA(MATCH(U840,libtwolang,0)),FALSE,IF(AND(Z840=TRUE,INDEX(codetform,MATCH(Qualifikation!Q840,libtform,0))&gt;=10311000,INDEX(codetform,MATCH(Qualifikation!Q840,libtform,0))&lt;=10319900),IF(AND(INDEX(codetwolang,MATCH(Qualifikation!U840,libtwolang,0))&gt;=1,INDEX(codetwolang,MATCH(Qualifikation!U840,libtwolang,0))&lt;=999),TRUE,FALSE),IF(AND(INDEX(codetwolang,MATCH(Qualifikation!U840,libtwolang,0))&gt;=10,INDEX(codetwolang,MATCH(Qualifikation!U840,libtwolang,0))&lt;=99),FALSE,TRUE))))</f>
        <v/>
      </c>
      <c r="AE840" s="26" t="str">
        <f t="shared" si="283"/>
        <v/>
      </c>
      <c r="AF840" s="62" t="str">
        <f t="shared" si="292"/>
        <v/>
      </c>
    </row>
    <row r="841" spans="1:32" x14ac:dyDescent="0.2">
      <c r="A841" s="46" t="str">
        <f t="shared" si="284"/>
        <v/>
      </c>
      <c r="B841" s="46" t="str">
        <f t="shared" si="271"/>
        <v/>
      </c>
      <c r="C841" s="71" t="str">
        <f t="shared" si="272"/>
        <v/>
      </c>
      <c r="D841" s="62" t="str">
        <f t="shared" si="273"/>
        <v/>
      </c>
      <c r="E841" s="62" t="str">
        <f t="shared" si="274"/>
        <v/>
      </c>
      <c r="F841" s="72" t="str">
        <f t="shared" si="275"/>
        <v/>
      </c>
      <c r="G841" s="72" t="str">
        <f t="shared" si="276"/>
        <v/>
      </c>
      <c r="H841" s="63" t="str">
        <f t="shared" si="277"/>
        <v/>
      </c>
      <c r="I841" s="63" t="str">
        <f t="shared" si="278"/>
        <v/>
      </c>
      <c r="J841" s="70" t="str">
        <f t="shared" si="279"/>
        <v/>
      </c>
      <c r="K841" s="70" t="str">
        <f t="shared" si="280"/>
        <v/>
      </c>
      <c r="L841" s="122" t="str">
        <f t="shared" si="281"/>
        <v/>
      </c>
      <c r="M841" s="122" t="str">
        <f t="shared" si="282"/>
        <v/>
      </c>
      <c r="N841" s="121" t="str">
        <f>IF(B841&lt;&gt;"",IF(INDEX(ctrlage,B841)=TRUE,Lieferung!$B$15-(YEAR(INDEX(pgebdat,B841))),""),"")</f>
        <v/>
      </c>
      <c r="O841" s="115"/>
      <c r="P841" s="113"/>
      <c r="Q841" s="116"/>
      <c r="R841" s="149"/>
      <c r="S841" s="116"/>
      <c r="T841" s="116"/>
      <c r="U841" s="116"/>
      <c r="V841" s="113"/>
      <c r="W841" s="155" t="str">
        <f t="shared" si="285"/>
        <v/>
      </c>
      <c r="X841" s="26" t="str">
        <f t="shared" si="286"/>
        <v/>
      </c>
      <c r="Y841" s="26" t="str">
        <f t="shared" si="287"/>
        <v/>
      </c>
      <c r="Z841" s="26" t="str">
        <f t="shared" si="288"/>
        <v/>
      </c>
      <c r="AA841" s="26" t="str">
        <f t="shared" si="289"/>
        <v/>
      </c>
      <c r="AB841" s="26" t="str">
        <f t="shared" si="290"/>
        <v/>
      </c>
      <c r="AC841" s="26" t="str">
        <f t="shared" si="291"/>
        <v/>
      </c>
      <c r="AD841" s="26" t="str">
        <f>IF(OR(ISBLANK(U841),ISBLANK(Q841),U841="-"),"",IF(ISNA(MATCH(U841,libtwolang,0)),FALSE,IF(AND(Z841=TRUE,INDEX(codetform,MATCH(Qualifikation!Q841,libtform,0))&gt;=10311000,INDEX(codetform,MATCH(Qualifikation!Q841,libtform,0))&lt;=10319900),IF(AND(INDEX(codetwolang,MATCH(Qualifikation!U841,libtwolang,0))&gt;=1,INDEX(codetwolang,MATCH(Qualifikation!U841,libtwolang,0))&lt;=999),TRUE,FALSE),IF(AND(INDEX(codetwolang,MATCH(Qualifikation!U841,libtwolang,0))&gt;=10,INDEX(codetwolang,MATCH(Qualifikation!U841,libtwolang,0))&lt;=99),FALSE,TRUE))))</f>
        <v/>
      </c>
      <c r="AE841" s="26" t="str">
        <f t="shared" si="283"/>
        <v/>
      </c>
      <c r="AF841" s="62" t="str">
        <f t="shared" si="292"/>
        <v/>
      </c>
    </row>
    <row r="842" spans="1:32" x14ac:dyDescent="0.2">
      <c r="A842" s="46" t="str">
        <f t="shared" si="284"/>
        <v/>
      </c>
      <c r="B842" s="46" t="str">
        <f t="shared" si="271"/>
        <v/>
      </c>
      <c r="C842" s="71" t="str">
        <f t="shared" si="272"/>
        <v/>
      </c>
      <c r="D842" s="62" t="str">
        <f t="shared" si="273"/>
        <v/>
      </c>
      <c r="E842" s="62" t="str">
        <f t="shared" si="274"/>
        <v/>
      </c>
      <c r="F842" s="72" t="str">
        <f t="shared" si="275"/>
        <v/>
      </c>
      <c r="G842" s="72" t="str">
        <f t="shared" si="276"/>
        <v/>
      </c>
      <c r="H842" s="63" t="str">
        <f t="shared" si="277"/>
        <v/>
      </c>
      <c r="I842" s="63" t="str">
        <f t="shared" si="278"/>
        <v/>
      </c>
      <c r="J842" s="70" t="str">
        <f t="shared" si="279"/>
        <v/>
      </c>
      <c r="K842" s="70" t="str">
        <f t="shared" si="280"/>
        <v/>
      </c>
      <c r="L842" s="122" t="str">
        <f t="shared" si="281"/>
        <v/>
      </c>
      <c r="M842" s="122" t="str">
        <f t="shared" si="282"/>
        <v/>
      </c>
      <c r="N842" s="121" t="str">
        <f>IF(B842&lt;&gt;"",IF(INDEX(ctrlage,B842)=TRUE,Lieferung!$B$15-(YEAR(INDEX(pgebdat,B842))),""),"")</f>
        <v/>
      </c>
      <c r="O842" s="115"/>
      <c r="P842" s="113"/>
      <c r="Q842" s="116"/>
      <c r="R842" s="149"/>
      <c r="S842" s="116"/>
      <c r="T842" s="116"/>
      <c r="U842" s="116"/>
      <c r="V842" s="113"/>
      <c r="W842" s="155" t="str">
        <f t="shared" si="285"/>
        <v/>
      </c>
      <c r="X842" s="26" t="str">
        <f t="shared" si="286"/>
        <v/>
      </c>
      <c r="Y842" s="26" t="str">
        <f t="shared" si="287"/>
        <v/>
      </c>
      <c r="Z842" s="26" t="str">
        <f t="shared" si="288"/>
        <v/>
      </c>
      <c r="AA842" s="26" t="str">
        <f t="shared" si="289"/>
        <v/>
      </c>
      <c r="AB842" s="26" t="str">
        <f t="shared" si="290"/>
        <v/>
      </c>
      <c r="AC842" s="26" t="str">
        <f t="shared" si="291"/>
        <v/>
      </c>
      <c r="AD842" s="26" t="str">
        <f>IF(OR(ISBLANK(U842),ISBLANK(Q842),U842="-"),"",IF(ISNA(MATCH(U842,libtwolang,0)),FALSE,IF(AND(Z842=TRUE,INDEX(codetform,MATCH(Qualifikation!Q842,libtform,0))&gt;=10311000,INDEX(codetform,MATCH(Qualifikation!Q842,libtform,0))&lt;=10319900),IF(AND(INDEX(codetwolang,MATCH(Qualifikation!U842,libtwolang,0))&gt;=1,INDEX(codetwolang,MATCH(Qualifikation!U842,libtwolang,0))&lt;=999),TRUE,FALSE),IF(AND(INDEX(codetwolang,MATCH(Qualifikation!U842,libtwolang,0))&gt;=10,INDEX(codetwolang,MATCH(Qualifikation!U842,libtwolang,0))&lt;=99),FALSE,TRUE))))</f>
        <v/>
      </c>
      <c r="AE842" s="26" t="str">
        <f t="shared" si="283"/>
        <v/>
      </c>
      <c r="AF842" s="62" t="str">
        <f t="shared" si="292"/>
        <v/>
      </c>
    </row>
    <row r="843" spans="1:32" x14ac:dyDescent="0.2">
      <c r="A843" s="46" t="str">
        <f t="shared" si="284"/>
        <v/>
      </c>
      <c r="B843" s="46" t="str">
        <f t="shared" si="271"/>
        <v/>
      </c>
      <c r="C843" s="71" t="str">
        <f t="shared" si="272"/>
        <v/>
      </c>
      <c r="D843" s="62" t="str">
        <f t="shared" si="273"/>
        <v/>
      </c>
      <c r="E843" s="62" t="str">
        <f t="shared" si="274"/>
        <v/>
      </c>
      <c r="F843" s="72" t="str">
        <f t="shared" si="275"/>
        <v/>
      </c>
      <c r="G843" s="72" t="str">
        <f t="shared" si="276"/>
        <v/>
      </c>
      <c r="H843" s="63" t="str">
        <f t="shared" si="277"/>
        <v/>
      </c>
      <c r="I843" s="63" t="str">
        <f t="shared" si="278"/>
        <v/>
      </c>
      <c r="J843" s="70" t="str">
        <f t="shared" si="279"/>
        <v/>
      </c>
      <c r="K843" s="70" t="str">
        <f t="shared" si="280"/>
        <v/>
      </c>
      <c r="L843" s="122" t="str">
        <f t="shared" si="281"/>
        <v/>
      </c>
      <c r="M843" s="122" t="str">
        <f t="shared" si="282"/>
        <v/>
      </c>
      <c r="N843" s="121" t="str">
        <f>IF(B843&lt;&gt;"",IF(INDEX(ctrlage,B843)=TRUE,Lieferung!$B$15-(YEAR(INDEX(pgebdat,B843))),""),"")</f>
        <v/>
      </c>
      <c r="O843" s="115"/>
      <c r="P843" s="113"/>
      <c r="Q843" s="116"/>
      <c r="R843" s="149"/>
      <c r="S843" s="116"/>
      <c r="T843" s="116"/>
      <c r="U843" s="116"/>
      <c r="V843" s="113"/>
      <c r="W843" s="155" t="str">
        <f t="shared" si="285"/>
        <v/>
      </c>
      <c r="X843" s="26" t="str">
        <f t="shared" si="286"/>
        <v/>
      </c>
      <c r="Y843" s="26" t="str">
        <f t="shared" si="287"/>
        <v/>
      </c>
      <c r="Z843" s="26" t="str">
        <f t="shared" si="288"/>
        <v/>
      </c>
      <c r="AA843" s="26" t="str">
        <f t="shared" si="289"/>
        <v/>
      </c>
      <c r="AB843" s="26" t="str">
        <f t="shared" si="290"/>
        <v/>
      </c>
      <c r="AC843" s="26" t="str">
        <f t="shared" si="291"/>
        <v/>
      </c>
      <c r="AD843" s="26" t="str">
        <f>IF(OR(ISBLANK(U843),ISBLANK(Q843),U843="-"),"",IF(ISNA(MATCH(U843,libtwolang,0)),FALSE,IF(AND(Z843=TRUE,INDEX(codetform,MATCH(Qualifikation!Q843,libtform,0))&gt;=10311000,INDEX(codetform,MATCH(Qualifikation!Q843,libtform,0))&lt;=10319900),IF(AND(INDEX(codetwolang,MATCH(Qualifikation!U843,libtwolang,0))&gt;=1,INDEX(codetwolang,MATCH(Qualifikation!U843,libtwolang,0))&lt;=999),TRUE,FALSE),IF(AND(INDEX(codetwolang,MATCH(Qualifikation!U843,libtwolang,0))&gt;=10,INDEX(codetwolang,MATCH(Qualifikation!U843,libtwolang,0))&lt;=99),FALSE,TRUE))))</f>
        <v/>
      </c>
      <c r="AE843" s="26" t="str">
        <f t="shared" si="283"/>
        <v/>
      </c>
      <c r="AF843" s="62" t="str">
        <f t="shared" si="292"/>
        <v/>
      </c>
    </row>
    <row r="844" spans="1:32" x14ac:dyDescent="0.2">
      <c r="A844" s="46" t="str">
        <f t="shared" si="284"/>
        <v/>
      </c>
      <c r="B844" s="46" t="str">
        <f t="shared" ref="B844:B907" si="293">IF(O844&lt;&gt;"",IF(ISNA(MATCH(O844,persid,0)),"",IF(MATCH(O844,persid,0)=0,"",MATCH(O844,persid,0))),"")</f>
        <v/>
      </c>
      <c r="C844" s="71" t="str">
        <f t="shared" ref="C844:C907" si="294">IF(B844&lt;&gt;"",IF(INDEX(pkatid,B844)&gt;0,INDEX(pkatid,B844),""),"")</f>
        <v/>
      </c>
      <c r="D844" s="62" t="str">
        <f t="shared" ref="D844:D907" si="295">IF(B844&lt;&gt;"",IF(INDEX(psex,B844)&gt;0,INDEX(psex,B844),""),"")</f>
        <v/>
      </c>
      <c r="E844" s="62" t="str">
        <f t="shared" ref="E844:E907" si="296">IF(B844&lt;&gt;"",INDEX(ctrlsex,B844),"")</f>
        <v/>
      </c>
      <c r="F844" s="72" t="str">
        <f t="shared" ref="F844:F907" si="297">IF(B844&lt;&gt;"",IF(INDEX(pgebdat,B844)&gt;0,INDEX(pgebdat,B844),""),"")</f>
        <v/>
      </c>
      <c r="G844" s="72" t="str">
        <f t="shared" ref="G844:G907" si="298">IF(B844&lt;&gt;"",INDEX(ctrlage,B844),"")</f>
        <v/>
      </c>
      <c r="H844" s="63" t="str">
        <f t="shared" ref="H844:H907" si="299">IF(B844&lt;&gt;"",IF(INDEX(pdom,B844)&gt;0,INDEX(pdom,B844),""),"")</f>
        <v/>
      </c>
      <c r="I844" s="63" t="str">
        <f t="shared" ref="I844:I907" si="300">IF(B844&lt;&gt;"",INDEX(ctrldom,B844),"")</f>
        <v/>
      </c>
      <c r="J844" s="70" t="str">
        <f t="shared" ref="J844:J907" si="301">IF(B844&lt;&gt;"",IF(INDEX(pid,B844)&gt;0,INDEX(pid,B844),""),"")</f>
        <v/>
      </c>
      <c r="K844" s="70" t="str">
        <f t="shared" ref="K844:K907" si="302">IF(B844&lt;&gt;"",CONCATENATE(J844,S844),"")</f>
        <v/>
      </c>
      <c r="L844" s="122" t="str">
        <f t="shared" ref="L844:L907" si="303">IF(B844&lt;&gt;"",IF(INDEX(pname,B844)&gt;0,INDEX(pname,B844),""),"")</f>
        <v/>
      </c>
      <c r="M844" s="122" t="str">
        <f t="shared" ref="M844:M907" si="304">IF(B844&lt;&gt;"",IF(INDEX(psurname,B844)&gt;0,INDEX(psurname,B844),""),"")</f>
        <v/>
      </c>
      <c r="N844" s="121" t="str">
        <f>IF(B844&lt;&gt;"",IF(INDEX(ctrlage,B844)=TRUE,Lieferung!$B$15-(YEAR(INDEX(pgebdat,B844))),""),"")</f>
        <v/>
      </c>
      <c r="O844" s="115"/>
      <c r="P844" s="113"/>
      <c r="Q844" s="116"/>
      <c r="R844" s="149"/>
      <c r="S844" s="116"/>
      <c r="T844" s="116"/>
      <c r="U844" s="116"/>
      <c r="V844" s="113"/>
      <c r="W844" s="155" t="str">
        <f t="shared" si="285"/>
        <v/>
      </c>
      <c r="X844" s="26" t="str">
        <f t="shared" si="286"/>
        <v/>
      </c>
      <c r="Y844" s="26" t="str">
        <f t="shared" si="287"/>
        <v/>
      </c>
      <c r="Z844" s="26" t="str">
        <f t="shared" si="288"/>
        <v/>
      </c>
      <c r="AA844" s="26" t="str">
        <f t="shared" si="289"/>
        <v/>
      </c>
      <c r="AB844" s="26" t="str">
        <f t="shared" si="290"/>
        <v/>
      </c>
      <c r="AC844" s="26" t="str">
        <f t="shared" si="291"/>
        <v/>
      </c>
      <c r="AD844" s="26" t="str">
        <f>IF(OR(ISBLANK(U844),ISBLANK(Q844),U844="-"),"",IF(ISNA(MATCH(U844,libtwolang,0)),FALSE,IF(AND(Z844=TRUE,INDEX(codetform,MATCH(Qualifikation!Q844,libtform,0))&gt;=10311000,INDEX(codetform,MATCH(Qualifikation!Q844,libtform,0))&lt;=10319900),IF(AND(INDEX(codetwolang,MATCH(Qualifikation!U844,libtwolang,0))&gt;=1,INDEX(codetwolang,MATCH(Qualifikation!U844,libtwolang,0))&lt;=999),TRUE,FALSE),IF(AND(INDEX(codetwolang,MATCH(Qualifikation!U844,libtwolang,0))&gt;=10,INDEX(codetwolang,MATCH(Qualifikation!U844,libtwolang,0))&lt;=99),FALSE,TRUE))))</f>
        <v/>
      </c>
      <c r="AE844" s="26" t="str">
        <f t="shared" ref="AE844:AE907" si="305">IF(OR(G844&lt;&gt;TRUE,Z844&lt;&gt;TRUE),"",IF(OR(N844&gt;INDEX(valmaxalt,MATCH(Q844,libtform,0)),N844&lt;INDEX(valminalt,MATCH(Q844,libtform,0))),FALSE,TRUE))</f>
        <v/>
      </c>
      <c r="AF844" s="62" t="str">
        <f t="shared" si="292"/>
        <v/>
      </c>
    </row>
    <row r="845" spans="1:32" x14ac:dyDescent="0.2">
      <c r="A845" s="46" t="str">
        <f t="shared" ref="A845:A908" si="306">IF(ISBLANK(O845),"",IF(COUNTA(P845:T845)&lt;5,"Unvollständig",IF(OR(COUNTIF(W845:AD845,FALSE)&gt;0,COUNTIF(W845:AC845,#N/A)&gt;0),"Fehler",IF(AE845=FALSE,"Achtung","OK"))))</f>
        <v/>
      </c>
      <c r="B845" s="46" t="str">
        <f t="shared" si="293"/>
        <v/>
      </c>
      <c r="C845" s="71" t="str">
        <f t="shared" si="294"/>
        <v/>
      </c>
      <c r="D845" s="62" t="str">
        <f t="shared" si="295"/>
        <v/>
      </c>
      <c r="E845" s="62" t="str">
        <f t="shared" si="296"/>
        <v/>
      </c>
      <c r="F845" s="72" t="str">
        <f t="shared" si="297"/>
        <v/>
      </c>
      <c r="G845" s="72" t="str">
        <f t="shared" si="298"/>
        <v/>
      </c>
      <c r="H845" s="63" t="str">
        <f t="shared" si="299"/>
        <v/>
      </c>
      <c r="I845" s="63" t="str">
        <f t="shared" si="300"/>
        <v/>
      </c>
      <c r="J845" s="70" t="str">
        <f t="shared" si="301"/>
        <v/>
      </c>
      <c r="K845" s="70" t="str">
        <f t="shared" si="302"/>
        <v/>
      </c>
      <c r="L845" s="122" t="str">
        <f t="shared" si="303"/>
        <v/>
      </c>
      <c r="M845" s="122" t="str">
        <f t="shared" si="304"/>
        <v/>
      </c>
      <c r="N845" s="121" t="str">
        <f>IF(B845&lt;&gt;"",IF(INDEX(ctrlage,B845)=TRUE,Lieferung!$B$15-(YEAR(INDEX(pgebdat,B845))),""),"")</f>
        <v/>
      </c>
      <c r="O845" s="115"/>
      <c r="P845" s="113"/>
      <c r="Q845" s="116"/>
      <c r="R845" s="149"/>
      <c r="S845" s="116"/>
      <c r="T845" s="116"/>
      <c r="U845" s="116"/>
      <c r="V845" s="113"/>
      <c r="W845" s="155" t="str">
        <f t="shared" ref="W845:W908" si="307">IF(K845="","",NOT(COUNTIF($K$12:$K$1011,$K845)&gt;1))</f>
        <v/>
      </c>
      <c r="X845" s="26" t="str">
        <f t="shared" si="286"/>
        <v/>
      </c>
      <c r="Y845" s="26" t="str">
        <f t="shared" si="287"/>
        <v/>
      </c>
      <c r="Z845" s="26" t="str">
        <f t="shared" si="288"/>
        <v/>
      </c>
      <c r="AA845" s="26" t="str">
        <f t="shared" si="289"/>
        <v/>
      </c>
      <c r="AB845" s="26" t="str">
        <f t="shared" si="290"/>
        <v/>
      </c>
      <c r="AC845" s="26" t="str">
        <f t="shared" si="291"/>
        <v/>
      </c>
      <c r="AD845" s="26" t="str">
        <f>IF(OR(ISBLANK(U845),ISBLANK(Q845),U845="-"),"",IF(ISNA(MATCH(U845,libtwolang,0)),FALSE,IF(AND(Z845=TRUE,INDEX(codetform,MATCH(Qualifikation!Q845,libtform,0))&gt;=10311000,INDEX(codetform,MATCH(Qualifikation!Q845,libtform,0))&lt;=10319900),IF(AND(INDEX(codetwolang,MATCH(Qualifikation!U845,libtwolang,0))&gt;=1,INDEX(codetwolang,MATCH(Qualifikation!U845,libtwolang,0))&lt;=999),TRUE,FALSE),IF(AND(INDEX(codetwolang,MATCH(Qualifikation!U845,libtwolang,0))&gt;=10,INDEX(codetwolang,MATCH(Qualifikation!U845,libtwolang,0))&lt;=99),FALSE,TRUE))))</f>
        <v/>
      </c>
      <c r="AE845" s="26" t="str">
        <f t="shared" si="305"/>
        <v/>
      </c>
      <c r="AF845" s="62" t="str">
        <f t="shared" si="292"/>
        <v/>
      </c>
    </row>
    <row r="846" spans="1:32" x14ac:dyDescent="0.2">
      <c r="A846" s="46" t="str">
        <f t="shared" si="306"/>
        <v/>
      </c>
      <c r="B846" s="46" t="str">
        <f t="shared" si="293"/>
        <v/>
      </c>
      <c r="C846" s="71" t="str">
        <f t="shared" si="294"/>
        <v/>
      </c>
      <c r="D846" s="62" t="str">
        <f t="shared" si="295"/>
        <v/>
      </c>
      <c r="E846" s="62" t="str">
        <f t="shared" si="296"/>
        <v/>
      </c>
      <c r="F846" s="72" t="str">
        <f t="shared" si="297"/>
        <v/>
      </c>
      <c r="G846" s="72" t="str">
        <f t="shared" si="298"/>
        <v/>
      </c>
      <c r="H846" s="63" t="str">
        <f t="shared" si="299"/>
        <v/>
      </c>
      <c r="I846" s="63" t="str">
        <f t="shared" si="300"/>
        <v/>
      </c>
      <c r="J846" s="70" t="str">
        <f t="shared" si="301"/>
        <v/>
      </c>
      <c r="K846" s="70" t="str">
        <f t="shared" si="302"/>
        <v/>
      </c>
      <c r="L846" s="122" t="str">
        <f t="shared" si="303"/>
        <v/>
      </c>
      <c r="M846" s="122" t="str">
        <f t="shared" si="304"/>
        <v/>
      </c>
      <c r="N846" s="121" t="str">
        <f>IF(B846&lt;&gt;"",IF(INDEX(ctrlage,B846)=TRUE,Lieferung!$B$15-(YEAR(INDEX(pgebdat,B846))),""),"")</f>
        <v/>
      </c>
      <c r="O846" s="115"/>
      <c r="P846" s="113"/>
      <c r="Q846" s="116"/>
      <c r="R846" s="149"/>
      <c r="S846" s="116"/>
      <c r="T846" s="116"/>
      <c r="U846" s="116"/>
      <c r="V846" s="113"/>
      <c r="W846" s="155" t="str">
        <f t="shared" si="307"/>
        <v/>
      </c>
      <c r="X846" s="26" t="str">
        <f t="shared" si="286"/>
        <v/>
      </c>
      <c r="Y846" s="26" t="str">
        <f t="shared" si="287"/>
        <v/>
      </c>
      <c r="Z846" s="26" t="str">
        <f t="shared" si="288"/>
        <v/>
      </c>
      <c r="AA846" s="26" t="str">
        <f t="shared" si="289"/>
        <v/>
      </c>
      <c r="AB846" s="26" t="str">
        <f t="shared" si="290"/>
        <v/>
      </c>
      <c r="AC846" s="26" t="str">
        <f t="shared" si="291"/>
        <v/>
      </c>
      <c r="AD846" s="26" t="str">
        <f>IF(OR(ISBLANK(U846),ISBLANK(Q846),U846="-"),"",IF(ISNA(MATCH(U846,libtwolang,0)),FALSE,IF(AND(Z846=TRUE,INDEX(codetform,MATCH(Qualifikation!Q846,libtform,0))&gt;=10311000,INDEX(codetform,MATCH(Qualifikation!Q846,libtform,0))&lt;=10319900),IF(AND(INDEX(codetwolang,MATCH(Qualifikation!U846,libtwolang,0))&gt;=1,INDEX(codetwolang,MATCH(Qualifikation!U846,libtwolang,0))&lt;=999),TRUE,FALSE),IF(AND(INDEX(codetwolang,MATCH(Qualifikation!U846,libtwolang,0))&gt;=10,INDEX(codetwolang,MATCH(Qualifikation!U846,libtwolang,0))&lt;=99),FALSE,TRUE))))</f>
        <v/>
      </c>
      <c r="AE846" s="26" t="str">
        <f t="shared" si="305"/>
        <v/>
      </c>
      <c r="AF846" s="62" t="str">
        <f t="shared" si="292"/>
        <v/>
      </c>
    </row>
    <row r="847" spans="1:32" x14ac:dyDescent="0.2">
      <c r="A847" s="46" t="str">
        <f t="shared" si="306"/>
        <v/>
      </c>
      <c r="B847" s="46" t="str">
        <f t="shared" si="293"/>
        <v/>
      </c>
      <c r="C847" s="71" t="str">
        <f t="shared" si="294"/>
        <v/>
      </c>
      <c r="D847" s="62" t="str">
        <f t="shared" si="295"/>
        <v/>
      </c>
      <c r="E847" s="62" t="str">
        <f t="shared" si="296"/>
        <v/>
      </c>
      <c r="F847" s="72" t="str">
        <f t="shared" si="297"/>
        <v/>
      </c>
      <c r="G847" s="72" t="str">
        <f t="shared" si="298"/>
        <v/>
      </c>
      <c r="H847" s="63" t="str">
        <f t="shared" si="299"/>
        <v/>
      </c>
      <c r="I847" s="63" t="str">
        <f t="shared" si="300"/>
        <v/>
      </c>
      <c r="J847" s="70" t="str">
        <f t="shared" si="301"/>
        <v/>
      </c>
      <c r="K847" s="70" t="str">
        <f t="shared" si="302"/>
        <v/>
      </c>
      <c r="L847" s="122" t="str">
        <f t="shared" si="303"/>
        <v/>
      </c>
      <c r="M847" s="122" t="str">
        <f t="shared" si="304"/>
        <v/>
      </c>
      <c r="N847" s="121" t="str">
        <f>IF(B847&lt;&gt;"",IF(INDEX(ctrlage,B847)=TRUE,Lieferung!$B$15-(YEAR(INDEX(pgebdat,B847))),""),"")</f>
        <v/>
      </c>
      <c r="O847" s="115"/>
      <c r="P847" s="113"/>
      <c r="Q847" s="116"/>
      <c r="R847" s="149"/>
      <c r="S847" s="116"/>
      <c r="T847" s="116"/>
      <c r="U847" s="116"/>
      <c r="V847" s="113"/>
      <c r="W847" s="155" t="str">
        <f t="shared" si="307"/>
        <v/>
      </c>
      <c r="X847" s="26" t="str">
        <f t="shared" si="286"/>
        <v/>
      </c>
      <c r="Y847" s="26" t="str">
        <f t="shared" si="287"/>
        <v/>
      </c>
      <c r="Z847" s="26" t="str">
        <f t="shared" si="288"/>
        <v/>
      </c>
      <c r="AA847" s="26" t="str">
        <f t="shared" si="289"/>
        <v/>
      </c>
      <c r="AB847" s="26" t="str">
        <f t="shared" si="290"/>
        <v/>
      </c>
      <c r="AC847" s="26" t="str">
        <f t="shared" si="291"/>
        <v/>
      </c>
      <c r="AD847" s="26" t="str">
        <f>IF(OR(ISBLANK(U847),ISBLANK(Q847),U847="-"),"",IF(ISNA(MATCH(U847,libtwolang,0)),FALSE,IF(AND(Z847=TRUE,INDEX(codetform,MATCH(Qualifikation!Q847,libtform,0))&gt;=10311000,INDEX(codetform,MATCH(Qualifikation!Q847,libtform,0))&lt;=10319900),IF(AND(INDEX(codetwolang,MATCH(Qualifikation!U847,libtwolang,0))&gt;=1,INDEX(codetwolang,MATCH(Qualifikation!U847,libtwolang,0))&lt;=999),TRUE,FALSE),IF(AND(INDEX(codetwolang,MATCH(Qualifikation!U847,libtwolang,0))&gt;=10,INDEX(codetwolang,MATCH(Qualifikation!U847,libtwolang,0))&lt;=99),FALSE,TRUE))))</f>
        <v/>
      </c>
      <c r="AE847" s="26" t="str">
        <f t="shared" si="305"/>
        <v/>
      </c>
      <c r="AF847" s="62" t="str">
        <f t="shared" si="292"/>
        <v/>
      </c>
    </row>
    <row r="848" spans="1:32" x14ac:dyDescent="0.2">
      <c r="A848" s="46" t="str">
        <f t="shared" si="306"/>
        <v/>
      </c>
      <c r="B848" s="46" t="str">
        <f t="shared" si="293"/>
        <v/>
      </c>
      <c r="C848" s="71" t="str">
        <f t="shared" si="294"/>
        <v/>
      </c>
      <c r="D848" s="62" t="str">
        <f t="shared" si="295"/>
        <v/>
      </c>
      <c r="E848" s="62" t="str">
        <f t="shared" si="296"/>
        <v/>
      </c>
      <c r="F848" s="72" t="str">
        <f t="shared" si="297"/>
        <v/>
      </c>
      <c r="G848" s="72" t="str">
        <f t="shared" si="298"/>
        <v/>
      </c>
      <c r="H848" s="63" t="str">
        <f t="shared" si="299"/>
        <v/>
      </c>
      <c r="I848" s="63" t="str">
        <f t="shared" si="300"/>
        <v/>
      </c>
      <c r="J848" s="70" t="str">
        <f t="shared" si="301"/>
        <v/>
      </c>
      <c r="K848" s="70" t="str">
        <f t="shared" si="302"/>
        <v/>
      </c>
      <c r="L848" s="122" t="str">
        <f t="shared" si="303"/>
        <v/>
      </c>
      <c r="M848" s="122" t="str">
        <f t="shared" si="304"/>
        <v/>
      </c>
      <c r="N848" s="121" t="str">
        <f>IF(B848&lt;&gt;"",IF(INDEX(ctrlage,B848)=TRUE,Lieferung!$B$15-(YEAR(INDEX(pgebdat,B848))),""),"")</f>
        <v/>
      </c>
      <c r="O848" s="115"/>
      <c r="P848" s="113"/>
      <c r="Q848" s="116"/>
      <c r="R848" s="149"/>
      <c r="S848" s="116"/>
      <c r="T848" s="116"/>
      <c r="U848" s="116"/>
      <c r="V848" s="113"/>
      <c r="W848" s="155" t="str">
        <f t="shared" si="307"/>
        <v/>
      </c>
      <c r="X848" s="26" t="str">
        <f t="shared" si="286"/>
        <v/>
      </c>
      <c r="Y848" s="26" t="str">
        <f t="shared" si="287"/>
        <v/>
      </c>
      <c r="Z848" s="26" t="str">
        <f t="shared" si="288"/>
        <v/>
      </c>
      <c r="AA848" s="26" t="str">
        <f t="shared" si="289"/>
        <v/>
      </c>
      <c r="AB848" s="26" t="str">
        <f t="shared" si="290"/>
        <v/>
      </c>
      <c r="AC848" s="26" t="str">
        <f t="shared" si="291"/>
        <v/>
      </c>
      <c r="AD848" s="26" t="str">
        <f>IF(OR(ISBLANK(U848),ISBLANK(Q848),U848="-"),"",IF(ISNA(MATCH(U848,libtwolang,0)),FALSE,IF(AND(Z848=TRUE,INDEX(codetform,MATCH(Qualifikation!Q848,libtform,0))&gt;=10311000,INDEX(codetform,MATCH(Qualifikation!Q848,libtform,0))&lt;=10319900),IF(AND(INDEX(codetwolang,MATCH(Qualifikation!U848,libtwolang,0))&gt;=1,INDEX(codetwolang,MATCH(Qualifikation!U848,libtwolang,0))&lt;=999),TRUE,FALSE),IF(AND(INDEX(codetwolang,MATCH(Qualifikation!U848,libtwolang,0))&gt;=10,INDEX(codetwolang,MATCH(Qualifikation!U848,libtwolang,0))&lt;=99),FALSE,TRUE))))</f>
        <v/>
      </c>
      <c r="AE848" s="26" t="str">
        <f t="shared" si="305"/>
        <v/>
      </c>
      <c r="AF848" s="62" t="str">
        <f t="shared" si="292"/>
        <v/>
      </c>
    </row>
    <row r="849" spans="1:32" x14ac:dyDescent="0.2">
      <c r="A849" s="46" t="str">
        <f t="shared" si="306"/>
        <v/>
      </c>
      <c r="B849" s="46" t="str">
        <f t="shared" si="293"/>
        <v/>
      </c>
      <c r="C849" s="71" t="str">
        <f t="shared" si="294"/>
        <v/>
      </c>
      <c r="D849" s="62" t="str">
        <f t="shared" si="295"/>
        <v/>
      </c>
      <c r="E849" s="62" t="str">
        <f t="shared" si="296"/>
        <v/>
      </c>
      <c r="F849" s="72" t="str">
        <f t="shared" si="297"/>
        <v/>
      </c>
      <c r="G849" s="72" t="str">
        <f t="shared" si="298"/>
        <v/>
      </c>
      <c r="H849" s="63" t="str">
        <f t="shared" si="299"/>
        <v/>
      </c>
      <c r="I849" s="63" t="str">
        <f t="shared" si="300"/>
        <v/>
      </c>
      <c r="J849" s="70" t="str">
        <f t="shared" si="301"/>
        <v/>
      </c>
      <c r="K849" s="70" t="str">
        <f t="shared" si="302"/>
        <v/>
      </c>
      <c r="L849" s="122" t="str">
        <f t="shared" si="303"/>
        <v/>
      </c>
      <c r="M849" s="122" t="str">
        <f t="shared" si="304"/>
        <v/>
      </c>
      <c r="N849" s="121" t="str">
        <f>IF(B849&lt;&gt;"",IF(INDEX(ctrlage,B849)=TRUE,Lieferung!$B$15-(YEAR(INDEX(pgebdat,B849))),""),"")</f>
        <v/>
      </c>
      <c r="O849" s="115"/>
      <c r="P849" s="113"/>
      <c r="Q849" s="116"/>
      <c r="R849" s="149"/>
      <c r="S849" s="116"/>
      <c r="T849" s="116"/>
      <c r="U849" s="116"/>
      <c r="V849" s="113"/>
      <c r="W849" s="155" t="str">
        <f t="shared" si="307"/>
        <v/>
      </c>
      <c r="X849" s="26" t="str">
        <f t="shared" si="286"/>
        <v/>
      </c>
      <c r="Y849" s="26" t="str">
        <f t="shared" si="287"/>
        <v/>
      </c>
      <c r="Z849" s="26" t="str">
        <f t="shared" si="288"/>
        <v/>
      </c>
      <c r="AA849" s="26" t="str">
        <f t="shared" si="289"/>
        <v/>
      </c>
      <c r="AB849" s="26" t="str">
        <f t="shared" si="290"/>
        <v/>
      </c>
      <c r="AC849" s="26" t="str">
        <f t="shared" si="291"/>
        <v/>
      </c>
      <c r="AD849" s="26" t="str">
        <f>IF(OR(ISBLANK(U849),ISBLANK(Q849),U849="-"),"",IF(ISNA(MATCH(U849,libtwolang,0)),FALSE,IF(AND(Z849=TRUE,INDEX(codetform,MATCH(Qualifikation!Q849,libtform,0))&gt;=10311000,INDEX(codetform,MATCH(Qualifikation!Q849,libtform,0))&lt;=10319900),IF(AND(INDEX(codetwolang,MATCH(Qualifikation!U849,libtwolang,0))&gt;=1,INDEX(codetwolang,MATCH(Qualifikation!U849,libtwolang,0))&lt;=999),TRUE,FALSE),IF(AND(INDEX(codetwolang,MATCH(Qualifikation!U849,libtwolang,0))&gt;=10,INDEX(codetwolang,MATCH(Qualifikation!U849,libtwolang,0))&lt;=99),FALSE,TRUE))))</f>
        <v/>
      </c>
      <c r="AE849" s="26" t="str">
        <f t="shared" si="305"/>
        <v/>
      </c>
      <c r="AF849" s="62" t="str">
        <f t="shared" si="292"/>
        <v/>
      </c>
    </row>
    <row r="850" spans="1:32" x14ac:dyDescent="0.2">
      <c r="A850" s="46" t="str">
        <f t="shared" si="306"/>
        <v/>
      </c>
      <c r="B850" s="46" t="str">
        <f t="shared" si="293"/>
        <v/>
      </c>
      <c r="C850" s="71" t="str">
        <f t="shared" si="294"/>
        <v/>
      </c>
      <c r="D850" s="62" t="str">
        <f t="shared" si="295"/>
        <v/>
      </c>
      <c r="E850" s="62" t="str">
        <f t="shared" si="296"/>
        <v/>
      </c>
      <c r="F850" s="72" t="str">
        <f t="shared" si="297"/>
        <v/>
      </c>
      <c r="G850" s="72" t="str">
        <f t="shared" si="298"/>
        <v/>
      </c>
      <c r="H850" s="63" t="str">
        <f t="shared" si="299"/>
        <v/>
      </c>
      <c r="I850" s="63" t="str">
        <f t="shared" si="300"/>
        <v/>
      </c>
      <c r="J850" s="70" t="str">
        <f t="shared" si="301"/>
        <v/>
      </c>
      <c r="K850" s="70" t="str">
        <f t="shared" si="302"/>
        <v/>
      </c>
      <c r="L850" s="122" t="str">
        <f t="shared" si="303"/>
        <v/>
      </c>
      <c r="M850" s="122" t="str">
        <f t="shared" si="304"/>
        <v/>
      </c>
      <c r="N850" s="121" t="str">
        <f>IF(B850&lt;&gt;"",IF(INDEX(ctrlage,B850)=TRUE,Lieferung!$B$15-(YEAR(INDEX(pgebdat,B850))),""),"")</f>
        <v/>
      </c>
      <c r="O850" s="115"/>
      <c r="P850" s="113"/>
      <c r="Q850" s="116"/>
      <c r="R850" s="149"/>
      <c r="S850" s="116"/>
      <c r="T850" s="116"/>
      <c r="U850" s="116"/>
      <c r="V850" s="113"/>
      <c r="W850" s="155" t="str">
        <f t="shared" si="307"/>
        <v/>
      </c>
      <c r="X850" s="26" t="str">
        <f t="shared" si="286"/>
        <v/>
      </c>
      <c r="Y850" s="26" t="str">
        <f t="shared" si="287"/>
        <v/>
      </c>
      <c r="Z850" s="26" t="str">
        <f t="shared" si="288"/>
        <v/>
      </c>
      <c r="AA850" s="26" t="str">
        <f t="shared" si="289"/>
        <v/>
      </c>
      <c r="AB850" s="26" t="str">
        <f t="shared" si="290"/>
        <v/>
      </c>
      <c r="AC850" s="26" t="str">
        <f t="shared" si="291"/>
        <v/>
      </c>
      <c r="AD850" s="26" t="str">
        <f>IF(OR(ISBLANK(U850),ISBLANK(Q850),U850="-"),"",IF(ISNA(MATCH(U850,libtwolang,0)),FALSE,IF(AND(Z850=TRUE,INDEX(codetform,MATCH(Qualifikation!Q850,libtform,0))&gt;=10311000,INDEX(codetform,MATCH(Qualifikation!Q850,libtform,0))&lt;=10319900),IF(AND(INDEX(codetwolang,MATCH(Qualifikation!U850,libtwolang,0))&gt;=1,INDEX(codetwolang,MATCH(Qualifikation!U850,libtwolang,0))&lt;=999),TRUE,FALSE),IF(AND(INDEX(codetwolang,MATCH(Qualifikation!U850,libtwolang,0))&gt;=10,INDEX(codetwolang,MATCH(Qualifikation!U850,libtwolang,0))&lt;=99),FALSE,TRUE))))</f>
        <v/>
      </c>
      <c r="AE850" s="26" t="str">
        <f t="shared" si="305"/>
        <v/>
      </c>
      <c r="AF850" s="62" t="str">
        <f t="shared" si="292"/>
        <v/>
      </c>
    </row>
    <row r="851" spans="1:32" x14ac:dyDescent="0.2">
      <c r="A851" s="46" t="str">
        <f t="shared" si="306"/>
        <v/>
      </c>
      <c r="B851" s="46" t="str">
        <f t="shared" si="293"/>
        <v/>
      </c>
      <c r="C851" s="71" t="str">
        <f t="shared" si="294"/>
        <v/>
      </c>
      <c r="D851" s="62" t="str">
        <f t="shared" si="295"/>
        <v/>
      </c>
      <c r="E851" s="62" t="str">
        <f t="shared" si="296"/>
        <v/>
      </c>
      <c r="F851" s="72" t="str">
        <f t="shared" si="297"/>
        <v/>
      </c>
      <c r="G851" s="72" t="str">
        <f t="shared" si="298"/>
        <v/>
      </c>
      <c r="H851" s="63" t="str">
        <f t="shared" si="299"/>
        <v/>
      </c>
      <c r="I851" s="63" t="str">
        <f t="shared" si="300"/>
        <v/>
      </c>
      <c r="J851" s="70" t="str">
        <f t="shared" si="301"/>
        <v/>
      </c>
      <c r="K851" s="70" t="str">
        <f t="shared" si="302"/>
        <v/>
      </c>
      <c r="L851" s="122" t="str">
        <f t="shared" si="303"/>
        <v/>
      </c>
      <c r="M851" s="122" t="str">
        <f t="shared" si="304"/>
        <v/>
      </c>
      <c r="N851" s="121" t="str">
        <f>IF(B851&lt;&gt;"",IF(INDEX(ctrlage,B851)=TRUE,Lieferung!$B$15-(YEAR(INDEX(pgebdat,B851))),""),"")</f>
        <v/>
      </c>
      <c r="O851" s="115"/>
      <c r="P851" s="113"/>
      <c r="Q851" s="116"/>
      <c r="R851" s="149"/>
      <c r="S851" s="116"/>
      <c r="T851" s="116"/>
      <c r="U851" s="116"/>
      <c r="V851" s="113"/>
      <c r="W851" s="155" t="str">
        <f t="shared" si="307"/>
        <v/>
      </c>
      <c r="X851" s="26" t="str">
        <f t="shared" si="286"/>
        <v/>
      </c>
      <c r="Y851" s="26" t="str">
        <f t="shared" si="287"/>
        <v/>
      </c>
      <c r="Z851" s="26" t="str">
        <f t="shared" si="288"/>
        <v/>
      </c>
      <c r="AA851" s="26" t="str">
        <f t="shared" si="289"/>
        <v/>
      </c>
      <c r="AB851" s="26" t="str">
        <f t="shared" si="290"/>
        <v/>
      </c>
      <c r="AC851" s="26" t="str">
        <f t="shared" si="291"/>
        <v/>
      </c>
      <c r="AD851" s="26" t="str">
        <f>IF(OR(ISBLANK(U851),ISBLANK(Q851),U851="-"),"",IF(ISNA(MATCH(U851,libtwolang,0)),FALSE,IF(AND(Z851=TRUE,INDEX(codetform,MATCH(Qualifikation!Q851,libtform,0))&gt;=10311000,INDEX(codetform,MATCH(Qualifikation!Q851,libtform,0))&lt;=10319900),IF(AND(INDEX(codetwolang,MATCH(Qualifikation!U851,libtwolang,0))&gt;=1,INDEX(codetwolang,MATCH(Qualifikation!U851,libtwolang,0))&lt;=999),TRUE,FALSE),IF(AND(INDEX(codetwolang,MATCH(Qualifikation!U851,libtwolang,0))&gt;=10,INDEX(codetwolang,MATCH(Qualifikation!U851,libtwolang,0))&lt;=99),FALSE,TRUE))))</f>
        <v/>
      </c>
      <c r="AE851" s="26" t="str">
        <f t="shared" si="305"/>
        <v/>
      </c>
      <c r="AF851" s="62" t="str">
        <f t="shared" si="292"/>
        <v/>
      </c>
    </row>
    <row r="852" spans="1:32" x14ac:dyDescent="0.2">
      <c r="A852" s="46" t="str">
        <f t="shared" si="306"/>
        <v/>
      </c>
      <c r="B852" s="46" t="str">
        <f t="shared" si="293"/>
        <v/>
      </c>
      <c r="C852" s="71" t="str">
        <f t="shared" si="294"/>
        <v/>
      </c>
      <c r="D852" s="62" t="str">
        <f t="shared" si="295"/>
        <v/>
      </c>
      <c r="E852" s="62" t="str">
        <f t="shared" si="296"/>
        <v/>
      </c>
      <c r="F852" s="72" t="str">
        <f t="shared" si="297"/>
        <v/>
      </c>
      <c r="G852" s="72" t="str">
        <f t="shared" si="298"/>
        <v/>
      </c>
      <c r="H852" s="63" t="str">
        <f t="shared" si="299"/>
        <v/>
      </c>
      <c r="I852" s="63" t="str">
        <f t="shared" si="300"/>
        <v/>
      </c>
      <c r="J852" s="70" t="str">
        <f t="shared" si="301"/>
        <v/>
      </c>
      <c r="K852" s="70" t="str">
        <f t="shared" si="302"/>
        <v/>
      </c>
      <c r="L852" s="122" t="str">
        <f t="shared" si="303"/>
        <v/>
      </c>
      <c r="M852" s="122" t="str">
        <f t="shared" si="304"/>
        <v/>
      </c>
      <c r="N852" s="121" t="str">
        <f>IF(B852&lt;&gt;"",IF(INDEX(ctrlage,B852)=TRUE,Lieferung!$B$15-(YEAR(INDEX(pgebdat,B852))),""),"")</f>
        <v/>
      </c>
      <c r="O852" s="115"/>
      <c r="P852" s="113"/>
      <c r="Q852" s="116"/>
      <c r="R852" s="149"/>
      <c r="S852" s="116"/>
      <c r="T852" s="116"/>
      <c r="U852" s="116"/>
      <c r="V852" s="113"/>
      <c r="W852" s="155" t="str">
        <f t="shared" si="307"/>
        <v/>
      </c>
      <c r="X852" s="26" t="str">
        <f t="shared" si="286"/>
        <v/>
      </c>
      <c r="Y852" s="26" t="str">
        <f t="shared" si="287"/>
        <v/>
      </c>
      <c r="Z852" s="26" t="str">
        <f t="shared" si="288"/>
        <v/>
      </c>
      <c r="AA852" s="26" t="str">
        <f t="shared" si="289"/>
        <v/>
      </c>
      <c r="AB852" s="26" t="str">
        <f t="shared" si="290"/>
        <v/>
      </c>
      <c r="AC852" s="26" t="str">
        <f t="shared" si="291"/>
        <v/>
      </c>
      <c r="AD852" s="26" t="str">
        <f>IF(OR(ISBLANK(U852),ISBLANK(Q852),U852="-"),"",IF(ISNA(MATCH(U852,libtwolang,0)),FALSE,IF(AND(Z852=TRUE,INDEX(codetform,MATCH(Qualifikation!Q852,libtform,0))&gt;=10311000,INDEX(codetform,MATCH(Qualifikation!Q852,libtform,0))&lt;=10319900),IF(AND(INDEX(codetwolang,MATCH(Qualifikation!U852,libtwolang,0))&gt;=1,INDEX(codetwolang,MATCH(Qualifikation!U852,libtwolang,0))&lt;=999),TRUE,FALSE),IF(AND(INDEX(codetwolang,MATCH(Qualifikation!U852,libtwolang,0))&gt;=10,INDEX(codetwolang,MATCH(Qualifikation!U852,libtwolang,0))&lt;=99),FALSE,TRUE))))</f>
        <v/>
      </c>
      <c r="AE852" s="26" t="str">
        <f t="shared" si="305"/>
        <v/>
      </c>
      <c r="AF852" s="62" t="str">
        <f t="shared" si="292"/>
        <v/>
      </c>
    </row>
    <row r="853" spans="1:32" x14ac:dyDescent="0.2">
      <c r="A853" s="46" t="str">
        <f t="shared" si="306"/>
        <v/>
      </c>
      <c r="B853" s="46" t="str">
        <f t="shared" si="293"/>
        <v/>
      </c>
      <c r="C853" s="71" t="str">
        <f t="shared" si="294"/>
        <v/>
      </c>
      <c r="D853" s="62" t="str">
        <f t="shared" si="295"/>
        <v/>
      </c>
      <c r="E853" s="62" t="str">
        <f t="shared" si="296"/>
        <v/>
      </c>
      <c r="F853" s="72" t="str">
        <f t="shared" si="297"/>
        <v/>
      </c>
      <c r="G853" s="72" t="str">
        <f t="shared" si="298"/>
        <v/>
      </c>
      <c r="H853" s="63" t="str">
        <f t="shared" si="299"/>
        <v/>
      </c>
      <c r="I853" s="63" t="str">
        <f t="shared" si="300"/>
        <v/>
      </c>
      <c r="J853" s="70" t="str">
        <f t="shared" si="301"/>
        <v/>
      </c>
      <c r="K853" s="70" t="str">
        <f t="shared" si="302"/>
        <v/>
      </c>
      <c r="L853" s="122" t="str">
        <f t="shared" si="303"/>
        <v/>
      </c>
      <c r="M853" s="122" t="str">
        <f t="shared" si="304"/>
        <v/>
      </c>
      <c r="N853" s="121" t="str">
        <f>IF(B853&lt;&gt;"",IF(INDEX(ctrlage,B853)=TRUE,Lieferung!$B$15-(YEAR(INDEX(pgebdat,B853))),""),"")</f>
        <v/>
      </c>
      <c r="O853" s="115"/>
      <c r="P853" s="113"/>
      <c r="Q853" s="116"/>
      <c r="R853" s="149"/>
      <c r="S853" s="116"/>
      <c r="T853" s="116"/>
      <c r="U853" s="116"/>
      <c r="V853" s="113"/>
      <c r="W853" s="155" t="str">
        <f t="shared" si="307"/>
        <v/>
      </c>
      <c r="X853" s="26" t="str">
        <f t="shared" si="286"/>
        <v/>
      </c>
      <c r="Y853" s="26" t="str">
        <f t="shared" si="287"/>
        <v/>
      </c>
      <c r="Z853" s="26" t="str">
        <f t="shared" si="288"/>
        <v/>
      </c>
      <c r="AA853" s="26" t="str">
        <f t="shared" si="289"/>
        <v/>
      </c>
      <c r="AB853" s="26" t="str">
        <f t="shared" si="290"/>
        <v/>
      </c>
      <c r="AC853" s="26" t="str">
        <f t="shared" si="291"/>
        <v/>
      </c>
      <c r="AD853" s="26" t="str">
        <f>IF(OR(ISBLANK(U853),ISBLANK(Q853),U853="-"),"",IF(ISNA(MATCH(U853,libtwolang,0)),FALSE,IF(AND(Z853=TRUE,INDEX(codetform,MATCH(Qualifikation!Q853,libtform,0))&gt;=10311000,INDEX(codetform,MATCH(Qualifikation!Q853,libtform,0))&lt;=10319900),IF(AND(INDEX(codetwolang,MATCH(Qualifikation!U853,libtwolang,0))&gt;=1,INDEX(codetwolang,MATCH(Qualifikation!U853,libtwolang,0))&lt;=999),TRUE,FALSE),IF(AND(INDEX(codetwolang,MATCH(Qualifikation!U853,libtwolang,0))&gt;=10,INDEX(codetwolang,MATCH(Qualifikation!U853,libtwolang,0))&lt;=99),FALSE,TRUE))))</f>
        <v/>
      </c>
      <c r="AE853" s="26" t="str">
        <f t="shared" si="305"/>
        <v/>
      </c>
      <c r="AF853" s="62" t="str">
        <f t="shared" si="292"/>
        <v/>
      </c>
    </row>
    <row r="854" spans="1:32" x14ac:dyDescent="0.2">
      <c r="A854" s="46" t="str">
        <f t="shared" si="306"/>
        <v/>
      </c>
      <c r="B854" s="46" t="str">
        <f t="shared" si="293"/>
        <v/>
      </c>
      <c r="C854" s="71" t="str">
        <f t="shared" si="294"/>
        <v/>
      </c>
      <c r="D854" s="62" t="str">
        <f t="shared" si="295"/>
        <v/>
      </c>
      <c r="E854" s="62" t="str">
        <f t="shared" si="296"/>
        <v/>
      </c>
      <c r="F854" s="72" t="str">
        <f t="shared" si="297"/>
        <v/>
      </c>
      <c r="G854" s="72" t="str">
        <f t="shared" si="298"/>
        <v/>
      </c>
      <c r="H854" s="63" t="str">
        <f t="shared" si="299"/>
        <v/>
      </c>
      <c r="I854" s="63" t="str">
        <f t="shared" si="300"/>
        <v/>
      </c>
      <c r="J854" s="70" t="str">
        <f t="shared" si="301"/>
        <v/>
      </c>
      <c r="K854" s="70" t="str">
        <f t="shared" si="302"/>
        <v/>
      </c>
      <c r="L854" s="122" t="str">
        <f t="shared" si="303"/>
        <v/>
      </c>
      <c r="M854" s="122" t="str">
        <f t="shared" si="304"/>
        <v/>
      </c>
      <c r="N854" s="121" t="str">
        <f>IF(B854&lt;&gt;"",IF(INDEX(ctrlage,B854)=TRUE,Lieferung!$B$15-(YEAR(INDEX(pgebdat,B854))),""),"")</f>
        <v/>
      </c>
      <c r="O854" s="115"/>
      <c r="P854" s="113"/>
      <c r="Q854" s="116"/>
      <c r="R854" s="149"/>
      <c r="S854" s="116"/>
      <c r="T854" s="116"/>
      <c r="U854" s="116"/>
      <c r="V854" s="113"/>
      <c r="W854" s="155" t="str">
        <f t="shared" si="307"/>
        <v/>
      </c>
      <c r="X854" s="26" t="str">
        <f t="shared" si="286"/>
        <v/>
      </c>
      <c r="Y854" s="26" t="str">
        <f t="shared" si="287"/>
        <v/>
      </c>
      <c r="Z854" s="26" t="str">
        <f t="shared" si="288"/>
        <v/>
      </c>
      <c r="AA854" s="26" t="str">
        <f t="shared" si="289"/>
        <v/>
      </c>
      <c r="AB854" s="26" t="str">
        <f t="shared" si="290"/>
        <v/>
      </c>
      <c r="AC854" s="26" t="str">
        <f t="shared" si="291"/>
        <v/>
      </c>
      <c r="AD854" s="26" t="str">
        <f>IF(OR(ISBLANK(U854),ISBLANK(Q854),U854="-"),"",IF(ISNA(MATCH(U854,libtwolang,0)),FALSE,IF(AND(Z854=TRUE,INDEX(codetform,MATCH(Qualifikation!Q854,libtform,0))&gt;=10311000,INDEX(codetform,MATCH(Qualifikation!Q854,libtform,0))&lt;=10319900),IF(AND(INDEX(codetwolang,MATCH(Qualifikation!U854,libtwolang,0))&gt;=1,INDEX(codetwolang,MATCH(Qualifikation!U854,libtwolang,0))&lt;=999),TRUE,FALSE),IF(AND(INDEX(codetwolang,MATCH(Qualifikation!U854,libtwolang,0))&gt;=10,INDEX(codetwolang,MATCH(Qualifikation!U854,libtwolang,0))&lt;=99),FALSE,TRUE))))</f>
        <v/>
      </c>
      <c r="AE854" s="26" t="str">
        <f t="shared" si="305"/>
        <v/>
      </c>
      <c r="AF854" s="62" t="str">
        <f t="shared" si="292"/>
        <v/>
      </c>
    </row>
    <row r="855" spans="1:32" x14ac:dyDescent="0.2">
      <c r="A855" s="46" t="str">
        <f t="shared" si="306"/>
        <v/>
      </c>
      <c r="B855" s="46" t="str">
        <f t="shared" si="293"/>
        <v/>
      </c>
      <c r="C855" s="71" t="str">
        <f t="shared" si="294"/>
        <v/>
      </c>
      <c r="D855" s="62" t="str">
        <f t="shared" si="295"/>
        <v/>
      </c>
      <c r="E855" s="62" t="str">
        <f t="shared" si="296"/>
        <v/>
      </c>
      <c r="F855" s="72" t="str">
        <f t="shared" si="297"/>
        <v/>
      </c>
      <c r="G855" s="72" t="str">
        <f t="shared" si="298"/>
        <v/>
      </c>
      <c r="H855" s="63" t="str">
        <f t="shared" si="299"/>
        <v/>
      </c>
      <c r="I855" s="63" t="str">
        <f t="shared" si="300"/>
        <v/>
      </c>
      <c r="J855" s="70" t="str">
        <f t="shared" si="301"/>
        <v/>
      </c>
      <c r="K855" s="70" t="str">
        <f t="shared" si="302"/>
        <v/>
      </c>
      <c r="L855" s="122" t="str">
        <f t="shared" si="303"/>
        <v/>
      </c>
      <c r="M855" s="122" t="str">
        <f t="shared" si="304"/>
        <v/>
      </c>
      <c r="N855" s="121" t="str">
        <f>IF(B855&lt;&gt;"",IF(INDEX(ctrlage,B855)=TRUE,Lieferung!$B$15-(YEAR(INDEX(pgebdat,B855))),""),"")</f>
        <v/>
      </c>
      <c r="O855" s="115"/>
      <c r="P855" s="113"/>
      <c r="Q855" s="116"/>
      <c r="R855" s="149"/>
      <c r="S855" s="116"/>
      <c r="T855" s="116"/>
      <c r="U855" s="116"/>
      <c r="V855" s="113"/>
      <c r="W855" s="155" t="str">
        <f t="shared" si="307"/>
        <v/>
      </c>
      <c r="X855" s="26" t="str">
        <f t="shared" si="286"/>
        <v/>
      </c>
      <c r="Y855" s="26" t="str">
        <f t="shared" si="287"/>
        <v/>
      </c>
      <c r="Z855" s="26" t="str">
        <f t="shared" si="288"/>
        <v/>
      </c>
      <c r="AA855" s="26" t="str">
        <f t="shared" si="289"/>
        <v/>
      </c>
      <c r="AB855" s="26" t="str">
        <f t="shared" si="290"/>
        <v/>
      </c>
      <c r="AC855" s="26" t="str">
        <f t="shared" si="291"/>
        <v/>
      </c>
      <c r="AD855" s="26" t="str">
        <f>IF(OR(ISBLANK(U855),ISBLANK(Q855),U855="-"),"",IF(ISNA(MATCH(U855,libtwolang,0)),FALSE,IF(AND(Z855=TRUE,INDEX(codetform,MATCH(Qualifikation!Q855,libtform,0))&gt;=10311000,INDEX(codetform,MATCH(Qualifikation!Q855,libtform,0))&lt;=10319900),IF(AND(INDEX(codetwolang,MATCH(Qualifikation!U855,libtwolang,0))&gt;=1,INDEX(codetwolang,MATCH(Qualifikation!U855,libtwolang,0))&lt;=999),TRUE,FALSE),IF(AND(INDEX(codetwolang,MATCH(Qualifikation!U855,libtwolang,0))&gt;=10,INDEX(codetwolang,MATCH(Qualifikation!U855,libtwolang,0))&lt;=99),FALSE,TRUE))))</f>
        <v/>
      </c>
      <c r="AE855" s="26" t="str">
        <f t="shared" si="305"/>
        <v/>
      </c>
      <c r="AF855" s="62" t="str">
        <f t="shared" si="292"/>
        <v/>
      </c>
    </row>
    <row r="856" spans="1:32" x14ac:dyDescent="0.2">
      <c r="A856" s="46" t="str">
        <f t="shared" si="306"/>
        <v/>
      </c>
      <c r="B856" s="46" t="str">
        <f t="shared" si="293"/>
        <v/>
      </c>
      <c r="C856" s="71" t="str">
        <f t="shared" si="294"/>
        <v/>
      </c>
      <c r="D856" s="62" t="str">
        <f t="shared" si="295"/>
        <v/>
      </c>
      <c r="E856" s="62" t="str">
        <f t="shared" si="296"/>
        <v/>
      </c>
      <c r="F856" s="72" t="str">
        <f t="shared" si="297"/>
        <v/>
      </c>
      <c r="G856" s="72" t="str">
        <f t="shared" si="298"/>
        <v/>
      </c>
      <c r="H856" s="63" t="str">
        <f t="shared" si="299"/>
        <v/>
      </c>
      <c r="I856" s="63" t="str">
        <f t="shared" si="300"/>
        <v/>
      </c>
      <c r="J856" s="70" t="str">
        <f t="shared" si="301"/>
        <v/>
      </c>
      <c r="K856" s="70" t="str">
        <f t="shared" si="302"/>
        <v/>
      </c>
      <c r="L856" s="122" t="str">
        <f t="shared" si="303"/>
        <v/>
      </c>
      <c r="M856" s="122" t="str">
        <f t="shared" si="304"/>
        <v/>
      </c>
      <c r="N856" s="121" t="str">
        <f>IF(B856&lt;&gt;"",IF(INDEX(ctrlage,B856)=TRUE,Lieferung!$B$15-(YEAR(INDEX(pgebdat,B856))),""),"")</f>
        <v/>
      </c>
      <c r="O856" s="115"/>
      <c r="P856" s="113"/>
      <c r="Q856" s="116"/>
      <c r="R856" s="149"/>
      <c r="S856" s="116"/>
      <c r="T856" s="116"/>
      <c r="U856" s="116"/>
      <c r="V856" s="113"/>
      <c r="W856" s="155" t="str">
        <f t="shared" si="307"/>
        <v/>
      </c>
      <c r="X856" s="26" t="str">
        <f t="shared" si="286"/>
        <v/>
      </c>
      <c r="Y856" s="26" t="str">
        <f t="shared" si="287"/>
        <v/>
      </c>
      <c r="Z856" s="26" t="str">
        <f t="shared" si="288"/>
        <v/>
      </c>
      <c r="AA856" s="26" t="str">
        <f t="shared" si="289"/>
        <v/>
      </c>
      <c r="AB856" s="26" t="str">
        <f t="shared" si="290"/>
        <v/>
      </c>
      <c r="AC856" s="26" t="str">
        <f t="shared" si="291"/>
        <v/>
      </c>
      <c r="AD856" s="26" t="str">
        <f>IF(OR(ISBLANK(U856),ISBLANK(Q856),U856="-"),"",IF(ISNA(MATCH(U856,libtwolang,0)),FALSE,IF(AND(Z856=TRUE,INDEX(codetform,MATCH(Qualifikation!Q856,libtform,0))&gt;=10311000,INDEX(codetform,MATCH(Qualifikation!Q856,libtform,0))&lt;=10319900),IF(AND(INDEX(codetwolang,MATCH(Qualifikation!U856,libtwolang,0))&gt;=1,INDEX(codetwolang,MATCH(Qualifikation!U856,libtwolang,0))&lt;=999),TRUE,FALSE),IF(AND(INDEX(codetwolang,MATCH(Qualifikation!U856,libtwolang,0))&gt;=10,INDEX(codetwolang,MATCH(Qualifikation!U856,libtwolang,0))&lt;=99),FALSE,TRUE))))</f>
        <v/>
      </c>
      <c r="AE856" s="26" t="str">
        <f t="shared" si="305"/>
        <v/>
      </c>
      <c r="AF856" s="62" t="str">
        <f t="shared" si="292"/>
        <v/>
      </c>
    </row>
    <row r="857" spans="1:32" x14ac:dyDescent="0.2">
      <c r="A857" s="46" t="str">
        <f t="shared" si="306"/>
        <v/>
      </c>
      <c r="B857" s="46" t="str">
        <f t="shared" si="293"/>
        <v/>
      </c>
      <c r="C857" s="71" t="str">
        <f t="shared" si="294"/>
        <v/>
      </c>
      <c r="D857" s="62" t="str">
        <f t="shared" si="295"/>
        <v/>
      </c>
      <c r="E857" s="62" t="str">
        <f t="shared" si="296"/>
        <v/>
      </c>
      <c r="F857" s="72" t="str">
        <f t="shared" si="297"/>
        <v/>
      </c>
      <c r="G857" s="72" t="str">
        <f t="shared" si="298"/>
        <v/>
      </c>
      <c r="H857" s="63" t="str">
        <f t="shared" si="299"/>
        <v/>
      </c>
      <c r="I857" s="63" t="str">
        <f t="shared" si="300"/>
        <v/>
      </c>
      <c r="J857" s="70" t="str">
        <f t="shared" si="301"/>
        <v/>
      </c>
      <c r="K857" s="70" t="str">
        <f t="shared" si="302"/>
        <v/>
      </c>
      <c r="L857" s="122" t="str">
        <f t="shared" si="303"/>
        <v/>
      </c>
      <c r="M857" s="122" t="str">
        <f t="shared" si="304"/>
        <v/>
      </c>
      <c r="N857" s="121" t="str">
        <f>IF(B857&lt;&gt;"",IF(INDEX(ctrlage,B857)=TRUE,Lieferung!$B$15-(YEAR(INDEX(pgebdat,B857))),""),"")</f>
        <v/>
      </c>
      <c r="O857" s="115"/>
      <c r="P857" s="113"/>
      <c r="Q857" s="116"/>
      <c r="R857" s="149"/>
      <c r="S857" s="116"/>
      <c r="T857" s="116"/>
      <c r="U857" s="116"/>
      <c r="V857" s="113"/>
      <c r="W857" s="155" t="str">
        <f t="shared" si="307"/>
        <v/>
      </c>
      <c r="X857" s="26" t="str">
        <f t="shared" si="286"/>
        <v/>
      </c>
      <c r="Y857" s="26" t="str">
        <f t="shared" si="287"/>
        <v/>
      </c>
      <c r="Z857" s="26" t="str">
        <f t="shared" si="288"/>
        <v/>
      </c>
      <c r="AA857" s="26" t="str">
        <f t="shared" si="289"/>
        <v/>
      </c>
      <c r="AB857" s="26" t="str">
        <f t="shared" si="290"/>
        <v/>
      </c>
      <c r="AC857" s="26" t="str">
        <f t="shared" si="291"/>
        <v/>
      </c>
      <c r="AD857" s="26" t="str">
        <f>IF(OR(ISBLANK(U857),ISBLANK(Q857),U857="-"),"",IF(ISNA(MATCH(U857,libtwolang,0)),FALSE,IF(AND(Z857=TRUE,INDEX(codetform,MATCH(Qualifikation!Q857,libtform,0))&gt;=10311000,INDEX(codetform,MATCH(Qualifikation!Q857,libtform,0))&lt;=10319900),IF(AND(INDEX(codetwolang,MATCH(Qualifikation!U857,libtwolang,0))&gt;=1,INDEX(codetwolang,MATCH(Qualifikation!U857,libtwolang,0))&lt;=999),TRUE,FALSE),IF(AND(INDEX(codetwolang,MATCH(Qualifikation!U857,libtwolang,0))&gt;=10,INDEX(codetwolang,MATCH(Qualifikation!U857,libtwolang,0))&lt;=99),FALSE,TRUE))))</f>
        <v/>
      </c>
      <c r="AE857" s="26" t="str">
        <f t="shared" si="305"/>
        <v/>
      </c>
      <c r="AF857" s="62" t="str">
        <f t="shared" si="292"/>
        <v/>
      </c>
    </row>
    <row r="858" spans="1:32" x14ac:dyDescent="0.2">
      <c r="A858" s="46" t="str">
        <f t="shared" si="306"/>
        <v/>
      </c>
      <c r="B858" s="46" t="str">
        <f t="shared" si="293"/>
        <v/>
      </c>
      <c r="C858" s="71" t="str">
        <f t="shared" si="294"/>
        <v/>
      </c>
      <c r="D858" s="62" t="str">
        <f t="shared" si="295"/>
        <v/>
      </c>
      <c r="E858" s="62" t="str">
        <f t="shared" si="296"/>
        <v/>
      </c>
      <c r="F858" s="72" t="str">
        <f t="shared" si="297"/>
        <v/>
      </c>
      <c r="G858" s="72" t="str">
        <f t="shared" si="298"/>
        <v/>
      </c>
      <c r="H858" s="63" t="str">
        <f t="shared" si="299"/>
        <v/>
      </c>
      <c r="I858" s="63" t="str">
        <f t="shared" si="300"/>
        <v/>
      </c>
      <c r="J858" s="70" t="str">
        <f t="shared" si="301"/>
        <v/>
      </c>
      <c r="K858" s="70" t="str">
        <f t="shared" si="302"/>
        <v/>
      </c>
      <c r="L858" s="122" t="str">
        <f t="shared" si="303"/>
        <v/>
      </c>
      <c r="M858" s="122" t="str">
        <f t="shared" si="304"/>
        <v/>
      </c>
      <c r="N858" s="121" t="str">
        <f>IF(B858&lt;&gt;"",IF(INDEX(ctrlage,B858)=TRUE,Lieferung!$B$15-(YEAR(INDEX(pgebdat,B858))),""),"")</f>
        <v/>
      </c>
      <c r="O858" s="115"/>
      <c r="P858" s="113"/>
      <c r="Q858" s="116"/>
      <c r="R858" s="149"/>
      <c r="S858" s="116"/>
      <c r="T858" s="116"/>
      <c r="U858" s="116"/>
      <c r="V858" s="113"/>
      <c r="W858" s="155" t="str">
        <f t="shared" si="307"/>
        <v/>
      </c>
      <c r="X858" s="26" t="str">
        <f t="shared" si="286"/>
        <v/>
      </c>
      <c r="Y858" s="26" t="str">
        <f t="shared" si="287"/>
        <v/>
      </c>
      <c r="Z858" s="26" t="str">
        <f t="shared" si="288"/>
        <v/>
      </c>
      <c r="AA858" s="26" t="str">
        <f t="shared" si="289"/>
        <v/>
      </c>
      <c r="AB858" s="26" t="str">
        <f t="shared" si="290"/>
        <v/>
      </c>
      <c r="AC858" s="26" t="str">
        <f t="shared" si="291"/>
        <v/>
      </c>
      <c r="AD858" s="26" t="str">
        <f>IF(OR(ISBLANK(U858),ISBLANK(Q858),U858="-"),"",IF(ISNA(MATCH(U858,libtwolang,0)),FALSE,IF(AND(Z858=TRUE,INDEX(codetform,MATCH(Qualifikation!Q858,libtform,0))&gt;=10311000,INDEX(codetform,MATCH(Qualifikation!Q858,libtform,0))&lt;=10319900),IF(AND(INDEX(codetwolang,MATCH(Qualifikation!U858,libtwolang,0))&gt;=1,INDEX(codetwolang,MATCH(Qualifikation!U858,libtwolang,0))&lt;=999),TRUE,FALSE),IF(AND(INDEX(codetwolang,MATCH(Qualifikation!U858,libtwolang,0))&gt;=10,INDEX(codetwolang,MATCH(Qualifikation!U858,libtwolang,0))&lt;=99),FALSE,TRUE))))</f>
        <v/>
      </c>
      <c r="AE858" s="26" t="str">
        <f t="shared" si="305"/>
        <v/>
      </c>
      <c r="AF858" s="62" t="str">
        <f t="shared" si="292"/>
        <v/>
      </c>
    </row>
    <row r="859" spans="1:32" x14ac:dyDescent="0.2">
      <c r="A859" s="46" t="str">
        <f t="shared" si="306"/>
        <v/>
      </c>
      <c r="B859" s="46" t="str">
        <f t="shared" si="293"/>
        <v/>
      </c>
      <c r="C859" s="71" t="str">
        <f t="shared" si="294"/>
        <v/>
      </c>
      <c r="D859" s="62" t="str">
        <f t="shared" si="295"/>
        <v/>
      </c>
      <c r="E859" s="62" t="str">
        <f t="shared" si="296"/>
        <v/>
      </c>
      <c r="F859" s="72" t="str">
        <f t="shared" si="297"/>
        <v/>
      </c>
      <c r="G859" s="72" t="str">
        <f t="shared" si="298"/>
        <v/>
      </c>
      <c r="H859" s="63" t="str">
        <f t="shared" si="299"/>
        <v/>
      </c>
      <c r="I859" s="63" t="str">
        <f t="shared" si="300"/>
        <v/>
      </c>
      <c r="J859" s="70" t="str">
        <f t="shared" si="301"/>
        <v/>
      </c>
      <c r="K859" s="70" t="str">
        <f t="shared" si="302"/>
        <v/>
      </c>
      <c r="L859" s="122" t="str">
        <f t="shared" si="303"/>
        <v/>
      </c>
      <c r="M859" s="122" t="str">
        <f t="shared" si="304"/>
        <v/>
      </c>
      <c r="N859" s="121" t="str">
        <f>IF(B859&lt;&gt;"",IF(INDEX(ctrlage,B859)=TRUE,Lieferung!$B$15-(YEAR(INDEX(pgebdat,B859))),""),"")</f>
        <v/>
      </c>
      <c r="O859" s="115"/>
      <c r="P859" s="113"/>
      <c r="Q859" s="116"/>
      <c r="R859" s="149"/>
      <c r="S859" s="116"/>
      <c r="T859" s="116"/>
      <c r="U859" s="116"/>
      <c r="V859" s="113"/>
      <c r="W859" s="155" t="str">
        <f t="shared" si="307"/>
        <v/>
      </c>
      <c r="X859" s="26" t="str">
        <f t="shared" si="286"/>
        <v/>
      </c>
      <c r="Y859" s="26" t="str">
        <f t="shared" si="287"/>
        <v/>
      </c>
      <c r="Z859" s="26" t="str">
        <f t="shared" si="288"/>
        <v/>
      </c>
      <c r="AA859" s="26" t="str">
        <f t="shared" si="289"/>
        <v/>
      </c>
      <c r="AB859" s="26" t="str">
        <f t="shared" si="290"/>
        <v/>
      </c>
      <c r="AC859" s="26" t="str">
        <f t="shared" si="291"/>
        <v/>
      </c>
      <c r="AD859" s="26" t="str">
        <f>IF(OR(ISBLANK(U859),ISBLANK(Q859),U859="-"),"",IF(ISNA(MATCH(U859,libtwolang,0)),FALSE,IF(AND(Z859=TRUE,INDEX(codetform,MATCH(Qualifikation!Q859,libtform,0))&gt;=10311000,INDEX(codetform,MATCH(Qualifikation!Q859,libtform,0))&lt;=10319900),IF(AND(INDEX(codetwolang,MATCH(Qualifikation!U859,libtwolang,0))&gt;=1,INDEX(codetwolang,MATCH(Qualifikation!U859,libtwolang,0))&lt;=999),TRUE,FALSE),IF(AND(INDEX(codetwolang,MATCH(Qualifikation!U859,libtwolang,0))&gt;=10,INDEX(codetwolang,MATCH(Qualifikation!U859,libtwolang,0))&lt;=99),FALSE,TRUE))))</f>
        <v/>
      </c>
      <c r="AE859" s="26" t="str">
        <f t="shared" si="305"/>
        <v/>
      </c>
      <c r="AF859" s="62" t="str">
        <f t="shared" si="292"/>
        <v/>
      </c>
    </row>
    <row r="860" spans="1:32" x14ac:dyDescent="0.2">
      <c r="A860" s="46" t="str">
        <f t="shared" si="306"/>
        <v/>
      </c>
      <c r="B860" s="46" t="str">
        <f t="shared" si="293"/>
        <v/>
      </c>
      <c r="C860" s="71" t="str">
        <f t="shared" si="294"/>
        <v/>
      </c>
      <c r="D860" s="62" t="str">
        <f t="shared" si="295"/>
        <v/>
      </c>
      <c r="E860" s="62" t="str">
        <f t="shared" si="296"/>
        <v/>
      </c>
      <c r="F860" s="72" t="str">
        <f t="shared" si="297"/>
        <v/>
      </c>
      <c r="G860" s="72" t="str">
        <f t="shared" si="298"/>
        <v/>
      </c>
      <c r="H860" s="63" t="str">
        <f t="shared" si="299"/>
        <v/>
      </c>
      <c r="I860" s="63" t="str">
        <f t="shared" si="300"/>
        <v/>
      </c>
      <c r="J860" s="70" t="str">
        <f t="shared" si="301"/>
        <v/>
      </c>
      <c r="K860" s="70" t="str">
        <f t="shared" si="302"/>
        <v/>
      </c>
      <c r="L860" s="122" t="str">
        <f t="shared" si="303"/>
        <v/>
      </c>
      <c r="M860" s="122" t="str">
        <f t="shared" si="304"/>
        <v/>
      </c>
      <c r="N860" s="121" t="str">
        <f>IF(B860&lt;&gt;"",IF(INDEX(ctrlage,B860)=TRUE,Lieferung!$B$15-(YEAR(INDEX(pgebdat,B860))),""),"")</f>
        <v/>
      </c>
      <c r="O860" s="115"/>
      <c r="P860" s="113"/>
      <c r="Q860" s="116"/>
      <c r="R860" s="149"/>
      <c r="S860" s="116"/>
      <c r="T860" s="116"/>
      <c r="U860" s="116"/>
      <c r="V860" s="113"/>
      <c r="W860" s="155" t="str">
        <f t="shared" si="307"/>
        <v/>
      </c>
      <c r="X860" s="26" t="str">
        <f t="shared" si="286"/>
        <v/>
      </c>
      <c r="Y860" s="26" t="str">
        <f t="shared" si="287"/>
        <v/>
      </c>
      <c r="Z860" s="26" t="str">
        <f t="shared" si="288"/>
        <v/>
      </c>
      <c r="AA860" s="26" t="str">
        <f t="shared" si="289"/>
        <v/>
      </c>
      <c r="AB860" s="26" t="str">
        <f t="shared" si="290"/>
        <v/>
      </c>
      <c r="AC860" s="26" t="str">
        <f t="shared" si="291"/>
        <v/>
      </c>
      <c r="AD860" s="26" t="str">
        <f>IF(OR(ISBLANK(U860),ISBLANK(Q860),U860="-"),"",IF(ISNA(MATCH(U860,libtwolang,0)),FALSE,IF(AND(Z860=TRUE,INDEX(codetform,MATCH(Qualifikation!Q860,libtform,0))&gt;=10311000,INDEX(codetform,MATCH(Qualifikation!Q860,libtform,0))&lt;=10319900),IF(AND(INDEX(codetwolang,MATCH(Qualifikation!U860,libtwolang,0))&gt;=1,INDEX(codetwolang,MATCH(Qualifikation!U860,libtwolang,0))&lt;=999),TRUE,FALSE),IF(AND(INDEX(codetwolang,MATCH(Qualifikation!U860,libtwolang,0))&gt;=10,INDEX(codetwolang,MATCH(Qualifikation!U860,libtwolang,0))&lt;=99),FALSE,TRUE))))</f>
        <v/>
      </c>
      <c r="AE860" s="26" t="str">
        <f t="shared" si="305"/>
        <v/>
      </c>
      <c r="AF860" s="62" t="str">
        <f t="shared" si="292"/>
        <v/>
      </c>
    </row>
    <row r="861" spans="1:32" x14ac:dyDescent="0.2">
      <c r="A861" s="46" t="str">
        <f t="shared" si="306"/>
        <v/>
      </c>
      <c r="B861" s="46" t="str">
        <f t="shared" si="293"/>
        <v/>
      </c>
      <c r="C861" s="71" t="str">
        <f t="shared" si="294"/>
        <v/>
      </c>
      <c r="D861" s="62" t="str">
        <f t="shared" si="295"/>
        <v/>
      </c>
      <c r="E861" s="62" t="str">
        <f t="shared" si="296"/>
        <v/>
      </c>
      <c r="F861" s="72" t="str">
        <f t="shared" si="297"/>
        <v/>
      </c>
      <c r="G861" s="72" t="str">
        <f t="shared" si="298"/>
        <v/>
      </c>
      <c r="H861" s="63" t="str">
        <f t="shared" si="299"/>
        <v/>
      </c>
      <c r="I861" s="63" t="str">
        <f t="shared" si="300"/>
        <v/>
      </c>
      <c r="J861" s="70" t="str">
        <f t="shared" si="301"/>
        <v/>
      </c>
      <c r="K861" s="70" t="str">
        <f t="shared" si="302"/>
        <v/>
      </c>
      <c r="L861" s="122" t="str">
        <f t="shared" si="303"/>
        <v/>
      </c>
      <c r="M861" s="122" t="str">
        <f t="shared" si="304"/>
        <v/>
      </c>
      <c r="N861" s="121" t="str">
        <f>IF(B861&lt;&gt;"",IF(INDEX(ctrlage,B861)=TRUE,Lieferung!$B$15-(YEAR(INDEX(pgebdat,B861))),""),"")</f>
        <v/>
      </c>
      <c r="O861" s="115"/>
      <c r="P861" s="113"/>
      <c r="Q861" s="116"/>
      <c r="R861" s="149"/>
      <c r="S861" s="116"/>
      <c r="T861" s="116"/>
      <c r="U861" s="116"/>
      <c r="V861" s="113"/>
      <c r="W861" s="155" t="str">
        <f t="shared" si="307"/>
        <v/>
      </c>
      <c r="X861" s="26" t="str">
        <f t="shared" si="286"/>
        <v/>
      </c>
      <c r="Y861" s="26" t="str">
        <f t="shared" si="287"/>
        <v/>
      </c>
      <c r="Z861" s="26" t="str">
        <f t="shared" si="288"/>
        <v/>
      </c>
      <c r="AA861" s="26" t="str">
        <f t="shared" si="289"/>
        <v/>
      </c>
      <c r="AB861" s="26" t="str">
        <f t="shared" si="290"/>
        <v/>
      </c>
      <c r="AC861" s="26" t="str">
        <f t="shared" si="291"/>
        <v/>
      </c>
      <c r="AD861" s="26" t="str">
        <f>IF(OR(ISBLANK(U861),ISBLANK(Q861),U861="-"),"",IF(ISNA(MATCH(U861,libtwolang,0)),FALSE,IF(AND(Z861=TRUE,INDEX(codetform,MATCH(Qualifikation!Q861,libtform,0))&gt;=10311000,INDEX(codetform,MATCH(Qualifikation!Q861,libtform,0))&lt;=10319900),IF(AND(INDEX(codetwolang,MATCH(Qualifikation!U861,libtwolang,0))&gt;=1,INDEX(codetwolang,MATCH(Qualifikation!U861,libtwolang,0))&lt;=999),TRUE,FALSE),IF(AND(INDEX(codetwolang,MATCH(Qualifikation!U861,libtwolang,0))&gt;=10,INDEX(codetwolang,MATCH(Qualifikation!U861,libtwolang,0))&lt;=99),FALSE,TRUE))))</f>
        <v/>
      </c>
      <c r="AE861" s="26" t="str">
        <f t="shared" si="305"/>
        <v/>
      </c>
      <c r="AF861" s="62" t="str">
        <f t="shared" si="292"/>
        <v/>
      </c>
    </row>
    <row r="862" spans="1:32" x14ac:dyDescent="0.2">
      <c r="A862" s="46" t="str">
        <f t="shared" si="306"/>
        <v/>
      </c>
      <c r="B862" s="46" t="str">
        <f t="shared" si="293"/>
        <v/>
      </c>
      <c r="C862" s="71" t="str">
        <f t="shared" si="294"/>
        <v/>
      </c>
      <c r="D862" s="62" t="str">
        <f t="shared" si="295"/>
        <v/>
      </c>
      <c r="E862" s="62" t="str">
        <f t="shared" si="296"/>
        <v/>
      </c>
      <c r="F862" s="72" t="str">
        <f t="shared" si="297"/>
        <v/>
      </c>
      <c r="G862" s="72" t="str">
        <f t="shared" si="298"/>
        <v/>
      </c>
      <c r="H862" s="63" t="str">
        <f t="shared" si="299"/>
        <v/>
      </c>
      <c r="I862" s="63" t="str">
        <f t="shared" si="300"/>
        <v/>
      </c>
      <c r="J862" s="70" t="str">
        <f t="shared" si="301"/>
        <v/>
      </c>
      <c r="K862" s="70" t="str">
        <f t="shared" si="302"/>
        <v/>
      </c>
      <c r="L862" s="122" t="str">
        <f t="shared" si="303"/>
        <v/>
      </c>
      <c r="M862" s="122" t="str">
        <f t="shared" si="304"/>
        <v/>
      </c>
      <c r="N862" s="121" t="str">
        <f>IF(B862&lt;&gt;"",IF(INDEX(ctrlage,B862)=TRUE,Lieferung!$B$15-(YEAR(INDEX(pgebdat,B862))),""),"")</f>
        <v/>
      </c>
      <c r="O862" s="115"/>
      <c r="P862" s="113"/>
      <c r="Q862" s="116"/>
      <c r="R862" s="149"/>
      <c r="S862" s="116"/>
      <c r="T862" s="116"/>
      <c r="U862" s="116"/>
      <c r="V862" s="113"/>
      <c r="W862" s="155" t="str">
        <f t="shared" si="307"/>
        <v/>
      </c>
      <c r="X862" s="26" t="str">
        <f t="shared" si="286"/>
        <v/>
      </c>
      <c r="Y862" s="26" t="str">
        <f t="shared" si="287"/>
        <v/>
      </c>
      <c r="Z862" s="26" t="str">
        <f t="shared" si="288"/>
        <v/>
      </c>
      <c r="AA862" s="26" t="str">
        <f t="shared" si="289"/>
        <v/>
      </c>
      <c r="AB862" s="26" t="str">
        <f t="shared" si="290"/>
        <v/>
      </c>
      <c r="AC862" s="26" t="str">
        <f t="shared" si="291"/>
        <v/>
      </c>
      <c r="AD862" s="26" t="str">
        <f>IF(OR(ISBLANK(U862),ISBLANK(Q862),U862="-"),"",IF(ISNA(MATCH(U862,libtwolang,0)),FALSE,IF(AND(Z862=TRUE,INDEX(codetform,MATCH(Qualifikation!Q862,libtform,0))&gt;=10311000,INDEX(codetform,MATCH(Qualifikation!Q862,libtform,0))&lt;=10319900),IF(AND(INDEX(codetwolang,MATCH(Qualifikation!U862,libtwolang,0))&gt;=1,INDEX(codetwolang,MATCH(Qualifikation!U862,libtwolang,0))&lt;=999),TRUE,FALSE),IF(AND(INDEX(codetwolang,MATCH(Qualifikation!U862,libtwolang,0))&gt;=10,INDEX(codetwolang,MATCH(Qualifikation!U862,libtwolang,0))&lt;=99),FALSE,TRUE))))</f>
        <v/>
      </c>
      <c r="AE862" s="26" t="str">
        <f t="shared" si="305"/>
        <v/>
      </c>
      <c r="AF862" s="62" t="str">
        <f t="shared" si="292"/>
        <v/>
      </c>
    </row>
    <row r="863" spans="1:32" x14ac:dyDescent="0.2">
      <c r="A863" s="46" t="str">
        <f t="shared" si="306"/>
        <v/>
      </c>
      <c r="B863" s="46" t="str">
        <f t="shared" si="293"/>
        <v/>
      </c>
      <c r="C863" s="71" t="str">
        <f t="shared" si="294"/>
        <v/>
      </c>
      <c r="D863" s="62" t="str">
        <f t="shared" si="295"/>
        <v/>
      </c>
      <c r="E863" s="62" t="str">
        <f t="shared" si="296"/>
        <v/>
      </c>
      <c r="F863" s="72" t="str">
        <f t="shared" si="297"/>
        <v/>
      </c>
      <c r="G863" s="72" t="str">
        <f t="shared" si="298"/>
        <v/>
      </c>
      <c r="H863" s="63" t="str">
        <f t="shared" si="299"/>
        <v/>
      </c>
      <c r="I863" s="63" t="str">
        <f t="shared" si="300"/>
        <v/>
      </c>
      <c r="J863" s="70" t="str">
        <f t="shared" si="301"/>
        <v/>
      </c>
      <c r="K863" s="70" t="str">
        <f t="shared" si="302"/>
        <v/>
      </c>
      <c r="L863" s="122" t="str">
        <f t="shared" si="303"/>
        <v/>
      </c>
      <c r="M863" s="122" t="str">
        <f t="shared" si="304"/>
        <v/>
      </c>
      <c r="N863" s="121" t="str">
        <f>IF(B863&lt;&gt;"",IF(INDEX(ctrlage,B863)=TRUE,Lieferung!$B$15-(YEAR(INDEX(pgebdat,B863))),""),"")</f>
        <v/>
      </c>
      <c r="O863" s="115"/>
      <c r="P863" s="113"/>
      <c r="Q863" s="116"/>
      <c r="R863" s="149"/>
      <c r="S863" s="116"/>
      <c r="T863" s="116"/>
      <c r="U863" s="116"/>
      <c r="V863" s="113"/>
      <c r="W863" s="155" t="str">
        <f t="shared" si="307"/>
        <v/>
      </c>
      <c r="X863" s="26" t="str">
        <f t="shared" si="286"/>
        <v/>
      </c>
      <c r="Y863" s="26" t="str">
        <f t="shared" si="287"/>
        <v/>
      </c>
      <c r="Z863" s="26" t="str">
        <f t="shared" si="288"/>
        <v/>
      </c>
      <c r="AA863" s="26" t="str">
        <f t="shared" si="289"/>
        <v/>
      </c>
      <c r="AB863" s="26" t="str">
        <f t="shared" si="290"/>
        <v/>
      </c>
      <c r="AC863" s="26" t="str">
        <f t="shared" si="291"/>
        <v/>
      </c>
      <c r="AD863" s="26" t="str">
        <f>IF(OR(ISBLANK(U863),ISBLANK(Q863),U863="-"),"",IF(ISNA(MATCH(U863,libtwolang,0)),FALSE,IF(AND(Z863=TRUE,INDEX(codetform,MATCH(Qualifikation!Q863,libtform,0))&gt;=10311000,INDEX(codetform,MATCH(Qualifikation!Q863,libtform,0))&lt;=10319900),IF(AND(INDEX(codetwolang,MATCH(Qualifikation!U863,libtwolang,0))&gt;=1,INDEX(codetwolang,MATCH(Qualifikation!U863,libtwolang,0))&lt;=999),TRUE,FALSE),IF(AND(INDEX(codetwolang,MATCH(Qualifikation!U863,libtwolang,0))&gt;=10,INDEX(codetwolang,MATCH(Qualifikation!U863,libtwolang,0))&lt;=99),FALSE,TRUE))))</f>
        <v/>
      </c>
      <c r="AE863" s="26" t="str">
        <f t="shared" si="305"/>
        <v/>
      </c>
      <c r="AF863" s="62" t="str">
        <f t="shared" si="292"/>
        <v/>
      </c>
    </row>
    <row r="864" spans="1:32" x14ac:dyDescent="0.2">
      <c r="A864" s="46" t="str">
        <f t="shared" si="306"/>
        <v/>
      </c>
      <c r="B864" s="46" t="str">
        <f t="shared" si="293"/>
        <v/>
      </c>
      <c r="C864" s="71" t="str">
        <f t="shared" si="294"/>
        <v/>
      </c>
      <c r="D864" s="62" t="str">
        <f t="shared" si="295"/>
        <v/>
      </c>
      <c r="E864" s="62" t="str">
        <f t="shared" si="296"/>
        <v/>
      </c>
      <c r="F864" s="72" t="str">
        <f t="shared" si="297"/>
        <v/>
      </c>
      <c r="G864" s="72" t="str">
        <f t="shared" si="298"/>
        <v/>
      </c>
      <c r="H864" s="63" t="str">
        <f t="shared" si="299"/>
        <v/>
      </c>
      <c r="I864" s="63" t="str">
        <f t="shared" si="300"/>
        <v/>
      </c>
      <c r="J864" s="70" t="str">
        <f t="shared" si="301"/>
        <v/>
      </c>
      <c r="K864" s="70" t="str">
        <f t="shared" si="302"/>
        <v/>
      </c>
      <c r="L864" s="122" t="str">
        <f t="shared" si="303"/>
        <v/>
      </c>
      <c r="M864" s="122" t="str">
        <f t="shared" si="304"/>
        <v/>
      </c>
      <c r="N864" s="121" t="str">
        <f>IF(B864&lt;&gt;"",IF(INDEX(ctrlage,B864)=TRUE,Lieferung!$B$15-(YEAR(INDEX(pgebdat,B864))),""),"")</f>
        <v/>
      </c>
      <c r="O864" s="115"/>
      <c r="P864" s="113"/>
      <c r="Q864" s="116"/>
      <c r="R864" s="149"/>
      <c r="S864" s="116"/>
      <c r="T864" s="116"/>
      <c r="U864" s="116"/>
      <c r="V864" s="113"/>
      <c r="W864" s="155" t="str">
        <f t="shared" si="307"/>
        <v/>
      </c>
      <c r="X864" s="26" t="str">
        <f t="shared" si="286"/>
        <v/>
      </c>
      <c r="Y864" s="26" t="str">
        <f t="shared" si="287"/>
        <v/>
      </c>
      <c r="Z864" s="26" t="str">
        <f t="shared" si="288"/>
        <v/>
      </c>
      <c r="AA864" s="26" t="str">
        <f t="shared" si="289"/>
        <v/>
      </c>
      <c r="AB864" s="26" t="str">
        <f t="shared" si="290"/>
        <v/>
      </c>
      <c r="AC864" s="26" t="str">
        <f t="shared" si="291"/>
        <v/>
      </c>
      <c r="AD864" s="26" t="str">
        <f>IF(OR(ISBLANK(U864),ISBLANK(Q864),U864="-"),"",IF(ISNA(MATCH(U864,libtwolang,0)),FALSE,IF(AND(Z864=TRUE,INDEX(codetform,MATCH(Qualifikation!Q864,libtform,0))&gt;=10311000,INDEX(codetform,MATCH(Qualifikation!Q864,libtform,0))&lt;=10319900),IF(AND(INDEX(codetwolang,MATCH(Qualifikation!U864,libtwolang,0))&gt;=1,INDEX(codetwolang,MATCH(Qualifikation!U864,libtwolang,0))&lt;=999),TRUE,FALSE),IF(AND(INDEX(codetwolang,MATCH(Qualifikation!U864,libtwolang,0))&gt;=10,INDEX(codetwolang,MATCH(Qualifikation!U864,libtwolang,0))&lt;=99),FALSE,TRUE))))</f>
        <v/>
      </c>
      <c r="AE864" s="26" t="str">
        <f t="shared" si="305"/>
        <v/>
      </c>
      <c r="AF864" s="62" t="str">
        <f t="shared" si="292"/>
        <v/>
      </c>
    </row>
    <row r="865" spans="1:32" x14ac:dyDescent="0.2">
      <c r="A865" s="46" t="str">
        <f t="shared" si="306"/>
        <v/>
      </c>
      <c r="B865" s="46" t="str">
        <f t="shared" si="293"/>
        <v/>
      </c>
      <c r="C865" s="71" t="str">
        <f t="shared" si="294"/>
        <v/>
      </c>
      <c r="D865" s="62" t="str">
        <f t="shared" si="295"/>
        <v/>
      </c>
      <c r="E865" s="62" t="str">
        <f t="shared" si="296"/>
        <v/>
      </c>
      <c r="F865" s="72" t="str">
        <f t="shared" si="297"/>
        <v/>
      </c>
      <c r="G865" s="72" t="str">
        <f t="shared" si="298"/>
        <v/>
      </c>
      <c r="H865" s="63" t="str">
        <f t="shared" si="299"/>
        <v/>
      </c>
      <c r="I865" s="63" t="str">
        <f t="shared" si="300"/>
        <v/>
      </c>
      <c r="J865" s="70" t="str">
        <f t="shared" si="301"/>
        <v/>
      </c>
      <c r="K865" s="70" t="str">
        <f t="shared" si="302"/>
        <v/>
      </c>
      <c r="L865" s="122" t="str">
        <f t="shared" si="303"/>
        <v/>
      </c>
      <c r="M865" s="122" t="str">
        <f t="shared" si="304"/>
        <v/>
      </c>
      <c r="N865" s="121" t="str">
        <f>IF(B865&lt;&gt;"",IF(INDEX(ctrlage,B865)=TRUE,Lieferung!$B$15-(YEAR(INDEX(pgebdat,B865))),""),"")</f>
        <v/>
      </c>
      <c r="O865" s="115"/>
      <c r="P865" s="113"/>
      <c r="Q865" s="116"/>
      <c r="R865" s="149"/>
      <c r="S865" s="116"/>
      <c r="T865" s="116"/>
      <c r="U865" s="116"/>
      <c r="V865" s="113"/>
      <c r="W865" s="155" t="str">
        <f t="shared" si="307"/>
        <v/>
      </c>
      <c r="X865" s="26" t="str">
        <f t="shared" si="286"/>
        <v/>
      </c>
      <c r="Y865" s="26" t="str">
        <f t="shared" si="287"/>
        <v/>
      </c>
      <c r="Z865" s="26" t="str">
        <f t="shared" si="288"/>
        <v/>
      </c>
      <c r="AA865" s="26" t="str">
        <f t="shared" si="289"/>
        <v/>
      </c>
      <c r="AB865" s="26" t="str">
        <f t="shared" si="290"/>
        <v/>
      </c>
      <c r="AC865" s="26" t="str">
        <f t="shared" si="291"/>
        <v/>
      </c>
      <c r="AD865" s="26" t="str">
        <f>IF(OR(ISBLANK(U865),ISBLANK(Q865),U865="-"),"",IF(ISNA(MATCH(U865,libtwolang,0)),FALSE,IF(AND(Z865=TRUE,INDEX(codetform,MATCH(Qualifikation!Q865,libtform,0))&gt;=10311000,INDEX(codetform,MATCH(Qualifikation!Q865,libtform,0))&lt;=10319900),IF(AND(INDEX(codetwolang,MATCH(Qualifikation!U865,libtwolang,0))&gt;=1,INDEX(codetwolang,MATCH(Qualifikation!U865,libtwolang,0))&lt;=999),TRUE,FALSE),IF(AND(INDEX(codetwolang,MATCH(Qualifikation!U865,libtwolang,0))&gt;=10,INDEX(codetwolang,MATCH(Qualifikation!U865,libtwolang,0))&lt;=99),FALSE,TRUE))))</f>
        <v/>
      </c>
      <c r="AE865" s="26" t="str">
        <f t="shared" si="305"/>
        <v/>
      </c>
      <c r="AF865" s="62" t="str">
        <f t="shared" si="292"/>
        <v/>
      </c>
    </row>
    <row r="866" spans="1:32" x14ac:dyDescent="0.2">
      <c r="A866" s="46" t="str">
        <f t="shared" si="306"/>
        <v/>
      </c>
      <c r="B866" s="46" t="str">
        <f t="shared" si="293"/>
        <v/>
      </c>
      <c r="C866" s="71" t="str">
        <f t="shared" si="294"/>
        <v/>
      </c>
      <c r="D866" s="62" t="str">
        <f t="shared" si="295"/>
        <v/>
      </c>
      <c r="E866" s="62" t="str">
        <f t="shared" si="296"/>
        <v/>
      </c>
      <c r="F866" s="72" t="str">
        <f t="shared" si="297"/>
        <v/>
      </c>
      <c r="G866" s="72" t="str">
        <f t="shared" si="298"/>
        <v/>
      </c>
      <c r="H866" s="63" t="str">
        <f t="shared" si="299"/>
        <v/>
      </c>
      <c r="I866" s="63" t="str">
        <f t="shared" si="300"/>
        <v/>
      </c>
      <c r="J866" s="70" t="str">
        <f t="shared" si="301"/>
        <v/>
      </c>
      <c r="K866" s="70" t="str">
        <f t="shared" si="302"/>
        <v/>
      </c>
      <c r="L866" s="122" t="str">
        <f t="shared" si="303"/>
        <v/>
      </c>
      <c r="M866" s="122" t="str">
        <f t="shared" si="304"/>
        <v/>
      </c>
      <c r="N866" s="121" t="str">
        <f>IF(B866&lt;&gt;"",IF(INDEX(ctrlage,B866)=TRUE,Lieferung!$B$15-(YEAR(INDEX(pgebdat,B866))),""),"")</f>
        <v/>
      </c>
      <c r="O866" s="115"/>
      <c r="P866" s="113"/>
      <c r="Q866" s="116"/>
      <c r="R866" s="149"/>
      <c r="S866" s="116"/>
      <c r="T866" s="116"/>
      <c r="U866" s="116"/>
      <c r="V866" s="113"/>
      <c r="W866" s="155" t="str">
        <f t="shared" si="307"/>
        <v/>
      </c>
      <c r="X866" s="26" t="str">
        <f t="shared" si="286"/>
        <v/>
      </c>
      <c r="Y866" s="26" t="str">
        <f t="shared" si="287"/>
        <v/>
      </c>
      <c r="Z866" s="26" t="str">
        <f t="shared" si="288"/>
        <v/>
      </c>
      <c r="AA866" s="26" t="str">
        <f t="shared" si="289"/>
        <v/>
      </c>
      <c r="AB866" s="26" t="str">
        <f t="shared" si="290"/>
        <v/>
      </c>
      <c r="AC866" s="26" t="str">
        <f t="shared" si="291"/>
        <v/>
      </c>
      <c r="AD866" s="26" t="str">
        <f>IF(OR(ISBLANK(U866),ISBLANK(Q866),U866="-"),"",IF(ISNA(MATCH(U866,libtwolang,0)),FALSE,IF(AND(Z866=TRUE,INDEX(codetform,MATCH(Qualifikation!Q866,libtform,0))&gt;=10311000,INDEX(codetform,MATCH(Qualifikation!Q866,libtform,0))&lt;=10319900),IF(AND(INDEX(codetwolang,MATCH(Qualifikation!U866,libtwolang,0))&gt;=1,INDEX(codetwolang,MATCH(Qualifikation!U866,libtwolang,0))&lt;=999),TRUE,FALSE),IF(AND(INDEX(codetwolang,MATCH(Qualifikation!U866,libtwolang,0))&gt;=10,INDEX(codetwolang,MATCH(Qualifikation!U866,libtwolang,0))&lt;=99),FALSE,TRUE))))</f>
        <v/>
      </c>
      <c r="AE866" s="26" t="str">
        <f t="shared" si="305"/>
        <v/>
      </c>
      <c r="AF866" s="62" t="str">
        <f t="shared" si="292"/>
        <v/>
      </c>
    </row>
    <row r="867" spans="1:32" x14ac:dyDescent="0.2">
      <c r="A867" s="46" t="str">
        <f t="shared" si="306"/>
        <v/>
      </c>
      <c r="B867" s="46" t="str">
        <f t="shared" si="293"/>
        <v/>
      </c>
      <c r="C867" s="71" t="str">
        <f t="shared" si="294"/>
        <v/>
      </c>
      <c r="D867" s="62" t="str">
        <f t="shared" si="295"/>
        <v/>
      </c>
      <c r="E867" s="62" t="str">
        <f t="shared" si="296"/>
        <v/>
      </c>
      <c r="F867" s="72" t="str">
        <f t="shared" si="297"/>
        <v/>
      </c>
      <c r="G867" s="72" t="str">
        <f t="shared" si="298"/>
        <v/>
      </c>
      <c r="H867" s="63" t="str">
        <f t="shared" si="299"/>
        <v/>
      </c>
      <c r="I867" s="63" t="str">
        <f t="shared" si="300"/>
        <v/>
      </c>
      <c r="J867" s="70" t="str">
        <f t="shared" si="301"/>
        <v/>
      </c>
      <c r="K867" s="70" t="str">
        <f t="shared" si="302"/>
        <v/>
      </c>
      <c r="L867" s="122" t="str">
        <f t="shared" si="303"/>
        <v/>
      </c>
      <c r="M867" s="122" t="str">
        <f t="shared" si="304"/>
        <v/>
      </c>
      <c r="N867" s="121" t="str">
        <f>IF(B867&lt;&gt;"",IF(INDEX(ctrlage,B867)=TRUE,Lieferung!$B$15-(YEAR(INDEX(pgebdat,B867))),""),"")</f>
        <v/>
      </c>
      <c r="O867" s="115"/>
      <c r="P867" s="113"/>
      <c r="Q867" s="116"/>
      <c r="R867" s="149"/>
      <c r="S867" s="116"/>
      <c r="T867" s="116"/>
      <c r="U867" s="116"/>
      <c r="V867" s="113"/>
      <c r="W867" s="155" t="str">
        <f t="shared" si="307"/>
        <v/>
      </c>
      <c r="X867" s="26" t="str">
        <f t="shared" si="286"/>
        <v/>
      </c>
      <c r="Y867" s="26" t="str">
        <f t="shared" si="287"/>
        <v/>
      </c>
      <c r="Z867" s="26" t="str">
        <f t="shared" si="288"/>
        <v/>
      </c>
      <c r="AA867" s="26" t="str">
        <f t="shared" si="289"/>
        <v/>
      </c>
      <c r="AB867" s="26" t="str">
        <f t="shared" si="290"/>
        <v/>
      </c>
      <c r="AC867" s="26" t="str">
        <f t="shared" si="291"/>
        <v/>
      </c>
      <c r="AD867" s="26" t="str">
        <f>IF(OR(ISBLANK(U867),ISBLANK(Q867),U867="-"),"",IF(ISNA(MATCH(U867,libtwolang,0)),FALSE,IF(AND(Z867=TRUE,INDEX(codetform,MATCH(Qualifikation!Q867,libtform,0))&gt;=10311000,INDEX(codetform,MATCH(Qualifikation!Q867,libtform,0))&lt;=10319900),IF(AND(INDEX(codetwolang,MATCH(Qualifikation!U867,libtwolang,0))&gt;=1,INDEX(codetwolang,MATCH(Qualifikation!U867,libtwolang,0))&lt;=999),TRUE,FALSE),IF(AND(INDEX(codetwolang,MATCH(Qualifikation!U867,libtwolang,0))&gt;=10,INDEX(codetwolang,MATCH(Qualifikation!U867,libtwolang,0))&lt;=99),FALSE,TRUE))))</f>
        <v/>
      </c>
      <c r="AE867" s="26" t="str">
        <f t="shared" si="305"/>
        <v/>
      </c>
      <c r="AF867" s="62" t="str">
        <f t="shared" si="292"/>
        <v/>
      </c>
    </row>
    <row r="868" spans="1:32" x14ac:dyDescent="0.2">
      <c r="A868" s="46" t="str">
        <f t="shared" si="306"/>
        <v/>
      </c>
      <c r="B868" s="46" t="str">
        <f t="shared" si="293"/>
        <v/>
      </c>
      <c r="C868" s="71" t="str">
        <f t="shared" si="294"/>
        <v/>
      </c>
      <c r="D868" s="62" t="str">
        <f t="shared" si="295"/>
        <v/>
      </c>
      <c r="E868" s="62" t="str">
        <f t="shared" si="296"/>
        <v/>
      </c>
      <c r="F868" s="72" t="str">
        <f t="shared" si="297"/>
        <v/>
      </c>
      <c r="G868" s="72" t="str">
        <f t="shared" si="298"/>
        <v/>
      </c>
      <c r="H868" s="63" t="str">
        <f t="shared" si="299"/>
        <v/>
      </c>
      <c r="I868" s="63" t="str">
        <f t="shared" si="300"/>
        <v/>
      </c>
      <c r="J868" s="70" t="str">
        <f t="shared" si="301"/>
        <v/>
      </c>
      <c r="K868" s="70" t="str">
        <f t="shared" si="302"/>
        <v/>
      </c>
      <c r="L868" s="122" t="str">
        <f t="shared" si="303"/>
        <v/>
      </c>
      <c r="M868" s="122" t="str">
        <f t="shared" si="304"/>
        <v/>
      </c>
      <c r="N868" s="121" t="str">
        <f>IF(B868&lt;&gt;"",IF(INDEX(ctrlage,B868)=TRUE,Lieferung!$B$15-(YEAR(INDEX(pgebdat,B868))),""),"")</f>
        <v/>
      </c>
      <c r="O868" s="115"/>
      <c r="P868" s="113"/>
      <c r="Q868" s="116"/>
      <c r="R868" s="149"/>
      <c r="S868" s="116"/>
      <c r="T868" s="116"/>
      <c r="U868" s="116"/>
      <c r="V868" s="113"/>
      <c r="W868" s="155" t="str">
        <f t="shared" si="307"/>
        <v/>
      </c>
      <c r="X868" s="26" t="str">
        <f t="shared" si="286"/>
        <v/>
      </c>
      <c r="Y868" s="26" t="str">
        <f t="shared" si="287"/>
        <v/>
      </c>
      <c r="Z868" s="26" t="str">
        <f t="shared" si="288"/>
        <v/>
      </c>
      <c r="AA868" s="26" t="str">
        <f t="shared" si="289"/>
        <v/>
      </c>
      <c r="AB868" s="26" t="str">
        <f t="shared" si="290"/>
        <v/>
      </c>
      <c r="AC868" s="26" t="str">
        <f t="shared" si="291"/>
        <v/>
      </c>
      <c r="AD868" s="26" t="str">
        <f>IF(OR(ISBLANK(U868),ISBLANK(Q868),U868="-"),"",IF(ISNA(MATCH(U868,libtwolang,0)),FALSE,IF(AND(Z868=TRUE,INDEX(codetform,MATCH(Qualifikation!Q868,libtform,0))&gt;=10311000,INDEX(codetform,MATCH(Qualifikation!Q868,libtform,0))&lt;=10319900),IF(AND(INDEX(codetwolang,MATCH(Qualifikation!U868,libtwolang,0))&gt;=1,INDEX(codetwolang,MATCH(Qualifikation!U868,libtwolang,0))&lt;=999),TRUE,FALSE),IF(AND(INDEX(codetwolang,MATCH(Qualifikation!U868,libtwolang,0))&gt;=10,INDEX(codetwolang,MATCH(Qualifikation!U868,libtwolang,0))&lt;=99),FALSE,TRUE))))</f>
        <v/>
      </c>
      <c r="AE868" s="26" t="str">
        <f t="shared" si="305"/>
        <v/>
      </c>
      <c r="AF868" s="62" t="str">
        <f t="shared" si="292"/>
        <v/>
      </c>
    </row>
    <row r="869" spans="1:32" x14ac:dyDescent="0.2">
      <c r="A869" s="46" t="str">
        <f t="shared" si="306"/>
        <v/>
      </c>
      <c r="B869" s="46" t="str">
        <f t="shared" si="293"/>
        <v/>
      </c>
      <c r="C869" s="71" t="str">
        <f t="shared" si="294"/>
        <v/>
      </c>
      <c r="D869" s="62" t="str">
        <f t="shared" si="295"/>
        <v/>
      </c>
      <c r="E869" s="62" t="str">
        <f t="shared" si="296"/>
        <v/>
      </c>
      <c r="F869" s="72" t="str">
        <f t="shared" si="297"/>
        <v/>
      </c>
      <c r="G869" s="72" t="str">
        <f t="shared" si="298"/>
        <v/>
      </c>
      <c r="H869" s="63" t="str">
        <f t="shared" si="299"/>
        <v/>
      </c>
      <c r="I869" s="63" t="str">
        <f t="shared" si="300"/>
        <v/>
      </c>
      <c r="J869" s="70" t="str">
        <f t="shared" si="301"/>
        <v/>
      </c>
      <c r="K869" s="70" t="str">
        <f t="shared" si="302"/>
        <v/>
      </c>
      <c r="L869" s="122" t="str">
        <f t="shared" si="303"/>
        <v/>
      </c>
      <c r="M869" s="122" t="str">
        <f t="shared" si="304"/>
        <v/>
      </c>
      <c r="N869" s="121" t="str">
        <f>IF(B869&lt;&gt;"",IF(INDEX(ctrlage,B869)=TRUE,Lieferung!$B$15-(YEAR(INDEX(pgebdat,B869))),""),"")</f>
        <v/>
      </c>
      <c r="O869" s="115"/>
      <c r="P869" s="113"/>
      <c r="Q869" s="116"/>
      <c r="R869" s="149"/>
      <c r="S869" s="116"/>
      <c r="T869" s="116"/>
      <c r="U869" s="116"/>
      <c r="V869" s="113"/>
      <c r="W869" s="155" t="str">
        <f t="shared" si="307"/>
        <v/>
      </c>
      <c r="X869" s="26" t="str">
        <f t="shared" si="286"/>
        <v/>
      </c>
      <c r="Y869" s="26" t="str">
        <f t="shared" si="287"/>
        <v/>
      </c>
      <c r="Z869" s="26" t="str">
        <f t="shared" si="288"/>
        <v/>
      </c>
      <c r="AA869" s="26" t="str">
        <f t="shared" si="289"/>
        <v/>
      </c>
      <c r="AB869" s="26" t="str">
        <f t="shared" si="290"/>
        <v/>
      </c>
      <c r="AC869" s="26" t="str">
        <f t="shared" si="291"/>
        <v/>
      </c>
      <c r="AD869" s="26" t="str">
        <f>IF(OR(ISBLANK(U869),ISBLANK(Q869),U869="-"),"",IF(ISNA(MATCH(U869,libtwolang,0)),FALSE,IF(AND(Z869=TRUE,INDEX(codetform,MATCH(Qualifikation!Q869,libtform,0))&gt;=10311000,INDEX(codetform,MATCH(Qualifikation!Q869,libtform,0))&lt;=10319900),IF(AND(INDEX(codetwolang,MATCH(Qualifikation!U869,libtwolang,0))&gt;=1,INDEX(codetwolang,MATCH(Qualifikation!U869,libtwolang,0))&lt;=999),TRUE,FALSE),IF(AND(INDEX(codetwolang,MATCH(Qualifikation!U869,libtwolang,0))&gt;=10,INDEX(codetwolang,MATCH(Qualifikation!U869,libtwolang,0))&lt;=99),FALSE,TRUE))))</f>
        <v/>
      </c>
      <c r="AE869" s="26" t="str">
        <f t="shared" si="305"/>
        <v/>
      </c>
      <c r="AF869" s="62" t="str">
        <f t="shared" si="292"/>
        <v/>
      </c>
    </row>
    <row r="870" spans="1:32" x14ac:dyDescent="0.2">
      <c r="A870" s="46" t="str">
        <f t="shared" si="306"/>
        <v/>
      </c>
      <c r="B870" s="46" t="str">
        <f t="shared" si="293"/>
        <v/>
      </c>
      <c r="C870" s="71" t="str">
        <f t="shared" si="294"/>
        <v/>
      </c>
      <c r="D870" s="62" t="str">
        <f t="shared" si="295"/>
        <v/>
      </c>
      <c r="E870" s="62" t="str">
        <f t="shared" si="296"/>
        <v/>
      </c>
      <c r="F870" s="72" t="str">
        <f t="shared" si="297"/>
        <v/>
      </c>
      <c r="G870" s="72" t="str">
        <f t="shared" si="298"/>
        <v/>
      </c>
      <c r="H870" s="63" t="str">
        <f t="shared" si="299"/>
        <v/>
      </c>
      <c r="I870" s="63" t="str">
        <f t="shared" si="300"/>
        <v/>
      </c>
      <c r="J870" s="70" t="str">
        <f t="shared" si="301"/>
        <v/>
      </c>
      <c r="K870" s="70" t="str">
        <f t="shared" si="302"/>
        <v/>
      </c>
      <c r="L870" s="122" t="str">
        <f t="shared" si="303"/>
        <v/>
      </c>
      <c r="M870" s="122" t="str">
        <f t="shared" si="304"/>
        <v/>
      </c>
      <c r="N870" s="121" t="str">
        <f>IF(B870&lt;&gt;"",IF(INDEX(ctrlage,B870)=TRUE,Lieferung!$B$15-(YEAR(INDEX(pgebdat,B870))),""),"")</f>
        <v/>
      </c>
      <c r="O870" s="115"/>
      <c r="P870" s="113"/>
      <c r="Q870" s="116"/>
      <c r="R870" s="149"/>
      <c r="S870" s="116"/>
      <c r="T870" s="116"/>
      <c r="U870" s="116"/>
      <c r="V870" s="113"/>
      <c r="W870" s="155" t="str">
        <f t="shared" si="307"/>
        <v/>
      </c>
      <c r="X870" s="26" t="str">
        <f t="shared" si="286"/>
        <v/>
      </c>
      <c r="Y870" s="26" t="str">
        <f t="shared" si="287"/>
        <v/>
      </c>
      <c r="Z870" s="26" t="str">
        <f t="shared" si="288"/>
        <v/>
      </c>
      <c r="AA870" s="26" t="str">
        <f t="shared" si="289"/>
        <v/>
      </c>
      <c r="AB870" s="26" t="str">
        <f t="shared" si="290"/>
        <v/>
      </c>
      <c r="AC870" s="26" t="str">
        <f t="shared" si="291"/>
        <v/>
      </c>
      <c r="AD870" s="26" t="str">
        <f>IF(OR(ISBLANK(U870),ISBLANK(Q870),U870="-"),"",IF(ISNA(MATCH(U870,libtwolang,0)),FALSE,IF(AND(Z870=TRUE,INDEX(codetform,MATCH(Qualifikation!Q870,libtform,0))&gt;=10311000,INDEX(codetform,MATCH(Qualifikation!Q870,libtform,0))&lt;=10319900),IF(AND(INDEX(codetwolang,MATCH(Qualifikation!U870,libtwolang,0))&gt;=1,INDEX(codetwolang,MATCH(Qualifikation!U870,libtwolang,0))&lt;=999),TRUE,FALSE),IF(AND(INDEX(codetwolang,MATCH(Qualifikation!U870,libtwolang,0))&gt;=10,INDEX(codetwolang,MATCH(Qualifikation!U870,libtwolang,0))&lt;=99),FALSE,TRUE))))</f>
        <v/>
      </c>
      <c r="AE870" s="26" t="str">
        <f t="shared" si="305"/>
        <v/>
      </c>
      <c r="AF870" s="62" t="str">
        <f t="shared" si="292"/>
        <v/>
      </c>
    </row>
    <row r="871" spans="1:32" x14ac:dyDescent="0.2">
      <c r="A871" s="46" t="str">
        <f t="shared" si="306"/>
        <v/>
      </c>
      <c r="B871" s="46" t="str">
        <f t="shared" si="293"/>
        <v/>
      </c>
      <c r="C871" s="71" t="str">
        <f t="shared" si="294"/>
        <v/>
      </c>
      <c r="D871" s="62" t="str">
        <f t="shared" si="295"/>
        <v/>
      </c>
      <c r="E871" s="62" t="str">
        <f t="shared" si="296"/>
        <v/>
      </c>
      <c r="F871" s="72" t="str">
        <f t="shared" si="297"/>
        <v/>
      </c>
      <c r="G871" s="72" t="str">
        <f t="shared" si="298"/>
        <v/>
      </c>
      <c r="H871" s="63" t="str">
        <f t="shared" si="299"/>
        <v/>
      </c>
      <c r="I871" s="63" t="str">
        <f t="shared" si="300"/>
        <v/>
      </c>
      <c r="J871" s="70" t="str">
        <f t="shared" si="301"/>
        <v/>
      </c>
      <c r="K871" s="70" t="str">
        <f t="shared" si="302"/>
        <v/>
      </c>
      <c r="L871" s="122" t="str">
        <f t="shared" si="303"/>
        <v/>
      </c>
      <c r="M871" s="122" t="str">
        <f t="shared" si="304"/>
        <v/>
      </c>
      <c r="N871" s="121" t="str">
        <f>IF(B871&lt;&gt;"",IF(INDEX(ctrlage,B871)=TRUE,Lieferung!$B$15-(YEAR(INDEX(pgebdat,B871))),""),"")</f>
        <v/>
      </c>
      <c r="O871" s="115"/>
      <c r="P871" s="113"/>
      <c r="Q871" s="116"/>
      <c r="R871" s="149"/>
      <c r="S871" s="116"/>
      <c r="T871" s="116"/>
      <c r="U871" s="116"/>
      <c r="V871" s="113"/>
      <c r="W871" s="155" t="str">
        <f t="shared" si="307"/>
        <v/>
      </c>
      <c r="X871" s="26" t="str">
        <f t="shared" si="286"/>
        <v/>
      </c>
      <c r="Y871" s="26" t="str">
        <f t="shared" si="287"/>
        <v/>
      </c>
      <c r="Z871" s="26" t="str">
        <f t="shared" si="288"/>
        <v/>
      </c>
      <c r="AA871" s="26" t="str">
        <f t="shared" si="289"/>
        <v/>
      </c>
      <c r="AB871" s="26" t="str">
        <f t="shared" si="290"/>
        <v/>
      </c>
      <c r="AC871" s="26" t="str">
        <f t="shared" si="291"/>
        <v/>
      </c>
      <c r="AD871" s="26" t="str">
        <f>IF(OR(ISBLANK(U871),ISBLANK(Q871),U871="-"),"",IF(ISNA(MATCH(U871,libtwolang,0)),FALSE,IF(AND(Z871=TRUE,INDEX(codetform,MATCH(Qualifikation!Q871,libtform,0))&gt;=10311000,INDEX(codetform,MATCH(Qualifikation!Q871,libtform,0))&lt;=10319900),IF(AND(INDEX(codetwolang,MATCH(Qualifikation!U871,libtwolang,0))&gt;=1,INDEX(codetwolang,MATCH(Qualifikation!U871,libtwolang,0))&lt;=999),TRUE,FALSE),IF(AND(INDEX(codetwolang,MATCH(Qualifikation!U871,libtwolang,0))&gt;=10,INDEX(codetwolang,MATCH(Qualifikation!U871,libtwolang,0))&lt;=99),FALSE,TRUE))))</f>
        <v/>
      </c>
      <c r="AE871" s="26" t="str">
        <f t="shared" si="305"/>
        <v/>
      </c>
      <c r="AF871" s="62" t="str">
        <f t="shared" si="292"/>
        <v/>
      </c>
    </row>
    <row r="872" spans="1:32" x14ac:dyDescent="0.2">
      <c r="A872" s="46" t="str">
        <f t="shared" si="306"/>
        <v/>
      </c>
      <c r="B872" s="46" t="str">
        <f t="shared" si="293"/>
        <v/>
      </c>
      <c r="C872" s="71" t="str">
        <f t="shared" si="294"/>
        <v/>
      </c>
      <c r="D872" s="62" t="str">
        <f t="shared" si="295"/>
        <v/>
      </c>
      <c r="E872" s="62" t="str">
        <f t="shared" si="296"/>
        <v/>
      </c>
      <c r="F872" s="72" t="str">
        <f t="shared" si="297"/>
        <v/>
      </c>
      <c r="G872" s="72" t="str">
        <f t="shared" si="298"/>
        <v/>
      </c>
      <c r="H872" s="63" t="str">
        <f t="shared" si="299"/>
        <v/>
      </c>
      <c r="I872" s="63" t="str">
        <f t="shared" si="300"/>
        <v/>
      </c>
      <c r="J872" s="70" t="str">
        <f t="shared" si="301"/>
        <v/>
      </c>
      <c r="K872" s="70" t="str">
        <f t="shared" si="302"/>
        <v/>
      </c>
      <c r="L872" s="122" t="str">
        <f t="shared" si="303"/>
        <v/>
      </c>
      <c r="M872" s="122" t="str">
        <f t="shared" si="304"/>
        <v/>
      </c>
      <c r="N872" s="121" t="str">
        <f>IF(B872&lt;&gt;"",IF(INDEX(ctrlage,B872)=TRUE,Lieferung!$B$15-(YEAR(INDEX(pgebdat,B872))),""),"")</f>
        <v/>
      </c>
      <c r="O872" s="115"/>
      <c r="P872" s="113"/>
      <c r="Q872" s="116"/>
      <c r="R872" s="149"/>
      <c r="S872" s="116"/>
      <c r="T872" s="116"/>
      <c r="U872" s="116"/>
      <c r="V872" s="113"/>
      <c r="W872" s="155" t="str">
        <f t="shared" si="307"/>
        <v/>
      </c>
      <c r="X872" s="26" t="str">
        <f t="shared" si="286"/>
        <v/>
      </c>
      <c r="Y872" s="26" t="str">
        <f t="shared" si="287"/>
        <v/>
      </c>
      <c r="Z872" s="26" t="str">
        <f t="shared" si="288"/>
        <v/>
      </c>
      <c r="AA872" s="26" t="str">
        <f t="shared" si="289"/>
        <v/>
      </c>
      <c r="AB872" s="26" t="str">
        <f t="shared" si="290"/>
        <v/>
      </c>
      <c r="AC872" s="26" t="str">
        <f t="shared" si="291"/>
        <v/>
      </c>
      <c r="AD872" s="26" t="str">
        <f>IF(OR(ISBLANK(U872),ISBLANK(Q872),U872="-"),"",IF(ISNA(MATCH(U872,libtwolang,0)),FALSE,IF(AND(Z872=TRUE,INDEX(codetform,MATCH(Qualifikation!Q872,libtform,0))&gt;=10311000,INDEX(codetform,MATCH(Qualifikation!Q872,libtform,0))&lt;=10319900),IF(AND(INDEX(codetwolang,MATCH(Qualifikation!U872,libtwolang,0))&gt;=1,INDEX(codetwolang,MATCH(Qualifikation!U872,libtwolang,0))&lt;=999),TRUE,FALSE),IF(AND(INDEX(codetwolang,MATCH(Qualifikation!U872,libtwolang,0))&gt;=10,INDEX(codetwolang,MATCH(Qualifikation!U872,libtwolang,0))&lt;=99),FALSE,TRUE))))</f>
        <v/>
      </c>
      <c r="AE872" s="26" t="str">
        <f t="shared" si="305"/>
        <v/>
      </c>
      <c r="AF872" s="62" t="str">
        <f t="shared" si="292"/>
        <v/>
      </c>
    </row>
    <row r="873" spans="1:32" x14ac:dyDescent="0.2">
      <c r="A873" s="46" t="str">
        <f t="shared" si="306"/>
        <v/>
      </c>
      <c r="B873" s="46" t="str">
        <f t="shared" si="293"/>
        <v/>
      </c>
      <c r="C873" s="71" t="str">
        <f t="shared" si="294"/>
        <v/>
      </c>
      <c r="D873" s="62" t="str">
        <f t="shared" si="295"/>
        <v/>
      </c>
      <c r="E873" s="62" t="str">
        <f t="shared" si="296"/>
        <v/>
      </c>
      <c r="F873" s="72" t="str">
        <f t="shared" si="297"/>
        <v/>
      </c>
      <c r="G873" s="72" t="str">
        <f t="shared" si="298"/>
        <v/>
      </c>
      <c r="H873" s="63" t="str">
        <f t="shared" si="299"/>
        <v/>
      </c>
      <c r="I873" s="63" t="str">
        <f t="shared" si="300"/>
        <v/>
      </c>
      <c r="J873" s="70" t="str">
        <f t="shared" si="301"/>
        <v/>
      </c>
      <c r="K873" s="70" t="str">
        <f t="shared" si="302"/>
        <v/>
      </c>
      <c r="L873" s="122" t="str">
        <f t="shared" si="303"/>
        <v/>
      </c>
      <c r="M873" s="122" t="str">
        <f t="shared" si="304"/>
        <v/>
      </c>
      <c r="N873" s="121" t="str">
        <f>IF(B873&lt;&gt;"",IF(INDEX(ctrlage,B873)=TRUE,Lieferung!$B$15-(YEAR(INDEX(pgebdat,B873))),""),"")</f>
        <v/>
      </c>
      <c r="O873" s="115"/>
      <c r="P873" s="113"/>
      <c r="Q873" s="116"/>
      <c r="R873" s="149"/>
      <c r="S873" s="116"/>
      <c r="T873" s="116"/>
      <c r="U873" s="116"/>
      <c r="V873" s="113"/>
      <c r="W873" s="155" t="str">
        <f t="shared" si="307"/>
        <v/>
      </c>
      <c r="X873" s="26" t="str">
        <f t="shared" si="286"/>
        <v/>
      </c>
      <c r="Y873" s="26" t="str">
        <f t="shared" si="287"/>
        <v/>
      </c>
      <c r="Z873" s="26" t="str">
        <f t="shared" si="288"/>
        <v/>
      </c>
      <c r="AA873" s="26" t="str">
        <f t="shared" si="289"/>
        <v/>
      </c>
      <c r="AB873" s="26" t="str">
        <f t="shared" si="290"/>
        <v/>
      </c>
      <c r="AC873" s="26" t="str">
        <f t="shared" si="291"/>
        <v/>
      </c>
      <c r="AD873" s="26" t="str">
        <f>IF(OR(ISBLANK(U873),ISBLANK(Q873),U873="-"),"",IF(ISNA(MATCH(U873,libtwolang,0)),FALSE,IF(AND(Z873=TRUE,INDEX(codetform,MATCH(Qualifikation!Q873,libtform,0))&gt;=10311000,INDEX(codetform,MATCH(Qualifikation!Q873,libtform,0))&lt;=10319900),IF(AND(INDEX(codetwolang,MATCH(Qualifikation!U873,libtwolang,0))&gt;=1,INDEX(codetwolang,MATCH(Qualifikation!U873,libtwolang,0))&lt;=999),TRUE,FALSE),IF(AND(INDEX(codetwolang,MATCH(Qualifikation!U873,libtwolang,0))&gt;=10,INDEX(codetwolang,MATCH(Qualifikation!U873,libtwolang,0))&lt;=99),FALSE,TRUE))))</f>
        <v/>
      </c>
      <c r="AE873" s="26" t="str">
        <f t="shared" si="305"/>
        <v/>
      </c>
      <c r="AF873" s="62" t="str">
        <f t="shared" si="292"/>
        <v/>
      </c>
    </row>
    <row r="874" spans="1:32" x14ac:dyDescent="0.2">
      <c r="A874" s="46" t="str">
        <f t="shared" si="306"/>
        <v/>
      </c>
      <c r="B874" s="46" t="str">
        <f t="shared" si="293"/>
        <v/>
      </c>
      <c r="C874" s="71" t="str">
        <f t="shared" si="294"/>
        <v/>
      </c>
      <c r="D874" s="62" t="str">
        <f t="shared" si="295"/>
        <v/>
      </c>
      <c r="E874" s="62" t="str">
        <f t="shared" si="296"/>
        <v/>
      </c>
      <c r="F874" s="72" t="str">
        <f t="shared" si="297"/>
        <v/>
      </c>
      <c r="G874" s="72" t="str">
        <f t="shared" si="298"/>
        <v/>
      </c>
      <c r="H874" s="63" t="str">
        <f t="shared" si="299"/>
        <v/>
      </c>
      <c r="I874" s="63" t="str">
        <f t="shared" si="300"/>
        <v/>
      </c>
      <c r="J874" s="70" t="str">
        <f t="shared" si="301"/>
        <v/>
      </c>
      <c r="K874" s="70" t="str">
        <f t="shared" si="302"/>
        <v/>
      </c>
      <c r="L874" s="122" t="str">
        <f t="shared" si="303"/>
        <v/>
      </c>
      <c r="M874" s="122" t="str">
        <f t="shared" si="304"/>
        <v/>
      </c>
      <c r="N874" s="121" t="str">
        <f>IF(B874&lt;&gt;"",IF(INDEX(ctrlage,B874)=TRUE,Lieferung!$B$15-(YEAR(INDEX(pgebdat,B874))),""),"")</f>
        <v/>
      </c>
      <c r="O874" s="115"/>
      <c r="P874" s="113"/>
      <c r="Q874" s="116"/>
      <c r="R874" s="149"/>
      <c r="S874" s="116"/>
      <c r="T874" s="116"/>
      <c r="U874" s="116"/>
      <c r="V874" s="113"/>
      <c r="W874" s="155" t="str">
        <f t="shared" si="307"/>
        <v/>
      </c>
      <c r="X874" s="26" t="str">
        <f t="shared" si="286"/>
        <v/>
      </c>
      <c r="Y874" s="26" t="str">
        <f t="shared" si="287"/>
        <v/>
      </c>
      <c r="Z874" s="26" t="str">
        <f t="shared" si="288"/>
        <v/>
      </c>
      <c r="AA874" s="26" t="str">
        <f t="shared" si="289"/>
        <v/>
      </c>
      <c r="AB874" s="26" t="str">
        <f t="shared" si="290"/>
        <v/>
      </c>
      <c r="AC874" s="26" t="str">
        <f t="shared" si="291"/>
        <v/>
      </c>
      <c r="AD874" s="26" t="str">
        <f>IF(OR(ISBLANK(U874),ISBLANK(Q874),U874="-"),"",IF(ISNA(MATCH(U874,libtwolang,0)),FALSE,IF(AND(Z874=TRUE,INDEX(codetform,MATCH(Qualifikation!Q874,libtform,0))&gt;=10311000,INDEX(codetform,MATCH(Qualifikation!Q874,libtform,0))&lt;=10319900),IF(AND(INDEX(codetwolang,MATCH(Qualifikation!U874,libtwolang,0))&gt;=1,INDEX(codetwolang,MATCH(Qualifikation!U874,libtwolang,0))&lt;=999),TRUE,FALSE),IF(AND(INDEX(codetwolang,MATCH(Qualifikation!U874,libtwolang,0))&gt;=10,INDEX(codetwolang,MATCH(Qualifikation!U874,libtwolang,0))&lt;=99),FALSE,TRUE))))</f>
        <v/>
      </c>
      <c r="AE874" s="26" t="str">
        <f t="shared" si="305"/>
        <v/>
      </c>
      <c r="AF874" s="62" t="str">
        <f t="shared" si="292"/>
        <v/>
      </c>
    </row>
    <row r="875" spans="1:32" x14ac:dyDescent="0.2">
      <c r="A875" s="46" t="str">
        <f t="shared" si="306"/>
        <v/>
      </c>
      <c r="B875" s="46" t="str">
        <f t="shared" si="293"/>
        <v/>
      </c>
      <c r="C875" s="71" t="str">
        <f t="shared" si="294"/>
        <v/>
      </c>
      <c r="D875" s="62" t="str">
        <f t="shared" si="295"/>
        <v/>
      </c>
      <c r="E875" s="62" t="str">
        <f t="shared" si="296"/>
        <v/>
      </c>
      <c r="F875" s="72" t="str">
        <f t="shared" si="297"/>
        <v/>
      </c>
      <c r="G875" s="72" t="str">
        <f t="shared" si="298"/>
        <v/>
      </c>
      <c r="H875" s="63" t="str">
        <f t="shared" si="299"/>
        <v/>
      </c>
      <c r="I875" s="63" t="str">
        <f t="shared" si="300"/>
        <v/>
      </c>
      <c r="J875" s="70" t="str">
        <f t="shared" si="301"/>
        <v/>
      </c>
      <c r="K875" s="70" t="str">
        <f t="shared" si="302"/>
        <v/>
      </c>
      <c r="L875" s="122" t="str">
        <f t="shared" si="303"/>
        <v/>
      </c>
      <c r="M875" s="122" t="str">
        <f t="shared" si="304"/>
        <v/>
      </c>
      <c r="N875" s="121" t="str">
        <f>IF(B875&lt;&gt;"",IF(INDEX(ctrlage,B875)=TRUE,Lieferung!$B$15-(YEAR(INDEX(pgebdat,B875))),""),"")</f>
        <v/>
      </c>
      <c r="O875" s="115"/>
      <c r="P875" s="113"/>
      <c r="Q875" s="116"/>
      <c r="R875" s="149"/>
      <c r="S875" s="116"/>
      <c r="T875" s="116"/>
      <c r="U875" s="116"/>
      <c r="V875" s="113"/>
      <c r="W875" s="155" t="str">
        <f t="shared" si="307"/>
        <v/>
      </c>
      <c r="X875" s="26" t="str">
        <f t="shared" si="286"/>
        <v/>
      </c>
      <c r="Y875" s="26" t="str">
        <f t="shared" si="287"/>
        <v/>
      </c>
      <c r="Z875" s="26" t="str">
        <f t="shared" si="288"/>
        <v/>
      </c>
      <c r="AA875" s="26" t="str">
        <f t="shared" si="289"/>
        <v/>
      </c>
      <c r="AB875" s="26" t="str">
        <f t="shared" si="290"/>
        <v/>
      </c>
      <c r="AC875" s="26" t="str">
        <f t="shared" si="291"/>
        <v/>
      </c>
      <c r="AD875" s="26" t="str">
        <f>IF(OR(ISBLANK(U875),ISBLANK(Q875),U875="-"),"",IF(ISNA(MATCH(U875,libtwolang,0)),FALSE,IF(AND(Z875=TRUE,INDEX(codetform,MATCH(Qualifikation!Q875,libtform,0))&gt;=10311000,INDEX(codetform,MATCH(Qualifikation!Q875,libtform,0))&lt;=10319900),IF(AND(INDEX(codetwolang,MATCH(Qualifikation!U875,libtwolang,0))&gt;=1,INDEX(codetwolang,MATCH(Qualifikation!U875,libtwolang,0))&lt;=999),TRUE,FALSE),IF(AND(INDEX(codetwolang,MATCH(Qualifikation!U875,libtwolang,0))&gt;=10,INDEX(codetwolang,MATCH(Qualifikation!U875,libtwolang,0))&lt;=99),FALSE,TRUE))))</f>
        <v/>
      </c>
      <c r="AE875" s="26" t="str">
        <f t="shared" si="305"/>
        <v/>
      </c>
      <c r="AF875" s="62" t="str">
        <f t="shared" si="292"/>
        <v/>
      </c>
    </row>
    <row r="876" spans="1:32" x14ac:dyDescent="0.2">
      <c r="A876" s="46" t="str">
        <f t="shared" si="306"/>
        <v/>
      </c>
      <c r="B876" s="46" t="str">
        <f t="shared" si="293"/>
        <v/>
      </c>
      <c r="C876" s="71" t="str">
        <f t="shared" si="294"/>
        <v/>
      </c>
      <c r="D876" s="62" t="str">
        <f t="shared" si="295"/>
        <v/>
      </c>
      <c r="E876" s="62" t="str">
        <f t="shared" si="296"/>
        <v/>
      </c>
      <c r="F876" s="72" t="str">
        <f t="shared" si="297"/>
        <v/>
      </c>
      <c r="G876" s="72" t="str">
        <f t="shared" si="298"/>
        <v/>
      </c>
      <c r="H876" s="63" t="str">
        <f t="shared" si="299"/>
        <v/>
      </c>
      <c r="I876" s="63" t="str">
        <f t="shared" si="300"/>
        <v/>
      </c>
      <c r="J876" s="70" t="str">
        <f t="shared" si="301"/>
        <v/>
      </c>
      <c r="K876" s="70" t="str">
        <f t="shared" si="302"/>
        <v/>
      </c>
      <c r="L876" s="122" t="str">
        <f t="shared" si="303"/>
        <v/>
      </c>
      <c r="M876" s="122" t="str">
        <f t="shared" si="304"/>
        <v/>
      </c>
      <c r="N876" s="121" t="str">
        <f>IF(B876&lt;&gt;"",IF(INDEX(ctrlage,B876)=TRUE,Lieferung!$B$15-(YEAR(INDEX(pgebdat,B876))),""),"")</f>
        <v/>
      </c>
      <c r="O876" s="115"/>
      <c r="P876" s="113"/>
      <c r="Q876" s="116"/>
      <c r="R876" s="149"/>
      <c r="S876" s="116"/>
      <c r="T876" s="116"/>
      <c r="U876" s="116"/>
      <c r="V876" s="113"/>
      <c r="W876" s="155" t="str">
        <f t="shared" si="307"/>
        <v/>
      </c>
      <c r="X876" s="26" t="str">
        <f t="shared" ref="X876:X939" si="308">IF(ISBLANK(O876),"",IF(OR(ISNA(MATCH(O876,persid,0)),O876="-"),FALSE,TRUE))</f>
        <v/>
      </c>
      <c r="Y876" s="26" t="str">
        <f t="shared" ref="Y876:Y939" si="309">IF(ISBLANK(P876),"",IF(OR(ISNA(MATCH(P876,libinst,0)),P876="-"),FALSE,TRUE))</f>
        <v/>
      </c>
      <c r="Z876" s="26" t="str">
        <f t="shared" ref="Z876:Z939" si="310">IF(ISBLANK(Q876),"",IF(OR(ISNA(MATCH(Q876,libtform,0)),Q876="-"),FALSE,TRUE))</f>
        <v/>
      </c>
      <c r="AA876" s="26" t="str">
        <f t="shared" ref="AA876:AA939" si="311">IF(ISBLANK(R876),"",IF(AND(R876 &gt; DATE(1925,1,1),R876 &lt; DATE(2100,1,1)),TRUE,FALSE))</f>
        <v/>
      </c>
      <c r="AB876" s="26" t="str">
        <f t="shared" ref="AB876:AB939" si="312">IF(ISBLANK(S876),"",IF(AND(S876 &gt;=1,S876 &lt;=9),TRUE,FALSE))</f>
        <v/>
      </c>
      <c r="AC876" s="26" t="str">
        <f t="shared" ref="AC876:AC939" si="313">IF(ISBLANK(T876),"",IF(OR(ISNA(MATCH(T876,libresult,0)),T876="-"),FALSE,TRUE))</f>
        <v/>
      </c>
      <c r="AD876" s="26" t="str">
        <f>IF(OR(ISBLANK(U876),ISBLANK(Q876),U876="-"),"",IF(ISNA(MATCH(U876,libtwolang,0)),FALSE,IF(AND(Z876=TRUE,INDEX(codetform,MATCH(Qualifikation!Q876,libtform,0))&gt;=10311000,INDEX(codetform,MATCH(Qualifikation!Q876,libtform,0))&lt;=10319900),IF(AND(INDEX(codetwolang,MATCH(Qualifikation!U876,libtwolang,0))&gt;=1,INDEX(codetwolang,MATCH(Qualifikation!U876,libtwolang,0))&lt;=999),TRUE,FALSE),IF(AND(INDEX(codetwolang,MATCH(Qualifikation!U876,libtwolang,0))&gt;=10,INDEX(codetwolang,MATCH(Qualifikation!U876,libtwolang,0))&lt;=99),FALSE,TRUE))))</f>
        <v/>
      </c>
      <c r="AE876" s="26" t="str">
        <f t="shared" si="305"/>
        <v/>
      </c>
      <c r="AF876" s="62" t="str">
        <f t="shared" ref="AF876:AF939" si="314">IF(A876="","",1)</f>
        <v/>
      </c>
    </row>
    <row r="877" spans="1:32" x14ac:dyDescent="0.2">
      <c r="A877" s="46" t="str">
        <f t="shared" si="306"/>
        <v/>
      </c>
      <c r="B877" s="46" t="str">
        <f t="shared" si="293"/>
        <v/>
      </c>
      <c r="C877" s="71" t="str">
        <f t="shared" si="294"/>
        <v/>
      </c>
      <c r="D877" s="62" t="str">
        <f t="shared" si="295"/>
        <v/>
      </c>
      <c r="E877" s="62" t="str">
        <f t="shared" si="296"/>
        <v/>
      </c>
      <c r="F877" s="72" t="str">
        <f t="shared" si="297"/>
        <v/>
      </c>
      <c r="G877" s="72" t="str">
        <f t="shared" si="298"/>
        <v/>
      </c>
      <c r="H877" s="63" t="str">
        <f t="shared" si="299"/>
        <v/>
      </c>
      <c r="I877" s="63" t="str">
        <f t="shared" si="300"/>
        <v/>
      </c>
      <c r="J877" s="70" t="str">
        <f t="shared" si="301"/>
        <v/>
      </c>
      <c r="K877" s="70" t="str">
        <f t="shared" si="302"/>
        <v/>
      </c>
      <c r="L877" s="122" t="str">
        <f t="shared" si="303"/>
        <v/>
      </c>
      <c r="M877" s="122" t="str">
        <f t="shared" si="304"/>
        <v/>
      </c>
      <c r="N877" s="121" t="str">
        <f>IF(B877&lt;&gt;"",IF(INDEX(ctrlage,B877)=TRUE,Lieferung!$B$15-(YEAR(INDEX(pgebdat,B877))),""),"")</f>
        <v/>
      </c>
      <c r="O877" s="115"/>
      <c r="P877" s="113"/>
      <c r="Q877" s="116"/>
      <c r="R877" s="149"/>
      <c r="S877" s="116"/>
      <c r="T877" s="116"/>
      <c r="U877" s="116"/>
      <c r="V877" s="113"/>
      <c r="W877" s="155" t="str">
        <f t="shared" si="307"/>
        <v/>
      </c>
      <c r="X877" s="26" t="str">
        <f t="shared" si="308"/>
        <v/>
      </c>
      <c r="Y877" s="26" t="str">
        <f t="shared" si="309"/>
        <v/>
      </c>
      <c r="Z877" s="26" t="str">
        <f t="shared" si="310"/>
        <v/>
      </c>
      <c r="AA877" s="26" t="str">
        <f t="shared" si="311"/>
        <v/>
      </c>
      <c r="AB877" s="26" t="str">
        <f t="shared" si="312"/>
        <v/>
      </c>
      <c r="AC877" s="26" t="str">
        <f t="shared" si="313"/>
        <v/>
      </c>
      <c r="AD877" s="26" t="str">
        <f>IF(OR(ISBLANK(U877),ISBLANK(Q877),U877="-"),"",IF(ISNA(MATCH(U877,libtwolang,0)),FALSE,IF(AND(Z877=TRUE,INDEX(codetform,MATCH(Qualifikation!Q877,libtform,0))&gt;=10311000,INDEX(codetform,MATCH(Qualifikation!Q877,libtform,0))&lt;=10319900),IF(AND(INDEX(codetwolang,MATCH(Qualifikation!U877,libtwolang,0))&gt;=1,INDEX(codetwolang,MATCH(Qualifikation!U877,libtwolang,0))&lt;=999),TRUE,FALSE),IF(AND(INDEX(codetwolang,MATCH(Qualifikation!U877,libtwolang,0))&gt;=10,INDEX(codetwolang,MATCH(Qualifikation!U877,libtwolang,0))&lt;=99),FALSE,TRUE))))</f>
        <v/>
      </c>
      <c r="AE877" s="26" t="str">
        <f t="shared" si="305"/>
        <v/>
      </c>
      <c r="AF877" s="62" t="str">
        <f t="shared" si="314"/>
        <v/>
      </c>
    </row>
    <row r="878" spans="1:32" x14ac:dyDescent="0.2">
      <c r="A878" s="46" t="str">
        <f t="shared" si="306"/>
        <v/>
      </c>
      <c r="B878" s="46" t="str">
        <f t="shared" si="293"/>
        <v/>
      </c>
      <c r="C878" s="71" t="str">
        <f t="shared" si="294"/>
        <v/>
      </c>
      <c r="D878" s="62" t="str">
        <f t="shared" si="295"/>
        <v/>
      </c>
      <c r="E878" s="62" t="str">
        <f t="shared" si="296"/>
        <v/>
      </c>
      <c r="F878" s="72" t="str">
        <f t="shared" si="297"/>
        <v/>
      </c>
      <c r="G878" s="72" t="str">
        <f t="shared" si="298"/>
        <v/>
      </c>
      <c r="H878" s="63" t="str">
        <f t="shared" si="299"/>
        <v/>
      </c>
      <c r="I878" s="63" t="str">
        <f t="shared" si="300"/>
        <v/>
      </c>
      <c r="J878" s="70" t="str">
        <f t="shared" si="301"/>
        <v/>
      </c>
      <c r="K878" s="70" t="str">
        <f t="shared" si="302"/>
        <v/>
      </c>
      <c r="L878" s="122" t="str">
        <f t="shared" si="303"/>
        <v/>
      </c>
      <c r="M878" s="122" t="str">
        <f t="shared" si="304"/>
        <v/>
      </c>
      <c r="N878" s="121" t="str">
        <f>IF(B878&lt;&gt;"",IF(INDEX(ctrlage,B878)=TRUE,Lieferung!$B$15-(YEAR(INDEX(pgebdat,B878))),""),"")</f>
        <v/>
      </c>
      <c r="O878" s="115"/>
      <c r="P878" s="113"/>
      <c r="Q878" s="116"/>
      <c r="R878" s="149"/>
      <c r="S878" s="116"/>
      <c r="T878" s="116"/>
      <c r="U878" s="116"/>
      <c r="V878" s="113"/>
      <c r="W878" s="155" t="str">
        <f t="shared" si="307"/>
        <v/>
      </c>
      <c r="X878" s="26" t="str">
        <f t="shared" si="308"/>
        <v/>
      </c>
      <c r="Y878" s="26" t="str">
        <f t="shared" si="309"/>
        <v/>
      </c>
      <c r="Z878" s="26" t="str">
        <f t="shared" si="310"/>
        <v/>
      </c>
      <c r="AA878" s="26" t="str">
        <f t="shared" si="311"/>
        <v/>
      </c>
      <c r="AB878" s="26" t="str">
        <f t="shared" si="312"/>
        <v/>
      </c>
      <c r="AC878" s="26" t="str">
        <f t="shared" si="313"/>
        <v/>
      </c>
      <c r="AD878" s="26" t="str">
        <f>IF(OR(ISBLANK(U878),ISBLANK(Q878),U878="-"),"",IF(ISNA(MATCH(U878,libtwolang,0)),FALSE,IF(AND(Z878=TRUE,INDEX(codetform,MATCH(Qualifikation!Q878,libtform,0))&gt;=10311000,INDEX(codetform,MATCH(Qualifikation!Q878,libtform,0))&lt;=10319900),IF(AND(INDEX(codetwolang,MATCH(Qualifikation!U878,libtwolang,0))&gt;=1,INDEX(codetwolang,MATCH(Qualifikation!U878,libtwolang,0))&lt;=999),TRUE,FALSE),IF(AND(INDEX(codetwolang,MATCH(Qualifikation!U878,libtwolang,0))&gt;=10,INDEX(codetwolang,MATCH(Qualifikation!U878,libtwolang,0))&lt;=99),FALSE,TRUE))))</f>
        <v/>
      </c>
      <c r="AE878" s="26" t="str">
        <f t="shared" si="305"/>
        <v/>
      </c>
      <c r="AF878" s="62" t="str">
        <f t="shared" si="314"/>
        <v/>
      </c>
    </row>
    <row r="879" spans="1:32" x14ac:dyDescent="0.2">
      <c r="A879" s="46" t="str">
        <f t="shared" si="306"/>
        <v/>
      </c>
      <c r="B879" s="46" t="str">
        <f t="shared" si="293"/>
        <v/>
      </c>
      <c r="C879" s="71" t="str">
        <f t="shared" si="294"/>
        <v/>
      </c>
      <c r="D879" s="62" t="str">
        <f t="shared" si="295"/>
        <v/>
      </c>
      <c r="E879" s="62" t="str">
        <f t="shared" si="296"/>
        <v/>
      </c>
      <c r="F879" s="72" t="str">
        <f t="shared" si="297"/>
        <v/>
      </c>
      <c r="G879" s="72" t="str">
        <f t="shared" si="298"/>
        <v/>
      </c>
      <c r="H879" s="63" t="str">
        <f t="shared" si="299"/>
        <v/>
      </c>
      <c r="I879" s="63" t="str">
        <f t="shared" si="300"/>
        <v/>
      </c>
      <c r="J879" s="70" t="str">
        <f t="shared" si="301"/>
        <v/>
      </c>
      <c r="K879" s="70" t="str">
        <f t="shared" si="302"/>
        <v/>
      </c>
      <c r="L879" s="122" t="str">
        <f t="shared" si="303"/>
        <v/>
      </c>
      <c r="M879" s="122" t="str">
        <f t="shared" si="304"/>
        <v/>
      </c>
      <c r="N879" s="121" t="str">
        <f>IF(B879&lt;&gt;"",IF(INDEX(ctrlage,B879)=TRUE,Lieferung!$B$15-(YEAR(INDEX(pgebdat,B879))),""),"")</f>
        <v/>
      </c>
      <c r="O879" s="115"/>
      <c r="P879" s="113"/>
      <c r="Q879" s="116"/>
      <c r="R879" s="149"/>
      <c r="S879" s="116"/>
      <c r="T879" s="116"/>
      <c r="U879" s="116"/>
      <c r="V879" s="113"/>
      <c r="W879" s="155" t="str">
        <f t="shared" si="307"/>
        <v/>
      </c>
      <c r="X879" s="26" t="str">
        <f t="shared" si="308"/>
        <v/>
      </c>
      <c r="Y879" s="26" t="str">
        <f t="shared" si="309"/>
        <v/>
      </c>
      <c r="Z879" s="26" t="str">
        <f t="shared" si="310"/>
        <v/>
      </c>
      <c r="AA879" s="26" t="str">
        <f t="shared" si="311"/>
        <v/>
      </c>
      <c r="AB879" s="26" t="str">
        <f t="shared" si="312"/>
        <v/>
      </c>
      <c r="AC879" s="26" t="str">
        <f t="shared" si="313"/>
        <v/>
      </c>
      <c r="AD879" s="26" t="str">
        <f>IF(OR(ISBLANK(U879),ISBLANK(Q879),U879="-"),"",IF(ISNA(MATCH(U879,libtwolang,0)),FALSE,IF(AND(Z879=TRUE,INDEX(codetform,MATCH(Qualifikation!Q879,libtform,0))&gt;=10311000,INDEX(codetform,MATCH(Qualifikation!Q879,libtform,0))&lt;=10319900),IF(AND(INDEX(codetwolang,MATCH(Qualifikation!U879,libtwolang,0))&gt;=1,INDEX(codetwolang,MATCH(Qualifikation!U879,libtwolang,0))&lt;=999),TRUE,FALSE),IF(AND(INDEX(codetwolang,MATCH(Qualifikation!U879,libtwolang,0))&gt;=10,INDEX(codetwolang,MATCH(Qualifikation!U879,libtwolang,0))&lt;=99),FALSE,TRUE))))</f>
        <v/>
      </c>
      <c r="AE879" s="26" t="str">
        <f t="shared" si="305"/>
        <v/>
      </c>
      <c r="AF879" s="62" t="str">
        <f t="shared" si="314"/>
        <v/>
      </c>
    </row>
    <row r="880" spans="1:32" x14ac:dyDescent="0.2">
      <c r="A880" s="46" t="str">
        <f t="shared" si="306"/>
        <v/>
      </c>
      <c r="B880" s="46" t="str">
        <f t="shared" si="293"/>
        <v/>
      </c>
      <c r="C880" s="71" t="str">
        <f t="shared" si="294"/>
        <v/>
      </c>
      <c r="D880" s="62" t="str">
        <f t="shared" si="295"/>
        <v/>
      </c>
      <c r="E880" s="62" t="str">
        <f t="shared" si="296"/>
        <v/>
      </c>
      <c r="F880" s="72" t="str">
        <f t="shared" si="297"/>
        <v/>
      </c>
      <c r="G880" s="72" t="str">
        <f t="shared" si="298"/>
        <v/>
      </c>
      <c r="H880" s="63" t="str">
        <f t="shared" si="299"/>
        <v/>
      </c>
      <c r="I880" s="63" t="str">
        <f t="shared" si="300"/>
        <v/>
      </c>
      <c r="J880" s="70" t="str">
        <f t="shared" si="301"/>
        <v/>
      </c>
      <c r="K880" s="70" t="str">
        <f t="shared" si="302"/>
        <v/>
      </c>
      <c r="L880" s="122" t="str">
        <f t="shared" si="303"/>
        <v/>
      </c>
      <c r="M880" s="122" t="str">
        <f t="shared" si="304"/>
        <v/>
      </c>
      <c r="N880" s="121" t="str">
        <f>IF(B880&lt;&gt;"",IF(INDEX(ctrlage,B880)=TRUE,Lieferung!$B$15-(YEAR(INDEX(pgebdat,B880))),""),"")</f>
        <v/>
      </c>
      <c r="O880" s="115"/>
      <c r="P880" s="113"/>
      <c r="Q880" s="116"/>
      <c r="R880" s="149"/>
      <c r="S880" s="116"/>
      <c r="T880" s="116"/>
      <c r="U880" s="116"/>
      <c r="V880" s="113"/>
      <c r="W880" s="155" t="str">
        <f t="shared" si="307"/>
        <v/>
      </c>
      <c r="X880" s="26" t="str">
        <f t="shared" si="308"/>
        <v/>
      </c>
      <c r="Y880" s="26" t="str">
        <f t="shared" si="309"/>
        <v/>
      </c>
      <c r="Z880" s="26" t="str">
        <f t="shared" si="310"/>
        <v/>
      </c>
      <c r="AA880" s="26" t="str">
        <f t="shared" si="311"/>
        <v/>
      </c>
      <c r="AB880" s="26" t="str">
        <f t="shared" si="312"/>
        <v/>
      </c>
      <c r="AC880" s="26" t="str">
        <f t="shared" si="313"/>
        <v/>
      </c>
      <c r="AD880" s="26" t="str">
        <f>IF(OR(ISBLANK(U880),ISBLANK(Q880),U880="-"),"",IF(ISNA(MATCH(U880,libtwolang,0)),FALSE,IF(AND(Z880=TRUE,INDEX(codetform,MATCH(Qualifikation!Q880,libtform,0))&gt;=10311000,INDEX(codetform,MATCH(Qualifikation!Q880,libtform,0))&lt;=10319900),IF(AND(INDEX(codetwolang,MATCH(Qualifikation!U880,libtwolang,0))&gt;=1,INDEX(codetwolang,MATCH(Qualifikation!U880,libtwolang,0))&lt;=999),TRUE,FALSE),IF(AND(INDEX(codetwolang,MATCH(Qualifikation!U880,libtwolang,0))&gt;=10,INDEX(codetwolang,MATCH(Qualifikation!U880,libtwolang,0))&lt;=99),FALSE,TRUE))))</f>
        <v/>
      </c>
      <c r="AE880" s="26" t="str">
        <f t="shared" si="305"/>
        <v/>
      </c>
      <c r="AF880" s="62" t="str">
        <f t="shared" si="314"/>
        <v/>
      </c>
    </row>
    <row r="881" spans="1:32" x14ac:dyDescent="0.2">
      <c r="A881" s="46" t="str">
        <f t="shared" si="306"/>
        <v/>
      </c>
      <c r="B881" s="46" t="str">
        <f t="shared" si="293"/>
        <v/>
      </c>
      <c r="C881" s="71" t="str">
        <f t="shared" si="294"/>
        <v/>
      </c>
      <c r="D881" s="62" t="str">
        <f t="shared" si="295"/>
        <v/>
      </c>
      <c r="E881" s="62" t="str">
        <f t="shared" si="296"/>
        <v/>
      </c>
      <c r="F881" s="72" t="str">
        <f t="shared" si="297"/>
        <v/>
      </c>
      <c r="G881" s="72" t="str">
        <f t="shared" si="298"/>
        <v/>
      </c>
      <c r="H881" s="63" t="str">
        <f t="shared" si="299"/>
        <v/>
      </c>
      <c r="I881" s="63" t="str">
        <f t="shared" si="300"/>
        <v/>
      </c>
      <c r="J881" s="70" t="str">
        <f t="shared" si="301"/>
        <v/>
      </c>
      <c r="K881" s="70" t="str">
        <f t="shared" si="302"/>
        <v/>
      </c>
      <c r="L881" s="122" t="str">
        <f t="shared" si="303"/>
        <v/>
      </c>
      <c r="M881" s="122" t="str">
        <f t="shared" si="304"/>
        <v/>
      </c>
      <c r="N881" s="121" t="str">
        <f>IF(B881&lt;&gt;"",IF(INDEX(ctrlage,B881)=TRUE,Lieferung!$B$15-(YEAR(INDEX(pgebdat,B881))),""),"")</f>
        <v/>
      </c>
      <c r="O881" s="115"/>
      <c r="P881" s="113"/>
      <c r="Q881" s="116"/>
      <c r="R881" s="149"/>
      <c r="S881" s="116"/>
      <c r="T881" s="116"/>
      <c r="U881" s="116"/>
      <c r="V881" s="113"/>
      <c r="W881" s="155" t="str">
        <f t="shared" si="307"/>
        <v/>
      </c>
      <c r="X881" s="26" t="str">
        <f t="shared" si="308"/>
        <v/>
      </c>
      <c r="Y881" s="26" t="str">
        <f t="shared" si="309"/>
        <v/>
      </c>
      <c r="Z881" s="26" t="str">
        <f t="shared" si="310"/>
        <v/>
      </c>
      <c r="AA881" s="26" t="str">
        <f t="shared" si="311"/>
        <v/>
      </c>
      <c r="AB881" s="26" t="str">
        <f t="shared" si="312"/>
        <v/>
      </c>
      <c r="AC881" s="26" t="str">
        <f t="shared" si="313"/>
        <v/>
      </c>
      <c r="AD881" s="26" t="str">
        <f>IF(OR(ISBLANK(U881),ISBLANK(Q881),U881="-"),"",IF(ISNA(MATCH(U881,libtwolang,0)),FALSE,IF(AND(Z881=TRUE,INDEX(codetform,MATCH(Qualifikation!Q881,libtform,0))&gt;=10311000,INDEX(codetform,MATCH(Qualifikation!Q881,libtform,0))&lt;=10319900),IF(AND(INDEX(codetwolang,MATCH(Qualifikation!U881,libtwolang,0))&gt;=1,INDEX(codetwolang,MATCH(Qualifikation!U881,libtwolang,0))&lt;=999),TRUE,FALSE),IF(AND(INDEX(codetwolang,MATCH(Qualifikation!U881,libtwolang,0))&gt;=10,INDEX(codetwolang,MATCH(Qualifikation!U881,libtwolang,0))&lt;=99),FALSE,TRUE))))</f>
        <v/>
      </c>
      <c r="AE881" s="26" t="str">
        <f t="shared" si="305"/>
        <v/>
      </c>
      <c r="AF881" s="62" t="str">
        <f t="shared" si="314"/>
        <v/>
      </c>
    </row>
    <row r="882" spans="1:32" x14ac:dyDescent="0.2">
      <c r="A882" s="46" t="str">
        <f t="shared" si="306"/>
        <v/>
      </c>
      <c r="B882" s="46" t="str">
        <f t="shared" si="293"/>
        <v/>
      </c>
      <c r="C882" s="71" t="str">
        <f t="shared" si="294"/>
        <v/>
      </c>
      <c r="D882" s="62" t="str">
        <f t="shared" si="295"/>
        <v/>
      </c>
      <c r="E882" s="62" t="str">
        <f t="shared" si="296"/>
        <v/>
      </c>
      <c r="F882" s="72" t="str">
        <f t="shared" si="297"/>
        <v/>
      </c>
      <c r="G882" s="72" t="str">
        <f t="shared" si="298"/>
        <v/>
      </c>
      <c r="H882" s="63" t="str">
        <f t="shared" si="299"/>
        <v/>
      </c>
      <c r="I882" s="63" t="str">
        <f t="shared" si="300"/>
        <v/>
      </c>
      <c r="J882" s="70" t="str">
        <f t="shared" si="301"/>
        <v/>
      </c>
      <c r="K882" s="70" t="str">
        <f t="shared" si="302"/>
        <v/>
      </c>
      <c r="L882" s="122" t="str">
        <f t="shared" si="303"/>
        <v/>
      </c>
      <c r="M882" s="122" t="str">
        <f t="shared" si="304"/>
        <v/>
      </c>
      <c r="N882" s="121" t="str">
        <f>IF(B882&lt;&gt;"",IF(INDEX(ctrlage,B882)=TRUE,Lieferung!$B$15-(YEAR(INDEX(pgebdat,B882))),""),"")</f>
        <v/>
      </c>
      <c r="O882" s="115"/>
      <c r="P882" s="113"/>
      <c r="Q882" s="116"/>
      <c r="R882" s="149"/>
      <c r="S882" s="116"/>
      <c r="T882" s="116"/>
      <c r="U882" s="116"/>
      <c r="V882" s="113"/>
      <c r="W882" s="155" t="str">
        <f t="shared" si="307"/>
        <v/>
      </c>
      <c r="X882" s="26" t="str">
        <f t="shared" si="308"/>
        <v/>
      </c>
      <c r="Y882" s="26" t="str">
        <f t="shared" si="309"/>
        <v/>
      </c>
      <c r="Z882" s="26" t="str">
        <f t="shared" si="310"/>
        <v/>
      </c>
      <c r="AA882" s="26" t="str">
        <f t="shared" si="311"/>
        <v/>
      </c>
      <c r="AB882" s="26" t="str">
        <f t="shared" si="312"/>
        <v/>
      </c>
      <c r="AC882" s="26" t="str">
        <f t="shared" si="313"/>
        <v/>
      </c>
      <c r="AD882" s="26" t="str">
        <f>IF(OR(ISBLANK(U882),ISBLANK(Q882),U882="-"),"",IF(ISNA(MATCH(U882,libtwolang,0)),FALSE,IF(AND(Z882=TRUE,INDEX(codetform,MATCH(Qualifikation!Q882,libtform,0))&gt;=10311000,INDEX(codetform,MATCH(Qualifikation!Q882,libtform,0))&lt;=10319900),IF(AND(INDEX(codetwolang,MATCH(Qualifikation!U882,libtwolang,0))&gt;=1,INDEX(codetwolang,MATCH(Qualifikation!U882,libtwolang,0))&lt;=999),TRUE,FALSE),IF(AND(INDEX(codetwolang,MATCH(Qualifikation!U882,libtwolang,0))&gt;=10,INDEX(codetwolang,MATCH(Qualifikation!U882,libtwolang,0))&lt;=99),FALSE,TRUE))))</f>
        <v/>
      </c>
      <c r="AE882" s="26" t="str">
        <f t="shared" si="305"/>
        <v/>
      </c>
      <c r="AF882" s="62" t="str">
        <f t="shared" si="314"/>
        <v/>
      </c>
    </row>
    <row r="883" spans="1:32" x14ac:dyDescent="0.2">
      <c r="A883" s="46" t="str">
        <f t="shared" si="306"/>
        <v/>
      </c>
      <c r="B883" s="46" t="str">
        <f t="shared" si="293"/>
        <v/>
      </c>
      <c r="C883" s="71" t="str">
        <f t="shared" si="294"/>
        <v/>
      </c>
      <c r="D883" s="62" t="str">
        <f t="shared" si="295"/>
        <v/>
      </c>
      <c r="E883" s="62" t="str">
        <f t="shared" si="296"/>
        <v/>
      </c>
      <c r="F883" s="72" t="str">
        <f t="shared" si="297"/>
        <v/>
      </c>
      <c r="G883" s="72" t="str">
        <f t="shared" si="298"/>
        <v/>
      </c>
      <c r="H883" s="63" t="str">
        <f t="shared" si="299"/>
        <v/>
      </c>
      <c r="I883" s="63" t="str">
        <f t="shared" si="300"/>
        <v/>
      </c>
      <c r="J883" s="70" t="str">
        <f t="shared" si="301"/>
        <v/>
      </c>
      <c r="K883" s="70" t="str">
        <f t="shared" si="302"/>
        <v/>
      </c>
      <c r="L883" s="122" t="str">
        <f t="shared" si="303"/>
        <v/>
      </c>
      <c r="M883" s="122" t="str">
        <f t="shared" si="304"/>
        <v/>
      </c>
      <c r="N883" s="121" t="str">
        <f>IF(B883&lt;&gt;"",IF(INDEX(ctrlage,B883)=TRUE,Lieferung!$B$15-(YEAR(INDEX(pgebdat,B883))),""),"")</f>
        <v/>
      </c>
      <c r="O883" s="115"/>
      <c r="P883" s="113"/>
      <c r="Q883" s="116"/>
      <c r="R883" s="149"/>
      <c r="S883" s="116"/>
      <c r="T883" s="116"/>
      <c r="U883" s="116"/>
      <c r="V883" s="113"/>
      <c r="W883" s="155" t="str">
        <f t="shared" si="307"/>
        <v/>
      </c>
      <c r="X883" s="26" t="str">
        <f t="shared" si="308"/>
        <v/>
      </c>
      <c r="Y883" s="26" t="str">
        <f t="shared" si="309"/>
        <v/>
      </c>
      <c r="Z883" s="26" t="str">
        <f t="shared" si="310"/>
        <v/>
      </c>
      <c r="AA883" s="26" t="str">
        <f t="shared" si="311"/>
        <v/>
      </c>
      <c r="AB883" s="26" t="str">
        <f t="shared" si="312"/>
        <v/>
      </c>
      <c r="AC883" s="26" t="str">
        <f t="shared" si="313"/>
        <v/>
      </c>
      <c r="AD883" s="26" t="str">
        <f>IF(OR(ISBLANK(U883),ISBLANK(Q883),U883="-"),"",IF(ISNA(MATCH(U883,libtwolang,0)),FALSE,IF(AND(Z883=TRUE,INDEX(codetform,MATCH(Qualifikation!Q883,libtform,0))&gt;=10311000,INDEX(codetform,MATCH(Qualifikation!Q883,libtform,0))&lt;=10319900),IF(AND(INDEX(codetwolang,MATCH(Qualifikation!U883,libtwolang,0))&gt;=1,INDEX(codetwolang,MATCH(Qualifikation!U883,libtwolang,0))&lt;=999),TRUE,FALSE),IF(AND(INDEX(codetwolang,MATCH(Qualifikation!U883,libtwolang,0))&gt;=10,INDEX(codetwolang,MATCH(Qualifikation!U883,libtwolang,0))&lt;=99),FALSE,TRUE))))</f>
        <v/>
      </c>
      <c r="AE883" s="26" t="str">
        <f t="shared" si="305"/>
        <v/>
      </c>
      <c r="AF883" s="62" t="str">
        <f t="shared" si="314"/>
        <v/>
      </c>
    </row>
    <row r="884" spans="1:32" x14ac:dyDescent="0.2">
      <c r="A884" s="46" t="str">
        <f t="shared" si="306"/>
        <v/>
      </c>
      <c r="B884" s="46" t="str">
        <f t="shared" si="293"/>
        <v/>
      </c>
      <c r="C884" s="71" t="str">
        <f t="shared" si="294"/>
        <v/>
      </c>
      <c r="D884" s="62" t="str">
        <f t="shared" si="295"/>
        <v/>
      </c>
      <c r="E884" s="62" t="str">
        <f t="shared" si="296"/>
        <v/>
      </c>
      <c r="F884" s="72" t="str">
        <f t="shared" si="297"/>
        <v/>
      </c>
      <c r="G884" s="72" t="str">
        <f t="shared" si="298"/>
        <v/>
      </c>
      <c r="H884" s="63" t="str">
        <f t="shared" si="299"/>
        <v/>
      </c>
      <c r="I884" s="63" t="str">
        <f t="shared" si="300"/>
        <v/>
      </c>
      <c r="J884" s="70" t="str">
        <f t="shared" si="301"/>
        <v/>
      </c>
      <c r="K884" s="70" t="str">
        <f t="shared" si="302"/>
        <v/>
      </c>
      <c r="L884" s="122" t="str">
        <f t="shared" si="303"/>
        <v/>
      </c>
      <c r="M884" s="122" t="str">
        <f t="shared" si="304"/>
        <v/>
      </c>
      <c r="N884" s="121" t="str">
        <f>IF(B884&lt;&gt;"",IF(INDEX(ctrlage,B884)=TRUE,Lieferung!$B$15-(YEAR(INDEX(pgebdat,B884))),""),"")</f>
        <v/>
      </c>
      <c r="O884" s="115"/>
      <c r="P884" s="113"/>
      <c r="Q884" s="116"/>
      <c r="R884" s="149"/>
      <c r="S884" s="116"/>
      <c r="T884" s="116"/>
      <c r="U884" s="116"/>
      <c r="V884" s="113"/>
      <c r="W884" s="155" t="str">
        <f t="shared" si="307"/>
        <v/>
      </c>
      <c r="X884" s="26" t="str">
        <f t="shared" si="308"/>
        <v/>
      </c>
      <c r="Y884" s="26" t="str">
        <f t="shared" si="309"/>
        <v/>
      </c>
      <c r="Z884" s="26" t="str">
        <f t="shared" si="310"/>
        <v/>
      </c>
      <c r="AA884" s="26" t="str">
        <f t="shared" si="311"/>
        <v/>
      </c>
      <c r="AB884" s="26" t="str">
        <f t="shared" si="312"/>
        <v/>
      </c>
      <c r="AC884" s="26" t="str">
        <f t="shared" si="313"/>
        <v/>
      </c>
      <c r="AD884" s="26" t="str">
        <f>IF(OR(ISBLANK(U884),ISBLANK(Q884),U884="-"),"",IF(ISNA(MATCH(U884,libtwolang,0)),FALSE,IF(AND(Z884=TRUE,INDEX(codetform,MATCH(Qualifikation!Q884,libtform,0))&gt;=10311000,INDEX(codetform,MATCH(Qualifikation!Q884,libtform,0))&lt;=10319900),IF(AND(INDEX(codetwolang,MATCH(Qualifikation!U884,libtwolang,0))&gt;=1,INDEX(codetwolang,MATCH(Qualifikation!U884,libtwolang,0))&lt;=999),TRUE,FALSE),IF(AND(INDEX(codetwolang,MATCH(Qualifikation!U884,libtwolang,0))&gt;=10,INDEX(codetwolang,MATCH(Qualifikation!U884,libtwolang,0))&lt;=99),FALSE,TRUE))))</f>
        <v/>
      </c>
      <c r="AE884" s="26" t="str">
        <f t="shared" si="305"/>
        <v/>
      </c>
      <c r="AF884" s="62" t="str">
        <f t="shared" si="314"/>
        <v/>
      </c>
    </row>
    <row r="885" spans="1:32" x14ac:dyDescent="0.2">
      <c r="A885" s="46" t="str">
        <f t="shared" si="306"/>
        <v/>
      </c>
      <c r="B885" s="46" t="str">
        <f t="shared" si="293"/>
        <v/>
      </c>
      <c r="C885" s="71" t="str">
        <f t="shared" si="294"/>
        <v/>
      </c>
      <c r="D885" s="62" t="str">
        <f t="shared" si="295"/>
        <v/>
      </c>
      <c r="E885" s="62" t="str">
        <f t="shared" si="296"/>
        <v/>
      </c>
      <c r="F885" s="72" t="str">
        <f t="shared" si="297"/>
        <v/>
      </c>
      <c r="G885" s="72" t="str">
        <f t="shared" si="298"/>
        <v/>
      </c>
      <c r="H885" s="63" t="str">
        <f t="shared" si="299"/>
        <v/>
      </c>
      <c r="I885" s="63" t="str">
        <f t="shared" si="300"/>
        <v/>
      </c>
      <c r="J885" s="70" t="str">
        <f t="shared" si="301"/>
        <v/>
      </c>
      <c r="K885" s="70" t="str">
        <f t="shared" si="302"/>
        <v/>
      </c>
      <c r="L885" s="122" t="str">
        <f t="shared" si="303"/>
        <v/>
      </c>
      <c r="M885" s="122" t="str">
        <f t="shared" si="304"/>
        <v/>
      </c>
      <c r="N885" s="121" t="str">
        <f>IF(B885&lt;&gt;"",IF(INDEX(ctrlage,B885)=TRUE,Lieferung!$B$15-(YEAR(INDEX(pgebdat,B885))),""),"")</f>
        <v/>
      </c>
      <c r="O885" s="115"/>
      <c r="P885" s="113"/>
      <c r="Q885" s="116"/>
      <c r="R885" s="149"/>
      <c r="S885" s="116"/>
      <c r="T885" s="116"/>
      <c r="U885" s="116"/>
      <c r="V885" s="113"/>
      <c r="W885" s="155" t="str">
        <f t="shared" si="307"/>
        <v/>
      </c>
      <c r="X885" s="26" t="str">
        <f t="shared" si="308"/>
        <v/>
      </c>
      <c r="Y885" s="26" t="str">
        <f t="shared" si="309"/>
        <v/>
      </c>
      <c r="Z885" s="26" t="str">
        <f t="shared" si="310"/>
        <v/>
      </c>
      <c r="AA885" s="26" t="str">
        <f t="shared" si="311"/>
        <v/>
      </c>
      <c r="AB885" s="26" t="str">
        <f t="shared" si="312"/>
        <v/>
      </c>
      <c r="AC885" s="26" t="str">
        <f t="shared" si="313"/>
        <v/>
      </c>
      <c r="AD885" s="26" t="str">
        <f>IF(OR(ISBLANK(U885),ISBLANK(Q885),U885="-"),"",IF(ISNA(MATCH(U885,libtwolang,0)),FALSE,IF(AND(Z885=TRUE,INDEX(codetform,MATCH(Qualifikation!Q885,libtform,0))&gt;=10311000,INDEX(codetform,MATCH(Qualifikation!Q885,libtform,0))&lt;=10319900),IF(AND(INDEX(codetwolang,MATCH(Qualifikation!U885,libtwolang,0))&gt;=1,INDEX(codetwolang,MATCH(Qualifikation!U885,libtwolang,0))&lt;=999),TRUE,FALSE),IF(AND(INDEX(codetwolang,MATCH(Qualifikation!U885,libtwolang,0))&gt;=10,INDEX(codetwolang,MATCH(Qualifikation!U885,libtwolang,0))&lt;=99),FALSE,TRUE))))</f>
        <v/>
      </c>
      <c r="AE885" s="26" t="str">
        <f t="shared" si="305"/>
        <v/>
      </c>
      <c r="AF885" s="62" t="str">
        <f t="shared" si="314"/>
        <v/>
      </c>
    </row>
    <row r="886" spans="1:32" x14ac:dyDescent="0.2">
      <c r="A886" s="46" t="str">
        <f t="shared" si="306"/>
        <v/>
      </c>
      <c r="B886" s="46" t="str">
        <f t="shared" si="293"/>
        <v/>
      </c>
      <c r="C886" s="71" t="str">
        <f t="shared" si="294"/>
        <v/>
      </c>
      <c r="D886" s="62" t="str">
        <f t="shared" si="295"/>
        <v/>
      </c>
      <c r="E886" s="62" t="str">
        <f t="shared" si="296"/>
        <v/>
      </c>
      <c r="F886" s="72" t="str">
        <f t="shared" si="297"/>
        <v/>
      </c>
      <c r="G886" s="72" t="str">
        <f t="shared" si="298"/>
        <v/>
      </c>
      <c r="H886" s="63" t="str">
        <f t="shared" si="299"/>
        <v/>
      </c>
      <c r="I886" s="63" t="str">
        <f t="shared" si="300"/>
        <v/>
      </c>
      <c r="J886" s="70" t="str">
        <f t="shared" si="301"/>
        <v/>
      </c>
      <c r="K886" s="70" t="str">
        <f t="shared" si="302"/>
        <v/>
      </c>
      <c r="L886" s="122" t="str">
        <f t="shared" si="303"/>
        <v/>
      </c>
      <c r="M886" s="122" t="str">
        <f t="shared" si="304"/>
        <v/>
      </c>
      <c r="N886" s="121" t="str">
        <f>IF(B886&lt;&gt;"",IF(INDEX(ctrlage,B886)=TRUE,Lieferung!$B$15-(YEAR(INDEX(pgebdat,B886))),""),"")</f>
        <v/>
      </c>
      <c r="O886" s="115"/>
      <c r="P886" s="113"/>
      <c r="Q886" s="116"/>
      <c r="R886" s="149"/>
      <c r="S886" s="116"/>
      <c r="T886" s="116"/>
      <c r="U886" s="116"/>
      <c r="V886" s="113"/>
      <c r="W886" s="155" t="str">
        <f t="shared" si="307"/>
        <v/>
      </c>
      <c r="X886" s="26" t="str">
        <f t="shared" si="308"/>
        <v/>
      </c>
      <c r="Y886" s="26" t="str">
        <f t="shared" si="309"/>
        <v/>
      </c>
      <c r="Z886" s="26" t="str">
        <f t="shared" si="310"/>
        <v/>
      </c>
      <c r="AA886" s="26" t="str">
        <f t="shared" si="311"/>
        <v/>
      </c>
      <c r="AB886" s="26" t="str">
        <f t="shared" si="312"/>
        <v/>
      </c>
      <c r="AC886" s="26" t="str">
        <f t="shared" si="313"/>
        <v/>
      </c>
      <c r="AD886" s="26" t="str">
        <f>IF(OR(ISBLANK(U886),ISBLANK(Q886),U886="-"),"",IF(ISNA(MATCH(U886,libtwolang,0)),FALSE,IF(AND(Z886=TRUE,INDEX(codetform,MATCH(Qualifikation!Q886,libtform,0))&gt;=10311000,INDEX(codetform,MATCH(Qualifikation!Q886,libtform,0))&lt;=10319900),IF(AND(INDEX(codetwolang,MATCH(Qualifikation!U886,libtwolang,0))&gt;=1,INDEX(codetwolang,MATCH(Qualifikation!U886,libtwolang,0))&lt;=999),TRUE,FALSE),IF(AND(INDEX(codetwolang,MATCH(Qualifikation!U886,libtwolang,0))&gt;=10,INDEX(codetwolang,MATCH(Qualifikation!U886,libtwolang,0))&lt;=99),FALSE,TRUE))))</f>
        <v/>
      </c>
      <c r="AE886" s="26" t="str">
        <f t="shared" si="305"/>
        <v/>
      </c>
      <c r="AF886" s="62" t="str">
        <f t="shared" si="314"/>
        <v/>
      </c>
    </row>
    <row r="887" spans="1:32" x14ac:dyDescent="0.2">
      <c r="A887" s="46" t="str">
        <f t="shared" si="306"/>
        <v/>
      </c>
      <c r="B887" s="46" t="str">
        <f t="shared" si="293"/>
        <v/>
      </c>
      <c r="C887" s="71" t="str">
        <f t="shared" si="294"/>
        <v/>
      </c>
      <c r="D887" s="62" t="str">
        <f t="shared" si="295"/>
        <v/>
      </c>
      <c r="E887" s="62" t="str">
        <f t="shared" si="296"/>
        <v/>
      </c>
      <c r="F887" s="72" t="str">
        <f t="shared" si="297"/>
        <v/>
      </c>
      <c r="G887" s="72" t="str">
        <f t="shared" si="298"/>
        <v/>
      </c>
      <c r="H887" s="63" t="str">
        <f t="shared" si="299"/>
        <v/>
      </c>
      <c r="I887" s="63" t="str">
        <f t="shared" si="300"/>
        <v/>
      </c>
      <c r="J887" s="70" t="str">
        <f t="shared" si="301"/>
        <v/>
      </c>
      <c r="K887" s="70" t="str">
        <f t="shared" si="302"/>
        <v/>
      </c>
      <c r="L887" s="122" t="str">
        <f t="shared" si="303"/>
        <v/>
      </c>
      <c r="M887" s="122" t="str">
        <f t="shared" si="304"/>
        <v/>
      </c>
      <c r="N887" s="121" t="str">
        <f>IF(B887&lt;&gt;"",IF(INDEX(ctrlage,B887)=TRUE,Lieferung!$B$15-(YEAR(INDEX(pgebdat,B887))),""),"")</f>
        <v/>
      </c>
      <c r="O887" s="115"/>
      <c r="P887" s="113"/>
      <c r="Q887" s="116"/>
      <c r="R887" s="149"/>
      <c r="S887" s="116"/>
      <c r="T887" s="116"/>
      <c r="U887" s="116"/>
      <c r="V887" s="113"/>
      <c r="W887" s="155" t="str">
        <f t="shared" si="307"/>
        <v/>
      </c>
      <c r="X887" s="26" t="str">
        <f t="shared" si="308"/>
        <v/>
      </c>
      <c r="Y887" s="26" t="str">
        <f t="shared" si="309"/>
        <v/>
      </c>
      <c r="Z887" s="26" t="str">
        <f t="shared" si="310"/>
        <v/>
      </c>
      <c r="AA887" s="26" t="str">
        <f t="shared" si="311"/>
        <v/>
      </c>
      <c r="AB887" s="26" t="str">
        <f t="shared" si="312"/>
        <v/>
      </c>
      <c r="AC887" s="26" t="str">
        <f t="shared" si="313"/>
        <v/>
      </c>
      <c r="AD887" s="26" t="str">
        <f>IF(OR(ISBLANK(U887),ISBLANK(Q887),U887="-"),"",IF(ISNA(MATCH(U887,libtwolang,0)),FALSE,IF(AND(Z887=TRUE,INDEX(codetform,MATCH(Qualifikation!Q887,libtform,0))&gt;=10311000,INDEX(codetform,MATCH(Qualifikation!Q887,libtform,0))&lt;=10319900),IF(AND(INDEX(codetwolang,MATCH(Qualifikation!U887,libtwolang,0))&gt;=1,INDEX(codetwolang,MATCH(Qualifikation!U887,libtwolang,0))&lt;=999),TRUE,FALSE),IF(AND(INDEX(codetwolang,MATCH(Qualifikation!U887,libtwolang,0))&gt;=10,INDEX(codetwolang,MATCH(Qualifikation!U887,libtwolang,0))&lt;=99),FALSE,TRUE))))</f>
        <v/>
      </c>
      <c r="AE887" s="26" t="str">
        <f t="shared" si="305"/>
        <v/>
      </c>
      <c r="AF887" s="62" t="str">
        <f t="shared" si="314"/>
        <v/>
      </c>
    </row>
    <row r="888" spans="1:32" x14ac:dyDescent="0.2">
      <c r="A888" s="46" t="str">
        <f t="shared" si="306"/>
        <v/>
      </c>
      <c r="B888" s="46" t="str">
        <f t="shared" si="293"/>
        <v/>
      </c>
      <c r="C888" s="71" t="str">
        <f t="shared" si="294"/>
        <v/>
      </c>
      <c r="D888" s="62" t="str">
        <f t="shared" si="295"/>
        <v/>
      </c>
      <c r="E888" s="62" t="str">
        <f t="shared" si="296"/>
        <v/>
      </c>
      <c r="F888" s="72" t="str">
        <f t="shared" si="297"/>
        <v/>
      </c>
      <c r="G888" s="72" t="str">
        <f t="shared" si="298"/>
        <v/>
      </c>
      <c r="H888" s="63" t="str">
        <f t="shared" si="299"/>
        <v/>
      </c>
      <c r="I888" s="63" t="str">
        <f t="shared" si="300"/>
        <v/>
      </c>
      <c r="J888" s="70" t="str">
        <f t="shared" si="301"/>
        <v/>
      </c>
      <c r="K888" s="70" t="str">
        <f t="shared" si="302"/>
        <v/>
      </c>
      <c r="L888" s="122" t="str">
        <f t="shared" si="303"/>
        <v/>
      </c>
      <c r="M888" s="122" t="str">
        <f t="shared" si="304"/>
        <v/>
      </c>
      <c r="N888" s="121" t="str">
        <f>IF(B888&lt;&gt;"",IF(INDEX(ctrlage,B888)=TRUE,Lieferung!$B$15-(YEAR(INDEX(pgebdat,B888))),""),"")</f>
        <v/>
      </c>
      <c r="O888" s="115"/>
      <c r="P888" s="113"/>
      <c r="Q888" s="116"/>
      <c r="R888" s="149"/>
      <c r="S888" s="116"/>
      <c r="T888" s="116"/>
      <c r="U888" s="116"/>
      <c r="V888" s="113"/>
      <c r="W888" s="155" t="str">
        <f t="shared" si="307"/>
        <v/>
      </c>
      <c r="X888" s="26" t="str">
        <f t="shared" si="308"/>
        <v/>
      </c>
      <c r="Y888" s="26" t="str">
        <f t="shared" si="309"/>
        <v/>
      </c>
      <c r="Z888" s="26" t="str">
        <f t="shared" si="310"/>
        <v/>
      </c>
      <c r="AA888" s="26" t="str">
        <f t="shared" si="311"/>
        <v/>
      </c>
      <c r="AB888" s="26" t="str">
        <f t="shared" si="312"/>
        <v/>
      </c>
      <c r="AC888" s="26" t="str">
        <f t="shared" si="313"/>
        <v/>
      </c>
      <c r="AD888" s="26" t="str">
        <f>IF(OR(ISBLANK(U888),ISBLANK(Q888),U888="-"),"",IF(ISNA(MATCH(U888,libtwolang,0)),FALSE,IF(AND(Z888=TRUE,INDEX(codetform,MATCH(Qualifikation!Q888,libtform,0))&gt;=10311000,INDEX(codetform,MATCH(Qualifikation!Q888,libtform,0))&lt;=10319900),IF(AND(INDEX(codetwolang,MATCH(Qualifikation!U888,libtwolang,0))&gt;=1,INDEX(codetwolang,MATCH(Qualifikation!U888,libtwolang,0))&lt;=999),TRUE,FALSE),IF(AND(INDEX(codetwolang,MATCH(Qualifikation!U888,libtwolang,0))&gt;=10,INDEX(codetwolang,MATCH(Qualifikation!U888,libtwolang,0))&lt;=99),FALSE,TRUE))))</f>
        <v/>
      </c>
      <c r="AE888" s="26" t="str">
        <f t="shared" si="305"/>
        <v/>
      </c>
      <c r="AF888" s="62" t="str">
        <f t="shared" si="314"/>
        <v/>
      </c>
    </row>
    <row r="889" spans="1:32" x14ac:dyDescent="0.2">
      <c r="A889" s="46" t="str">
        <f t="shared" si="306"/>
        <v/>
      </c>
      <c r="B889" s="46" t="str">
        <f t="shared" si="293"/>
        <v/>
      </c>
      <c r="C889" s="71" t="str">
        <f t="shared" si="294"/>
        <v/>
      </c>
      <c r="D889" s="62" t="str">
        <f t="shared" si="295"/>
        <v/>
      </c>
      <c r="E889" s="62" t="str">
        <f t="shared" si="296"/>
        <v/>
      </c>
      <c r="F889" s="72" t="str">
        <f t="shared" si="297"/>
        <v/>
      </c>
      <c r="G889" s="72" t="str">
        <f t="shared" si="298"/>
        <v/>
      </c>
      <c r="H889" s="63" t="str">
        <f t="shared" si="299"/>
        <v/>
      </c>
      <c r="I889" s="63" t="str">
        <f t="shared" si="300"/>
        <v/>
      </c>
      <c r="J889" s="70" t="str">
        <f t="shared" si="301"/>
        <v/>
      </c>
      <c r="K889" s="70" t="str">
        <f t="shared" si="302"/>
        <v/>
      </c>
      <c r="L889" s="122" t="str">
        <f t="shared" si="303"/>
        <v/>
      </c>
      <c r="M889" s="122" t="str">
        <f t="shared" si="304"/>
        <v/>
      </c>
      <c r="N889" s="121" t="str">
        <f>IF(B889&lt;&gt;"",IF(INDEX(ctrlage,B889)=TRUE,Lieferung!$B$15-(YEAR(INDEX(pgebdat,B889))),""),"")</f>
        <v/>
      </c>
      <c r="O889" s="115"/>
      <c r="P889" s="113"/>
      <c r="Q889" s="116"/>
      <c r="R889" s="149"/>
      <c r="S889" s="116"/>
      <c r="T889" s="116"/>
      <c r="U889" s="116"/>
      <c r="V889" s="113"/>
      <c r="W889" s="155" t="str">
        <f t="shared" si="307"/>
        <v/>
      </c>
      <c r="X889" s="26" t="str">
        <f t="shared" si="308"/>
        <v/>
      </c>
      <c r="Y889" s="26" t="str">
        <f t="shared" si="309"/>
        <v/>
      </c>
      <c r="Z889" s="26" t="str">
        <f t="shared" si="310"/>
        <v/>
      </c>
      <c r="AA889" s="26" t="str">
        <f t="shared" si="311"/>
        <v/>
      </c>
      <c r="AB889" s="26" t="str">
        <f t="shared" si="312"/>
        <v/>
      </c>
      <c r="AC889" s="26" t="str">
        <f t="shared" si="313"/>
        <v/>
      </c>
      <c r="AD889" s="26" t="str">
        <f>IF(OR(ISBLANK(U889),ISBLANK(Q889),U889="-"),"",IF(ISNA(MATCH(U889,libtwolang,0)),FALSE,IF(AND(Z889=TRUE,INDEX(codetform,MATCH(Qualifikation!Q889,libtform,0))&gt;=10311000,INDEX(codetform,MATCH(Qualifikation!Q889,libtform,0))&lt;=10319900),IF(AND(INDEX(codetwolang,MATCH(Qualifikation!U889,libtwolang,0))&gt;=1,INDEX(codetwolang,MATCH(Qualifikation!U889,libtwolang,0))&lt;=999),TRUE,FALSE),IF(AND(INDEX(codetwolang,MATCH(Qualifikation!U889,libtwolang,0))&gt;=10,INDEX(codetwolang,MATCH(Qualifikation!U889,libtwolang,0))&lt;=99),FALSE,TRUE))))</f>
        <v/>
      </c>
      <c r="AE889" s="26" t="str">
        <f t="shared" si="305"/>
        <v/>
      </c>
      <c r="AF889" s="62" t="str">
        <f t="shared" si="314"/>
        <v/>
      </c>
    </row>
    <row r="890" spans="1:32" x14ac:dyDescent="0.2">
      <c r="A890" s="46" t="str">
        <f t="shared" si="306"/>
        <v/>
      </c>
      <c r="B890" s="46" t="str">
        <f t="shared" si="293"/>
        <v/>
      </c>
      <c r="C890" s="71" t="str">
        <f t="shared" si="294"/>
        <v/>
      </c>
      <c r="D890" s="62" t="str">
        <f t="shared" si="295"/>
        <v/>
      </c>
      <c r="E890" s="62" t="str">
        <f t="shared" si="296"/>
        <v/>
      </c>
      <c r="F890" s="72" t="str">
        <f t="shared" si="297"/>
        <v/>
      </c>
      <c r="G890" s="72" t="str">
        <f t="shared" si="298"/>
        <v/>
      </c>
      <c r="H890" s="63" t="str">
        <f t="shared" si="299"/>
        <v/>
      </c>
      <c r="I890" s="63" t="str">
        <f t="shared" si="300"/>
        <v/>
      </c>
      <c r="J890" s="70" t="str">
        <f t="shared" si="301"/>
        <v/>
      </c>
      <c r="K890" s="70" t="str">
        <f t="shared" si="302"/>
        <v/>
      </c>
      <c r="L890" s="122" t="str">
        <f t="shared" si="303"/>
        <v/>
      </c>
      <c r="M890" s="122" t="str">
        <f t="shared" si="304"/>
        <v/>
      </c>
      <c r="N890" s="121" t="str">
        <f>IF(B890&lt;&gt;"",IF(INDEX(ctrlage,B890)=TRUE,Lieferung!$B$15-(YEAR(INDEX(pgebdat,B890))),""),"")</f>
        <v/>
      </c>
      <c r="O890" s="115"/>
      <c r="P890" s="113"/>
      <c r="Q890" s="116"/>
      <c r="R890" s="149"/>
      <c r="S890" s="116"/>
      <c r="T890" s="116"/>
      <c r="U890" s="116"/>
      <c r="V890" s="113"/>
      <c r="W890" s="155" t="str">
        <f t="shared" si="307"/>
        <v/>
      </c>
      <c r="X890" s="26" t="str">
        <f t="shared" si="308"/>
        <v/>
      </c>
      <c r="Y890" s="26" t="str">
        <f t="shared" si="309"/>
        <v/>
      </c>
      <c r="Z890" s="26" t="str">
        <f t="shared" si="310"/>
        <v/>
      </c>
      <c r="AA890" s="26" t="str">
        <f t="shared" si="311"/>
        <v/>
      </c>
      <c r="AB890" s="26" t="str">
        <f t="shared" si="312"/>
        <v/>
      </c>
      <c r="AC890" s="26" t="str">
        <f t="shared" si="313"/>
        <v/>
      </c>
      <c r="AD890" s="26" t="str">
        <f>IF(OR(ISBLANK(U890),ISBLANK(Q890),U890="-"),"",IF(ISNA(MATCH(U890,libtwolang,0)),FALSE,IF(AND(Z890=TRUE,INDEX(codetform,MATCH(Qualifikation!Q890,libtform,0))&gt;=10311000,INDEX(codetform,MATCH(Qualifikation!Q890,libtform,0))&lt;=10319900),IF(AND(INDEX(codetwolang,MATCH(Qualifikation!U890,libtwolang,0))&gt;=1,INDEX(codetwolang,MATCH(Qualifikation!U890,libtwolang,0))&lt;=999),TRUE,FALSE),IF(AND(INDEX(codetwolang,MATCH(Qualifikation!U890,libtwolang,0))&gt;=10,INDEX(codetwolang,MATCH(Qualifikation!U890,libtwolang,0))&lt;=99),FALSE,TRUE))))</f>
        <v/>
      </c>
      <c r="AE890" s="26" t="str">
        <f t="shared" si="305"/>
        <v/>
      </c>
      <c r="AF890" s="62" t="str">
        <f t="shared" si="314"/>
        <v/>
      </c>
    </row>
    <row r="891" spans="1:32" x14ac:dyDescent="0.2">
      <c r="A891" s="46" t="str">
        <f t="shared" si="306"/>
        <v/>
      </c>
      <c r="B891" s="46" t="str">
        <f t="shared" si="293"/>
        <v/>
      </c>
      <c r="C891" s="71" t="str">
        <f t="shared" si="294"/>
        <v/>
      </c>
      <c r="D891" s="62" t="str">
        <f t="shared" si="295"/>
        <v/>
      </c>
      <c r="E891" s="62" t="str">
        <f t="shared" si="296"/>
        <v/>
      </c>
      <c r="F891" s="72" t="str">
        <f t="shared" si="297"/>
        <v/>
      </c>
      <c r="G891" s="72" t="str">
        <f t="shared" si="298"/>
        <v/>
      </c>
      <c r="H891" s="63" t="str">
        <f t="shared" si="299"/>
        <v/>
      </c>
      <c r="I891" s="63" t="str">
        <f t="shared" si="300"/>
        <v/>
      </c>
      <c r="J891" s="70" t="str">
        <f t="shared" si="301"/>
        <v/>
      </c>
      <c r="K891" s="70" t="str">
        <f t="shared" si="302"/>
        <v/>
      </c>
      <c r="L891" s="122" t="str">
        <f t="shared" si="303"/>
        <v/>
      </c>
      <c r="M891" s="122" t="str">
        <f t="shared" si="304"/>
        <v/>
      </c>
      <c r="N891" s="121" t="str">
        <f>IF(B891&lt;&gt;"",IF(INDEX(ctrlage,B891)=TRUE,Lieferung!$B$15-(YEAR(INDEX(pgebdat,B891))),""),"")</f>
        <v/>
      </c>
      <c r="O891" s="115"/>
      <c r="P891" s="113"/>
      <c r="Q891" s="116"/>
      <c r="R891" s="149"/>
      <c r="S891" s="116"/>
      <c r="T891" s="116"/>
      <c r="U891" s="116"/>
      <c r="V891" s="113"/>
      <c r="W891" s="155" t="str">
        <f t="shared" si="307"/>
        <v/>
      </c>
      <c r="X891" s="26" t="str">
        <f t="shared" si="308"/>
        <v/>
      </c>
      <c r="Y891" s="26" t="str">
        <f t="shared" si="309"/>
        <v/>
      </c>
      <c r="Z891" s="26" t="str">
        <f t="shared" si="310"/>
        <v/>
      </c>
      <c r="AA891" s="26" t="str">
        <f t="shared" si="311"/>
        <v/>
      </c>
      <c r="AB891" s="26" t="str">
        <f t="shared" si="312"/>
        <v/>
      </c>
      <c r="AC891" s="26" t="str">
        <f t="shared" si="313"/>
        <v/>
      </c>
      <c r="AD891" s="26" t="str">
        <f>IF(OR(ISBLANK(U891),ISBLANK(Q891),U891="-"),"",IF(ISNA(MATCH(U891,libtwolang,0)),FALSE,IF(AND(Z891=TRUE,INDEX(codetform,MATCH(Qualifikation!Q891,libtform,0))&gt;=10311000,INDEX(codetform,MATCH(Qualifikation!Q891,libtform,0))&lt;=10319900),IF(AND(INDEX(codetwolang,MATCH(Qualifikation!U891,libtwolang,0))&gt;=1,INDEX(codetwolang,MATCH(Qualifikation!U891,libtwolang,0))&lt;=999),TRUE,FALSE),IF(AND(INDEX(codetwolang,MATCH(Qualifikation!U891,libtwolang,0))&gt;=10,INDEX(codetwolang,MATCH(Qualifikation!U891,libtwolang,0))&lt;=99),FALSE,TRUE))))</f>
        <v/>
      </c>
      <c r="AE891" s="26" t="str">
        <f t="shared" si="305"/>
        <v/>
      </c>
      <c r="AF891" s="62" t="str">
        <f t="shared" si="314"/>
        <v/>
      </c>
    </row>
    <row r="892" spans="1:32" x14ac:dyDescent="0.2">
      <c r="A892" s="46" t="str">
        <f t="shared" si="306"/>
        <v/>
      </c>
      <c r="B892" s="46" t="str">
        <f t="shared" si="293"/>
        <v/>
      </c>
      <c r="C892" s="71" t="str">
        <f t="shared" si="294"/>
        <v/>
      </c>
      <c r="D892" s="62" t="str">
        <f t="shared" si="295"/>
        <v/>
      </c>
      <c r="E892" s="62" t="str">
        <f t="shared" si="296"/>
        <v/>
      </c>
      <c r="F892" s="72" t="str">
        <f t="shared" si="297"/>
        <v/>
      </c>
      <c r="G892" s="72" t="str">
        <f t="shared" si="298"/>
        <v/>
      </c>
      <c r="H892" s="63" t="str">
        <f t="shared" si="299"/>
        <v/>
      </c>
      <c r="I892" s="63" t="str">
        <f t="shared" si="300"/>
        <v/>
      </c>
      <c r="J892" s="70" t="str">
        <f t="shared" si="301"/>
        <v/>
      </c>
      <c r="K892" s="70" t="str">
        <f t="shared" si="302"/>
        <v/>
      </c>
      <c r="L892" s="122" t="str">
        <f t="shared" si="303"/>
        <v/>
      </c>
      <c r="M892" s="122" t="str">
        <f t="shared" si="304"/>
        <v/>
      </c>
      <c r="N892" s="121" t="str">
        <f>IF(B892&lt;&gt;"",IF(INDEX(ctrlage,B892)=TRUE,Lieferung!$B$15-(YEAR(INDEX(pgebdat,B892))),""),"")</f>
        <v/>
      </c>
      <c r="O892" s="115"/>
      <c r="P892" s="113"/>
      <c r="Q892" s="116"/>
      <c r="R892" s="149"/>
      <c r="S892" s="116"/>
      <c r="T892" s="116"/>
      <c r="U892" s="116"/>
      <c r="V892" s="113"/>
      <c r="W892" s="155" t="str">
        <f t="shared" si="307"/>
        <v/>
      </c>
      <c r="X892" s="26" t="str">
        <f t="shared" si="308"/>
        <v/>
      </c>
      <c r="Y892" s="26" t="str">
        <f t="shared" si="309"/>
        <v/>
      </c>
      <c r="Z892" s="26" t="str">
        <f t="shared" si="310"/>
        <v/>
      </c>
      <c r="AA892" s="26" t="str">
        <f t="shared" si="311"/>
        <v/>
      </c>
      <c r="AB892" s="26" t="str">
        <f t="shared" si="312"/>
        <v/>
      </c>
      <c r="AC892" s="26" t="str">
        <f t="shared" si="313"/>
        <v/>
      </c>
      <c r="AD892" s="26" t="str">
        <f>IF(OR(ISBLANK(U892),ISBLANK(Q892),U892="-"),"",IF(ISNA(MATCH(U892,libtwolang,0)),FALSE,IF(AND(Z892=TRUE,INDEX(codetform,MATCH(Qualifikation!Q892,libtform,0))&gt;=10311000,INDEX(codetform,MATCH(Qualifikation!Q892,libtform,0))&lt;=10319900),IF(AND(INDEX(codetwolang,MATCH(Qualifikation!U892,libtwolang,0))&gt;=1,INDEX(codetwolang,MATCH(Qualifikation!U892,libtwolang,0))&lt;=999),TRUE,FALSE),IF(AND(INDEX(codetwolang,MATCH(Qualifikation!U892,libtwolang,0))&gt;=10,INDEX(codetwolang,MATCH(Qualifikation!U892,libtwolang,0))&lt;=99),FALSE,TRUE))))</f>
        <v/>
      </c>
      <c r="AE892" s="26" t="str">
        <f t="shared" si="305"/>
        <v/>
      </c>
      <c r="AF892" s="62" t="str">
        <f t="shared" si="314"/>
        <v/>
      </c>
    </row>
    <row r="893" spans="1:32" x14ac:dyDescent="0.2">
      <c r="A893" s="46" t="str">
        <f t="shared" si="306"/>
        <v/>
      </c>
      <c r="B893" s="46" t="str">
        <f t="shared" si="293"/>
        <v/>
      </c>
      <c r="C893" s="71" t="str">
        <f t="shared" si="294"/>
        <v/>
      </c>
      <c r="D893" s="62" t="str">
        <f t="shared" si="295"/>
        <v/>
      </c>
      <c r="E893" s="62" t="str">
        <f t="shared" si="296"/>
        <v/>
      </c>
      <c r="F893" s="72" t="str">
        <f t="shared" si="297"/>
        <v/>
      </c>
      <c r="G893" s="72" t="str">
        <f t="shared" si="298"/>
        <v/>
      </c>
      <c r="H893" s="63" t="str">
        <f t="shared" si="299"/>
        <v/>
      </c>
      <c r="I893" s="63" t="str">
        <f t="shared" si="300"/>
        <v/>
      </c>
      <c r="J893" s="70" t="str">
        <f t="shared" si="301"/>
        <v/>
      </c>
      <c r="K893" s="70" t="str">
        <f t="shared" si="302"/>
        <v/>
      </c>
      <c r="L893" s="122" t="str">
        <f t="shared" si="303"/>
        <v/>
      </c>
      <c r="M893" s="122" t="str">
        <f t="shared" si="304"/>
        <v/>
      </c>
      <c r="N893" s="121" t="str">
        <f>IF(B893&lt;&gt;"",IF(INDEX(ctrlage,B893)=TRUE,Lieferung!$B$15-(YEAR(INDEX(pgebdat,B893))),""),"")</f>
        <v/>
      </c>
      <c r="O893" s="115"/>
      <c r="P893" s="113"/>
      <c r="Q893" s="116"/>
      <c r="R893" s="149"/>
      <c r="S893" s="116"/>
      <c r="T893" s="116"/>
      <c r="U893" s="116"/>
      <c r="V893" s="113"/>
      <c r="W893" s="155" t="str">
        <f t="shared" si="307"/>
        <v/>
      </c>
      <c r="X893" s="26" t="str">
        <f t="shared" si="308"/>
        <v/>
      </c>
      <c r="Y893" s="26" t="str">
        <f t="shared" si="309"/>
        <v/>
      </c>
      <c r="Z893" s="26" t="str">
        <f t="shared" si="310"/>
        <v/>
      </c>
      <c r="AA893" s="26" t="str">
        <f t="shared" si="311"/>
        <v/>
      </c>
      <c r="AB893" s="26" t="str">
        <f t="shared" si="312"/>
        <v/>
      </c>
      <c r="AC893" s="26" t="str">
        <f t="shared" si="313"/>
        <v/>
      </c>
      <c r="AD893" s="26" t="str">
        <f>IF(OR(ISBLANK(U893),ISBLANK(Q893),U893="-"),"",IF(ISNA(MATCH(U893,libtwolang,0)),FALSE,IF(AND(Z893=TRUE,INDEX(codetform,MATCH(Qualifikation!Q893,libtform,0))&gt;=10311000,INDEX(codetform,MATCH(Qualifikation!Q893,libtform,0))&lt;=10319900),IF(AND(INDEX(codetwolang,MATCH(Qualifikation!U893,libtwolang,0))&gt;=1,INDEX(codetwolang,MATCH(Qualifikation!U893,libtwolang,0))&lt;=999),TRUE,FALSE),IF(AND(INDEX(codetwolang,MATCH(Qualifikation!U893,libtwolang,0))&gt;=10,INDEX(codetwolang,MATCH(Qualifikation!U893,libtwolang,0))&lt;=99),FALSE,TRUE))))</f>
        <v/>
      </c>
      <c r="AE893" s="26" t="str">
        <f t="shared" si="305"/>
        <v/>
      </c>
      <c r="AF893" s="62" t="str">
        <f t="shared" si="314"/>
        <v/>
      </c>
    </row>
    <row r="894" spans="1:32" x14ac:dyDescent="0.2">
      <c r="A894" s="46" t="str">
        <f t="shared" si="306"/>
        <v/>
      </c>
      <c r="B894" s="46" t="str">
        <f t="shared" si="293"/>
        <v/>
      </c>
      <c r="C894" s="71" t="str">
        <f t="shared" si="294"/>
        <v/>
      </c>
      <c r="D894" s="62" t="str">
        <f t="shared" si="295"/>
        <v/>
      </c>
      <c r="E894" s="62" t="str">
        <f t="shared" si="296"/>
        <v/>
      </c>
      <c r="F894" s="72" t="str">
        <f t="shared" si="297"/>
        <v/>
      </c>
      <c r="G894" s="72" t="str">
        <f t="shared" si="298"/>
        <v/>
      </c>
      <c r="H894" s="63" t="str">
        <f t="shared" si="299"/>
        <v/>
      </c>
      <c r="I894" s="63" t="str">
        <f t="shared" si="300"/>
        <v/>
      </c>
      <c r="J894" s="70" t="str">
        <f t="shared" si="301"/>
        <v/>
      </c>
      <c r="K894" s="70" t="str">
        <f t="shared" si="302"/>
        <v/>
      </c>
      <c r="L894" s="122" t="str">
        <f t="shared" si="303"/>
        <v/>
      </c>
      <c r="M894" s="122" t="str">
        <f t="shared" si="304"/>
        <v/>
      </c>
      <c r="N894" s="121" t="str">
        <f>IF(B894&lt;&gt;"",IF(INDEX(ctrlage,B894)=TRUE,Lieferung!$B$15-(YEAR(INDEX(pgebdat,B894))),""),"")</f>
        <v/>
      </c>
      <c r="O894" s="115"/>
      <c r="P894" s="113"/>
      <c r="Q894" s="116"/>
      <c r="R894" s="149"/>
      <c r="S894" s="116"/>
      <c r="T894" s="116"/>
      <c r="U894" s="116"/>
      <c r="V894" s="113"/>
      <c r="W894" s="155" t="str">
        <f t="shared" si="307"/>
        <v/>
      </c>
      <c r="X894" s="26" t="str">
        <f t="shared" si="308"/>
        <v/>
      </c>
      <c r="Y894" s="26" t="str">
        <f t="shared" si="309"/>
        <v/>
      </c>
      <c r="Z894" s="26" t="str">
        <f t="shared" si="310"/>
        <v/>
      </c>
      <c r="AA894" s="26" t="str">
        <f t="shared" si="311"/>
        <v/>
      </c>
      <c r="AB894" s="26" t="str">
        <f t="shared" si="312"/>
        <v/>
      </c>
      <c r="AC894" s="26" t="str">
        <f t="shared" si="313"/>
        <v/>
      </c>
      <c r="AD894" s="26" t="str">
        <f>IF(OR(ISBLANK(U894),ISBLANK(Q894),U894="-"),"",IF(ISNA(MATCH(U894,libtwolang,0)),FALSE,IF(AND(Z894=TRUE,INDEX(codetform,MATCH(Qualifikation!Q894,libtform,0))&gt;=10311000,INDEX(codetform,MATCH(Qualifikation!Q894,libtform,0))&lt;=10319900),IF(AND(INDEX(codetwolang,MATCH(Qualifikation!U894,libtwolang,0))&gt;=1,INDEX(codetwolang,MATCH(Qualifikation!U894,libtwolang,0))&lt;=999),TRUE,FALSE),IF(AND(INDEX(codetwolang,MATCH(Qualifikation!U894,libtwolang,0))&gt;=10,INDEX(codetwolang,MATCH(Qualifikation!U894,libtwolang,0))&lt;=99),FALSE,TRUE))))</f>
        <v/>
      </c>
      <c r="AE894" s="26" t="str">
        <f t="shared" si="305"/>
        <v/>
      </c>
      <c r="AF894" s="62" t="str">
        <f t="shared" si="314"/>
        <v/>
      </c>
    </row>
    <row r="895" spans="1:32" x14ac:dyDescent="0.2">
      <c r="A895" s="46" t="str">
        <f t="shared" si="306"/>
        <v/>
      </c>
      <c r="B895" s="46" t="str">
        <f t="shared" si="293"/>
        <v/>
      </c>
      <c r="C895" s="71" t="str">
        <f t="shared" si="294"/>
        <v/>
      </c>
      <c r="D895" s="62" t="str">
        <f t="shared" si="295"/>
        <v/>
      </c>
      <c r="E895" s="62" t="str">
        <f t="shared" si="296"/>
        <v/>
      </c>
      <c r="F895" s="72" t="str">
        <f t="shared" si="297"/>
        <v/>
      </c>
      <c r="G895" s="72" t="str">
        <f t="shared" si="298"/>
        <v/>
      </c>
      <c r="H895" s="63" t="str">
        <f t="shared" si="299"/>
        <v/>
      </c>
      <c r="I895" s="63" t="str">
        <f t="shared" si="300"/>
        <v/>
      </c>
      <c r="J895" s="70" t="str">
        <f t="shared" si="301"/>
        <v/>
      </c>
      <c r="K895" s="70" t="str">
        <f t="shared" si="302"/>
        <v/>
      </c>
      <c r="L895" s="122" t="str">
        <f t="shared" si="303"/>
        <v/>
      </c>
      <c r="M895" s="122" t="str">
        <f t="shared" si="304"/>
        <v/>
      </c>
      <c r="N895" s="121" t="str">
        <f>IF(B895&lt;&gt;"",IF(INDEX(ctrlage,B895)=TRUE,Lieferung!$B$15-(YEAR(INDEX(pgebdat,B895))),""),"")</f>
        <v/>
      </c>
      <c r="O895" s="115"/>
      <c r="P895" s="113"/>
      <c r="Q895" s="116"/>
      <c r="R895" s="149"/>
      <c r="S895" s="116"/>
      <c r="T895" s="116"/>
      <c r="U895" s="116"/>
      <c r="V895" s="113"/>
      <c r="W895" s="155" t="str">
        <f t="shared" si="307"/>
        <v/>
      </c>
      <c r="X895" s="26" t="str">
        <f t="shared" si="308"/>
        <v/>
      </c>
      <c r="Y895" s="26" t="str">
        <f t="shared" si="309"/>
        <v/>
      </c>
      <c r="Z895" s="26" t="str">
        <f t="shared" si="310"/>
        <v/>
      </c>
      <c r="AA895" s="26" t="str">
        <f t="shared" si="311"/>
        <v/>
      </c>
      <c r="AB895" s="26" t="str">
        <f t="shared" si="312"/>
        <v/>
      </c>
      <c r="AC895" s="26" t="str">
        <f t="shared" si="313"/>
        <v/>
      </c>
      <c r="AD895" s="26" t="str">
        <f>IF(OR(ISBLANK(U895),ISBLANK(Q895),U895="-"),"",IF(ISNA(MATCH(U895,libtwolang,0)),FALSE,IF(AND(Z895=TRUE,INDEX(codetform,MATCH(Qualifikation!Q895,libtform,0))&gt;=10311000,INDEX(codetform,MATCH(Qualifikation!Q895,libtform,0))&lt;=10319900),IF(AND(INDEX(codetwolang,MATCH(Qualifikation!U895,libtwolang,0))&gt;=1,INDEX(codetwolang,MATCH(Qualifikation!U895,libtwolang,0))&lt;=999),TRUE,FALSE),IF(AND(INDEX(codetwolang,MATCH(Qualifikation!U895,libtwolang,0))&gt;=10,INDEX(codetwolang,MATCH(Qualifikation!U895,libtwolang,0))&lt;=99),FALSE,TRUE))))</f>
        <v/>
      </c>
      <c r="AE895" s="26" t="str">
        <f t="shared" si="305"/>
        <v/>
      </c>
      <c r="AF895" s="62" t="str">
        <f t="shared" si="314"/>
        <v/>
      </c>
    </row>
    <row r="896" spans="1:32" x14ac:dyDescent="0.2">
      <c r="A896" s="46" t="str">
        <f t="shared" si="306"/>
        <v/>
      </c>
      <c r="B896" s="46" t="str">
        <f t="shared" si="293"/>
        <v/>
      </c>
      <c r="C896" s="71" t="str">
        <f t="shared" si="294"/>
        <v/>
      </c>
      <c r="D896" s="62" t="str">
        <f t="shared" si="295"/>
        <v/>
      </c>
      <c r="E896" s="62" t="str">
        <f t="shared" si="296"/>
        <v/>
      </c>
      <c r="F896" s="72" t="str">
        <f t="shared" si="297"/>
        <v/>
      </c>
      <c r="G896" s="72" t="str">
        <f t="shared" si="298"/>
        <v/>
      </c>
      <c r="H896" s="63" t="str">
        <f t="shared" si="299"/>
        <v/>
      </c>
      <c r="I896" s="63" t="str">
        <f t="shared" si="300"/>
        <v/>
      </c>
      <c r="J896" s="70" t="str">
        <f t="shared" si="301"/>
        <v/>
      </c>
      <c r="K896" s="70" t="str">
        <f t="shared" si="302"/>
        <v/>
      </c>
      <c r="L896" s="122" t="str">
        <f t="shared" si="303"/>
        <v/>
      </c>
      <c r="M896" s="122" t="str">
        <f t="shared" si="304"/>
        <v/>
      </c>
      <c r="N896" s="121" t="str">
        <f>IF(B896&lt;&gt;"",IF(INDEX(ctrlage,B896)=TRUE,Lieferung!$B$15-(YEAR(INDEX(pgebdat,B896))),""),"")</f>
        <v/>
      </c>
      <c r="O896" s="115"/>
      <c r="P896" s="113"/>
      <c r="Q896" s="116"/>
      <c r="R896" s="149"/>
      <c r="S896" s="116"/>
      <c r="T896" s="116"/>
      <c r="U896" s="116"/>
      <c r="V896" s="113"/>
      <c r="W896" s="155" t="str">
        <f t="shared" si="307"/>
        <v/>
      </c>
      <c r="X896" s="26" t="str">
        <f t="shared" si="308"/>
        <v/>
      </c>
      <c r="Y896" s="26" t="str">
        <f t="shared" si="309"/>
        <v/>
      </c>
      <c r="Z896" s="26" t="str">
        <f t="shared" si="310"/>
        <v/>
      </c>
      <c r="AA896" s="26" t="str">
        <f t="shared" si="311"/>
        <v/>
      </c>
      <c r="AB896" s="26" t="str">
        <f t="shared" si="312"/>
        <v/>
      </c>
      <c r="AC896" s="26" t="str">
        <f t="shared" si="313"/>
        <v/>
      </c>
      <c r="AD896" s="26" t="str">
        <f>IF(OR(ISBLANK(U896),ISBLANK(Q896),U896="-"),"",IF(ISNA(MATCH(U896,libtwolang,0)),FALSE,IF(AND(Z896=TRUE,INDEX(codetform,MATCH(Qualifikation!Q896,libtform,0))&gt;=10311000,INDEX(codetform,MATCH(Qualifikation!Q896,libtform,0))&lt;=10319900),IF(AND(INDEX(codetwolang,MATCH(Qualifikation!U896,libtwolang,0))&gt;=1,INDEX(codetwolang,MATCH(Qualifikation!U896,libtwolang,0))&lt;=999),TRUE,FALSE),IF(AND(INDEX(codetwolang,MATCH(Qualifikation!U896,libtwolang,0))&gt;=10,INDEX(codetwolang,MATCH(Qualifikation!U896,libtwolang,0))&lt;=99),FALSE,TRUE))))</f>
        <v/>
      </c>
      <c r="AE896" s="26" t="str">
        <f t="shared" si="305"/>
        <v/>
      </c>
      <c r="AF896" s="62" t="str">
        <f t="shared" si="314"/>
        <v/>
      </c>
    </row>
    <row r="897" spans="1:32" x14ac:dyDescent="0.2">
      <c r="A897" s="46" t="str">
        <f t="shared" si="306"/>
        <v/>
      </c>
      <c r="B897" s="46" t="str">
        <f t="shared" si="293"/>
        <v/>
      </c>
      <c r="C897" s="71" t="str">
        <f t="shared" si="294"/>
        <v/>
      </c>
      <c r="D897" s="62" t="str">
        <f t="shared" si="295"/>
        <v/>
      </c>
      <c r="E897" s="62" t="str">
        <f t="shared" si="296"/>
        <v/>
      </c>
      <c r="F897" s="72" t="str">
        <f t="shared" si="297"/>
        <v/>
      </c>
      <c r="G897" s="72" t="str">
        <f t="shared" si="298"/>
        <v/>
      </c>
      <c r="H897" s="63" t="str">
        <f t="shared" si="299"/>
        <v/>
      </c>
      <c r="I897" s="63" t="str">
        <f t="shared" si="300"/>
        <v/>
      </c>
      <c r="J897" s="70" t="str">
        <f t="shared" si="301"/>
        <v/>
      </c>
      <c r="K897" s="70" t="str">
        <f t="shared" si="302"/>
        <v/>
      </c>
      <c r="L897" s="122" t="str">
        <f t="shared" si="303"/>
        <v/>
      </c>
      <c r="M897" s="122" t="str">
        <f t="shared" si="304"/>
        <v/>
      </c>
      <c r="N897" s="121" t="str">
        <f>IF(B897&lt;&gt;"",IF(INDEX(ctrlage,B897)=TRUE,Lieferung!$B$15-(YEAR(INDEX(pgebdat,B897))),""),"")</f>
        <v/>
      </c>
      <c r="O897" s="115"/>
      <c r="P897" s="113"/>
      <c r="Q897" s="116"/>
      <c r="R897" s="149"/>
      <c r="S897" s="116"/>
      <c r="T897" s="116"/>
      <c r="U897" s="116"/>
      <c r="V897" s="113"/>
      <c r="W897" s="155" t="str">
        <f t="shared" si="307"/>
        <v/>
      </c>
      <c r="X897" s="26" t="str">
        <f t="shared" si="308"/>
        <v/>
      </c>
      <c r="Y897" s="26" t="str">
        <f t="shared" si="309"/>
        <v/>
      </c>
      <c r="Z897" s="26" t="str">
        <f t="shared" si="310"/>
        <v/>
      </c>
      <c r="AA897" s="26" t="str">
        <f t="shared" si="311"/>
        <v/>
      </c>
      <c r="AB897" s="26" t="str">
        <f t="shared" si="312"/>
        <v/>
      </c>
      <c r="AC897" s="26" t="str">
        <f t="shared" si="313"/>
        <v/>
      </c>
      <c r="AD897" s="26" t="str">
        <f>IF(OR(ISBLANK(U897),ISBLANK(Q897),U897="-"),"",IF(ISNA(MATCH(U897,libtwolang,0)),FALSE,IF(AND(Z897=TRUE,INDEX(codetform,MATCH(Qualifikation!Q897,libtform,0))&gt;=10311000,INDEX(codetform,MATCH(Qualifikation!Q897,libtform,0))&lt;=10319900),IF(AND(INDEX(codetwolang,MATCH(Qualifikation!U897,libtwolang,0))&gt;=1,INDEX(codetwolang,MATCH(Qualifikation!U897,libtwolang,0))&lt;=999),TRUE,FALSE),IF(AND(INDEX(codetwolang,MATCH(Qualifikation!U897,libtwolang,0))&gt;=10,INDEX(codetwolang,MATCH(Qualifikation!U897,libtwolang,0))&lt;=99),FALSE,TRUE))))</f>
        <v/>
      </c>
      <c r="AE897" s="26" t="str">
        <f t="shared" si="305"/>
        <v/>
      </c>
      <c r="AF897" s="62" t="str">
        <f t="shared" si="314"/>
        <v/>
      </c>
    </row>
    <row r="898" spans="1:32" x14ac:dyDescent="0.2">
      <c r="A898" s="46" t="str">
        <f t="shared" si="306"/>
        <v/>
      </c>
      <c r="B898" s="46" t="str">
        <f t="shared" si="293"/>
        <v/>
      </c>
      <c r="C898" s="71" t="str">
        <f t="shared" si="294"/>
        <v/>
      </c>
      <c r="D898" s="62" t="str">
        <f t="shared" si="295"/>
        <v/>
      </c>
      <c r="E898" s="62" t="str">
        <f t="shared" si="296"/>
        <v/>
      </c>
      <c r="F898" s="72" t="str">
        <f t="shared" si="297"/>
        <v/>
      </c>
      <c r="G898" s="72" t="str">
        <f t="shared" si="298"/>
        <v/>
      </c>
      <c r="H898" s="63" t="str">
        <f t="shared" si="299"/>
        <v/>
      </c>
      <c r="I898" s="63" t="str">
        <f t="shared" si="300"/>
        <v/>
      </c>
      <c r="J898" s="70" t="str">
        <f t="shared" si="301"/>
        <v/>
      </c>
      <c r="K898" s="70" t="str">
        <f t="shared" si="302"/>
        <v/>
      </c>
      <c r="L898" s="122" t="str">
        <f t="shared" si="303"/>
        <v/>
      </c>
      <c r="M898" s="122" t="str">
        <f t="shared" si="304"/>
        <v/>
      </c>
      <c r="N898" s="121" t="str">
        <f>IF(B898&lt;&gt;"",IF(INDEX(ctrlage,B898)=TRUE,Lieferung!$B$15-(YEAR(INDEX(pgebdat,B898))),""),"")</f>
        <v/>
      </c>
      <c r="O898" s="115"/>
      <c r="P898" s="113"/>
      <c r="Q898" s="116"/>
      <c r="R898" s="149"/>
      <c r="S898" s="116"/>
      <c r="T898" s="116"/>
      <c r="U898" s="116"/>
      <c r="V898" s="113"/>
      <c r="W898" s="155" t="str">
        <f t="shared" si="307"/>
        <v/>
      </c>
      <c r="X898" s="26" t="str">
        <f t="shared" si="308"/>
        <v/>
      </c>
      <c r="Y898" s="26" t="str">
        <f t="shared" si="309"/>
        <v/>
      </c>
      <c r="Z898" s="26" t="str">
        <f t="shared" si="310"/>
        <v/>
      </c>
      <c r="AA898" s="26" t="str">
        <f t="shared" si="311"/>
        <v/>
      </c>
      <c r="AB898" s="26" t="str">
        <f t="shared" si="312"/>
        <v/>
      </c>
      <c r="AC898" s="26" t="str">
        <f t="shared" si="313"/>
        <v/>
      </c>
      <c r="AD898" s="26" t="str">
        <f>IF(OR(ISBLANK(U898),ISBLANK(Q898),U898="-"),"",IF(ISNA(MATCH(U898,libtwolang,0)),FALSE,IF(AND(Z898=TRUE,INDEX(codetform,MATCH(Qualifikation!Q898,libtform,0))&gt;=10311000,INDEX(codetform,MATCH(Qualifikation!Q898,libtform,0))&lt;=10319900),IF(AND(INDEX(codetwolang,MATCH(Qualifikation!U898,libtwolang,0))&gt;=1,INDEX(codetwolang,MATCH(Qualifikation!U898,libtwolang,0))&lt;=999),TRUE,FALSE),IF(AND(INDEX(codetwolang,MATCH(Qualifikation!U898,libtwolang,0))&gt;=10,INDEX(codetwolang,MATCH(Qualifikation!U898,libtwolang,0))&lt;=99),FALSE,TRUE))))</f>
        <v/>
      </c>
      <c r="AE898" s="26" t="str">
        <f t="shared" si="305"/>
        <v/>
      </c>
      <c r="AF898" s="62" t="str">
        <f t="shared" si="314"/>
        <v/>
      </c>
    </row>
    <row r="899" spans="1:32" x14ac:dyDescent="0.2">
      <c r="A899" s="46" t="str">
        <f t="shared" si="306"/>
        <v/>
      </c>
      <c r="B899" s="46" t="str">
        <f t="shared" si="293"/>
        <v/>
      </c>
      <c r="C899" s="71" t="str">
        <f t="shared" si="294"/>
        <v/>
      </c>
      <c r="D899" s="62" t="str">
        <f t="shared" si="295"/>
        <v/>
      </c>
      <c r="E899" s="62" t="str">
        <f t="shared" si="296"/>
        <v/>
      </c>
      <c r="F899" s="72" t="str">
        <f t="shared" si="297"/>
        <v/>
      </c>
      <c r="G899" s="72" t="str">
        <f t="shared" si="298"/>
        <v/>
      </c>
      <c r="H899" s="63" t="str">
        <f t="shared" si="299"/>
        <v/>
      </c>
      <c r="I899" s="63" t="str">
        <f t="shared" si="300"/>
        <v/>
      </c>
      <c r="J899" s="70" t="str">
        <f t="shared" si="301"/>
        <v/>
      </c>
      <c r="K899" s="70" t="str">
        <f t="shared" si="302"/>
        <v/>
      </c>
      <c r="L899" s="122" t="str">
        <f t="shared" si="303"/>
        <v/>
      </c>
      <c r="M899" s="122" t="str">
        <f t="shared" si="304"/>
        <v/>
      </c>
      <c r="N899" s="121" t="str">
        <f>IF(B899&lt;&gt;"",IF(INDEX(ctrlage,B899)=TRUE,Lieferung!$B$15-(YEAR(INDEX(pgebdat,B899))),""),"")</f>
        <v/>
      </c>
      <c r="O899" s="115"/>
      <c r="P899" s="113"/>
      <c r="Q899" s="116"/>
      <c r="R899" s="149"/>
      <c r="S899" s="116"/>
      <c r="T899" s="116"/>
      <c r="U899" s="116"/>
      <c r="V899" s="113"/>
      <c r="W899" s="155" t="str">
        <f t="shared" si="307"/>
        <v/>
      </c>
      <c r="X899" s="26" t="str">
        <f t="shared" si="308"/>
        <v/>
      </c>
      <c r="Y899" s="26" t="str">
        <f t="shared" si="309"/>
        <v/>
      </c>
      <c r="Z899" s="26" t="str">
        <f t="shared" si="310"/>
        <v/>
      </c>
      <c r="AA899" s="26" t="str">
        <f t="shared" si="311"/>
        <v/>
      </c>
      <c r="AB899" s="26" t="str">
        <f t="shared" si="312"/>
        <v/>
      </c>
      <c r="AC899" s="26" t="str">
        <f t="shared" si="313"/>
        <v/>
      </c>
      <c r="AD899" s="26" t="str">
        <f>IF(OR(ISBLANK(U899),ISBLANK(Q899),U899="-"),"",IF(ISNA(MATCH(U899,libtwolang,0)),FALSE,IF(AND(Z899=TRUE,INDEX(codetform,MATCH(Qualifikation!Q899,libtform,0))&gt;=10311000,INDEX(codetform,MATCH(Qualifikation!Q899,libtform,0))&lt;=10319900),IF(AND(INDEX(codetwolang,MATCH(Qualifikation!U899,libtwolang,0))&gt;=1,INDEX(codetwolang,MATCH(Qualifikation!U899,libtwolang,0))&lt;=999),TRUE,FALSE),IF(AND(INDEX(codetwolang,MATCH(Qualifikation!U899,libtwolang,0))&gt;=10,INDEX(codetwolang,MATCH(Qualifikation!U899,libtwolang,0))&lt;=99),FALSE,TRUE))))</f>
        <v/>
      </c>
      <c r="AE899" s="26" t="str">
        <f t="shared" si="305"/>
        <v/>
      </c>
      <c r="AF899" s="62" t="str">
        <f t="shared" si="314"/>
        <v/>
      </c>
    </row>
    <row r="900" spans="1:32" x14ac:dyDescent="0.2">
      <c r="A900" s="46" t="str">
        <f t="shared" si="306"/>
        <v/>
      </c>
      <c r="B900" s="46" t="str">
        <f t="shared" si="293"/>
        <v/>
      </c>
      <c r="C900" s="71" t="str">
        <f t="shared" si="294"/>
        <v/>
      </c>
      <c r="D900" s="62" t="str">
        <f t="shared" si="295"/>
        <v/>
      </c>
      <c r="E900" s="62" t="str">
        <f t="shared" si="296"/>
        <v/>
      </c>
      <c r="F900" s="72" t="str">
        <f t="shared" si="297"/>
        <v/>
      </c>
      <c r="G900" s="72" t="str">
        <f t="shared" si="298"/>
        <v/>
      </c>
      <c r="H900" s="63" t="str">
        <f t="shared" si="299"/>
        <v/>
      </c>
      <c r="I900" s="63" t="str">
        <f t="shared" si="300"/>
        <v/>
      </c>
      <c r="J900" s="70" t="str">
        <f t="shared" si="301"/>
        <v/>
      </c>
      <c r="K900" s="70" t="str">
        <f t="shared" si="302"/>
        <v/>
      </c>
      <c r="L900" s="122" t="str">
        <f t="shared" si="303"/>
        <v/>
      </c>
      <c r="M900" s="122" t="str">
        <f t="shared" si="304"/>
        <v/>
      </c>
      <c r="N900" s="121" t="str">
        <f>IF(B900&lt;&gt;"",IF(INDEX(ctrlage,B900)=TRUE,Lieferung!$B$15-(YEAR(INDEX(pgebdat,B900))),""),"")</f>
        <v/>
      </c>
      <c r="O900" s="115"/>
      <c r="P900" s="113"/>
      <c r="Q900" s="116"/>
      <c r="R900" s="149"/>
      <c r="S900" s="116"/>
      <c r="T900" s="116"/>
      <c r="U900" s="116"/>
      <c r="V900" s="113"/>
      <c r="W900" s="155" t="str">
        <f t="shared" si="307"/>
        <v/>
      </c>
      <c r="X900" s="26" t="str">
        <f t="shared" si="308"/>
        <v/>
      </c>
      <c r="Y900" s="26" t="str">
        <f t="shared" si="309"/>
        <v/>
      </c>
      <c r="Z900" s="26" t="str">
        <f t="shared" si="310"/>
        <v/>
      </c>
      <c r="AA900" s="26" t="str">
        <f t="shared" si="311"/>
        <v/>
      </c>
      <c r="AB900" s="26" t="str">
        <f t="shared" si="312"/>
        <v/>
      </c>
      <c r="AC900" s="26" t="str">
        <f t="shared" si="313"/>
        <v/>
      </c>
      <c r="AD900" s="26" t="str">
        <f>IF(OR(ISBLANK(U900),ISBLANK(Q900),U900="-"),"",IF(ISNA(MATCH(U900,libtwolang,0)),FALSE,IF(AND(Z900=TRUE,INDEX(codetform,MATCH(Qualifikation!Q900,libtform,0))&gt;=10311000,INDEX(codetform,MATCH(Qualifikation!Q900,libtform,0))&lt;=10319900),IF(AND(INDEX(codetwolang,MATCH(Qualifikation!U900,libtwolang,0))&gt;=1,INDEX(codetwolang,MATCH(Qualifikation!U900,libtwolang,0))&lt;=999),TRUE,FALSE),IF(AND(INDEX(codetwolang,MATCH(Qualifikation!U900,libtwolang,0))&gt;=10,INDEX(codetwolang,MATCH(Qualifikation!U900,libtwolang,0))&lt;=99),FALSE,TRUE))))</f>
        <v/>
      </c>
      <c r="AE900" s="26" t="str">
        <f t="shared" si="305"/>
        <v/>
      </c>
      <c r="AF900" s="62" t="str">
        <f t="shared" si="314"/>
        <v/>
      </c>
    </row>
    <row r="901" spans="1:32" x14ac:dyDescent="0.2">
      <c r="A901" s="46" t="str">
        <f t="shared" si="306"/>
        <v/>
      </c>
      <c r="B901" s="46" t="str">
        <f t="shared" si="293"/>
        <v/>
      </c>
      <c r="C901" s="71" t="str">
        <f t="shared" si="294"/>
        <v/>
      </c>
      <c r="D901" s="62" t="str">
        <f t="shared" si="295"/>
        <v/>
      </c>
      <c r="E901" s="62" t="str">
        <f t="shared" si="296"/>
        <v/>
      </c>
      <c r="F901" s="72" t="str">
        <f t="shared" si="297"/>
        <v/>
      </c>
      <c r="G901" s="72" t="str">
        <f t="shared" si="298"/>
        <v/>
      </c>
      <c r="H901" s="63" t="str">
        <f t="shared" si="299"/>
        <v/>
      </c>
      <c r="I901" s="63" t="str">
        <f t="shared" si="300"/>
        <v/>
      </c>
      <c r="J901" s="70" t="str">
        <f t="shared" si="301"/>
        <v/>
      </c>
      <c r="K901" s="70" t="str">
        <f t="shared" si="302"/>
        <v/>
      </c>
      <c r="L901" s="122" t="str">
        <f t="shared" si="303"/>
        <v/>
      </c>
      <c r="M901" s="122" t="str">
        <f t="shared" si="304"/>
        <v/>
      </c>
      <c r="N901" s="121" t="str">
        <f>IF(B901&lt;&gt;"",IF(INDEX(ctrlage,B901)=TRUE,Lieferung!$B$15-(YEAR(INDEX(pgebdat,B901))),""),"")</f>
        <v/>
      </c>
      <c r="O901" s="115"/>
      <c r="P901" s="113"/>
      <c r="Q901" s="116"/>
      <c r="R901" s="149"/>
      <c r="S901" s="116"/>
      <c r="T901" s="116"/>
      <c r="U901" s="116"/>
      <c r="V901" s="113"/>
      <c r="W901" s="155" t="str">
        <f t="shared" si="307"/>
        <v/>
      </c>
      <c r="X901" s="26" t="str">
        <f t="shared" si="308"/>
        <v/>
      </c>
      <c r="Y901" s="26" t="str">
        <f t="shared" si="309"/>
        <v/>
      </c>
      <c r="Z901" s="26" t="str">
        <f t="shared" si="310"/>
        <v/>
      </c>
      <c r="AA901" s="26" t="str">
        <f t="shared" si="311"/>
        <v/>
      </c>
      <c r="AB901" s="26" t="str">
        <f t="shared" si="312"/>
        <v/>
      </c>
      <c r="AC901" s="26" t="str">
        <f t="shared" si="313"/>
        <v/>
      </c>
      <c r="AD901" s="26" t="str">
        <f>IF(OR(ISBLANK(U901),ISBLANK(Q901),U901="-"),"",IF(ISNA(MATCH(U901,libtwolang,0)),FALSE,IF(AND(Z901=TRUE,INDEX(codetform,MATCH(Qualifikation!Q901,libtform,0))&gt;=10311000,INDEX(codetform,MATCH(Qualifikation!Q901,libtform,0))&lt;=10319900),IF(AND(INDEX(codetwolang,MATCH(Qualifikation!U901,libtwolang,0))&gt;=1,INDEX(codetwolang,MATCH(Qualifikation!U901,libtwolang,0))&lt;=999),TRUE,FALSE),IF(AND(INDEX(codetwolang,MATCH(Qualifikation!U901,libtwolang,0))&gt;=10,INDEX(codetwolang,MATCH(Qualifikation!U901,libtwolang,0))&lt;=99),FALSE,TRUE))))</f>
        <v/>
      </c>
      <c r="AE901" s="26" t="str">
        <f t="shared" si="305"/>
        <v/>
      </c>
      <c r="AF901" s="62" t="str">
        <f t="shared" si="314"/>
        <v/>
      </c>
    </row>
    <row r="902" spans="1:32" x14ac:dyDescent="0.2">
      <c r="A902" s="46" t="str">
        <f t="shared" si="306"/>
        <v/>
      </c>
      <c r="B902" s="46" t="str">
        <f t="shared" si="293"/>
        <v/>
      </c>
      <c r="C902" s="71" t="str">
        <f t="shared" si="294"/>
        <v/>
      </c>
      <c r="D902" s="62" t="str">
        <f t="shared" si="295"/>
        <v/>
      </c>
      <c r="E902" s="62" t="str">
        <f t="shared" si="296"/>
        <v/>
      </c>
      <c r="F902" s="72" t="str">
        <f t="shared" si="297"/>
        <v/>
      </c>
      <c r="G902" s="72" t="str">
        <f t="shared" si="298"/>
        <v/>
      </c>
      <c r="H902" s="63" t="str">
        <f t="shared" si="299"/>
        <v/>
      </c>
      <c r="I902" s="63" t="str">
        <f t="shared" si="300"/>
        <v/>
      </c>
      <c r="J902" s="70" t="str">
        <f t="shared" si="301"/>
        <v/>
      </c>
      <c r="K902" s="70" t="str">
        <f t="shared" si="302"/>
        <v/>
      </c>
      <c r="L902" s="122" t="str">
        <f t="shared" si="303"/>
        <v/>
      </c>
      <c r="M902" s="122" t="str">
        <f t="shared" si="304"/>
        <v/>
      </c>
      <c r="N902" s="121" t="str">
        <f>IF(B902&lt;&gt;"",IF(INDEX(ctrlage,B902)=TRUE,Lieferung!$B$15-(YEAR(INDEX(pgebdat,B902))),""),"")</f>
        <v/>
      </c>
      <c r="O902" s="115"/>
      <c r="P902" s="113"/>
      <c r="Q902" s="116"/>
      <c r="R902" s="149"/>
      <c r="S902" s="116"/>
      <c r="T902" s="116"/>
      <c r="U902" s="116"/>
      <c r="V902" s="113"/>
      <c r="W902" s="155" t="str">
        <f t="shared" si="307"/>
        <v/>
      </c>
      <c r="X902" s="26" t="str">
        <f t="shared" si="308"/>
        <v/>
      </c>
      <c r="Y902" s="26" t="str">
        <f t="shared" si="309"/>
        <v/>
      </c>
      <c r="Z902" s="26" t="str">
        <f t="shared" si="310"/>
        <v/>
      </c>
      <c r="AA902" s="26" t="str">
        <f t="shared" si="311"/>
        <v/>
      </c>
      <c r="AB902" s="26" t="str">
        <f t="shared" si="312"/>
        <v/>
      </c>
      <c r="AC902" s="26" t="str">
        <f t="shared" si="313"/>
        <v/>
      </c>
      <c r="AD902" s="26" t="str">
        <f>IF(OR(ISBLANK(U902),ISBLANK(Q902),U902="-"),"",IF(ISNA(MATCH(U902,libtwolang,0)),FALSE,IF(AND(Z902=TRUE,INDEX(codetform,MATCH(Qualifikation!Q902,libtform,0))&gt;=10311000,INDEX(codetform,MATCH(Qualifikation!Q902,libtform,0))&lt;=10319900),IF(AND(INDEX(codetwolang,MATCH(Qualifikation!U902,libtwolang,0))&gt;=1,INDEX(codetwolang,MATCH(Qualifikation!U902,libtwolang,0))&lt;=999),TRUE,FALSE),IF(AND(INDEX(codetwolang,MATCH(Qualifikation!U902,libtwolang,0))&gt;=10,INDEX(codetwolang,MATCH(Qualifikation!U902,libtwolang,0))&lt;=99),FALSE,TRUE))))</f>
        <v/>
      </c>
      <c r="AE902" s="26" t="str">
        <f t="shared" si="305"/>
        <v/>
      </c>
      <c r="AF902" s="62" t="str">
        <f t="shared" si="314"/>
        <v/>
      </c>
    </row>
    <row r="903" spans="1:32" x14ac:dyDescent="0.2">
      <c r="A903" s="46" t="str">
        <f t="shared" si="306"/>
        <v/>
      </c>
      <c r="B903" s="46" t="str">
        <f t="shared" si="293"/>
        <v/>
      </c>
      <c r="C903" s="71" t="str">
        <f t="shared" si="294"/>
        <v/>
      </c>
      <c r="D903" s="62" t="str">
        <f t="shared" si="295"/>
        <v/>
      </c>
      <c r="E903" s="62" t="str">
        <f t="shared" si="296"/>
        <v/>
      </c>
      <c r="F903" s="72" t="str">
        <f t="shared" si="297"/>
        <v/>
      </c>
      <c r="G903" s="72" t="str">
        <f t="shared" si="298"/>
        <v/>
      </c>
      <c r="H903" s="63" t="str">
        <f t="shared" si="299"/>
        <v/>
      </c>
      <c r="I903" s="63" t="str">
        <f t="shared" si="300"/>
        <v/>
      </c>
      <c r="J903" s="70" t="str">
        <f t="shared" si="301"/>
        <v/>
      </c>
      <c r="K903" s="70" t="str">
        <f t="shared" si="302"/>
        <v/>
      </c>
      <c r="L903" s="122" t="str">
        <f t="shared" si="303"/>
        <v/>
      </c>
      <c r="M903" s="122" t="str">
        <f t="shared" si="304"/>
        <v/>
      </c>
      <c r="N903" s="121" t="str">
        <f>IF(B903&lt;&gt;"",IF(INDEX(ctrlage,B903)=TRUE,Lieferung!$B$15-(YEAR(INDEX(pgebdat,B903))),""),"")</f>
        <v/>
      </c>
      <c r="O903" s="115"/>
      <c r="P903" s="113"/>
      <c r="Q903" s="116"/>
      <c r="R903" s="149"/>
      <c r="S903" s="116"/>
      <c r="T903" s="116"/>
      <c r="U903" s="116"/>
      <c r="V903" s="113"/>
      <c r="W903" s="155" t="str">
        <f t="shared" si="307"/>
        <v/>
      </c>
      <c r="X903" s="26" t="str">
        <f t="shared" si="308"/>
        <v/>
      </c>
      <c r="Y903" s="26" t="str">
        <f t="shared" si="309"/>
        <v/>
      </c>
      <c r="Z903" s="26" t="str">
        <f t="shared" si="310"/>
        <v/>
      </c>
      <c r="AA903" s="26" t="str">
        <f t="shared" si="311"/>
        <v/>
      </c>
      <c r="AB903" s="26" t="str">
        <f t="shared" si="312"/>
        <v/>
      </c>
      <c r="AC903" s="26" t="str">
        <f t="shared" si="313"/>
        <v/>
      </c>
      <c r="AD903" s="26" t="str">
        <f>IF(OR(ISBLANK(U903),ISBLANK(Q903),U903="-"),"",IF(ISNA(MATCH(U903,libtwolang,0)),FALSE,IF(AND(Z903=TRUE,INDEX(codetform,MATCH(Qualifikation!Q903,libtform,0))&gt;=10311000,INDEX(codetform,MATCH(Qualifikation!Q903,libtform,0))&lt;=10319900),IF(AND(INDEX(codetwolang,MATCH(Qualifikation!U903,libtwolang,0))&gt;=1,INDEX(codetwolang,MATCH(Qualifikation!U903,libtwolang,0))&lt;=999),TRUE,FALSE),IF(AND(INDEX(codetwolang,MATCH(Qualifikation!U903,libtwolang,0))&gt;=10,INDEX(codetwolang,MATCH(Qualifikation!U903,libtwolang,0))&lt;=99),FALSE,TRUE))))</f>
        <v/>
      </c>
      <c r="AE903" s="26" t="str">
        <f t="shared" si="305"/>
        <v/>
      </c>
      <c r="AF903" s="62" t="str">
        <f t="shared" si="314"/>
        <v/>
      </c>
    </row>
    <row r="904" spans="1:32" x14ac:dyDescent="0.2">
      <c r="A904" s="46" t="str">
        <f t="shared" si="306"/>
        <v/>
      </c>
      <c r="B904" s="46" t="str">
        <f t="shared" si="293"/>
        <v/>
      </c>
      <c r="C904" s="71" t="str">
        <f t="shared" si="294"/>
        <v/>
      </c>
      <c r="D904" s="62" t="str">
        <f t="shared" si="295"/>
        <v/>
      </c>
      <c r="E904" s="62" t="str">
        <f t="shared" si="296"/>
        <v/>
      </c>
      <c r="F904" s="72" t="str">
        <f t="shared" si="297"/>
        <v/>
      </c>
      <c r="G904" s="72" t="str">
        <f t="shared" si="298"/>
        <v/>
      </c>
      <c r="H904" s="63" t="str">
        <f t="shared" si="299"/>
        <v/>
      </c>
      <c r="I904" s="63" t="str">
        <f t="shared" si="300"/>
        <v/>
      </c>
      <c r="J904" s="70" t="str">
        <f t="shared" si="301"/>
        <v/>
      </c>
      <c r="K904" s="70" t="str">
        <f t="shared" si="302"/>
        <v/>
      </c>
      <c r="L904" s="122" t="str">
        <f t="shared" si="303"/>
        <v/>
      </c>
      <c r="M904" s="122" t="str">
        <f t="shared" si="304"/>
        <v/>
      </c>
      <c r="N904" s="121" t="str">
        <f>IF(B904&lt;&gt;"",IF(INDEX(ctrlage,B904)=TRUE,Lieferung!$B$15-(YEAR(INDEX(pgebdat,B904))),""),"")</f>
        <v/>
      </c>
      <c r="O904" s="115"/>
      <c r="P904" s="113"/>
      <c r="Q904" s="116"/>
      <c r="R904" s="149"/>
      <c r="S904" s="116"/>
      <c r="T904" s="116"/>
      <c r="U904" s="116"/>
      <c r="V904" s="113"/>
      <c r="W904" s="155" t="str">
        <f t="shared" si="307"/>
        <v/>
      </c>
      <c r="X904" s="26" t="str">
        <f t="shared" si="308"/>
        <v/>
      </c>
      <c r="Y904" s="26" t="str">
        <f t="shared" si="309"/>
        <v/>
      </c>
      <c r="Z904" s="26" t="str">
        <f t="shared" si="310"/>
        <v/>
      </c>
      <c r="AA904" s="26" t="str">
        <f t="shared" si="311"/>
        <v/>
      </c>
      <c r="AB904" s="26" t="str">
        <f t="shared" si="312"/>
        <v/>
      </c>
      <c r="AC904" s="26" t="str">
        <f t="shared" si="313"/>
        <v/>
      </c>
      <c r="AD904" s="26" t="str">
        <f>IF(OR(ISBLANK(U904),ISBLANK(Q904),U904="-"),"",IF(ISNA(MATCH(U904,libtwolang,0)),FALSE,IF(AND(Z904=TRUE,INDEX(codetform,MATCH(Qualifikation!Q904,libtform,0))&gt;=10311000,INDEX(codetform,MATCH(Qualifikation!Q904,libtform,0))&lt;=10319900),IF(AND(INDEX(codetwolang,MATCH(Qualifikation!U904,libtwolang,0))&gt;=1,INDEX(codetwolang,MATCH(Qualifikation!U904,libtwolang,0))&lt;=999),TRUE,FALSE),IF(AND(INDEX(codetwolang,MATCH(Qualifikation!U904,libtwolang,0))&gt;=10,INDEX(codetwolang,MATCH(Qualifikation!U904,libtwolang,0))&lt;=99),FALSE,TRUE))))</f>
        <v/>
      </c>
      <c r="AE904" s="26" t="str">
        <f t="shared" si="305"/>
        <v/>
      </c>
      <c r="AF904" s="62" t="str">
        <f t="shared" si="314"/>
        <v/>
      </c>
    </row>
    <row r="905" spans="1:32" x14ac:dyDescent="0.2">
      <c r="A905" s="46" t="str">
        <f t="shared" si="306"/>
        <v/>
      </c>
      <c r="B905" s="46" t="str">
        <f t="shared" si="293"/>
        <v/>
      </c>
      <c r="C905" s="71" t="str">
        <f t="shared" si="294"/>
        <v/>
      </c>
      <c r="D905" s="62" t="str">
        <f t="shared" si="295"/>
        <v/>
      </c>
      <c r="E905" s="62" t="str">
        <f t="shared" si="296"/>
        <v/>
      </c>
      <c r="F905" s="72" t="str">
        <f t="shared" si="297"/>
        <v/>
      </c>
      <c r="G905" s="72" t="str">
        <f t="shared" si="298"/>
        <v/>
      </c>
      <c r="H905" s="63" t="str">
        <f t="shared" si="299"/>
        <v/>
      </c>
      <c r="I905" s="63" t="str">
        <f t="shared" si="300"/>
        <v/>
      </c>
      <c r="J905" s="70" t="str">
        <f t="shared" si="301"/>
        <v/>
      </c>
      <c r="K905" s="70" t="str">
        <f t="shared" si="302"/>
        <v/>
      </c>
      <c r="L905" s="122" t="str">
        <f t="shared" si="303"/>
        <v/>
      </c>
      <c r="M905" s="122" t="str">
        <f t="shared" si="304"/>
        <v/>
      </c>
      <c r="N905" s="121" t="str">
        <f>IF(B905&lt;&gt;"",IF(INDEX(ctrlage,B905)=TRUE,Lieferung!$B$15-(YEAR(INDEX(pgebdat,B905))),""),"")</f>
        <v/>
      </c>
      <c r="O905" s="115"/>
      <c r="P905" s="113"/>
      <c r="Q905" s="116"/>
      <c r="R905" s="149"/>
      <c r="S905" s="116"/>
      <c r="T905" s="116"/>
      <c r="U905" s="116"/>
      <c r="V905" s="113"/>
      <c r="W905" s="155" t="str">
        <f t="shared" si="307"/>
        <v/>
      </c>
      <c r="X905" s="26" t="str">
        <f t="shared" si="308"/>
        <v/>
      </c>
      <c r="Y905" s="26" t="str">
        <f t="shared" si="309"/>
        <v/>
      </c>
      <c r="Z905" s="26" t="str">
        <f t="shared" si="310"/>
        <v/>
      </c>
      <c r="AA905" s="26" t="str">
        <f t="shared" si="311"/>
        <v/>
      </c>
      <c r="AB905" s="26" t="str">
        <f t="shared" si="312"/>
        <v/>
      </c>
      <c r="AC905" s="26" t="str">
        <f t="shared" si="313"/>
        <v/>
      </c>
      <c r="AD905" s="26" t="str">
        <f>IF(OR(ISBLANK(U905),ISBLANK(Q905),U905="-"),"",IF(ISNA(MATCH(U905,libtwolang,0)),FALSE,IF(AND(Z905=TRUE,INDEX(codetform,MATCH(Qualifikation!Q905,libtform,0))&gt;=10311000,INDEX(codetform,MATCH(Qualifikation!Q905,libtform,0))&lt;=10319900),IF(AND(INDEX(codetwolang,MATCH(Qualifikation!U905,libtwolang,0))&gt;=1,INDEX(codetwolang,MATCH(Qualifikation!U905,libtwolang,0))&lt;=999),TRUE,FALSE),IF(AND(INDEX(codetwolang,MATCH(Qualifikation!U905,libtwolang,0))&gt;=10,INDEX(codetwolang,MATCH(Qualifikation!U905,libtwolang,0))&lt;=99),FALSE,TRUE))))</f>
        <v/>
      </c>
      <c r="AE905" s="26" t="str">
        <f t="shared" si="305"/>
        <v/>
      </c>
      <c r="AF905" s="62" t="str">
        <f t="shared" si="314"/>
        <v/>
      </c>
    </row>
    <row r="906" spans="1:32" x14ac:dyDescent="0.2">
      <c r="A906" s="46" t="str">
        <f t="shared" si="306"/>
        <v/>
      </c>
      <c r="B906" s="46" t="str">
        <f t="shared" si="293"/>
        <v/>
      </c>
      <c r="C906" s="71" t="str">
        <f t="shared" si="294"/>
        <v/>
      </c>
      <c r="D906" s="62" t="str">
        <f t="shared" si="295"/>
        <v/>
      </c>
      <c r="E906" s="62" t="str">
        <f t="shared" si="296"/>
        <v/>
      </c>
      <c r="F906" s="72" t="str">
        <f t="shared" si="297"/>
        <v/>
      </c>
      <c r="G906" s="72" t="str">
        <f t="shared" si="298"/>
        <v/>
      </c>
      <c r="H906" s="63" t="str">
        <f t="shared" si="299"/>
        <v/>
      </c>
      <c r="I906" s="63" t="str">
        <f t="shared" si="300"/>
        <v/>
      </c>
      <c r="J906" s="70" t="str">
        <f t="shared" si="301"/>
        <v/>
      </c>
      <c r="K906" s="70" t="str">
        <f t="shared" si="302"/>
        <v/>
      </c>
      <c r="L906" s="122" t="str">
        <f t="shared" si="303"/>
        <v/>
      </c>
      <c r="M906" s="122" t="str">
        <f t="shared" si="304"/>
        <v/>
      </c>
      <c r="N906" s="121" t="str">
        <f>IF(B906&lt;&gt;"",IF(INDEX(ctrlage,B906)=TRUE,Lieferung!$B$15-(YEAR(INDEX(pgebdat,B906))),""),"")</f>
        <v/>
      </c>
      <c r="O906" s="115"/>
      <c r="P906" s="113"/>
      <c r="Q906" s="116"/>
      <c r="R906" s="149"/>
      <c r="S906" s="116"/>
      <c r="T906" s="116"/>
      <c r="U906" s="116"/>
      <c r="V906" s="113"/>
      <c r="W906" s="155" t="str">
        <f t="shared" si="307"/>
        <v/>
      </c>
      <c r="X906" s="26" t="str">
        <f t="shared" si="308"/>
        <v/>
      </c>
      <c r="Y906" s="26" t="str">
        <f t="shared" si="309"/>
        <v/>
      </c>
      <c r="Z906" s="26" t="str">
        <f t="shared" si="310"/>
        <v/>
      </c>
      <c r="AA906" s="26" t="str">
        <f t="shared" si="311"/>
        <v/>
      </c>
      <c r="AB906" s="26" t="str">
        <f t="shared" si="312"/>
        <v/>
      </c>
      <c r="AC906" s="26" t="str">
        <f t="shared" si="313"/>
        <v/>
      </c>
      <c r="AD906" s="26" t="str">
        <f>IF(OR(ISBLANK(U906),ISBLANK(Q906),U906="-"),"",IF(ISNA(MATCH(U906,libtwolang,0)),FALSE,IF(AND(Z906=TRUE,INDEX(codetform,MATCH(Qualifikation!Q906,libtform,0))&gt;=10311000,INDEX(codetform,MATCH(Qualifikation!Q906,libtform,0))&lt;=10319900),IF(AND(INDEX(codetwolang,MATCH(Qualifikation!U906,libtwolang,0))&gt;=1,INDEX(codetwolang,MATCH(Qualifikation!U906,libtwolang,0))&lt;=999),TRUE,FALSE),IF(AND(INDEX(codetwolang,MATCH(Qualifikation!U906,libtwolang,0))&gt;=10,INDEX(codetwolang,MATCH(Qualifikation!U906,libtwolang,0))&lt;=99),FALSE,TRUE))))</f>
        <v/>
      </c>
      <c r="AE906" s="26" t="str">
        <f t="shared" si="305"/>
        <v/>
      </c>
      <c r="AF906" s="62" t="str">
        <f t="shared" si="314"/>
        <v/>
      </c>
    </row>
    <row r="907" spans="1:32" x14ac:dyDescent="0.2">
      <c r="A907" s="46" t="str">
        <f t="shared" si="306"/>
        <v/>
      </c>
      <c r="B907" s="46" t="str">
        <f t="shared" si="293"/>
        <v/>
      </c>
      <c r="C907" s="71" t="str">
        <f t="shared" si="294"/>
        <v/>
      </c>
      <c r="D907" s="62" t="str">
        <f t="shared" si="295"/>
        <v/>
      </c>
      <c r="E907" s="62" t="str">
        <f t="shared" si="296"/>
        <v/>
      </c>
      <c r="F907" s="72" t="str">
        <f t="shared" si="297"/>
        <v/>
      </c>
      <c r="G907" s="72" t="str">
        <f t="shared" si="298"/>
        <v/>
      </c>
      <c r="H907" s="63" t="str">
        <f t="shared" si="299"/>
        <v/>
      </c>
      <c r="I907" s="63" t="str">
        <f t="shared" si="300"/>
        <v/>
      </c>
      <c r="J907" s="70" t="str">
        <f t="shared" si="301"/>
        <v/>
      </c>
      <c r="K907" s="70" t="str">
        <f t="shared" si="302"/>
        <v/>
      </c>
      <c r="L907" s="122" t="str">
        <f t="shared" si="303"/>
        <v/>
      </c>
      <c r="M907" s="122" t="str">
        <f t="shared" si="304"/>
        <v/>
      </c>
      <c r="N907" s="121" t="str">
        <f>IF(B907&lt;&gt;"",IF(INDEX(ctrlage,B907)=TRUE,Lieferung!$B$15-(YEAR(INDEX(pgebdat,B907))),""),"")</f>
        <v/>
      </c>
      <c r="O907" s="115"/>
      <c r="P907" s="113"/>
      <c r="Q907" s="116"/>
      <c r="R907" s="149"/>
      <c r="S907" s="116"/>
      <c r="T907" s="116"/>
      <c r="U907" s="116"/>
      <c r="V907" s="113"/>
      <c r="W907" s="155" t="str">
        <f t="shared" si="307"/>
        <v/>
      </c>
      <c r="X907" s="26" t="str">
        <f t="shared" si="308"/>
        <v/>
      </c>
      <c r="Y907" s="26" t="str">
        <f t="shared" si="309"/>
        <v/>
      </c>
      <c r="Z907" s="26" t="str">
        <f t="shared" si="310"/>
        <v/>
      </c>
      <c r="AA907" s="26" t="str">
        <f t="shared" si="311"/>
        <v/>
      </c>
      <c r="AB907" s="26" t="str">
        <f t="shared" si="312"/>
        <v/>
      </c>
      <c r="AC907" s="26" t="str">
        <f t="shared" si="313"/>
        <v/>
      </c>
      <c r="AD907" s="26" t="str">
        <f>IF(OR(ISBLANK(U907),ISBLANK(Q907),U907="-"),"",IF(ISNA(MATCH(U907,libtwolang,0)),FALSE,IF(AND(Z907=TRUE,INDEX(codetform,MATCH(Qualifikation!Q907,libtform,0))&gt;=10311000,INDEX(codetform,MATCH(Qualifikation!Q907,libtform,0))&lt;=10319900),IF(AND(INDEX(codetwolang,MATCH(Qualifikation!U907,libtwolang,0))&gt;=1,INDEX(codetwolang,MATCH(Qualifikation!U907,libtwolang,0))&lt;=999),TRUE,FALSE),IF(AND(INDEX(codetwolang,MATCH(Qualifikation!U907,libtwolang,0))&gt;=10,INDEX(codetwolang,MATCH(Qualifikation!U907,libtwolang,0))&lt;=99),FALSE,TRUE))))</f>
        <v/>
      </c>
      <c r="AE907" s="26" t="str">
        <f t="shared" si="305"/>
        <v/>
      </c>
      <c r="AF907" s="62" t="str">
        <f t="shared" si="314"/>
        <v/>
      </c>
    </row>
    <row r="908" spans="1:32" x14ac:dyDescent="0.2">
      <c r="A908" s="46" t="str">
        <f t="shared" si="306"/>
        <v/>
      </c>
      <c r="B908" s="46" t="str">
        <f t="shared" ref="B908:B971" si="315">IF(O908&lt;&gt;"",IF(ISNA(MATCH(O908,persid,0)),"",IF(MATCH(O908,persid,0)=0,"",MATCH(O908,persid,0))),"")</f>
        <v/>
      </c>
      <c r="C908" s="71" t="str">
        <f t="shared" ref="C908:C971" si="316">IF(B908&lt;&gt;"",IF(INDEX(pkatid,B908)&gt;0,INDEX(pkatid,B908),""),"")</f>
        <v/>
      </c>
      <c r="D908" s="62" t="str">
        <f t="shared" ref="D908:D971" si="317">IF(B908&lt;&gt;"",IF(INDEX(psex,B908)&gt;0,INDEX(psex,B908),""),"")</f>
        <v/>
      </c>
      <c r="E908" s="62" t="str">
        <f t="shared" ref="E908:E971" si="318">IF(B908&lt;&gt;"",INDEX(ctrlsex,B908),"")</f>
        <v/>
      </c>
      <c r="F908" s="72" t="str">
        <f t="shared" ref="F908:F971" si="319">IF(B908&lt;&gt;"",IF(INDEX(pgebdat,B908)&gt;0,INDEX(pgebdat,B908),""),"")</f>
        <v/>
      </c>
      <c r="G908" s="72" t="str">
        <f t="shared" ref="G908:G971" si="320">IF(B908&lt;&gt;"",INDEX(ctrlage,B908),"")</f>
        <v/>
      </c>
      <c r="H908" s="63" t="str">
        <f t="shared" ref="H908:H971" si="321">IF(B908&lt;&gt;"",IF(INDEX(pdom,B908)&gt;0,INDEX(pdom,B908),""),"")</f>
        <v/>
      </c>
      <c r="I908" s="63" t="str">
        <f t="shared" ref="I908:I971" si="322">IF(B908&lt;&gt;"",INDEX(ctrldom,B908),"")</f>
        <v/>
      </c>
      <c r="J908" s="70" t="str">
        <f t="shared" ref="J908:J971" si="323">IF(B908&lt;&gt;"",IF(INDEX(pid,B908)&gt;0,INDEX(pid,B908),""),"")</f>
        <v/>
      </c>
      <c r="K908" s="70" t="str">
        <f t="shared" ref="K908:K971" si="324">IF(B908&lt;&gt;"",CONCATENATE(J908,S908),"")</f>
        <v/>
      </c>
      <c r="L908" s="122" t="str">
        <f t="shared" ref="L908:L971" si="325">IF(B908&lt;&gt;"",IF(INDEX(pname,B908)&gt;0,INDEX(pname,B908),""),"")</f>
        <v/>
      </c>
      <c r="M908" s="122" t="str">
        <f t="shared" ref="M908:M971" si="326">IF(B908&lt;&gt;"",IF(INDEX(psurname,B908)&gt;0,INDEX(psurname,B908),""),"")</f>
        <v/>
      </c>
      <c r="N908" s="121" t="str">
        <f>IF(B908&lt;&gt;"",IF(INDEX(ctrlage,B908)=TRUE,Lieferung!$B$15-(YEAR(INDEX(pgebdat,B908))),""),"")</f>
        <v/>
      </c>
      <c r="O908" s="115"/>
      <c r="P908" s="113"/>
      <c r="Q908" s="116"/>
      <c r="R908" s="149"/>
      <c r="S908" s="116"/>
      <c r="T908" s="116"/>
      <c r="U908" s="116"/>
      <c r="V908" s="113"/>
      <c r="W908" s="155" t="str">
        <f t="shared" si="307"/>
        <v/>
      </c>
      <c r="X908" s="26" t="str">
        <f t="shared" si="308"/>
        <v/>
      </c>
      <c r="Y908" s="26" t="str">
        <f t="shared" si="309"/>
        <v/>
      </c>
      <c r="Z908" s="26" t="str">
        <f t="shared" si="310"/>
        <v/>
      </c>
      <c r="AA908" s="26" t="str">
        <f t="shared" si="311"/>
        <v/>
      </c>
      <c r="AB908" s="26" t="str">
        <f t="shared" si="312"/>
        <v/>
      </c>
      <c r="AC908" s="26" t="str">
        <f t="shared" si="313"/>
        <v/>
      </c>
      <c r="AD908" s="26" t="str">
        <f>IF(OR(ISBLANK(U908),ISBLANK(Q908),U908="-"),"",IF(ISNA(MATCH(U908,libtwolang,0)),FALSE,IF(AND(Z908=TRUE,INDEX(codetform,MATCH(Qualifikation!Q908,libtform,0))&gt;=10311000,INDEX(codetform,MATCH(Qualifikation!Q908,libtform,0))&lt;=10319900),IF(AND(INDEX(codetwolang,MATCH(Qualifikation!U908,libtwolang,0))&gt;=1,INDEX(codetwolang,MATCH(Qualifikation!U908,libtwolang,0))&lt;=999),TRUE,FALSE),IF(AND(INDEX(codetwolang,MATCH(Qualifikation!U908,libtwolang,0))&gt;=10,INDEX(codetwolang,MATCH(Qualifikation!U908,libtwolang,0))&lt;=99),FALSE,TRUE))))</f>
        <v/>
      </c>
      <c r="AE908" s="26" t="str">
        <f t="shared" ref="AE908:AE971" si="327">IF(OR(G908&lt;&gt;TRUE,Z908&lt;&gt;TRUE),"",IF(OR(N908&gt;INDEX(valmaxalt,MATCH(Q908,libtform,0)),N908&lt;INDEX(valminalt,MATCH(Q908,libtform,0))),FALSE,TRUE))</f>
        <v/>
      </c>
      <c r="AF908" s="62" t="str">
        <f t="shared" si="314"/>
        <v/>
      </c>
    </row>
    <row r="909" spans="1:32" x14ac:dyDescent="0.2">
      <c r="A909" s="46" t="str">
        <f t="shared" ref="A909:A972" si="328">IF(ISBLANK(O909),"",IF(COUNTA(P909:T909)&lt;5,"Unvollständig",IF(OR(COUNTIF(W909:AD909,FALSE)&gt;0,COUNTIF(W909:AC909,#N/A)&gt;0),"Fehler",IF(AE909=FALSE,"Achtung","OK"))))</f>
        <v/>
      </c>
      <c r="B909" s="46" t="str">
        <f t="shared" si="315"/>
        <v/>
      </c>
      <c r="C909" s="71" t="str">
        <f t="shared" si="316"/>
        <v/>
      </c>
      <c r="D909" s="62" t="str">
        <f t="shared" si="317"/>
        <v/>
      </c>
      <c r="E909" s="62" t="str">
        <f t="shared" si="318"/>
        <v/>
      </c>
      <c r="F909" s="72" t="str">
        <f t="shared" si="319"/>
        <v/>
      </c>
      <c r="G909" s="72" t="str">
        <f t="shared" si="320"/>
        <v/>
      </c>
      <c r="H909" s="63" t="str">
        <f t="shared" si="321"/>
        <v/>
      </c>
      <c r="I909" s="63" t="str">
        <f t="shared" si="322"/>
        <v/>
      </c>
      <c r="J909" s="70" t="str">
        <f t="shared" si="323"/>
        <v/>
      </c>
      <c r="K909" s="70" t="str">
        <f t="shared" si="324"/>
        <v/>
      </c>
      <c r="L909" s="122" t="str">
        <f t="shared" si="325"/>
        <v/>
      </c>
      <c r="M909" s="122" t="str">
        <f t="shared" si="326"/>
        <v/>
      </c>
      <c r="N909" s="121" t="str">
        <f>IF(B909&lt;&gt;"",IF(INDEX(ctrlage,B909)=TRUE,Lieferung!$B$15-(YEAR(INDEX(pgebdat,B909))),""),"")</f>
        <v/>
      </c>
      <c r="O909" s="115"/>
      <c r="P909" s="113"/>
      <c r="Q909" s="116"/>
      <c r="R909" s="149"/>
      <c r="S909" s="116"/>
      <c r="T909" s="116"/>
      <c r="U909" s="116"/>
      <c r="V909" s="113"/>
      <c r="W909" s="155" t="str">
        <f t="shared" ref="W909:W972" si="329">IF(K909="","",NOT(COUNTIF($K$12:$K$1011,$K909)&gt;1))</f>
        <v/>
      </c>
      <c r="X909" s="26" t="str">
        <f t="shared" si="308"/>
        <v/>
      </c>
      <c r="Y909" s="26" t="str">
        <f t="shared" si="309"/>
        <v/>
      </c>
      <c r="Z909" s="26" t="str">
        <f t="shared" si="310"/>
        <v/>
      </c>
      <c r="AA909" s="26" t="str">
        <f t="shared" si="311"/>
        <v/>
      </c>
      <c r="AB909" s="26" t="str">
        <f t="shared" si="312"/>
        <v/>
      </c>
      <c r="AC909" s="26" t="str">
        <f t="shared" si="313"/>
        <v/>
      </c>
      <c r="AD909" s="26" t="str">
        <f>IF(OR(ISBLANK(U909),ISBLANK(Q909),U909="-"),"",IF(ISNA(MATCH(U909,libtwolang,0)),FALSE,IF(AND(Z909=TRUE,INDEX(codetform,MATCH(Qualifikation!Q909,libtform,0))&gt;=10311000,INDEX(codetform,MATCH(Qualifikation!Q909,libtform,0))&lt;=10319900),IF(AND(INDEX(codetwolang,MATCH(Qualifikation!U909,libtwolang,0))&gt;=1,INDEX(codetwolang,MATCH(Qualifikation!U909,libtwolang,0))&lt;=999),TRUE,FALSE),IF(AND(INDEX(codetwolang,MATCH(Qualifikation!U909,libtwolang,0))&gt;=10,INDEX(codetwolang,MATCH(Qualifikation!U909,libtwolang,0))&lt;=99),FALSE,TRUE))))</f>
        <v/>
      </c>
      <c r="AE909" s="26" t="str">
        <f t="shared" si="327"/>
        <v/>
      </c>
      <c r="AF909" s="62" t="str">
        <f t="shared" si="314"/>
        <v/>
      </c>
    </row>
    <row r="910" spans="1:32" x14ac:dyDescent="0.2">
      <c r="A910" s="46" t="str">
        <f t="shared" si="328"/>
        <v/>
      </c>
      <c r="B910" s="46" t="str">
        <f t="shared" si="315"/>
        <v/>
      </c>
      <c r="C910" s="71" t="str">
        <f t="shared" si="316"/>
        <v/>
      </c>
      <c r="D910" s="62" t="str">
        <f t="shared" si="317"/>
        <v/>
      </c>
      <c r="E910" s="62" t="str">
        <f t="shared" si="318"/>
        <v/>
      </c>
      <c r="F910" s="72" t="str">
        <f t="shared" si="319"/>
        <v/>
      </c>
      <c r="G910" s="72" t="str">
        <f t="shared" si="320"/>
        <v/>
      </c>
      <c r="H910" s="63" t="str">
        <f t="shared" si="321"/>
        <v/>
      </c>
      <c r="I910" s="63" t="str">
        <f t="shared" si="322"/>
        <v/>
      </c>
      <c r="J910" s="70" t="str">
        <f t="shared" si="323"/>
        <v/>
      </c>
      <c r="K910" s="70" t="str">
        <f t="shared" si="324"/>
        <v/>
      </c>
      <c r="L910" s="122" t="str">
        <f t="shared" si="325"/>
        <v/>
      </c>
      <c r="M910" s="122" t="str">
        <f t="shared" si="326"/>
        <v/>
      </c>
      <c r="N910" s="121" t="str">
        <f>IF(B910&lt;&gt;"",IF(INDEX(ctrlage,B910)=TRUE,Lieferung!$B$15-(YEAR(INDEX(pgebdat,B910))),""),"")</f>
        <v/>
      </c>
      <c r="O910" s="115"/>
      <c r="P910" s="113"/>
      <c r="Q910" s="116"/>
      <c r="R910" s="149"/>
      <c r="S910" s="116"/>
      <c r="T910" s="116"/>
      <c r="U910" s="116"/>
      <c r="V910" s="113"/>
      <c r="W910" s="155" t="str">
        <f t="shared" si="329"/>
        <v/>
      </c>
      <c r="X910" s="26" t="str">
        <f t="shared" si="308"/>
        <v/>
      </c>
      <c r="Y910" s="26" t="str">
        <f t="shared" si="309"/>
        <v/>
      </c>
      <c r="Z910" s="26" t="str">
        <f t="shared" si="310"/>
        <v/>
      </c>
      <c r="AA910" s="26" t="str">
        <f t="shared" si="311"/>
        <v/>
      </c>
      <c r="AB910" s="26" t="str">
        <f t="shared" si="312"/>
        <v/>
      </c>
      <c r="AC910" s="26" t="str">
        <f t="shared" si="313"/>
        <v/>
      </c>
      <c r="AD910" s="26" t="str">
        <f>IF(OR(ISBLANK(U910),ISBLANK(Q910),U910="-"),"",IF(ISNA(MATCH(U910,libtwolang,0)),FALSE,IF(AND(Z910=TRUE,INDEX(codetform,MATCH(Qualifikation!Q910,libtform,0))&gt;=10311000,INDEX(codetform,MATCH(Qualifikation!Q910,libtform,0))&lt;=10319900),IF(AND(INDEX(codetwolang,MATCH(Qualifikation!U910,libtwolang,0))&gt;=1,INDEX(codetwolang,MATCH(Qualifikation!U910,libtwolang,0))&lt;=999),TRUE,FALSE),IF(AND(INDEX(codetwolang,MATCH(Qualifikation!U910,libtwolang,0))&gt;=10,INDEX(codetwolang,MATCH(Qualifikation!U910,libtwolang,0))&lt;=99),FALSE,TRUE))))</f>
        <v/>
      </c>
      <c r="AE910" s="26" t="str">
        <f t="shared" si="327"/>
        <v/>
      </c>
      <c r="AF910" s="62" t="str">
        <f t="shared" si="314"/>
        <v/>
      </c>
    </row>
    <row r="911" spans="1:32" x14ac:dyDescent="0.2">
      <c r="A911" s="46" t="str">
        <f t="shared" si="328"/>
        <v/>
      </c>
      <c r="B911" s="46" t="str">
        <f t="shared" si="315"/>
        <v/>
      </c>
      <c r="C911" s="71" t="str">
        <f t="shared" si="316"/>
        <v/>
      </c>
      <c r="D911" s="62" t="str">
        <f t="shared" si="317"/>
        <v/>
      </c>
      <c r="E911" s="62" t="str">
        <f t="shared" si="318"/>
        <v/>
      </c>
      <c r="F911" s="72" t="str">
        <f t="shared" si="319"/>
        <v/>
      </c>
      <c r="G911" s="72" t="str">
        <f t="shared" si="320"/>
        <v/>
      </c>
      <c r="H911" s="63" t="str">
        <f t="shared" si="321"/>
        <v/>
      </c>
      <c r="I911" s="63" t="str">
        <f t="shared" si="322"/>
        <v/>
      </c>
      <c r="J911" s="70" t="str">
        <f t="shared" si="323"/>
        <v/>
      </c>
      <c r="K911" s="70" t="str">
        <f t="shared" si="324"/>
        <v/>
      </c>
      <c r="L911" s="122" t="str">
        <f t="shared" si="325"/>
        <v/>
      </c>
      <c r="M911" s="122" t="str">
        <f t="shared" si="326"/>
        <v/>
      </c>
      <c r="N911" s="121" t="str">
        <f>IF(B911&lt;&gt;"",IF(INDEX(ctrlage,B911)=TRUE,Lieferung!$B$15-(YEAR(INDEX(pgebdat,B911))),""),"")</f>
        <v/>
      </c>
      <c r="O911" s="115"/>
      <c r="P911" s="113"/>
      <c r="Q911" s="116"/>
      <c r="R911" s="149"/>
      <c r="S911" s="116"/>
      <c r="T911" s="116"/>
      <c r="U911" s="116"/>
      <c r="V911" s="113"/>
      <c r="W911" s="155" t="str">
        <f t="shared" si="329"/>
        <v/>
      </c>
      <c r="X911" s="26" t="str">
        <f t="shared" si="308"/>
        <v/>
      </c>
      <c r="Y911" s="26" t="str">
        <f t="shared" si="309"/>
        <v/>
      </c>
      <c r="Z911" s="26" t="str">
        <f t="shared" si="310"/>
        <v/>
      </c>
      <c r="AA911" s="26" t="str">
        <f t="shared" si="311"/>
        <v/>
      </c>
      <c r="AB911" s="26" t="str">
        <f t="shared" si="312"/>
        <v/>
      </c>
      <c r="AC911" s="26" t="str">
        <f t="shared" si="313"/>
        <v/>
      </c>
      <c r="AD911" s="26" t="str">
        <f>IF(OR(ISBLANK(U911),ISBLANK(Q911),U911="-"),"",IF(ISNA(MATCH(U911,libtwolang,0)),FALSE,IF(AND(Z911=TRUE,INDEX(codetform,MATCH(Qualifikation!Q911,libtform,0))&gt;=10311000,INDEX(codetform,MATCH(Qualifikation!Q911,libtform,0))&lt;=10319900),IF(AND(INDEX(codetwolang,MATCH(Qualifikation!U911,libtwolang,0))&gt;=1,INDEX(codetwolang,MATCH(Qualifikation!U911,libtwolang,0))&lt;=999),TRUE,FALSE),IF(AND(INDEX(codetwolang,MATCH(Qualifikation!U911,libtwolang,0))&gt;=10,INDEX(codetwolang,MATCH(Qualifikation!U911,libtwolang,0))&lt;=99),FALSE,TRUE))))</f>
        <v/>
      </c>
      <c r="AE911" s="26" t="str">
        <f t="shared" si="327"/>
        <v/>
      </c>
      <c r="AF911" s="62" t="str">
        <f t="shared" si="314"/>
        <v/>
      </c>
    </row>
    <row r="912" spans="1:32" x14ac:dyDescent="0.2">
      <c r="A912" s="46" t="str">
        <f t="shared" si="328"/>
        <v/>
      </c>
      <c r="B912" s="46" t="str">
        <f t="shared" si="315"/>
        <v/>
      </c>
      <c r="C912" s="71" t="str">
        <f t="shared" si="316"/>
        <v/>
      </c>
      <c r="D912" s="62" t="str">
        <f t="shared" si="317"/>
        <v/>
      </c>
      <c r="E912" s="62" t="str">
        <f t="shared" si="318"/>
        <v/>
      </c>
      <c r="F912" s="72" t="str">
        <f t="shared" si="319"/>
        <v/>
      </c>
      <c r="G912" s="72" t="str">
        <f t="shared" si="320"/>
        <v/>
      </c>
      <c r="H912" s="63" t="str">
        <f t="shared" si="321"/>
        <v/>
      </c>
      <c r="I912" s="63" t="str">
        <f t="shared" si="322"/>
        <v/>
      </c>
      <c r="J912" s="70" t="str">
        <f t="shared" si="323"/>
        <v/>
      </c>
      <c r="K912" s="70" t="str">
        <f t="shared" si="324"/>
        <v/>
      </c>
      <c r="L912" s="122" t="str">
        <f t="shared" si="325"/>
        <v/>
      </c>
      <c r="M912" s="122" t="str">
        <f t="shared" si="326"/>
        <v/>
      </c>
      <c r="N912" s="121" t="str">
        <f>IF(B912&lt;&gt;"",IF(INDEX(ctrlage,B912)=TRUE,Lieferung!$B$15-(YEAR(INDEX(pgebdat,B912))),""),"")</f>
        <v/>
      </c>
      <c r="O912" s="115"/>
      <c r="P912" s="113"/>
      <c r="Q912" s="116"/>
      <c r="R912" s="149"/>
      <c r="S912" s="116"/>
      <c r="T912" s="116"/>
      <c r="U912" s="116"/>
      <c r="V912" s="113"/>
      <c r="W912" s="155" t="str">
        <f t="shared" si="329"/>
        <v/>
      </c>
      <c r="X912" s="26" t="str">
        <f t="shared" si="308"/>
        <v/>
      </c>
      <c r="Y912" s="26" t="str">
        <f t="shared" si="309"/>
        <v/>
      </c>
      <c r="Z912" s="26" t="str">
        <f t="shared" si="310"/>
        <v/>
      </c>
      <c r="AA912" s="26" t="str">
        <f t="shared" si="311"/>
        <v/>
      </c>
      <c r="AB912" s="26" t="str">
        <f t="shared" si="312"/>
        <v/>
      </c>
      <c r="AC912" s="26" t="str">
        <f t="shared" si="313"/>
        <v/>
      </c>
      <c r="AD912" s="26" t="str">
        <f>IF(OR(ISBLANK(U912),ISBLANK(Q912),U912="-"),"",IF(ISNA(MATCH(U912,libtwolang,0)),FALSE,IF(AND(Z912=TRUE,INDEX(codetform,MATCH(Qualifikation!Q912,libtform,0))&gt;=10311000,INDEX(codetform,MATCH(Qualifikation!Q912,libtform,0))&lt;=10319900),IF(AND(INDEX(codetwolang,MATCH(Qualifikation!U912,libtwolang,0))&gt;=1,INDEX(codetwolang,MATCH(Qualifikation!U912,libtwolang,0))&lt;=999),TRUE,FALSE),IF(AND(INDEX(codetwolang,MATCH(Qualifikation!U912,libtwolang,0))&gt;=10,INDEX(codetwolang,MATCH(Qualifikation!U912,libtwolang,0))&lt;=99),FALSE,TRUE))))</f>
        <v/>
      </c>
      <c r="AE912" s="26" t="str">
        <f t="shared" si="327"/>
        <v/>
      </c>
      <c r="AF912" s="62" t="str">
        <f t="shared" si="314"/>
        <v/>
      </c>
    </row>
    <row r="913" spans="1:32" x14ac:dyDescent="0.2">
      <c r="A913" s="46" t="str">
        <f t="shared" si="328"/>
        <v/>
      </c>
      <c r="B913" s="46" t="str">
        <f t="shared" si="315"/>
        <v/>
      </c>
      <c r="C913" s="71" t="str">
        <f t="shared" si="316"/>
        <v/>
      </c>
      <c r="D913" s="62" t="str">
        <f t="shared" si="317"/>
        <v/>
      </c>
      <c r="E913" s="62" t="str">
        <f t="shared" si="318"/>
        <v/>
      </c>
      <c r="F913" s="72" t="str">
        <f t="shared" si="319"/>
        <v/>
      </c>
      <c r="G913" s="72" t="str">
        <f t="shared" si="320"/>
        <v/>
      </c>
      <c r="H913" s="63" t="str">
        <f t="shared" si="321"/>
        <v/>
      </c>
      <c r="I913" s="63" t="str">
        <f t="shared" si="322"/>
        <v/>
      </c>
      <c r="J913" s="70" t="str">
        <f t="shared" si="323"/>
        <v/>
      </c>
      <c r="K913" s="70" t="str">
        <f t="shared" si="324"/>
        <v/>
      </c>
      <c r="L913" s="122" t="str">
        <f t="shared" si="325"/>
        <v/>
      </c>
      <c r="M913" s="122" t="str">
        <f t="shared" si="326"/>
        <v/>
      </c>
      <c r="N913" s="121" t="str">
        <f>IF(B913&lt;&gt;"",IF(INDEX(ctrlage,B913)=TRUE,Lieferung!$B$15-(YEAR(INDEX(pgebdat,B913))),""),"")</f>
        <v/>
      </c>
      <c r="O913" s="115"/>
      <c r="P913" s="113"/>
      <c r="Q913" s="116"/>
      <c r="R913" s="149"/>
      <c r="S913" s="116"/>
      <c r="T913" s="116"/>
      <c r="U913" s="116"/>
      <c r="V913" s="113"/>
      <c r="W913" s="155" t="str">
        <f t="shared" si="329"/>
        <v/>
      </c>
      <c r="X913" s="26" t="str">
        <f t="shared" si="308"/>
        <v/>
      </c>
      <c r="Y913" s="26" t="str">
        <f t="shared" si="309"/>
        <v/>
      </c>
      <c r="Z913" s="26" t="str">
        <f t="shared" si="310"/>
        <v/>
      </c>
      <c r="AA913" s="26" t="str">
        <f t="shared" si="311"/>
        <v/>
      </c>
      <c r="AB913" s="26" t="str">
        <f t="shared" si="312"/>
        <v/>
      </c>
      <c r="AC913" s="26" t="str">
        <f t="shared" si="313"/>
        <v/>
      </c>
      <c r="AD913" s="26" t="str">
        <f>IF(OR(ISBLANK(U913),ISBLANK(Q913),U913="-"),"",IF(ISNA(MATCH(U913,libtwolang,0)),FALSE,IF(AND(Z913=TRUE,INDEX(codetform,MATCH(Qualifikation!Q913,libtform,0))&gt;=10311000,INDEX(codetform,MATCH(Qualifikation!Q913,libtform,0))&lt;=10319900),IF(AND(INDEX(codetwolang,MATCH(Qualifikation!U913,libtwolang,0))&gt;=1,INDEX(codetwolang,MATCH(Qualifikation!U913,libtwolang,0))&lt;=999),TRUE,FALSE),IF(AND(INDEX(codetwolang,MATCH(Qualifikation!U913,libtwolang,0))&gt;=10,INDEX(codetwolang,MATCH(Qualifikation!U913,libtwolang,0))&lt;=99),FALSE,TRUE))))</f>
        <v/>
      </c>
      <c r="AE913" s="26" t="str">
        <f t="shared" si="327"/>
        <v/>
      </c>
      <c r="AF913" s="62" t="str">
        <f t="shared" si="314"/>
        <v/>
      </c>
    </row>
    <row r="914" spans="1:32" x14ac:dyDescent="0.2">
      <c r="A914" s="46" t="str">
        <f t="shared" si="328"/>
        <v/>
      </c>
      <c r="B914" s="46" t="str">
        <f t="shared" si="315"/>
        <v/>
      </c>
      <c r="C914" s="71" t="str">
        <f t="shared" si="316"/>
        <v/>
      </c>
      <c r="D914" s="62" t="str">
        <f t="shared" si="317"/>
        <v/>
      </c>
      <c r="E914" s="62" t="str">
        <f t="shared" si="318"/>
        <v/>
      </c>
      <c r="F914" s="72" t="str">
        <f t="shared" si="319"/>
        <v/>
      </c>
      <c r="G914" s="72" t="str">
        <f t="shared" si="320"/>
        <v/>
      </c>
      <c r="H914" s="63" t="str">
        <f t="shared" si="321"/>
        <v/>
      </c>
      <c r="I914" s="63" t="str">
        <f t="shared" si="322"/>
        <v/>
      </c>
      <c r="J914" s="70" t="str">
        <f t="shared" si="323"/>
        <v/>
      </c>
      <c r="K914" s="70" t="str">
        <f t="shared" si="324"/>
        <v/>
      </c>
      <c r="L914" s="122" t="str">
        <f t="shared" si="325"/>
        <v/>
      </c>
      <c r="M914" s="122" t="str">
        <f t="shared" si="326"/>
        <v/>
      </c>
      <c r="N914" s="121" t="str">
        <f>IF(B914&lt;&gt;"",IF(INDEX(ctrlage,B914)=TRUE,Lieferung!$B$15-(YEAR(INDEX(pgebdat,B914))),""),"")</f>
        <v/>
      </c>
      <c r="O914" s="115"/>
      <c r="P914" s="113"/>
      <c r="Q914" s="116"/>
      <c r="R914" s="149"/>
      <c r="S914" s="116"/>
      <c r="T914" s="116"/>
      <c r="U914" s="116"/>
      <c r="V914" s="113"/>
      <c r="W914" s="155" t="str">
        <f t="shared" si="329"/>
        <v/>
      </c>
      <c r="X914" s="26" t="str">
        <f t="shared" si="308"/>
        <v/>
      </c>
      <c r="Y914" s="26" t="str">
        <f t="shared" si="309"/>
        <v/>
      </c>
      <c r="Z914" s="26" t="str">
        <f t="shared" si="310"/>
        <v/>
      </c>
      <c r="AA914" s="26" t="str">
        <f t="shared" si="311"/>
        <v/>
      </c>
      <c r="AB914" s="26" t="str">
        <f t="shared" si="312"/>
        <v/>
      </c>
      <c r="AC914" s="26" t="str">
        <f t="shared" si="313"/>
        <v/>
      </c>
      <c r="AD914" s="26" t="str">
        <f>IF(OR(ISBLANK(U914),ISBLANK(Q914),U914="-"),"",IF(ISNA(MATCH(U914,libtwolang,0)),FALSE,IF(AND(Z914=TRUE,INDEX(codetform,MATCH(Qualifikation!Q914,libtform,0))&gt;=10311000,INDEX(codetform,MATCH(Qualifikation!Q914,libtform,0))&lt;=10319900),IF(AND(INDEX(codetwolang,MATCH(Qualifikation!U914,libtwolang,0))&gt;=1,INDEX(codetwolang,MATCH(Qualifikation!U914,libtwolang,0))&lt;=999),TRUE,FALSE),IF(AND(INDEX(codetwolang,MATCH(Qualifikation!U914,libtwolang,0))&gt;=10,INDEX(codetwolang,MATCH(Qualifikation!U914,libtwolang,0))&lt;=99),FALSE,TRUE))))</f>
        <v/>
      </c>
      <c r="AE914" s="26" t="str">
        <f t="shared" si="327"/>
        <v/>
      </c>
      <c r="AF914" s="62" t="str">
        <f t="shared" si="314"/>
        <v/>
      </c>
    </row>
    <row r="915" spans="1:32" x14ac:dyDescent="0.2">
      <c r="A915" s="46" t="str">
        <f t="shared" si="328"/>
        <v/>
      </c>
      <c r="B915" s="46" t="str">
        <f t="shared" si="315"/>
        <v/>
      </c>
      <c r="C915" s="71" t="str">
        <f t="shared" si="316"/>
        <v/>
      </c>
      <c r="D915" s="62" t="str">
        <f t="shared" si="317"/>
        <v/>
      </c>
      <c r="E915" s="62" t="str">
        <f t="shared" si="318"/>
        <v/>
      </c>
      <c r="F915" s="72" t="str">
        <f t="shared" si="319"/>
        <v/>
      </c>
      <c r="G915" s="72" t="str">
        <f t="shared" si="320"/>
        <v/>
      </c>
      <c r="H915" s="63" t="str">
        <f t="shared" si="321"/>
        <v/>
      </c>
      <c r="I915" s="63" t="str">
        <f t="shared" si="322"/>
        <v/>
      </c>
      <c r="J915" s="70" t="str">
        <f t="shared" si="323"/>
        <v/>
      </c>
      <c r="K915" s="70" t="str">
        <f t="shared" si="324"/>
        <v/>
      </c>
      <c r="L915" s="122" t="str">
        <f t="shared" si="325"/>
        <v/>
      </c>
      <c r="M915" s="122" t="str">
        <f t="shared" si="326"/>
        <v/>
      </c>
      <c r="N915" s="121" t="str">
        <f>IF(B915&lt;&gt;"",IF(INDEX(ctrlage,B915)=TRUE,Lieferung!$B$15-(YEAR(INDEX(pgebdat,B915))),""),"")</f>
        <v/>
      </c>
      <c r="O915" s="115"/>
      <c r="P915" s="113"/>
      <c r="Q915" s="116"/>
      <c r="R915" s="149"/>
      <c r="S915" s="116"/>
      <c r="T915" s="116"/>
      <c r="U915" s="116"/>
      <c r="V915" s="113"/>
      <c r="W915" s="155" t="str">
        <f t="shared" si="329"/>
        <v/>
      </c>
      <c r="X915" s="26" t="str">
        <f t="shared" si="308"/>
        <v/>
      </c>
      <c r="Y915" s="26" t="str">
        <f t="shared" si="309"/>
        <v/>
      </c>
      <c r="Z915" s="26" t="str">
        <f t="shared" si="310"/>
        <v/>
      </c>
      <c r="AA915" s="26" t="str">
        <f t="shared" si="311"/>
        <v/>
      </c>
      <c r="AB915" s="26" t="str">
        <f t="shared" si="312"/>
        <v/>
      </c>
      <c r="AC915" s="26" t="str">
        <f t="shared" si="313"/>
        <v/>
      </c>
      <c r="AD915" s="26" t="str">
        <f>IF(OR(ISBLANK(U915),ISBLANK(Q915),U915="-"),"",IF(ISNA(MATCH(U915,libtwolang,0)),FALSE,IF(AND(Z915=TRUE,INDEX(codetform,MATCH(Qualifikation!Q915,libtform,0))&gt;=10311000,INDEX(codetform,MATCH(Qualifikation!Q915,libtform,0))&lt;=10319900),IF(AND(INDEX(codetwolang,MATCH(Qualifikation!U915,libtwolang,0))&gt;=1,INDEX(codetwolang,MATCH(Qualifikation!U915,libtwolang,0))&lt;=999),TRUE,FALSE),IF(AND(INDEX(codetwolang,MATCH(Qualifikation!U915,libtwolang,0))&gt;=10,INDEX(codetwolang,MATCH(Qualifikation!U915,libtwolang,0))&lt;=99),FALSE,TRUE))))</f>
        <v/>
      </c>
      <c r="AE915" s="26" t="str">
        <f t="shared" si="327"/>
        <v/>
      </c>
      <c r="AF915" s="62" t="str">
        <f t="shared" si="314"/>
        <v/>
      </c>
    </row>
    <row r="916" spans="1:32" x14ac:dyDescent="0.2">
      <c r="A916" s="46" t="str">
        <f t="shared" si="328"/>
        <v/>
      </c>
      <c r="B916" s="46" t="str">
        <f t="shared" si="315"/>
        <v/>
      </c>
      <c r="C916" s="71" t="str">
        <f t="shared" si="316"/>
        <v/>
      </c>
      <c r="D916" s="62" t="str">
        <f t="shared" si="317"/>
        <v/>
      </c>
      <c r="E916" s="62" t="str">
        <f t="shared" si="318"/>
        <v/>
      </c>
      <c r="F916" s="72" t="str">
        <f t="shared" si="319"/>
        <v/>
      </c>
      <c r="G916" s="72" t="str">
        <f t="shared" si="320"/>
        <v/>
      </c>
      <c r="H916" s="63" t="str">
        <f t="shared" si="321"/>
        <v/>
      </c>
      <c r="I916" s="63" t="str">
        <f t="shared" si="322"/>
        <v/>
      </c>
      <c r="J916" s="70" t="str">
        <f t="shared" si="323"/>
        <v/>
      </c>
      <c r="K916" s="70" t="str">
        <f t="shared" si="324"/>
        <v/>
      </c>
      <c r="L916" s="122" t="str">
        <f t="shared" si="325"/>
        <v/>
      </c>
      <c r="M916" s="122" t="str">
        <f t="shared" si="326"/>
        <v/>
      </c>
      <c r="N916" s="121" t="str">
        <f>IF(B916&lt;&gt;"",IF(INDEX(ctrlage,B916)=TRUE,Lieferung!$B$15-(YEAR(INDEX(pgebdat,B916))),""),"")</f>
        <v/>
      </c>
      <c r="O916" s="115"/>
      <c r="P916" s="113"/>
      <c r="Q916" s="116"/>
      <c r="R916" s="149"/>
      <c r="S916" s="116"/>
      <c r="T916" s="116"/>
      <c r="U916" s="116"/>
      <c r="V916" s="113"/>
      <c r="W916" s="155" t="str">
        <f t="shared" si="329"/>
        <v/>
      </c>
      <c r="X916" s="26" t="str">
        <f t="shared" si="308"/>
        <v/>
      </c>
      <c r="Y916" s="26" t="str">
        <f t="shared" si="309"/>
        <v/>
      </c>
      <c r="Z916" s="26" t="str">
        <f t="shared" si="310"/>
        <v/>
      </c>
      <c r="AA916" s="26" t="str">
        <f t="shared" si="311"/>
        <v/>
      </c>
      <c r="AB916" s="26" t="str">
        <f t="shared" si="312"/>
        <v/>
      </c>
      <c r="AC916" s="26" t="str">
        <f t="shared" si="313"/>
        <v/>
      </c>
      <c r="AD916" s="26" t="str">
        <f>IF(OR(ISBLANK(U916),ISBLANK(Q916),U916="-"),"",IF(ISNA(MATCH(U916,libtwolang,0)),FALSE,IF(AND(Z916=TRUE,INDEX(codetform,MATCH(Qualifikation!Q916,libtform,0))&gt;=10311000,INDEX(codetform,MATCH(Qualifikation!Q916,libtform,0))&lt;=10319900),IF(AND(INDEX(codetwolang,MATCH(Qualifikation!U916,libtwolang,0))&gt;=1,INDEX(codetwolang,MATCH(Qualifikation!U916,libtwolang,0))&lt;=999),TRUE,FALSE),IF(AND(INDEX(codetwolang,MATCH(Qualifikation!U916,libtwolang,0))&gt;=10,INDEX(codetwolang,MATCH(Qualifikation!U916,libtwolang,0))&lt;=99),FALSE,TRUE))))</f>
        <v/>
      </c>
      <c r="AE916" s="26" t="str">
        <f t="shared" si="327"/>
        <v/>
      </c>
      <c r="AF916" s="62" t="str">
        <f t="shared" si="314"/>
        <v/>
      </c>
    </row>
    <row r="917" spans="1:32" x14ac:dyDescent="0.2">
      <c r="A917" s="46" t="str">
        <f t="shared" si="328"/>
        <v/>
      </c>
      <c r="B917" s="46" t="str">
        <f t="shared" si="315"/>
        <v/>
      </c>
      <c r="C917" s="71" t="str">
        <f t="shared" si="316"/>
        <v/>
      </c>
      <c r="D917" s="62" t="str">
        <f t="shared" si="317"/>
        <v/>
      </c>
      <c r="E917" s="62" t="str">
        <f t="shared" si="318"/>
        <v/>
      </c>
      <c r="F917" s="72" t="str">
        <f t="shared" si="319"/>
        <v/>
      </c>
      <c r="G917" s="72" t="str">
        <f t="shared" si="320"/>
        <v/>
      </c>
      <c r="H917" s="63" t="str">
        <f t="shared" si="321"/>
        <v/>
      </c>
      <c r="I917" s="63" t="str">
        <f t="shared" si="322"/>
        <v/>
      </c>
      <c r="J917" s="70" t="str">
        <f t="shared" si="323"/>
        <v/>
      </c>
      <c r="K917" s="70" t="str">
        <f t="shared" si="324"/>
        <v/>
      </c>
      <c r="L917" s="122" t="str">
        <f t="shared" si="325"/>
        <v/>
      </c>
      <c r="M917" s="122" t="str">
        <f t="shared" si="326"/>
        <v/>
      </c>
      <c r="N917" s="121" t="str">
        <f>IF(B917&lt;&gt;"",IF(INDEX(ctrlage,B917)=TRUE,Lieferung!$B$15-(YEAR(INDEX(pgebdat,B917))),""),"")</f>
        <v/>
      </c>
      <c r="O917" s="115"/>
      <c r="P917" s="113"/>
      <c r="Q917" s="116"/>
      <c r="R917" s="149"/>
      <c r="S917" s="116"/>
      <c r="T917" s="116"/>
      <c r="U917" s="116"/>
      <c r="V917" s="113"/>
      <c r="W917" s="155" t="str">
        <f t="shared" si="329"/>
        <v/>
      </c>
      <c r="X917" s="26" t="str">
        <f t="shared" si="308"/>
        <v/>
      </c>
      <c r="Y917" s="26" t="str">
        <f t="shared" si="309"/>
        <v/>
      </c>
      <c r="Z917" s="26" t="str">
        <f t="shared" si="310"/>
        <v/>
      </c>
      <c r="AA917" s="26" t="str">
        <f t="shared" si="311"/>
        <v/>
      </c>
      <c r="AB917" s="26" t="str">
        <f t="shared" si="312"/>
        <v/>
      </c>
      <c r="AC917" s="26" t="str">
        <f t="shared" si="313"/>
        <v/>
      </c>
      <c r="AD917" s="26" t="str">
        <f>IF(OR(ISBLANK(U917),ISBLANK(Q917),U917="-"),"",IF(ISNA(MATCH(U917,libtwolang,0)),FALSE,IF(AND(Z917=TRUE,INDEX(codetform,MATCH(Qualifikation!Q917,libtform,0))&gt;=10311000,INDEX(codetform,MATCH(Qualifikation!Q917,libtform,0))&lt;=10319900),IF(AND(INDEX(codetwolang,MATCH(Qualifikation!U917,libtwolang,0))&gt;=1,INDEX(codetwolang,MATCH(Qualifikation!U917,libtwolang,0))&lt;=999),TRUE,FALSE),IF(AND(INDEX(codetwolang,MATCH(Qualifikation!U917,libtwolang,0))&gt;=10,INDEX(codetwolang,MATCH(Qualifikation!U917,libtwolang,0))&lt;=99),FALSE,TRUE))))</f>
        <v/>
      </c>
      <c r="AE917" s="26" t="str">
        <f t="shared" si="327"/>
        <v/>
      </c>
      <c r="AF917" s="62" t="str">
        <f t="shared" si="314"/>
        <v/>
      </c>
    </row>
    <row r="918" spans="1:32" x14ac:dyDescent="0.2">
      <c r="A918" s="46" t="str">
        <f t="shared" si="328"/>
        <v/>
      </c>
      <c r="B918" s="46" t="str">
        <f t="shared" si="315"/>
        <v/>
      </c>
      <c r="C918" s="71" t="str">
        <f t="shared" si="316"/>
        <v/>
      </c>
      <c r="D918" s="62" t="str">
        <f t="shared" si="317"/>
        <v/>
      </c>
      <c r="E918" s="62" t="str">
        <f t="shared" si="318"/>
        <v/>
      </c>
      <c r="F918" s="72" t="str">
        <f t="shared" si="319"/>
        <v/>
      </c>
      <c r="G918" s="72" t="str">
        <f t="shared" si="320"/>
        <v/>
      </c>
      <c r="H918" s="63" t="str">
        <f t="shared" si="321"/>
        <v/>
      </c>
      <c r="I918" s="63" t="str">
        <f t="shared" si="322"/>
        <v/>
      </c>
      <c r="J918" s="70" t="str">
        <f t="shared" si="323"/>
        <v/>
      </c>
      <c r="K918" s="70" t="str">
        <f t="shared" si="324"/>
        <v/>
      </c>
      <c r="L918" s="122" t="str">
        <f t="shared" si="325"/>
        <v/>
      </c>
      <c r="M918" s="122" t="str">
        <f t="shared" si="326"/>
        <v/>
      </c>
      <c r="N918" s="121" t="str">
        <f>IF(B918&lt;&gt;"",IF(INDEX(ctrlage,B918)=TRUE,Lieferung!$B$15-(YEAR(INDEX(pgebdat,B918))),""),"")</f>
        <v/>
      </c>
      <c r="O918" s="115"/>
      <c r="P918" s="113"/>
      <c r="Q918" s="116"/>
      <c r="R918" s="149"/>
      <c r="S918" s="116"/>
      <c r="T918" s="116"/>
      <c r="U918" s="116"/>
      <c r="V918" s="113"/>
      <c r="W918" s="155" t="str">
        <f t="shared" si="329"/>
        <v/>
      </c>
      <c r="X918" s="26" t="str">
        <f t="shared" si="308"/>
        <v/>
      </c>
      <c r="Y918" s="26" t="str">
        <f t="shared" si="309"/>
        <v/>
      </c>
      <c r="Z918" s="26" t="str">
        <f t="shared" si="310"/>
        <v/>
      </c>
      <c r="AA918" s="26" t="str">
        <f t="shared" si="311"/>
        <v/>
      </c>
      <c r="AB918" s="26" t="str">
        <f t="shared" si="312"/>
        <v/>
      </c>
      <c r="AC918" s="26" t="str">
        <f t="shared" si="313"/>
        <v/>
      </c>
      <c r="AD918" s="26" t="str">
        <f>IF(OR(ISBLANK(U918),ISBLANK(Q918),U918="-"),"",IF(ISNA(MATCH(U918,libtwolang,0)),FALSE,IF(AND(Z918=TRUE,INDEX(codetform,MATCH(Qualifikation!Q918,libtform,0))&gt;=10311000,INDEX(codetform,MATCH(Qualifikation!Q918,libtform,0))&lt;=10319900),IF(AND(INDEX(codetwolang,MATCH(Qualifikation!U918,libtwolang,0))&gt;=1,INDEX(codetwolang,MATCH(Qualifikation!U918,libtwolang,0))&lt;=999),TRUE,FALSE),IF(AND(INDEX(codetwolang,MATCH(Qualifikation!U918,libtwolang,0))&gt;=10,INDEX(codetwolang,MATCH(Qualifikation!U918,libtwolang,0))&lt;=99),FALSE,TRUE))))</f>
        <v/>
      </c>
      <c r="AE918" s="26" t="str">
        <f t="shared" si="327"/>
        <v/>
      </c>
      <c r="AF918" s="62" t="str">
        <f t="shared" si="314"/>
        <v/>
      </c>
    </row>
    <row r="919" spans="1:32" x14ac:dyDescent="0.2">
      <c r="A919" s="46" t="str">
        <f t="shared" si="328"/>
        <v/>
      </c>
      <c r="B919" s="46" t="str">
        <f t="shared" si="315"/>
        <v/>
      </c>
      <c r="C919" s="71" t="str">
        <f t="shared" si="316"/>
        <v/>
      </c>
      <c r="D919" s="62" t="str">
        <f t="shared" si="317"/>
        <v/>
      </c>
      <c r="E919" s="62" t="str">
        <f t="shared" si="318"/>
        <v/>
      </c>
      <c r="F919" s="72" t="str">
        <f t="shared" si="319"/>
        <v/>
      </c>
      <c r="G919" s="72" t="str">
        <f t="shared" si="320"/>
        <v/>
      </c>
      <c r="H919" s="63" t="str">
        <f t="shared" si="321"/>
        <v/>
      </c>
      <c r="I919" s="63" t="str">
        <f t="shared" si="322"/>
        <v/>
      </c>
      <c r="J919" s="70" t="str">
        <f t="shared" si="323"/>
        <v/>
      </c>
      <c r="K919" s="70" t="str">
        <f t="shared" si="324"/>
        <v/>
      </c>
      <c r="L919" s="122" t="str">
        <f t="shared" si="325"/>
        <v/>
      </c>
      <c r="M919" s="122" t="str">
        <f t="shared" si="326"/>
        <v/>
      </c>
      <c r="N919" s="121" t="str">
        <f>IF(B919&lt;&gt;"",IF(INDEX(ctrlage,B919)=TRUE,Lieferung!$B$15-(YEAR(INDEX(pgebdat,B919))),""),"")</f>
        <v/>
      </c>
      <c r="O919" s="115"/>
      <c r="P919" s="113"/>
      <c r="Q919" s="116"/>
      <c r="R919" s="149"/>
      <c r="S919" s="116"/>
      <c r="T919" s="116"/>
      <c r="U919" s="116"/>
      <c r="V919" s="113"/>
      <c r="W919" s="155" t="str">
        <f t="shared" si="329"/>
        <v/>
      </c>
      <c r="X919" s="26" t="str">
        <f t="shared" si="308"/>
        <v/>
      </c>
      <c r="Y919" s="26" t="str">
        <f t="shared" si="309"/>
        <v/>
      </c>
      <c r="Z919" s="26" t="str">
        <f t="shared" si="310"/>
        <v/>
      </c>
      <c r="AA919" s="26" t="str">
        <f t="shared" si="311"/>
        <v/>
      </c>
      <c r="AB919" s="26" t="str">
        <f t="shared" si="312"/>
        <v/>
      </c>
      <c r="AC919" s="26" t="str">
        <f t="shared" si="313"/>
        <v/>
      </c>
      <c r="AD919" s="26" t="str">
        <f>IF(OR(ISBLANK(U919),ISBLANK(Q919),U919="-"),"",IF(ISNA(MATCH(U919,libtwolang,0)),FALSE,IF(AND(Z919=TRUE,INDEX(codetform,MATCH(Qualifikation!Q919,libtform,0))&gt;=10311000,INDEX(codetform,MATCH(Qualifikation!Q919,libtform,0))&lt;=10319900),IF(AND(INDEX(codetwolang,MATCH(Qualifikation!U919,libtwolang,0))&gt;=1,INDEX(codetwolang,MATCH(Qualifikation!U919,libtwolang,0))&lt;=999),TRUE,FALSE),IF(AND(INDEX(codetwolang,MATCH(Qualifikation!U919,libtwolang,0))&gt;=10,INDEX(codetwolang,MATCH(Qualifikation!U919,libtwolang,0))&lt;=99),FALSE,TRUE))))</f>
        <v/>
      </c>
      <c r="AE919" s="26" t="str">
        <f t="shared" si="327"/>
        <v/>
      </c>
      <c r="AF919" s="62" t="str">
        <f t="shared" si="314"/>
        <v/>
      </c>
    </row>
    <row r="920" spans="1:32" x14ac:dyDescent="0.2">
      <c r="A920" s="46" t="str">
        <f t="shared" si="328"/>
        <v/>
      </c>
      <c r="B920" s="46" t="str">
        <f t="shared" si="315"/>
        <v/>
      </c>
      <c r="C920" s="71" t="str">
        <f t="shared" si="316"/>
        <v/>
      </c>
      <c r="D920" s="62" t="str">
        <f t="shared" si="317"/>
        <v/>
      </c>
      <c r="E920" s="62" t="str">
        <f t="shared" si="318"/>
        <v/>
      </c>
      <c r="F920" s="72" t="str">
        <f t="shared" si="319"/>
        <v/>
      </c>
      <c r="G920" s="72" t="str">
        <f t="shared" si="320"/>
        <v/>
      </c>
      <c r="H920" s="63" t="str">
        <f t="shared" si="321"/>
        <v/>
      </c>
      <c r="I920" s="63" t="str">
        <f t="shared" si="322"/>
        <v/>
      </c>
      <c r="J920" s="70" t="str">
        <f t="shared" si="323"/>
        <v/>
      </c>
      <c r="K920" s="70" t="str">
        <f t="shared" si="324"/>
        <v/>
      </c>
      <c r="L920" s="122" t="str">
        <f t="shared" si="325"/>
        <v/>
      </c>
      <c r="M920" s="122" t="str">
        <f t="shared" si="326"/>
        <v/>
      </c>
      <c r="N920" s="121" t="str">
        <f>IF(B920&lt;&gt;"",IF(INDEX(ctrlage,B920)=TRUE,Lieferung!$B$15-(YEAR(INDEX(pgebdat,B920))),""),"")</f>
        <v/>
      </c>
      <c r="O920" s="115"/>
      <c r="P920" s="113"/>
      <c r="Q920" s="116"/>
      <c r="R920" s="149"/>
      <c r="S920" s="116"/>
      <c r="T920" s="116"/>
      <c r="U920" s="116"/>
      <c r="V920" s="113"/>
      <c r="W920" s="155" t="str">
        <f t="shared" si="329"/>
        <v/>
      </c>
      <c r="X920" s="26" t="str">
        <f t="shared" si="308"/>
        <v/>
      </c>
      <c r="Y920" s="26" t="str">
        <f t="shared" si="309"/>
        <v/>
      </c>
      <c r="Z920" s="26" t="str">
        <f t="shared" si="310"/>
        <v/>
      </c>
      <c r="AA920" s="26" t="str">
        <f t="shared" si="311"/>
        <v/>
      </c>
      <c r="AB920" s="26" t="str">
        <f t="shared" si="312"/>
        <v/>
      </c>
      <c r="AC920" s="26" t="str">
        <f t="shared" si="313"/>
        <v/>
      </c>
      <c r="AD920" s="26" t="str">
        <f>IF(OR(ISBLANK(U920),ISBLANK(Q920),U920="-"),"",IF(ISNA(MATCH(U920,libtwolang,0)),FALSE,IF(AND(Z920=TRUE,INDEX(codetform,MATCH(Qualifikation!Q920,libtform,0))&gt;=10311000,INDEX(codetform,MATCH(Qualifikation!Q920,libtform,0))&lt;=10319900),IF(AND(INDEX(codetwolang,MATCH(Qualifikation!U920,libtwolang,0))&gt;=1,INDEX(codetwolang,MATCH(Qualifikation!U920,libtwolang,0))&lt;=999),TRUE,FALSE),IF(AND(INDEX(codetwolang,MATCH(Qualifikation!U920,libtwolang,0))&gt;=10,INDEX(codetwolang,MATCH(Qualifikation!U920,libtwolang,0))&lt;=99),FALSE,TRUE))))</f>
        <v/>
      </c>
      <c r="AE920" s="26" t="str">
        <f t="shared" si="327"/>
        <v/>
      </c>
      <c r="AF920" s="62" t="str">
        <f t="shared" si="314"/>
        <v/>
      </c>
    </row>
    <row r="921" spans="1:32" x14ac:dyDescent="0.2">
      <c r="A921" s="46" t="str">
        <f t="shared" si="328"/>
        <v/>
      </c>
      <c r="B921" s="46" t="str">
        <f t="shared" si="315"/>
        <v/>
      </c>
      <c r="C921" s="71" t="str">
        <f t="shared" si="316"/>
        <v/>
      </c>
      <c r="D921" s="62" t="str">
        <f t="shared" si="317"/>
        <v/>
      </c>
      <c r="E921" s="62" t="str">
        <f t="shared" si="318"/>
        <v/>
      </c>
      <c r="F921" s="72" t="str">
        <f t="shared" si="319"/>
        <v/>
      </c>
      <c r="G921" s="72" t="str">
        <f t="shared" si="320"/>
        <v/>
      </c>
      <c r="H921" s="63" t="str">
        <f t="shared" si="321"/>
        <v/>
      </c>
      <c r="I921" s="63" t="str">
        <f t="shared" si="322"/>
        <v/>
      </c>
      <c r="J921" s="70" t="str">
        <f t="shared" si="323"/>
        <v/>
      </c>
      <c r="K921" s="70" t="str">
        <f t="shared" si="324"/>
        <v/>
      </c>
      <c r="L921" s="122" t="str">
        <f t="shared" si="325"/>
        <v/>
      </c>
      <c r="M921" s="122" t="str">
        <f t="shared" si="326"/>
        <v/>
      </c>
      <c r="N921" s="121" t="str">
        <f>IF(B921&lt;&gt;"",IF(INDEX(ctrlage,B921)=TRUE,Lieferung!$B$15-(YEAR(INDEX(pgebdat,B921))),""),"")</f>
        <v/>
      </c>
      <c r="O921" s="115"/>
      <c r="P921" s="113"/>
      <c r="Q921" s="116"/>
      <c r="R921" s="149"/>
      <c r="S921" s="116"/>
      <c r="T921" s="116"/>
      <c r="U921" s="116"/>
      <c r="V921" s="113"/>
      <c r="W921" s="155" t="str">
        <f t="shared" si="329"/>
        <v/>
      </c>
      <c r="X921" s="26" t="str">
        <f t="shared" si="308"/>
        <v/>
      </c>
      <c r="Y921" s="26" t="str">
        <f t="shared" si="309"/>
        <v/>
      </c>
      <c r="Z921" s="26" t="str">
        <f t="shared" si="310"/>
        <v/>
      </c>
      <c r="AA921" s="26" t="str">
        <f t="shared" si="311"/>
        <v/>
      </c>
      <c r="AB921" s="26" t="str">
        <f t="shared" si="312"/>
        <v/>
      </c>
      <c r="AC921" s="26" t="str">
        <f t="shared" si="313"/>
        <v/>
      </c>
      <c r="AD921" s="26" t="str">
        <f>IF(OR(ISBLANK(U921),ISBLANK(Q921),U921="-"),"",IF(ISNA(MATCH(U921,libtwolang,0)),FALSE,IF(AND(Z921=TRUE,INDEX(codetform,MATCH(Qualifikation!Q921,libtform,0))&gt;=10311000,INDEX(codetform,MATCH(Qualifikation!Q921,libtform,0))&lt;=10319900),IF(AND(INDEX(codetwolang,MATCH(Qualifikation!U921,libtwolang,0))&gt;=1,INDEX(codetwolang,MATCH(Qualifikation!U921,libtwolang,0))&lt;=999),TRUE,FALSE),IF(AND(INDEX(codetwolang,MATCH(Qualifikation!U921,libtwolang,0))&gt;=10,INDEX(codetwolang,MATCH(Qualifikation!U921,libtwolang,0))&lt;=99),FALSE,TRUE))))</f>
        <v/>
      </c>
      <c r="AE921" s="26" t="str">
        <f t="shared" si="327"/>
        <v/>
      </c>
      <c r="AF921" s="62" t="str">
        <f t="shared" si="314"/>
        <v/>
      </c>
    </row>
    <row r="922" spans="1:32" x14ac:dyDescent="0.2">
      <c r="A922" s="46" t="str">
        <f t="shared" si="328"/>
        <v/>
      </c>
      <c r="B922" s="46" t="str">
        <f t="shared" si="315"/>
        <v/>
      </c>
      <c r="C922" s="71" t="str">
        <f t="shared" si="316"/>
        <v/>
      </c>
      <c r="D922" s="62" t="str">
        <f t="shared" si="317"/>
        <v/>
      </c>
      <c r="E922" s="62" t="str">
        <f t="shared" si="318"/>
        <v/>
      </c>
      <c r="F922" s="72" t="str">
        <f t="shared" si="319"/>
        <v/>
      </c>
      <c r="G922" s="72" t="str">
        <f t="shared" si="320"/>
        <v/>
      </c>
      <c r="H922" s="63" t="str">
        <f t="shared" si="321"/>
        <v/>
      </c>
      <c r="I922" s="63" t="str">
        <f t="shared" si="322"/>
        <v/>
      </c>
      <c r="J922" s="70" t="str">
        <f t="shared" si="323"/>
        <v/>
      </c>
      <c r="K922" s="70" t="str">
        <f t="shared" si="324"/>
        <v/>
      </c>
      <c r="L922" s="122" t="str">
        <f t="shared" si="325"/>
        <v/>
      </c>
      <c r="M922" s="122" t="str">
        <f t="shared" si="326"/>
        <v/>
      </c>
      <c r="N922" s="121" t="str">
        <f>IF(B922&lt;&gt;"",IF(INDEX(ctrlage,B922)=TRUE,Lieferung!$B$15-(YEAR(INDEX(pgebdat,B922))),""),"")</f>
        <v/>
      </c>
      <c r="O922" s="115"/>
      <c r="P922" s="113"/>
      <c r="Q922" s="116"/>
      <c r="R922" s="149"/>
      <c r="S922" s="116"/>
      <c r="T922" s="116"/>
      <c r="U922" s="116"/>
      <c r="V922" s="113"/>
      <c r="W922" s="155" t="str">
        <f t="shared" si="329"/>
        <v/>
      </c>
      <c r="X922" s="26" t="str">
        <f t="shared" si="308"/>
        <v/>
      </c>
      <c r="Y922" s="26" t="str">
        <f t="shared" si="309"/>
        <v/>
      </c>
      <c r="Z922" s="26" t="str">
        <f t="shared" si="310"/>
        <v/>
      </c>
      <c r="AA922" s="26" t="str">
        <f t="shared" si="311"/>
        <v/>
      </c>
      <c r="AB922" s="26" t="str">
        <f t="shared" si="312"/>
        <v/>
      </c>
      <c r="AC922" s="26" t="str">
        <f t="shared" si="313"/>
        <v/>
      </c>
      <c r="AD922" s="26" t="str">
        <f>IF(OR(ISBLANK(U922),ISBLANK(Q922),U922="-"),"",IF(ISNA(MATCH(U922,libtwolang,0)),FALSE,IF(AND(Z922=TRUE,INDEX(codetform,MATCH(Qualifikation!Q922,libtform,0))&gt;=10311000,INDEX(codetform,MATCH(Qualifikation!Q922,libtform,0))&lt;=10319900),IF(AND(INDEX(codetwolang,MATCH(Qualifikation!U922,libtwolang,0))&gt;=1,INDEX(codetwolang,MATCH(Qualifikation!U922,libtwolang,0))&lt;=999),TRUE,FALSE),IF(AND(INDEX(codetwolang,MATCH(Qualifikation!U922,libtwolang,0))&gt;=10,INDEX(codetwolang,MATCH(Qualifikation!U922,libtwolang,0))&lt;=99),FALSE,TRUE))))</f>
        <v/>
      </c>
      <c r="AE922" s="26" t="str">
        <f t="shared" si="327"/>
        <v/>
      </c>
      <c r="AF922" s="62" t="str">
        <f t="shared" si="314"/>
        <v/>
      </c>
    </row>
    <row r="923" spans="1:32" x14ac:dyDescent="0.2">
      <c r="A923" s="46" t="str">
        <f t="shared" si="328"/>
        <v/>
      </c>
      <c r="B923" s="46" t="str">
        <f t="shared" si="315"/>
        <v/>
      </c>
      <c r="C923" s="71" t="str">
        <f t="shared" si="316"/>
        <v/>
      </c>
      <c r="D923" s="62" t="str">
        <f t="shared" si="317"/>
        <v/>
      </c>
      <c r="E923" s="62" t="str">
        <f t="shared" si="318"/>
        <v/>
      </c>
      <c r="F923" s="72" t="str">
        <f t="shared" si="319"/>
        <v/>
      </c>
      <c r="G923" s="72" t="str">
        <f t="shared" si="320"/>
        <v/>
      </c>
      <c r="H923" s="63" t="str">
        <f t="shared" si="321"/>
        <v/>
      </c>
      <c r="I923" s="63" t="str">
        <f t="shared" si="322"/>
        <v/>
      </c>
      <c r="J923" s="70" t="str">
        <f t="shared" si="323"/>
        <v/>
      </c>
      <c r="K923" s="70" t="str">
        <f t="shared" si="324"/>
        <v/>
      </c>
      <c r="L923" s="122" t="str">
        <f t="shared" si="325"/>
        <v/>
      </c>
      <c r="M923" s="122" t="str">
        <f t="shared" si="326"/>
        <v/>
      </c>
      <c r="N923" s="121" t="str">
        <f>IF(B923&lt;&gt;"",IF(INDEX(ctrlage,B923)=TRUE,Lieferung!$B$15-(YEAR(INDEX(pgebdat,B923))),""),"")</f>
        <v/>
      </c>
      <c r="O923" s="115"/>
      <c r="P923" s="113"/>
      <c r="Q923" s="116"/>
      <c r="R923" s="149"/>
      <c r="S923" s="116"/>
      <c r="T923" s="116"/>
      <c r="U923" s="116"/>
      <c r="V923" s="113"/>
      <c r="W923" s="155" t="str">
        <f t="shared" si="329"/>
        <v/>
      </c>
      <c r="X923" s="26" t="str">
        <f t="shared" si="308"/>
        <v/>
      </c>
      <c r="Y923" s="26" t="str">
        <f t="shared" si="309"/>
        <v/>
      </c>
      <c r="Z923" s="26" t="str">
        <f t="shared" si="310"/>
        <v/>
      </c>
      <c r="AA923" s="26" t="str">
        <f t="shared" si="311"/>
        <v/>
      </c>
      <c r="AB923" s="26" t="str">
        <f t="shared" si="312"/>
        <v/>
      </c>
      <c r="AC923" s="26" t="str">
        <f t="shared" si="313"/>
        <v/>
      </c>
      <c r="AD923" s="26" t="str">
        <f>IF(OR(ISBLANK(U923),ISBLANK(Q923),U923="-"),"",IF(ISNA(MATCH(U923,libtwolang,0)),FALSE,IF(AND(Z923=TRUE,INDEX(codetform,MATCH(Qualifikation!Q923,libtform,0))&gt;=10311000,INDEX(codetform,MATCH(Qualifikation!Q923,libtform,0))&lt;=10319900),IF(AND(INDEX(codetwolang,MATCH(Qualifikation!U923,libtwolang,0))&gt;=1,INDEX(codetwolang,MATCH(Qualifikation!U923,libtwolang,0))&lt;=999),TRUE,FALSE),IF(AND(INDEX(codetwolang,MATCH(Qualifikation!U923,libtwolang,0))&gt;=10,INDEX(codetwolang,MATCH(Qualifikation!U923,libtwolang,0))&lt;=99),FALSE,TRUE))))</f>
        <v/>
      </c>
      <c r="AE923" s="26" t="str">
        <f t="shared" si="327"/>
        <v/>
      </c>
      <c r="AF923" s="62" t="str">
        <f t="shared" si="314"/>
        <v/>
      </c>
    </row>
    <row r="924" spans="1:32" x14ac:dyDescent="0.2">
      <c r="A924" s="46" t="str">
        <f t="shared" si="328"/>
        <v/>
      </c>
      <c r="B924" s="46" t="str">
        <f t="shared" si="315"/>
        <v/>
      </c>
      <c r="C924" s="71" t="str">
        <f t="shared" si="316"/>
        <v/>
      </c>
      <c r="D924" s="62" t="str">
        <f t="shared" si="317"/>
        <v/>
      </c>
      <c r="E924" s="62" t="str">
        <f t="shared" si="318"/>
        <v/>
      </c>
      <c r="F924" s="72" t="str">
        <f t="shared" si="319"/>
        <v/>
      </c>
      <c r="G924" s="72" t="str">
        <f t="shared" si="320"/>
        <v/>
      </c>
      <c r="H924" s="63" t="str">
        <f t="shared" si="321"/>
        <v/>
      </c>
      <c r="I924" s="63" t="str">
        <f t="shared" si="322"/>
        <v/>
      </c>
      <c r="J924" s="70" t="str">
        <f t="shared" si="323"/>
        <v/>
      </c>
      <c r="K924" s="70" t="str">
        <f t="shared" si="324"/>
        <v/>
      </c>
      <c r="L924" s="122" t="str">
        <f t="shared" si="325"/>
        <v/>
      </c>
      <c r="M924" s="122" t="str">
        <f t="shared" si="326"/>
        <v/>
      </c>
      <c r="N924" s="121" t="str">
        <f>IF(B924&lt;&gt;"",IF(INDEX(ctrlage,B924)=TRUE,Lieferung!$B$15-(YEAR(INDEX(pgebdat,B924))),""),"")</f>
        <v/>
      </c>
      <c r="O924" s="115"/>
      <c r="P924" s="113"/>
      <c r="Q924" s="116"/>
      <c r="R924" s="149"/>
      <c r="S924" s="116"/>
      <c r="T924" s="116"/>
      <c r="U924" s="116"/>
      <c r="V924" s="113"/>
      <c r="W924" s="155" t="str">
        <f t="shared" si="329"/>
        <v/>
      </c>
      <c r="X924" s="26" t="str">
        <f t="shared" si="308"/>
        <v/>
      </c>
      <c r="Y924" s="26" t="str">
        <f t="shared" si="309"/>
        <v/>
      </c>
      <c r="Z924" s="26" t="str">
        <f t="shared" si="310"/>
        <v/>
      </c>
      <c r="AA924" s="26" t="str">
        <f t="shared" si="311"/>
        <v/>
      </c>
      <c r="AB924" s="26" t="str">
        <f t="shared" si="312"/>
        <v/>
      </c>
      <c r="AC924" s="26" t="str">
        <f t="shared" si="313"/>
        <v/>
      </c>
      <c r="AD924" s="26" t="str">
        <f>IF(OR(ISBLANK(U924),ISBLANK(Q924),U924="-"),"",IF(ISNA(MATCH(U924,libtwolang,0)),FALSE,IF(AND(Z924=TRUE,INDEX(codetform,MATCH(Qualifikation!Q924,libtform,0))&gt;=10311000,INDEX(codetform,MATCH(Qualifikation!Q924,libtform,0))&lt;=10319900),IF(AND(INDEX(codetwolang,MATCH(Qualifikation!U924,libtwolang,0))&gt;=1,INDEX(codetwolang,MATCH(Qualifikation!U924,libtwolang,0))&lt;=999),TRUE,FALSE),IF(AND(INDEX(codetwolang,MATCH(Qualifikation!U924,libtwolang,0))&gt;=10,INDEX(codetwolang,MATCH(Qualifikation!U924,libtwolang,0))&lt;=99),FALSE,TRUE))))</f>
        <v/>
      </c>
      <c r="AE924" s="26" t="str">
        <f t="shared" si="327"/>
        <v/>
      </c>
      <c r="AF924" s="62" t="str">
        <f t="shared" si="314"/>
        <v/>
      </c>
    </row>
    <row r="925" spans="1:32" x14ac:dyDescent="0.2">
      <c r="A925" s="46" t="str">
        <f t="shared" si="328"/>
        <v/>
      </c>
      <c r="B925" s="46" t="str">
        <f t="shared" si="315"/>
        <v/>
      </c>
      <c r="C925" s="71" t="str">
        <f t="shared" si="316"/>
        <v/>
      </c>
      <c r="D925" s="62" t="str">
        <f t="shared" si="317"/>
        <v/>
      </c>
      <c r="E925" s="62" t="str">
        <f t="shared" si="318"/>
        <v/>
      </c>
      <c r="F925" s="72" t="str">
        <f t="shared" si="319"/>
        <v/>
      </c>
      <c r="G925" s="72" t="str">
        <f t="shared" si="320"/>
        <v/>
      </c>
      <c r="H925" s="63" t="str">
        <f t="shared" si="321"/>
        <v/>
      </c>
      <c r="I925" s="63" t="str">
        <f t="shared" si="322"/>
        <v/>
      </c>
      <c r="J925" s="70" t="str">
        <f t="shared" si="323"/>
        <v/>
      </c>
      <c r="K925" s="70" t="str">
        <f t="shared" si="324"/>
        <v/>
      </c>
      <c r="L925" s="122" t="str">
        <f t="shared" si="325"/>
        <v/>
      </c>
      <c r="M925" s="122" t="str">
        <f t="shared" si="326"/>
        <v/>
      </c>
      <c r="N925" s="121" t="str">
        <f>IF(B925&lt;&gt;"",IF(INDEX(ctrlage,B925)=TRUE,Lieferung!$B$15-(YEAR(INDEX(pgebdat,B925))),""),"")</f>
        <v/>
      </c>
      <c r="O925" s="115"/>
      <c r="P925" s="113"/>
      <c r="Q925" s="116"/>
      <c r="R925" s="149"/>
      <c r="S925" s="116"/>
      <c r="T925" s="116"/>
      <c r="U925" s="116"/>
      <c r="V925" s="113"/>
      <c r="W925" s="155" t="str">
        <f t="shared" si="329"/>
        <v/>
      </c>
      <c r="X925" s="26" t="str">
        <f t="shared" si="308"/>
        <v/>
      </c>
      <c r="Y925" s="26" t="str">
        <f t="shared" si="309"/>
        <v/>
      </c>
      <c r="Z925" s="26" t="str">
        <f t="shared" si="310"/>
        <v/>
      </c>
      <c r="AA925" s="26" t="str">
        <f t="shared" si="311"/>
        <v/>
      </c>
      <c r="AB925" s="26" t="str">
        <f t="shared" si="312"/>
        <v/>
      </c>
      <c r="AC925" s="26" t="str">
        <f t="shared" si="313"/>
        <v/>
      </c>
      <c r="AD925" s="26" t="str">
        <f>IF(OR(ISBLANK(U925),ISBLANK(Q925),U925="-"),"",IF(ISNA(MATCH(U925,libtwolang,0)),FALSE,IF(AND(Z925=TRUE,INDEX(codetform,MATCH(Qualifikation!Q925,libtform,0))&gt;=10311000,INDEX(codetform,MATCH(Qualifikation!Q925,libtform,0))&lt;=10319900),IF(AND(INDEX(codetwolang,MATCH(Qualifikation!U925,libtwolang,0))&gt;=1,INDEX(codetwolang,MATCH(Qualifikation!U925,libtwolang,0))&lt;=999),TRUE,FALSE),IF(AND(INDEX(codetwolang,MATCH(Qualifikation!U925,libtwolang,0))&gt;=10,INDEX(codetwolang,MATCH(Qualifikation!U925,libtwolang,0))&lt;=99),FALSE,TRUE))))</f>
        <v/>
      </c>
      <c r="AE925" s="26" t="str">
        <f t="shared" si="327"/>
        <v/>
      </c>
      <c r="AF925" s="62" t="str">
        <f t="shared" si="314"/>
        <v/>
      </c>
    </row>
    <row r="926" spans="1:32" x14ac:dyDescent="0.2">
      <c r="A926" s="46" t="str">
        <f t="shared" si="328"/>
        <v/>
      </c>
      <c r="B926" s="46" t="str">
        <f t="shared" si="315"/>
        <v/>
      </c>
      <c r="C926" s="71" t="str">
        <f t="shared" si="316"/>
        <v/>
      </c>
      <c r="D926" s="62" t="str">
        <f t="shared" si="317"/>
        <v/>
      </c>
      <c r="E926" s="62" t="str">
        <f t="shared" si="318"/>
        <v/>
      </c>
      <c r="F926" s="72" t="str">
        <f t="shared" si="319"/>
        <v/>
      </c>
      <c r="G926" s="72" t="str">
        <f t="shared" si="320"/>
        <v/>
      </c>
      <c r="H926" s="63" t="str">
        <f t="shared" si="321"/>
        <v/>
      </c>
      <c r="I926" s="63" t="str">
        <f t="shared" si="322"/>
        <v/>
      </c>
      <c r="J926" s="70" t="str">
        <f t="shared" si="323"/>
        <v/>
      </c>
      <c r="K926" s="70" t="str">
        <f t="shared" si="324"/>
        <v/>
      </c>
      <c r="L926" s="122" t="str">
        <f t="shared" si="325"/>
        <v/>
      </c>
      <c r="M926" s="122" t="str">
        <f t="shared" si="326"/>
        <v/>
      </c>
      <c r="N926" s="121" t="str">
        <f>IF(B926&lt;&gt;"",IF(INDEX(ctrlage,B926)=TRUE,Lieferung!$B$15-(YEAR(INDEX(pgebdat,B926))),""),"")</f>
        <v/>
      </c>
      <c r="O926" s="115"/>
      <c r="P926" s="113"/>
      <c r="Q926" s="116"/>
      <c r="R926" s="149"/>
      <c r="S926" s="116"/>
      <c r="T926" s="116"/>
      <c r="U926" s="116"/>
      <c r="V926" s="113"/>
      <c r="W926" s="155" t="str">
        <f t="shared" si="329"/>
        <v/>
      </c>
      <c r="X926" s="26" t="str">
        <f t="shared" si="308"/>
        <v/>
      </c>
      <c r="Y926" s="26" t="str">
        <f t="shared" si="309"/>
        <v/>
      </c>
      <c r="Z926" s="26" t="str">
        <f t="shared" si="310"/>
        <v/>
      </c>
      <c r="AA926" s="26" t="str">
        <f t="shared" si="311"/>
        <v/>
      </c>
      <c r="AB926" s="26" t="str">
        <f t="shared" si="312"/>
        <v/>
      </c>
      <c r="AC926" s="26" t="str">
        <f t="shared" si="313"/>
        <v/>
      </c>
      <c r="AD926" s="26" t="str">
        <f>IF(OR(ISBLANK(U926),ISBLANK(Q926),U926="-"),"",IF(ISNA(MATCH(U926,libtwolang,0)),FALSE,IF(AND(Z926=TRUE,INDEX(codetform,MATCH(Qualifikation!Q926,libtform,0))&gt;=10311000,INDEX(codetform,MATCH(Qualifikation!Q926,libtform,0))&lt;=10319900),IF(AND(INDEX(codetwolang,MATCH(Qualifikation!U926,libtwolang,0))&gt;=1,INDEX(codetwolang,MATCH(Qualifikation!U926,libtwolang,0))&lt;=999),TRUE,FALSE),IF(AND(INDEX(codetwolang,MATCH(Qualifikation!U926,libtwolang,0))&gt;=10,INDEX(codetwolang,MATCH(Qualifikation!U926,libtwolang,0))&lt;=99),FALSE,TRUE))))</f>
        <v/>
      </c>
      <c r="AE926" s="26" t="str">
        <f t="shared" si="327"/>
        <v/>
      </c>
      <c r="AF926" s="62" t="str">
        <f t="shared" si="314"/>
        <v/>
      </c>
    </row>
    <row r="927" spans="1:32" x14ac:dyDescent="0.2">
      <c r="A927" s="46" t="str">
        <f t="shared" si="328"/>
        <v/>
      </c>
      <c r="B927" s="46" t="str">
        <f t="shared" si="315"/>
        <v/>
      </c>
      <c r="C927" s="71" t="str">
        <f t="shared" si="316"/>
        <v/>
      </c>
      <c r="D927" s="62" t="str">
        <f t="shared" si="317"/>
        <v/>
      </c>
      <c r="E927" s="62" t="str">
        <f t="shared" si="318"/>
        <v/>
      </c>
      <c r="F927" s="72" t="str">
        <f t="shared" si="319"/>
        <v/>
      </c>
      <c r="G927" s="72" t="str">
        <f t="shared" si="320"/>
        <v/>
      </c>
      <c r="H927" s="63" t="str">
        <f t="shared" si="321"/>
        <v/>
      </c>
      <c r="I927" s="63" t="str">
        <f t="shared" si="322"/>
        <v/>
      </c>
      <c r="J927" s="70" t="str">
        <f t="shared" si="323"/>
        <v/>
      </c>
      <c r="K927" s="70" t="str">
        <f t="shared" si="324"/>
        <v/>
      </c>
      <c r="L927" s="122" t="str">
        <f t="shared" si="325"/>
        <v/>
      </c>
      <c r="M927" s="122" t="str">
        <f t="shared" si="326"/>
        <v/>
      </c>
      <c r="N927" s="121" t="str">
        <f>IF(B927&lt;&gt;"",IF(INDEX(ctrlage,B927)=TRUE,Lieferung!$B$15-(YEAR(INDEX(pgebdat,B927))),""),"")</f>
        <v/>
      </c>
      <c r="O927" s="115"/>
      <c r="P927" s="113"/>
      <c r="Q927" s="116"/>
      <c r="R927" s="149"/>
      <c r="S927" s="116"/>
      <c r="T927" s="116"/>
      <c r="U927" s="116"/>
      <c r="V927" s="113"/>
      <c r="W927" s="155" t="str">
        <f t="shared" si="329"/>
        <v/>
      </c>
      <c r="X927" s="26" t="str">
        <f t="shared" si="308"/>
        <v/>
      </c>
      <c r="Y927" s="26" t="str">
        <f t="shared" si="309"/>
        <v/>
      </c>
      <c r="Z927" s="26" t="str">
        <f t="shared" si="310"/>
        <v/>
      </c>
      <c r="AA927" s="26" t="str">
        <f t="shared" si="311"/>
        <v/>
      </c>
      <c r="AB927" s="26" t="str">
        <f t="shared" si="312"/>
        <v/>
      </c>
      <c r="AC927" s="26" t="str">
        <f t="shared" si="313"/>
        <v/>
      </c>
      <c r="AD927" s="26" t="str">
        <f>IF(OR(ISBLANK(U927),ISBLANK(Q927),U927="-"),"",IF(ISNA(MATCH(U927,libtwolang,0)),FALSE,IF(AND(Z927=TRUE,INDEX(codetform,MATCH(Qualifikation!Q927,libtform,0))&gt;=10311000,INDEX(codetform,MATCH(Qualifikation!Q927,libtform,0))&lt;=10319900),IF(AND(INDEX(codetwolang,MATCH(Qualifikation!U927,libtwolang,0))&gt;=1,INDEX(codetwolang,MATCH(Qualifikation!U927,libtwolang,0))&lt;=999),TRUE,FALSE),IF(AND(INDEX(codetwolang,MATCH(Qualifikation!U927,libtwolang,0))&gt;=10,INDEX(codetwolang,MATCH(Qualifikation!U927,libtwolang,0))&lt;=99),FALSE,TRUE))))</f>
        <v/>
      </c>
      <c r="AE927" s="26" t="str">
        <f t="shared" si="327"/>
        <v/>
      </c>
      <c r="AF927" s="62" t="str">
        <f t="shared" si="314"/>
        <v/>
      </c>
    </row>
    <row r="928" spans="1:32" x14ac:dyDescent="0.2">
      <c r="A928" s="46" t="str">
        <f t="shared" si="328"/>
        <v/>
      </c>
      <c r="B928" s="46" t="str">
        <f t="shared" si="315"/>
        <v/>
      </c>
      <c r="C928" s="71" t="str">
        <f t="shared" si="316"/>
        <v/>
      </c>
      <c r="D928" s="62" t="str">
        <f t="shared" si="317"/>
        <v/>
      </c>
      <c r="E928" s="62" t="str">
        <f t="shared" si="318"/>
        <v/>
      </c>
      <c r="F928" s="72" t="str">
        <f t="shared" si="319"/>
        <v/>
      </c>
      <c r="G928" s="72" t="str">
        <f t="shared" si="320"/>
        <v/>
      </c>
      <c r="H928" s="63" t="str">
        <f t="shared" si="321"/>
        <v/>
      </c>
      <c r="I928" s="63" t="str">
        <f t="shared" si="322"/>
        <v/>
      </c>
      <c r="J928" s="70" t="str">
        <f t="shared" si="323"/>
        <v/>
      </c>
      <c r="K928" s="70" t="str">
        <f t="shared" si="324"/>
        <v/>
      </c>
      <c r="L928" s="122" t="str">
        <f t="shared" si="325"/>
        <v/>
      </c>
      <c r="M928" s="122" t="str">
        <f t="shared" si="326"/>
        <v/>
      </c>
      <c r="N928" s="121" t="str">
        <f>IF(B928&lt;&gt;"",IF(INDEX(ctrlage,B928)=TRUE,Lieferung!$B$15-(YEAR(INDEX(pgebdat,B928))),""),"")</f>
        <v/>
      </c>
      <c r="O928" s="115"/>
      <c r="P928" s="113"/>
      <c r="Q928" s="116"/>
      <c r="R928" s="149"/>
      <c r="S928" s="116"/>
      <c r="T928" s="116"/>
      <c r="U928" s="116"/>
      <c r="V928" s="113"/>
      <c r="W928" s="155" t="str">
        <f t="shared" si="329"/>
        <v/>
      </c>
      <c r="X928" s="26" t="str">
        <f t="shared" si="308"/>
        <v/>
      </c>
      <c r="Y928" s="26" t="str">
        <f t="shared" si="309"/>
        <v/>
      </c>
      <c r="Z928" s="26" t="str">
        <f t="shared" si="310"/>
        <v/>
      </c>
      <c r="AA928" s="26" t="str">
        <f t="shared" si="311"/>
        <v/>
      </c>
      <c r="AB928" s="26" t="str">
        <f t="shared" si="312"/>
        <v/>
      </c>
      <c r="AC928" s="26" t="str">
        <f t="shared" si="313"/>
        <v/>
      </c>
      <c r="AD928" s="26" t="str">
        <f>IF(OR(ISBLANK(U928),ISBLANK(Q928),U928="-"),"",IF(ISNA(MATCH(U928,libtwolang,0)),FALSE,IF(AND(Z928=TRUE,INDEX(codetform,MATCH(Qualifikation!Q928,libtform,0))&gt;=10311000,INDEX(codetform,MATCH(Qualifikation!Q928,libtform,0))&lt;=10319900),IF(AND(INDEX(codetwolang,MATCH(Qualifikation!U928,libtwolang,0))&gt;=1,INDEX(codetwolang,MATCH(Qualifikation!U928,libtwolang,0))&lt;=999),TRUE,FALSE),IF(AND(INDEX(codetwolang,MATCH(Qualifikation!U928,libtwolang,0))&gt;=10,INDEX(codetwolang,MATCH(Qualifikation!U928,libtwolang,0))&lt;=99),FALSE,TRUE))))</f>
        <v/>
      </c>
      <c r="AE928" s="26" t="str">
        <f t="shared" si="327"/>
        <v/>
      </c>
      <c r="AF928" s="62" t="str">
        <f t="shared" si="314"/>
        <v/>
      </c>
    </row>
    <row r="929" spans="1:32" x14ac:dyDescent="0.2">
      <c r="A929" s="46" t="str">
        <f t="shared" si="328"/>
        <v/>
      </c>
      <c r="B929" s="46" t="str">
        <f t="shared" si="315"/>
        <v/>
      </c>
      <c r="C929" s="71" t="str">
        <f t="shared" si="316"/>
        <v/>
      </c>
      <c r="D929" s="62" t="str">
        <f t="shared" si="317"/>
        <v/>
      </c>
      <c r="E929" s="62" t="str">
        <f t="shared" si="318"/>
        <v/>
      </c>
      <c r="F929" s="72" t="str">
        <f t="shared" si="319"/>
        <v/>
      </c>
      <c r="G929" s="72" t="str">
        <f t="shared" si="320"/>
        <v/>
      </c>
      <c r="H929" s="63" t="str">
        <f t="shared" si="321"/>
        <v/>
      </c>
      <c r="I929" s="63" t="str">
        <f t="shared" si="322"/>
        <v/>
      </c>
      <c r="J929" s="70" t="str">
        <f t="shared" si="323"/>
        <v/>
      </c>
      <c r="K929" s="70" t="str">
        <f t="shared" si="324"/>
        <v/>
      </c>
      <c r="L929" s="122" t="str">
        <f t="shared" si="325"/>
        <v/>
      </c>
      <c r="M929" s="122" t="str">
        <f t="shared" si="326"/>
        <v/>
      </c>
      <c r="N929" s="121" t="str">
        <f>IF(B929&lt;&gt;"",IF(INDEX(ctrlage,B929)=TRUE,Lieferung!$B$15-(YEAR(INDEX(pgebdat,B929))),""),"")</f>
        <v/>
      </c>
      <c r="O929" s="115"/>
      <c r="P929" s="113"/>
      <c r="Q929" s="116"/>
      <c r="R929" s="149"/>
      <c r="S929" s="116"/>
      <c r="T929" s="116"/>
      <c r="U929" s="116"/>
      <c r="V929" s="113"/>
      <c r="W929" s="155" t="str">
        <f t="shared" si="329"/>
        <v/>
      </c>
      <c r="X929" s="26" t="str">
        <f t="shared" si="308"/>
        <v/>
      </c>
      <c r="Y929" s="26" t="str">
        <f t="shared" si="309"/>
        <v/>
      </c>
      <c r="Z929" s="26" t="str">
        <f t="shared" si="310"/>
        <v/>
      </c>
      <c r="AA929" s="26" t="str">
        <f t="shared" si="311"/>
        <v/>
      </c>
      <c r="AB929" s="26" t="str">
        <f t="shared" si="312"/>
        <v/>
      </c>
      <c r="AC929" s="26" t="str">
        <f t="shared" si="313"/>
        <v/>
      </c>
      <c r="AD929" s="26" t="str">
        <f>IF(OR(ISBLANK(U929),ISBLANK(Q929),U929="-"),"",IF(ISNA(MATCH(U929,libtwolang,0)),FALSE,IF(AND(Z929=TRUE,INDEX(codetform,MATCH(Qualifikation!Q929,libtform,0))&gt;=10311000,INDEX(codetform,MATCH(Qualifikation!Q929,libtform,0))&lt;=10319900),IF(AND(INDEX(codetwolang,MATCH(Qualifikation!U929,libtwolang,0))&gt;=1,INDEX(codetwolang,MATCH(Qualifikation!U929,libtwolang,0))&lt;=999),TRUE,FALSE),IF(AND(INDEX(codetwolang,MATCH(Qualifikation!U929,libtwolang,0))&gt;=10,INDEX(codetwolang,MATCH(Qualifikation!U929,libtwolang,0))&lt;=99),FALSE,TRUE))))</f>
        <v/>
      </c>
      <c r="AE929" s="26" t="str">
        <f t="shared" si="327"/>
        <v/>
      </c>
      <c r="AF929" s="62" t="str">
        <f t="shared" si="314"/>
        <v/>
      </c>
    </row>
    <row r="930" spans="1:32" x14ac:dyDescent="0.2">
      <c r="A930" s="46" t="str">
        <f t="shared" si="328"/>
        <v/>
      </c>
      <c r="B930" s="46" t="str">
        <f t="shared" si="315"/>
        <v/>
      </c>
      <c r="C930" s="71" t="str">
        <f t="shared" si="316"/>
        <v/>
      </c>
      <c r="D930" s="62" t="str">
        <f t="shared" si="317"/>
        <v/>
      </c>
      <c r="E930" s="62" t="str">
        <f t="shared" si="318"/>
        <v/>
      </c>
      <c r="F930" s="72" t="str">
        <f t="shared" si="319"/>
        <v/>
      </c>
      <c r="G930" s="72" t="str">
        <f t="shared" si="320"/>
        <v/>
      </c>
      <c r="H930" s="63" t="str">
        <f t="shared" si="321"/>
        <v/>
      </c>
      <c r="I930" s="63" t="str">
        <f t="shared" si="322"/>
        <v/>
      </c>
      <c r="J930" s="70" t="str">
        <f t="shared" si="323"/>
        <v/>
      </c>
      <c r="K930" s="70" t="str">
        <f t="shared" si="324"/>
        <v/>
      </c>
      <c r="L930" s="122" t="str">
        <f t="shared" si="325"/>
        <v/>
      </c>
      <c r="M930" s="122" t="str">
        <f t="shared" si="326"/>
        <v/>
      </c>
      <c r="N930" s="121" t="str">
        <f>IF(B930&lt;&gt;"",IF(INDEX(ctrlage,B930)=TRUE,Lieferung!$B$15-(YEAR(INDEX(pgebdat,B930))),""),"")</f>
        <v/>
      </c>
      <c r="O930" s="115"/>
      <c r="P930" s="113"/>
      <c r="Q930" s="116"/>
      <c r="R930" s="149"/>
      <c r="S930" s="116"/>
      <c r="T930" s="116"/>
      <c r="U930" s="116"/>
      <c r="V930" s="113"/>
      <c r="W930" s="155" t="str">
        <f t="shared" si="329"/>
        <v/>
      </c>
      <c r="X930" s="26" t="str">
        <f t="shared" si="308"/>
        <v/>
      </c>
      <c r="Y930" s="26" t="str">
        <f t="shared" si="309"/>
        <v/>
      </c>
      <c r="Z930" s="26" t="str">
        <f t="shared" si="310"/>
        <v/>
      </c>
      <c r="AA930" s="26" t="str">
        <f t="shared" si="311"/>
        <v/>
      </c>
      <c r="AB930" s="26" t="str">
        <f t="shared" si="312"/>
        <v/>
      </c>
      <c r="AC930" s="26" t="str">
        <f t="shared" si="313"/>
        <v/>
      </c>
      <c r="AD930" s="26" t="str">
        <f>IF(OR(ISBLANK(U930),ISBLANK(Q930),U930="-"),"",IF(ISNA(MATCH(U930,libtwolang,0)),FALSE,IF(AND(Z930=TRUE,INDEX(codetform,MATCH(Qualifikation!Q930,libtform,0))&gt;=10311000,INDEX(codetform,MATCH(Qualifikation!Q930,libtform,0))&lt;=10319900),IF(AND(INDEX(codetwolang,MATCH(Qualifikation!U930,libtwolang,0))&gt;=1,INDEX(codetwolang,MATCH(Qualifikation!U930,libtwolang,0))&lt;=999),TRUE,FALSE),IF(AND(INDEX(codetwolang,MATCH(Qualifikation!U930,libtwolang,0))&gt;=10,INDEX(codetwolang,MATCH(Qualifikation!U930,libtwolang,0))&lt;=99),FALSE,TRUE))))</f>
        <v/>
      </c>
      <c r="AE930" s="26" t="str">
        <f t="shared" si="327"/>
        <v/>
      </c>
      <c r="AF930" s="62" t="str">
        <f t="shared" si="314"/>
        <v/>
      </c>
    </row>
    <row r="931" spans="1:32" x14ac:dyDescent="0.2">
      <c r="A931" s="46" t="str">
        <f t="shared" si="328"/>
        <v/>
      </c>
      <c r="B931" s="46" t="str">
        <f t="shared" si="315"/>
        <v/>
      </c>
      <c r="C931" s="71" t="str">
        <f t="shared" si="316"/>
        <v/>
      </c>
      <c r="D931" s="62" t="str">
        <f t="shared" si="317"/>
        <v/>
      </c>
      <c r="E931" s="62" t="str">
        <f t="shared" si="318"/>
        <v/>
      </c>
      <c r="F931" s="72" t="str">
        <f t="shared" si="319"/>
        <v/>
      </c>
      <c r="G931" s="72" t="str">
        <f t="shared" si="320"/>
        <v/>
      </c>
      <c r="H931" s="63" t="str">
        <f t="shared" si="321"/>
        <v/>
      </c>
      <c r="I931" s="63" t="str">
        <f t="shared" si="322"/>
        <v/>
      </c>
      <c r="J931" s="70" t="str">
        <f t="shared" si="323"/>
        <v/>
      </c>
      <c r="K931" s="70" t="str">
        <f t="shared" si="324"/>
        <v/>
      </c>
      <c r="L931" s="122" t="str">
        <f t="shared" si="325"/>
        <v/>
      </c>
      <c r="M931" s="122" t="str">
        <f t="shared" si="326"/>
        <v/>
      </c>
      <c r="N931" s="121" t="str">
        <f>IF(B931&lt;&gt;"",IF(INDEX(ctrlage,B931)=TRUE,Lieferung!$B$15-(YEAR(INDEX(pgebdat,B931))),""),"")</f>
        <v/>
      </c>
      <c r="O931" s="115"/>
      <c r="P931" s="113"/>
      <c r="Q931" s="116"/>
      <c r="R931" s="149"/>
      <c r="S931" s="116"/>
      <c r="T931" s="116"/>
      <c r="U931" s="116"/>
      <c r="V931" s="113"/>
      <c r="W931" s="155" t="str">
        <f t="shared" si="329"/>
        <v/>
      </c>
      <c r="X931" s="26" t="str">
        <f t="shared" si="308"/>
        <v/>
      </c>
      <c r="Y931" s="26" t="str">
        <f t="shared" si="309"/>
        <v/>
      </c>
      <c r="Z931" s="26" t="str">
        <f t="shared" si="310"/>
        <v/>
      </c>
      <c r="AA931" s="26" t="str">
        <f t="shared" si="311"/>
        <v/>
      </c>
      <c r="AB931" s="26" t="str">
        <f t="shared" si="312"/>
        <v/>
      </c>
      <c r="AC931" s="26" t="str">
        <f t="shared" si="313"/>
        <v/>
      </c>
      <c r="AD931" s="26" t="str">
        <f>IF(OR(ISBLANK(U931),ISBLANK(Q931),U931="-"),"",IF(ISNA(MATCH(U931,libtwolang,0)),FALSE,IF(AND(Z931=TRUE,INDEX(codetform,MATCH(Qualifikation!Q931,libtform,0))&gt;=10311000,INDEX(codetform,MATCH(Qualifikation!Q931,libtform,0))&lt;=10319900),IF(AND(INDEX(codetwolang,MATCH(Qualifikation!U931,libtwolang,0))&gt;=1,INDEX(codetwolang,MATCH(Qualifikation!U931,libtwolang,0))&lt;=999),TRUE,FALSE),IF(AND(INDEX(codetwolang,MATCH(Qualifikation!U931,libtwolang,0))&gt;=10,INDEX(codetwolang,MATCH(Qualifikation!U931,libtwolang,0))&lt;=99),FALSE,TRUE))))</f>
        <v/>
      </c>
      <c r="AE931" s="26" t="str">
        <f t="shared" si="327"/>
        <v/>
      </c>
      <c r="AF931" s="62" t="str">
        <f t="shared" si="314"/>
        <v/>
      </c>
    </row>
    <row r="932" spans="1:32" x14ac:dyDescent="0.2">
      <c r="A932" s="46" t="str">
        <f t="shared" si="328"/>
        <v/>
      </c>
      <c r="B932" s="46" t="str">
        <f t="shared" si="315"/>
        <v/>
      </c>
      <c r="C932" s="71" t="str">
        <f t="shared" si="316"/>
        <v/>
      </c>
      <c r="D932" s="62" t="str">
        <f t="shared" si="317"/>
        <v/>
      </c>
      <c r="E932" s="62" t="str">
        <f t="shared" si="318"/>
        <v/>
      </c>
      <c r="F932" s="72" t="str">
        <f t="shared" si="319"/>
        <v/>
      </c>
      <c r="G932" s="72" t="str">
        <f t="shared" si="320"/>
        <v/>
      </c>
      <c r="H932" s="63" t="str">
        <f t="shared" si="321"/>
        <v/>
      </c>
      <c r="I932" s="63" t="str">
        <f t="shared" si="322"/>
        <v/>
      </c>
      <c r="J932" s="70" t="str">
        <f t="shared" si="323"/>
        <v/>
      </c>
      <c r="K932" s="70" t="str">
        <f t="shared" si="324"/>
        <v/>
      </c>
      <c r="L932" s="122" t="str">
        <f t="shared" si="325"/>
        <v/>
      </c>
      <c r="M932" s="122" t="str">
        <f t="shared" si="326"/>
        <v/>
      </c>
      <c r="N932" s="121" t="str">
        <f>IF(B932&lt;&gt;"",IF(INDEX(ctrlage,B932)=TRUE,Lieferung!$B$15-(YEAR(INDEX(pgebdat,B932))),""),"")</f>
        <v/>
      </c>
      <c r="O932" s="115"/>
      <c r="P932" s="113"/>
      <c r="Q932" s="116"/>
      <c r="R932" s="149"/>
      <c r="S932" s="116"/>
      <c r="T932" s="116"/>
      <c r="U932" s="116"/>
      <c r="V932" s="113"/>
      <c r="W932" s="155" t="str">
        <f t="shared" si="329"/>
        <v/>
      </c>
      <c r="X932" s="26" t="str">
        <f t="shared" si="308"/>
        <v/>
      </c>
      <c r="Y932" s="26" t="str">
        <f t="shared" si="309"/>
        <v/>
      </c>
      <c r="Z932" s="26" t="str">
        <f t="shared" si="310"/>
        <v/>
      </c>
      <c r="AA932" s="26" t="str">
        <f t="shared" si="311"/>
        <v/>
      </c>
      <c r="AB932" s="26" t="str">
        <f t="shared" si="312"/>
        <v/>
      </c>
      <c r="AC932" s="26" t="str">
        <f t="shared" si="313"/>
        <v/>
      </c>
      <c r="AD932" s="26" t="str">
        <f>IF(OR(ISBLANK(U932),ISBLANK(Q932),U932="-"),"",IF(ISNA(MATCH(U932,libtwolang,0)),FALSE,IF(AND(Z932=TRUE,INDEX(codetform,MATCH(Qualifikation!Q932,libtform,0))&gt;=10311000,INDEX(codetform,MATCH(Qualifikation!Q932,libtform,0))&lt;=10319900),IF(AND(INDEX(codetwolang,MATCH(Qualifikation!U932,libtwolang,0))&gt;=1,INDEX(codetwolang,MATCH(Qualifikation!U932,libtwolang,0))&lt;=999),TRUE,FALSE),IF(AND(INDEX(codetwolang,MATCH(Qualifikation!U932,libtwolang,0))&gt;=10,INDEX(codetwolang,MATCH(Qualifikation!U932,libtwolang,0))&lt;=99),FALSE,TRUE))))</f>
        <v/>
      </c>
      <c r="AE932" s="26" t="str">
        <f t="shared" si="327"/>
        <v/>
      </c>
      <c r="AF932" s="62" t="str">
        <f t="shared" si="314"/>
        <v/>
      </c>
    </row>
    <row r="933" spans="1:32" x14ac:dyDescent="0.2">
      <c r="A933" s="46" t="str">
        <f t="shared" si="328"/>
        <v/>
      </c>
      <c r="B933" s="46" t="str">
        <f t="shared" si="315"/>
        <v/>
      </c>
      <c r="C933" s="71" t="str">
        <f t="shared" si="316"/>
        <v/>
      </c>
      <c r="D933" s="62" t="str">
        <f t="shared" si="317"/>
        <v/>
      </c>
      <c r="E933" s="62" t="str">
        <f t="shared" si="318"/>
        <v/>
      </c>
      <c r="F933" s="72" t="str">
        <f t="shared" si="319"/>
        <v/>
      </c>
      <c r="G933" s="72" t="str">
        <f t="shared" si="320"/>
        <v/>
      </c>
      <c r="H933" s="63" t="str">
        <f t="shared" si="321"/>
        <v/>
      </c>
      <c r="I933" s="63" t="str">
        <f t="shared" si="322"/>
        <v/>
      </c>
      <c r="J933" s="70" t="str">
        <f t="shared" si="323"/>
        <v/>
      </c>
      <c r="K933" s="70" t="str">
        <f t="shared" si="324"/>
        <v/>
      </c>
      <c r="L933" s="122" t="str">
        <f t="shared" si="325"/>
        <v/>
      </c>
      <c r="M933" s="122" t="str">
        <f t="shared" si="326"/>
        <v/>
      </c>
      <c r="N933" s="121" t="str">
        <f>IF(B933&lt;&gt;"",IF(INDEX(ctrlage,B933)=TRUE,Lieferung!$B$15-(YEAR(INDEX(pgebdat,B933))),""),"")</f>
        <v/>
      </c>
      <c r="O933" s="115"/>
      <c r="P933" s="113"/>
      <c r="Q933" s="116"/>
      <c r="R933" s="149"/>
      <c r="S933" s="116"/>
      <c r="T933" s="116"/>
      <c r="U933" s="116"/>
      <c r="V933" s="113"/>
      <c r="W933" s="155" t="str">
        <f t="shared" si="329"/>
        <v/>
      </c>
      <c r="X933" s="26" t="str">
        <f t="shared" si="308"/>
        <v/>
      </c>
      <c r="Y933" s="26" t="str">
        <f t="shared" si="309"/>
        <v/>
      </c>
      <c r="Z933" s="26" t="str">
        <f t="shared" si="310"/>
        <v/>
      </c>
      <c r="AA933" s="26" t="str">
        <f t="shared" si="311"/>
        <v/>
      </c>
      <c r="AB933" s="26" t="str">
        <f t="shared" si="312"/>
        <v/>
      </c>
      <c r="AC933" s="26" t="str">
        <f t="shared" si="313"/>
        <v/>
      </c>
      <c r="AD933" s="26" t="str">
        <f>IF(OR(ISBLANK(U933),ISBLANK(Q933),U933="-"),"",IF(ISNA(MATCH(U933,libtwolang,0)),FALSE,IF(AND(Z933=TRUE,INDEX(codetform,MATCH(Qualifikation!Q933,libtform,0))&gt;=10311000,INDEX(codetform,MATCH(Qualifikation!Q933,libtform,0))&lt;=10319900),IF(AND(INDEX(codetwolang,MATCH(Qualifikation!U933,libtwolang,0))&gt;=1,INDEX(codetwolang,MATCH(Qualifikation!U933,libtwolang,0))&lt;=999),TRUE,FALSE),IF(AND(INDEX(codetwolang,MATCH(Qualifikation!U933,libtwolang,0))&gt;=10,INDEX(codetwolang,MATCH(Qualifikation!U933,libtwolang,0))&lt;=99),FALSE,TRUE))))</f>
        <v/>
      </c>
      <c r="AE933" s="26" t="str">
        <f t="shared" si="327"/>
        <v/>
      </c>
      <c r="AF933" s="62" t="str">
        <f t="shared" si="314"/>
        <v/>
      </c>
    </row>
    <row r="934" spans="1:32" x14ac:dyDescent="0.2">
      <c r="A934" s="46" t="str">
        <f t="shared" si="328"/>
        <v/>
      </c>
      <c r="B934" s="46" t="str">
        <f t="shared" si="315"/>
        <v/>
      </c>
      <c r="C934" s="71" t="str">
        <f t="shared" si="316"/>
        <v/>
      </c>
      <c r="D934" s="62" t="str">
        <f t="shared" si="317"/>
        <v/>
      </c>
      <c r="E934" s="62" t="str">
        <f t="shared" si="318"/>
        <v/>
      </c>
      <c r="F934" s="72" t="str">
        <f t="shared" si="319"/>
        <v/>
      </c>
      <c r="G934" s="72" t="str">
        <f t="shared" si="320"/>
        <v/>
      </c>
      <c r="H934" s="63" t="str">
        <f t="shared" si="321"/>
        <v/>
      </c>
      <c r="I934" s="63" t="str">
        <f t="shared" si="322"/>
        <v/>
      </c>
      <c r="J934" s="70" t="str">
        <f t="shared" si="323"/>
        <v/>
      </c>
      <c r="K934" s="70" t="str">
        <f t="shared" si="324"/>
        <v/>
      </c>
      <c r="L934" s="122" t="str">
        <f t="shared" si="325"/>
        <v/>
      </c>
      <c r="M934" s="122" t="str">
        <f t="shared" si="326"/>
        <v/>
      </c>
      <c r="N934" s="121" t="str">
        <f>IF(B934&lt;&gt;"",IF(INDEX(ctrlage,B934)=TRUE,Lieferung!$B$15-(YEAR(INDEX(pgebdat,B934))),""),"")</f>
        <v/>
      </c>
      <c r="O934" s="115"/>
      <c r="P934" s="113"/>
      <c r="Q934" s="116"/>
      <c r="R934" s="149"/>
      <c r="S934" s="116"/>
      <c r="T934" s="116"/>
      <c r="U934" s="116"/>
      <c r="V934" s="113"/>
      <c r="W934" s="155" t="str">
        <f t="shared" si="329"/>
        <v/>
      </c>
      <c r="X934" s="26" t="str">
        <f t="shared" si="308"/>
        <v/>
      </c>
      <c r="Y934" s="26" t="str">
        <f t="shared" si="309"/>
        <v/>
      </c>
      <c r="Z934" s="26" t="str">
        <f t="shared" si="310"/>
        <v/>
      </c>
      <c r="AA934" s="26" t="str">
        <f t="shared" si="311"/>
        <v/>
      </c>
      <c r="AB934" s="26" t="str">
        <f t="shared" si="312"/>
        <v/>
      </c>
      <c r="AC934" s="26" t="str">
        <f t="shared" si="313"/>
        <v/>
      </c>
      <c r="AD934" s="26" t="str">
        <f>IF(OR(ISBLANK(U934),ISBLANK(Q934),U934="-"),"",IF(ISNA(MATCH(U934,libtwolang,0)),FALSE,IF(AND(Z934=TRUE,INDEX(codetform,MATCH(Qualifikation!Q934,libtform,0))&gt;=10311000,INDEX(codetform,MATCH(Qualifikation!Q934,libtform,0))&lt;=10319900),IF(AND(INDEX(codetwolang,MATCH(Qualifikation!U934,libtwolang,0))&gt;=1,INDEX(codetwolang,MATCH(Qualifikation!U934,libtwolang,0))&lt;=999),TRUE,FALSE),IF(AND(INDEX(codetwolang,MATCH(Qualifikation!U934,libtwolang,0))&gt;=10,INDEX(codetwolang,MATCH(Qualifikation!U934,libtwolang,0))&lt;=99),FALSE,TRUE))))</f>
        <v/>
      </c>
      <c r="AE934" s="26" t="str">
        <f t="shared" si="327"/>
        <v/>
      </c>
      <c r="AF934" s="62" t="str">
        <f t="shared" si="314"/>
        <v/>
      </c>
    </row>
    <row r="935" spans="1:32" x14ac:dyDescent="0.2">
      <c r="A935" s="46" t="str">
        <f t="shared" si="328"/>
        <v/>
      </c>
      <c r="B935" s="46" t="str">
        <f t="shared" si="315"/>
        <v/>
      </c>
      <c r="C935" s="71" t="str">
        <f t="shared" si="316"/>
        <v/>
      </c>
      <c r="D935" s="62" t="str">
        <f t="shared" si="317"/>
        <v/>
      </c>
      <c r="E935" s="62" t="str">
        <f t="shared" si="318"/>
        <v/>
      </c>
      <c r="F935" s="72" t="str">
        <f t="shared" si="319"/>
        <v/>
      </c>
      <c r="G935" s="72" t="str">
        <f t="shared" si="320"/>
        <v/>
      </c>
      <c r="H935" s="63" t="str">
        <f t="shared" si="321"/>
        <v/>
      </c>
      <c r="I935" s="63" t="str">
        <f t="shared" si="322"/>
        <v/>
      </c>
      <c r="J935" s="70" t="str">
        <f t="shared" si="323"/>
        <v/>
      </c>
      <c r="K935" s="70" t="str">
        <f t="shared" si="324"/>
        <v/>
      </c>
      <c r="L935" s="122" t="str">
        <f t="shared" si="325"/>
        <v/>
      </c>
      <c r="M935" s="122" t="str">
        <f t="shared" si="326"/>
        <v/>
      </c>
      <c r="N935" s="121" t="str">
        <f>IF(B935&lt;&gt;"",IF(INDEX(ctrlage,B935)=TRUE,Lieferung!$B$15-(YEAR(INDEX(pgebdat,B935))),""),"")</f>
        <v/>
      </c>
      <c r="O935" s="115"/>
      <c r="P935" s="113"/>
      <c r="Q935" s="116"/>
      <c r="R935" s="149"/>
      <c r="S935" s="116"/>
      <c r="T935" s="116"/>
      <c r="U935" s="116"/>
      <c r="V935" s="113"/>
      <c r="W935" s="155" t="str">
        <f t="shared" si="329"/>
        <v/>
      </c>
      <c r="X935" s="26" t="str">
        <f t="shared" si="308"/>
        <v/>
      </c>
      <c r="Y935" s="26" t="str">
        <f t="shared" si="309"/>
        <v/>
      </c>
      <c r="Z935" s="26" t="str">
        <f t="shared" si="310"/>
        <v/>
      </c>
      <c r="AA935" s="26" t="str">
        <f t="shared" si="311"/>
        <v/>
      </c>
      <c r="AB935" s="26" t="str">
        <f t="shared" si="312"/>
        <v/>
      </c>
      <c r="AC935" s="26" t="str">
        <f t="shared" si="313"/>
        <v/>
      </c>
      <c r="AD935" s="26" t="str">
        <f>IF(OR(ISBLANK(U935),ISBLANK(Q935),U935="-"),"",IF(ISNA(MATCH(U935,libtwolang,0)),FALSE,IF(AND(Z935=TRUE,INDEX(codetform,MATCH(Qualifikation!Q935,libtform,0))&gt;=10311000,INDEX(codetform,MATCH(Qualifikation!Q935,libtform,0))&lt;=10319900),IF(AND(INDEX(codetwolang,MATCH(Qualifikation!U935,libtwolang,0))&gt;=1,INDEX(codetwolang,MATCH(Qualifikation!U935,libtwolang,0))&lt;=999),TRUE,FALSE),IF(AND(INDEX(codetwolang,MATCH(Qualifikation!U935,libtwolang,0))&gt;=10,INDEX(codetwolang,MATCH(Qualifikation!U935,libtwolang,0))&lt;=99),FALSE,TRUE))))</f>
        <v/>
      </c>
      <c r="AE935" s="26" t="str">
        <f t="shared" si="327"/>
        <v/>
      </c>
      <c r="AF935" s="62" t="str">
        <f t="shared" si="314"/>
        <v/>
      </c>
    </row>
    <row r="936" spans="1:32" x14ac:dyDescent="0.2">
      <c r="A936" s="46" t="str">
        <f t="shared" si="328"/>
        <v/>
      </c>
      <c r="B936" s="46" t="str">
        <f t="shared" si="315"/>
        <v/>
      </c>
      <c r="C936" s="71" t="str">
        <f t="shared" si="316"/>
        <v/>
      </c>
      <c r="D936" s="62" t="str">
        <f t="shared" si="317"/>
        <v/>
      </c>
      <c r="E936" s="62" t="str">
        <f t="shared" si="318"/>
        <v/>
      </c>
      <c r="F936" s="72" t="str">
        <f t="shared" si="319"/>
        <v/>
      </c>
      <c r="G936" s="72" t="str">
        <f t="shared" si="320"/>
        <v/>
      </c>
      <c r="H936" s="63" t="str">
        <f t="shared" si="321"/>
        <v/>
      </c>
      <c r="I936" s="63" t="str">
        <f t="shared" si="322"/>
        <v/>
      </c>
      <c r="J936" s="70" t="str">
        <f t="shared" si="323"/>
        <v/>
      </c>
      <c r="K936" s="70" t="str">
        <f t="shared" si="324"/>
        <v/>
      </c>
      <c r="L936" s="122" t="str">
        <f t="shared" si="325"/>
        <v/>
      </c>
      <c r="M936" s="122" t="str">
        <f t="shared" si="326"/>
        <v/>
      </c>
      <c r="N936" s="121" t="str">
        <f>IF(B936&lt;&gt;"",IF(INDEX(ctrlage,B936)=TRUE,Lieferung!$B$15-(YEAR(INDEX(pgebdat,B936))),""),"")</f>
        <v/>
      </c>
      <c r="O936" s="115"/>
      <c r="P936" s="113"/>
      <c r="Q936" s="116"/>
      <c r="R936" s="149"/>
      <c r="S936" s="116"/>
      <c r="T936" s="116"/>
      <c r="U936" s="116"/>
      <c r="V936" s="113"/>
      <c r="W936" s="155" t="str">
        <f t="shared" si="329"/>
        <v/>
      </c>
      <c r="X936" s="26" t="str">
        <f t="shared" si="308"/>
        <v/>
      </c>
      <c r="Y936" s="26" t="str">
        <f t="shared" si="309"/>
        <v/>
      </c>
      <c r="Z936" s="26" t="str">
        <f t="shared" si="310"/>
        <v/>
      </c>
      <c r="AA936" s="26" t="str">
        <f t="shared" si="311"/>
        <v/>
      </c>
      <c r="AB936" s="26" t="str">
        <f t="shared" si="312"/>
        <v/>
      </c>
      <c r="AC936" s="26" t="str">
        <f t="shared" si="313"/>
        <v/>
      </c>
      <c r="AD936" s="26" t="str">
        <f>IF(OR(ISBLANK(U936),ISBLANK(Q936),U936="-"),"",IF(ISNA(MATCH(U936,libtwolang,0)),FALSE,IF(AND(Z936=TRUE,INDEX(codetform,MATCH(Qualifikation!Q936,libtform,0))&gt;=10311000,INDEX(codetform,MATCH(Qualifikation!Q936,libtform,0))&lt;=10319900),IF(AND(INDEX(codetwolang,MATCH(Qualifikation!U936,libtwolang,0))&gt;=1,INDEX(codetwolang,MATCH(Qualifikation!U936,libtwolang,0))&lt;=999),TRUE,FALSE),IF(AND(INDEX(codetwolang,MATCH(Qualifikation!U936,libtwolang,0))&gt;=10,INDEX(codetwolang,MATCH(Qualifikation!U936,libtwolang,0))&lt;=99),FALSE,TRUE))))</f>
        <v/>
      </c>
      <c r="AE936" s="26" t="str">
        <f t="shared" si="327"/>
        <v/>
      </c>
      <c r="AF936" s="62" t="str">
        <f t="shared" si="314"/>
        <v/>
      </c>
    </row>
    <row r="937" spans="1:32" x14ac:dyDescent="0.2">
      <c r="A937" s="46" t="str">
        <f t="shared" si="328"/>
        <v/>
      </c>
      <c r="B937" s="46" t="str">
        <f t="shared" si="315"/>
        <v/>
      </c>
      <c r="C937" s="71" t="str">
        <f t="shared" si="316"/>
        <v/>
      </c>
      <c r="D937" s="62" t="str">
        <f t="shared" si="317"/>
        <v/>
      </c>
      <c r="E937" s="62" t="str">
        <f t="shared" si="318"/>
        <v/>
      </c>
      <c r="F937" s="72" t="str">
        <f t="shared" si="319"/>
        <v/>
      </c>
      <c r="G937" s="72" t="str">
        <f t="shared" si="320"/>
        <v/>
      </c>
      <c r="H937" s="63" t="str">
        <f t="shared" si="321"/>
        <v/>
      </c>
      <c r="I937" s="63" t="str">
        <f t="shared" si="322"/>
        <v/>
      </c>
      <c r="J937" s="70" t="str">
        <f t="shared" si="323"/>
        <v/>
      </c>
      <c r="K937" s="70" t="str">
        <f t="shared" si="324"/>
        <v/>
      </c>
      <c r="L937" s="122" t="str">
        <f t="shared" si="325"/>
        <v/>
      </c>
      <c r="M937" s="122" t="str">
        <f t="shared" si="326"/>
        <v/>
      </c>
      <c r="N937" s="121" t="str">
        <f>IF(B937&lt;&gt;"",IF(INDEX(ctrlage,B937)=TRUE,Lieferung!$B$15-(YEAR(INDEX(pgebdat,B937))),""),"")</f>
        <v/>
      </c>
      <c r="O937" s="115"/>
      <c r="P937" s="113"/>
      <c r="Q937" s="116"/>
      <c r="R937" s="149"/>
      <c r="S937" s="116"/>
      <c r="T937" s="116"/>
      <c r="U937" s="116"/>
      <c r="V937" s="113"/>
      <c r="W937" s="155" t="str">
        <f t="shared" si="329"/>
        <v/>
      </c>
      <c r="X937" s="26" t="str">
        <f t="shared" si="308"/>
        <v/>
      </c>
      <c r="Y937" s="26" t="str">
        <f t="shared" si="309"/>
        <v/>
      </c>
      <c r="Z937" s="26" t="str">
        <f t="shared" si="310"/>
        <v/>
      </c>
      <c r="AA937" s="26" t="str">
        <f t="shared" si="311"/>
        <v/>
      </c>
      <c r="AB937" s="26" t="str">
        <f t="shared" si="312"/>
        <v/>
      </c>
      <c r="AC937" s="26" t="str">
        <f t="shared" si="313"/>
        <v/>
      </c>
      <c r="AD937" s="26" t="str">
        <f>IF(OR(ISBLANK(U937),ISBLANK(Q937),U937="-"),"",IF(ISNA(MATCH(U937,libtwolang,0)),FALSE,IF(AND(Z937=TRUE,INDEX(codetform,MATCH(Qualifikation!Q937,libtform,0))&gt;=10311000,INDEX(codetform,MATCH(Qualifikation!Q937,libtform,0))&lt;=10319900),IF(AND(INDEX(codetwolang,MATCH(Qualifikation!U937,libtwolang,0))&gt;=1,INDEX(codetwolang,MATCH(Qualifikation!U937,libtwolang,0))&lt;=999),TRUE,FALSE),IF(AND(INDEX(codetwolang,MATCH(Qualifikation!U937,libtwolang,0))&gt;=10,INDEX(codetwolang,MATCH(Qualifikation!U937,libtwolang,0))&lt;=99),FALSE,TRUE))))</f>
        <v/>
      </c>
      <c r="AE937" s="26" t="str">
        <f t="shared" si="327"/>
        <v/>
      </c>
      <c r="AF937" s="62" t="str">
        <f t="shared" si="314"/>
        <v/>
      </c>
    </row>
    <row r="938" spans="1:32" x14ac:dyDescent="0.2">
      <c r="A938" s="46" t="str">
        <f t="shared" si="328"/>
        <v/>
      </c>
      <c r="B938" s="46" t="str">
        <f t="shared" si="315"/>
        <v/>
      </c>
      <c r="C938" s="71" t="str">
        <f t="shared" si="316"/>
        <v/>
      </c>
      <c r="D938" s="62" t="str">
        <f t="shared" si="317"/>
        <v/>
      </c>
      <c r="E938" s="62" t="str">
        <f t="shared" si="318"/>
        <v/>
      </c>
      <c r="F938" s="72" t="str">
        <f t="shared" si="319"/>
        <v/>
      </c>
      <c r="G938" s="72" t="str">
        <f t="shared" si="320"/>
        <v/>
      </c>
      <c r="H938" s="63" t="str">
        <f t="shared" si="321"/>
        <v/>
      </c>
      <c r="I938" s="63" t="str">
        <f t="shared" si="322"/>
        <v/>
      </c>
      <c r="J938" s="70" t="str">
        <f t="shared" si="323"/>
        <v/>
      </c>
      <c r="K938" s="70" t="str">
        <f t="shared" si="324"/>
        <v/>
      </c>
      <c r="L938" s="122" t="str">
        <f t="shared" si="325"/>
        <v/>
      </c>
      <c r="M938" s="122" t="str">
        <f t="shared" si="326"/>
        <v/>
      </c>
      <c r="N938" s="121" t="str">
        <f>IF(B938&lt;&gt;"",IF(INDEX(ctrlage,B938)=TRUE,Lieferung!$B$15-(YEAR(INDEX(pgebdat,B938))),""),"")</f>
        <v/>
      </c>
      <c r="O938" s="115"/>
      <c r="P938" s="113"/>
      <c r="Q938" s="116"/>
      <c r="R938" s="149"/>
      <c r="S938" s="116"/>
      <c r="T938" s="116"/>
      <c r="U938" s="116"/>
      <c r="V938" s="113"/>
      <c r="W938" s="155" t="str">
        <f t="shared" si="329"/>
        <v/>
      </c>
      <c r="X938" s="26" t="str">
        <f t="shared" si="308"/>
        <v/>
      </c>
      <c r="Y938" s="26" t="str">
        <f t="shared" si="309"/>
        <v/>
      </c>
      <c r="Z938" s="26" t="str">
        <f t="shared" si="310"/>
        <v/>
      </c>
      <c r="AA938" s="26" t="str">
        <f t="shared" si="311"/>
        <v/>
      </c>
      <c r="AB938" s="26" t="str">
        <f t="shared" si="312"/>
        <v/>
      </c>
      <c r="AC938" s="26" t="str">
        <f t="shared" si="313"/>
        <v/>
      </c>
      <c r="AD938" s="26" t="str">
        <f>IF(OR(ISBLANK(U938),ISBLANK(Q938),U938="-"),"",IF(ISNA(MATCH(U938,libtwolang,0)),FALSE,IF(AND(Z938=TRUE,INDEX(codetform,MATCH(Qualifikation!Q938,libtform,0))&gt;=10311000,INDEX(codetform,MATCH(Qualifikation!Q938,libtform,0))&lt;=10319900),IF(AND(INDEX(codetwolang,MATCH(Qualifikation!U938,libtwolang,0))&gt;=1,INDEX(codetwolang,MATCH(Qualifikation!U938,libtwolang,0))&lt;=999),TRUE,FALSE),IF(AND(INDEX(codetwolang,MATCH(Qualifikation!U938,libtwolang,0))&gt;=10,INDEX(codetwolang,MATCH(Qualifikation!U938,libtwolang,0))&lt;=99),FALSE,TRUE))))</f>
        <v/>
      </c>
      <c r="AE938" s="26" t="str">
        <f t="shared" si="327"/>
        <v/>
      </c>
      <c r="AF938" s="62" t="str">
        <f t="shared" si="314"/>
        <v/>
      </c>
    </row>
    <row r="939" spans="1:32" x14ac:dyDescent="0.2">
      <c r="A939" s="46" t="str">
        <f t="shared" si="328"/>
        <v/>
      </c>
      <c r="B939" s="46" t="str">
        <f t="shared" si="315"/>
        <v/>
      </c>
      <c r="C939" s="71" t="str">
        <f t="shared" si="316"/>
        <v/>
      </c>
      <c r="D939" s="62" t="str">
        <f t="shared" si="317"/>
        <v/>
      </c>
      <c r="E939" s="62" t="str">
        <f t="shared" si="318"/>
        <v/>
      </c>
      <c r="F939" s="72" t="str">
        <f t="shared" si="319"/>
        <v/>
      </c>
      <c r="G939" s="72" t="str">
        <f t="shared" si="320"/>
        <v/>
      </c>
      <c r="H939" s="63" t="str">
        <f t="shared" si="321"/>
        <v/>
      </c>
      <c r="I939" s="63" t="str">
        <f t="shared" si="322"/>
        <v/>
      </c>
      <c r="J939" s="70" t="str">
        <f t="shared" si="323"/>
        <v/>
      </c>
      <c r="K939" s="70" t="str">
        <f t="shared" si="324"/>
        <v/>
      </c>
      <c r="L939" s="122" t="str">
        <f t="shared" si="325"/>
        <v/>
      </c>
      <c r="M939" s="122" t="str">
        <f t="shared" si="326"/>
        <v/>
      </c>
      <c r="N939" s="121" t="str">
        <f>IF(B939&lt;&gt;"",IF(INDEX(ctrlage,B939)=TRUE,Lieferung!$B$15-(YEAR(INDEX(pgebdat,B939))),""),"")</f>
        <v/>
      </c>
      <c r="O939" s="115"/>
      <c r="P939" s="113"/>
      <c r="Q939" s="116"/>
      <c r="R939" s="149"/>
      <c r="S939" s="116"/>
      <c r="T939" s="116"/>
      <c r="U939" s="116"/>
      <c r="V939" s="113"/>
      <c r="W939" s="155" t="str">
        <f t="shared" si="329"/>
        <v/>
      </c>
      <c r="X939" s="26" t="str">
        <f t="shared" si="308"/>
        <v/>
      </c>
      <c r="Y939" s="26" t="str">
        <f t="shared" si="309"/>
        <v/>
      </c>
      <c r="Z939" s="26" t="str">
        <f t="shared" si="310"/>
        <v/>
      </c>
      <c r="AA939" s="26" t="str">
        <f t="shared" si="311"/>
        <v/>
      </c>
      <c r="AB939" s="26" t="str">
        <f t="shared" si="312"/>
        <v/>
      </c>
      <c r="AC939" s="26" t="str">
        <f t="shared" si="313"/>
        <v/>
      </c>
      <c r="AD939" s="26" t="str">
        <f>IF(OR(ISBLANK(U939),ISBLANK(Q939),U939="-"),"",IF(ISNA(MATCH(U939,libtwolang,0)),FALSE,IF(AND(Z939=TRUE,INDEX(codetform,MATCH(Qualifikation!Q939,libtform,0))&gt;=10311000,INDEX(codetform,MATCH(Qualifikation!Q939,libtform,0))&lt;=10319900),IF(AND(INDEX(codetwolang,MATCH(Qualifikation!U939,libtwolang,0))&gt;=1,INDEX(codetwolang,MATCH(Qualifikation!U939,libtwolang,0))&lt;=999),TRUE,FALSE),IF(AND(INDEX(codetwolang,MATCH(Qualifikation!U939,libtwolang,0))&gt;=10,INDEX(codetwolang,MATCH(Qualifikation!U939,libtwolang,0))&lt;=99),FALSE,TRUE))))</f>
        <v/>
      </c>
      <c r="AE939" s="26" t="str">
        <f t="shared" si="327"/>
        <v/>
      </c>
      <c r="AF939" s="62" t="str">
        <f t="shared" si="314"/>
        <v/>
      </c>
    </row>
    <row r="940" spans="1:32" x14ac:dyDescent="0.2">
      <c r="A940" s="46" t="str">
        <f t="shared" si="328"/>
        <v/>
      </c>
      <c r="B940" s="46" t="str">
        <f t="shared" si="315"/>
        <v/>
      </c>
      <c r="C940" s="71" t="str">
        <f t="shared" si="316"/>
        <v/>
      </c>
      <c r="D940" s="62" t="str">
        <f t="shared" si="317"/>
        <v/>
      </c>
      <c r="E940" s="62" t="str">
        <f t="shared" si="318"/>
        <v/>
      </c>
      <c r="F940" s="72" t="str">
        <f t="shared" si="319"/>
        <v/>
      </c>
      <c r="G940" s="72" t="str">
        <f t="shared" si="320"/>
        <v/>
      </c>
      <c r="H940" s="63" t="str">
        <f t="shared" si="321"/>
        <v/>
      </c>
      <c r="I940" s="63" t="str">
        <f t="shared" si="322"/>
        <v/>
      </c>
      <c r="J940" s="70" t="str">
        <f t="shared" si="323"/>
        <v/>
      </c>
      <c r="K940" s="70" t="str">
        <f t="shared" si="324"/>
        <v/>
      </c>
      <c r="L940" s="122" t="str">
        <f t="shared" si="325"/>
        <v/>
      </c>
      <c r="M940" s="122" t="str">
        <f t="shared" si="326"/>
        <v/>
      </c>
      <c r="N940" s="121" t="str">
        <f>IF(B940&lt;&gt;"",IF(INDEX(ctrlage,B940)=TRUE,Lieferung!$B$15-(YEAR(INDEX(pgebdat,B940))),""),"")</f>
        <v/>
      </c>
      <c r="O940" s="115"/>
      <c r="P940" s="113"/>
      <c r="Q940" s="116"/>
      <c r="R940" s="149"/>
      <c r="S940" s="116"/>
      <c r="T940" s="116"/>
      <c r="U940" s="116"/>
      <c r="V940" s="113"/>
      <c r="W940" s="155" t="str">
        <f t="shared" si="329"/>
        <v/>
      </c>
      <c r="X940" s="26" t="str">
        <f t="shared" ref="X940:X1003" si="330">IF(ISBLANK(O940),"",IF(OR(ISNA(MATCH(O940,persid,0)),O940="-"),FALSE,TRUE))</f>
        <v/>
      </c>
      <c r="Y940" s="26" t="str">
        <f t="shared" ref="Y940:Y1003" si="331">IF(ISBLANK(P940),"",IF(OR(ISNA(MATCH(P940,libinst,0)),P940="-"),FALSE,TRUE))</f>
        <v/>
      </c>
      <c r="Z940" s="26" t="str">
        <f t="shared" ref="Z940:Z1003" si="332">IF(ISBLANK(Q940),"",IF(OR(ISNA(MATCH(Q940,libtform,0)),Q940="-"),FALSE,TRUE))</f>
        <v/>
      </c>
      <c r="AA940" s="26" t="str">
        <f t="shared" ref="AA940:AA1003" si="333">IF(ISBLANK(R940),"",IF(AND(R940 &gt; DATE(1925,1,1),R940 &lt; DATE(2100,1,1)),TRUE,FALSE))</f>
        <v/>
      </c>
      <c r="AB940" s="26" t="str">
        <f t="shared" ref="AB940:AB1003" si="334">IF(ISBLANK(S940),"",IF(AND(S940 &gt;=1,S940 &lt;=9),TRUE,FALSE))</f>
        <v/>
      </c>
      <c r="AC940" s="26" t="str">
        <f t="shared" ref="AC940:AC1003" si="335">IF(ISBLANK(T940),"",IF(OR(ISNA(MATCH(T940,libresult,0)),T940="-"),FALSE,TRUE))</f>
        <v/>
      </c>
      <c r="AD940" s="26" t="str">
        <f>IF(OR(ISBLANK(U940),ISBLANK(Q940),U940="-"),"",IF(ISNA(MATCH(U940,libtwolang,0)),FALSE,IF(AND(Z940=TRUE,INDEX(codetform,MATCH(Qualifikation!Q940,libtform,0))&gt;=10311000,INDEX(codetform,MATCH(Qualifikation!Q940,libtform,0))&lt;=10319900),IF(AND(INDEX(codetwolang,MATCH(Qualifikation!U940,libtwolang,0))&gt;=1,INDEX(codetwolang,MATCH(Qualifikation!U940,libtwolang,0))&lt;=999),TRUE,FALSE),IF(AND(INDEX(codetwolang,MATCH(Qualifikation!U940,libtwolang,0))&gt;=10,INDEX(codetwolang,MATCH(Qualifikation!U940,libtwolang,0))&lt;=99),FALSE,TRUE))))</f>
        <v/>
      </c>
      <c r="AE940" s="26" t="str">
        <f t="shared" si="327"/>
        <v/>
      </c>
      <c r="AF940" s="62" t="str">
        <f t="shared" ref="AF940:AF1003" si="336">IF(A940="","",1)</f>
        <v/>
      </c>
    </row>
    <row r="941" spans="1:32" x14ac:dyDescent="0.2">
      <c r="A941" s="46" t="str">
        <f t="shared" si="328"/>
        <v/>
      </c>
      <c r="B941" s="46" t="str">
        <f t="shared" si="315"/>
        <v/>
      </c>
      <c r="C941" s="71" t="str">
        <f t="shared" si="316"/>
        <v/>
      </c>
      <c r="D941" s="62" t="str">
        <f t="shared" si="317"/>
        <v/>
      </c>
      <c r="E941" s="62" t="str">
        <f t="shared" si="318"/>
        <v/>
      </c>
      <c r="F941" s="72" t="str">
        <f t="shared" si="319"/>
        <v/>
      </c>
      <c r="G941" s="72" t="str">
        <f t="shared" si="320"/>
        <v/>
      </c>
      <c r="H941" s="63" t="str">
        <f t="shared" si="321"/>
        <v/>
      </c>
      <c r="I941" s="63" t="str">
        <f t="shared" si="322"/>
        <v/>
      </c>
      <c r="J941" s="70" t="str">
        <f t="shared" si="323"/>
        <v/>
      </c>
      <c r="K941" s="70" t="str">
        <f t="shared" si="324"/>
        <v/>
      </c>
      <c r="L941" s="122" t="str">
        <f t="shared" si="325"/>
        <v/>
      </c>
      <c r="M941" s="122" t="str">
        <f t="shared" si="326"/>
        <v/>
      </c>
      <c r="N941" s="121" t="str">
        <f>IF(B941&lt;&gt;"",IF(INDEX(ctrlage,B941)=TRUE,Lieferung!$B$15-(YEAR(INDEX(pgebdat,B941))),""),"")</f>
        <v/>
      </c>
      <c r="O941" s="115"/>
      <c r="P941" s="113"/>
      <c r="Q941" s="116"/>
      <c r="R941" s="149"/>
      <c r="S941" s="116"/>
      <c r="T941" s="116"/>
      <c r="U941" s="116"/>
      <c r="V941" s="113"/>
      <c r="W941" s="155" t="str">
        <f t="shared" si="329"/>
        <v/>
      </c>
      <c r="X941" s="26" t="str">
        <f t="shared" si="330"/>
        <v/>
      </c>
      <c r="Y941" s="26" t="str">
        <f t="shared" si="331"/>
        <v/>
      </c>
      <c r="Z941" s="26" t="str">
        <f t="shared" si="332"/>
        <v/>
      </c>
      <c r="AA941" s="26" t="str">
        <f t="shared" si="333"/>
        <v/>
      </c>
      <c r="AB941" s="26" t="str">
        <f t="shared" si="334"/>
        <v/>
      </c>
      <c r="AC941" s="26" t="str">
        <f t="shared" si="335"/>
        <v/>
      </c>
      <c r="AD941" s="26" t="str">
        <f>IF(OR(ISBLANK(U941),ISBLANK(Q941),U941="-"),"",IF(ISNA(MATCH(U941,libtwolang,0)),FALSE,IF(AND(Z941=TRUE,INDEX(codetform,MATCH(Qualifikation!Q941,libtform,0))&gt;=10311000,INDEX(codetform,MATCH(Qualifikation!Q941,libtform,0))&lt;=10319900),IF(AND(INDEX(codetwolang,MATCH(Qualifikation!U941,libtwolang,0))&gt;=1,INDEX(codetwolang,MATCH(Qualifikation!U941,libtwolang,0))&lt;=999),TRUE,FALSE),IF(AND(INDEX(codetwolang,MATCH(Qualifikation!U941,libtwolang,0))&gt;=10,INDEX(codetwolang,MATCH(Qualifikation!U941,libtwolang,0))&lt;=99),FALSE,TRUE))))</f>
        <v/>
      </c>
      <c r="AE941" s="26" t="str">
        <f t="shared" si="327"/>
        <v/>
      </c>
      <c r="AF941" s="62" t="str">
        <f t="shared" si="336"/>
        <v/>
      </c>
    </row>
    <row r="942" spans="1:32" x14ac:dyDescent="0.2">
      <c r="A942" s="46" t="str">
        <f t="shared" si="328"/>
        <v/>
      </c>
      <c r="B942" s="46" t="str">
        <f t="shared" si="315"/>
        <v/>
      </c>
      <c r="C942" s="71" t="str">
        <f t="shared" si="316"/>
        <v/>
      </c>
      <c r="D942" s="62" t="str">
        <f t="shared" si="317"/>
        <v/>
      </c>
      <c r="E942" s="62" t="str">
        <f t="shared" si="318"/>
        <v/>
      </c>
      <c r="F942" s="72" t="str">
        <f t="shared" si="319"/>
        <v/>
      </c>
      <c r="G942" s="72" t="str">
        <f t="shared" si="320"/>
        <v/>
      </c>
      <c r="H942" s="63" t="str">
        <f t="shared" si="321"/>
        <v/>
      </c>
      <c r="I942" s="63" t="str">
        <f t="shared" si="322"/>
        <v/>
      </c>
      <c r="J942" s="70" t="str">
        <f t="shared" si="323"/>
        <v/>
      </c>
      <c r="K942" s="70" t="str">
        <f t="shared" si="324"/>
        <v/>
      </c>
      <c r="L942" s="122" t="str">
        <f t="shared" si="325"/>
        <v/>
      </c>
      <c r="M942" s="122" t="str">
        <f t="shared" si="326"/>
        <v/>
      </c>
      <c r="N942" s="121" t="str">
        <f>IF(B942&lt;&gt;"",IF(INDEX(ctrlage,B942)=TRUE,Lieferung!$B$15-(YEAR(INDEX(pgebdat,B942))),""),"")</f>
        <v/>
      </c>
      <c r="O942" s="115"/>
      <c r="P942" s="113"/>
      <c r="Q942" s="116"/>
      <c r="R942" s="149"/>
      <c r="S942" s="116"/>
      <c r="T942" s="116"/>
      <c r="U942" s="116"/>
      <c r="V942" s="113"/>
      <c r="W942" s="155" t="str">
        <f t="shared" si="329"/>
        <v/>
      </c>
      <c r="X942" s="26" t="str">
        <f t="shared" si="330"/>
        <v/>
      </c>
      <c r="Y942" s="26" t="str">
        <f t="shared" si="331"/>
        <v/>
      </c>
      <c r="Z942" s="26" t="str">
        <f t="shared" si="332"/>
        <v/>
      </c>
      <c r="AA942" s="26" t="str">
        <f t="shared" si="333"/>
        <v/>
      </c>
      <c r="AB942" s="26" t="str">
        <f t="shared" si="334"/>
        <v/>
      </c>
      <c r="AC942" s="26" t="str">
        <f t="shared" si="335"/>
        <v/>
      </c>
      <c r="AD942" s="26" t="str">
        <f>IF(OR(ISBLANK(U942),ISBLANK(Q942),U942="-"),"",IF(ISNA(MATCH(U942,libtwolang,0)),FALSE,IF(AND(Z942=TRUE,INDEX(codetform,MATCH(Qualifikation!Q942,libtform,0))&gt;=10311000,INDEX(codetform,MATCH(Qualifikation!Q942,libtform,0))&lt;=10319900),IF(AND(INDEX(codetwolang,MATCH(Qualifikation!U942,libtwolang,0))&gt;=1,INDEX(codetwolang,MATCH(Qualifikation!U942,libtwolang,0))&lt;=999),TRUE,FALSE),IF(AND(INDEX(codetwolang,MATCH(Qualifikation!U942,libtwolang,0))&gt;=10,INDEX(codetwolang,MATCH(Qualifikation!U942,libtwolang,0))&lt;=99),FALSE,TRUE))))</f>
        <v/>
      </c>
      <c r="AE942" s="26" t="str">
        <f t="shared" si="327"/>
        <v/>
      </c>
      <c r="AF942" s="62" t="str">
        <f t="shared" si="336"/>
        <v/>
      </c>
    </row>
    <row r="943" spans="1:32" x14ac:dyDescent="0.2">
      <c r="A943" s="46" t="str">
        <f t="shared" si="328"/>
        <v/>
      </c>
      <c r="B943" s="46" t="str">
        <f t="shared" si="315"/>
        <v/>
      </c>
      <c r="C943" s="71" t="str">
        <f t="shared" si="316"/>
        <v/>
      </c>
      <c r="D943" s="62" t="str">
        <f t="shared" si="317"/>
        <v/>
      </c>
      <c r="E943" s="62" t="str">
        <f t="shared" si="318"/>
        <v/>
      </c>
      <c r="F943" s="72" t="str">
        <f t="shared" si="319"/>
        <v/>
      </c>
      <c r="G943" s="72" t="str">
        <f t="shared" si="320"/>
        <v/>
      </c>
      <c r="H943" s="63" t="str">
        <f t="shared" si="321"/>
        <v/>
      </c>
      <c r="I943" s="63" t="str">
        <f t="shared" si="322"/>
        <v/>
      </c>
      <c r="J943" s="70" t="str">
        <f t="shared" si="323"/>
        <v/>
      </c>
      <c r="K943" s="70" t="str">
        <f t="shared" si="324"/>
        <v/>
      </c>
      <c r="L943" s="122" t="str">
        <f t="shared" si="325"/>
        <v/>
      </c>
      <c r="M943" s="122" t="str">
        <f t="shared" si="326"/>
        <v/>
      </c>
      <c r="N943" s="121" t="str">
        <f>IF(B943&lt;&gt;"",IF(INDEX(ctrlage,B943)=TRUE,Lieferung!$B$15-(YEAR(INDEX(pgebdat,B943))),""),"")</f>
        <v/>
      </c>
      <c r="O943" s="115"/>
      <c r="P943" s="113"/>
      <c r="Q943" s="116"/>
      <c r="R943" s="149"/>
      <c r="S943" s="116"/>
      <c r="T943" s="116"/>
      <c r="U943" s="116"/>
      <c r="V943" s="113"/>
      <c r="W943" s="155" t="str">
        <f t="shared" si="329"/>
        <v/>
      </c>
      <c r="X943" s="26" t="str">
        <f t="shared" si="330"/>
        <v/>
      </c>
      <c r="Y943" s="26" t="str">
        <f t="shared" si="331"/>
        <v/>
      </c>
      <c r="Z943" s="26" t="str">
        <f t="shared" si="332"/>
        <v/>
      </c>
      <c r="AA943" s="26" t="str">
        <f t="shared" si="333"/>
        <v/>
      </c>
      <c r="AB943" s="26" t="str">
        <f t="shared" si="334"/>
        <v/>
      </c>
      <c r="AC943" s="26" t="str">
        <f t="shared" si="335"/>
        <v/>
      </c>
      <c r="AD943" s="26" t="str">
        <f>IF(OR(ISBLANK(U943),ISBLANK(Q943),U943="-"),"",IF(ISNA(MATCH(U943,libtwolang,0)),FALSE,IF(AND(Z943=TRUE,INDEX(codetform,MATCH(Qualifikation!Q943,libtform,0))&gt;=10311000,INDEX(codetform,MATCH(Qualifikation!Q943,libtform,0))&lt;=10319900),IF(AND(INDEX(codetwolang,MATCH(Qualifikation!U943,libtwolang,0))&gt;=1,INDEX(codetwolang,MATCH(Qualifikation!U943,libtwolang,0))&lt;=999),TRUE,FALSE),IF(AND(INDEX(codetwolang,MATCH(Qualifikation!U943,libtwolang,0))&gt;=10,INDEX(codetwolang,MATCH(Qualifikation!U943,libtwolang,0))&lt;=99),FALSE,TRUE))))</f>
        <v/>
      </c>
      <c r="AE943" s="26" t="str">
        <f t="shared" si="327"/>
        <v/>
      </c>
      <c r="AF943" s="62" t="str">
        <f t="shared" si="336"/>
        <v/>
      </c>
    </row>
    <row r="944" spans="1:32" x14ac:dyDescent="0.2">
      <c r="A944" s="46" t="str">
        <f t="shared" si="328"/>
        <v/>
      </c>
      <c r="B944" s="46" t="str">
        <f t="shared" si="315"/>
        <v/>
      </c>
      <c r="C944" s="71" t="str">
        <f t="shared" si="316"/>
        <v/>
      </c>
      <c r="D944" s="62" t="str">
        <f t="shared" si="317"/>
        <v/>
      </c>
      <c r="E944" s="62" t="str">
        <f t="shared" si="318"/>
        <v/>
      </c>
      <c r="F944" s="72" t="str">
        <f t="shared" si="319"/>
        <v/>
      </c>
      <c r="G944" s="72" t="str">
        <f t="shared" si="320"/>
        <v/>
      </c>
      <c r="H944" s="63" t="str">
        <f t="shared" si="321"/>
        <v/>
      </c>
      <c r="I944" s="63" t="str">
        <f t="shared" si="322"/>
        <v/>
      </c>
      <c r="J944" s="70" t="str">
        <f t="shared" si="323"/>
        <v/>
      </c>
      <c r="K944" s="70" t="str">
        <f t="shared" si="324"/>
        <v/>
      </c>
      <c r="L944" s="122" t="str">
        <f t="shared" si="325"/>
        <v/>
      </c>
      <c r="M944" s="122" t="str">
        <f t="shared" si="326"/>
        <v/>
      </c>
      <c r="N944" s="121" t="str">
        <f>IF(B944&lt;&gt;"",IF(INDEX(ctrlage,B944)=TRUE,Lieferung!$B$15-(YEAR(INDEX(pgebdat,B944))),""),"")</f>
        <v/>
      </c>
      <c r="O944" s="115"/>
      <c r="P944" s="113"/>
      <c r="Q944" s="116"/>
      <c r="R944" s="149"/>
      <c r="S944" s="116"/>
      <c r="T944" s="116"/>
      <c r="U944" s="116"/>
      <c r="V944" s="113"/>
      <c r="W944" s="155" t="str">
        <f t="shared" si="329"/>
        <v/>
      </c>
      <c r="X944" s="26" t="str">
        <f t="shared" si="330"/>
        <v/>
      </c>
      <c r="Y944" s="26" t="str">
        <f t="shared" si="331"/>
        <v/>
      </c>
      <c r="Z944" s="26" t="str">
        <f t="shared" si="332"/>
        <v/>
      </c>
      <c r="AA944" s="26" t="str">
        <f t="shared" si="333"/>
        <v/>
      </c>
      <c r="AB944" s="26" t="str">
        <f t="shared" si="334"/>
        <v/>
      </c>
      <c r="AC944" s="26" t="str">
        <f t="shared" si="335"/>
        <v/>
      </c>
      <c r="AD944" s="26" t="str">
        <f>IF(OR(ISBLANK(U944),ISBLANK(Q944),U944="-"),"",IF(ISNA(MATCH(U944,libtwolang,0)),FALSE,IF(AND(Z944=TRUE,INDEX(codetform,MATCH(Qualifikation!Q944,libtform,0))&gt;=10311000,INDEX(codetform,MATCH(Qualifikation!Q944,libtform,0))&lt;=10319900),IF(AND(INDEX(codetwolang,MATCH(Qualifikation!U944,libtwolang,0))&gt;=1,INDEX(codetwolang,MATCH(Qualifikation!U944,libtwolang,0))&lt;=999),TRUE,FALSE),IF(AND(INDEX(codetwolang,MATCH(Qualifikation!U944,libtwolang,0))&gt;=10,INDEX(codetwolang,MATCH(Qualifikation!U944,libtwolang,0))&lt;=99),FALSE,TRUE))))</f>
        <v/>
      </c>
      <c r="AE944" s="26" t="str">
        <f t="shared" si="327"/>
        <v/>
      </c>
      <c r="AF944" s="62" t="str">
        <f t="shared" si="336"/>
        <v/>
      </c>
    </row>
    <row r="945" spans="1:32" x14ac:dyDescent="0.2">
      <c r="A945" s="46" t="str">
        <f t="shared" si="328"/>
        <v/>
      </c>
      <c r="B945" s="46" t="str">
        <f t="shared" si="315"/>
        <v/>
      </c>
      <c r="C945" s="71" t="str">
        <f t="shared" si="316"/>
        <v/>
      </c>
      <c r="D945" s="62" t="str">
        <f t="shared" si="317"/>
        <v/>
      </c>
      <c r="E945" s="62" t="str">
        <f t="shared" si="318"/>
        <v/>
      </c>
      <c r="F945" s="72" t="str">
        <f t="shared" si="319"/>
        <v/>
      </c>
      <c r="G945" s="72" t="str">
        <f t="shared" si="320"/>
        <v/>
      </c>
      <c r="H945" s="63" t="str">
        <f t="shared" si="321"/>
        <v/>
      </c>
      <c r="I945" s="63" t="str">
        <f t="shared" si="322"/>
        <v/>
      </c>
      <c r="J945" s="70" t="str">
        <f t="shared" si="323"/>
        <v/>
      </c>
      <c r="K945" s="70" t="str">
        <f t="shared" si="324"/>
        <v/>
      </c>
      <c r="L945" s="122" t="str">
        <f t="shared" si="325"/>
        <v/>
      </c>
      <c r="M945" s="122" t="str">
        <f t="shared" si="326"/>
        <v/>
      </c>
      <c r="N945" s="121" t="str">
        <f>IF(B945&lt;&gt;"",IF(INDEX(ctrlage,B945)=TRUE,Lieferung!$B$15-(YEAR(INDEX(pgebdat,B945))),""),"")</f>
        <v/>
      </c>
      <c r="O945" s="115"/>
      <c r="P945" s="113"/>
      <c r="Q945" s="116"/>
      <c r="R945" s="149"/>
      <c r="S945" s="116"/>
      <c r="T945" s="116"/>
      <c r="U945" s="116"/>
      <c r="V945" s="113"/>
      <c r="W945" s="155" t="str">
        <f t="shared" si="329"/>
        <v/>
      </c>
      <c r="X945" s="26" t="str">
        <f t="shared" si="330"/>
        <v/>
      </c>
      <c r="Y945" s="26" t="str">
        <f t="shared" si="331"/>
        <v/>
      </c>
      <c r="Z945" s="26" t="str">
        <f t="shared" si="332"/>
        <v/>
      </c>
      <c r="AA945" s="26" t="str">
        <f t="shared" si="333"/>
        <v/>
      </c>
      <c r="AB945" s="26" t="str">
        <f t="shared" si="334"/>
        <v/>
      </c>
      <c r="AC945" s="26" t="str">
        <f t="shared" si="335"/>
        <v/>
      </c>
      <c r="AD945" s="26" t="str">
        <f>IF(OR(ISBLANK(U945),ISBLANK(Q945),U945="-"),"",IF(ISNA(MATCH(U945,libtwolang,0)),FALSE,IF(AND(Z945=TRUE,INDEX(codetform,MATCH(Qualifikation!Q945,libtform,0))&gt;=10311000,INDEX(codetform,MATCH(Qualifikation!Q945,libtform,0))&lt;=10319900),IF(AND(INDEX(codetwolang,MATCH(Qualifikation!U945,libtwolang,0))&gt;=1,INDEX(codetwolang,MATCH(Qualifikation!U945,libtwolang,0))&lt;=999),TRUE,FALSE),IF(AND(INDEX(codetwolang,MATCH(Qualifikation!U945,libtwolang,0))&gt;=10,INDEX(codetwolang,MATCH(Qualifikation!U945,libtwolang,0))&lt;=99),FALSE,TRUE))))</f>
        <v/>
      </c>
      <c r="AE945" s="26" t="str">
        <f t="shared" si="327"/>
        <v/>
      </c>
      <c r="AF945" s="62" t="str">
        <f t="shared" si="336"/>
        <v/>
      </c>
    </row>
    <row r="946" spans="1:32" x14ac:dyDescent="0.2">
      <c r="A946" s="46" t="str">
        <f t="shared" si="328"/>
        <v/>
      </c>
      <c r="B946" s="46" t="str">
        <f t="shared" si="315"/>
        <v/>
      </c>
      <c r="C946" s="71" t="str">
        <f t="shared" si="316"/>
        <v/>
      </c>
      <c r="D946" s="62" t="str">
        <f t="shared" si="317"/>
        <v/>
      </c>
      <c r="E946" s="62" t="str">
        <f t="shared" si="318"/>
        <v/>
      </c>
      <c r="F946" s="72" t="str">
        <f t="shared" si="319"/>
        <v/>
      </c>
      <c r="G946" s="72" t="str">
        <f t="shared" si="320"/>
        <v/>
      </c>
      <c r="H946" s="63" t="str">
        <f t="shared" si="321"/>
        <v/>
      </c>
      <c r="I946" s="63" t="str">
        <f t="shared" si="322"/>
        <v/>
      </c>
      <c r="J946" s="70" t="str">
        <f t="shared" si="323"/>
        <v/>
      </c>
      <c r="K946" s="70" t="str">
        <f t="shared" si="324"/>
        <v/>
      </c>
      <c r="L946" s="122" t="str">
        <f t="shared" si="325"/>
        <v/>
      </c>
      <c r="M946" s="122" t="str">
        <f t="shared" si="326"/>
        <v/>
      </c>
      <c r="N946" s="121" t="str">
        <f>IF(B946&lt;&gt;"",IF(INDEX(ctrlage,B946)=TRUE,Lieferung!$B$15-(YEAR(INDEX(pgebdat,B946))),""),"")</f>
        <v/>
      </c>
      <c r="O946" s="115"/>
      <c r="P946" s="113"/>
      <c r="Q946" s="116"/>
      <c r="R946" s="149"/>
      <c r="S946" s="116"/>
      <c r="T946" s="116"/>
      <c r="U946" s="116"/>
      <c r="V946" s="113"/>
      <c r="W946" s="155" t="str">
        <f t="shared" si="329"/>
        <v/>
      </c>
      <c r="X946" s="26" t="str">
        <f t="shared" si="330"/>
        <v/>
      </c>
      <c r="Y946" s="26" t="str">
        <f t="shared" si="331"/>
        <v/>
      </c>
      <c r="Z946" s="26" t="str">
        <f t="shared" si="332"/>
        <v/>
      </c>
      <c r="AA946" s="26" t="str">
        <f t="shared" si="333"/>
        <v/>
      </c>
      <c r="AB946" s="26" t="str">
        <f t="shared" si="334"/>
        <v/>
      </c>
      <c r="AC946" s="26" t="str">
        <f t="shared" si="335"/>
        <v/>
      </c>
      <c r="AD946" s="26" t="str">
        <f>IF(OR(ISBLANK(U946),ISBLANK(Q946),U946="-"),"",IF(ISNA(MATCH(U946,libtwolang,0)),FALSE,IF(AND(Z946=TRUE,INDEX(codetform,MATCH(Qualifikation!Q946,libtform,0))&gt;=10311000,INDEX(codetform,MATCH(Qualifikation!Q946,libtform,0))&lt;=10319900),IF(AND(INDEX(codetwolang,MATCH(Qualifikation!U946,libtwolang,0))&gt;=1,INDEX(codetwolang,MATCH(Qualifikation!U946,libtwolang,0))&lt;=999),TRUE,FALSE),IF(AND(INDEX(codetwolang,MATCH(Qualifikation!U946,libtwolang,0))&gt;=10,INDEX(codetwolang,MATCH(Qualifikation!U946,libtwolang,0))&lt;=99),FALSE,TRUE))))</f>
        <v/>
      </c>
      <c r="AE946" s="26" t="str">
        <f t="shared" si="327"/>
        <v/>
      </c>
      <c r="AF946" s="62" t="str">
        <f t="shared" si="336"/>
        <v/>
      </c>
    </row>
    <row r="947" spans="1:32" x14ac:dyDescent="0.2">
      <c r="A947" s="46" t="str">
        <f t="shared" si="328"/>
        <v/>
      </c>
      <c r="B947" s="46" t="str">
        <f t="shared" si="315"/>
        <v/>
      </c>
      <c r="C947" s="71" t="str">
        <f t="shared" si="316"/>
        <v/>
      </c>
      <c r="D947" s="62" t="str">
        <f t="shared" si="317"/>
        <v/>
      </c>
      <c r="E947" s="62" t="str">
        <f t="shared" si="318"/>
        <v/>
      </c>
      <c r="F947" s="72" t="str">
        <f t="shared" si="319"/>
        <v/>
      </c>
      <c r="G947" s="72" t="str">
        <f t="shared" si="320"/>
        <v/>
      </c>
      <c r="H947" s="63" t="str">
        <f t="shared" si="321"/>
        <v/>
      </c>
      <c r="I947" s="63" t="str">
        <f t="shared" si="322"/>
        <v/>
      </c>
      <c r="J947" s="70" t="str">
        <f t="shared" si="323"/>
        <v/>
      </c>
      <c r="K947" s="70" t="str">
        <f t="shared" si="324"/>
        <v/>
      </c>
      <c r="L947" s="122" t="str">
        <f t="shared" si="325"/>
        <v/>
      </c>
      <c r="M947" s="122" t="str">
        <f t="shared" si="326"/>
        <v/>
      </c>
      <c r="N947" s="121" t="str">
        <f>IF(B947&lt;&gt;"",IF(INDEX(ctrlage,B947)=TRUE,Lieferung!$B$15-(YEAR(INDEX(pgebdat,B947))),""),"")</f>
        <v/>
      </c>
      <c r="O947" s="115"/>
      <c r="P947" s="113"/>
      <c r="Q947" s="116"/>
      <c r="R947" s="149"/>
      <c r="S947" s="116"/>
      <c r="T947" s="116"/>
      <c r="U947" s="116"/>
      <c r="V947" s="113"/>
      <c r="W947" s="155" t="str">
        <f t="shared" si="329"/>
        <v/>
      </c>
      <c r="X947" s="26" t="str">
        <f t="shared" si="330"/>
        <v/>
      </c>
      <c r="Y947" s="26" t="str">
        <f t="shared" si="331"/>
        <v/>
      </c>
      <c r="Z947" s="26" t="str">
        <f t="shared" si="332"/>
        <v/>
      </c>
      <c r="AA947" s="26" t="str">
        <f t="shared" si="333"/>
        <v/>
      </c>
      <c r="AB947" s="26" t="str">
        <f t="shared" si="334"/>
        <v/>
      </c>
      <c r="AC947" s="26" t="str">
        <f t="shared" si="335"/>
        <v/>
      </c>
      <c r="AD947" s="26" t="str">
        <f>IF(OR(ISBLANK(U947),ISBLANK(Q947),U947="-"),"",IF(ISNA(MATCH(U947,libtwolang,0)),FALSE,IF(AND(Z947=TRUE,INDEX(codetform,MATCH(Qualifikation!Q947,libtform,0))&gt;=10311000,INDEX(codetform,MATCH(Qualifikation!Q947,libtform,0))&lt;=10319900),IF(AND(INDEX(codetwolang,MATCH(Qualifikation!U947,libtwolang,0))&gt;=1,INDEX(codetwolang,MATCH(Qualifikation!U947,libtwolang,0))&lt;=999),TRUE,FALSE),IF(AND(INDEX(codetwolang,MATCH(Qualifikation!U947,libtwolang,0))&gt;=10,INDEX(codetwolang,MATCH(Qualifikation!U947,libtwolang,0))&lt;=99),FALSE,TRUE))))</f>
        <v/>
      </c>
      <c r="AE947" s="26" t="str">
        <f t="shared" si="327"/>
        <v/>
      </c>
      <c r="AF947" s="62" t="str">
        <f t="shared" si="336"/>
        <v/>
      </c>
    </row>
    <row r="948" spans="1:32" x14ac:dyDescent="0.2">
      <c r="A948" s="46" t="str">
        <f t="shared" si="328"/>
        <v/>
      </c>
      <c r="B948" s="46" t="str">
        <f t="shared" si="315"/>
        <v/>
      </c>
      <c r="C948" s="71" t="str">
        <f t="shared" si="316"/>
        <v/>
      </c>
      <c r="D948" s="62" t="str">
        <f t="shared" si="317"/>
        <v/>
      </c>
      <c r="E948" s="62" t="str">
        <f t="shared" si="318"/>
        <v/>
      </c>
      <c r="F948" s="72" t="str">
        <f t="shared" si="319"/>
        <v/>
      </c>
      <c r="G948" s="72" t="str">
        <f t="shared" si="320"/>
        <v/>
      </c>
      <c r="H948" s="63" t="str">
        <f t="shared" si="321"/>
        <v/>
      </c>
      <c r="I948" s="63" t="str">
        <f t="shared" si="322"/>
        <v/>
      </c>
      <c r="J948" s="70" t="str">
        <f t="shared" si="323"/>
        <v/>
      </c>
      <c r="K948" s="70" t="str">
        <f t="shared" si="324"/>
        <v/>
      </c>
      <c r="L948" s="122" t="str">
        <f t="shared" si="325"/>
        <v/>
      </c>
      <c r="M948" s="122" t="str">
        <f t="shared" si="326"/>
        <v/>
      </c>
      <c r="N948" s="121" t="str">
        <f>IF(B948&lt;&gt;"",IF(INDEX(ctrlage,B948)=TRUE,Lieferung!$B$15-(YEAR(INDEX(pgebdat,B948))),""),"")</f>
        <v/>
      </c>
      <c r="O948" s="115"/>
      <c r="P948" s="113"/>
      <c r="Q948" s="116"/>
      <c r="R948" s="149"/>
      <c r="S948" s="116"/>
      <c r="T948" s="116"/>
      <c r="U948" s="116"/>
      <c r="V948" s="113"/>
      <c r="W948" s="155" t="str">
        <f t="shared" si="329"/>
        <v/>
      </c>
      <c r="X948" s="26" t="str">
        <f t="shared" si="330"/>
        <v/>
      </c>
      <c r="Y948" s="26" t="str">
        <f t="shared" si="331"/>
        <v/>
      </c>
      <c r="Z948" s="26" t="str">
        <f t="shared" si="332"/>
        <v/>
      </c>
      <c r="AA948" s="26" t="str">
        <f t="shared" si="333"/>
        <v/>
      </c>
      <c r="AB948" s="26" t="str">
        <f t="shared" si="334"/>
        <v/>
      </c>
      <c r="AC948" s="26" t="str">
        <f t="shared" si="335"/>
        <v/>
      </c>
      <c r="AD948" s="26" t="str">
        <f>IF(OR(ISBLANK(U948),ISBLANK(Q948),U948="-"),"",IF(ISNA(MATCH(U948,libtwolang,0)),FALSE,IF(AND(Z948=TRUE,INDEX(codetform,MATCH(Qualifikation!Q948,libtform,0))&gt;=10311000,INDEX(codetform,MATCH(Qualifikation!Q948,libtform,0))&lt;=10319900),IF(AND(INDEX(codetwolang,MATCH(Qualifikation!U948,libtwolang,0))&gt;=1,INDEX(codetwolang,MATCH(Qualifikation!U948,libtwolang,0))&lt;=999),TRUE,FALSE),IF(AND(INDEX(codetwolang,MATCH(Qualifikation!U948,libtwolang,0))&gt;=10,INDEX(codetwolang,MATCH(Qualifikation!U948,libtwolang,0))&lt;=99),FALSE,TRUE))))</f>
        <v/>
      </c>
      <c r="AE948" s="26" t="str">
        <f t="shared" si="327"/>
        <v/>
      </c>
      <c r="AF948" s="62" t="str">
        <f t="shared" si="336"/>
        <v/>
      </c>
    </row>
    <row r="949" spans="1:32" x14ac:dyDescent="0.2">
      <c r="A949" s="46" t="str">
        <f t="shared" si="328"/>
        <v/>
      </c>
      <c r="B949" s="46" t="str">
        <f t="shared" si="315"/>
        <v/>
      </c>
      <c r="C949" s="71" t="str">
        <f t="shared" si="316"/>
        <v/>
      </c>
      <c r="D949" s="62" t="str">
        <f t="shared" si="317"/>
        <v/>
      </c>
      <c r="E949" s="62" t="str">
        <f t="shared" si="318"/>
        <v/>
      </c>
      <c r="F949" s="72" t="str">
        <f t="shared" si="319"/>
        <v/>
      </c>
      <c r="G949" s="72" t="str">
        <f t="shared" si="320"/>
        <v/>
      </c>
      <c r="H949" s="63" t="str">
        <f t="shared" si="321"/>
        <v/>
      </c>
      <c r="I949" s="63" t="str">
        <f t="shared" si="322"/>
        <v/>
      </c>
      <c r="J949" s="70" t="str">
        <f t="shared" si="323"/>
        <v/>
      </c>
      <c r="K949" s="70" t="str">
        <f t="shared" si="324"/>
        <v/>
      </c>
      <c r="L949" s="122" t="str">
        <f t="shared" si="325"/>
        <v/>
      </c>
      <c r="M949" s="122" t="str">
        <f t="shared" si="326"/>
        <v/>
      </c>
      <c r="N949" s="121" t="str">
        <f>IF(B949&lt;&gt;"",IF(INDEX(ctrlage,B949)=TRUE,Lieferung!$B$15-(YEAR(INDEX(pgebdat,B949))),""),"")</f>
        <v/>
      </c>
      <c r="O949" s="115"/>
      <c r="P949" s="113"/>
      <c r="Q949" s="116"/>
      <c r="R949" s="149"/>
      <c r="S949" s="116"/>
      <c r="T949" s="116"/>
      <c r="U949" s="116"/>
      <c r="V949" s="113"/>
      <c r="W949" s="155" t="str">
        <f t="shared" si="329"/>
        <v/>
      </c>
      <c r="X949" s="26" t="str">
        <f t="shared" si="330"/>
        <v/>
      </c>
      <c r="Y949" s="26" t="str">
        <f t="shared" si="331"/>
        <v/>
      </c>
      <c r="Z949" s="26" t="str">
        <f t="shared" si="332"/>
        <v/>
      </c>
      <c r="AA949" s="26" t="str">
        <f t="shared" si="333"/>
        <v/>
      </c>
      <c r="AB949" s="26" t="str">
        <f t="shared" si="334"/>
        <v/>
      </c>
      <c r="AC949" s="26" t="str">
        <f t="shared" si="335"/>
        <v/>
      </c>
      <c r="AD949" s="26" t="str">
        <f>IF(OR(ISBLANK(U949),ISBLANK(Q949),U949="-"),"",IF(ISNA(MATCH(U949,libtwolang,0)),FALSE,IF(AND(Z949=TRUE,INDEX(codetform,MATCH(Qualifikation!Q949,libtform,0))&gt;=10311000,INDEX(codetform,MATCH(Qualifikation!Q949,libtform,0))&lt;=10319900),IF(AND(INDEX(codetwolang,MATCH(Qualifikation!U949,libtwolang,0))&gt;=1,INDEX(codetwolang,MATCH(Qualifikation!U949,libtwolang,0))&lt;=999),TRUE,FALSE),IF(AND(INDEX(codetwolang,MATCH(Qualifikation!U949,libtwolang,0))&gt;=10,INDEX(codetwolang,MATCH(Qualifikation!U949,libtwolang,0))&lt;=99),FALSE,TRUE))))</f>
        <v/>
      </c>
      <c r="AE949" s="26" t="str">
        <f t="shared" si="327"/>
        <v/>
      </c>
      <c r="AF949" s="62" t="str">
        <f t="shared" si="336"/>
        <v/>
      </c>
    </row>
    <row r="950" spans="1:32" x14ac:dyDescent="0.2">
      <c r="A950" s="46" t="str">
        <f t="shared" si="328"/>
        <v/>
      </c>
      <c r="B950" s="46" t="str">
        <f t="shared" si="315"/>
        <v/>
      </c>
      <c r="C950" s="71" t="str">
        <f t="shared" si="316"/>
        <v/>
      </c>
      <c r="D950" s="62" t="str">
        <f t="shared" si="317"/>
        <v/>
      </c>
      <c r="E950" s="62" t="str">
        <f t="shared" si="318"/>
        <v/>
      </c>
      <c r="F950" s="72" t="str">
        <f t="shared" si="319"/>
        <v/>
      </c>
      <c r="G950" s="72" t="str">
        <f t="shared" si="320"/>
        <v/>
      </c>
      <c r="H950" s="63" t="str">
        <f t="shared" si="321"/>
        <v/>
      </c>
      <c r="I950" s="63" t="str">
        <f t="shared" si="322"/>
        <v/>
      </c>
      <c r="J950" s="70" t="str">
        <f t="shared" si="323"/>
        <v/>
      </c>
      <c r="K950" s="70" t="str">
        <f t="shared" si="324"/>
        <v/>
      </c>
      <c r="L950" s="122" t="str">
        <f t="shared" si="325"/>
        <v/>
      </c>
      <c r="M950" s="122" t="str">
        <f t="shared" si="326"/>
        <v/>
      </c>
      <c r="N950" s="121" t="str">
        <f>IF(B950&lt;&gt;"",IF(INDEX(ctrlage,B950)=TRUE,Lieferung!$B$15-(YEAR(INDEX(pgebdat,B950))),""),"")</f>
        <v/>
      </c>
      <c r="O950" s="115"/>
      <c r="P950" s="113"/>
      <c r="Q950" s="116"/>
      <c r="R950" s="149"/>
      <c r="S950" s="116"/>
      <c r="T950" s="116"/>
      <c r="U950" s="116"/>
      <c r="V950" s="113"/>
      <c r="W950" s="155" t="str">
        <f t="shared" si="329"/>
        <v/>
      </c>
      <c r="X950" s="26" t="str">
        <f t="shared" si="330"/>
        <v/>
      </c>
      <c r="Y950" s="26" t="str">
        <f t="shared" si="331"/>
        <v/>
      </c>
      <c r="Z950" s="26" t="str">
        <f t="shared" si="332"/>
        <v/>
      </c>
      <c r="AA950" s="26" t="str">
        <f t="shared" si="333"/>
        <v/>
      </c>
      <c r="AB950" s="26" t="str">
        <f t="shared" si="334"/>
        <v/>
      </c>
      <c r="AC950" s="26" t="str">
        <f t="shared" si="335"/>
        <v/>
      </c>
      <c r="AD950" s="26" t="str">
        <f>IF(OR(ISBLANK(U950),ISBLANK(Q950),U950="-"),"",IF(ISNA(MATCH(U950,libtwolang,0)),FALSE,IF(AND(Z950=TRUE,INDEX(codetform,MATCH(Qualifikation!Q950,libtform,0))&gt;=10311000,INDEX(codetform,MATCH(Qualifikation!Q950,libtform,0))&lt;=10319900),IF(AND(INDEX(codetwolang,MATCH(Qualifikation!U950,libtwolang,0))&gt;=1,INDEX(codetwolang,MATCH(Qualifikation!U950,libtwolang,0))&lt;=999),TRUE,FALSE),IF(AND(INDEX(codetwolang,MATCH(Qualifikation!U950,libtwolang,0))&gt;=10,INDEX(codetwolang,MATCH(Qualifikation!U950,libtwolang,0))&lt;=99),FALSE,TRUE))))</f>
        <v/>
      </c>
      <c r="AE950" s="26" t="str">
        <f t="shared" si="327"/>
        <v/>
      </c>
      <c r="AF950" s="62" t="str">
        <f t="shared" si="336"/>
        <v/>
      </c>
    </row>
    <row r="951" spans="1:32" x14ac:dyDescent="0.2">
      <c r="A951" s="46" t="str">
        <f t="shared" si="328"/>
        <v/>
      </c>
      <c r="B951" s="46" t="str">
        <f t="shared" si="315"/>
        <v/>
      </c>
      <c r="C951" s="71" t="str">
        <f t="shared" si="316"/>
        <v/>
      </c>
      <c r="D951" s="62" t="str">
        <f t="shared" si="317"/>
        <v/>
      </c>
      <c r="E951" s="62" t="str">
        <f t="shared" si="318"/>
        <v/>
      </c>
      <c r="F951" s="72" t="str">
        <f t="shared" si="319"/>
        <v/>
      </c>
      <c r="G951" s="72" t="str">
        <f t="shared" si="320"/>
        <v/>
      </c>
      <c r="H951" s="63" t="str">
        <f t="shared" si="321"/>
        <v/>
      </c>
      <c r="I951" s="63" t="str">
        <f t="shared" si="322"/>
        <v/>
      </c>
      <c r="J951" s="70" t="str">
        <f t="shared" si="323"/>
        <v/>
      </c>
      <c r="K951" s="70" t="str">
        <f t="shared" si="324"/>
        <v/>
      </c>
      <c r="L951" s="122" t="str">
        <f t="shared" si="325"/>
        <v/>
      </c>
      <c r="M951" s="122" t="str">
        <f t="shared" si="326"/>
        <v/>
      </c>
      <c r="N951" s="121" t="str">
        <f>IF(B951&lt;&gt;"",IF(INDEX(ctrlage,B951)=TRUE,Lieferung!$B$15-(YEAR(INDEX(pgebdat,B951))),""),"")</f>
        <v/>
      </c>
      <c r="O951" s="115"/>
      <c r="P951" s="113"/>
      <c r="Q951" s="116"/>
      <c r="R951" s="149"/>
      <c r="S951" s="116"/>
      <c r="T951" s="116"/>
      <c r="U951" s="116"/>
      <c r="V951" s="113"/>
      <c r="W951" s="155" t="str">
        <f t="shared" si="329"/>
        <v/>
      </c>
      <c r="X951" s="26" t="str">
        <f t="shared" si="330"/>
        <v/>
      </c>
      <c r="Y951" s="26" t="str">
        <f t="shared" si="331"/>
        <v/>
      </c>
      <c r="Z951" s="26" t="str">
        <f t="shared" si="332"/>
        <v/>
      </c>
      <c r="AA951" s="26" t="str">
        <f t="shared" si="333"/>
        <v/>
      </c>
      <c r="AB951" s="26" t="str">
        <f t="shared" si="334"/>
        <v/>
      </c>
      <c r="AC951" s="26" t="str">
        <f t="shared" si="335"/>
        <v/>
      </c>
      <c r="AD951" s="26" t="str">
        <f>IF(OR(ISBLANK(U951),ISBLANK(Q951),U951="-"),"",IF(ISNA(MATCH(U951,libtwolang,0)),FALSE,IF(AND(Z951=TRUE,INDEX(codetform,MATCH(Qualifikation!Q951,libtform,0))&gt;=10311000,INDEX(codetform,MATCH(Qualifikation!Q951,libtform,0))&lt;=10319900),IF(AND(INDEX(codetwolang,MATCH(Qualifikation!U951,libtwolang,0))&gt;=1,INDEX(codetwolang,MATCH(Qualifikation!U951,libtwolang,0))&lt;=999),TRUE,FALSE),IF(AND(INDEX(codetwolang,MATCH(Qualifikation!U951,libtwolang,0))&gt;=10,INDEX(codetwolang,MATCH(Qualifikation!U951,libtwolang,0))&lt;=99),FALSE,TRUE))))</f>
        <v/>
      </c>
      <c r="AE951" s="26" t="str">
        <f t="shared" si="327"/>
        <v/>
      </c>
      <c r="AF951" s="62" t="str">
        <f t="shared" si="336"/>
        <v/>
      </c>
    </row>
    <row r="952" spans="1:32" x14ac:dyDescent="0.2">
      <c r="A952" s="46" t="str">
        <f t="shared" si="328"/>
        <v/>
      </c>
      <c r="B952" s="46" t="str">
        <f t="shared" si="315"/>
        <v/>
      </c>
      <c r="C952" s="71" t="str">
        <f t="shared" si="316"/>
        <v/>
      </c>
      <c r="D952" s="62" t="str">
        <f t="shared" si="317"/>
        <v/>
      </c>
      <c r="E952" s="62" t="str">
        <f t="shared" si="318"/>
        <v/>
      </c>
      <c r="F952" s="72" t="str">
        <f t="shared" si="319"/>
        <v/>
      </c>
      <c r="G952" s="72" t="str">
        <f t="shared" si="320"/>
        <v/>
      </c>
      <c r="H952" s="63" t="str">
        <f t="shared" si="321"/>
        <v/>
      </c>
      <c r="I952" s="63" t="str">
        <f t="shared" si="322"/>
        <v/>
      </c>
      <c r="J952" s="70" t="str">
        <f t="shared" si="323"/>
        <v/>
      </c>
      <c r="K952" s="70" t="str">
        <f t="shared" si="324"/>
        <v/>
      </c>
      <c r="L952" s="122" t="str">
        <f t="shared" si="325"/>
        <v/>
      </c>
      <c r="M952" s="122" t="str">
        <f t="shared" si="326"/>
        <v/>
      </c>
      <c r="N952" s="121" t="str">
        <f>IF(B952&lt;&gt;"",IF(INDEX(ctrlage,B952)=TRUE,Lieferung!$B$15-(YEAR(INDEX(pgebdat,B952))),""),"")</f>
        <v/>
      </c>
      <c r="O952" s="115"/>
      <c r="P952" s="113"/>
      <c r="Q952" s="116"/>
      <c r="R952" s="149"/>
      <c r="S952" s="116"/>
      <c r="T952" s="116"/>
      <c r="U952" s="116"/>
      <c r="V952" s="113"/>
      <c r="W952" s="155" t="str">
        <f t="shared" si="329"/>
        <v/>
      </c>
      <c r="X952" s="26" t="str">
        <f t="shared" si="330"/>
        <v/>
      </c>
      <c r="Y952" s="26" t="str">
        <f t="shared" si="331"/>
        <v/>
      </c>
      <c r="Z952" s="26" t="str">
        <f t="shared" si="332"/>
        <v/>
      </c>
      <c r="AA952" s="26" t="str">
        <f t="shared" si="333"/>
        <v/>
      </c>
      <c r="AB952" s="26" t="str">
        <f t="shared" si="334"/>
        <v/>
      </c>
      <c r="AC952" s="26" t="str">
        <f t="shared" si="335"/>
        <v/>
      </c>
      <c r="AD952" s="26" t="str">
        <f>IF(OR(ISBLANK(U952),ISBLANK(Q952),U952="-"),"",IF(ISNA(MATCH(U952,libtwolang,0)),FALSE,IF(AND(Z952=TRUE,INDEX(codetform,MATCH(Qualifikation!Q952,libtform,0))&gt;=10311000,INDEX(codetform,MATCH(Qualifikation!Q952,libtform,0))&lt;=10319900),IF(AND(INDEX(codetwolang,MATCH(Qualifikation!U952,libtwolang,0))&gt;=1,INDEX(codetwolang,MATCH(Qualifikation!U952,libtwolang,0))&lt;=999),TRUE,FALSE),IF(AND(INDEX(codetwolang,MATCH(Qualifikation!U952,libtwolang,0))&gt;=10,INDEX(codetwolang,MATCH(Qualifikation!U952,libtwolang,0))&lt;=99),FALSE,TRUE))))</f>
        <v/>
      </c>
      <c r="AE952" s="26" t="str">
        <f t="shared" si="327"/>
        <v/>
      </c>
      <c r="AF952" s="62" t="str">
        <f t="shared" si="336"/>
        <v/>
      </c>
    </row>
    <row r="953" spans="1:32" x14ac:dyDescent="0.2">
      <c r="A953" s="46" t="str">
        <f t="shared" si="328"/>
        <v/>
      </c>
      <c r="B953" s="46" t="str">
        <f t="shared" si="315"/>
        <v/>
      </c>
      <c r="C953" s="71" t="str">
        <f t="shared" si="316"/>
        <v/>
      </c>
      <c r="D953" s="62" t="str">
        <f t="shared" si="317"/>
        <v/>
      </c>
      <c r="E953" s="62" t="str">
        <f t="shared" si="318"/>
        <v/>
      </c>
      <c r="F953" s="72" t="str">
        <f t="shared" si="319"/>
        <v/>
      </c>
      <c r="G953" s="72" t="str">
        <f t="shared" si="320"/>
        <v/>
      </c>
      <c r="H953" s="63" t="str">
        <f t="shared" si="321"/>
        <v/>
      </c>
      <c r="I953" s="63" t="str">
        <f t="shared" si="322"/>
        <v/>
      </c>
      <c r="J953" s="70" t="str">
        <f t="shared" si="323"/>
        <v/>
      </c>
      <c r="K953" s="70" t="str">
        <f t="shared" si="324"/>
        <v/>
      </c>
      <c r="L953" s="122" t="str">
        <f t="shared" si="325"/>
        <v/>
      </c>
      <c r="M953" s="122" t="str">
        <f t="shared" si="326"/>
        <v/>
      </c>
      <c r="N953" s="121" t="str">
        <f>IF(B953&lt;&gt;"",IF(INDEX(ctrlage,B953)=TRUE,Lieferung!$B$15-(YEAR(INDEX(pgebdat,B953))),""),"")</f>
        <v/>
      </c>
      <c r="O953" s="115"/>
      <c r="P953" s="113"/>
      <c r="Q953" s="116"/>
      <c r="R953" s="149"/>
      <c r="S953" s="116"/>
      <c r="T953" s="116"/>
      <c r="U953" s="116"/>
      <c r="V953" s="113"/>
      <c r="W953" s="155" t="str">
        <f t="shared" si="329"/>
        <v/>
      </c>
      <c r="X953" s="26" t="str">
        <f t="shared" si="330"/>
        <v/>
      </c>
      <c r="Y953" s="26" t="str">
        <f t="shared" si="331"/>
        <v/>
      </c>
      <c r="Z953" s="26" t="str">
        <f t="shared" si="332"/>
        <v/>
      </c>
      <c r="AA953" s="26" t="str">
        <f t="shared" si="333"/>
        <v/>
      </c>
      <c r="AB953" s="26" t="str">
        <f t="shared" si="334"/>
        <v/>
      </c>
      <c r="AC953" s="26" t="str">
        <f t="shared" si="335"/>
        <v/>
      </c>
      <c r="AD953" s="26" t="str">
        <f>IF(OR(ISBLANK(U953),ISBLANK(Q953),U953="-"),"",IF(ISNA(MATCH(U953,libtwolang,0)),FALSE,IF(AND(Z953=TRUE,INDEX(codetform,MATCH(Qualifikation!Q953,libtform,0))&gt;=10311000,INDEX(codetform,MATCH(Qualifikation!Q953,libtform,0))&lt;=10319900),IF(AND(INDEX(codetwolang,MATCH(Qualifikation!U953,libtwolang,0))&gt;=1,INDEX(codetwolang,MATCH(Qualifikation!U953,libtwolang,0))&lt;=999),TRUE,FALSE),IF(AND(INDEX(codetwolang,MATCH(Qualifikation!U953,libtwolang,0))&gt;=10,INDEX(codetwolang,MATCH(Qualifikation!U953,libtwolang,0))&lt;=99),FALSE,TRUE))))</f>
        <v/>
      </c>
      <c r="AE953" s="26" t="str">
        <f t="shared" si="327"/>
        <v/>
      </c>
      <c r="AF953" s="62" t="str">
        <f t="shared" si="336"/>
        <v/>
      </c>
    </row>
    <row r="954" spans="1:32" x14ac:dyDescent="0.2">
      <c r="A954" s="46" t="str">
        <f t="shared" si="328"/>
        <v/>
      </c>
      <c r="B954" s="46" t="str">
        <f t="shared" si="315"/>
        <v/>
      </c>
      <c r="C954" s="71" t="str">
        <f t="shared" si="316"/>
        <v/>
      </c>
      <c r="D954" s="62" t="str">
        <f t="shared" si="317"/>
        <v/>
      </c>
      <c r="E954" s="62" t="str">
        <f t="shared" si="318"/>
        <v/>
      </c>
      <c r="F954" s="72" t="str">
        <f t="shared" si="319"/>
        <v/>
      </c>
      <c r="G954" s="72" t="str">
        <f t="shared" si="320"/>
        <v/>
      </c>
      <c r="H954" s="63" t="str">
        <f t="shared" si="321"/>
        <v/>
      </c>
      <c r="I954" s="63" t="str">
        <f t="shared" si="322"/>
        <v/>
      </c>
      <c r="J954" s="70" t="str">
        <f t="shared" si="323"/>
        <v/>
      </c>
      <c r="K954" s="70" t="str">
        <f t="shared" si="324"/>
        <v/>
      </c>
      <c r="L954" s="122" t="str">
        <f t="shared" si="325"/>
        <v/>
      </c>
      <c r="M954" s="122" t="str">
        <f t="shared" si="326"/>
        <v/>
      </c>
      <c r="N954" s="121" t="str">
        <f>IF(B954&lt;&gt;"",IF(INDEX(ctrlage,B954)=TRUE,Lieferung!$B$15-(YEAR(INDEX(pgebdat,B954))),""),"")</f>
        <v/>
      </c>
      <c r="O954" s="115"/>
      <c r="P954" s="113"/>
      <c r="Q954" s="116"/>
      <c r="R954" s="149"/>
      <c r="S954" s="116"/>
      <c r="T954" s="116"/>
      <c r="U954" s="116"/>
      <c r="V954" s="113"/>
      <c r="W954" s="155" t="str">
        <f t="shared" si="329"/>
        <v/>
      </c>
      <c r="X954" s="26" t="str">
        <f t="shared" si="330"/>
        <v/>
      </c>
      <c r="Y954" s="26" t="str">
        <f t="shared" si="331"/>
        <v/>
      </c>
      <c r="Z954" s="26" t="str">
        <f t="shared" si="332"/>
        <v/>
      </c>
      <c r="AA954" s="26" t="str">
        <f t="shared" si="333"/>
        <v/>
      </c>
      <c r="AB954" s="26" t="str">
        <f t="shared" si="334"/>
        <v/>
      </c>
      <c r="AC954" s="26" t="str">
        <f t="shared" si="335"/>
        <v/>
      </c>
      <c r="AD954" s="26" t="str">
        <f>IF(OR(ISBLANK(U954),ISBLANK(Q954),U954="-"),"",IF(ISNA(MATCH(U954,libtwolang,0)),FALSE,IF(AND(Z954=TRUE,INDEX(codetform,MATCH(Qualifikation!Q954,libtform,0))&gt;=10311000,INDEX(codetform,MATCH(Qualifikation!Q954,libtform,0))&lt;=10319900),IF(AND(INDEX(codetwolang,MATCH(Qualifikation!U954,libtwolang,0))&gt;=1,INDEX(codetwolang,MATCH(Qualifikation!U954,libtwolang,0))&lt;=999),TRUE,FALSE),IF(AND(INDEX(codetwolang,MATCH(Qualifikation!U954,libtwolang,0))&gt;=10,INDEX(codetwolang,MATCH(Qualifikation!U954,libtwolang,0))&lt;=99),FALSE,TRUE))))</f>
        <v/>
      </c>
      <c r="AE954" s="26" t="str">
        <f t="shared" si="327"/>
        <v/>
      </c>
      <c r="AF954" s="62" t="str">
        <f t="shared" si="336"/>
        <v/>
      </c>
    </row>
    <row r="955" spans="1:32" x14ac:dyDescent="0.2">
      <c r="A955" s="46" t="str">
        <f t="shared" si="328"/>
        <v/>
      </c>
      <c r="B955" s="46" t="str">
        <f t="shared" si="315"/>
        <v/>
      </c>
      <c r="C955" s="71" t="str">
        <f t="shared" si="316"/>
        <v/>
      </c>
      <c r="D955" s="62" t="str">
        <f t="shared" si="317"/>
        <v/>
      </c>
      <c r="E955" s="62" t="str">
        <f t="shared" si="318"/>
        <v/>
      </c>
      <c r="F955" s="72" t="str">
        <f t="shared" si="319"/>
        <v/>
      </c>
      <c r="G955" s="72" t="str">
        <f t="shared" si="320"/>
        <v/>
      </c>
      <c r="H955" s="63" t="str">
        <f t="shared" si="321"/>
        <v/>
      </c>
      <c r="I955" s="63" t="str">
        <f t="shared" si="322"/>
        <v/>
      </c>
      <c r="J955" s="70" t="str">
        <f t="shared" si="323"/>
        <v/>
      </c>
      <c r="K955" s="70" t="str">
        <f t="shared" si="324"/>
        <v/>
      </c>
      <c r="L955" s="122" t="str">
        <f t="shared" si="325"/>
        <v/>
      </c>
      <c r="M955" s="122" t="str">
        <f t="shared" si="326"/>
        <v/>
      </c>
      <c r="N955" s="121" t="str">
        <f>IF(B955&lt;&gt;"",IF(INDEX(ctrlage,B955)=TRUE,Lieferung!$B$15-(YEAR(INDEX(pgebdat,B955))),""),"")</f>
        <v/>
      </c>
      <c r="O955" s="115"/>
      <c r="P955" s="113"/>
      <c r="Q955" s="116"/>
      <c r="R955" s="149"/>
      <c r="S955" s="116"/>
      <c r="T955" s="116"/>
      <c r="U955" s="116"/>
      <c r="V955" s="113"/>
      <c r="W955" s="155" t="str">
        <f t="shared" si="329"/>
        <v/>
      </c>
      <c r="X955" s="26" t="str">
        <f t="shared" si="330"/>
        <v/>
      </c>
      <c r="Y955" s="26" t="str">
        <f t="shared" si="331"/>
        <v/>
      </c>
      <c r="Z955" s="26" t="str">
        <f t="shared" si="332"/>
        <v/>
      </c>
      <c r="AA955" s="26" t="str">
        <f t="shared" si="333"/>
        <v/>
      </c>
      <c r="AB955" s="26" t="str">
        <f t="shared" si="334"/>
        <v/>
      </c>
      <c r="AC955" s="26" t="str">
        <f t="shared" si="335"/>
        <v/>
      </c>
      <c r="AD955" s="26" t="str">
        <f>IF(OR(ISBLANK(U955),ISBLANK(Q955),U955="-"),"",IF(ISNA(MATCH(U955,libtwolang,0)),FALSE,IF(AND(Z955=TRUE,INDEX(codetform,MATCH(Qualifikation!Q955,libtform,0))&gt;=10311000,INDEX(codetform,MATCH(Qualifikation!Q955,libtform,0))&lt;=10319900),IF(AND(INDEX(codetwolang,MATCH(Qualifikation!U955,libtwolang,0))&gt;=1,INDEX(codetwolang,MATCH(Qualifikation!U955,libtwolang,0))&lt;=999),TRUE,FALSE),IF(AND(INDEX(codetwolang,MATCH(Qualifikation!U955,libtwolang,0))&gt;=10,INDEX(codetwolang,MATCH(Qualifikation!U955,libtwolang,0))&lt;=99),FALSE,TRUE))))</f>
        <v/>
      </c>
      <c r="AE955" s="26" t="str">
        <f t="shared" si="327"/>
        <v/>
      </c>
      <c r="AF955" s="62" t="str">
        <f t="shared" si="336"/>
        <v/>
      </c>
    </row>
    <row r="956" spans="1:32" x14ac:dyDescent="0.2">
      <c r="A956" s="46" t="str">
        <f t="shared" si="328"/>
        <v/>
      </c>
      <c r="B956" s="46" t="str">
        <f t="shared" si="315"/>
        <v/>
      </c>
      <c r="C956" s="71" t="str">
        <f t="shared" si="316"/>
        <v/>
      </c>
      <c r="D956" s="62" t="str">
        <f t="shared" si="317"/>
        <v/>
      </c>
      <c r="E956" s="62" t="str">
        <f t="shared" si="318"/>
        <v/>
      </c>
      <c r="F956" s="72" t="str">
        <f t="shared" si="319"/>
        <v/>
      </c>
      <c r="G956" s="72" t="str">
        <f t="shared" si="320"/>
        <v/>
      </c>
      <c r="H956" s="63" t="str">
        <f t="shared" si="321"/>
        <v/>
      </c>
      <c r="I956" s="63" t="str">
        <f t="shared" si="322"/>
        <v/>
      </c>
      <c r="J956" s="70" t="str">
        <f t="shared" si="323"/>
        <v/>
      </c>
      <c r="K956" s="70" t="str">
        <f t="shared" si="324"/>
        <v/>
      </c>
      <c r="L956" s="122" t="str">
        <f t="shared" si="325"/>
        <v/>
      </c>
      <c r="M956" s="122" t="str">
        <f t="shared" si="326"/>
        <v/>
      </c>
      <c r="N956" s="121" t="str">
        <f>IF(B956&lt;&gt;"",IF(INDEX(ctrlage,B956)=TRUE,Lieferung!$B$15-(YEAR(INDEX(pgebdat,B956))),""),"")</f>
        <v/>
      </c>
      <c r="O956" s="115"/>
      <c r="P956" s="113"/>
      <c r="Q956" s="116"/>
      <c r="R956" s="149"/>
      <c r="S956" s="116"/>
      <c r="T956" s="116"/>
      <c r="U956" s="116"/>
      <c r="V956" s="113"/>
      <c r="W956" s="155" t="str">
        <f t="shared" si="329"/>
        <v/>
      </c>
      <c r="X956" s="26" t="str">
        <f t="shared" si="330"/>
        <v/>
      </c>
      <c r="Y956" s="26" t="str">
        <f t="shared" si="331"/>
        <v/>
      </c>
      <c r="Z956" s="26" t="str">
        <f t="shared" si="332"/>
        <v/>
      </c>
      <c r="AA956" s="26" t="str">
        <f t="shared" si="333"/>
        <v/>
      </c>
      <c r="AB956" s="26" t="str">
        <f t="shared" si="334"/>
        <v/>
      </c>
      <c r="AC956" s="26" t="str">
        <f t="shared" si="335"/>
        <v/>
      </c>
      <c r="AD956" s="26" t="str">
        <f>IF(OR(ISBLANK(U956),ISBLANK(Q956),U956="-"),"",IF(ISNA(MATCH(U956,libtwolang,0)),FALSE,IF(AND(Z956=TRUE,INDEX(codetform,MATCH(Qualifikation!Q956,libtform,0))&gt;=10311000,INDEX(codetform,MATCH(Qualifikation!Q956,libtform,0))&lt;=10319900),IF(AND(INDEX(codetwolang,MATCH(Qualifikation!U956,libtwolang,0))&gt;=1,INDEX(codetwolang,MATCH(Qualifikation!U956,libtwolang,0))&lt;=999),TRUE,FALSE),IF(AND(INDEX(codetwolang,MATCH(Qualifikation!U956,libtwolang,0))&gt;=10,INDEX(codetwolang,MATCH(Qualifikation!U956,libtwolang,0))&lt;=99),FALSE,TRUE))))</f>
        <v/>
      </c>
      <c r="AE956" s="26" t="str">
        <f t="shared" si="327"/>
        <v/>
      </c>
      <c r="AF956" s="62" t="str">
        <f t="shared" si="336"/>
        <v/>
      </c>
    </row>
    <row r="957" spans="1:32" x14ac:dyDescent="0.2">
      <c r="A957" s="46" t="str">
        <f t="shared" si="328"/>
        <v/>
      </c>
      <c r="B957" s="46" t="str">
        <f t="shared" si="315"/>
        <v/>
      </c>
      <c r="C957" s="71" t="str">
        <f t="shared" si="316"/>
        <v/>
      </c>
      <c r="D957" s="62" t="str">
        <f t="shared" si="317"/>
        <v/>
      </c>
      <c r="E957" s="62" t="str">
        <f t="shared" si="318"/>
        <v/>
      </c>
      <c r="F957" s="72" t="str">
        <f t="shared" si="319"/>
        <v/>
      </c>
      <c r="G957" s="72" t="str">
        <f t="shared" si="320"/>
        <v/>
      </c>
      <c r="H957" s="63" t="str">
        <f t="shared" si="321"/>
        <v/>
      </c>
      <c r="I957" s="63" t="str">
        <f t="shared" si="322"/>
        <v/>
      </c>
      <c r="J957" s="70" t="str">
        <f t="shared" si="323"/>
        <v/>
      </c>
      <c r="K957" s="70" t="str">
        <f t="shared" si="324"/>
        <v/>
      </c>
      <c r="L957" s="122" t="str">
        <f t="shared" si="325"/>
        <v/>
      </c>
      <c r="M957" s="122" t="str">
        <f t="shared" si="326"/>
        <v/>
      </c>
      <c r="N957" s="121" t="str">
        <f>IF(B957&lt;&gt;"",IF(INDEX(ctrlage,B957)=TRUE,Lieferung!$B$15-(YEAR(INDEX(pgebdat,B957))),""),"")</f>
        <v/>
      </c>
      <c r="O957" s="115"/>
      <c r="P957" s="113"/>
      <c r="Q957" s="116"/>
      <c r="R957" s="149"/>
      <c r="S957" s="116"/>
      <c r="T957" s="116"/>
      <c r="U957" s="116"/>
      <c r="V957" s="113"/>
      <c r="W957" s="155" t="str">
        <f t="shared" si="329"/>
        <v/>
      </c>
      <c r="X957" s="26" t="str">
        <f t="shared" si="330"/>
        <v/>
      </c>
      <c r="Y957" s="26" t="str">
        <f t="shared" si="331"/>
        <v/>
      </c>
      <c r="Z957" s="26" t="str">
        <f t="shared" si="332"/>
        <v/>
      </c>
      <c r="AA957" s="26" t="str">
        <f t="shared" si="333"/>
        <v/>
      </c>
      <c r="AB957" s="26" t="str">
        <f t="shared" si="334"/>
        <v/>
      </c>
      <c r="AC957" s="26" t="str">
        <f t="shared" si="335"/>
        <v/>
      </c>
      <c r="AD957" s="26" t="str">
        <f>IF(OR(ISBLANK(U957),ISBLANK(Q957),U957="-"),"",IF(ISNA(MATCH(U957,libtwolang,0)),FALSE,IF(AND(Z957=TRUE,INDEX(codetform,MATCH(Qualifikation!Q957,libtform,0))&gt;=10311000,INDEX(codetform,MATCH(Qualifikation!Q957,libtform,0))&lt;=10319900),IF(AND(INDEX(codetwolang,MATCH(Qualifikation!U957,libtwolang,0))&gt;=1,INDEX(codetwolang,MATCH(Qualifikation!U957,libtwolang,0))&lt;=999),TRUE,FALSE),IF(AND(INDEX(codetwolang,MATCH(Qualifikation!U957,libtwolang,0))&gt;=10,INDEX(codetwolang,MATCH(Qualifikation!U957,libtwolang,0))&lt;=99),FALSE,TRUE))))</f>
        <v/>
      </c>
      <c r="AE957" s="26" t="str">
        <f t="shared" si="327"/>
        <v/>
      </c>
      <c r="AF957" s="62" t="str">
        <f t="shared" si="336"/>
        <v/>
      </c>
    </row>
    <row r="958" spans="1:32" x14ac:dyDescent="0.2">
      <c r="A958" s="46" t="str">
        <f t="shared" si="328"/>
        <v/>
      </c>
      <c r="B958" s="46" t="str">
        <f t="shared" si="315"/>
        <v/>
      </c>
      <c r="C958" s="71" t="str">
        <f t="shared" si="316"/>
        <v/>
      </c>
      <c r="D958" s="62" t="str">
        <f t="shared" si="317"/>
        <v/>
      </c>
      <c r="E958" s="62" t="str">
        <f t="shared" si="318"/>
        <v/>
      </c>
      <c r="F958" s="72" t="str">
        <f t="shared" si="319"/>
        <v/>
      </c>
      <c r="G958" s="72" t="str">
        <f t="shared" si="320"/>
        <v/>
      </c>
      <c r="H958" s="63" t="str">
        <f t="shared" si="321"/>
        <v/>
      </c>
      <c r="I958" s="63" t="str">
        <f t="shared" si="322"/>
        <v/>
      </c>
      <c r="J958" s="70" t="str">
        <f t="shared" si="323"/>
        <v/>
      </c>
      <c r="K958" s="70" t="str">
        <f t="shared" si="324"/>
        <v/>
      </c>
      <c r="L958" s="122" t="str">
        <f t="shared" si="325"/>
        <v/>
      </c>
      <c r="M958" s="122" t="str">
        <f t="shared" si="326"/>
        <v/>
      </c>
      <c r="N958" s="121" t="str">
        <f>IF(B958&lt;&gt;"",IF(INDEX(ctrlage,B958)=TRUE,Lieferung!$B$15-(YEAR(INDEX(pgebdat,B958))),""),"")</f>
        <v/>
      </c>
      <c r="O958" s="115"/>
      <c r="P958" s="113"/>
      <c r="Q958" s="116"/>
      <c r="R958" s="149"/>
      <c r="S958" s="116"/>
      <c r="T958" s="116"/>
      <c r="U958" s="116"/>
      <c r="V958" s="113"/>
      <c r="W958" s="155" t="str">
        <f t="shared" si="329"/>
        <v/>
      </c>
      <c r="X958" s="26" t="str">
        <f t="shared" si="330"/>
        <v/>
      </c>
      <c r="Y958" s="26" t="str">
        <f t="shared" si="331"/>
        <v/>
      </c>
      <c r="Z958" s="26" t="str">
        <f t="shared" si="332"/>
        <v/>
      </c>
      <c r="AA958" s="26" t="str">
        <f t="shared" si="333"/>
        <v/>
      </c>
      <c r="AB958" s="26" t="str">
        <f t="shared" si="334"/>
        <v/>
      </c>
      <c r="AC958" s="26" t="str">
        <f t="shared" si="335"/>
        <v/>
      </c>
      <c r="AD958" s="26" t="str">
        <f>IF(OR(ISBLANK(U958),ISBLANK(Q958),U958="-"),"",IF(ISNA(MATCH(U958,libtwolang,0)),FALSE,IF(AND(Z958=TRUE,INDEX(codetform,MATCH(Qualifikation!Q958,libtform,0))&gt;=10311000,INDEX(codetform,MATCH(Qualifikation!Q958,libtform,0))&lt;=10319900),IF(AND(INDEX(codetwolang,MATCH(Qualifikation!U958,libtwolang,0))&gt;=1,INDEX(codetwolang,MATCH(Qualifikation!U958,libtwolang,0))&lt;=999),TRUE,FALSE),IF(AND(INDEX(codetwolang,MATCH(Qualifikation!U958,libtwolang,0))&gt;=10,INDEX(codetwolang,MATCH(Qualifikation!U958,libtwolang,0))&lt;=99),FALSE,TRUE))))</f>
        <v/>
      </c>
      <c r="AE958" s="26" t="str">
        <f t="shared" si="327"/>
        <v/>
      </c>
      <c r="AF958" s="62" t="str">
        <f t="shared" si="336"/>
        <v/>
      </c>
    </row>
    <row r="959" spans="1:32" x14ac:dyDescent="0.2">
      <c r="A959" s="46" t="str">
        <f t="shared" si="328"/>
        <v/>
      </c>
      <c r="B959" s="46" t="str">
        <f t="shared" si="315"/>
        <v/>
      </c>
      <c r="C959" s="71" t="str">
        <f t="shared" si="316"/>
        <v/>
      </c>
      <c r="D959" s="62" t="str">
        <f t="shared" si="317"/>
        <v/>
      </c>
      <c r="E959" s="62" t="str">
        <f t="shared" si="318"/>
        <v/>
      </c>
      <c r="F959" s="72" t="str">
        <f t="shared" si="319"/>
        <v/>
      </c>
      <c r="G959" s="72" t="str">
        <f t="shared" si="320"/>
        <v/>
      </c>
      <c r="H959" s="63" t="str">
        <f t="shared" si="321"/>
        <v/>
      </c>
      <c r="I959" s="63" t="str">
        <f t="shared" si="322"/>
        <v/>
      </c>
      <c r="J959" s="70" t="str">
        <f t="shared" si="323"/>
        <v/>
      </c>
      <c r="K959" s="70" t="str">
        <f t="shared" si="324"/>
        <v/>
      </c>
      <c r="L959" s="122" t="str">
        <f t="shared" si="325"/>
        <v/>
      </c>
      <c r="M959" s="122" t="str">
        <f t="shared" si="326"/>
        <v/>
      </c>
      <c r="N959" s="121" t="str">
        <f>IF(B959&lt;&gt;"",IF(INDEX(ctrlage,B959)=TRUE,Lieferung!$B$15-(YEAR(INDEX(pgebdat,B959))),""),"")</f>
        <v/>
      </c>
      <c r="O959" s="115"/>
      <c r="P959" s="113"/>
      <c r="Q959" s="116"/>
      <c r="R959" s="149"/>
      <c r="S959" s="116"/>
      <c r="T959" s="116"/>
      <c r="U959" s="116"/>
      <c r="V959" s="113"/>
      <c r="W959" s="155" t="str">
        <f t="shared" si="329"/>
        <v/>
      </c>
      <c r="X959" s="26" t="str">
        <f t="shared" si="330"/>
        <v/>
      </c>
      <c r="Y959" s="26" t="str">
        <f t="shared" si="331"/>
        <v/>
      </c>
      <c r="Z959" s="26" t="str">
        <f t="shared" si="332"/>
        <v/>
      </c>
      <c r="AA959" s="26" t="str">
        <f t="shared" si="333"/>
        <v/>
      </c>
      <c r="AB959" s="26" t="str">
        <f t="shared" si="334"/>
        <v/>
      </c>
      <c r="AC959" s="26" t="str">
        <f t="shared" si="335"/>
        <v/>
      </c>
      <c r="AD959" s="26" t="str">
        <f>IF(OR(ISBLANK(U959),ISBLANK(Q959),U959="-"),"",IF(ISNA(MATCH(U959,libtwolang,0)),FALSE,IF(AND(Z959=TRUE,INDEX(codetform,MATCH(Qualifikation!Q959,libtform,0))&gt;=10311000,INDEX(codetform,MATCH(Qualifikation!Q959,libtform,0))&lt;=10319900),IF(AND(INDEX(codetwolang,MATCH(Qualifikation!U959,libtwolang,0))&gt;=1,INDEX(codetwolang,MATCH(Qualifikation!U959,libtwolang,0))&lt;=999),TRUE,FALSE),IF(AND(INDEX(codetwolang,MATCH(Qualifikation!U959,libtwolang,0))&gt;=10,INDEX(codetwolang,MATCH(Qualifikation!U959,libtwolang,0))&lt;=99),FALSE,TRUE))))</f>
        <v/>
      </c>
      <c r="AE959" s="26" t="str">
        <f t="shared" si="327"/>
        <v/>
      </c>
      <c r="AF959" s="62" t="str">
        <f t="shared" si="336"/>
        <v/>
      </c>
    </row>
    <row r="960" spans="1:32" x14ac:dyDescent="0.2">
      <c r="A960" s="46" t="str">
        <f t="shared" si="328"/>
        <v/>
      </c>
      <c r="B960" s="46" t="str">
        <f t="shared" si="315"/>
        <v/>
      </c>
      <c r="C960" s="71" t="str">
        <f t="shared" si="316"/>
        <v/>
      </c>
      <c r="D960" s="62" t="str">
        <f t="shared" si="317"/>
        <v/>
      </c>
      <c r="E960" s="62" t="str">
        <f t="shared" si="318"/>
        <v/>
      </c>
      <c r="F960" s="72" t="str">
        <f t="shared" si="319"/>
        <v/>
      </c>
      <c r="G960" s="72" t="str">
        <f t="shared" si="320"/>
        <v/>
      </c>
      <c r="H960" s="63" t="str">
        <f t="shared" si="321"/>
        <v/>
      </c>
      <c r="I960" s="63" t="str">
        <f t="shared" si="322"/>
        <v/>
      </c>
      <c r="J960" s="70" t="str">
        <f t="shared" si="323"/>
        <v/>
      </c>
      <c r="K960" s="70" t="str">
        <f t="shared" si="324"/>
        <v/>
      </c>
      <c r="L960" s="122" t="str">
        <f t="shared" si="325"/>
        <v/>
      </c>
      <c r="M960" s="122" t="str">
        <f t="shared" si="326"/>
        <v/>
      </c>
      <c r="N960" s="121" t="str">
        <f>IF(B960&lt;&gt;"",IF(INDEX(ctrlage,B960)=TRUE,Lieferung!$B$15-(YEAR(INDEX(pgebdat,B960))),""),"")</f>
        <v/>
      </c>
      <c r="O960" s="115"/>
      <c r="P960" s="113"/>
      <c r="Q960" s="116"/>
      <c r="R960" s="149"/>
      <c r="S960" s="116"/>
      <c r="T960" s="116"/>
      <c r="U960" s="116"/>
      <c r="V960" s="113"/>
      <c r="W960" s="155" t="str">
        <f t="shared" si="329"/>
        <v/>
      </c>
      <c r="X960" s="26" t="str">
        <f t="shared" si="330"/>
        <v/>
      </c>
      <c r="Y960" s="26" t="str">
        <f t="shared" si="331"/>
        <v/>
      </c>
      <c r="Z960" s="26" t="str">
        <f t="shared" si="332"/>
        <v/>
      </c>
      <c r="AA960" s="26" t="str">
        <f t="shared" si="333"/>
        <v/>
      </c>
      <c r="AB960" s="26" t="str">
        <f t="shared" si="334"/>
        <v/>
      </c>
      <c r="AC960" s="26" t="str">
        <f t="shared" si="335"/>
        <v/>
      </c>
      <c r="AD960" s="26" t="str">
        <f>IF(OR(ISBLANK(U960),ISBLANK(Q960),U960="-"),"",IF(ISNA(MATCH(U960,libtwolang,0)),FALSE,IF(AND(Z960=TRUE,INDEX(codetform,MATCH(Qualifikation!Q960,libtform,0))&gt;=10311000,INDEX(codetform,MATCH(Qualifikation!Q960,libtform,0))&lt;=10319900),IF(AND(INDEX(codetwolang,MATCH(Qualifikation!U960,libtwolang,0))&gt;=1,INDEX(codetwolang,MATCH(Qualifikation!U960,libtwolang,0))&lt;=999),TRUE,FALSE),IF(AND(INDEX(codetwolang,MATCH(Qualifikation!U960,libtwolang,0))&gt;=10,INDEX(codetwolang,MATCH(Qualifikation!U960,libtwolang,0))&lt;=99),FALSE,TRUE))))</f>
        <v/>
      </c>
      <c r="AE960" s="26" t="str">
        <f t="shared" si="327"/>
        <v/>
      </c>
      <c r="AF960" s="62" t="str">
        <f t="shared" si="336"/>
        <v/>
      </c>
    </row>
    <row r="961" spans="1:32" x14ac:dyDescent="0.2">
      <c r="A961" s="46" t="str">
        <f t="shared" si="328"/>
        <v/>
      </c>
      <c r="B961" s="46" t="str">
        <f t="shared" si="315"/>
        <v/>
      </c>
      <c r="C961" s="71" t="str">
        <f t="shared" si="316"/>
        <v/>
      </c>
      <c r="D961" s="62" t="str">
        <f t="shared" si="317"/>
        <v/>
      </c>
      <c r="E961" s="62" t="str">
        <f t="shared" si="318"/>
        <v/>
      </c>
      <c r="F961" s="72" t="str">
        <f t="shared" si="319"/>
        <v/>
      </c>
      <c r="G961" s="72" t="str">
        <f t="shared" si="320"/>
        <v/>
      </c>
      <c r="H961" s="63" t="str">
        <f t="shared" si="321"/>
        <v/>
      </c>
      <c r="I961" s="63" t="str">
        <f t="shared" si="322"/>
        <v/>
      </c>
      <c r="J961" s="70" t="str">
        <f t="shared" si="323"/>
        <v/>
      </c>
      <c r="K961" s="70" t="str">
        <f t="shared" si="324"/>
        <v/>
      </c>
      <c r="L961" s="122" t="str">
        <f t="shared" si="325"/>
        <v/>
      </c>
      <c r="M961" s="122" t="str">
        <f t="shared" si="326"/>
        <v/>
      </c>
      <c r="N961" s="121" t="str">
        <f>IF(B961&lt;&gt;"",IF(INDEX(ctrlage,B961)=TRUE,Lieferung!$B$15-(YEAR(INDEX(pgebdat,B961))),""),"")</f>
        <v/>
      </c>
      <c r="O961" s="115"/>
      <c r="P961" s="113"/>
      <c r="Q961" s="116"/>
      <c r="R961" s="149"/>
      <c r="S961" s="116"/>
      <c r="T961" s="116"/>
      <c r="U961" s="116"/>
      <c r="V961" s="113"/>
      <c r="W961" s="155" t="str">
        <f t="shared" si="329"/>
        <v/>
      </c>
      <c r="X961" s="26" t="str">
        <f t="shared" si="330"/>
        <v/>
      </c>
      <c r="Y961" s="26" t="str">
        <f t="shared" si="331"/>
        <v/>
      </c>
      <c r="Z961" s="26" t="str">
        <f t="shared" si="332"/>
        <v/>
      </c>
      <c r="AA961" s="26" t="str">
        <f t="shared" si="333"/>
        <v/>
      </c>
      <c r="AB961" s="26" t="str">
        <f t="shared" si="334"/>
        <v/>
      </c>
      <c r="AC961" s="26" t="str">
        <f t="shared" si="335"/>
        <v/>
      </c>
      <c r="AD961" s="26" t="str">
        <f>IF(OR(ISBLANK(U961),ISBLANK(Q961),U961="-"),"",IF(ISNA(MATCH(U961,libtwolang,0)),FALSE,IF(AND(Z961=TRUE,INDEX(codetform,MATCH(Qualifikation!Q961,libtform,0))&gt;=10311000,INDEX(codetform,MATCH(Qualifikation!Q961,libtform,0))&lt;=10319900),IF(AND(INDEX(codetwolang,MATCH(Qualifikation!U961,libtwolang,0))&gt;=1,INDEX(codetwolang,MATCH(Qualifikation!U961,libtwolang,0))&lt;=999),TRUE,FALSE),IF(AND(INDEX(codetwolang,MATCH(Qualifikation!U961,libtwolang,0))&gt;=10,INDEX(codetwolang,MATCH(Qualifikation!U961,libtwolang,0))&lt;=99),FALSE,TRUE))))</f>
        <v/>
      </c>
      <c r="AE961" s="26" t="str">
        <f t="shared" si="327"/>
        <v/>
      </c>
      <c r="AF961" s="62" t="str">
        <f t="shared" si="336"/>
        <v/>
      </c>
    </row>
    <row r="962" spans="1:32" x14ac:dyDescent="0.2">
      <c r="A962" s="46" t="str">
        <f t="shared" si="328"/>
        <v/>
      </c>
      <c r="B962" s="46" t="str">
        <f t="shared" si="315"/>
        <v/>
      </c>
      <c r="C962" s="71" t="str">
        <f t="shared" si="316"/>
        <v/>
      </c>
      <c r="D962" s="62" t="str">
        <f t="shared" si="317"/>
        <v/>
      </c>
      <c r="E962" s="62" t="str">
        <f t="shared" si="318"/>
        <v/>
      </c>
      <c r="F962" s="72" t="str">
        <f t="shared" si="319"/>
        <v/>
      </c>
      <c r="G962" s="72" t="str">
        <f t="shared" si="320"/>
        <v/>
      </c>
      <c r="H962" s="63" t="str">
        <f t="shared" si="321"/>
        <v/>
      </c>
      <c r="I962" s="63" t="str">
        <f t="shared" si="322"/>
        <v/>
      </c>
      <c r="J962" s="70" t="str">
        <f t="shared" si="323"/>
        <v/>
      </c>
      <c r="K962" s="70" t="str">
        <f t="shared" si="324"/>
        <v/>
      </c>
      <c r="L962" s="122" t="str">
        <f t="shared" si="325"/>
        <v/>
      </c>
      <c r="M962" s="122" t="str">
        <f t="shared" si="326"/>
        <v/>
      </c>
      <c r="N962" s="121" t="str">
        <f>IF(B962&lt;&gt;"",IF(INDEX(ctrlage,B962)=TRUE,Lieferung!$B$15-(YEAR(INDEX(pgebdat,B962))),""),"")</f>
        <v/>
      </c>
      <c r="O962" s="115"/>
      <c r="P962" s="113"/>
      <c r="Q962" s="116"/>
      <c r="R962" s="149"/>
      <c r="S962" s="116"/>
      <c r="T962" s="116"/>
      <c r="U962" s="116"/>
      <c r="V962" s="113"/>
      <c r="W962" s="155" t="str">
        <f t="shared" si="329"/>
        <v/>
      </c>
      <c r="X962" s="26" t="str">
        <f t="shared" si="330"/>
        <v/>
      </c>
      <c r="Y962" s="26" t="str">
        <f t="shared" si="331"/>
        <v/>
      </c>
      <c r="Z962" s="26" t="str">
        <f t="shared" si="332"/>
        <v/>
      </c>
      <c r="AA962" s="26" t="str">
        <f t="shared" si="333"/>
        <v/>
      </c>
      <c r="AB962" s="26" t="str">
        <f t="shared" si="334"/>
        <v/>
      </c>
      <c r="AC962" s="26" t="str">
        <f t="shared" si="335"/>
        <v/>
      </c>
      <c r="AD962" s="26" t="str">
        <f>IF(OR(ISBLANK(U962),ISBLANK(Q962),U962="-"),"",IF(ISNA(MATCH(U962,libtwolang,0)),FALSE,IF(AND(Z962=TRUE,INDEX(codetform,MATCH(Qualifikation!Q962,libtform,0))&gt;=10311000,INDEX(codetform,MATCH(Qualifikation!Q962,libtform,0))&lt;=10319900),IF(AND(INDEX(codetwolang,MATCH(Qualifikation!U962,libtwolang,0))&gt;=1,INDEX(codetwolang,MATCH(Qualifikation!U962,libtwolang,0))&lt;=999),TRUE,FALSE),IF(AND(INDEX(codetwolang,MATCH(Qualifikation!U962,libtwolang,0))&gt;=10,INDEX(codetwolang,MATCH(Qualifikation!U962,libtwolang,0))&lt;=99),FALSE,TRUE))))</f>
        <v/>
      </c>
      <c r="AE962" s="26" t="str">
        <f t="shared" si="327"/>
        <v/>
      </c>
      <c r="AF962" s="62" t="str">
        <f t="shared" si="336"/>
        <v/>
      </c>
    </row>
    <row r="963" spans="1:32" x14ac:dyDescent="0.2">
      <c r="A963" s="46" t="str">
        <f t="shared" si="328"/>
        <v/>
      </c>
      <c r="B963" s="46" t="str">
        <f t="shared" si="315"/>
        <v/>
      </c>
      <c r="C963" s="71" t="str">
        <f t="shared" si="316"/>
        <v/>
      </c>
      <c r="D963" s="62" t="str">
        <f t="shared" si="317"/>
        <v/>
      </c>
      <c r="E963" s="62" t="str">
        <f t="shared" si="318"/>
        <v/>
      </c>
      <c r="F963" s="72" t="str">
        <f t="shared" si="319"/>
        <v/>
      </c>
      <c r="G963" s="72" t="str">
        <f t="shared" si="320"/>
        <v/>
      </c>
      <c r="H963" s="63" t="str">
        <f t="shared" si="321"/>
        <v/>
      </c>
      <c r="I963" s="63" t="str">
        <f t="shared" si="322"/>
        <v/>
      </c>
      <c r="J963" s="70" t="str">
        <f t="shared" si="323"/>
        <v/>
      </c>
      <c r="K963" s="70" t="str">
        <f t="shared" si="324"/>
        <v/>
      </c>
      <c r="L963" s="122" t="str">
        <f t="shared" si="325"/>
        <v/>
      </c>
      <c r="M963" s="122" t="str">
        <f t="shared" si="326"/>
        <v/>
      </c>
      <c r="N963" s="121" t="str">
        <f>IF(B963&lt;&gt;"",IF(INDEX(ctrlage,B963)=TRUE,Lieferung!$B$15-(YEAR(INDEX(pgebdat,B963))),""),"")</f>
        <v/>
      </c>
      <c r="O963" s="115"/>
      <c r="P963" s="113"/>
      <c r="Q963" s="116"/>
      <c r="R963" s="149"/>
      <c r="S963" s="116"/>
      <c r="T963" s="116"/>
      <c r="U963" s="116"/>
      <c r="V963" s="113"/>
      <c r="W963" s="155" t="str">
        <f t="shared" si="329"/>
        <v/>
      </c>
      <c r="X963" s="26" t="str">
        <f t="shared" si="330"/>
        <v/>
      </c>
      <c r="Y963" s="26" t="str">
        <f t="shared" si="331"/>
        <v/>
      </c>
      <c r="Z963" s="26" t="str">
        <f t="shared" si="332"/>
        <v/>
      </c>
      <c r="AA963" s="26" t="str">
        <f t="shared" si="333"/>
        <v/>
      </c>
      <c r="AB963" s="26" t="str">
        <f t="shared" si="334"/>
        <v/>
      </c>
      <c r="AC963" s="26" t="str">
        <f t="shared" si="335"/>
        <v/>
      </c>
      <c r="AD963" s="26" t="str">
        <f>IF(OR(ISBLANK(U963),ISBLANK(Q963),U963="-"),"",IF(ISNA(MATCH(U963,libtwolang,0)),FALSE,IF(AND(Z963=TRUE,INDEX(codetform,MATCH(Qualifikation!Q963,libtform,0))&gt;=10311000,INDEX(codetform,MATCH(Qualifikation!Q963,libtform,0))&lt;=10319900),IF(AND(INDEX(codetwolang,MATCH(Qualifikation!U963,libtwolang,0))&gt;=1,INDEX(codetwolang,MATCH(Qualifikation!U963,libtwolang,0))&lt;=999),TRUE,FALSE),IF(AND(INDEX(codetwolang,MATCH(Qualifikation!U963,libtwolang,0))&gt;=10,INDEX(codetwolang,MATCH(Qualifikation!U963,libtwolang,0))&lt;=99),FALSE,TRUE))))</f>
        <v/>
      </c>
      <c r="AE963" s="26" t="str">
        <f t="shared" si="327"/>
        <v/>
      </c>
      <c r="AF963" s="62" t="str">
        <f t="shared" si="336"/>
        <v/>
      </c>
    </row>
    <row r="964" spans="1:32" x14ac:dyDescent="0.2">
      <c r="A964" s="46" t="str">
        <f t="shared" si="328"/>
        <v/>
      </c>
      <c r="B964" s="46" t="str">
        <f t="shared" si="315"/>
        <v/>
      </c>
      <c r="C964" s="71" t="str">
        <f t="shared" si="316"/>
        <v/>
      </c>
      <c r="D964" s="62" t="str">
        <f t="shared" si="317"/>
        <v/>
      </c>
      <c r="E964" s="62" t="str">
        <f t="shared" si="318"/>
        <v/>
      </c>
      <c r="F964" s="72" t="str">
        <f t="shared" si="319"/>
        <v/>
      </c>
      <c r="G964" s="72" t="str">
        <f t="shared" si="320"/>
        <v/>
      </c>
      <c r="H964" s="63" t="str">
        <f t="shared" si="321"/>
        <v/>
      </c>
      <c r="I964" s="63" t="str">
        <f t="shared" si="322"/>
        <v/>
      </c>
      <c r="J964" s="70" t="str">
        <f t="shared" si="323"/>
        <v/>
      </c>
      <c r="K964" s="70" t="str">
        <f t="shared" si="324"/>
        <v/>
      </c>
      <c r="L964" s="122" t="str">
        <f t="shared" si="325"/>
        <v/>
      </c>
      <c r="M964" s="122" t="str">
        <f t="shared" si="326"/>
        <v/>
      </c>
      <c r="N964" s="121" t="str">
        <f>IF(B964&lt;&gt;"",IF(INDEX(ctrlage,B964)=TRUE,Lieferung!$B$15-(YEAR(INDEX(pgebdat,B964))),""),"")</f>
        <v/>
      </c>
      <c r="O964" s="115"/>
      <c r="P964" s="113"/>
      <c r="Q964" s="116"/>
      <c r="R964" s="149"/>
      <c r="S964" s="116"/>
      <c r="T964" s="116"/>
      <c r="U964" s="116"/>
      <c r="V964" s="113"/>
      <c r="W964" s="155" t="str">
        <f t="shared" si="329"/>
        <v/>
      </c>
      <c r="X964" s="26" t="str">
        <f t="shared" si="330"/>
        <v/>
      </c>
      <c r="Y964" s="26" t="str">
        <f t="shared" si="331"/>
        <v/>
      </c>
      <c r="Z964" s="26" t="str">
        <f t="shared" si="332"/>
        <v/>
      </c>
      <c r="AA964" s="26" t="str">
        <f t="shared" si="333"/>
        <v/>
      </c>
      <c r="AB964" s="26" t="str">
        <f t="shared" si="334"/>
        <v/>
      </c>
      <c r="AC964" s="26" t="str">
        <f t="shared" si="335"/>
        <v/>
      </c>
      <c r="AD964" s="26" t="str">
        <f>IF(OR(ISBLANK(U964),ISBLANK(Q964),U964="-"),"",IF(ISNA(MATCH(U964,libtwolang,0)),FALSE,IF(AND(Z964=TRUE,INDEX(codetform,MATCH(Qualifikation!Q964,libtform,0))&gt;=10311000,INDEX(codetform,MATCH(Qualifikation!Q964,libtform,0))&lt;=10319900),IF(AND(INDEX(codetwolang,MATCH(Qualifikation!U964,libtwolang,0))&gt;=1,INDEX(codetwolang,MATCH(Qualifikation!U964,libtwolang,0))&lt;=999),TRUE,FALSE),IF(AND(INDEX(codetwolang,MATCH(Qualifikation!U964,libtwolang,0))&gt;=10,INDEX(codetwolang,MATCH(Qualifikation!U964,libtwolang,0))&lt;=99),FALSE,TRUE))))</f>
        <v/>
      </c>
      <c r="AE964" s="26" t="str">
        <f t="shared" si="327"/>
        <v/>
      </c>
      <c r="AF964" s="62" t="str">
        <f t="shared" si="336"/>
        <v/>
      </c>
    </row>
    <row r="965" spans="1:32" x14ac:dyDescent="0.2">
      <c r="A965" s="46" t="str">
        <f t="shared" si="328"/>
        <v/>
      </c>
      <c r="B965" s="46" t="str">
        <f t="shared" si="315"/>
        <v/>
      </c>
      <c r="C965" s="71" t="str">
        <f t="shared" si="316"/>
        <v/>
      </c>
      <c r="D965" s="62" t="str">
        <f t="shared" si="317"/>
        <v/>
      </c>
      <c r="E965" s="62" t="str">
        <f t="shared" si="318"/>
        <v/>
      </c>
      <c r="F965" s="72" t="str">
        <f t="shared" si="319"/>
        <v/>
      </c>
      <c r="G965" s="72" t="str">
        <f t="shared" si="320"/>
        <v/>
      </c>
      <c r="H965" s="63" t="str">
        <f t="shared" si="321"/>
        <v/>
      </c>
      <c r="I965" s="63" t="str">
        <f t="shared" si="322"/>
        <v/>
      </c>
      <c r="J965" s="70" t="str">
        <f t="shared" si="323"/>
        <v/>
      </c>
      <c r="K965" s="70" t="str">
        <f t="shared" si="324"/>
        <v/>
      </c>
      <c r="L965" s="122" t="str">
        <f t="shared" si="325"/>
        <v/>
      </c>
      <c r="M965" s="122" t="str">
        <f t="shared" si="326"/>
        <v/>
      </c>
      <c r="N965" s="121" t="str">
        <f>IF(B965&lt;&gt;"",IF(INDEX(ctrlage,B965)=TRUE,Lieferung!$B$15-(YEAR(INDEX(pgebdat,B965))),""),"")</f>
        <v/>
      </c>
      <c r="O965" s="115"/>
      <c r="P965" s="113"/>
      <c r="Q965" s="116"/>
      <c r="R965" s="149"/>
      <c r="S965" s="116"/>
      <c r="T965" s="116"/>
      <c r="U965" s="116"/>
      <c r="V965" s="113"/>
      <c r="W965" s="155" t="str">
        <f t="shared" si="329"/>
        <v/>
      </c>
      <c r="X965" s="26" t="str">
        <f t="shared" si="330"/>
        <v/>
      </c>
      <c r="Y965" s="26" t="str">
        <f t="shared" si="331"/>
        <v/>
      </c>
      <c r="Z965" s="26" t="str">
        <f t="shared" si="332"/>
        <v/>
      </c>
      <c r="AA965" s="26" t="str">
        <f t="shared" si="333"/>
        <v/>
      </c>
      <c r="AB965" s="26" t="str">
        <f t="shared" si="334"/>
        <v/>
      </c>
      <c r="AC965" s="26" t="str">
        <f t="shared" si="335"/>
        <v/>
      </c>
      <c r="AD965" s="26" t="str">
        <f>IF(OR(ISBLANK(U965),ISBLANK(Q965),U965="-"),"",IF(ISNA(MATCH(U965,libtwolang,0)),FALSE,IF(AND(Z965=TRUE,INDEX(codetform,MATCH(Qualifikation!Q965,libtform,0))&gt;=10311000,INDEX(codetform,MATCH(Qualifikation!Q965,libtform,0))&lt;=10319900),IF(AND(INDEX(codetwolang,MATCH(Qualifikation!U965,libtwolang,0))&gt;=1,INDEX(codetwolang,MATCH(Qualifikation!U965,libtwolang,0))&lt;=999),TRUE,FALSE),IF(AND(INDEX(codetwolang,MATCH(Qualifikation!U965,libtwolang,0))&gt;=10,INDEX(codetwolang,MATCH(Qualifikation!U965,libtwolang,0))&lt;=99),FALSE,TRUE))))</f>
        <v/>
      </c>
      <c r="AE965" s="26" t="str">
        <f t="shared" si="327"/>
        <v/>
      </c>
      <c r="AF965" s="62" t="str">
        <f t="shared" si="336"/>
        <v/>
      </c>
    </row>
    <row r="966" spans="1:32" x14ac:dyDescent="0.2">
      <c r="A966" s="46" t="str">
        <f t="shared" si="328"/>
        <v/>
      </c>
      <c r="B966" s="46" t="str">
        <f t="shared" si="315"/>
        <v/>
      </c>
      <c r="C966" s="71" t="str">
        <f t="shared" si="316"/>
        <v/>
      </c>
      <c r="D966" s="62" t="str">
        <f t="shared" si="317"/>
        <v/>
      </c>
      <c r="E966" s="62" t="str">
        <f t="shared" si="318"/>
        <v/>
      </c>
      <c r="F966" s="72" t="str">
        <f t="shared" si="319"/>
        <v/>
      </c>
      <c r="G966" s="72" t="str">
        <f t="shared" si="320"/>
        <v/>
      </c>
      <c r="H966" s="63" t="str">
        <f t="shared" si="321"/>
        <v/>
      </c>
      <c r="I966" s="63" t="str">
        <f t="shared" si="322"/>
        <v/>
      </c>
      <c r="J966" s="70" t="str">
        <f t="shared" si="323"/>
        <v/>
      </c>
      <c r="K966" s="70" t="str">
        <f t="shared" si="324"/>
        <v/>
      </c>
      <c r="L966" s="122" t="str">
        <f t="shared" si="325"/>
        <v/>
      </c>
      <c r="M966" s="122" t="str">
        <f t="shared" si="326"/>
        <v/>
      </c>
      <c r="N966" s="121" t="str">
        <f>IF(B966&lt;&gt;"",IF(INDEX(ctrlage,B966)=TRUE,Lieferung!$B$15-(YEAR(INDEX(pgebdat,B966))),""),"")</f>
        <v/>
      </c>
      <c r="O966" s="115"/>
      <c r="P966" s="113"/>
      <c r="Q966" s="116"/>
      <c r="R966" s="149"/>
      <c r="S966" s="116"/>
      <c r="T966" s="116"/>
      <c r="U966" s="116"/>
      <c r="V966" s="113"/>
      <c r="W966" s="155" t="str">
        <f t="shared" si="329"/>
        <v/>
      </c>
      <c r="X966" s="26" t="str">
        <f t="shared" si="330"/>
        <v/>
      </c>
      <c r="Y966" s="26" t="str">
        <f t="shared" si="331"/>
        <v/>
      </c>
      <c r="Z966" s="26" t="str">
        <f t="shared" si="332"/>
        <v/>
      </c>
      <c r="AA966" s="26" t="str">
        <f t="shared" si="333"/>
        <v/>
      </c>
      <c r="AB966" s="26" t="str">
        <f t="shared" si="334"/>
        <v/>
      </c>
      <c r="AC966" s="26" t="str">
        <f t="shared" si="335"/>
        <v/>
      </c>
      <c r="AD966" s="26" t="str">
        <f>IF(OR(ISBLANK(U966),ISBLANK(Q966),U966="-"),"",IF(ISNA(MATCH(U966,libtwolang,0)),FALSE,IF(AND(Z966=TRUE,INDEX(codetform,MATCH(Qualifikation!Q966,libtform,0))&gt;=10311000,INDEX(codetform,MATCH(Qualifikation!Q966,libtform,0))&lt;=10319900),IF(AND(INDEX(codetwolang,MATCH(Qualifikation!U966,libtwolang,0))&gt;=1,INDEX(codetwolang,MATCH(Qualifikation!U966,libtwolang,0))&lt;=999),TRUE,FALSE),IF(AND(INDEX(codetwolang,MATCH(Qualifikation!U966,libtwolang,0))&gt;=10,INDEX(codetwolang,MATCH(Qualifikation!U966,libtwolang,0))&lt;=99),FALSE,TRUE))))</f>
        <v/>
      </c>
      <c r="AE966" s="26" t="str">
        <f t="shared" si="327"/>
        <v/>
      </c>
      <c r="AF966" s="62" t="str">
        <f t="shared" si="336"/>
        <v/>
      </c>
    </row>
    <row r="967" spans="1:32" x14ac:dyDescent="0.2">
      <c r="A967" s="46" t="str">
        <f t="shared" si="328"/>
        <v/>
      </c>
      <c r="B967" s="46" t="str">
        <f t="shared" si="315"/>
        <v/>
      </c>
      <c r="C967" s="71" t="str">
        <f t="shared" si="316"/>
        <v/>
      </c>
      <c r="D967" s="62" t="str">
        <f t="shared" si="317"/>
        <v/>
      </c>
      <c r="E967" s="62" t="str">
        <f t="shared" si="318"/>
        <v/>
      </c>
      <c r="F967" s="72" t="str">
        <f t="shared" si="319"/>
        <v/>
      </c>
      <c r="G967" s="72" t="str">
        <f t="shared" si="320"/>
        <v/>
      </c>
      <c r="H967" s="63" t="str">
        <f t="shared" si="321"/>
        <v/>
      </c>
      <c r="I967" s="63" t="str">
        <f t="shared" si="322"/>
        <v/>
      </c>
      <c r="J967" s="70" t="str">
        <f t="shared" si="323"/>
        <v/>
      </c>
      <c r="K967" s="70" t="str">
        <f t="shared" si="324"/>
        <v/>
      </c>
      <c r="L967" s="122" t="str">
        <f t="shared" si="325"/>
        <v/>
      </c>
      <c r="M967" s="122" t="str">
        <f t="shared" si="326"/>
        <v/>
      </c>
      <c r="N967" s="121" t="str">
        <f>IF(B967&lt;&gt;"",IF(INDEX(ctrlage,B967)=TRUE,Lieferung!$B$15-(YEAR(INDEX(pgebdat,B967))),""),"")</f>
        <v/>
      </c>
      <c r="O967" s="115"/>
      <c r="P967" s="113"/>
      <c r="Q967" s="116"/>
      <c r="R967" s="149"/>
      <c r="S967" s="116"/>
      <c r="T967" s="116"/>
      <c r="U967" s="116"/>
      <c r="V967" s="113"/>
      <c r="W967" s="155" t="str">
        <f t="shared" si="329"/>
        <v/>
      </c>
      <c r="X967" s="26" t="str">
        <f t="shared" si="330"/>
        <v/>
      </c>
      <c r="Y967" s="26" t="str">
        <f t="shared" si="331"/>
        <v/>
      </c>
      <c r="Z967" s="26" t="str">
        <f t="shared" si="332"/>
        <v/>
      </c>
      <c r="AA967" s="26" t="str">
        <f t="shared" si="333"/>
        <v/>
      </c>
      <c r="AB967" s="26" t="str">
        <f t="shared" si="334"/>
        <v/>
      </c>
      <c r="AC967" s="26" t="str">
        <f t="shared" si="335"/>
        <v/>
      </c>
      <c r="AD967" s="26" t="str">
        <f>IF(OR(ISBLANK(U967),ISBLANK(Q967),U967="-"),"",IF(ISNA(MATCH(U967,libtwolang,0)),FALSE,IF(AND(Z967=TRUE,INDEX(codetform,MATCH(Qualifikation!Q967,libtform,0))&gt;=10311000,INDEX(codetform,MATCH(Qualifikation!Q967,libtform,0))&lt;=10319900),IF(AND(INDEX(codetwolang,MATCH(Qualifikation!U967,libtwolang,0))&gt;=1,INDEX(codetwolang,MATCH(Qualifikation!U967,libtwolang,0))&lt;=999),TRUE,FALSE),IF(AND(INDEX(codetwolang,MATCH(Qualifikation!U967,libtwolang,0))&gt;=10,INDEX(codetwolang,MATCH(Qualifikation!U967,libtwolang,0))&lt;=99),FALSE,TRUE))))</f>
        <v/>
      </c>
      <c r="AE967" s="26" t="str">
        <f t="shared" si="327"/>
        <v/>
      </c>
      <c r="AF967" s="62" t="str">
        <f t="shared" si="336"/>
        <v/>
      </c>
    </row>
    <row r="968" spans="1:32" x14ac:dyDescent="0.2">
      <c r="A968" s="46" t="str">
        <f t="shared" si="328"/>
        <v/>
      </c>
      <c r="B968" s="46" t="str">
        <f t="shared" si="315"/>
        <v/>
      </c>
      <c r="C968" s="71" t="str">
        <f t="shared" si="316"/>
        <v/>
      </c>
      <c r="D968" s="62" t="str">
        <f t="shared" si="317"/>
        <v/>
      </c>
      <c r="E968" s="62" t="str">
        <f t="shared" si="318"/>
        <v/>
      </c>
      <c r="F968" s="72" t="str">
        <f t="shared" si="319"/>
        <v/>
      </c>
      <c r="G968" s="72" t="str">
        <f t="shared" si="320"/>
        <v/>
      </c>
      <c r="H968" s="63" t="str">
        <f t="shared" si="321"/>
        <v/>
      </c>
      <c r="I968" s="63" t="str">
        <f t="shared" si="322"/>
        <v/>
      </c>
      <c r="J968" s="70" t="str">
        <f t="shared" si="323"/>
        <v/>
      </c>
      <c r="K968" s="70" t="str">
        <f t="shared" si="324"/>
        <v/>
      </c>
      <c r="L968" s="122" t="str">
        <f t="shared" si="325"/>
        <v/>
      </c>
      <c r="M968" s="122" t="str">
        <f t="shared" si="326"/>
        <v/>
      </c>
      <c r="N968" s="121" t="str">
        <f>IF(B968&lt;&gt;"",IF(INDEX(ctrlage,B968)=TRUE,Lieferung!$B$15-(YEAR(INDEX(pgebdat,B968))),""),"")</f>
        <v/>
      </c>
      <c r="O968" s="115"/>
      <c r="P968" s="113"/>
      <c r="Q968" s="116"/>
      <c r="R968" s="149"/>
      <c r="S968" s="116"/>
      <c r="T968" s="116"/>
      <c r="U968" s="116"/>
      <c r="V968" s="113"/>
      <c r="W968" s="155" t="str">
        <f t="shared" si="329"/>
        <v/>
      </c>
      <c r="X968" s="26" t="str">
        <f t="shared" si="330"/>
        <v/>
      </c>
      <c r="Y968" s="26" t="str">
        <f t="shared" si="331"/>
        <v/>
      </c>
      <c r="Z968" s="26" t="str">
        <f t="shared" si="332"/>
        <v/>
      </c>
      <c r="AA968" s="26" t="str">
        <f t="shared" si="333"/>
        <v/>
      </c>
      <c r="AB968" s="26" t="str">
        <f t="shared" si="334"/>
        <v/>
      </c>
      <c r="AC968" s="26" t="str">
        <f t="shared" si="335"/>
        <v/>
      </c>
      <c r="AD968" s="26" t="str">
        <f>IF(OR(ISBLANK(U968),ISBLANK(Q968),U968="-"),"",IF(ISNA(MATCH(U968,libtwolang,0)),FALSE,IF(AND(Z968=TRUE,INDEX(codetform,MATCH(Qualifikation!Q968,libtform,0))&gt;=10311000,INDEX(codetform,MATCH(Qualifikation!Q968,libtform,0))&lt;=10319900),IF(AND(INDEX(codetwolang,MATCH(Qualifikation!U968,libtwolang,0))&gt;=1,INDEX(codetwolang,MATCH(Qualifikation!U968,libtwolang,0))&lt;=999),TRUE,FALSE),IF(AND(INDEX(codetwolang,MATCH(Qualifikation!U968,libtwolang,0))&gt;=10,INDEX(codetwolang,MATCH(Qualifikation!U968,libtwolang,0))&lt;=99),FALSE,TRUE))))</f>
        <v/>
      </c>
      <c r="AE968" s="26" t="str">
        <f t="shared" si="327"/>
        <v/>
      </c>
      <c r="AF968" s="62" t="str">
        <f t="shared" si="336"/>
        <v/>
      </c>
    </row>
    <row r="969" spans="1:32" x14ac:dyDescent="0.2">
      <c r="A969" s="46" t="str">
        <f t="shared" si="328"/>
        <v/>
      </c>
      <c r="B969" s="46" t="str">
        <f t="shared" si="315"/>
        <v/>
      </c>
      <c r="C969" s="71" t="str">
        <f t="shared" si="316"/>
        <v/>
      </c>
      <c r="D969" s="62" t="str">
        <f t="shared" si="317"/>
        <v/>
      </c>
      <c r="E969" s="62" t="str">
        <f t="shared" si="318"/>
        <v/>
      </c>
      <c r="F969" s="72" t="str">
        <f t="shared" si="319"/>
        <v/>
      </c>
      <c r="G969" s="72" t="str">
        <f t="shared" si="320"/>
        <v/>
      </c>
      <c r="H969" s="63" t="str">
        <f t="shared" si="321"/>
        <v/>
      </c>
      <c r="I969" s="63" t="str">
        <f t="shared" si="322"/>
        <v/>
      </c>
      <c r="J969" s="70" t="str">
        <f t="shared" si="323"/>
        <v/>
      </c>
      <c r="K969" s="70" t="str">
        <f t="shared" si="324"/>
        <v/>
      </c>
      <c r="L969" s="122" t="str">
        <f t="shared" si="325"/>
        <v/>
      </c>
      <c r="M969" s="122" t="str">
        <f t="shared" si="326"/>
        <v/>
      </c>
      <c r="N969" s="121" t="str">
        <f>IF(B969&lt;&gt;"",IF(INDEX(ctrlage,B969)=TRUE,Lieferung!$B$15-(YEAR(INDEX(pgebdat,B969))),""),"")</f>
        <v/>
      </c>
      <c r="O969" s="115"/>
      <c r="P969" s="113"/>
      <c r="Q969" s="116"/>
      <c r="R969" s="149"/>
      <c r="S969" s="116"/>
      <c r="T969" s="116"/>
      <c r="U969" s="116"/>
      <c r="V969" s="113"/>
      <c r="W969" s="155" t="str">
        <f t="shared" si="329"/>
        <v/>
      </c>
      <c r="X969" s="26" t="str">
        <f t="shared" si="330"/>
        <v/>
      </c>
      <c r="Y969" s="26" t="str">
        <f t="shared" si="331"/>
        <v/>
      </c>
      <c r="Z969" s="26" t="str">
        <f t="shared" si="332"/>
        <v/>
      </c>
      <c r="AA969" s="26" t="str">
        <f t="shared" si="333"/>
        <v/>
      </c>
      <c r="AB969" s="26" t="str">
        <f t="shared" si="334"/>
        <v/>
      </c>
      <c r="AC969" s="26" t="str">
        <f t="shared" si="335"/>
        <v/>
      </c>
      <c r="AD969" s="26" t="str">
        <f>IF(OR(ISBLANK(U969),ISBLANK(Q969),U969="-"),"",IF(ISNA(MATCH(U969,libtwolang,0)),FALSE,IF(AND(Z969=TRUE,INDEX(codetform,MATCH(Qualifikation!Q969,libtform,0))&gt;=10311000,INDEX(codetform,MATCH(Qualifikation!Q969,libtform,0))&lt;=10319900),IF(AND(INDEX(codetwolang,MATCH(Qualifikation!U969,libtwolang,0))&gt;=1,INDEX(codetwolang,MATCH(Qualifikation!U969,libtwolang,0))&lt;=999),TRUE,FALSE),IF(AND(INDEX(codetwolang,MATCH(Qualifikation!U969,libtwolang,0))&gt;=10,INDEX(codetwolang,MATCH(Qualifikation!U969,libtwolang,0))&lt;=99),FALSE,TRUE))))</f>
        <v/>
      </c>
      <c r="AE969" s="26" t="str">
        <f t="shared" si="327"/>
        <v/>
      </c>
      <c r="AF969" s="62" t="str">
        <f t="shared" si="336"/>
        <v/>
      </c>
    </row>
    <row r="970" spans="1:32" x14ac:dyDescent="0.2">
      <c r="A970" s="46" t="str">
        <f t="shared" si="328"/>
        <v/>
      </c>
      <c r="B970" s="46" t="str">
        <f t="shared" si="315"/>
        <v/>
      </c>
      <c r="C970" s="71" t="str">
        <f t="shared" si="316"/>
        <v/>
      </c>
      <c r="D970" s="62" t="str">
        <f t="shared" si="317"/>
        <v/>
      </c>
      <c r="E970" s="62" t="str">
        <f t="shared" si="318"/>
        <v/>
      </c>
      <c r="F970" s="72" t="str">
        <f t="shared" si="319"/>
        <v/>
      </c>
      <c r="G970" s="72" t="str">
        <f t="shared" si="320"/>
        <v/>
      </c>
      <c r="H970" s="63" t="str">
        <f t="shared" si="321"/>
        <v/>
      </c>
      <c r="I970" s="63" t="str">
        <f t="shared" si="322"/>
        <v/>
      </c>
      <c r="J970" s="70" t="str">
        <f t="shared" si="323"/>
        <v/>
      </c>
      <c r="K970" s="70" t="str">
        <f t="shared" si="324"/>
        <v/>
      </c>
      <c r="L970" s="122" t="str">
        <f t="shared" si="325"/>
        <v/>
      </c>
      <c r="M970" s="122" t="str">
        <f t="shared" si="326"/>
        <v/>
      </c>
      <c r="N970" s="121" t="str">
        <f>IF(B970&lt;&gt;"",IF(INDEX(ctrlage,B970)=TRUE,Lieferung!$B$15-(YEAR(INDEX(pgebdat,B970))),""),"")</f>
        <v/>
      </c>
      <c r="O970" s="115"/>
      <c r="P970" s="113"/>
      <c r="Q970" s="116"/>
      <c r="R970" s="149"/>
      <c r="S970" s="116"/>
      <c r="T970" s="116"/>
      <c r="U970" s="116"/>
      <c r="V970" s="113"/>
      <c r="W970" s="155" t="str">
        <f t="shared" si="329"/>
        <v/>
      </c>
      <c r="X970" s="26" t="str">
        <f t="shared" si="330"/>
        <v/>
      </c>
      <c r="Y970" s="26" t="str">
        <f t="shared" si="331"/>
        <v/>
      </c>
      <c r="Z970" s="26" t="str">
        <f t="shared" si="332"/>
        <v/>
      </c>
      <c r="AA970" s="26" t="str">
        <f t="shared" si="333"/>
        <v/>
      </c>
      <c r="AB970" s="26" t="str">
        <f t="shared" si="334"/>
        <v/>
      </c>
      <c r="AC970" s="26" t="str">
        <f t="shared" si="335"/>
        <v/>
      </c>
      <c r="AD970" s="26" t="str">
        <f>IF(OR(ISBLANK(U970),ISBLANK(Q970),U970="-"),"",IF(ISNA(MATCH(U970,libtwolang,0)),FALSE,IF(AND(Z970=TRUE,INDEX(codetform,MATCH(Qualifikation!Q970,libtform,0))&gt;=10311000,INDEX(codetform,MATCH(Qualifikation!Q970,libtform,0))&lt;=10319900),IF(AND(INDEX(codetwolang,MATCH(Qualifikation!U970,libtwolang,0))&gt;=1,INDEX(codetwolang,MATCH(Qualifikation!U970,libtwolang,0))&lt;=999),TRUE,FALSE),IF(AND(INDEX(codetwolang,MATCH(Qualifikation!U970,libtwolang,0))&gt;=10,INDEX(codetwolang,MATCH(Qualifikation!U970,libtwolang,0))&lt;=99),FALSE,TRUE))))</f>
        <v/>
      </c>
      <c r="AE970" s="26" t="str">
        <f t="shared" si="327"/>
        <v/>
      </c>
      <c r="AF970" s="62" t="str">
        <f t="shared" si="336"/>
        <v/>
      </c>
    </row>
    <row r="971" spans="1:32" x14ac:dyDescent="0.2">
      <c r="A971" s="46" t="str">
        <f t="shared" si="328"/>
        <v/>
      </c>
      <c r="B971" s="46" t="str">
        <f t="shared" si="315"/>
        <v/>
      </c>
      <c r="C971" s="71" t="str">
        <f t="shared" si="316"/>
        <v/>
      </c>
      <c r="D971" s="62" t="str">
        <f t="shared" si="317"/>
        <v/>
      </c>
      <c r="E971" s="62" t="str">
        <f t="shared" si="318"/>
        <v/>
      </c>
      <c r="F971" s="72" t="str">
        <f t="shared" si="319"/>
        <v/>
      </c>
      <c r="G971" s="72" t="str">
        <f t="shared" si="320"/>
        <v/>
      </c>
      <c r="H971" s="63" t="str">
        <f t="shared" si="321"/>
        <v/>
      </c>
      <c r="I971" s="63" t="str">
        <f t="shared" si="322"/>
        <v/>
      </c>
      <c r="J971" s="70" t="str">
        <f t="shared" si="323"/>
        <v/>
      </c>
      <c r="K971" s="70" t="str">
        <f t="shared" si="324"/>
        <v/>
      </c>
      <c r="L971" s="122" t="str">
        <f t="shared" si="325"/>
        <v/>
      </c>
      <c r="M971" s="122" t="str">
        <f t="shared" si="326"/>
        <v/>
      </c>
      <c r="N971" s="121" t="str">
        <f>IF(B971&lt;&gt;"",IF(INDEX(ctrlage,B971)=TRUE,Lieferung!$B$15-(YEAR(INDEX(pgebdat,B971))),""),"")</f>
        <v/>
      </c>
      <c r="O971" s="115"/>
      <c r="P971" s="113"/>
      <c r="Q971" s="116"/>
      <c r="R971" s="149"/>
      <c r="S971" s="116"/>
      <c r="T971" s="116"/>
      <c r="U971" s="116"/>
      <c r="V971" s="113"/>
      <c r="W971" s="155" t="str">
        <f t="shared" si="329"/>
        <v/>
      </c>
      <c r="X971" s="26" t="str">
        <f t="shared" si="330"/>
        <v/>
      </c>
      <c r="Y971" s="26" t="str">
        <f t="shared" si="331"/>
        <v/>
      </c>
      <c r="Z971" s="26" t="str">
        <f t="shared" si="332"/>
        <v/>
      </c>
      <c r="AA971" s="26" t="str">
        <f t="shared" si="333"/>
        <v/>
      </c>
      <c r="AB971" s="26" t="str">
        <f t="shared" si="334"/>
        <v/>
      </c>
      <c r="AC971" s="26" t="str">
        <f t="shared" si="335"/>
        <v/>
      </c>
      <c r="AD971" s="26" t="str">
        <f>IF(OR(ISBLANK(U971),ISBLANK(Q971),U971="-"),"",IF(ISNA(MATCH(U971,libtwolang,0)),FALSE,IF(AND(Z971=TRUE,INDEX(codetform,MATCH(Qualifikation!Q971,libtform,0))&gt;=10311000,INDEX(codetform,MATCH(Qualifikation!Q971,libtform,0))&lt;=10319900),IF(AND(INDEX(codetwolang,MATCH(Qualifikation!U971,libtwolang,0))&gt;=1,INDEX(codetwolang,MATCH(Qualifikation!U971,libtwolang,0))&lt;=999),TRUE,FALSE),IF(AND(INDEX(codetwolang,MATCH(Qualifikation!U971,libtwolang,0))&gt;=10,INDEX(codetwolang,MATCH(Qualifikation!U971,libtwolang,0))&lt;=99),FALSE,TRUE))))</f>
        <v/>
      </c>
      <c r="AE971" s="26" t="str">
        <f t="shared" si="327"/>
        <v/>
      </c>
      <c r="AF971" s="62" t="str">
        <f t="shared" si="336"/>
        <v/>
      </c>
    </row>
    <row r="972" spans="1:32" x14ac:dyDescent="0.2">
      <c r="A972" s="46" t="str">
        <f t="shared" si="328"/>
        <v/>
      </c>
      <c r="B972" s="46" t="str">
        <f t="shared" ref="B972:B1011" si="337">IF(O972&lt;&gt;"",IF(ISNA(MATCH(O972,persid,0)),"",IF(MATCH(O972,persid,0)=0,"",MATCH(O972,persid,0))),"")</f>
        <v/>
      </c>
      <c r="C972" s="71" t="str">
        <f t="shared" ref="C972:C1011" si="338">IF(B972&lt;&gt;"",IF(INDEX(pkatid,B972)&gt;0,INDEX(pkatid,B972),""),"")</f>
        <v/>
      </c>
      <c r="D972" s="62" t="str">
        <f t="shared" ref="D972:D1011" si="339">IF(B972&lt;&gt;"",IF(INDEX(psex,B972)&gt;0,INDEX(psex,B972),""),"")</f>
        <v/>
      </c>
      <c r="E972" s="62" t="str">
        <f t="shared" ref="E972:E1011" si="340">IF(B972&lt;&gt;"",INDEX(ctrlsex,B972),"")</f>
        <v/>
      </c>
      <c r="F972" s="72" t="str">
        <f t="shared" ref="F972:F1011" si="341">IF(B972&lt;&gt;"",IF(INDEX(pgebdat,B972)&gt;0,INDEX(pgebdat,B972),""),"")</f>
        <v/>
      </c>
      <c r="G972" s="72" t="str">
        <f t="shared" ref="G972:G1011" si="342">IF(B972&lt;&gt;"",INDEX(ctrlage,B972),"")</f>
        <v/>
      </c>
      <c r="H972" s="63" t="str">
        <f t="shared" ref="H972:H1011" si="343">IF(B972&lt;&gt;"",IF(INDEX(pdom,B972)&gt;0,INDEX(pdom,B972),""),"")</f>
        <v/>
      </c>
      <c r="I972" s="63" t="str">
        <f t="shared" ref="I972:I1011" si="344">IF(B972&lt;&gt;"",INDEX(ctrldom,B972),"")</f>
        <v/>
      </c>
      <c r="J972" s="70" t="str">
        <f t="shared" ref="J972:J1011" si="345">IF(B972&lt;&gt;"",IF(INDEX(pid,B972)&gt;0,INDEX(pid,B972),""),"")</f>
        <v/>
      </c>
      <c r="K972" s="70" t="str">
        <f t="shared" ref="K972:K1011" si="346">IF(B972&lt;&gt;"",CONCATENATE(J972,S972),"")</f>
        <v/>
      </c>
      <c r="L972" s="122" t="str">
        <f t="shared" ref="L972:L1011" si="347">IF(B972&lt;&gt;"",IF(INDEX(pname,B972)&gt;0,INDEX(pname,B972),""),"")</f>
        <v/>
      </c>
      <c r="M972" s="122" t="str">
        <f t="shared" ref="M972:M1011" si="348">IF(B972&lt;&gt;"",IF(INDEX(psurname,B972)&gt;0,INDEX(psurname,B972),""),"")</f>
        <v/>
      </c>
      <c r="N972" s="121" t="str">
        <f>IF(B972&lt;&gt;"",IF(INDEX(ctrlage,B972)=TRUE,Lieferung!$B$15-(YEAR(INDEX(pgebdat,B972))),""),"")</f>
        <v/>
      </c>
      <c r="O972" s="115"/>
      <c r="P972" s="113"/>
      <c r="Q972" s="116"/>
      <c r="R972" s="149"/>
      <c r="S972" s="116"/>
      <c r="T972" s="116"/>
      <c r="U972" s="116"/>
      <c r="V972" s="113"/>
      <c r="W972" s="155" t="str">
        <f t="shared" si="329"/>
        <v/>
      </c>
      <c r="X972" s="26" t="str">
        <f t="shared" si="330"/>
        <v/>
      </c>
      <c r="Y972" s="26" t="str">
        <f t="shared" si="331"/>
        <v/>
      </c>
      <c r="Z972" s="26" t="str">
        <f t="shared" si="332"/>
        <v/>
      </c>
      <c r="AA972" s="26" t="str">
        <f t="shared" si="333"/>
        <v/>
      </c>
      <c r="AB972" s="26" t="str">
        <f t="shared" si="334"/>
        <v/>
      </c>
      <c r="AC972" s="26" t="str">
        <f t="shared" si="335"/>
        <v/>
      </c>
      <c r="AD972" s="26" t="str">
        <f>IF(OR(ISBLANK(U972),ISBLANK(Q972),U972="-"),"",IF(ISNA(MATCH(U972,libtwolang,0)),FALSE,IF(AND(Z972=TRUE,INDEX(codetform,MATCH(Qualifikation!Q972,libtform,0))&gt;=10311000,INDEX(codetform,MATCH(Qualifikation!Q972,libtform,0))&lt;=10319900),IF(AND(INDEX(codetwolang,MATCH(Qualifikation!U972,libtwolang,0))&gt;=1,INDEX(codetwolang,MATCH(Qualifikation!U972,libtwolang,0))&lt;=999),TRUE,FALSE),IF(AND(INDEX(codetwolang,MATCH(Qualifikation!U972,libtwolang,0))&gt;=10,INDEX(codetwolang,MATCH(Qualifikation!U972,libtwolang,0))&lt;=99),FALSE,TRUE))))</f>
        <v/>
      </c>
      <c r="AE972" s="26" t="str">
        <f t="shared" ref="AE972:AE1011" si="349">IF(OR(G972&lt;&gt;TRUE,Z972&lt;&gt;TRUE),"",IF(OR(N972&gt;INDEX(valmaxalt,MATCH(Q972,libtform,0)),N972&lt;INDEX(valminalt,MATCH(Q972,libtform,0))),FALSE,TRUE))</f>
        <v/>
      </c>
      <c r="AF972" s="62" t="str">
        <f t="shared" si="336"/>
        <v/>
      </c>
    </row>
    <row r="973" spans="1:32" x14ac:dyDescent="0.2">
      <c r="A973" s="46" t="str">
        <f t="shared" ref="A973:A1011" si="350">IF(ISBLANK(O973),"",IF(COUNTA(P973:T973)&lt;5,"Unvollständig",IF(OR(COUNTIF(W973:AD973,FALSE)&gt;0,COUNTIF(W973:AC973,#N/A)&gt;0),"Fehler",IF(AE973=FALSE,"Achtung","OK"))))</f>
        <v/>
      </c>
      <c r="B973" s="46" t="str">
        <f t="shared" si="337"/>
        <v/>
      </c>
      <c r="C973" s="71" t="str">
        <f t="shared" si="338"/>
        <v/>
      </c>
      <c r="D973" s="62" t="str">
        <f t="shared" si="339"/>
        <v/>
      </c>
      <c r="E973" s="62" t="str">
        <f t="shared" si="340"/>
        <v/>
      </c>
      <c r="F973" s="72" t="str">
        <f t="shared" si="341"/>
        <v/>
      </c>
      <c r="G973" s="72" t="str">
        <f t="shared" si="342"/>
        <v/>
      </c>
      <c r="H973" s="63" t="str">
        <f t="shared" si="343"/>
        <v/>
      </c>
      <c r="I973" s="63" t="str">
        <f t="shared" si="344"/>
        <v/>
      </c>
      <c r="J973" s="70" t="str">
        <f t="shared" si="345"/>
        <v/>
      </c>
      <c r="K973" s="70" t="str">
        <f t="shared" si="346"/>
        <v/>
      </c>
      <c r="L973" s="122" t="str">
        <f t="shared" si="347"/>
        <v/>
      </c>
      <c r="M973" s="122" t="str">
        <f t="shared" si="348"/>
        <v/>
      </c>
      <c r="N973" s="121" t="str">
        <f>IF(B973&lt;&gt;"",IF(INDEX(ctrlage,B973)=TRUE,Lieferung!$B$15-(YEAR(INDEX(pgebdat,B973))),""),"")</f>
        <v/>
      </c>
      <c r="O973" s="115"/>
      <c r="P973" s="113"/>
      <c r="Q973" s="116"/>
      <c r="R973" s="149"/>
      <c r="S973" s="116"/>
      <c r="T973" s="116"/>
      <c r="U973" s="116"/>
      <c r="V973" s="113"/>
      <c r="W973" s="155" t="str">
        <f t="shared" ref="W973:W1011" si="351">IF(K973="","",NOT(COUNTIF($K$12:$K$1011,$K973)&gt;1))</f>
        <v/>
      </c>
      <c r="X973" s="26" t="str">
        <f t="shared" si="330"/>
        <v/>
      </c>
      <c r="Y973" s="26" t="str">
        <f t="shared" si="331"/>
        <v/>
      </c>
      <c r="Z973" s="26" t="str">
        <f t="shared" si="332"/>
        <v/>
      </c>
      <c r="AA973" s="26" t="str">
        <f t="shared" si="333"/>
        <v/>
      </c>
      <c r="AB973" s="26" t="str">
        <f t="shared" si="334"/>
        <v/>
      </c>
      <c r="AC973" s="26" t="str">
        <f t="shared" si="335"/>
        <v/>
      </c>
      <c r="AD973" s="26" t="str">
        <f>IF(OR(ISBLANK(U973),ISBLANK(Q973),U973="-"),"",IF(ISNA(MATCH(U973,libtwolang,0)),FALSE,IF(AND(Z973=TRUE,INDEX(codetform,MATCH(Qualifikation!Q973,libtform,0))&gt;=10311000,INDEX(codetform,MATCH(Qualifikation!Q973,libtform,0))&lt;=10319900),IF(AND(INDEX(codetwolang,MATCH(Qualifikation!U973,libtwolang,0))&gt;=1,INDEX(codetwolang,MATCH(Qualifikation!U973,libtwolang,0))&lt;=999),TRUE,FALSE),IF(AND(INDEX(codetwolang,MATCH(Qualifikation!U973,libtwolang,0))&gt;=10,INDEX(codetwolang,MATCH(Qualifikation!U973,libtwolang,0))&lt;=99),FALSE,TRUE))))</f>
        <v/>
      </c>
      <c r="AE973" s="26" t="str">
        <f t="shared" si="349"/>
        <v/>
      </c>
      <c r="AF973" s="62" t="str">
        <f t="shared" si="336"/>
        <v/>
      </c>
    </row>
    <row r="974" spans="1:32" x14ac:dyDescent="0.2">
      <c r="A974" s="46" t="str">
        <f t="shared" si="350"/>
        <v/>
      </c>
      <c r="B974" s="46" t="str">
        <f t="shared" si="337"/>
        <v/>
      </c>
      <c r="C974" s="71" t="str">
        <f t="shared" si="338"/>
        <v/>
      </c>
      <c r="D974" s="62" t="str">
        <f t="shared" si="339"/>
        <v/>
      </c>
      <c r="E974" s="62" t="str">
        <f t="shared" si="340"/>
        <v/>
      </c>
      <c r="F974" s="72" t="str">
        <f t="shared" si="341"/>
        <v/>
      </c>
      <c r="G974" s="72" t="str">
        <f t="shared" si="342"/>
        <v/>
      </c>
      <c r="H974" s="63" t="str">
        <f t="shared" si="343"/>
        <v/>
      </c>
      <c r="I974" s="63" t="str">
        <f t="shared" si="344"/>
        <v/>
      </c>
      <c r="J974" s="70" t="str">
        <f t="shared" si="345"/>
        <v/>
      </c>
      <c r="K974" s="70" t="str">
        <f t="shared" si="346"/>
        <v/>
      </c>
      <c r="L974" s="122" t="str">
        <f t="shared" si="347"/>
        <v/>
      </c>
      <c r="M974" s="122" t="str">
        <f t="shared" si="348"/>
        <v/>
      </c>
      <c r="N974" s="121" t="str">
        <f>IF(B974&lt;&gt;"",IF(INDEX(ctrlage,B974)=TRUE,Lieferung!$B$15-(YEAR(INDEX(pgebdat,B974))),""),"")</f>
        <v/>
      </c>
      <c r="O974" s="115"/>
      <c r="P974" s="113"/>
      <c r="Q974" s="116"/>
      <c r="R974" s="149"/>
      <c r="S974" s="116"/>
      <c r="T974" s="116"/>
      <c r="U974" s="116"/>
      <c r="V974" s="113"/>
      <c r="W974" s="155" t="str">
        <f t="shared" si="351"/>
        <v/>
      </c>
      <c r="X974" s="26" t="str">
        <f t="shared" si="330"/>
        <v/>
      </c>
      <c r="Y974" s="26" t="str">
        <f t="shared" si="331"/>
        <v/>
      </c>
      <c r="Z974" s="26" t="str">
        <f t="shared" si="332"/>
        <v/>
      </c>
      <c r="AA974" s="26" t="str">
        <f t="shared" si="333"/>
        <v/>
      </c>
      <c r="AB974" s="26" t="str">
        <f t="shared" si="334"/>
        <v/>
      </c>
      <c r="AC974" s="26" t="str">
        <f t="shared" si="335"/>
        <v/>
      </c>
      <c r="AD974" s="26" t="str">
        <f>IF(OR(ISBLANK(U974),ISBLANK(Q974),U974="-"),"",IF(ISNA(MATCH(U974,libtwolang,0)),FALSE,IF(AND(Z974=TRUE,INDEX(codetform,MATCH(Qualifikation!Q974,libtform,0))&gt;=10311000,INDEX(codetform,MATCH(Qualifikation!Q974,libtform,0))&lt;=10319900),IF(AND(INDEX(codetwolang,MATCH(Qualifikation!U974,libtwolang,0))&gt;=1,INDEX(codetwolang,MATCH(Qualifikation!U974,libtwolang,0))&lt;=999),TRUE,FALSE),IF(AND(INDEX(codetwolang,MATCH(Qualifikation!U974,libtwolang,0))&gt;=10,INDEX(codetwolang,MATCH(Qualifikation!U974,libtwolang,0))&lt;=99),FALSE,TRUE))))</f>
        <v/>
      </c>
      <c r="AE974" s="26" t="str">
        <f t="shared" si="349"/>
        <v/>
      </c>
      <c r="AF974" s="62" t="str">
        <f t="shared" si="336"/>
        <v/>
      </c>
    </row>
    <row r="975" spans="1:32" x14ac:dyDescent="0.2">
      <c r="A975" s="46" t="str">
        <f t="shared" si="350"/>
        <v/>
      </c>
      <c r="B975" s="46" t="str">
        <f t="shared" si="337"/>
        <v/>
      </c>
      <c r="C975" s="71" t="str">
        <f t="shared" si="338"/>
        <v/>
      </c>
      <c r="D975" s="62" t="str">
        <f t="shared" si="339"/>
        <v/>
      </c>
      <c r="E975" s="62" t="str">
        <f t="shared" si="340"/>
        <v/>
      </c>
      <c r="F975" s="72" t="str">
        <f t="shared" si="341"/>
        <v/>
      </c>
      <c r="G975" s="72" t="str">
        <f t="shared" si="342"/>
        <v/>
      </c>
      <c r="H975" s="63" t="str">
        <f t="shared" si="343"/>
        <v/>
      </c>
      <c r="I975" s="63" t="str">
        <f t="shared" si="344"/>
        <v/>
      </c>
      <c r="J975" s="70" t="str">
        <f t="shared" si="345"/>
        <v/>
      </c>
      <c r="K975" s="70" t="str">
        <f t="shared" si="346"/>
        <v/>
      </c>
      <c r="L975" s="122" t="str">
        <f t="shared" si="347"/>
        <v/>
      </c>
      <c r="M975" s="122" t="str">
        <f t="shared" si="348"/>
        <v/>
      </c>
      <c r="N975" s="121" t="str">
        <f>IF(B975&lt;&gt;"",IF(INDEX(ctrlage,B975)=TRUE,Lieferung!$B$15-(YEAR(INDEX(pgebdat,B975))),""),"")</f>
        <v/>
      </c>
      <c r="O975" s="115"/>
      <c r="P975" s="113"/>
      <c r="Q975" s="116"/>
      <c r="R975" s="149"/>
      <c r="S975" s="116"/>
      <c r="T975" s="116"/>
      <c r="U975" s="116"/>
      <c r="V975" s="113"/>
      <c r="W975" s="155" t="str">
        <f t="shared" si="351"/>
        <v/>
      </c>
      <c r="X975" s="26" t="str">
        <f t="shared" si="330"/>
        <v/>
      </c>
      <c r="Y975" s="26" t="str">
        <f t="shared" si="331"/>
        <v/>
      </c>
      <c r="Z975" s="26" t="str">
        <f t="shared" si="332"/>
        <v/>
      </c>
      <c r="AA975" s="26" t="str">
        <f t="shared" si="333"/>
        <v/>
      </c>
      <c r="AB975" s="26" t="str">
        <f t="shared" si="334"/>
        <v/>
      </c>
      <c r="AC975" s="26" t="str">
        <f t="shared" si="335"/>
        <v/>
      </c>
      <c r="AD975" s="26" t="str">
        <f>IF(OR(ISBLANK(U975),ISBLANK(Q975),U975="-"),"",IF(ISNA(MATCH(U975,libtwolang,0)),FALSE,IF(AND(Z975=TRUE,INDEX(codetform,MATCH(Qualifikation!Q975,libtform,0))&gt;=10311000,INDEX(codetform,MATCH(Qualifikation!Q975,libtform,0))&lt;=10319900),IF(AND(INDEX(codetwolang,MATCH(Qualifikation!U975,libtwolang,0))&gt;=1,INDEX(codetwolang,MATCH(Qualifikation!U975,libtwolang,0))&lt;=999),TRUE,FALSE),IF(AND(INDEX(codetwolang,MATCH(Qualifikation!U975,libtwolang,0))&gt;=10,INDEX(codetwolang,MATCH(Qualifikation!U975,libtwolang,0))&lt;=99),FALSE,TRUE))))</f>
        <v/>
      </c>
      <c r="AE975" s="26" t="str">
        <f t="shared" si="349"/>
        <v/>
      </c>
      <c r="AF975" s="62" t="str">
        <f t="shared" si="336"/>
        <v/>
      </c>
    </row>
    <row r="976" spans="1:32" x14ac:dyDescent="0.2">
      <c r="A976" s="46" t="str">
        <f t="shared" si="350"/>
        <v/>
      </c>
      <c r="B976" s="46" t="str">
        <f t="shared" si="337"/>
        <v/>
      </c>
      <c r="C976" s="71" t="str">
        <f t="shared" si="338"/>
        <v/>
      </c>
      <c r="D976" s="62" t="str">
        <f t="shared" si="339"/>
        <v/>
      </c>
      <c r="E976" s="62" t="str">
        <f t="shared" si="340"/>
        <v/>
      </c>
      <c r="F976" s="72" t="str">
        <f t="shared" si="341"/>
        <v/>
      </c>
      <c r="G976" s="72" t="str">
        <f t="shared" si="342"/>
        <v/>
      </c>
      <c r="H976" s="63" t="str">
        <f t="shared" si="343"/>
        <v/>
      </c>
      <c r="I976" s="63" t="str">
        <f t="shared" si="344"/>
        <v/>
      </c>
      <c r="J976" s="70" t="str">
        <f t="shared" si="345"/>
        <v/>
      </c>
      <c r="K976" s="70" t="str">
        <f t="shared" si="346"/>
        <v/>
      </c>
      <c r="L976" s="122" t="str">
        <f t="shared" si="347"/>
        <v/>
      </c>
      <c r="M976" s="122" t="str">
        <f t="shared" si="348"/>
        <v/>
      </c>
      <c r="N976" s="121" t="str">
        <f>IF(B976&lt;&gt;"",IF(INDEX(ctrlage,B976)=TRUE,Lieferung!$B$15-(YEAR(INDEX(pgebdat,B976))),""),"")</f>
        <v/>
      </c>
      <c r="O976" s="115"/>
      <c r="P976" s="113"/>
      <c r="Q976" s="116"/>
      <c r="R976" s="149"/>
      <c r="S976" s="116"/>
      <c r="T976" s="116"/>
      <c r="U976" s="116"/>
      <c r="V976" s="113"/>
      <c r="W976" s="155" t="str">
        <f t="shared" si="351"/>
        <v/>
      </c>
      <c r="X976" s="26" t="str">
        <f t="shared" si="330"/>
        <v/>
      </c>
      <c r="Y976" s="26" t="str">
        <f t="shared" si="331"/>
        <v/>
      </c>
      <c r="Z976" s="26" t="str">
        <f t="shared" si="332"/>
        <v/>
      </c>
      <c r="AA976" s="26" t="str">
        <f t="shared" si="333"/>
        <v/>
      </c>
      <c r="AB976" s="26" t="str">
        <f t="shared" si="334"/>
        <v/>
      </c>
      <c r="AC976" s="26" t="str">
        <f t="shared" si="335"/>
        <v/>
      </c>
      <c r="AD976" s="26" t="str">
        <f>IF(OR(ISBLANK(U976),ISBLANK(Q976),U976="-"),"",IF(ISNA(MATCH(U976,libtwolang,0)),FALSE,IF(AND(Z976=TRUE,INDEX(codetform,MATCH(Qualifikation!Q976,libtform,0))&gt;=10311000,INDEX(codetform,MATCH(Qualifikation!Q976,libtform,0))&lt;=10319900),IF(AND(INDEX(codetwolang,MATCH(Qualifikation!U976,libtwolang,0))&gt;=1,INDEX(codetwolang,MATCH(Qualifikation!U976,libtwolang,0))&lt;=999),TRUE,FALSE),IF(AND(INDEX(codetwolang,MATCH(Qualifikation!U976,libtwolang,0))&gt;=10,INDEX(codetwolang,MATCH(Qualifikation!U976,libtwolang,0))&lt;=99),FALSE,TRUE))))</f>
        <v/>
      </c>
      <c r="AE976" s="26" t="str">
        <f t="shared" si="349"/>
        <v/>
      </c>
      <c r="AF976" s="62" t="str">
        <f t="shared" si="336"/>
        <v/>
      </c>
    </row>
    <row r="977" spans="1:32" x14ac:dyDescent="0.2">
      <c r="A977" s="46" t="str">
        <f t="shared" si="350"/>
        <v/>
      </c>
      <c r="B977" s="46" t="str">
        <f t="shared" si="337"/>
        <v/>
      </c>
      <c r="C977" s="71" t="str">
        <f t="shared" si="338"/>
        <v/>
      </c>
      <c r="D977" s="62" t="str">
        <f t="shared" si="339"/>
        <v/>
      </c>
      <c r="E977" s="62" t="str">
        <f t="shared" si="340"/>
        <v/>
      </c>
      <c r="F977" s="72" t="str">
        <f t="shared" si="341"/>
        <v/>
      </c>
      <c r="G977" s="72" t="str">
        <f t="shared" si="342"/>
        <v/>
      </c>
      <c r="H977" s="63" t="str">
        <f t="shared" si="343"/>
        <v/>
      </c>
      <c r="I977" s="63" t="str">
        <f t="shared" si="344"/>
        <v/>
      </c>
      <c r="J977" s="70" t="str">
        <f t="shared" si="345"/>
        <v/>
      </c>
      <c r="K977" s="70" t="str">
        <f t="shared" si="346"/>
        <v/>
      </c>
      <c r="L977" s="122" t="str">
        <f t="shared" si="347"/>
        <v/>
      </c>
      <c r="M977" s="122" t="str">
        <f t="shared" si="348"/>
        <v/>
      </c>
      <c r="N977" s="121" t="str">
        <f>IF(B977&lt;&gt;"",IF(INDEX(ctrlage,B977)=TRUE,Lieferung!$B$15-(YEAR(INDEX(pgebdat,B977))),""),"")</f>
        <v/>
      </c>
      <c r="O977" s="115"/>
      <c r="P977" s="113"/>
      <c r="Q977" s="116"/>
      <c r="R977" s="149"/>
      <c r="S977" s="116"/>
      <c r="T977" s="116"/>
      <c r="U977" s="116"/>
      <c r="V977" s="113"/>
      <c r="W977" s="155" t="str">
        <f t="shared" si="351"/>
        <v/>
      </c>
      <c r="X977" s="26" t="str">
        <f t="shared" si="330"/>
        <v/>
      </c>
      <c r="Y977" s="26" t="str">
        <f t="shared" si="331"/>
        <v/>
      </c>
      <c r="Z977" s="26" t="str">
        <f t="shared" si="332"/>
        <v/>
      </c>
      <c r="AA977" s="26" t="str">
        <f t="shared" si="333"/>
        <v/>
      </c>
      <c r="AB977" s="26" t="str">
        <f t="shared" si="334"/>
        <v/>
      </c>
      <c r="AC977" s="26" t="str">
        <f t="shared" si="335"/>
        <v/>
      </c>
      <c r="AD977" s="26" t="str">
        <f>IF(OR(ISBLANK(U977),ISBLANK(Q977),U977="-"),"",IF(ISNA(MATCH(U977,libtwolang,0)),FALSE,IF(AND(Z977=TRUE,INDEX(codetform,MATCH(Qualifikation!Q977,libtform,0))&gt;=10311000,INDEX(codetform,MATCH(Qualifikation!Q977,libtform,0))&lt;=10319900),IF(AND(INDEX(codetwolang,MATCH(Qualifikation!U977,libtwolang,0))&gt;=1,INDEX(codetwolang,MATCH(Qualifikation!U977,libtwolang,0))&lt;=999),TRUE,FALSE),IF(AND(INDEX(codetwolang,MATCH(Qualifikation!U977,libtwolang,0))&gt;=10,INDEX(codetwolang,MATCH(Qualifikation!U977,libtwolang,0))&lt;=99),FALSE,TRUE))))</f>
        <v/>
      </c>
      <c r="AE977" s="26" t="str">
        <f t="shared" si="349"/>
        <v/>
      </c>
      <c r="AF977" s="62" t="str">
        <f t="shared" si="336"/>
        <v/>
      </c>
    </row>
    <row r="978" spans="1:32" x14ac:dyDescent="0.2">
      <c r="A978" s="46" t="str">
        <f t="shared" si="350"/>
        <v/>
      </c>
      <c r="B978" s="46" t="str">
        <f t="shared" si="337"/>
        <v/>
      </c>
      <c r="C978" s="71" t="str">
        <f t="shared" si="338"/>
        <v/>
      </c>
      <c r="D978" s="62" t="str">
        <f t="shared" si="339"/>
        <v/>
      </c>
      <c r="E978" s="62" t="str">
        <f t="shared" si="340"/>
        <v/>
      </c>
      <c r="F978" s="72" t="str">
        <f t="shared" si="341"/>
        <v/>
      </c>
      <c r="G978" s="72" t="str">
        <f t="shared" si="342"/>
        <v/>
      </c>
      <c r="H978" s="63" t="str">
        <f t="shared" si="343"/>
        <v/>
      </c>
      <c r="I978" s="63" t="str">
        <f t="shared" si="344"/>
        <v/>
      </c>
      <c r="J978" s="70" t="str">
        <f t="shared" si="345"/>
        <v/>
      </c>
      <c r="K978" s="70" t="str">
        <f t="shared" si="346"/>
        <v/>
      </c>
      <c r="L978" s="122" t="str">
        <f t="shared" si="347"/>
        <v/>
      </c>
      <c r="M978" s="122" t="str">
        <f t="shared" si="348"/>
        <v/>
      </c>
      <c r="N978" s="121" t="str">
        <f>IF(B978&lt;&gt;"",IF(INDEX(ctrlage,B978)=TRUE,Lieferung!$B$15-(YEAR(INDEX(pgebdat,B978))),""),"")</f>
        <v/>
      </c>
      <c r="O978" s="115"/>
      <c r="P978" s="113"/>
      <c r="Q978" s="116"/>
      <c r="R978" s="149"/>
      <c r="S978" s="116"/>
      <c r="T978" s="116"/>
      <c r="U978" s="116"/>
      <c r="V978" s="113"/>
      <c r="W978" s="155" t="str">
        <f t="shared" si="351"/>
        <v/>
      </c>
      <c r="X978" s="26" t="str">
        <f t="shared" si="330"/>
        <v/>
      </c>
      <c r="Y978" s="26" t="str">
        <f t="shared" si="331"/>
        <v/>
      </c>
      <c r="Z978" s="26" t="str">
        <f t="shared" si="332"/>
        <v/>
      </c>
      <c r="AA978" s="26" t="str">
        <f t="shared" si="333"/>
        <v/>
      </c>
      <c r="AB978" s="26" t="str">
        <f t="shared" si="334"/>
        <v/>
      </c>
      <c r="AC978" s="26" t="str">
        <f t="shared" si="335"/>
        <v/>
      </c>
      <c r="AD978" s="26" t="str">
        <f>IF(OR(ISBLANK(U978),ISBLANK(Q978),U978="-"),"",IF(ISNA(MATCH(U978,libtwolang,0)),FALSE,IF(AND(Z978=TRUE,INDEX(codetform,MATCH(Qualifikation!Q978,libtform,0))&gt;=10311000,INDEX(codetform,MATCH(Qualifikation!Q978,libtform,0))&lt;=10319900),IF(AND(INDEX(codetwolang,MATCH(Qualifikation!U978,libtwolang,0))&gt;=1,INDEX(codetwolang,MATCH(Qualifikation!U978,libtwolang,0))&lt;=999),TRUE,FALSE),IF(AND(INDEX(codetwolang,MATCH(Qualifikation!U978,libtwolang,0))&gt;=10,INDEX(codetwolang,MATCH(Qualifikation!U978,libtwolang,0))&lt;=99),FALSE,TRUE))))</f>
        <v/>
      </c>
      <c r="AE978" s="26" t="str">
        <f t="shared" si="349"/>
        <v/>
      </c>
      <c r="AF978" s="62" t="str">
        <f t="shared" si="336"/>
        <v/>
      </c>
    </row>
    <row r="979" spans="1:32" x14ac:dyDescent="0.2">
      <c r="A979" s="46" t="str">
        <f t="shared" si="350"/>
        <v/>
      </c>
      <c r="B979" s="46" t="str">
        <f t="shared" si="337"/>
        <v/>
      </c>
      <c r="C979" s="71" t="str">
        <f t="shared" si="338"/>
        <v/>
      </c>
      <c r="D979" s="62" t="str">
        <f t="shared" si="339"/>
        <v/>
      </c>
      <c r="E979" s="62" t="str">
        <f t="shared" si="340"/>
        <v/>
      </c>
      <c r="F979" s="72" t="str">
        <f t="shared" si="341"/>
        <v/>
      </c>
      <c r="G979" s="72" t="str">
        <f t="shared" si="342"/>
        <v/>
      </c>
      <c r="H979" s="63" t="str">
        <f t="shared" si="343"/>
        <v/>
      </c>
      <c r="I979" s="63" t="str">
        <f t="shared" si="344"/>
        <v/>
      </c>
      <c r="J979" s="70" t="str">
        <f t="shared" si="345"/>
        <v/>
      </c>
      <c r="K979" s="70" t="str">
        <f t="shared" si="346"/>
        <v/>
      </c>
      <c r="L979" s="122" t="str">
        <f t="shared" si="347"/>
        <v/>
      </c>
      <c r="M979" s="122" t="str">
        <f t="shared" si="348"/>
        <v/>
      </c>
      <c r="N979" s="121" t="str">
        <f>IF(B979&lt;&gt;"",IF(INDEX(ctrlage,B979)=TRUE,Lieferung!$B$15-(YEAR(INDEX(pgebdat,B979))),""),"")</f>
        <v/>
      </c>
      <c r="O979" s="115"/>
      <c r="P979" s="113"/>
      <c r="Q979" s="116"/>
      <c r="R979" s="149"/>
      <c r="S979" s="116"/>
      <c r="T979" s="116"/>
      <c r="U979" s="116"/>
      <c r="V979" s="113"/>
      <c r="W979" s="155" t="str">
        <f t="shared" si="351"/>
        <v/>
      </c>
      <c r="X979" s="26" t="str">
        <f t="shared" si="330"/>
        <v/>
      </c>
      <c r="Y979" s="26" t="str">
        <f t="shared" si="331"/>
        <v/>
      </c>
      <c r="Z979" s="26" t="str">
        <f t="shared" si="332"/>
        <v/>
      </c>
      <c r="AA979" s="26" t="str">
        <f t="shared" si="333"/>
        <v/>
      </c>
      <c r="AB979" s="26" t="str">
        <f t="shared" si="334"/>
        <v/>
      </c>
      <c r="AC979" s="26" t="str">
        <f t="shared" si="335"/>
        <v/>
      </c>
      <c r="AD979" s="26" t="str">
        <f>IF(OR(ISBLANK(U979),ISBLANK(Q979),U979="-"),"",IF(ISNA(MATCH(U979,libtwolang,0)),FALSE,IF(AND(Z979=TRUE,INDEX(codetform,MATCH(Qualifikation!Q979,libtform,0))&gt;=10311000,INDEX(codetform,MATCH(Qualifikation!Q979,libtform,0))&lt;=10319900),IF(AND(INDEX(codetwolang,MATCH(Qualifikation!U979,libtwolang,0))&gt;=1,INDEX(codetwolang,MATCH(Qualifikation!U979,libtwolang,0))&lt;=999),TRUE,FALSE),IF(AND(INDEX(codetwolang,MATCH(Qualifikation!U979,libtwolang,0))&gt;=10,INDEX(codetwolang,MATCH(Qualifikation!U979,libtwolang,0))&lt;=99),FALSE,TRUE))))</f>
        <v/>
      </c>
      <c r="AE979" s="26" t="str">
        <f t="shared" si="349"/>
        <v/>
      </c>
      <c r="AF979" s="62" t="str">
        <f t="shared" si="336"/>
        <v/>
      </c>
    </row>
    <row r="980" spans="1:32" x14ac:dyDescent="0.2">
      <c r="A980" s="46" t="str">
        <f t="shared" si="350"/>
        <v/>
      </c>
      <c r="B980" s="46" t="str">
        <f t="shared" si="337"/>
        <v/>
      </c>
      <c r="C980" s="71" t="str">
        <f t="shared" si="338"/>
        <v/>
      </c>
      <c r="D980" s="62" t="str">
        <f t="shared" si="339"/>
        <v/>
      </c>
      <c r="E980" s="62" t="str">
        <f t="shared" si="340"/>
        <v/>
      </c>
      <c r="F980" s="72" t="str">
        <f t="shared" si="341"/>
        <v/>
      </c>
      <c r="G980" s="72" t="str">
        <f t="shared" si="342"/>
        <v/>
      </c>
      <c r="H980" s="63" t="str">
        <f t="shared" si="343"/>
        <v/>
      </c>
      <c r="I980" s="63" t="str">
        <f t="shared" si="344"/>
        <v/>
      </c>
      <c r="J980" s="70" t="str">
        <f t="shared" si="345"/>
        <v/>
      </c>
      <c r="K980" s="70" t="str">
        <f t="shared" si="346"/>
        <v/>
      </c>
      <c r="L980" s="122" t="str">
        <f t="shared" si="347"/>
        <v/>
      </c>
      <c r="M980" s="122" t="str">
        <f t="shared" si="348"/>
        <v/>
      </c>
      <c r="N980" s="121" t="str">
        <f>IF(B980&lt;&gt;"",IF(INDEX(ctrlage,B980)=TRUE,Lieferung!$B$15-(YEAR(INDEX(pgebdat,B980))),""),"")</f>
        <v/>
      </c>
      <c r="O980" s="115"/>
      <c r="P980" s="113"/>
      <c r="Q980" s="116"/>
      <c r="R980" s="149"/>
      <c r="S980" s="116"/>
      <c r="T980" s="116"/>
      <c r="U980" s="116"/>
      <c r="V980" s="113"/>
      <c r="W980" s="155" t="str">
        <f t="shared" si="351"/>
        <v/>
      </c>
      <c r="X980" s="26" t="str">
        <f t="shared" si="330"/>
        <v/>
      </c>
      <c r="Y980" s="26" t="str">
        <f t="shared" si="331"/>
        <v/>
      </c>
      <c r="Z980" s="26" t="str">
        <f t="shared" si="332"/>
        <v/>
      </c>
      <c r="AA980" s="26" t="str">
        <f t="shared" si="333"/>
        <v/>
      </c>
      <c r="AB980" s="26" t="str">
        <f t="shared" si="334"/>
        <v/>
      </c>
      <c r="AC980" s="26" t="str">
        <f t="shared" si="335"/>
        <v/>
      </c>
      <c r="AD980" s="26" t="str">
        <f>IF(OR(ISBLANK(U980),ISBLANK(Q980),U980="-"),"",IF(ISNA(MATCH(U980,libtwolang,0)),FALSE,IF(AND(Z980=TRUE,INDEX(codetform,MATCH(Qualifikation!Q980,libtform,0))&gt;=10311000,INDEX(codetform,MATCH(Qualifikation!Q980,libtform,0))&lt;=10319900),IF(AND(INDEX(codetwolang,MATCH(Qualifikation!U980,libtwolang,0))&gt;=1,INDEX(codetwolang,MATCH(Qualifikation!U980,libtwolang,0))&lt;=999),TRUE,FALSE),IF(AND(INDEX(codetwolang,MATCH(Qualifikation!U980,libtwolang,0))&gt;=10,INDEX(codetwolang,MATCH(Qualifikation!U980,libtwolang,0))&lt;=99),FALSE,TRUE))))</f>
        <v/>
      </c>
      <c r="AE980" s="26" t="str">
        <f t="shared" si="349"/>
        <v/>
      </c>
      <c r="AF980" s="62" t="str">
        <f t="shared" si="336"/>
        <v/>
      </c>
    </row>
    <row r="981" spans="1:32" x14ac:dyDescent="0.2">
      <c r="A981" s="46" t="str">
        <f t="shared" si="350"/>
        <v/>
      </c>
      <c r="B981" s="46" t="str">
        <f t="shared" si="337"/>
        <v/>
      </c>
      <c r="C981" s="71" t="str">
        <f t="shared" si="338"/>
        <v/>
      </c>
      <c r="D981" s="62" t="str">
        <f t="shared" si="339"/>
        <v/>
      </c>
      <c r="E981" s="62" t="str">
        <f t="shared" si="340"/>
        <v/>
      </c>
      <c r="F981" s="72" t="str">
        <f t="shared" si="341"/>
        <v/>
      </c>
      <c r="G981" s="72" t="str">
        <f t="shared" si="342"/>
        <v/>
      </c>
      <c r="H981" s="63" t="str">
        <f t="shared" si="343"/>
        <v/>
      </c>
      <c r="I981" s="63" t="str">
        <f t="shared" si="344"/>
        <v/>
      </c>
      <c r="J981" s="70" t="str">
        <f t="shared" si="345"/>
        <v/>
      </c>
      <c r="K981" s="70" t="str">
        <f t="shared" si="346"/>
        <v/>
      </c>
      <c r="L981" s="122" t="str">
        <f t="shared" si="347"/>
        <v/>
      </c>
      <c r="M981" s="122" t="str">
        <f t="shared" si="348"/>
        <v/>
      </c>
      <c r="N981" s="121" t="str">
        <f>IF(B981&lt;&gt;"",IF(INDEX(ctrlage,B981)=TRUE,Lieferung!$B$15-(YEAR(INDEX(pgebdat,B981))),""),"")</f>
        <v/>
      </c>
      <c r="O981" s="115"/>
      <c r="P981" s="113"/>
      <c r="Q981" s="116"/>
      <c r="R981" s="149"/>
      <c r="S981" s="116"/>
      <c r="T981" s="116"/>
      <c r="U981" s="116"/>
      <c r="V981" s="113"/>
      <c r="W981" s="155" t="str">
        <f t="shared" si="351"/>
        <v/>
      </c>
      <c r="X981" s="26" t="str">
        <f t="shared" si="330"/>
        <v/>
      </c>
      <c r="Y981" s="26" t="str">
        <f t="shared" si="331"/>
        <v/>
      </c>
      <c r="Z981" s="26" t="str">
        <f t="shared" si="332"/>
        <v/>
      </c>
      <c r="AA981" s="26" t="str">
        <f t="shared" si="333"/>
        <v/>
      </c>
      <c r="AB981" s="26" t="str">
        <f t="shared" si="334"/>
        <v/>
      </c>
      <c r="AC981" s="26" t="str">
        <f t="shared" si="335"/>
        <v/>
      </c>
      <c r="AD981" s="26" t="str">
        <f>IF(OR(ISBLANK(U981),ISBLANK(Q981),U981="-"),"",IF(ISNA(MATCH(U981,libtwolang,0)),FALSE,IF(AND(Z981=TRUE,INDEX(codetform,MATCH(Qualifikation!Q981,libtform,0))&gt;=10311000,INDEX(codetform,MATCH(Qualifikation!Q981,libtform,0))&lt;=10319900),IF(AND(INDEX(codetwolang,MATCH(Qualifikation!U981,libtwolang,0))&gt;=1,INDEX(codetwolang,MATCH(Qualifikation!U981,libtwolang,0))&lt;=999),TRUE,FALSE),IF(AND(INDEX(codetwolang,MATCH(Qualifikation!U981,libtwolang,0))&gt;=10,INDEX(codetwolang,MATCH(Qualifikation!U981,libtwolang,0))&lt;=99),FALSE,TRUE))))</f>
        <v/>
      </c>
      <c r="AE981" s="26" t="str">
        <f t="shared" si="349"/>
        <v/>
      </c>
      <c r="AF981" s="62" t="str">
        <f t="shared" si="336"/>
        <v/>
      </c>
    </row>
    <row r="982" spans="1:32" x14ac:dyDescent="0.2">
      <c r="A982" s="46" t="str">
        <f t="shared" si="350"/>
        <v/>
      </c>
      <c r="B982" s="46" t="str">
        <f t="shared" si="337"/>
        <v/>
      </c>
      <c r="C982" s="71" t="str">
        <f t="shared" si="338"/>
        <v/>
      </c>
      <c r="D982" s="62" t="str">
        <f t="shared" si="339"/>
        <v/>
      </c>
      <c r="E982" s="62" t="str">
        <f t="shared" si="340"/>
        <v/>
      </c>
      <c r="F982" s="72" t="str">
        <f t="shared" si="341"/>
        <v/>
      </c>
      <c r="G982" s="72" t="str">
        <f t="shared" si="342"/>
        <v/>
      </c>
      <c r="H982" s="63" t="str">
        <f t="shared" si="343"/>
        <v/>
      </c>
      <c r="I982" s="63" t="str">
        <f t="shared" si="344"/>
        <v/>
      </c>
      <c r="J982" s="70" t="str">
        <f t="shared" si="345"/>
        <v/>
      </c>
      <c r="K982" s="70" t="str">
        <f t="shared" si="346"/>
        <v/>
      </c>
      <c r="L982" s="122" t="str">
        <f t="shared" si="347"/>
        <v/>
      </c>
      <c r="M982" s="122" t="str">
        <f t="shared" si="348"/>
        <v/>
      </c>
      <c r="N982" s="121" t="str">
        <f>IF(B982&lt;&gt;"",IF(INDEX(ctrlage,B982)=TRUE,Lieferung!$B$15-(YEAR(INDEX(pgebdat,B982))),""),"")</f>
        <v/>
      </c>
      <c r="O982" s="115"/>
      <c r="P982" s="113"/>
      <c r="Q982" s="116"/>
      <c r="R982" s="149"/>
      <c r="S982" s="116"/>
      <c r="T982" s="116"/>
      <c r="U982" s="116"/>
      <c r="V982" s="113"/>
      <c r="W982" s="155" t="str">
        <f t="shared" si="351"/>
        <v/>
      </c>
      <c r="X982" s="26" t="str">
        <f t="shared" si="330"/>
        <v/>
      </c>
      <c r="Y982" s="26" t="str">
        <f t="shared" si="331"/>
        <v/>
      </c>
      <c r="Z982" s="26" t="str">
        <f t="shared" si="332"/>
        <v/>
      </c>
      <c r="AA982" s="26" t="str">
        <f t="shared" si="333"/>
        <v/>
      </c>
      <c r="AB982" s="26" t="str">
        <f t="shared" si="334"/>
        <v/>
      </c>
      <c r="AC982" s="26" t="str">
        <f t="shared" si="335"/>
        <v/>
      </c>
      <c r="AD982" s="26" t="str">
        <f>IF(OR(ISBLANK(U982),ISBLANK(Q982),U982="-"),"",IF(ISNA(MATCH(U982,libtwolang,0)),FALSE,IF(AND(Z982=TRUE,INDEX(codetform,MATCH(Qualifikation!Q982,libtform,0))&gt;=10311000,INDEX(codetform,MATCH(Qualifikation!Q982,libtform,0))&lt;=10319900),IF(AND(INDEX(codetwolang,MATCH(Qualifikation!U982,libtwolang,0))&gt;=1,INDEX(codetwolang,MATCH(Qualifikation!U982,libtwolang,0))&lt;=999),TRUE,FALSE),IF(AND(INDEX(codetwolang,MATCH(Qualifikation!U982,libtwolang,0))&gt;=10,INDEX(codetwolang,MATCH(Qualifikation!U982,libtwolang,0))&lt;=99),FALSE,TRUE))))</f>
        <v/>
      </c>
      <c r="AE982" s="26" t="str">
        <f t="shared" si="349"/>
        <v/>
      </c>
      <c r="AF982" s="62" t="str">
        <f t="shared" si="336"/>
        <v/>
      </c>
    </row>
    <row r="983" spans="1:32" x14ac:dyDescent="0.2">
      <c r="A983" s="46" t="str">
        <f t="shared" si="350"/>
        <v/>
      </c>
      <c r="B983" s="46" t="str">
        <f t="shared" si="337"/>
        <v/>
      </c>
      <c r="C983" s="71" t="str">
        <f t="shared" si="338"/>
        <v/>
      </c>
      <c r="D983" s="62" t="str">
        <f t="shared" si="339"/>
        <v/>
      </c>
      <c r="E983" s="62" t="str">
        <f t="shared" si="340"/>
        <v/>
      </c>
      <c r="F983" s="72" t="str">
        <f t="shared" si="341"/>
        <v/>
      </c>
      <c r="G983" s="72" t="str">
        <f t="shared" si="342"/>
        <v/>
      </c>
      <c r="H983" s="63" t="str">
        <f t="shared" si="343"/>
        <v/>
      </c>
      <c r="I983" s="63" t="str">
        <f t="shared" si="344"/>
        <v/>
      </c>
      <c r="J983" s="70" t="str">
        <f t="shared" si="345"/>
        <v/>
      </c>
      <c r="K983" s="70" t="str">
        <f t="shared" si="346"/>
        <v/>
      </c>
      <c r="L983" s="122" t="str">
        <f t="shared" si="347"/>
        <v/>
      </c>
      <c r="M983" s="122" t="str">
        <f t="shared" si="348"/>
        <v/>
      </c>
      <c r="N983" s="121" t="str">
        <f>IF(B983&lt;&gt;"",IF(INDEX(ctrlage,B983)=TRUE,Lieferung!$B$15-(YEAR(INDEX(pgebdat,B983))),""),"")</f>
        <v/>
      </c>
      <c r="O983" s="115"/>
      <c r="P983" s="113"/>
      <c r="Q983" s="116"/>
      <c r="R983" s="149"/>
      <c r="S983" s="116"/>
      <c r="T983" s="116"/>
      <c r="U983" s="116"/>
      <c r="V983" s="113"/>
      <c r="W983" s="155" t="str">
        <f t="shared" si="351"/>
        <v/>
      </c>
      <c r="X983" s="26" t="str">
        <f t="shared" si="330"/>
        <v/>
      </c>
      <c r="Y983" s="26" t="str">
        <f t="shared" si="331"/>
        <v/>
      </c>
      <c r="Z983" s="26" t="str">
        <f t="shared" si="332"/>
        <v/>
      </c>
      <c r="AA983" s="26" t="str">
        <f t="shared" si="333"/>
        <v/>
      </c>
      <c r="AB983" s="26" t="str">
        <f t="shared" si="334"/>
        <v/>
      </c>
      <c r="AC983" s="26" t="str">
        <f t="shared" si="335"/>
        <v/>
      </c>
      <c r="AD983" s="26" t="str">
        <f>IF(OR(ISBLANK(U983),ISBLANK(Q983),U983="-"),"",IF(ISNA(MATCH(U983,libtwolang,0)),FALSE,IF(AND(Z983=TRUE,INDEX(codetform,MATCH(Qualifikation!Q983,libtform,0))&gt;=10311000,INDEX(codetform,MATCH(Qualifikation!Q983,libtform,0))&lt;=10319900),IF(AND(INDEX(codetwolang,MATCH(Qualifikation!U983,libtwolang,0))&gt;=1,INDEX(codetwolang,MATCH(Qualifikation!U983,libtwolang,0))&lt;=999),TRUE,FALSE),IF(AND(INDEX(codetwolang,MATCH(Qualifikation!U983,libtwolang,0))&gt;=10,INDEX(codetwolang,MATCH(Qualifikation!U983,libtwolang,0))&lt;=99),FALSE,TRUE))))</f>
        <v/>
      </c>
      <c r="AE983" s="26" t="str">
        <f t="shared" si="349"/>
        <v/>
      </c>
      <c r="AF983" s="62" t="str">
        <f t="shared" si="336"/>
        <v/>
      </c>
    </row>
    <row r="984" spans="1:32" x14ac:dyDescent="0.2">
      <c r="A984" s="46" t="str">
        <f t="shared" si="350"/>
        <v/>
      </c>
      <c r="B984" s="46" t="str">
        <f t="shared" si="337"/>
        <v/>
      </c>
      <c r="C984" s="71" t="str">
        <f t="shared" si="338"/>
        <v/>
      </c>
      <c r="D984" s="62" t="str">
        <f t="shared" si="339"/>
        <v/>
      </c>
      <c r="E984" s="62" t="str">
        <f t="shared" si="340"/>
        <v/>
      </c>
      <c r="F984" s="72" t="str">
        <f t="shared" si="341"/>
        <v/>
      </c>
      <c r="G984" s="72" t="str">
        <f t="shared" si="342"/>
        <v/>
      </c>
      <c r="H984" s="63" t="str">
        <f t="shared" si="343"/>
        <v/>
      </c>
      <c r="I984" s="63" t="str">
        <f t="shared" si="344"/>
        <v/>
      </c>
      <c r="J984" s="70" t="str">
        <f t="shared" si="345"/>
        <v/>
      </c>
      <c r="K984" s="70" t="str">
        <f t="shared" si="346"/>
        <v/>
      </c>
      <c r="L984" s="122" t="str">
        <f t="shared" si="347"/>
        <v/>
      </c>
      <c r="M984" s="122" t="str">
        <f t="shared" si="348"/>
        <v/>
      </c>
      <c r="N984" s="121" t="str">
        <f>IF(B984&lt;&gt;"",IF(INDEX(ctrlage,B984)=TRUE,Lieferung!$B$15-(YEAR(INDEX(pgebdat,B984))),""),"")</f>
        <v/>
      </c>
      <c r="O984" s="115"/>
      <c r="P984" s="113"/>
      <c r="Q984" s="116"/>
      <c r="R984" s="149"/>
      <c r="S984" s="116"/>
      <c r="T984" s="116"/>
      <c r="U984" s="116"/>
      <c r="V984" s="113"/>
      <c r="W984" s="155" t="str">
        <f t="shared" si="351"/>
        <v/>
      </c>
      <c r="X984" s="26" t="str">
        <f t="shared" si="330"/>
        <v/>
      </c>
      <c r="Y984" s="26" t="str">
        <f t="shared" si="331"/>
        <v/>
      </c>
      <c r="Z984" s="26" t="str">
        <f t="shared" si="332"/>
        <v/>
      </c>
      <c r="AA984" s="26" t="str">
        <f t="shared" si="333"/>
        <v/>
      </c>
      <c r="AB984" s="26" t="str">
        <f t="shared" si="334"/>
        <v/>
      </c>
      <c r="AC984" s="26" t="str">
        <f t="shared" si="335"/>
        <v/>
      </c>
      <c r="AD984" s="26" t="str">
        <f>IF(OR(ISBLANK(U984),ISBLANK(Q984),U984="-"),"",IF(ISNA(MATCH(U984,libtwolang,0)),FALSE,IF(AND(Z984=TRUE,INDEX(codetform,MATCH(Qualifikation!Q984,libtform,0))&gt;=10311000,INDEX(codetform,MATCH(Qualifikation!Q984,libtform,0))&lt;=10319900),IF(AND(INDEX(codetwolang,MATCH(Qualifikation!U984,libtwolang,0))&gt;=1,INDEX(codetwolang,MATCH(Qualifikation!U984,libtwolang,0))&lt;=999),TRUE,FALSE),IF(AND(INDEX(codetwolang,MATCH(Qualifikation!U984,libtwolang,0))&gt;=10,INDEX(codetwolang,MATCH(Qualifikation!U984,libtwolang,0))&lt;=99),FALSE,TRUE))))</f>
        <v/>
      </c>
      <c r="AE984" s="26" t="str">
        <f t="shared" si="349"/>
        <v/>
      </c>
      <c r="AF984" s="62" t="str">
        <f t="shared" si="336"/>
        <v/>
      </c>
    </row>
    <row r="985" spans="1:32" x14ac:dyDescent="0.2">
      <c r="A985" s="46" t="str">
        <f t="shared" si="350"/>
        <v/>
      </c>
      <c r="B985" s="46" t="str">
        <f t="shared" si="337"/>
        <v/>
      </c>
      <c r="C985" s="71" t="str">
        <f t="shared" si="338"/>
        <v/>
      </c>
      <c r="D985" s="62" t="str">
        <f t="shared" si="339"/>
        <v/>
      </c>
      <c r="E985" s="62" t="str">
        <f t="shared" si="340"/>
        <v/>
      </c>
      <c r="F985" s="72" t="str">
        <f t="shared" si="341"/>
        <v/>
      </c>
      <c r="G985" s="72" t="str">
        <f t="shared" si="342"/>
        <v/>
      </c>
      <c r="H985" s="63" t="str">
        <f t="shared" si="343"/>
        <v/>
      </c>
      <c r="I985" s="63" t="str">
        <f t="shared" si="344"/>
        <v/>
      </c>
      <c r="J985" s="70" t="str">
        <f t="shared" si="345"/>
        <v/>
      </c>
      <c r="K985" s="70" t="str">
        <f t="shared" si="346"/>
        <v/>
      </c>
      <c r="L985" s="122" t="str">
        <f t="shared" si="347"/>
        <v/>
      </c>
      <c r="M985" s="122" t="str">
        <f t="shared" si="348"/>
        <v/>
      </c>
      <c r="N985" s="121" t="str">
        <f>IF(B985&lt;&gt;"",IF(INDEX(ctrlage,B985)=TRUE,Lieferung!$B$15-(YEAR(INDEX(pgebdat,B985))),""),"")</f>
        <v/>
      </c>
      <c r="O985" s="115"/>
      <c r="P985" s="113"/>
      <c r="Q985" s="116"/>
      <c r="R985" s="149"/>
      <c r="S985" s="116"/>
      <c r="T985" s="116"/>
      <c r="U985" s="116"/>
      <c r="V985" s="113"/>
      <c r="W985" s="155" t="str">
        <f t="shared" si="351"/>
        <v/>
      </c>
      <c r="X985" s="26" t="str">
        <f t="shared" si="330"/>
        <v/>
      </c>
      <c r="Y985" s="26" t="str">
        <f t="shared" si="331"/>
        <v/>
      </c>
      <c r="Z985" s="26" t="str">
        <f t="shared" si="332"/>
        <v/>
      </c>
      <c r="AA985" s="26" t="str">
        <f t="shared" si="333"/>
        <v/>
      </c>
      <c r="AB985" s="26" t="str">
        <f t="shared" si="334"/>
        <v/>
      </c>
      <c r="AC985" s="26" t="str">
        <f t="shared" si="335"/>
        <v/>
      </c>
      <c r="AD985" s="26" t="str">
        <f>IF(OR(ISBLANK(U985),ISBLANK(Q985),U985="-"),"",IF(ISNA(MATCH(U985,libtwolang,0)),FALSE,IF(AND(Z985=TRUE,INDEX(codetform,MATCH(Qualifikation!Q985,libtform,0))&gt;=10311000,INDEX(codetform,MATCH(Qualifikation!Q985,libtform,0))&lt;=10319900),IF(AND(INDEX(codetwolang,MATCH(Qualifikation!U985,libtwolang,0))&gt;=1,INDEX(codetwolang,MATCH(Qualifikation!U985,libtwolang,0))&lt;=999),TRUE,FALSE),IF(AND(INDEX(codetwolang,MATCH(Qualifikation!U985,libtwolang,0))&gt;=10,INDEX(codetwolang,MATCH(Qualifikation!U985,libtwolang,0))&lt;=99),FALSE,TRUE))))</f>
        <v/>
      </c>
      <c r="AE985" s="26" t="str">
        <f t="shared" si="349"/>
        <v/>
      </c>
      <c r="AF985" s="62" t="str">
        <f t="shared" si="336"/>
        <v/>
      </c>
    </row>
    <row r="986" spans="1:32" x14ac:dyDescent="0.2">
      <c r="A986" s="46" t="str">
        <f t="shared" si="350"/>
        <v/>
      </c>
      <c r="B986" s="46" t="str">
        <f t="shared" si="337"/>
        <v/>
      </c>
      <c r="C986" s="71" t="str">
        <f t="shared" si="338"/>
        <v/>
      </c>
      <c r="D986" s="62" t="str">
        <f t="shared" si="339"/>
        <v/>
      </c>
      <c r="E986" s="62" t="str">
        <f t="shared" si="340"/>
        <v/>
      </c>
      <c r="F986" s="72" t="str">
        <f t="shared" si="341"/>
        <v/>
      </c>
      <c r="G986" s="72" t="str">
        <f t="shared" si="342"/>
        <v/>
      </c>
      <c r="H986" s="63" t="str">
        <f t="shared" si="343"/>
        <v/>
      </c>
      <c r="I986" s="63" t="str">
        <f t="shared" si="344"/>
        <v/>
      </c>
      <c r="J986" s="70" t="str">
        <f t="shared" si="345"/>
        <v/>
      </c>
      <c r="K986" s="70" t="str">
        <f t="shared" si="346"/>
        <v/>
      </c>
      <c r="L986" s="122" t="str">
        <f t="shared" si="347"/>
        <v/>
      </c>
      <c r="M986" s="122" t="str">
        <f t="shared" si="348"/>
        <v/>
      </c>
      <c r="N986" s="121" t="str">
        <f>IF(B986&lt;&gt;"",IF(INDEX(ctrlage,B986)=TRUE,Lieferung!$B$15-(YEAR(INDEX(pgebdat,B986))),""),"")</f>
        <v/>
      </c>
      <c r="O986" s="115"/>
      <c r="P986" s="113"/>
      <c r="Q986" s="116"/>
      <c r="R986" s="149"/>
      <c r="S986" s="116"/>
      <c r="T986" s="116"/>
      <c r="U986" s="116"/>
      <c r="V986" s="113"/>
      <c r="W986" s="155" t="str">
        <f t="shared" si="351"/>
        <v/>
      </c>
      <c r="X986" s="26" t="str">
        <f t="shared" si="330"/>
        <v/>
      </c>
      <c r="Y986" s="26" t="str">
        <f t="shared" si="331"/>
        <v/>
      </c>
      <c r="Z986" s="26" t="str">
        <f t="shared" si="332"/>
        <v/>
      </c>
      <c r="AA986" s="26" t="str">
        <f t="shared" si="333"/>
        <v/>
      </c>
      <c r="AB986" s="26" t="str">
        <f t="shared" si="334"/>
        <v/>
      </c>
      <c r="AC986" s="26" t="str">
        <f t="shared" si="335"/>
        <v/>
      </c>
      <c r="AD986" s="26" t="str">
        <f>IF(OR(ISBLANK(U986),ISBLANK(Q986),U986="-"),"",IF(ISNA(MATCH(U986,libtwolang,0)),FALSE,IF(AND(Z986=TRUE,INDEX(codetform,MATCH(Qualifikation!Q986,libtform,0))&gt;=10311000,INDEX(codetform,MATCH(Qualifikation!Q986,libtform,0))&lt;=10319900),IF(AND(INDEX(codetwolang,MATCH(Qualifikation!U986,libtwolang,0))&gt;=1,INDEX(codetwolang,MATCH(Qualifikation!U986,libtwolang,0))&lt;=999),TRUE,FALSE),IF(AND(INDEX(codetwolang,MATCH(Qualifikation!U986,libtwolang,0))&gt;=10,INDEX(codetwolang,MATCH(Qualifikation!U986,libtwolang,0))&lt;=99),FALSE,TRUE))))</f>
        <v/>
      </c>
      <c r="AE986" s="26" t="str">
        <f t="shared" si="349"/>
        <v/>
      </c>
      <c r="AF986" s="62" t="str">
        <f t="shared" si="336"/>
        <v/>
      </c>
    </row>
    <row r="987" spans="1:32" x14ac:dyDescent="0.2">
      <c r="A987" s="46" t="str">
        <f t="shared" si="350"/>
        <v/>
      </c>
      <c r="B987" s="46" t="str">
        <f t="shared" si="337"/>
        <v/>
      </c>
      <c r="C987" s="71" t="str">
        <f t="shared" si="338"/>
        <v/>
      </c>
      <c r="D987" s="62" t="str">
        <f t="shared" si="339"/>
        <v/>
      </c>
      <c r="E987" s="62" t="str">
        <f t="shared" si="340"/>
        <v/>
      </c>
      <c r="F987" s="72" t="str">
        <f t="shared" si="341"/>
        <v/>
      </c>
      <c r="G987" s="72" t="str">
        <f t="shared" si="342"/>
        <v/>
      </c>
      <c r="H987" s="63" t="str">
        <f t="shared" si="343"/>
        <v/>
      </c>
      <c r="I987" s="63" t="str">
        <f t="shared" si="344"/>
        <v/>
      </c>
      <c r="J987" s="70" t="str">
        <f t="shared" si="345"/>
        <v/>
      </c>
      <c r="K987" s="70" t="str">
        <f t="shared" si="346"/>
        <v/>
      </c>
      <c r="L987" s="122" t="str">
        <f t="shared" si="347"/>
        <v/>
      </c>
      <c r="M987" s="122" t="str">
        <f t="shared" si="348"/>
        <v/>
      </c>
      <c r="N987" s="121" t="str">
        <f>IF(B987&lt;&gt;"",IF(INDEX(ctrlage,B987)=TRUE,Lieferung!$B$15-(YEAR(INDEX(pgebdat,B987))),""),"")</f>
        <v/>
      </c>
      <c r="O987" s="115"/>
      <c r="P987" s="113"/>
      <c r="Q987" s="116"/>
      <c r="R987" s="149"/>
      <c r="S987" s="116"/>
      <c r="T987" s="116"/>
      <c r="U987" s="116"/>
      <c r="V987" s="113"/>
      <c r="W987" s="155" t="str">
        <f t="shared" si="351"/>
        <v/>
      </c>
      <c r="X987" s="26" t="str">
        <f t="shared" si="330"/>
        <v/>
      </c>
      <c r="Y987" s="26" t="str">
        <f t="shared" si="331"/>
        <v/>
      </c>
      <c r="Z987" s="26" t="str">
        <f t="shared" si="332"/>
        <v/>
      </c>
      <c r="AA987" s="26" t="str">
        <f t="shared" si="333"/>
        <v/>
      </c>
      <c r="AB987" s="26" t="str">
        <f t="shared" si="334"/>
        <v/>
      </c>
      <c r="AC987" s="26" t="str">
        <f t="shared" si="335"/>
        <v/>
      </c>
      <c r="AD987" s="26" t="str">
        <f>IF(OR(ISBLANK(U987),ISBLANK(Q987),U987="-"),"",IF(ISNA(MATCH(U987,libtwolang,0)),FALSE,IF(AND(Z987=TRUE,INDEX(codetform,MATCH(Qualifikation!Q987,libtform,0))&gt;=10311000,INDEX(codetform,MATCH(Qualifikation!Q987,libtform,0))&lt;=10319900),IF(AND(INDEX(codetwolang,MATCH(Qualifikation!U987,libtwolang,0))&gt;=1,INDEX(codetwolang,MATCH(Qualifikation!U987,libtwolang,0))&lt;=999),TRUE,FALSE),IF(AND(INDEX(codetwolang,MATCH(Qualifikation!U987,libtwolang,0))&gt;=10,INDEX(codetwolang,MATCH(Qualifikation!U987,libtwolang,0))&lt;=99),FALSE,TRUE))))</f>
        <v/>
      </c>
      <c r="AE987" s="26" t="str">
        <f t="shared" si="349"/>
        <v/>
      </c>
      <c r="AF987" s="62" t="str">
        <f t="shared" si="336"/>
        <v/>
      </c>
    </row>
    <row r="988" spans="1:32" x14ac:dyDescent="0.2">
      <c r="A988" s="46" t="str">
        <f t="shared" si="350"/>
        <v/>
      </c>
      <c r="B988" s="46" t="str">
        <f t="shared" si="337"/>
        <v/>
      </c>
      <c r="C988" s="71" t="str">
        <f t="shared" si="338"/>
        <v/>
      </c>
      <c r="D988" s="62" t="str">
        <f t="shared" si="339"/>
        <v/>
      </c>
      <c r="E988" s="62" t="str">
        <f t="shared" si="340"/>
        <v/>
      </c>
      <c r="F988" s="72" t="str">
        <f t="shared" si="341"/>
        <v/>
      </c>
      <c r="G988" s="72" t="str">
        <f t="shared" si="342"/>
        <v/>
      </c>
      <c r="H988" s="63" t="str">
        <f t="shared" si="343"/>
        <v/>
      </c>
      <c r="I988" s="63" t="str">
        <f t="shared" si="344"/>
        <v/>
      </c>
      <c r="J988" s="70" t="str">
        <f t="shared" si="345"/>
        <v/>
      </c>
      <c r="K988" s="70" t="str">
        <f t="shared" si="346"/>
        <v/>
      </c>
      <c r="L988" s="122" t="str">
        <f t="shared" si="347"/>
        <v/>
      </c>
      <c r="M988" s="122" t="str">
        <f t="shared" si="348"/>
        <v/>
      </c>
      <c r="N988" s="121" t="str">
        <f>IF(B988&lt;&gt;"",IF(INDEX(ctrlage,B988)=TRUE,Lieferung!$B$15-(YEAR(INDEX(pgebdat,B988))),""),"")</f>
        <v/>
      </c>
      <c r="O988" s="115"/>
      <c r="P988" s="113"/>
      <c r="Q988" s="116"/>
      <c r="R988" s="149"/>
      <c r="S988" s="116"/>
      <c r="T988" s="116"/>
      <c r="U988" s="116"/>
      <c r="V988" s="113"/>
      <c r="W988" s="155" t="str">
        <f t="shared" si="351"/>
        <v/>
      </c>
      <c r="X988" s="26" t="str">
        <f t="shared" si="330"/>
        <v/>
      </c>
      <c r="Y988" s="26" t="str">
        <f t="shared" si="331"/>
        <v/>
      </c>
      <c r="Z988" s="26" t="str">
        <f t="shared" si="332"/>
        <v/>
      </c>
      <c r="AA988" s="26" t="str">
        <f t="shared" si="333"/>
        <v/>
      </c>
      <c r="AB988" s="26" t="str">
        <f t="shared" si="334"/>
        <v/>
      </c>
      <c r="AC988" s="26" t="str">
        <f t="shared" si="335"/>
        <v/>
      </c>
      <c r="AD988" s="26" t="str">
        <f>IF(OR(ISBLANK(U988),ISBLANK(Q988),U988="-"),"",IF(ISNA(MATCH(U988,libtwolang,0)),FALSE,IF(AND(Z988=TRUE,INDEX(codetform,MATCH(Qualifikation!Q988,libtform,0))&gt;=10311000,INDEX(codetform,MATCH(Qualifikation!Q988,libtform,0))&lt;=10319900),IF(AND(INDEX(codetwolang,MATCH(Qualifikation!U988,libtwolang,0))&gt;=1,INDEX(codetwolang,MATCH(Qualifikation!U988,libtwolang,0))&lt;=999),TRUE,FALSE),IF(AND(INDEX(codetwolang,MATCH(Qualifikation!U988,libtwolang,0))&gt;=10,INDEX(codetwolang,MATCH(Qualifikation!U988,libtwolang,0))&lt;=99),FALSE,TRUE))))</f>
        <v/>
      </c>
      <c r="AE988" s="26" t="str">
        <f t="shared" si="349"/>
        <v/>
      </c>
      <c r="AF988" s="62" t="str">
        <f t="shared" si="336"/>
        <v/>
      </c>
    </row>
    <row r="989" spans="1:32" x14ac:dyDescent="0.2">
      <c r="A989" s="46" t="str">
        <f t="shared" si="350"/>
        <v/>
      </c>
      <c r="B989" s="46" t="str">
        <f t="shared" si="337"/>
        <v/>
      </c>
      <c r="C989" s="71" t="str">
        <f t="shared" si="338"/>
        <v/>
      </c>
      <c r="D989" s="62" t="str">
        <f t="shared" si="339"/>
        <v/>
      </c>
      <c r="E989" s="62" t="str">
        <f t="shared" si="340"/>
        <v/>
      </c>
      <c r="F989" s="72" t="str">
        <f t="shared" si="341"/>
        <v/>
      </c>
      <c r="G989" s="72" t="str">
        <f t="shared" si="342"/>
        <v/>
      </c>
      <c r="H989" s="63" t="str">
        <f t="shared" si="343"/>
        <v/>
      </c>
      <c r="I989" s="63" t="str">
        <f t="shared" si="344"/>
        <v/>
      </c>
      <c r="J989" s="70" t="str">
        <f t="shared" si="345"/>
        <v/>
      </c>
      <c r="K989" s="70" t="str">
        <f t="shared" si="346"/>
        <v/>
      </c>
      <c r="L989" s="122" t="str">
        <f t="shared" si="347"/>
        <v/>
      </c>
      <c r="M989" s="122" t="str">
        <f t="shared" si="348"/>
        <v/>
      </c>
      <c r="N989" s="121" t="str">
        <f>IF(B989&lt;&gt;"",IF(INDEX(ctrlage,B989)=TRUE,Lieferung!$B$15-(YEAR(INDEX(pgebdat,B989))),""),"")</f>
        <v/>
      </c>
      <c r="O989" s="115"/>
      <c r="P989" s="113"/>
      <c r="Q989" s="116"/>
      <c r="R989" s="149"/>
      <c r="S989" s="116"/>
      <c r="T989" s="116"/>
      <c r="U989" s="116"/>
      <c r="V989" s="113"/>
      <c r="W989" s="155" t="str">
        <f t="shared" si="351"/>
        <v/>
      </c>
      <c r="X989" s="26" t="str">
        <f t="shared" si="330"/>
        <v/>
      </c>
      <c r="Y989" s="26" t="str">
        <f t="shared" si="331"/>
        <v/>
      </c>
      <c r="Z989" s="26" t="str">
        <f t="shared" si="332"/>
        <v/>
      </c>
      <c r="AA989" s="26" t="str">
        <f t="shared" si="333"/>
        <v/>
      </c>
      <c r="AB989" s="26" t="str">
        <f t="shared" si="334"/>
        <v/>
      </c>
      <c r="AC989" s="26" t="str">
        <f t="shared" si="335"/>
        <v/>
      </c>
      <c r="AD989" s="26" t="str">
        <f>IF(OR(ISBLANK(U989),ISBLANK(Q989),U989="-"),"",IF(ISNA(MATCH(U989,libtwolang,0)),FALSE,IF(AND(Z989=TRUE,INDEX(codetform,MATCH(Qualifikation!Q989,libtform,0))&gt;=10311000,INDEX(codetform,MATCH(Qualifikation!Q989,libtform,0))&lt;=10319900),IF(AND(INDEX(codetwolang,MATCH(Qualifikation!U989,libtwolang,0))&gt;=1,INDEX(codetwolang,MATCH(Qualifikation!U989,libtwolang,0))&lt;=999),TRUE,FALSE),IF(AND(INDEX(codetwolang,MATCH(Qualifikation!U989,libtwolang,0))&gt;=10,INDEX(codetwolang,MATCH(Qualifikation!U989,libtwolang,0))&lt;=99),FALSE,TRUE))))</f>
        <v/>
      </c>
      <c r="AE989" s="26" t="str">
        <f t="shared" si="349"/>
        <v/>
      </c>
      <c r="AF989" s="62" t="str">
        <f t="shared" si="336"/>
        <v/>
      </c>
    </row>
    <row r="990" spans="1:32" x14ac:dyDescent="0.2">
      <c r="A990" s="46" t="str">
        <f t="shared" si="350"/>
        <v/>
      </c>
      <c r="B990" s="46" t="str">
        <f t="shared" si="337"/>
        <v/>
      </c>
      <c r="C990" s="71" t="str">
        <f t="shared" si="338"/>
        <v/>
      </c>
      <c r="D990" s="62" t="str">
        <f t="shared" si="339"/>
        <v/>
      </c>
      <c r="E990" s="62" t="str">
        <f t="shared" si="340"/>
        <v/>
      </c>
      <c r="F990" s="72" t="str">
        <f t="shared" si="341"/>
        <v/>
      </c>
      <c r="G990" s="72" t="str">
        <f t="shared" si="342"/>
        <v/>
      </c>
      <c r="H990" s="63" t="str">
        <f t="shared" si="343"/>
        <v/>
      </c>
      <c r="I990" s="63" t="str">
        <f t="shared" si="344"/>
        <v/>
      </c>
      <c r="J990" s="70" t="str">
        <f t="shared" si="345"/>
        <v/>
      </c>
      <c r="K990" s="70" t="str">
        <f t="shared" si="346"/>
        <v/>
      </c>
      <c r="L990" s="122" t="str">
        <f t="shared" si="347"/>
        <v/>
      </c>
      <c r="M990" s="122" t="str">
        <f t="shared" si="348"/>
        <v/>
      </c>
      <c r="N990" s="121" t="str">
        <f>IF(B990&lt;&gt;"",IF(INDEX(ctrlage,B990)=TRUE,Lieferung!$B$15-(YEAR(INDEX(pgebdat,B990))),""),"")</f>
        <v/>
      </c>
      <c r="O990" s="115"/>
      <c r="P990" s="113"/>
      <c r="Q990" s="116"/>
      <c r="R990" s="149"/>
      <c r="S990" s="116"/>
      <c r="T990" s="116"/>
      <c r="U990" s="116"/>
      <c r="V990" s="113"/>
      <c r="W990" s="155" t="str">
        <f t="shared" si="351"/>
        <v/>
      </c>
      <c r="X990" s="26" t="str">
        <f t="shared" si="330"/>
        <v/>
      </c>
      <c r="Y990" s="26" t="str">
        <f t="shared" si="331"/>
        <v/>
      </c>
      <c r="Z990" s="26" t="str">
        <f t="shared" si="332"/>
        <v/>
      </c>
      <c r="AA990" s="26" t="str">
        <f t="shared" si="333"/>
        <v/>
      </c>
      <c r="AB990" s="26" t="str">
        <f t="shared" si="334"/>
        <v/>
      </c>
      <c r="AC990" s="26" t="str">
        <f t="shared" si="335"/>
        <v/>
      </c>
      <c r="AD990" s="26" t="str">
        <f>IF(OR(ISBLANK(U990),ISBLANK(Q990),U990="-"),"",IF(ISNA(MATCH(U990,libtwolang,0)),FALSE,IF(AND(Z990=TRUE,INDEX(codetform,MATCH(Qualifikation!Q990,libtform,0))&gt;=10311000,INDEX(codetform,MATCH(Qualifikation!Q990,libtform,0))&lt;=10319900),IF(AND(INDEX(codetwolang,MATCH(Qualifikation!U990,libtwolang,0))&gt;=1,INDEX(codetwolang,MATCH(Qualifikation!U990,libtwolang,0))&lt;=999),TRUE,FALSE),IF(AND(INDEX(codetwolang,MATCH(Qualifikation!U990,libtwolang,0))&gt;=10,INDEX(codetwolang,MATCH(Qualifikation!U990,libtwolang,0))&lt;=99),FALSE,TRUE))))</f>
        <v/>
      </c>
      <c r="AE990" s="26" t="str">
        <f t="shared" si="349"/>
        <v/>
      </c>
      <c r="AF990" s="62" t="str">
        <f t="shared" si="336"/>
        <v/>
      </c>
    </row>
    <row r="991" spans="1:32" x14ac:dyDescent="0.2">
      <c r="A991" s="46" t="str">
        <f t="shared" si="350"/>
        <v/>
      </c>
      <c r="B991" s="46" t="str">
        <f t="shared" si="337"/>
        <v/>
      </c>
      <c r="C991" s="71" t="str">
        <f t="shared" si="338"/>
        <v/>
      </c>
      <c r="D991" s="62" t="str">
        <f t="shared" si="339"/>
        <v/>
      </c>
      <c r="E991" s="62" t="str">
        <f t="shared" si="340"/>
        <v/>
      </c>
      <c r="F991" s="72" t="str">
        <f t="shared" si="341"/>
        <v/>
      </c>
      <c r="G991" s="72" t="str">
        <f t="shared" si="342"/>
        <v/>
      </c>
      <c r="H991" s="63" t="str">
        <f t="shared" si="343"/>
        <v/>
      </c>
      <c r="I991" s="63" t="str">
        <f t="shared" si="344"/>
        <v/>
      </c>
      <c r="J991" s="70" t="str">
        <f t="shared" si="345"/>
        <v/>
      </c>
      <c r="K991" s="70" t="str">
        <f t="shared" si="346"/>
        <v/>
      </c>
      <c r="L991" s="122" t="str">
        <f t="shared" si="347"/>
        <v/>
      </c>
      <c r="M991" s="122" t="str">
        <f t="shared" si="348"/>
        <v/>
      </c>
      <c r="N991" s="121" t="str">
        <f>IF(B991&lt;&gt;"",IF(INDEX(ctrlage,B991)=TRUE,Lieferung!$B$15-(YEAR(INDEX(pgebdat,B991))),""),"")</f>
        <v/>
      </c>
      <c r="O991" s="115"/>
      <c r="P991" s="113"/>
      <c r="Q991" s="116"/>
      <c r="R991" s="149"/>
      <c r="S991" s="116"/>
      <c r="T991" s="116"/>
      <c r="U991" s="116"/>
      <c r="V991" s="113"/>
      <c r="W991" s="155" t="str">
        <f t="shared" si="351"/>
        <v/>
      </c>
      <c r="X991" s="26" t="str">
        <f t="shared" si="330"/>
        <v/>
      </c>
      <c r="Y991" s="26" t="str">
        <f t="shared" si="331"/>
        <v/>
      </c>
      <c r="Z991" s="26" t="str">
        <f t="shared" si="332"/>
        <v/>
      </c>
      <c r="AA991" s="26" t="str">
        <f t="shared" si="333"/>
        <v/>
      </c>
      <c r="AB991" s="26" t="str">
        <f t="shared" si="334"/>
        <v/>
      </c>
      <c r="AC991" s="26" t="str">
        <f t="shared" si="335"/>
        <v/>
      </c>
      <c r="AD991" s="26" t="str">
        <f>IF(OR(ISBLANK(U991),ISBLANK(Q991),U991="-"),"",IF(ISNA(MATCH(U991,libtwolang,0)),FALSE,IF(AND(Z991=TRUE,INDEX(codetform,MATCH(Qualifikation!Q991,libtform,0))&gt;=10311000,INDEX(codetform,MATCH(Qualifikation!Q991,libtform,0))&lt;=10319900),IF(AND(INDEX(codetwolang,MATCH(Qualifikation!U991,libtwolang,0))&gt;=1,INDEX(codetwolang,MATCH(Qualifikation!U991,libtwolang,0))&lt;=999),TRUE,FALSE),IF(AND(INDEX(codetwolang,MATCH(Qualifikation!U991,libtwolang,0))&gt;=10,INDEX(codetwolang,MATCH(Qualifikation!U991,libtwolang,0))&lt;=99),FALSE,TRUE))))</f>
        <v/>
      </c>
      <c r="AE991" s="26" t="str">
        <f t="shared" si="349"/>
        <v/>
      </c>
      <c r="AF991" s="62" t="str">
        <f t="shared" si="336"/>
        <v/>
      </c>
    </row>
    <row r="992" spans="1:32" x14ac:dyDescent="0.2">
      <c r="A992" s="46" t="str">
        <f t="shared" si="350"/>
        <v/>
      </c>
      <c r="B992" s="46" t="str">
        <f t="shared" si="337"/>
        <v/>
      </c>
      <c r="C992" s="71" t="str">
        <f t="shared" si="338"/>
        <v/>
      </c>
      <c r="D992" s="62" t="str">
        <f t="shared" si="339"/>
        <v/>
      </c>
      <c r="E992" s="62" t="str">
        <f t="shared" si="340"/>
        <v/>
      </c>
      <c r="F992" s="72" t="str">
        <f t="shared" si="341"/>
        <v/>
      </c>
      <c r="G992" s="72" t="str">
        <f t="shared" si="342"/>
        <v/>
      </c>
      <c r="H992" s="63" t="str">
        <f t="shared" si="343"/>
        <v/>
      </c>
      <c r="I992" s="63" t="str">
        <f t="shared" si="344"/>
        <v/>
      </c>
      <c r="J992" s="70" t="str">
        <f t="shared" si="345"/>
        <v/>
      </c>
      <c r="K992" s="70" t="str">
        <f t="shared" si="346"/>
        <v/>
      </c>
      <c r="L992" s="122" t="str">
        <f t="shared" si="347"/>
        <v/>
      </c>
      <c r="M992" s="122" t="str">
        <f t="shared" si="348"/>
        <v/>
      </c>
      <c r="N992" s="121" t="str">
        <f>IF(B992&lt;&gt;"",IF(INDEX(ctrlage,B992)=TRUE,Lieferung!$B$15-(YEAR(INDEX(pgebdat,B992))),""),"")</f>
        <v/>
      </c>
      <c r="O992" s="115"/>
      <c r="P992" s="113"/>
      <c r="Q992" s="116"/>
      <c r="R992" s="149"/>
      <c r="S992" s="116"/>
      <c r="T992" s="116"/>
      <c r="U992" s="116"/>
      <c r="V992" s="113"/>
      <c r="W992" s="155" t="str">
        <f t="shared" si="351"/>
        <v/>
      </c>
      <c r="X992" s="26" t="str">
        <f t="shared" si="330"/>
        <v/>
      </c>
      <c r="Y992" s="26" t="str">
        <f t="shared" si="331"/>
        <v/>
      </c>
      <c r="Z992" s="26" t="str">
        <f t="shared" si="332"/>
        <v/>
      </c>
      <c r="AA992" s="26" t="str">
        <f t="shared" si="333"/>
        <v/>
      </c>
      <c r="AB992" s="26" t="str">
        <f t="shared" si="334"/>
        <v/>
      </c>
      <c r="AC992" s="26" t="str">
        <f t="shared" si="335"/>
        <v/>
      </c>
      <c r="AD992" s="26" t="str">
        <f>IF(OR(ISBLANK(U992),ISBLANK(Q992),U992="-"),"",IF(ISNA(MATCH(U992,libtwolang,0)),FALSE,IF(AND(Z992=TRUE,INDEX(codetform,MATCH(Qualifikation!Q992,libtform,0))&gt;=10311000,INDEX(codetform,MATCH(Qualifikation!Q992,libtform,0))&lt;=10319900),IF(AND(INDEX(codetwolang,MATCH(Qualifikation!U992,libtwolang,0))&gt;=1,INDEX(codetwolang,MATCH(Qualifikation!U992,libtwolang,0))&lt;=999),TRUE,FALSE),IF(AND(INDEX(codetwolang,MATCH(Qualifikation!U992,libtwolang,0))&gt;=10,INDEX(codetwolang,MATCH(Qualifikation!U992,libtwolang,0))&lt;=99),FALSE,TRUE))))</f>
        <v/>
      </c>
      <c r="AE992" s="26" t="str">
        <f t="shared" si="349"/>
        <v/>
      </c>
      <c r="AF992" s="62" t="str">
        <f t="shared" si="336"/>
        <v/>
      </c>
    </row>
    <row r="993" spans="1:32" x14ac:dyDescent="0.2">
      <c r="A993" s="46" t="str">
        <f t="shared" si="350"/>
        <v/>
      </c>
      <c r="B993" s="46" t="str">
        <f t="shared" si="337"/>
        <v/>
      </c>
      <c r="C993" s="71" t="str">
        <f t="shared" si="338"/>
        <v/>
      </c>
      <c r="D993" s="62" t="str">
        <f t="shared" si="339"/>
        <v/>
      </c>
      <c r="E993" s="62" t="str">
        <f t="shared" si="340"/>
        <v/>
      </c>
      <c r="F993" s="72" t="str">
        <f t="shared" si="341"/>
        <v/>
      </c>
      <c r="G993" s="72" t="str">
        <f t="shared" si="342"/>
        <v/>
      </c>
      <c r="H993" s="63" t="str">
        <f t="shared" si="343"/>
        <v/>
      </c>
      <c r="I993" s="63" t="str">
        <f t="shared" si="344"/>
        <v/>
      </c>
      <c r="J993" s="70" t="str">
        <f t="shared" si="345"/>
        <v/>
      </c>
      <c r="K993" s="70" t="str">
        <f t="shared" si="346"/>
        <v/>
      </c>
      <c r="L993" s="122" t="str">
        <f t="shared" si="347"/>
        <v/>
      </c>
      <c r="M993" s="122" t="str">
        <f t="shared" si="348"/>
        <v/>
      </c>
      <c r="N993" s="121" t="str">
        <f>IF(B993&lt;&gt;"",IF(INDEX(ctrlage,B993)=TRUE,Lieferung!$B$15-(YEAR(INDEX(pgebdat,B993))),""),"")</f>
        <v/>
      </c>
      <c r="O993" s="115"/>
      <c r="P993" s="113"/>
      <c r="Q993" s="116"/>
      <c r="R993" s="149"/>
      <c r="S993" s="116"/>
      <c r="T993" s="116"/>
      <c r="U993" s="116"/>
      <c r="V993" s="113"/>
      <c r="W993" s="155" t="str">
        <f t="shared" si="351"/>
        <v/>
      </c>
      <c r="X993" s="26" t="str">
        <f t="shared" si="330"/>
        <v/>
      </c>
      <c r="Y993" s="26" t="str">
        <f t="shared" si="331"/>
        <v/>
      </c>
      <c r="Z993" s="26" t="str">
        <f t="shared" si="332"/>
        <v/>
      </c>
      <c r="AA993" s="26" t="str">
        <f t="shared" si="333"/>
        <v/>
      </c>
      <c r="AB993" s="26" t="str">
        <f t="shared" si="334"/>
        <v/>
      </c>
      <c r="AC993" s="26" t="str">
        <f t="shared" si="335"/>
        <v/>
      </c>
      <c r="AD993" s="26" t="str">
        <f>IF(OR(ISBLANK(U993),ISBLANK(Q993),U993="-"),"",IF(ISNA(MATCH(U993,libtwolang,0)),FALSE,IF(AND(Z993=TRUE,INDEX(codetform,MATCH(Qualifikation!Q993,libtform,0))&gt;=10311000,INDEX(codetform,MATCH(Qualifikation!Q993,libtform,0))&lt;=10319900),IF(AND(INDEX(codetwolang,MATCH(Qualifikation!U993,libtwolang,0))&gt;=1,INDEX(codetwolang,MATCH(Qualifikation!U993,libtwolang,0))&lt;=999),TRUE,FALSE),IF(AND(INDEX(codetwolang,MATCH(Qualifikation!U993,libtwolang,0))&gt;=10,INDEX(codetwolang,MATCH(Qualifikation!U993,libtwolang,0))&lt;=99),FALSE,TRUE))))</f>
        <v/>
      </c>
      <c r="AE993" s="26" t="str">
        <f t="shared" si="349"/>
        <v/>
      </c>
      <c r="AF993" s="62" t="str">
        <f t="shared" si="336"/>
        <v/>
      </c>
    </row>
    <row r="994" spans="1:32" x14ac:dyDescent="0.2">
      <c r="A994" s="46" t="str">
        <f t="shared" si="350"/>
        <v/>
      </c>
      <c r="B994" s="46" t="str">
        <f t="shared" si="337"/>
        <v/>
      </c>
      <c r="C994" s="71" t="str">
        <f t="shared" si="338"/>
        <v/>
      </c>
      <c r="D994" s="62" t="str">
        <f t="shared" si="339"/>
        <v/>
      </c>
      <c r="E994" s="62" t="str">
        <f t="shared" si="340"/>
        <v/>
      </c>
      <c r="F994" s="72" t="str">
        <f t="shared" si="341"/>
        <v/>
      </c>
      <c r="G994" s="72" t="str">
        <f t="shared" si="342"/>
        <v/>
      </c>
      <c r="H994" s="63" t="str">
        <f t="shared" si="343"/>
        <v/>
      </c>
      <c r="I994" s="63" t="str">
        <f t="shared" si="344"/>
        <v/>
      </c>
      <c r="J994" s="70" t="str">
        <f t="shared" si="345"/>
        <v/>
      </c>
      <c r="K994" s="70" t="str">
        <f t="shared" si="346"/>
        <v/>
      </c>
      <c r="L994" s="122" t="str">
        <f t="shared" si="347"/>
        <v/>
      </c>
      <c r="M994" s="122" t="str">
        <f t="shared" si="348"/>
        <v/>
      </c>
      <c r="N994" s="121" t="str">
        <f>IF(B994&lt;&gt;"",IF(INDEX(ctrlage,B994)=TRUE,Lieferung!$B$15-(YEAR(INDEX(pgebdat,B994))),""),"")</f>
        <v/>
      </c>
      <c r="O994" s="115"/>
      <c r="P994" s="113"/>
      <c r="Q994" s="116"/>
      <c r="R994" s="149"/>
      <c r="S994" s="116"/>
      <c r="T994" s="116"/>
      <c r="U994" s="116"/>
      <c r="V994" s="113"/>
      <c r="W994" s="155" t="str">
        <f t="shared" si="351"/>
        <v/>
      </c>
      <c r="X994" s="26" t="str">
        <f t="shared" si="330"/>
        <v/>
      </c>
      <c r="Y994" s="26" t="str">
        <f t="shared" si="331"/>
        <v/>
      </c>
      <c r="Z994" s="26" t="str">
        <f t="shared" si="332"/>
        <v/>
      </c>
      <c r="AA994" s="26" t="str">
        <f t="shared" si="333"/>
        <v/>
      </c>
      <c r="AB994" s="26" t="str">
        <f t="shared" si="334"/>
        <v/>
      </c>
      <c r="AC994" s="26" t="str">
        <f t="shared" si="335"/>
        <v/>
      </c>
      <c r="AD994" s="26" t="str">
        <f>IF(OR(ISBLANK(U994),ISBLANK(Q994),U994="-"),"",IF(ISNA(MATCH(U994,libtwolang,0)),FALSE,IF(AND(Z994=TRUE,INDEX(codetform,MATCH(Qualifikation!Q994,libtform,0))&gt;=10311000,INDEX(codetform,MATCH(Qualifikation!Q994,libtform,0))&lt;=10319900),IF(AND(INDEX(codetwolang,MATCH(Qualifikation!U994,libtwolang,0))&gt;=1,INDEX(codetwolang,MATCH(Qualifikation!U994,libtwolang,0))&lt;=999),TRUE,FALSE),IF(AND(INDEX(codetwolang,MATCH(Qualifikation!U994,libtwolang,0))&gt;=10,INDEX(codetwolang,MATCH(Qualifikation!U994,libtwolang,0))&lt;=99),FALSE,TRUE))))</f>
        <v/>
      </c>
      <c r="AE994" s="26" t="str">
        <f t="shared" si="349"/>
        <v/>
      </c>
      <c r="AF994" s="62" t="str">
        <f t="shared" si="336"/>
        <v/>
      </c>
    </row>
    <row r="995" spans="1:32" x14ac:dyDescent="0.2">
      <c r="A995" s="46" t="str">
        <f t="shared" si="350"/>
        <v/>
      </c>
      <c r="B995" s="46" t="str">
        <f t="shared" si="337"/>
        <v/>
      </c>
      <c r="C995" s="71" t="str">
        <f t="shared" si="338"/>
        <v/>
      </c>
      <c r="D995" s="62" t="str">
        <f t="shared" si="339"/>
        <v/>
      </c>
      <c r="E995" s="62" t="str">
        <f t="shared" si="340"/>
        <v/>
      </c>
      <c r="F995" s="72" t="str">
        <f t="shared" si="341"/>
        <v/>
      </c>
      <c r="G995" s="72" t="str">
        <f t="shared" si="342"/>
        <v/>
      </c>
      <c r="H995" s="63" t="str">
        <f t="shared" si="343"/>
        <v/>
      </c>
      <c r="I995" s="63" t="str">
        <f t="shared" si="344"/>
        <v/>
      </c>
      <c r="J995" s="70" t="str">
        <f t="shared" si="345"/>
        <v/>
      </c>
      <c r="K995" s="70" t="str">
        <f t="shared" si="346"/>
        <v/>
      </c>
      <c r="L995" s="122" t="str">
        <f t="shared" si="347"/>
        <v/>
      </c>
      <c r="M995" s="122" t="str">
        <f t="shared" si="348"/>
        <v/>
      </c>
      <c r="N995" s="121" t="str">
        <f>IF(B995&lt;&gt;"",IF(INDEX(ctrlage,B995)=TRUE,Lieferung!$B$15-(YEAR(INDEX(pgebdat,B995))),""),"")</f>
        <v/>
      </c>
      <c r="O995" s="115"/>
      <c r="P995" s="113"/>
      <c r="Q995" s="116"/>
      <c r="R995" s="149"/>
      <c r="S995" s="116"/>
      <c r="T995" s="116"/>
      <c r="U995" s="116"/>
      <c r="V995" s="113"/>
      <c r="W995" s="155" t="str">
        <f t="shared" si="351"/>
        <v/>
      </c>
      <c r="X995" s="26" t="str">
        <f t="shared" si="330"/>
        <v/>
      </c>
      <c r="Y995" s="26" t="str">
        <f t="shared" si="331"/>
        <v/>
      </c>
      <c r="Z995" s="26" t="str">
        <f t="shared" si="332"/>
        <v/>
      </c>
      <c r="AA995" s="26" t="str">
        <f t="shared" si="333"/>
        <v/>
      </c>
      <c r="AB995" s="26" t="str">
        <f t="shared" si="334"/>
        <v/>
      </c>
      <c r="AC995" s="26" t="str">
        <f t="shared" si="335"/>
        <v/>
      </c>
      <c r="AD995" s="26" t="str">
        <f>IF(OR(ISBLANK(U995),ISBLANK(Q995),U995="-"),"",IF(ISNA(MATCH(U995,libtwolang,0)),FALSE,IF(AND(Z995=TRUE,INDEX(codetform,MATCH(Qualifikation!Q995,libtform,0))&gt;=10311000,INDEX(codetform,MATCH(Qualifikation!Q995,libtform,0))&lt;=10319900),IF(AND(INDEX(codetwolang,MATCH(Qualifikation!U995,libtwolang,0))&gt;=1,INDEX(codetwolang,MATCH(Qualifikation!U995,libtwolang,0))&lt;=999),TRUE,FALSE),IF(AND(INDEX(codetwolang,MATCH(Qualifikation!U995,libtwolang,0))&gt;=10,INDEX(codetwolang,MATCH(Qualifikation!U995,libtwolang,0))&lt;=99),FALSE,TRUE))))</f>
        <v/>
      </c>
      <c r="AE995" s="26" t="str">
        <f t="shared" si="349"/>
        <v/>
      </c>
      <c r="AF995" s="62" t="str">
        <f t="shared" si="336"/>
        <v/>
      </c>
    </row>
    <row r="996" spans="1:32" x14ac:dyDescent="0.2">
      <c r="A996" s="46" t="str">
        <f t="shared" si="350"/>
        <v/>
      </c>
      <c r="B996" s="46" t="str">
        <f t="shared" si="337"/>
        <v/>
      </c>
      <c r="C996" s="71" t="str">
        <f t="shared" si="338"/>
        <v/>
      </c>
      <c r="D996" s="62" t="str">
        <f t="shared" si="339"/>
        <v/>
      </c>
      <c r="E996" s="62" t="str">
        <f t="shared" si="340"/>
        <v/>
      </c>
      <c r="F996" s="72" t="str">
        <f t="shared" si="341"/>
        <v/>
      </c>
      <c r="G996" s="72" t="str">
        <f t="shared" si="342"/>
        <v/>
      </c>
      <c r="H996" s="63" t="str">
        <f t="shared" si="343"/>
        <v/>
      </c>
      <c r="I996" s="63" t="str">
        <f t="shared" si="344"/>
        <v/>
      </c>
      <c r="J996" s="70" t="str">
        <f t="shared" si="345"/>
        <v/>
      </c>
      <c r="K996" s="70" t="str">
        <f t="shared" si="346"/>
        <v/>
      </c>
      <c r="L996" s="122" t="str">
        <f t="shared" si="347"/>
        <v/>
      </c>
      <c r="M996" s="122" t="str">
        <f t="shared" si="348"/>
        <v/>
      </c>
      <c r="N996" s="121" t="str">
        <f>IF(B996&lt;&gt;"",IF(INDEX(ctrlage,B996)=TRUE,Lieferung!$B$15-(YEAR(INDEX(pgebdat,B996))),""),"")</f>
        <v/>
      </c>
      <c r="O996" s="115"/>
      <c r="P996" s="113"/>
      <c r="Q996" s="116"/>
      <c r="R996" s="149"/>
      <c r="S996" s="116"/>
      <c r="T996" s="116"/>
      <c r="U996" s="116"/>
      <c r="V996" s="113"/>
      <c r="W996" s="155" t="str">
        <f t="shared" si="351"/>
        <v/>
      </c>
      <c r="X996" s="26" t="str">
        <f t="shared" si="330"/>
        <v/>
      </c>
      <c r="Y996" s="26" t="str">
        <f t="shared" si="331"/>
        <v/>
      </c>
      <c r="Z996" s="26" t="str">
        <f t="shared" si="332"/>
        <v/>
      </c>
      <c r="AA996" s="26" t="str">
        <f t="shared" si="333"/>
        <v/>
      </c>
      <c r="AB996" s="26" t="str">
        <f t="shared" si="334"/>
        <v/>
      </c>
      <c r="AC996" s="26" t="str">
        <f t="shared" si="335"/>
        <v/>
      </c>
      <c r="AD996" s="26" t="str">
        <f>IF(OR(ISBLANK(U996),ISBLANK(Q996),U996="-"),"",IF(ISNA(MATCH(U996,libtwolang,0)),FALSE,IF(AND(Z996=TRUE,INDEX(codetform,MATCH(Qualifikation!Q996,libtform,0))&gt;=10311000,INDEX(codetform,MATCH(Qualifikation!Q996,libtform,0))&lt;=10319900),IF(AND(INDEX(codetwolang,MATCH(Qualifikation!U996,libtwolang,0))&gt;=1,INDEX(codetwolang,MATCH(Qualifikation!U996,libtwolang,0))&lt;=999),TRUE,FALSE),IF(AND(INDEX(codetwolang,MATCH(Qualifikation!U996,libtwolang,0))&gt;=10,INDEX(codetwolang,MATCH(Qualifikation!U996,libtwolang,0))&lt;=99),FALSE,TRUE))))</f>
        <v/>
      </c>
      <c r="AE996" s="26" t="str">
        <f t="shared" si="349"/>
        <v/>
      </c>
      <c r="AF996" s="62" t="str">
        <f t="shared" si="336"/>
        <v/>
      </c>
    </row>
    <row r="997" spans="1:32" x14ac:dyDescent="0.2">
      <c r="A997" s="46" t="str">
        <f t="shared" si="350"/>
        <v/>
      </c>
      <c r="B997" s="46" t="str">
        <f t="shared" si="337"/>
        <v/>
      </c>
      <c r="C997" s="71" t="str">
        <f t="shared" si="338"/>
        <v/>
      </c>
      <c r="D997" s="62" t="str">
        <f t="shared" si="339"/>
        <v/>
      </c>
      <c r="E997" s="62" t="str">
        <f t="shared" si="340"/>
        <v/>
      </c>
      <c r="F997" s="72" t="str">
        <f t="shared" si="341"/>
        <v/>
      </c>
      <c r="G997" s="72" t="str">
        <f t="shared" si="342"/>
        <v/>
      </c>
      <c r="H997" s="63" t="str">
        <f t="shared" si="343"/>
        <v/>
      </c>
      <c r="I997" s="63" t="str">
        <f t="shared" si="344"/>
        <v/>
      </c>
      <c r="J997" s="70" t="str">
        <f t="shared" si="345"/>
        <v/>
      </c>
      <c r="K997" s="70" t="str">
        <f t="shared" si="346"/>
        <v/>
      </c>
      <c r="L997" s="122" t="str">
        <f t="shared" si="347"/>
        <v/>
      </c>
      <c r="M997" s="122" t="str">
        <f t="shared" si="348"/>
        <v/>
      </c>
      <c r="N997" s="121" t="str">
        <f>IF(B997&lt;&gt;"",IF(INDEX(ctrlage,B997)=TRUE,Lieferung!$B$15-(YEAR(INDEX(pgebdat,B997))),""),"")</f>
        <v/>
      </c>
      <c r="O997" s="115"/>
      <c r="P997" s="113"/>
      <c r="Q997" s="116"/>
      <c r="R997" s="149"/>
      <c r="S997" s="116"/>
      <c r="T997" s="116"/>
      <c r="U997" s="116"/>
      <c r="V997" s="113"/>
      <c r="W997" s="155" t="str">
        <f t="shared" si="351"/>
        <v/>
      </c>
      <c r="X997" s="26" t="str">
        <f t="shared" si="330"/>
        <v/>
      </c>
      <c r="Y997" s="26" t="str">
        <f t="shared" si="331"/>
        <v/>
      </c>
      <c r="Z997" s="26" t="str">
        <f t="shared" si="332"/>
        <v/>
      </c>
      <c r="AA997" s="26" t="str">
        <f t="shared" si="333"/>
        <v/>
      </c>
      <c r="AB997" s="26" t="str">
        <f t="shared" si="334"/>
        <v/>
      </c>
      <c r="AC997" s="26" t="str">
        <f t="shared" si="335"/>
        <v/>
      </c>
      <c r="AD997" s="26" t="str">
        <f>IF(OR(ISBLANK(U997),ISBLANK(Q997),U997="-"),"",IF(ISNA(MATCH(U997,libtwolang,0)),FALSE,IF(AND(Z997=TRUE,INDEX(codetform,MATCH(Qualifikation!Q997,libtform,0))&gt;=10311000,INDEX(codetform,MATCH(Qualifikation!Q997,libtform,0))&lt;=10319900),IF(AND(INDEX(codetwolang,MATCH(Qualifikation!U997,libtwolang,0))&gt;=1,INDEX(codetwolang,MATCH(Qualifikation!U997,libtwolang,0))&lt;=999),TRUE,FALSE),IF(AND(INDEX(codetwolang,MATCH(Qualifikation!U997,libtwolang,0))&gt;=10,INDEX(codetwolang,MATCH(Qualifikation!U997,libtwolang,0))&lt;=99),FALSE,TRUE))))</f>
        <v/>
      </c>
      <c r="AE997" s="26" t="str">
        <f t="shared" si="349"/>
        <v/>
      </c>
      <c r="AF997" s="62" t="str">
        <f t="shared" si="336"/>
        <v/>
      </c>
    </row>
    <row r="998" spans="1:32" x14ac:dyDescent="0.2">
      <c r="A998" s="46" t="str">
        <f t="shared" si="350"/>
        <v/>
      </c>
      <c r="B998" s="46" t="str">
        <f t="shared" si="337"/>
        <v/>
      </c>
      <c r="C998" s="71" t="str">
        <f t="shared" si="338"/>
        <v/>
      </c>
      <c r="D998" s="62" t="str">
        <f t="shared" si="339"/>
        <v/>
      </c>
      <c r="E998" s="62" t="str">
        <f t="shared" si="340"/>
        <v/>
      </c>
      <c r="F998" s="72" t="str">
        <f t="shared" si="341"/>
        <v/>
      </c>
      <c r="G998" s="72" t="str">
        <f t="shared" si="342"/>
        <v/>
      </c>
      <c r="H998" s="63" t="str">
        <f t="shared" si="343"/>
        <v/>
      </c>
      <c r="I998" s="63" t="str">
        <f t="shared" si="344"/>
        <v/>
      </c>
      <c r="J998" s="70" t="str">
        <f t="shared" si="345"/>
        <v/>
      </c>
      <c r="K998" s="70" t="str">
        <f t="shared" si="346"/>
        <v/>
      </c>
      <c r="L998" s="122" t="str">
        <f t="shared" si="347"/>
        <v/>
      </c>
      <c r="M998" s="122" t="str">
        <f t="shared" si="348"/>
        <v/>
      </c>
      <c r="N998" s="121" t="str">
        <f>IF(B998&lt;&gt;"",IF(INDEX(ctrlage,B998)=TRUE,Lieferung!$B$15-(YEAR(INDEX(pgebdat,B998))),""),"")</f>
        <v/>
      </c>
      <c r="O998" s="115"/>
      <c r="P998" s="113"/>
      <c r="Q998" s="116"/>
      <c r="R998" s="149"/>
      <c r="S998" s="116"/>
      <c r="T998" s="116"/>
      <c r="U998" s="116"/>
      <c r="V998" s="113"/>
      <c r="W998" s="155" t="str">
        <f t="shared" si="351"/>
        <v/>
      </c>
      <c r="X998" s="26" t="str">
        <f t="shared" si="330"/>
        <v/>
      </c>
      <c r="Y998" s="26" t="str">
        <f t="shared" si="331"/>
        <v/>
      </c>
      <c r="Z998" s="26" t="str">
        <f t="shared" si="332"/>
        <v/>
      </c>
      <c r="AA998" s="26" t="str">
        <f t="shared" si="333"/>
        <v/>
      </c>
      <c r="AB998" s="26" t="str">
        <f t="shared" si="334"/>
        <v/>
      </c>
      <c r="AC998" s="26" t="str">
        <f t="shared" si="335"/>
        <v/>
      </c>
      <c r="AD998" s="26" t="str">
        <f>IF(OR(ISBLANK(U998),ISBLANK(Q998),U998="-"),"",IF(ISNA(MATCH(U998,libtwolang,0)),FALSE,IF(AND(Z998=TRUE,INDEX(codetform,MATCH(Qualifikation!Q998,libtform,0))&gt;=10311000,INDEX(codetform,MATCH(Qualifikation!Q998,libtform,0))&lt;=10319900),IF(AND(INDEX(codetwolang,MATCH(Qualifikation!U998,libtwolang,0))&gt;=1,INDEX(codetwolang,MATCH(Qualifikation!U998,libtwolang,0))&lt;=999),TRUE,FALSE),IF(AND(INDEX(codetwolang,MATCH(Qualifikation!U998,libtwolang,0))&gt;=10,INDEX(codetwolang,MATCH(Qualifikation!U998,libtwolang,0))&lt;=99),FALSE,TRUE))))</f>
        <v/>
      </c>
      <c r="AE998" s="26" t="str">
        <f t="shared" si="349"/>
        <v/>
      </c>
      <c r="AF998" s="62" t="str">
        <f t="shared" si="336"/>
        <v/>
      </c>
    </row>
    <row r="999" spans="1:32" x14ac:dyDescent="0.2">
      <c r="A999" s="46" t="str">
        <f t="shared" si="350"/>
        <v/>
      </c>
      <c r="B999" s="46" t="str">
        <f t="shared" si="337"/>
        <v/>
      </c>
      <c r="C999" s="71" t="str">
        <f t="shared" si="338"/>
        <v/>
      </c>
      <c r="D999" s="62" t="str">
        <f t="shared" si="339"/>
        <v/>
      </c>
      <c r="E999" s="62" t="str">
        <f t="shared" si="340"/>
        <v/>
      </c>
      <c r="F999" s="72" t="str">
        <f t="shared" si="341"/>
        <v/>
      </c>
      <c r="G999" s="72" t="str">
        <f t="shared" si="342"/>
        <v/>
      </c>
      <c r="H999" s="63" t="str">
        <f t="shared" si="343"/>
        <v/>
      </c>
      <c r="I999" s="63" t="str">
        <f t="shared" si="344"/>
        <v/>
      </c>
      <c r="J999" s="70" t="str">
        <f t="shared" si="345"/>
        <v/>
      </c>
      <c r="K999" s="70" t="str">
        <f t="shared" si="346"/>
        <v/>
      </c>
      <c r="L999" s="122" t="str">
        <f t="shared" si="347"/>
        <v/>
      </c>
      <c r="M999" s="122" t="str">
        <f t="shared" si="348"/>
        <v/>
      </c>
      <c r="N999" s="121" t="str">
        <f>IF(B999&lt;&gt;"",IF(INDEX(ctrlage,B999)=TRUE,Lieferung!$B$15-(YEAR(INDEX(pgebdat,B999))),""),"")</f>
        <v/>
      </c>
      <c r="O999" s="115"/>
      <c r="P999" s="113"/>
      <c r="Q999" s="116"/>
      <c r="R999" s="149"/>
      <c r="S999" s="116"/>
      <c r="T999" s="116"/>
      <c r="U999" s="116"/>
      <c r="V999" s="113"/>
      <c r="W999" s="155" t="str">
        <f t="shared" si="351"/>
        <v/>
      </c>
      <c r="X999" s="26" t="str">
        <f t="shared" si="330"/>
        <v/>
      </c>
      <c r="Y999" s="26" t="str">
        <f t="shared" si="331"/>
        <v/>
      </c>
      <c r="Z999" s="26" t="str">
        <f t="shared" si="332"/>
        <v/>
      </c>
      <c r="AA999" s="26" t="str">
        <f t="shared" si="333"/>
        <v/>
      </c>
      <c r="AB999" s="26" t="str">
        <f t="shared" si="334"/>
        <v/>
      </c>
      <c r="AC999" s="26" t="str">
        <f t="shared" si="335"/>
        <v/>
      </c>
      <c r="AD999" s="26" t="str">
        <f>IF(OR(ISBLANK(U999),ISBLANK(Q999),U999="-"),"",IF(ISNA(MATCH(U999,libtwolang,0)),FALSE,IF(AND(Z999=TRUE,INDEX(codetform,MATCH(Qualifikation!Q999,libtform,0))&gt;=10311000,INDEX(codetform,MATCH(Qualifikation!Q999,libtform,0))&lt;=10319900),IF(AND(INDEX(codetwolang,MATCH(Qualifikation!U999,libtwolang,0))&gt;=1,INDEX(codetwolang,MATCH(Qualifikation!U999,libtwolang,0))&lt;=999),TRUE,FALSE),IF(AND(INDEX(codetwolang,MATCH(Qualifikation!U999,libtwolang,0))&gt;=10,INDEX(codetwolang,MATCH(Qualifikation!U999,libtwolang,0))&lt;=99),FALSE,TRUE))))</f>
        <v/>
      </c>
      <c r="AE999" s="26" t="str">
        <f t="shared" si="349"/>
        <v/>
      </c>
      <c r="AF999" s="62" t="str">
        <f t="shared" si="336"/>
        <v/>
      </c>
    </row>
    <row r="1000" spans="1:32" x14ac:dyDescent="0.2">
      <c r="A1000" s="46" t="str">
        <f t="shared" si="350"/>
        <v/>
      </c>
      <c r="B1000" s="46" t="str">
        <f t="shared" si="337"/>
        <v/>
      </c>
      <c r="C1000" s="71" t="str">
        <f t="shared" si="338"/>
        <v/>
      </c>
      <c r="D1000" s="62" t="str">
        <f t="shared" si="339"/>
        <v/>
      </c>
      <c r="E1000" s="62" t="str">
        <f t="shared" si="340"/>
        <v/>
      </c>
      <c r="F1000" s="72" t="str">
        <f t="shared" si="341"/>
        <v/>
      </c>
      <c r="G1000" s="72" t="str">
        <f t="shared" si="342"/>
        <v/>
      </c>
      <c r="H1000" s="63" t="str">
        <f t="shared" si="343"/>
        <v/>
      </c>
      <c r="I1000" s="63" t="str">
        <f t="shared" si="344"/>
        <v/>
      </c>
      <c r="J1000" s="70" t="str">
        <f t="shared" si="345"/>
        <v/>
      </c>
      <c r="K1000" s="70" t="str">
        <f t="shared" si="346"/>
        <v/>
      </c>
      <c r="L1000" s="122" t="str">
        <f t="shared" si="347"/>
        <v/>
      </c>
      <c r="M1000" s="122" t="str">
        <f t="shared" si="348"/>
        <v/>
      </c>
      <c r="N1000" s="121" t="str">
        <f>IF(B1000&lt;&gt;"",IF(INDEX(ctrlage,B1000)=TRUE,Lieferung!$B$15-(YEAR(INDEX(pgebdat,B1000))),""),"")</f>
        <v/>
      </c>
      <c r="O1000" s="115"/>
      <c r="P1000" s="113"/>
      <c r="Q1000" s="116"/>
      <c r="R1000" s="149"/>
      <c r="S1000" s="116"/>
      <c r="T1000" s="116"/>
      <c r="U1000" s="116"/>
      <c r="V1000" s="113"/>
      <c r="W1000" s="155" t="str">
        <f t="shared" si="351"/>
        <v/>
      </c>
      <c r="X1000" s="26" t="str">
        <f t="shared" si="330"/>
        <v/>
      </c>
      <c r="Y1000" s="26" t="str">
        <f t="shared" si="331"/>
        <v/>
      </c>
      <c r="Z1000" s="26" t="str">
        <f t="shared" si="332"/>
        <v/>
      </c>
      <c r="AA1000" s="26" t="str">
        <f t="shared" si="333"/>
        <v/>
      </c>
      <c r="AB1000" s="26" t="str">
        <f t="shared" si="334"/>
        <v/>
      </c>
      <c r="AC1000" s="26" t="str">
        <f t="shared" si="335"/>
        <v/>
      </c>
      <c r="AD1000" s="26" t="str">
        <f>IF(OR(ISBLANK(U1000),ISBLANK(Q1000),U1000="-"),"",IF(ISNA(MATCH(U1000,libtwolang,0)),FALSE,IF(AND(Z1000=TRUE,INDEX(codetform,MATCH(Qualifikation!Q1000,libtform,0))&gt;=10311000,INDEX(codetform,MATCH(Qualifikation!Q1000,libtform,0))&lt;=10319900),IF(AND(INDEX(codetwolang,MATCH(Qualifikation!U1000,libtwolang,0))&gt;=1,INDEX(codetwolang,MATCH(Qualifikation!U1000,libtwolang,0))&lt;=999),TRUE,FALSE),IF(AND(INDEX(codetwolang,MATCH(Qualifikation!U1000,libtwolang,0))&gt;=10,INDEX(codetwolang,MATCH(Qualifikation!U1000,libtwolang,0))&lt;=99),FALSE,TRUE))))</f>
        <v/>
      </c>
      <c r="AE1000" s="26" t="str">
        <f t="shared" si="349"/>
        <v/>
      </c>
      <c r="AF1000" s="62" t="str">
        <f t="shared" si="336"/>
        <v/>
      </c>
    </row>
    <row r="1001" spans="1:32" x14ac:dyDescent="0.2">
      <c r="A1001" s="46" t="str">
        <f t="shared" si="350"/>
        <v/>
      </c>
      <c r="B1001" s="46" t="str">
        <f t="shared" si="337"/>
        <v/>
      </c>
      <c r="C1001" s="71" t="str">
        <f t="shared" si="338"/>
        <v/>
      </c>
      <c r="D1001" s="62" t="str">
        <f t="shared" si="339"/>
        <v/>
      </c>
      <c r="E1001" s="62" t="str">
        <f t="shared" si="340"/>
        <v/>
      </c>
      <c r="F1001" s="72" t="str">
        <f t="shared" si="341"/>
        <v/>
      </c>
      <c r="G1001" s="72" t="str">
        <f t="shared" si="342"/>
        <v/>
      </c>
      <c r="H1001" s="63" t="str">
        <f t="shared" si="343"/>
        <v/>
      </c>
      <c r="I1001" s="63" t="str">
        <f t="shared" si="344"/>
        <v/>
      </c>
      <c r="J1001" s="70" t="str">
        <f t="shared" si="345"/>
        <v/>
      </c>
      <c r="K1001" s="70" t="str">
        <f t="shared" si="346"/>
        <v/>
      </c>
      <c r="L1001" s="122" t="str">
        <f t="shared" si="347"/>
        <v/>
      </c>
      <c r="M1001" s="122" t="str">
        <f t="shared" si="348"/>
        <v/>
      </c>
      <c r="N1001" s="121" t="str">
        <f>IF(B1001&lt;&gt;"",IF(INDEX(ctrlage,B1001)=TRUE,Lieferung!$B$15-(YEAR(INDEX(pgebdat,B1001))),""),"")</f>
        <v/>
      </c>
      <c r="O1001" s="115"/>
      <c r="P1001" s="113"/>
      <c r="Q1001" s="116"/>
      <c r="R1001" s="149"/>
      <c r="S1001" s="116"/>
      <c r="T1001" s="116"/>
      <c r="U1001" s="116"/>
      <c r="V1001" s="113"/>
      <c r="W1001" s="155" t="str">
        <f t="shared" si="351"/>
        <v/>
      </c>
      <c r="X1001" s="26" t="str">
        <f t="shared" si="330"/>
        <v/>
      </c>
      <c r="Y1001" s="26" t="str">
        <f t="shared" si="331"/>
        <v/>
      </c>
      <c r="Z1001" s="26" t="str">
        <f t="shared" si="332"/>
        <v/>
      </c>
      <c r="AA1001" s="26" t="str">
        <f t="shared" si="333"/>
        <v/>
      </c>
      <c r="AB1001" s="26" t="str">
        <f t="shared" si="334"/>
        <v/>
      </c>
      <c r="AC1001" s="26" t="str">
        <f t="shared" si="335"/>
        <v/>
      </c>
      <c r="AD1001" s="26" t="str">
        <f>IF(OR(ISBLANK(U1001),ISBLANK(Q1001),U1001="-"),"",IF(ISNA(MATCH(U1001,libtwolang,0)),FALSE,IF(AND(Z1001=TRUE,INDEX(codetform,MATCH(Qualifikation!Q1001,libtform,0))&gt;=10311000,INDEX(codetform,MATCH(Qualifikation!Q1001,libtform,0))&lt;=10319900),IF(AND(INDEX(codetwolang,MATCH(Qualifikation!U1001,libtwolang,0))&gt;=1,INDEX(codetwolang,MATCH(Qualifikation!U1001,libtwolang,0))&lt;=999),TRUE,FALSE),IF(AND(INDEX(codetwolang,MATCH(Qualifikation!U1001,libtwolang,0))&gt;=10,INDEX(codetwolang,MATCH(Qualifikation!U1001,libtwolang,0))&lt;=99),FALSE,TRUE))))</f>
        <v/>
      </c>
      <c r="AE1001" s="26" t="str">
        <f t="shared" si="349"/>
        <v/>
      </c>
      <c r="AF1001" s="62" t="str">
        <f t="shared" si="336"/>
        <v/>
      </c>
    </row>
    <row r="1002" spans="1:32" x14ac:dyDescent="0.2">
      <c r="A1002" s="46" t="str">
        <f t="shared" si="350"/>
        <v/>
      </c>
      <c r="B1002" s="46" t="str">
        <f t="shared" si="337"/>
        <v/>
      </c>
      <c r="C1002" s="71" t="str">
        <f t="shared" si="338"/>
        <v/>
      </c>
      <c r="D1002" s="62" t="str">
        <f t="shared" si="339"/>
        <v/>
      </c>
      <c r="E1002" s="62" t="str">
        <f t="shared" si="340"/>
        <v/>
      </c>
      <c r="F1002" s="72" t="str">
        <f t="shared" si="341"/>
        <v/>
      </c>
      <c r="G1002" s="72" t="str">
        <f t="shared" si="342"/>
        <v/>
      </c>
      <c r="H1002" s="63" t="str">
        <f t="shared" si="343"/>
        <v/>
      </c>
      <c r="I1002" s="63" t="str">
        <f t="shared" si="344"/>
        <v/>
      </c>
      <c r="J1002" s="70" t="str">
        <f t="shared" si="345"/>
        <v/>
      </c>
      <c r="K1002" s="70" t="str">
        <f t="shared" si="346"/>
        <v/>
      </c>
      <c r="L1002" s="122" t="str">
        <f t="shared" si="347"/>
        <v/>
      </c>
      <c r="M1002" s="122" t="str">
        <f t="shared" si="348"/>
        <v/>
      </c>
      <c r="N1002" s="121" t="str">
        <f>IF(B1002&lt;&gt;"",IF(INDEX(ctrlage,B1002)=TRUE,Lieferung!$B$15-(YEAR(INDEX(pgebdat,B1002))),""),"")</f>
        <v/>
      </c>
      <c r="O1002" s="115"/>
      <c r="P1002" s="113"/>
      <c r="Q1002" s="116"/>
      <c r="R1002" s="149"/>
      <c r="S1002" s="116"/>
      <c r="T1002" s="116"/>
      <c r="U1002" s="116"/>
      <c r="V1002" s="113"/>
      <c r="W1002" s="155" t="str">
        <f t="shared" si="351"/>
        <v/>
      </c>
      <c r="X1002" s="26" t="str">
        <f t="shared" si="330"/>
        <v/>
      </c>
      <c r="Y1002" s="26" t="str">
        <f t="shared" si="331"/>
        <v/>
      </c>
      <c r="Z1002" s="26" t="str">
        <f t="shared" si="332"/>
        <v/>
      </c>
      <c r="AA1002" s="26" t="str">
        <f t="shared" si="333"/>
        <v/>
      </c>
      <c r="AB1002" s="26" t="str">
        <f t="shared" si="334"/>
        <v/>
      </c>
      <c r="AC1002" s="26" t="str">
        <f t="shared" si="335"/>
        <v/>
      </c>
      <c r="AD1002" s="26" t="str">
        <f>IF(OR(ISBLANK(U1002),ISBLANK(Q1002),U1002="-"),"",IF(ISNA(MATCH(U1002,libtwolang,0)),FALSE,IF(AND(Z1002=TRUE,INDEX(codetform,MATCH(Qualifikation!Q1002,libtform,0))&gt;=10311000,INDEX(codetform,MATCH(Qualifikation!Q1002,libtform,0))&lt;=10319900),IF(AND(INDEX(codetwolang,MATCH(Qualifikation!U1002,libtwolang,0))&gt;=1,INDEX(codetwolang,MATCH(Qualifikation!U1002,libtwolang,0))&lt;=999),TRUE,FALSE),IF(AND(INDEX(codetwolang,MATCH(Qualifikation!U1002,libtwolang,0))&gt;=10,INDEX(codetwolang,MATCH(Qualifikation!U1002,libtwolang,0))&lt;=99),FALSE,TRUE))))</f>
        <v/>
      </c>
      <c r="AE1002" s="26" t="str">
        <f t="shared" si="349"/>
        <v/>
      </c>
      <c r="AF1002" s="62" t="str">
        <f t="shared" si="336"/>
        <v/>
      </c>
    </row>
    <row r="1003" spans="1:32" x14ac:dyDescent="0.2">
      <c r="A1003" s="46" t="str">
        <f t="shared" si="350"/>
        <v/>
      </c>
      <c r="B1003" s="46" t="str">
        <f t="shared" si="337"/>
        <v/>
      </c>
      <c r="C1003" s="71" t="str">
        <f t="shared" si="338"/>
        <v/>
      </c>
      <c r="D1003" s="62" t="str">
        <f t="shared" si="339"/>
        <v/>
      </c>
      <c r="E1003" s="62" t="str">
        <f t="shared" si="340"/>
        <v/>
      </c>
      <c r="F1003" s="72" t="str">
        <f t="shared" si="341"/>
        <v/>
      </c>
      <c r="G1003" s="72" t="str">
        <f t="shared" si="342"/>
        <v/>
      </c>
      <c r="H1003" s="63" t="str">
        <f t="shared" si="343"/>
        <v/>
      </c>
      <c r="I1003" s="63" t="str">
        <f t="shared" si="344"/>
        <v/>
      </c>
      <c r="J1003" s="70" t="str">
        <f t="shared" si="345"/>
        <v/>
      </c>
      <c r="K1003" s="70" t="str">
        <f t="shared" si="346"/>
        <v/>
      </c>
      <c r="L1003" s="122" t="str">
        <f t="shared" si="347"/>
        <v/>
      </c>
      <c r="M1003" s="122" t="str">
        <f t="shared" si="348"/>
        <v/>
      </c>
      <c r="N1003" s="121" t="str">
        <f>IF(B1003&lt;&gt;"",IF(INDEX(ctrlage,B1003)=TRUE,Lieferung!$B$15-(YEAR(INDEX(pgebdat,B1003))),""),"")</f>
        <v/>
      </c>
      <c r="O1003" s="115"/>
      <c r="P1003" s="113"/>
      <c r="Q1003" s="116"/>
      <c r="R1003" s="149"/>
      <c r="S1003" s="116"/>
      <c r="T1003" s="116"/>
      <c r="U1003" s="116"/>
      <c r="V1003" s="113"/>
      <c r="W1003" s="155" t="str">
        <f t="shared" si="351"/>
        <v/>
      </c>
      <c r="X1003" s="26" t="str">
        <f t="shared" si="330"/>
        <v/>
      </c>
      <c r="Y1003" s="26" t="str">
        <f t="shared" si="331"/>
        <v/>
      </c>
      <c r="Z1003" s="26" t="str">
        <f t="shared" si="332"/>
        <v/>
      </c>
      <c r="AA1003" s="26" t="str">
        <f t="shared" si="333"/>
        <v/>
      </c>
      <c r="AB1003" s="26" t="str">
        <f t="shared" si="334"/>
        <v/>
      </c>
      <c r="AC1003" s="26" t="str">
        <f t="shared" si="335"/>
        <v/>
      </c>
      <c r="AD1003" s="26" t="str">
        <f>IF(OR(ISBLANK(U1003),ISBLANK(Q1003),U1003="-"),"",IF(ISNA(MATCH(U1003,libtwolang,0)),FALSE,IF(AND(Z1003=TRUE,INDEX(codetform,MATCH(Qualifikation!Q1003,libtform,0))&gt;=10311000,INDEX(codetform,MATCH(Qualifikation!Q1003,libtform,0))&lt;=10319900),IF(AND(INDEX(codetwolang,MATCH(Qualifikation!U1003,libtwolang,0))&gt;=1,INDEX(codetwolang,MATCH(Qualifikation!U1003,libtwolang,0))&lt;=999),TRUE,FALSE),IF(AND(INDEX(codetwolang,MATCH(Qualifikation!U1003,libtwolang,0))&gt;=10,INDEX(codetwolang,MATCH(Qualifikation!U1003,libtwolang,0))&lt;=99),FALSE,TRUE))))</f>
        <v/>
      </c>
      <c r="AE1003" s="26" t="str">
        <f t="shared" si="349"/>
        <v/>
      </c>
      <c r="AF1003" s="62" t="str">
        <f t="shared" si="336"/>
        <v/>
      </c>
    </row>
    <row r="1004" spans="1:32" x14ac:dyDescent="0.2">
      <c r="A1004" s="46" t="str">
        <f t="shared" si="350"/>
        <v/>
      </c>
      <c r="B1004" s="46" t="str">
        <f t="shared" si="337"/>
        <v/>
      </c>
      <c r="C1004" s="71" t="str">
        <f t="shared" si="338"/>
        <v/>
      </c>
      <c r="D1004" s="62" t="str">
        <f t="shared" si="339"/>
        <v/>
      </c>
      <c r="E1004" s="62" t="str">
        <f t="shared" si="340"/>
        <v/>
      </c>
      <c r="F1004" s="72" t="str">
        <f t="shared" si="341"/>
        <v/>
      </c>
      <c r="G1004" s="72" t="str">
        <f t="shared" si="342"/>
        <v/>
      </c>
      <c r="H1004" s="63" t="str">
        <f t="shared" si="343"/>
        <v/>
      </c>
      <c r="I1004" s="63" t="str">
        <f t="shared" si="344"/>
        <v/>
      </c>
      <c r="J1004" s="70" t="str">
        <f t="shared" si="345"/>
        <v/>
      </c>
      <c r="K1004" s="70" t="str">
        <f t="shared" si="346"/>
        <v/>
      </c>
      <c r="L1004" s="122" t="str">
        <f t="shared" si="347"/>
        <v/>
      </c>
      <c r="M1004" s="122" t="str">
        <f t="shared" si="348"/>
        <v/>
      </c>
      <c r="N1004" s="121" t="str">
        <f>IF(B1004&lt;&gt;"",IF(INDEX(ctrlage,B1004)=TRUE,Lieferung!$B$15-(YEAR(INDEX(pgebdat,B1004))),""),"")</f>
        <v/>
      </c>
      <c r="O1004" s="115"/>
      <c r="P1004" s="113"/>
      <c r="Q1004" s="116"/>
      <c r="R1004" s="149"/>
      <c r="S1004" s="116"/>
      <c r="T1004" s="116"/>
      <c r="U1004" s="116"/>
      <c r="V1004" s="113"/>
      <c r="W1004" s="155" t="str">
        <f t="shared" si="351"/>
        <v/>
      </c>
      <c r="X1004" s="26" t="str">
        <f t="shared" ref="X1004:X1011" si="352">IF(ISBLANK(O1004),"",IF(OR(ISNA(MATCH(O1004,persid,0)),O1004="-"),FALSE,TRUE))</f>
        <v/>
      </c>
      <c r="Y1004" s="26" t="str">
        <f t="shared" ref="Y1004:Y1011" si="353">IF(ISBLANK(P1004),"",IF(OR(ISNA(MATCH(P1004,libinst,0)),P1004="-"),FALSE,TRUE))</f>
        <v/>
      </c>
      <c r="Z1004" s="26" t="str">
        <f t="shared" ref="Z1004:Z1011" si="354">IF(ISBLANK(Q1004),"",IF(OR(ISNA(MATCH(Q1004,libtform,0)),Q1004="-"),FALSE,TRUE))</f>
        <v/>
      </c>
      <c r="AA1004" s="26" t="str">
        <f t="shared" ref="AA1004:AA1011" si="355">IF(ISBLANK(R1004),"",IF(AND(R1004 &gt; DATE(1925,1,1),R1004 &lt; DATE(2100,1,1)),TRUE,FALSE))</f>
        <v/>
      </c>
      <c r="AB1004" s="26" t="str">
        <f t="shared" ref="AB1004:AB1011" si="356">IF(ISBLANK(S1004),"",IF(AND(S1004 &gt;=1,S1004 &lt;=9),TRUE,FALSE))</f>
        <v/>
      </c>
      <c r="AC1004" s="26" t="str">
        <f t="shared" ref="AC1004:AC1011" si="357">IF(ISBLANK(T1004),"",IF(OR(ISNA(MATCH(T1004,libresult,0)),T1004="-"),FALSE,TRUE))</f>
        <v/>
      </c>
      <c r="AD1004" s="26" t="str">
        <f>IF(OR(ISBLANK(U1004),ISBLANK(Q1004),U1004="-"),"",IF(ISNA(MATCH(U1004,libtwolang,0)),FALSE,IF(AND(Z1004=TRUE,INDEX(codetform,MATCH(Qualifikation!Q1004,libtform,0))&gt;=10311000,INDEX(codetform,MATCH(Qualifikation!Q1004,libtform,0))&lt;=10319900),IF(AND(INDEX(codetwolang,MATCH(Qualifikation!U1004,libtwolang,0))&gt;=1,INDEX(codetwolang,MATCH(Qualifikation!U1004,libtwolang,0))&lt;=999),TRUE,FALSE),IF(AND(INDEX(codetwolang,MATCH(Qualifikation!U1004,libtwolang,0))&gt;=10,INDEX(codetwolang,MATCH(Qualifikation!U1004,libtwolang,0))&lt;=99),FALSE,TRUE))))</f>
        <v/>
      </c>
      <c r="AE1004" s="26" t="str">
        <f t="shared" si="349"/>
        <v/>
      </c>
      <c r="AF1004" s="62" t="str">
        <f t="shared" ref="AF1004:AF1011" si="358">IF(A1004="","",1)</f>
        <v/>
      </c>
    </row>
    <row r="1005" spans="1:32" x14ac:dyDescent="0.2">
      <c r="A1005" s="46" t="str">
        <f t="shared" si="350"/>
        <v/>
      </c>
      <c r="B1005" s="46" t="str">
        <f t="shared" si="337"/>
        <v/>
      </c>
      <c r="C1005" s="71" t="str">
        <f t="shared" si="338"/>
        <v/>
      </c>
      <c r="D1005" s="62" t="str">
        <f t="shared" si="339"/>
        <v/>
      </c>
      <c r="E1005" s="62" t="str">
        <f t="shared" si="340"/>
        <v/>
      </c>
      <c r="F1005" s="72" t="str">
        <f t="shared" si="341"/>
        <v/>
      </c>
      <c r="G1005" s="72" t="str">
        <f t="shared" si="342"/>
        <v/>
      </c>
      <c r="H1005" s="63" t="str">
        <f t="shared" si="343"/>
        <v/>
      </c>
      <c r="I1005" s="63" t="str">
        <f t="shared" si="344"/>
        <v/>
      </c>
      <c r="J1005" s="70" t="str">
        <f t="shared" si="345"/>
        <v/>
      </c>
      <c r="K1005" s="70" t="str">
        <f t="shared" si="346"/>
        <v/>
      </c>
      <c r="L1005" s="122" t="str">
        <f t="shared" si="347"/>
        <v/>
      </c>
      <c r="M1005" s="122" t="str">
        <f t="shared" si="348"/>
        <v/>
      </c>
      <c r="N1005" s="121" t="str">
        <f>IF(B1005&lt;&gt;"",IF(INDEX(ctrlage,B1005)=TRUE,Lieferung!$B$15-(YEAR(INDEX(pgebdat,B1005))),""),"")</f>
        <v/>
      </c>
      <c r="O1005" s="115"/>
      <c r="P1005" s="113"/>
      <c r="Q1005" s="116"/>
      <c r="R1005" s="149"/>
      <c r="S1005" s="116"/>
      <c r="T1005" s="116"/>
      <c r="U1005" s="116"/>
      <c r="V1005" s="113"/>
      <c r="W1005" s="155" t="str">
        <f t="shared" si="351"/>
        <v/>
      </c>
      <c r="X1005" s="26" t="str">
        <f t="shared" si="352"/>
        <v/>
      </c>
      <c r="Y1005" s="26" t="str">
        <f t="shared" si="353"/>
        <v/>
      </c>
      <c r="Z1005" s="26" t="str">
        <f t="shared" si="354"/>
        <v/>
      </c>
      <c r="AA1005" s="26" t="str">
        <f t="shared" si="355"/>
        <v/>
      </c>
      <c r="AB1005" s="26" t="str">
        <f t="shared" si="356"/>
        <v/>
      </c>
      <c r="AC1005" s="26" t="str">
        <f t="shared" si="357"/>
        <v/>
      </c>
      <c r="AD1005" s="26" t="str">
        <f>IF(OR(ISBLANK(U1005),ISBLANK(Q1005),U1005="-"),"",IF(ISNA(MATCH(U1005,libtwolang,0)),FALSE,IF(AND(Z1005=TRUE,INDEX(codetform,MATCH(Qualifikation!Q1005,libtform,0))&gt;=10311000,INDEX(codetform,MATCH(Qualifikation!Q1005,libtform,0))&lt;=10319900),IF(AND(INDEX(codetwolang,MATCH(Qualifikation!U1005,libtwolang,0))&gt;=1,INDEX(codetwolang,MATCH(Qualifikation!U1005,libtwolang,0))&lt;=999),TRUE,FALSE),IF(AND(INDEX(codetwolang,MATCH(Qualifikation!U1005,libtwolang,0))&gt;=10,INDEX(codetwolang,MATCH(Qualifikation!U1005,libtwolang,0))&lt;=99),FALSE,TRUE))))</f>
        <v/>
      </c>
      <c r="AE1005" s="26" t="str">
        <f t="shared" si="349"/>
        <v/>
      </c>
      <c r="AF1005" s="62" t="str">
        <f t="shared" si="358"/>
        <v/>
      </c>
    </row>
    <row r="1006" spans="1:32" x14ac:dyDescent="0.2">
      <c r="A1006" s="46" t="str">
        <f t="shared" si="350"/>
        <v/>
      </c>
      <c r="B1006" s="46" t="str">
        <f t="shared" si="337"/>
        <v/>
      </c>
      <c r="C1006" s="71" t="str">
        <f t="shared" si="338"/>
        <v/>
      </c>
      <c r="D1006" s="62" t="str">
        <f t="shared" si="339"/>
        <v/>
      </c>
      <c r="E1006" s="62" t="str">
        <f t="shared" si="340"/>
        <v/>
      </c>
      <c r="F1006" s="72" t="str">
        <f t="shared" si="341"/>
        <v/>
      </c>
      <c r="G1006" s="72" t="str">
        <f t="shared" si="342"/>
        <v/>
      </c>
      <c r="H1006" s="63" t="str">
        <f t="shared" si="343"/>
        <v/>
      </c>
      <c r="I1006" s="63" t="str">
        <f t="shared" si="344"/>
        <v/>
      </c>
      <c r="J1006" s="70" t="str">
        <f t="shared" si="345"/>
        <v/>
      </c>
      <c r="K1006" s="70" t="str">
        <f t="shared" si="346"/>
        <v/>
      </c>
      <c r="L1006" s="122" t="str">
        <f t="shared" si="347"/>
        <v/>
      </c>
      <c r="M1006" s="122" t="str">
        <f t="shared" si="348"/>
        <v/>
      </c>
      <c r="N1006" s="121" t="str">
        <f>IF(B1006&lt;&gt;"",IF(INDEX(ctrlage,B1006)=TRUE,Lieferung!$B$15-(YEAR(INDEX(pgebdat,B1006))),""),"")</f>
        <v/>
      </c>
      <c r="O1006" s="115"/>
      <c r="P1006" s="113"/>
      <c r="Q1006" s="116"/>
      <c r="R1006" s="149"/>
      <c r="S1006" s="116"/>
      <c r="T1006" s="116"/>
      <c r="U1006" s="116"/>
      <c r="V1006" s="113"/>
      <c r="W1006" s="155" t="str">
        <f t="shared" si="351"/>
        <v/>
      </c>
      <c r="X1006" s="26" t="str">
        <f t="shared" si="352"/>
        <v/>
      </c>
      <c r="Y1006" s="26" t="str">
        <f t="shared" si="353"/>
        <v/>
      </c>
      <c r="Z1006" s="26" t="str">
        <f t="shared" si="354"/>
        <v/>
      </c>
      <c r="AA1006" s="26" t="str">
        <f t="shared" si="355"/>
        <v/>
      </c>
      <c r="AB1006" s="26" t="str">
        <f t="shared" si="356"/>
        <v/>
      </c>
      <c r="AC1006" s="26" t="str">
        <f t="shared" si="357"/>
        <v/>
      </c>
      <c r="AD1006" s="26" t="str">
        <f>IF(OR(ISBLANK(U1006),ISBLANK(Q1006),U1006="-"),"",IF(ISNA(MATCH(U1006,libtwolang,0)),FALSE,IF(AND(Z1006=TRUE,INDEX(codetform,MATCH(Qualifikation!Q1006,libtform,0))&gt;=10311000,INDEX(codetform,MATCH(Qualifikation!Q1006,libtform,0))&lt;=10319900),IF(AND(INDEX(codetwolang,MATCH(Qualifikation!U1006,libtwolang,0))&gt;=1,INDEX(codetwolang,MATCH(Qualifikation!U1006,libtwolang,0))&lt;=999),TRUE,FALSE),IF(AND(INDEX(codetwolang,MATCH(Qualifikation!U1006,libtwolang,0))&gt;=10,INDEX(codetwolang,MATCH(Qualifikation!U1006,libtwolang,0))&lt;=99),FALSE,TRUE))))</f>
        <v/>
      </c>
      <c r="AE1006" s="26" t="str">
        <f t="shared" si="349"/>
        <v/>
      </c>
      <c r="AF1006" s="62" t="str">
        <f t="shared" si="358"/>
        <v/>
      </c>
    </row>
    <row r="1007" spans="1:32" x14ac:dyDescent="0.2">
      <c r="A1007" s="46" t="str">
        <f t="shared" si="350"/>
        <v/>
      </c>
      <c r="B1007" s="46" t="str">
        <f t="shared" si="337"/>
        <v/>
      </c>
      <c r="C1007" s="71" t="str">
        <f t="shared" si="338"/>
        <v/>
      </c>
      <c r="D1007" s="62" t="str">
        <f t="shared" si="339"/>
        <v/>
      </c>
      <c r="E1007" s="62" t="str">
        <f t="shared" si="340"/>
        <v/>
      </c>
      <c r="F1007" s="72" t="str">
        <f t="shared" si="341"/>
        <v/>
      </c>
      <c r="G1007" s="72" t="str">
        <f t="shared" si="342"/>
        <v/>
      </c>
      <c r="H1007" s="63" t="str">
        <f t="shared" si="343"/>
        <v/>
      </c>
      <c r="I1007" s="63" t="str">
        <f t="shared" si="344"/>
        <v/>
      </c>
      <c r="J1007" s="70" t="str">
        <f t="shared" si="345"/>
        <v/>
      </c>
      <c r="K1007" s="70" t="str">
        <f t="shared" si="346"/>
        <v/>
      </c>
      <c r="L1007" s="122" t="str">
        <f t="shared" si="347"/>
        <v/>
      </c>
      <c r="M1007" s="122" t="str">
        <f t="shared" si="348"/>
        <v/>
      </c>
      <c r="N1007" s="121" t="str">
        <f>IF(B1007&lt;&gt;"",IF(INDEX(ctrlage,B1007)=TRUE,Lieferung!$B$15-(YEAR(INDEX(pgebdat,B1007))),""),"")</f>
        <v/>
      </c>
      <c r="O1007" s="115"/>
      <c r="P1007" s="113"/>
      <c r="Q1007" s="116"/>
      <c r="R1007" s="149"/>
      <c r="S1007" s="116"/>
      <c r="T1007" s="116"/>
      <c r="U1007" s="116"/>
      <c r="V1007" s="113"/>
      <c r="W1007" s="155" t="str">
        <f t="shared" si="351"/>
        <v/>
      </c>
      <c r="X1007" s="26" t="str">
        <f t="shared" si="352"/>
        <v/>
      </c>
      <c r="Y1007" s="26" t="str">
        <f t="shared" si="353"/>
        <v/>
      </c>
      <c r="Z1007" s="26" t="str">
        <f t="shared" si="354"/>
        <v/>
      </c>
      <c r="AA1007" s="26" t="str">
        <f t="shared" si="355"/>
        <v/>
      </c>
      <c r="AB1007" s="26" t="str">
        <f t="shared" si="356"/>
        <v/>
      </c>
      <c r="AC1007" s="26" t="str">
        <f t="shared" si="357"/>
        <v/>
      </c>
      <c r="AD1007" s="26" t="str">
        <f>IF(OR(ISBLANK(U1007),ISBLANK(Q1007),U1007="-"),"",IF(ISNA(MATCH(U1007,libtwolang,0)),FALSE,IF(AND(Z1007=TRUE,INDEX(codetform,MATCH(Qualifikation!Q1007,libtform,0))&gt;=10311000,INDEX(codetform,MATCH(Qualifikation!Q1007,libtform,0))&lt;=10319900),IF(AND(INDEX(codetwolang,MATCH(Qualifikation!U1007,libtwolang,0))&gt;=1,INDEX(codetwolang,MATCH(Qualifikation!U1007,libtwolang,0))&lt;=999),TRUE,FALSE),IF(AND(INDEX(codetwolang,MATCH(Qualifikation!U1007,libtwolang,0))&gt;=10,INDEX(codetwolang,MATCH(Qualifikation!U1007,libtwolang,0))&lt;=99),FALSE,TRUE))))</f>
        <v/>
      </c>
      <c r="AE1007" s="26" t="str">
        <f t="shared" si="349"/>
        <v/>
      </c>
      <c r="AF1007" s="62" t="str">
        <f t="shared" si="358"/>
        <v/>
      </c>
    </row>
    <row r="1008" spans="1:32" x14ac:dyDescent="0.2">
      <c r="A1008" s="46" t="str">
        <f t="shared" si="350"/>
        <v/>
      </c>
      <c r="B1008" s="46" t="str">
        <f t="shared" si="337"/>
        <v/>
      </c>
      <c r="C1008" s="71" t="str">
        <f t="shared" si="338"/>
        <v/>
      </c>
      <c r="D1008" s="62" t="str">
        <f t="shared" si="339"/>
        <v/>
      </c>
      <c r="E1008" s="62" t="str">
        <f t="shared" si="340"/>
        <v/>
      </c>
      <c r="F1008" s="72" t="str">
        <f t="shared" si="341"/>
        <v/>
      </c>
      <c r="G1008" s="72" t="str">
        <f t="shared" si="342"/>
        <v/>
      </c>
      <c r="H1008" s="63" t="str">
        <f t="shared" si="343"/>
        <v/>
      </c>
      <c r="I1008" s="63" t="str">
        <f t="shared" si="344"/>
        <v/>
      </c>
      <c r="J1008" s="70" t="str">
        <f t="shared" si="345"/>
        <v/>
      </c>
      <c r="K1008" s="70" t="str">
        <f t="shared" si="346"/>
        <v/>
      </c>
      <c r="L1008" s="122" t="str">
        <f t="shared" si="347"/>
        <v/>
      </c>
      <c r="M1008" s="122" t="str">
        <f t="shared" si="348"/>
        <v/>
      </c>
      <c r="N1008" s="121" t="str">
        <f>IF(B1008&lt;&gt;"",IF(INDEX(ctrlage,B1008)=TRUE,Lieferung!$B$15-(YEAR(INDEX(pgebdat,B1008))),""),"")</f>
        <v/>
      </c>
      <c r="O1008" s="115"/>
      <c r="P1008" s="113"/>
      <c r="Q1008" s="116"/>
      <c r="R1008" s="149"/>
      <c r="S1008" s="116"/>
      <c r="T1008" s="116"/>
      <c r="U1008" s="116"/>
      <c r="V1008" s="113"/>
      <c r="W1008" s="155" t="str">
        <f t="shared" si="351"/>
        <v/>
      </c>
      <c r="X1008" s="26" t="str">
        <f t="shared" si="352"/>
        <v/>
      </c>
      <c r="Y1008" s="26" t="str">
        <f t="shared" si="353"/>
        <v/>
      </c>
      <c r="Z1008" s="26" t="str">
        <f t="shared" si="354"/>
        <v/>
      </c>
      <c r="AA1008" s="26" t="str">
        <f t="shared" si="355"/>
        <v/>
      </c>
      <c r="AB1008" s="26" t="str">
        <f t="shared" si="356"/>
        <v/>
      </c>
      <c r="AC1008" s="26" t="str">
        <f t="shared" si="357"/>
        <v/>
      </c>
      <c r="AD1008" s="26" t="str">
        <f>IF(OR(ISBLANK(U1008),ISBLANK(Q1008),U1008="-"),"",IF(ISNA(MATCH(U1008,libtwolang,0)),FALSE,IF(AND(Z1008=TRUE,INDEX(codetform,MATCH(Qualifikation!Q1008,libtform,0))&gt;=10311000,INDEX(codetform,MATCH(Qualifikation!Q1008,libtform,0))&lt;=10319900),IF(AND(INDEX(codetwolang,MATCH(Qualifikation!U1008,libtwolang,0))&gt;=1,INDEX(codetwolang,MATCH(Qualifikation!U1008,libtwolang,0))&lt;=999),TRUE,FALSE),IF(AND(INDEX(codetwolang,MATCH(Qualifikation!U1008,libtwolang,0))&gt;=10,INDEX(codetwolang,MATCH(Qualifikation!U1008,libtwolang,0))&lt;=99),FALSE,TRUE))))</f>
        <v/>
      </c>
      <c r="AE1008" s="26" t="str">
        <f t="shared" si="349"/>
        <v/>
      </c>
      <c r="AF1008" s="62" t="str">
        <f t="shared" si="358"/>
        <v/>
      </c>
    </row>
    <row r="1009" spans="1:32" x14ac:dyDescent="0.2">
      <c r="A1009" s="46" t="str">
        <f t="shared" si="350"/>
        <v/>
      </c>
      <c r="B1009" s="46" t="str">
        <f t="shared" si="337"/>
        <v/>
      </c>
      <c r="C1009" s="71" t="str">
        <f t="shared" si="338"/>
        <v/>
      </c>
      <c r="D1009" s="62" t="str">
        <f t="shared" si="339"/>
        <v/>
      </c>
      <c r="E1009" s="62" t="str">
        <f t="shared" si="340"/>
        <v/>
      </c>
      <c r="F1009" s="72" t="str">
        <f t="shared" si="341"/>
        <v/>
      </c>
      <c r="G1009" s="72" t="str">
        <f t="shared" si="342"/>
        <v/>
      </c>
      <c r="H1009" s="63" t="str">
        <f t="shared" si="343"/>
        <v/>
      </c>
      <c r="I1009" s="63" t="str">
        <f t="shared" si="344"/>
        <v/>
      </c>
      <c r="J1009" s="70" t="str">
        <f t="shared" si="345"/>
        <v/>
      </c>
      <c r="K1009" s="70" t="str">
        <f t="shared" si="346"/>
        <v/>
      </c>
      <c r="L1009" s="122" t="str">
        <f t="shared" si="347"/>
        <v/>
      </c>
      <c r="M1009" s="122" t="str">
        <f t="shared" si="348"/>
        <v/>
      </c>
      <c r="N1009" s="121" t="str">
        <f>IF(B1009&lt;&gt;"",IF(INDEX(ctrlage,B1009)=TRUE,Lieferung!$B$15-(YEAR(INDEX(pgebdat,B1009))),""),"")</f>
        <v/>
      </c>
      <c r="O1009" s="115"/>
      <c r="P1009" s="113"/>
      <c r="Q1009" s="116"/>
      <c r="R1009" s="149"/>
      <c r="S1009" s="116"/>
      <c r="T1009" s="116"/>
      <c r="U1009" s="116"/>
      <c r="V1009" s="113"/>
      <c r="W1009" s="155" t="str">
        <f t="shared" si="351"/>
        <v/>
      </c>
      <c r="X1009" s="26" t="str">
        <f t="shared" si="352"/>
        <v/>
      </c>
      <c r="Y1009" s="26" t="str">
        <f t="shared" si="353"/>
        <v/>
      </c>
      <c r="Z1009" s="26" t="str">
        <f t="shared" si="354"/>
        <v/>
      </c>
      <c r="AA1009" s="26" t="str">
        <f t="shared" si="355"/>
        <v/>
      </c>
      <c r="AB1009" s="26" t="str">
        <f t="shared" si="356"/>
        <v/>
      </c>
      <c r="AC1009" s="26" t="str">
        <f t="shared" si="357"/>
        <v/>
      </c>
      <c r="AD1009" s="26" t="str">
        <f>IF(OR(ISBLANK(U1009),ISBLANK(Q1009),U1009="-"),"",IF(ISNA(MATCH(U1009,libtwolang,0)),FALSE,IF(AND(Z1009=TRUE,INDEX(codetform,MATCH(Qualifikation!Q1009,libtform,0))&gt;=10311000,INDEX(codetform,MATCH(Qualifikation!Q1009,libtform,0))&lt;=10319900),IF(AND(INDEX(codetwolang,MATCH(Qualifikation!U1009,libtwolang,0))&gt;=1,INDEX(codetwolang,MATCH(Qualifikation!U1009,libtwolang,0))&lt;=999),TRUE,FALSE),IF(AND(INDEX(codetwolang,MATCH(Qualifikation!U1009,libtwolang,0))&gt;=10,INDEX(codetwolang,MATCH(Qualifikation!U1009,libtwolang,0))&lt;=99),FALSE,TRUE))))</f>
        <v/>
      </c>
      <c r="AE1009" s="26" t="str">
        <f t="shared" si="349"/>
        <v/>
      </c>
      <c r="AF1009" s="62" t="str">
        <f t="shared" si="358"/>
        <v/>
      </c>
    </row>
    <row r="1010" spans="1:32" x14ac:dyDescent="0.2">
      <c r="A1010" s="46" t="str">
        <f t="shared" si="350"/>
        <v/>
      </c>
      <c r="B1010" s="46" t="str">
        <f t="shared" si="337"/>
        <v/>
      </c>
      <c r="C1010" s="71" t="str">
        <f t="shared" si="338"/>
        <v/>
      </c>
      <c r="D1010" s="62" t="str">
        <f t="shared" si="339"/>
        <v/>
      </c>
      <c r="E1010" s="62" t="str">
        <f t="shared" si="340"/>
        <v/>
      </c>
      <c r="F1010" s="72" t="str">
        <f t="shared" si="341"/>
        <v/>
      </c>
      <c r="G1010" s="72" t="str">
        <f t="shared" si="342"/>
        <v/>
      </c>
      <c r="H1010" s="63" t="str">
        <f t="shared" si="343"/>
        <v/>
      </c>
      <c r="I1010" s="63" t="str">
        <f t="shared" si="344"/>
        <v/>
      </c>
      <c r="J1010" s="70" t="str">
        <f t="shared" si="345"/>
        <v/>
      </c>
      <c r="K1010" s="70" t="str">
        <f t="shared" si="346"/>
        <v/>
      </c>
      <c r="L1010" s="122" t="str">
        <f t="shared" si="347"/>
        <v/>
      </c>
      <c r="M1010" s="122" t="str">
        <f t="shared" si="348"/>
        <v/>
      </c>
      <c r="N1010" s="121" t="str">
        <f>IF(B1010&lt;&gt;"",IF(INDEX(ctrlage,B1010)=TRUE,Lieferung!$B$15-(YEAR(INDEX(pgebdat,B1010))),""),"")</f>
        <v/>
      </c>
      <c r="O1010" s="115"/>
      <c r="P1010" s="113"/>
      <c r="Q1010" s="116"/>
      <c r="R1010" s="149"/>
      <c r="S1010" s="116"/>
      <c r="T1010" s="116"/>
      <c r="U1010" s="116"/>
      <c r="V1010" s="113"/>
      <c r="W1010" s="155" t="str">
        <f t="shared" si="351"/>
        <v/>
      </c>
      <c r="X1010" s="26" t="str">
        <f t="shared" si="352"/>
        <v/>
      </c>
      <c r="Y1010" s="26" t="str">
        <f t="shared" si="353"/>
        <v/>
      </c>
      <c r="Z1010" s="26" t="str">
        <f t="shared" si="354"/>
        <v/>
      </c>
      <c r="AA1010" s="26" t="str">
        <f t="shared" si="355"/>
        <v/>
      </c>
      <c r="AB1010" s="26" t="str">
        <f t="shared" si="356"/>
        <v/>
      </c>
      <c r="AC1010" s="26" t="str">
        <f t="shared" si="357"/>
        <v/>
      </c>
      <c r="AD1010" s="26" t="str">
        <f>IF(OR(ISBLANK(U1010),ISBLANK(Q1010),U1010="-"),"",IF(ISNA(MATCH(U1010,libtwolang,0)),FALSE,IF(AND(Z1010=TRUE,INDEX(codetform,MATCH(Qualifikation!Q1010,libtform,0))&gt;=10311000,INDEX(codetform,MATCH(Qualifikation!Q1010,libtform,0))&lt;=10319900),IF(AND(INDEX(codetwolang,MATCH(Qualifikation!U1010,libtwolang,0))&gt;=1,INDEX(codetwolang,MATCH(Qualifikation!U1010,libtwolang,0))&lt;=999),TRUE,FALSE),IF(AND(INDEX(codetwolang,MATCH(Qualifikation!U1010,libtwolang,0))&gt;=10,INDEX(codetwolang,MATCH(Qualifikation!U1010,libtwolang,0))&lt;=99),FALSE,TRUE))))</f>
        <v/>
      </c>
      <c r="AE1010" s="26" t="str">
        <f t="shared" si="349"/>
        <v/>
      </c>
      <c r="AF1010" s="62" t="str">
        <f t="shared" si="358"/>
        <v/>
      </c>
    </row>
    <row r="1011" spans="1:32" x14ac:dyDescent="0.2">
      <c r="A1011" s="46" t="str">
        <f t="shared" si="350"/>
        <v/>
      </c>
      <c r="B1011" s="46" t="str">
        <f t="shared" si="337"/>
        <v/>
      </c>
      <c r="C1011" s="71" t="str">
        <f t="shared" si="338"/>
        <v/>
      </c>
      <c r="D1011" s="62" t="str">
        <f t="shared" si="339"/>
        <v/>
      </c>
      <c r="E1011" s="62" t="str">
        <f t="shared" si="340"/>
        <v/>
      </c>
      <c r="F1011" s="72" t="str">
        <f t="shared" si="341"/>
        <v/>
      </c>
      <c r="G1011" s="72" t="str">
        <f t="shared" si="342"/>
        <v/>
      </c>
      <c r="H1011" s="63" t="str">
        <f t="shared" si="343"/>
        <v/>
      </c>
      <c r="I1011" s="63" t="str">
        <f t="shared" si="344"/>
        <v/>
      </c>
      <c r="J1011" s="70" t="str">
        <f t="shared" si="345"/>
        <v/>
      </c>
      <c r="K1011" s="70" t="str">
        <f t="shared" si="346"/>
        <v/>
      </c>
      <c r="L1011" s="122" t="str">
        <f t="shared" si="347"/>
        <v/>
      </c>
      <c r="M1011" s="122" t="str">
        <f t="shared" si="348"/>
        <v/>
      </c>
      <c r="N1011" s="121" t="str">
        <f>IF(B1011&lt;&gt;"",IF(INDEX(ctrlage,B1011)=TRUE,Lieferung!$B$15-(YEAR(INDEX(pgebdat,B1011))),""),"")</f>
        <v/>
      </c>
      <c r="O1011" s="115"/>
      <c r="P1011" s="113"/>
      <c r="Q1011" s="116"/>
      <c r="R1011" s="149"/>
      <c r="S1011" s="116"/>
      <c r="T1011" s="116"/>
      <c r="U1011" s="116"/>
      <c r="V1011" s="113"/>
      <c r="W1011" s="155" t="str">
        <f t="shared" si="351"/>
        <v/>
      </c>
      <c r="X1011" s="26" t="str">
        <f t="shared" si="352"/>
        <v/>
      </c>
      <c r="Y1011" s="26" t="str">
        <f t="shared" si="353"/>
        <v/>
      </c>
      <c r="Z1011" s="26" t="str">
        <f t="shared" si="354"/>
        <v/>
      </c>
      <c r="AA1011" s="26" t="str">
        <f t="shared" si="355"/>
        <v/>
      </c>
      <c r="AB1011" s="26" t="str">
        <f t="shared" si="356"/>
        <v/>
      </c>
      <c r="AC1011" s="26" t="str">
        <f t="shared" si="357"/>
        <v/>
      </c>
      <c r="AD1011" s="26" t="str">
        <f>IF(OR(ISBLANK(U1011),ISBLANK(Q1011),U1011="-"),"",IF(ISNA(MATCH(U1011,libtwolang,0)),FALSE,IF(AND(Z1011=TRUE,INDEX(codetform,MATCH(Qualifikation!Q1011,libtform,0))&gt;=10311000,INDEX(codetform,MATCH(Qualifikation!Q1011,libtform,0))&lt;=10319900),IF(AND(INDEX(codetwolang,MATCH(Qualifikation!U1011,libtwolang,0))&gt;=1,INDEX(codetwolang,MATCH(Qualifikation!U1011,libtwolang,0))&lt;=999),TRUE,FALSE),IF(AND(INDEX(codetwolang,MATCH(Qualifikation!U1011,libtwolang,0))&gt;=10,INDEX(codetwolang,MATCH(Qualifikation!U1011,libtwolang,0))&lt;=99),FALSE,TRUE))))</f>
        <v/>
      </c>
      <c r="AE1011" s="26" t="str">
        <f t="shared" si="349"/>
        <v/>
      </c>
      <c r="AF1011" s="62" t="str">
        <f t="shared" si="358"/>
        <v/>
      </c>
    </row>
  </sheetData>
  <sheetProtection sheet="1" objects="1" scenarios="1"/>
  <phoneticPr fontId="2" type="noConversion"/>
  <conditionalFormatting sqref="O12:O1011">
    <cfRule type="expression" dxfId="1017" priority="1008" stopIfTrue="1">
      <formula>NOT(X12)</formula>
    </cfRule>
    <cfRule type="expression" dxfId="1016" priority="1009" stopIfTrue="1">
      <formula>NOT(W12)</formula>
    </cfRule>
  </conditionalFormatting>
  <conditionalFormatting sqref="P12:P1011 R12:R1011 T12:T1011">
    <cfRule type="expression" dxfId="1015" priority="1010" stopIfTrue="1">
      <formula>NOT(Y12)</formula>
    </cfRule>
  </conditionalFormatting>
  <conditionalFormatting sqref="S12:S1011">
    <cfRule type="expression" dxfId="1014" priority="1011" stopIfTrue="1">
      <formula>NOT(AB12)</formula>
    </cfRule>
    <cfRule type="expression" dxfId="1013" priority="1012" stopIfTrue="1">
      <formula>NOT(W12)</formula>
    </cfRule>
  </conditionalFormatting>
  <conditionalFormatting sqref="Q12:Q1011">
    <cfRule type="expression" dxfId="1012" priority="1013" stopIfTrue="1">
      <formula>NOT(Z12)</formula>
    </cfRule>
    <cfRule type="expression" dxfId="1011" priority="1014" stopIfTrue="1">
      <formula>NOT(AE12)</formula>
    </cfRule>
  </conditionalFormatting>
  <conditionalFormatting sqref="A11:B11">
    <cfRule type="cellIs" dxfId="1010" priority="1015" stopIfTrue="1" operator="equal">
      <formula>"OK"</formula>
    </cfRule>
    <cfRule type="cellIs" dxfId="1009" priority="1016" stopIfTrue="1" operator="equal">
      <formula>"x"</formula>
    </cfRule>
  </conditionalFormatting>
  <conditionalFormatting sqref="B12:B1011">
    <cfRule type="cellIs" dxfId="1008" priority="1017" stopIfTrue="1" operator="equal">
      <formula>"OK"</formula>
    </cfRule>
    <cfRule type="expression" dxfId="1007" priority="1018" stopIfTrue="1">
      <formula>OR(B12="Incomplet",B12="Erreur")</formula>
    </cfRule>
    <cfRule type="cellIs" dxfId="1006" priority="1019" stopIfTrue="1" operator="equal">
      <formula>"Attention"</formula>
    </cfRule>
  </conditionalFormatting>
  <conditionalFormatting sqref="N12:N1011">
    <cfRule type="expression" dxfId="1005" priority="1020" stopIfTrue="1">
      <formula>NOT(G12)</formula>
    </cfRule>
    <cfRule type="expression" dxfId="1004" priority="1021" stopIfTrue="1">
      <formula>NOT(AE12)</formula>
    </cfRule>
  </conditionalFormatting>
  <conditionalFormatting sqref="A12:A1011">
    <cfRule type="cellIs" dxfId="1003" priority="1022" stopIfTrue="1" operator="equal">
      <formula>"OK"</formula>
    </cfRule>
    <cfRule type="expression" dxfId="1002" priority="1023" stopIfTrue="1">
      <formula>OR(A12="Unvollständig",A12="Fehler")</formula>
    </cfRule>
    <cfRule type="cellIs" dxfId="1001" priority="1024" stopIfTrue="1" operator="equal">
      <formula>"Achtung"</formula>
    </cfRule>
  </conditionalFormatting>
  <conditionalFormatting sqref="U12">
    <cfRule type="expression" dxfId="1000" priority="1026" stopIfTrue="1">
      <formula>NOT(AD12)</formula>
    </cfRule>
  </conditionalFormatting>
  <conditionalFormatting sqref="U13">
    <cfRule type="expression" dxfId="999" priority="1006" stopIfTrue="1">
      <formula>NOT(AD13)</formula>
    </cfRule>
  </conditionalFormatting>
  <conditionalFormatting sqref="U14">
    <cfRule type="expression" dxfId="998" priority="1002" stopIfTrue="1">
      <formula>NOT(AD14)</formula>
    </cfRule>
  </conditionalFormatting>
  <conditionalFormatting sqref="U15">
    <cfRule type="expression" dxfId="997" priority="998" stopIfTrue="1">
      <formula>NOT(AD15)</formula>
    </cfRule>
  </conditionalFormatting>
  <conditionalFormatting sqref="U16">
    <cfRule type="expression" dxfId="996" priority="997" stopIfTrue="1">
      <formula>NOT(AD16)</formula>
    </cfRule>
  </conditionalFormatting>
  <conditionalFormatting sqref="U17">
    <cfRule type="expression" dxfId="995" priority="996" stopIfTrue="1">
      <formula>NOT(AD17)</formula>
    </cfRule>
  </conditionalFormatting>
  <conditionalFormatting sqref="U18">
    <cfRule type="expression" dxfId="994" priority="995" stopIfTrue="1">
      <formula>NOT(AD18)</formula>
    </cfRule>
  </conditionalFormatting>
  <conditionalFormatting sqref="U19">
    <cfRule type="expression" dxfId="993" priority="994" stopIfTrue="1">
      <formula>NOT(AD19)</formula>
    </cfRule>
  </conditionalFormatting>
  <conditionalFormatting sqref="U20">
    <cfRule type="expression" dxfId="992" priority="993" stopIfTrue="1">
      <formula>NOT(AD20)</formula>
    </cfRule>
  </conditionalFormatting>
  <conditionalFormatting sqref="U21">
    <cfRule type="expression" dxfId="991" priority="992" stopIfTrue="1">
      <formula>NOT(AD21)</formula>
    </cfRule>
  </conditionalFormatting>
  <conditionalFormatting sqref="U22">
    <cfRule type="expression" dxfId="990" priority="991" stopIfTrue="1">
      <formula>NOT(AD22)</formula>
    </cfRule>
  </conditionalFormatting>
  <conditionalFormatting sqref="U23">
    <cfRule type="expression" dxfId="989" priority="990" stopIfTrue="1">
      <formula>NOT(AD23)</formula>
    </cfRule>
  </conditionalFormatting>
  <conditionalFormatting sqref="U24">
    <cfRule type="expression" dxfId="988" priority="989" stopIfTrue="1">
      <formula>NOT(AD24)</formula>
    </cfRule>
  </conditionalFormatting>
  <conditionalFormatting sqref="U25">
    <cfRule type="expression" dxfId="987" priority="988" stopIfTrue="1">
      <formula>NOT(AD25)</formula>
    </cfRule>
  </conditionalFormatting>
  <conditionalFormatting sqref="U26">
    <cfRule type="expression" dxfId="986" priority="987" stopIfTrue="1">
      <formula>NOT(AD26)</formula>
    </cfRule>
  </conditionalFormatting>
  <conditionalFormatting sqref="U27">
    <cfRule type="expression" dxfId="985" priority="986" stopIfTrue="1">
      <formula>NOT(AD27)</formula>
    </cfRule>
  </conditionalFormatting>
  <conditionalFormatting sqref="U28">
    <cfRule type="expression" dxfId="984" priority="985" stopIfTrue="1">
      <formula>NOT(AD28)</formula>
    </cfRule>
  </conditionalFormatting>
  <conditionalFormatting sqref="U29">
    <cfRule type="expression" dxfId="983" priority="984" stopIfTrue="1">
      <formula>NOT(AD29)</formula>
    </cfRule>
  </conditionalFormatting>
  <conditionalFormatting sqref="U30">
    <cfRule type="expression" dxfId="982" priority="983" stopIfTrue="1">
      <formula>NOT(AD30)</formula>
    </cfRule>
  </conditionalFormatting>
  <conditionalFormatting sqref="U31">
    <cfRule type="expression" dxfId="981" priority="982" stopIfTrue="1">
      <formula>NOT(AD31)</formula>
    </cfRule>
  </conditionalFormatting>
  <conditionalFormatting sqref="U32">
    <cfRule type="expression" dxfId="980" priority="981" stopIfTrue="1">
      <formula>NOT(AD32)</formula>
    </cfRule>
  </conditionalFormatting>
  <conditionalFormatting sqref="U33">
    <cfRule type="expression" dxfId="979" priority="980" stopIfTrue="1">
      <formula>NOT(AD33)</formula>
    </cfRule>
  </conditionalFormatting>
  <conditionalFormatting sqref="U34">
    <cfRule type="expression" dxfId="978" priority="979" stopIfTrue="1">
      <formula>NOT(AD34)</formula>
    </cfRule>
  </conditionalFormatting>
  <conditionalFormatting sqref="U35">
    <cfRule type="expression" dxfId="977" priority="978" stopIfTrue="1">
      <formula>NOT(AD35)</formula>
    </cfRule>
  </conditionalFormatting>
  <conditionalFormatting sqref="U36">
    <cfRule type="expression" dxfId="976" priority="977" stopIfTrue="1">
      <formula>NOT(AD36)</formula>
    </cfRule>
  </conditionalFormatting>
  <conditionalFormatting sqref="U37">
    <cfRule type="expression" dxfId="975" priority="976" stopIfTrue="1">
      <formula>NOT(AD37)</formula>
    </cfRule>
  </conditionalFormatting>
  <conditionalFormatting sqref="U38">
    <cfRule type="expression" dxfId="974" priority="975" stopIfTrue="1">
      <formula>NOT(AD38)</formula>
    </cfRule>
  </conditionalFormatting>
  <conditionalFormatting sqref="U39">
    <cfRule type="expression" dxfId="973" priority="974" stopIfTrue="1">
      <formula>NOT(AD39)</formula>
    </cfRule>
  </conditionalFormatting>
  <conditionalFormatting sqref="U40">
    <cfRule type="expression" dxfId="972" priority="973" stopIfTrue="1">
      <formula>NOT(AD40)</formula>
    </cfRule>
  </conditionalFormatting>
  <conditionalFormatting sqref="U41">
    <cfRule type="expression" dxfId="971" priority="972" stopIfTrue="1">
      <formula>NOT(AD41)</formula>
    </cfRule>
  </conditionalFormatting>
  <conditionalFormatting sqref="U42">
    <cfRule type="expression" dxfId="970" priority="971" stopIfTrue="1">
      <formula>NOT(AD42)</formula>
    </cfRule>
  </conditionalFormatting>
  <conditionalFormatting sqref="U43">
    <cfRule type="expression" dxfId="969" priority="970" stopIfTrue="1">
      <formula>NOT(AD43)</formula>
    </cfRule>
  </conditionalFormatting>
  <conditionalFormatting sqref="U44">
    <cfRule type="expression" dxfId="968" priority="969" stopIfTrue="1">
      <formula>NOT(AD44)</formula>
    </cfRule>
  </conditionalFormatting>
  <conditionalFormatting sqref="U45">
    <cfRule type="expression" dxfId="967" priority="968" stopIfTrue="1">
      <formula>NOT(AD45)</formula>
    </cfRule>
  </conditionalFormatting>
  <conditionalFormatting sqref="U46">
    <cfRule type="expression" dxfId="966" priority="967" stopIfTrue="1">
      <formula>NOT(AD46)</formula>
    </cfRule>
  </conditionalFormatting>
  <conditionalFormatting sqref="U47">
    <cfRule type="expression" dxfId="965" priority="966" stopIfTrue="1">
      <formula>NOT(AD47)</formula>
    </cfRule>
  </conditionalFormatting>
  <conditionalFormatting sqref="U48">
    <cfRule type="expression" dxfId="964" priority="965" stopIfTrue="1">
      <formula>NOT(AD48)</formula>
    </cfRule>
  </conditionalFormatting>
  <conditionalFormatting sqref="U49">
    <cfRule type="expression" dxfId="963" priority="964" stopIfTrue="1">
      <formula>NOT(AD49)</formula>
    </cfRule>
  </conditionalFormatting>
  <conditionalFormatting sqref="U50">
    <cfRule type="expression" dxfId="962" priority="963" stopIfTrue="1">
      <formula>NOT(AD50)</formula>
    </cfRule>
  </conditionalFormatting>
  <conditionalFormatting sqref="U51">
    <cfRule type="expression" dxfId="961" priority="962" stopIfTrue="1">
      <formula>NOT(AD51)</formula>
    </cfRule>
  </conditionalFormatting>
  <conditionalFormatting sqref="U52">
    <cfRule type="expression" dxfId="960" priority="961" stopIfTrue="1">
      <formula>NOT(AD52)</formula>
    </cfRule>
  </conditionalFormatting>
  <conditionalFormatting sqref="U53">
    <cfRule type="expression" dxfId="959" priority="960" stopIfTrue="1">
      <formula>NOT(AD53)</formula>
    </cfRule>
  </conditionalFormatting>
  <conditionalFormatting sqref="U54">
    <cfRule type="expression" dxfId="958" priority="959" stopIfTrue="1">
      <formula>NOT(AD54)</formula>
    </cfRule>
  </conditionalFormatting>
  <conditionalFormatting sqref="U55">
    <cfRule type="expression" dxfId="957" priority="958" stopIfTrue="1">
      <formula>NOT(AD55)</formula>
    </cfRule>
  </conditionalFormatting>
  <conditionalFormatting sqref="U56">
    <cfRule type="expression" dxfId="956" priority="957" stopIfTrue="1">
      <formula>NOT(AD56)</formula>
    </cfRule>
  </conditionalFormatting>
  <conditionalFormatting sqref="U57">
    <cfRule type="expression" dxfId="955" priority="956" stopIfTrue="1">
      <formula>NOT(AD57)</formula>
    </cfRule>
  </conditionalFormatting>
  <conditionalFormatting sqref="U58">
    <cfRule type="expression" dxfId="954" priority="955" stopIfTrue="1">
      <formula>NOT(AD58)</formula>
    </cfRule>
  </conditionalFormatting>
  <conditionalFormatting sqref="U59">
    <cfRule type="expression" dxfId="953" priority="954" stopIfTrue="1">
      <formula>NOT(AD59)</formula>
    </cfRule>
  </conditionalFormatting>
  <conditionalFormatting sqref="U60">
    <cfRule type="expression" dxfId="952" priority="953" stopIfTrue="1">
      <formula>NOT(AD60)</formula>
    </cfRule>
  </conditionalFormatting>
  <conditionalFormatting sqref="U61">
    <cfRule type="expression" dxfId="951" priority="952" stopIfTrue="1">
      <formula>NOT(AD61)</formula>
    </cfRule>
  </conditionalFormatting>
  <conditionalFormatting sqref="U62">
    <cfRule type="expression" dxfId="950" priority="951" stopIfTrue="1">
      <formula>NOT(AD62)</formula>
    </cfRule>
  </conditionalFormatting>
  <conditionalFormatting sqref="U63">
    <cfRule type="expression" dxfId="949" priority="950" stopIfTrue="1">
      <formula>NOT(AD63)</formula>
    </cfRule>
  </conditionalFormatting>
  <conditionalFormatting sqref="U64">
    <cfRule type="expression" dxfId="948" priority="949" stopIfTrue="1">
      <formula>NOT(AD64)</formula>
    </cfRule>
  </conditionalFormatting>
  <conditionalFormatting sqref="U65">
    <cfRule type="expression" dxfId="947" priority="948" stopIfTrue="1">
      <formula>NOT(AD65)</formula>
    </cfRule>
  </conditionalFormatting>
  <conditionalFormatting sqref="U66">
    <cfRule type="expression" dxfId="946" priority="947" stopIfTrue="1">
      <formula>NOT(AD66)</formula>
    </cfRule>
  </conditionalFormatting>
  <conditionalFormatting sqref="U67">
    <cfRule type="expression" dxfId="945" priority="946" stopIfTrue="1">
      <formula>NOT(AD67)</formula>
    </cfRule>
  </conditionalFormatting>
  <conditionalFormatting sqref="U68">
    <cfRule type="expression" dxfId="944" priority="945" stopIfTrue="1">
      <formula>NOT(AD68)</formula>
    </cfRule>
  </conditionalFormatting>
  <conditionalFormatting sqref="U69">
    <cfRule type="expression" dxfId="943" priority="944" stopIfTrue="1">
      <formula>NOT(AD69)</formula>
    </cfRule>
  </conditionalFormatting>
  <conditionalFormatting sqref="U70">
    <cfRule type="expression" dxfId="942" priority="943" stopIfTrue="1">
      <formula>NOT(AD70)</formula>
    </cfRule>
  </conditionalFormatting>
  <conditionalFormatting sqref="U71">
    <cfRule type="expression" dxfId="941" priority="942" stopIfTrue="1">
      <formula>NOT(AD71)</formula>
    </cfRule>
  </conditionalFormatting>
  <conditionalFormatting sqref="U72">
    <cfRule type="expression" dxfId="940" priority="941" stopIfTrue="1">
      <formula>NOT(AD72)</formula>
    </cfRule>
  </conditionalFormatting>
  <conditionalFormatting sqref="U73">
    <cfRule type="expression" dxfId="939" priority="940" stopIfTrue="1">
      <formula>NOT(AD73)</formula>
    </cfRule>
  </conditionalFormatting>
  <conditionalFormatting sqref="U74">
    <cfRule type="expression" dxfId="938" priority="939" stopIfTrue="1">
      <formula>NOT(AD74)</formula>
    </cfRule>
  </conditionalFormatting>
  <conditionalFormatting sqref="U75">
    <cfRule type="expression" dxfId="937" priority="938" stopIfTrue="1">
      <formula>NOT(AD75)</formula>
    </cfRule>
  </conditionalFormatting>
  <conditionalFormatting sqref="U76">
    <cfRule type="expression" dxfId="936" priority="937" stopIfTrue="1">
      <formula>NOT(AD76)</formula>
    </cfRule>
  </conditionalFormatting>
  <conditionalFormatting sqref="U77">
    <cfRule type="expression" dxfId="935" priority="936" stopIfTrue="1">
      <formula>NOT(AD77)</formula>
    </cfRule>
  </conditionalFormatting>
  <conditionalFormatting sqref="U78">
    <cfRule type="expression" dxfId="934" priority="935" stopIfTrue="1">
      <formula>NOT(AD78)</formula>
    </cfRule>
  </conditionalFormatting>
  <conditionalFormatting sqref="U79">
    <cfRule type="expression" dxfId="933" priority="934" stopIfTrue="1">
      <formula>NOT(AD79)</formula>
    </cfRule>
  </conditionalFormatting>
  <conditionalFormatting sqref="U80">
    <cfRule type="expression" dxfId="932" priority="933" stopIfTrue="1">
      <formula>NOT(AD80)</formula>
    </cfRule>
  </conditionalFormatting>
  <conditionalFormatting sqref="U81">
    <cfRule type="expression" dxfId="931" priority="932" stopIfTrue="1">
      <formula>NOT(AD81)</formula>
    </cfRule>
  </conditionalFormatting>
  <conditionalFormatting sqref="U82">
    <cfRule type="expression" dxfId="930" priority="931" stopIfTrue="1">
      <formula>NOT(AD82)</formula>
    </cfRule>
  </conditionalFormatting>
  <conditionalFormatting sqref="U83">
    <cfRule type="expression" dxfId="929" priority="930" stopIfTrue="1">
      <formula>NOT(AD83)</formula>
    </cfRule>
  </conditionalFormatting>
  <conditionalFormatting sqref="U84">
    <cfRule type="expression" dxfId="928" priority="929" stopIfTrue="1">
      <formula>NOT(AD84)</formula>
    </cfRule>
  </conditionalFormatting>
  <conditionalFormatting sqref="U85">
    <cfRule type="expression" dxfId="927" priority="928" stopIfTrue="1">
      <formula>NOT(AD85)</formula>
    </cfRule>
  </conditionalFormatting>
  <conditionalFormatting sqref="U86">
    <cfRule type="expression" dxfId="926" priority="927" stopIfTrue="1">
      <formula>NOT(AD86)</formula>
    </cfRule>
  </conditionalFormatting>
  <conditionalFormatting sqref="U87">
    <cfRule type="expression" dxfId="925" priority="926" stopIfTrue="1">
      <formula>NOT(AD87)</formula>
    </cfRule>
  </conditionalFormatting>
  <conditionalFormatting sqref="U88">
    <cfRule type="expression" dxfId="924" priority="925" stopIfTrue="1">
      <formula>NOT(AD88)</formula>
    </cfRule>
  </conditionalFormatting>
  <conditionalFormatting sqref="U89">
    <cfRule type="expression" dxfId="923" priority="924" stopIfTrue="1">
      <formula>NOT(AD89)</formula>
    </cfRule>
  </conditionalFormatting>
  <conditionalFormatting sqref="U90">
    <cfRule type="expression" dxfId="922" priority="923" stopIfTrue="1">
      <formula>NOT(AD90)</formula>
    </cfRule>
  </conditionalFormatting>
  <conditionalFormatting sqref="U91">
    <cfRule type="expression" dxfId="921" priority="922" stopIfTrue="1">
      <formula>NOT(AD91)</formula>
    </cfRule>
  </conditionalFormatting>
  <conditionalFormatting sqref="U92">
    <cfRule type="expression" dxfId="920" priority="921" stopIfTrue="1">
      <formula>NOT(AD92)</formula>
    </cfRule>
  </conditionalFormatting>
  <conditionalFormatting sqref="U93">
    <cfRule type="expression" dxfId="919" priority="920" stopIfTrue="1">
      <formula>NOT(AD93)</formula>
    </cfRule>
  </conditionalFormatting>
  <conditionalFormatting sqref="U94">
    <cfRule type="expression" dxfId="918" priority="919" stopIfTrue="1">
      <formula>NOT(AD94)</formula>
    </cfRule>
  </conditionalFormatting>
  <conditionalFormatting sqref="U95">
    <cfRule type="expression" dxfId="917" priority="918" stopIfTrue="1">
      <formula>NOT(AD95)</formula>
    </cfRule>
  </conditionalFormatting>
  <conditionalFormatting sqref="U96">
    <cfRule type="expression" dxfId="916" priority="917" stopIfTrue="1">
      <formula>NOT(AD96)</formula>
    </cfRule>
  </conditionalFormatting>
  <conditionalFormatting sqref="U97">
    <cfRule type="expression" dxfId="915" priority="916" stopIfTrue="1">
      <formula>NOT(AD97)</formula>
    </cfRule>
  </conditionalFormatting>
  <conditionalFormatting sqref="U98">
    <cfRule type="expression" dxfId="914" priority="915" stopIfTrue="1">
      <formula>NOT(AD98)</formula>
    </cfRule>
  </conditionalFormatting>
  <conditionalFormatting sqref="U99">
    <cfRule type="expression" dxfId="913" priority="914" stopIfTrue="1">
      <formula>NOT(AD99)</formula>
    </cfRule>
  </conditionalFormatting>
  <conditionalFormatting sqref="U100">
    <cfRule type="expression" dxfId="912" priority="913" stopIfTrue="1">
      <formula>NOT(AD100)</formula>
    </cfRule>
  </conditionalFormatting>
  <conditionalFormatting sqref="U101">
    <cfRule type="expression" dxfId="911" priority="912" stopIfTrue="1">
      <formula>NOT(AD101)</formula>
    </cfRule>
  </conditionalFormatting>
  <conditionalFormatting sqref="U102">
    <cfRule type="expression" dxfId="910" priority="911" stopIfTrue="1">
      <formula>NOT(AD102)</formula>
    </cfRule>
  </conditionalFormatting>
  <conditionalFormatting sqref="U103">
    <cfRule type="expression" dxfId="909" priority="910" stopIfTrue="1">
      <formula>NOT(AD103)</formula>
    </cfRule>
  </conditionalFormatting>
  <conditionalFormatting sqref="U104">
    <cfRule type="expression" dxfId="908" priority="909" stopIfTrue="1">
      <formula>NOT(AD104)</formula>
    </cfRule>
  </conditionalFormatting>
  <conditionalFormatting sqref="U105">
    <cfRule type="expression" dxfId="907" priority="908" stopIfTrue="1">
      <formula>NOT(AD105)</formula>
    </cfRule>
  </conditionalFormatting>
  <conditionalFormatting sqref="U106">
    <cfRule type="expression" dxfId="906" priority="907" stopIfTrue="1">
      <formula>NOT(AD106)</formula>
    </cfRule>
  </conditionalFormatting>
  <conditionalFormatting sqref="U107">
    <cfRule type="expression" dxfId="905" priority="906" stopIfTrue="1">
      <formula>NOT(AD107)</formula>
    </cfRule>
  </conditionalFormatting>
  <conditionalFormatting sqref="U108">
    <cfRule type="expression" dxfId="904" priority="905" stopIfTrue="1">
      <formula>NOT(AD108)</formula>
    </cfRule>
  </conditionalFormatting>
  <conditionalFormatting sqref="U109">
    <cfRule type="expression" dxfId="903" priority="904" stopIfTrue="1">
      <formula>NOT(AD109)</formula>
    </cfRule>
  </conditionalFormatting>
  <conditionalFormatting sqref="U110">
    <cfRule type="expression" dxfId="902" priority="903" stopIfTrue="1">
      <formula>NOT(AD110)</formula>
    </cfRule>
  </conditionalFormatting>
  <conditionalFormatting sqref="U111">
    <cfRule type="expression" dxfId="901" priority="902" stopIfTrue="1">
      <formula>NOT(AD111)</formula>
    </cfRule>
  </conditionalFormatting>
  <conditionalFormatting sqref="U112">
    <cfRule type="expression" dxfId="900" priority="901" stopIfTrue="1">
      <formula>NOT(AD112)</formula>
    </cfRule>
  </conditionalFormatting>
  <conditionalFormatting sqref="U113">
    <cfRule type="expression" dxfId="899" priority="900" stopIfTrue="1">
      <formula>NOT(AD113)</formula>
    </cfRule>
  </conditionalFormatting>
  <conditionalFormatting sqref="U114">
    <cfRule type="expression" dxfId="898" priority="899" stopIfTrue="1">
      <formula>NOT(AD114)</formula>
    </cfRule>
  </conditionalFormatting>
  <conditionalFormatting sqref="U115">
    <cfRule type="expression" dxfId="897" priority="898" stopIfTrue="1">
      <formula>NOT(AD115)</formula>
    </cfRule>
  </conditionalFormatting>
  <conditionalFormatting sqref="U116">
    <cfRule type="expression" dxfId="896" priority="897" stopIfTrue="1">
      <formula>NOT(AD116)</formula>
    </cfRule>
  </conditionalFormatting>
  <conditionalFormatting sqref="U117">
    <cfRule type="expression" dxfId="895" priority="896" stopIfTrue="1">
      <formula>NOT(AD117)</formula>
    </cfRule>
  </conditionalFormatting>
  <conditionalFormatting sqref="U118">
    <cfRule type="expression" dxfId="894" priority="895" stopIfTrue="1">
      <formula>NOT(AD118)</formula>
    </cfRule>
  </conditionalFormatting>
  <conditionalFormatting sqref="U119">
    <cfRule type="expression" dxfId="893" priority="894" stopIfTrue="1">
      <formula>NOT(AD119)</formula>
    </cfRule>
  </conditionalFormatting>
  <conditionalFormatting sqref="U120">
    <cfRule type="expression" dxfId="892" priority="893" stopIfTrue="1">
      <formula>NOT(AD120)</formula>
    </cfRule>
  </conditionalFormatting>
  <conditionalFormatting sqref="U121">
    <cfRule type="expression" dxfId="891" priority="892" stopIfTrue="1">
      <formula>NOT(AD121)</formula>
    </cfRule>
  </conditionalFormatting>
  <conditionalFormatting sqref="U122">
    <cfRule type="expression" dxfId="890" priority="891" stopIfTrue="1">
      <formula>NOT(AD122)</formula>
    </cfRule>
  </conditionalFormatting>
  <conditionalFormatting sqref="U123">
    <cfRule type="expression" dxfId="889" priority="890" stopIfTrue="1">
      <formula>NOT(AD123)</formula>
    </cfRule>
  </conditionalFormatting>
  <conditionalFormatting sqref="U124">
    <cfRule type="expression" dxfId="888" priority="889" stopIfTrue="1">
      <formula>NOT(AD124)</formula>
    </cfRule>
  </conditionalFormatting>
  <conditionalFormatting sqref="U125">
    <cfRule type="expression" dxfId="887" priority="888" stopIfTrue="1">
      <formula>NOT(AD125)</formula>
    </cfRule>
  </conditionalFormatting>
  <conditionalFormatting sqref="U126">
    <cfRule type="expression" dxfId="886" priority="887" stopIfTrue="1">
      <formula>NOT(AD126)</formula>
    </cfRule>
  </conditionalFormatting>
  <conditionalFormatting sqref="U127">
    <cfRule type="expression" dxfId="885" priority="886" stopIfTrue="1">
      <formula>NOT(AD127)</formula>
    </cfRule>
  </conditionalFormatting>
  <conditionalFormatting sqref="U128">
    <cfRule type="expression" dxfId="884" priority="885" stopIfTrue="1">
      <formula>NOT(AD128)</formula>
    </cfRule>
  </conditionalFormatting>
  <conditionalFormatting sqref="U129">
    <cfRule type="expression" dxfId="883" priority="884" stopIfTrue="1">
      <formula>NOT(AD129)</formula>
    </cfRule>
  </conditionalFormatting>
  <conditionalFormatting sqref="U130">
    <cfRule type="expression" dxfId="882" priority="883" stopIfTrue="1">
      <formula>NOT(AD130)</formula>
    </cfRule>
  </conditionalFormatting>
  <conditionalFormatting sqref="U131">
    <cfRule type="expression" dxfId="881" priority="882" stopIfTrue="1">
      <formula>NOT(AD131)</formula>
    </cfRule>
  </conditionalFormatting>
  <conditionalFormatting sqref="U132">
    <cfRule type="expression" dxfId="880" priority="881" stopIfTrue="1">
      <formula>NOT(AD132)</formula>
    </cfRule>
  </conditionalFormatting>
  <conditionalFormatting sqref="U133">
    <cfRule type="expression" dxfId="879" priority="880" stopIfTrue="1">
      <formula>NOT(AD133)</formula>
    </cfRule>
  </conditionalFormatting>
  <conditionalFormatting sqref="U134">
    <cfRule type="expression" dxfId="878" priority="879" stopIfTrue="1">
      <formula>NOT(AD134)</formula>
    </cfRule>
  </conditionalFormatting>
  <conditionalFormatting sqref="U135">
    <cfRule type="expression" dxfId="877" priority="878" stopIfTrue="1">
      <formula>NOT(AD135)</formula>
    </cfRule>
  </conditionalFormatting>
  <conditionalFormatting sqref="U136">
    <cfRule type="expression" dxfId="876" priority="877" stopIfTrue="1">
      <formula>NOT(AD136)</formula>
    </cfRule>
  </conditionalFormatting>
  <conditionalFormatting sqref="U137">
    <cfRule type="expression" dxfId="875" priority="876" stopIfTrue="1">
      <formula>NOT(AD137)</formula>
    </cfRule>
  </conditionalFormatting>
  <conditionalFormatting sqref="U138">
    <cfRule type="expression" dxfId="874" priority="875" stopIfTrue="1">
      <formula>NOT(AD138)</formula>
    </cfRule>
  </conditionalFormatting>
  <conditionalFormatting sqref="U139">
    <cfRule type="expression" dxfId="873" priority="874" stopIfTrue="1">
      <formula>NOT(AD139)</formula>
    </cfRule>
  </conditionalFormatting>
  <conditionalFormatting sqref="U140">
    <cfRule type="expression" dxfId="872" priority="873" stopIfTrue="1">
      <formula>NOT(AD140)</formula>
    </cfRule>
  </conditionalFormatting>
  <conditionalFormatting sqref="U141">
    <cfRule type="expression" dxfId="871" priority="872" stopIfTrue="1">
      <formula>NOT(AD141)</formula>
    </cfRule>
  </conditionalFormatting>
  <conditionalFormatting sqref="U142">
    <cfRule type="expression" dxfId="870" priority="871" stopIfTrue="1">
      <formula>NOT(AD142)</formula>
    </cfRule>
  </conditionalFormatting>
  <conditionalFormatting sqref="U143">
    <cfRule type="expression" dxfId="869" priority="870" stopIfTrue="1">
      <formula>NOT(AD143)</formula>
    </cfRule>
  </conditionalFormatting>
  <conditionalFormatting sqref="U144">
    <cfRule type="expression" dxfId="868" priority="869" stopIfTrue="1">
      <formula>NOT(AD144)</formula>
    </cfRule>
  </conditionalFormatting>
  <conditionalFormatting sqref="U145">
    <cfRule type="expression" dxfId="867" priority="868" stopIfTrue="1">
      <formula>NOT(AD145)</formula>
    </cfRule>
  </conditionalFormatting>
  <conditionalFormatting sqref="U146">
    <cfRule type="expression" dxfId="866" priority="867" stopIfTrue="1">
      <formula>NOT(AD146)</formula>
    </cfRule>
  </conditionalFormatting>
  <conditionalFormatting sqref="U147">
    <cfRule type="expression" dxfId="865" priority="866" stopIfTrue="1">
      <formula>NOT(AD147)</formula>
    </cfRule>
  </conditionalFormatting>
  <conditionalFormatting sqref="U148">
    <cfRule type="expression" dxfId="864" priority="865" stopIfTrue="1">
      <formula>NOT(AD148)</formula>
    </cfRule>
  </conditionalFormatting>
  <conditionalFormatting sqref="U149">
    <cfRule type="expression" dxfId="863" priority="864" stopIfTrue="1">
      <formula>NOT(AD149)</formula>
    </cfRule>
  </conditionalFormatting>
  <conditionalFormatting sqref="U150">
    <cfRule type="expression" dxfId="862" priority="863" stopIfTrue="1">
      <formula>NOT(AD150)</formula>
    </cfRule>
  </conditionalFormatting>
  <conditionalFormatting sqref="U151">
    <cfRule type="expression" dxfId="861" priority="862" stopIfTrue="1">
      <formula>NOT(AD151)</formula>
    </cfRule>
  </conditionalFormatting>
  <conditionalFormatting sqref="U152">
    <cfRule type="expression" dxfId="860" priority="861" stopIfTrue="1">
      <formula>NOT(AD152)</formula>
    </cfRule>
  </conditionalFormatting>
  <conditionalFormatting sqref="U153">
    <cfRule type="expression" dxfId="859" priority="860" stopIfTrue="1">
      <formula>NOT(AD153)</formula>
    </cfRule>
  </conditionalFormatting>
  <conditionalFormatting sqref="U154">
    <cfRule type="expression" dxfId="858" priority="859" stopIfTrue="1">
      <formula>NOT(AD154)</formula>
    </cfRule>
  </conditionalFormatting>
  <conditionalFormatting sqref="U155">
    <cfRule type="expression" dxfId="857" priority="858" stopIfTrue="1">
      <formula>NOT(AD155)</formula>
    </cfRule>
  </conditionalFormatting>
  <conditionalFormatting sqref="U156">
    <cfRule type="expression" dxfId="856" priority="857" stopIfTrue="1">
      <formula>NOT(AD156)</formula>
    </cfRule>
  </conditionalFormatting>
  <conditionalFormatting sqref="U157">
    <cfRule type="expression" dxfId="855" priority="856" stopIfTrue="1">
      <formula>NOT(AD157)</formula>
    </cfRule>
  </conditionalFormatting>
  <conditionalFormatting sqref="U158">
    <cfRule type="expression" dxfId="854" priority="855" stopIfTrue="1">
      <formula>NOT(AD158)</formula>
    </cfRule>
  </conditionalFormatting>
  <conditionalFormatting sqref="U159">
    <cfRule type="expression" dxfId="853" priority="854" stopIfTrue="1">
      <formula>NOT(AD159)</formula>
    </cfRule>
  </conditionalFormatting>
  <conditionalFormatting sqref="U160">
    <cfRule type="expression" dxfId="852" priority="853" stopIfTrue="1">
      <formula>NOT(AD160)</formula>
    </cfRule>
  </conditionalFormatting>
  <conditionalFormatting sqref="U161">
    <cfRule type="expression" dxfId="851" priority="852" stopIfTrue="1">
      <formula>NOT(AD161)</formula>
    </cfRule>
  </conditionalFormatting>
  <conditionalFormatting sqref="U162">
    <cfRule type="expression" dxfId="850" priority="851" stopIfTrue="1">
      <formula>NOT(AD162)</formula>
    </cfRule>
  </conditionalFormatting>
  <conditionalFormatting sqref="U163">
    <cfRule type="expression" dxfId="849" priority="850" stopIfTrue="1">
      <formula>NOT(AD163)</formula>
    </cfRule>
  </conditionalFormatting>
  <conditionalFormatting sqref="U164">
    <cfRule type="expression" dxfId="848" priority="849" stopIfTrue="1">
      <formula>NOT(AD164)</formula>
    </cfRule>
  </conditionalFormatting>
  <conditionalFormatting sqref="U165">
    <cfRule type="expression" dxfId="847" priority="848" stopIfTrue="1">
      <formula>NOT(AD165)</formula>
    </cfRule>
  </conditionalFormatting>
  <conditionalFormatting sqref="U166">
    <cfRule type="expression" dxfId="846" priority="847" stopIfTrue="1">
      <formula>NOT(AD166)</formula>
    </cfRule>
  </conditionalFormatting>
  <conditionalFormatting sqref="U167">
    <cfRule type="expression" dxfId="845" priority="846" stopIfTrue="1">
      <formula>NOT(AD167)</formula>
    </cfRule>
  </conditionalFormatting>
  <conditionalFormatting sqref="U168">
    <cfRule type="expression" dxfId="844" priority="845" stopIfTrue="1">
      <formula>NOT(AD168)</formula>
    </cfRule>
  </conditionalFormatting>
  <conditionalFormatting sqref="U169">
    <cfRule type="expression" dxfId="843" priority="844" stopIfTrue="1">
      <formula>NOT(AD169)</formula>
    </cfRule>
  </conditionalFormatting>
  <conditionalFormatting sqref="U170">
    <cfRule type="expression" dxfId="842" priority="843" stopIfTrue="1">
      <formula>NOT(AD170)</formula>
    </cfRule>
  </conditionalFormatting>
  <conditionalFormatting sqref="U171">
    <cfRule type="expression" dxfId="841" priority="842" stopIfTrue="1">
      <formula>NOT(AD171)</formula>
    </cfRule>
  </conditionalFormatting>
  <conditionalFormatting sqref="U172">
    <cfRule type="expression" dxfId="840" priority="841" stopIfTrue="1">
      <formula>NOT(AD172)</formula>
    </cfRule>
  </conditionalFormatting>
  <conditionalFormatting sqref="U173">
    <cfRule type="expression" dxfId="839" priority="840" stopIfTrue="1">
      <formula>NOT(AD173)</formula>
    </cfRule>
  </conditionalFormatting>
  <conditionalFormatting sqref="U174">
    <cfRule type="expression" dxfId="838" priority="839" stopIfTrue="1">
      <formula>NOT(AD174)</formula>
    </cfRule>
  </conditionalFormatting>
  <conditionalFormatting sqref="U175">
    <cfRule type="expression" dxfId="837" priority="838" stopIfTrue="1">
      <formula>NOT(AD175)</formula>
    </cfRule>
  </conditionalFormatting>
  <conditionalFormatting sqref="U176">
    <cfRule type="expression" dxfId="836" priority="837" stopIfTrue="1">
      <formula>NOT(AD176)</formula>
    </cfRule>
  </conditionalFormatting>
  <conditionalFormatting sqref="U177">
    <cfRule type="expression" dxfId="835" priority="836" stopIfTrue="1">
      <formula>NOT(AD177)</formula>
    </cfRule>
  </conditionalFormatting>
  <conditionalFormatting sqref="U178">
    <cfRule type="expression" dxfId="834" priority="835" stopIfTrue="1">
      <formula>NOT(AD178)</formula>
    </cfRule>
  </conditionalFormatting>
  <conditionalFormatting sqref="U179">
    <cfRule type="expression" dxfId="833" priority="834" stopIfTrue="1">
      <formula>NOT(AD179)</formula>
    </cfRule>
  </conditionalFormatting>
  <conditionalFormatting sqref="U180">
    <cfRule type="expression" dxfId="832" priority="833" stopIfTrue="1">
      <formula>NOT(AD180)</formula>
    </cfRule>
  </conditionalFormatting>
  <conditionalFormatting sqref="U181">
    <cfRule type="expression" dxfId="831" priority="832" stopIfTrue="1">
      <formula>NOT(AD181)</formula>
    </cfRule>
  </conditionalFormatting>
  <conditionalFormatting sqref="U182">
    <cfRule type="expression" dxfId="830" priority="831" stopIfTrue="1">
      <formula>NOT(AD182)</formula>
    </cfRule>
  </conditionalFormatting>
  <conditionalFormatting sqref="U183">
    <cfRule type="expression" dxfId="829" priority="830" stopIfTrue="1">
      <formula>NOT(AD183)</formula>
    </cfRule>
  </conditionalFormatting>
  <conditionalFormatting sqref="U184">
    <cfRule type="expression" dxfId="828" priority="829" stopIfTrue="1">
      <formula>NOT(AD184)</formula>
    </cfRule>
  </conditionalFormatting>
  <conditionalFormatting sqref="U185">
    <cfRule type="expression" dxfId="827" priority="828" stopIfTrue="1">
      <formula>NOT(AD185)</formula>
    </cfRule>
  </conditionalFormatting>
  <conditionalFormatting sqref="U186">
    <cfRule type="expression" dxfId="826" priority="827" stopIfTrue="1">
      <formula>NOT(AD186)</formula>
    </cfRule>
  </conditionalFormatting>
  <conditionalFormatting sqref="U187">
    <cfRule type="expression" dxfId="825" priority="826" stopIfTrue="1">
      <formula>NOT(AD187)</formula>
    </cfRule>
  </conditionalFormatting>
  <conditionalFormatting sqref="U188">
    <cfRule type="expression" dxfId="824" priority="825" stopIfTrue="1">
      <formula>NOT(AD188)</formula>
    </cfRule>
  </conditionalFormatting>
  <conditionalFormatting sqref="U189">
    <cfRule type="expression" dxfId="823" priority="824" stopIfTrue="1">
      <formula>NOT(AD189)</formula>
    </cfRule>
  </conditionalFormatting>
  <conditionalFormatting sqref="U190">
    <cfRule type="expression" dxfId="822" priority="823" stopIfTrue="1">
      <formula>NOT(AD190)</formula>
    </cfRule>
  </conditionalFormatting>
  <conditionalFormatting sqref="U191">
    <cfRule type="expression" dxfId="821" priority="822" stopIfTrue="1">
      <formula>NOT(AD191)</formula>
    </cfRule>
  </conditionalFormatting>
  <conditionalFormatting sqref="U192">
    <cfRule type="expression" dxfId="820" priority="821" stopIfTrue="1">
      <formula>NOT(AD192)</formula>
    </cfRule>
  </conditionalFormatting>
  <conditionalFormatting sqref="U193">
    <cfRule type="expression" dxfId="819" priority="820" stopIfTrue="1">
      <formula>NOT(AD193)</formula>
    </cfRule>
  </conditionalFormatting>
  <conditionalFormatting sqref="U194">
    <cfRule type="expression" dxfId="818" priority="819" stopIfTrue="1">
      <formula>NOT(AD194)</formula>
    </cfRule>
  </conditionalFormatting>
  <conditionalFormatting sqref="U195">
    <cfRule type="expression" dxfId="817" priority="818" stopIfTrue="1">
      <formula>NOT(AD195)</formula>
    </cfRule>
  </conditionalFormatting>
  <conditionalFormatting sqref="U196">
    <cfRule type="expression" dxfId="816" priority="817" stopIfTrue="1">
      <formula>NOT(AD196)</formula>
    </cfRule>
  </conditionalFormatting>
  <conditionalFormatting sqref="U197">
    <cfRule type="expression" dxfId="815" priority="816" stopIfTrue="1">
      <formula>NOT(AD197)</formula>
    </cfRule>
  </conditionalFormatting>
  <conditionalFormatting sqref="U198">
    <cfRule type="expression" dxfId="814" priority="815" stopIfTrue="1">
      <formula>NOT(AD198)</formula>
    </cfRule>
  </conditionalFormatting>
  <conditionalFormatting sqref="U199">
    <cfRule type="expression" dxfId="813" priority="814" stopIfTrue="1">
      <formula>NOT(AD199)</formula>
    </cfRule>
  </conditionalFormatting>
  <conditionalFormatting sqref="U200">
    <cfRule type="expression" dxfId="812" priority="813" stopIfTrue="1">
      <formula>NOT(AD200)</formula>
    </cfRule>
  </conditionalFormatting>
  <conditionalFormatting sqref="U201">
    <cfRule type="expression" dxfId="811" priority="812" stopIfTrue="1">
      <formula>NOT(AD201)</formula>
    </cfRule>
  </conditionalFormatting>
  <conditionalFormatting sqref="U202">
    <cfRule type="expression" dxfId="810" priority="811" stopIfTrue="1">
      <formula>NOT(AD202)</formula>
    </cfRule>
  </conditionalFormatting>
  <conditionalFormatting sqref="U203">
    <cfRule type="expression" dxfId="809" priority="810" stopIfTrue="1">
      <formula>NOT(AD203)</formula>
    </cfRule>
  </conditionalFormatting>
  <conditionalFormatting sqref="U204">
    <cfRule type="expression" dxfId="808" priority="809" stopIfTrue="1">
      <formula>NOT(AD204)</formula>
    </cfRule>
  </conditionalFormatting>
  <conditionalFormatting sqref="U205">
    <cfRule type="expression" dxfId="807" priority="808" stopIfTrue="1">
      <formula>NOT(AD205)</formula>
    </cfRule>
  </conditionalFormatting>
  <conditionalFormatting sqref="U206">
    <cfRule type="expression" dxfId="806" priority="807" stopIfTrue="1">
      <formula>NOT(AD206)</formula>
    </cfRule>
  </conditionalFormatting>
  <conditionalFormatting sqref="U207">
    <cfRule type="expression" dxfId="805" priority="806" stopIfTrue="1">
      <formula>NOT(AD207)</formula>
    </cfRule>
  </conditionalFormatting>
  <conditionalFormatting sqref="U208">
    <cfRule type="expression" dxfId="804" priority="805" stopIfTrue="1">
      <formula>NOT(AD208)</formula>
    </cfRule>
  </conditionalFormatting>
  <conditionalFormatting sqref="U209">
    <cfRule type="expression" dxfId="803" priority="804" stopIfTrue="1">
      <formula>NOT(AD209)</formula>
    </cfRule>
  </conditionalFormatting>
  <conditionalFormatting sqref="U210">
    <cfRule type="expression" dxfId="802" priority="803" stopIfTrue="1">
      <formula>NOT(AD210)</formula>
    </cfRule>
  </conditionalFormatting>
  <conditionalFormatting sqref="U211">
    <cfRule type="expression" dxfId="801" priority="802" stopIfTrue="1">
      <formula>NOT(AD211)</formula>
    </cfRule>
  </conditionalFormatting>
  <conditionalFormatting sqref="U212">
    <cfRule type="expression" dxfId="800" priority="801" stopIfTrue="1">
      <formula>NOT(AD212)</formula>
    </cfRule>
  </conditionalFormatting>
  <conditionalFormatting sqref="U213">
    <cfRule type="expression" dxfId="799" priority="800" stopIfTrue="1">
      <formula>NOT(AD213)</formula>
    </cfRule>
  </conditionalFormatting>
  <conditionalFormatting sqref="U214">
    <cfRule type="expression" dxfId="798" priority="799" stopIfTrue="1">
      <formula>NOT(AD214)</formula>
    </cfRule>
  </conditionalFormatting>
  <conditionalFormatting sqref="U215">
    <cfRule type="expression" dxfId="797" priority="798" stopIfTrue="1">
      <formula>NOT(AD215)</formula>
    </cfRule>
  </conditionalFormatting>
  <conditionalFormatting sqref="U216">
    <cfRule type="expression" dxfId="796" priority="797" stopIfTrue="1">
      <formula>NOT(AD216)</formula>
    </cfRule>
  </conditionalFormatting>
  <conditionalFormatting sqref="U217">
    <cfRule type="expression" dxfId="795" priority="796" stopIfTrue="1">
      <formula>NOT(AD217)</formula>
    </cfRule>
  </conditionalFormatting>
  <conditionalFormatting sqref="U218">
    <cfRule type="expression" dxfId="794" priority="795" stopIfTrue="1">
      <formula>NOT(AD218)</formula>
    </cfRule>
  </conditionalFormatting>
  <conditionalFormatting sqref="U219">
    <cfRule type="expression" dxfId="793" priority="794" stopIfTrue="1">
      <formula>NOT(AD219)</formula>
    </cfRule>
  </conditionalFormatting>
  <conditionalFormatting sqref="U220">
    <cfRule type="expression" dxfId="792" priority="793" stopIfTrue="1">
      <formula>NOT(AD220)</formula>
    </cfRule>
  </conditionalFormatting>
  <conditionalFormatting sqref="U221">
    <cfRule type="expression" dxfId="791" priority="792" stopIfTrue="1">
      <formula>NOT(AD221)</formula>
    </cfRule>
  </conditionalFormatting>
  <conditionalFormatting sqref="U222">
    <cfRule type="expression" dxfId="790" priority="791" stopIfTrue="1">
      <formula>NOT(AD222)</formula>
    </cfRule>
  </conditionalFormatting>
  <conditionalFormatting sqref="U223">
    <cfRule type="expression" dxfId="789" priority="790" stopIfTrue="1">
      <formula>NOT(AD223)</formula>
    </cfRule>
  </conditionalFormatting>
  <conditionalFormatting sqref="U224">
    <cfRule type="expression" dxfId="788" priority="789" stopIfTrue="1">
      <formula>NOT(AD224)</formula>
    </cfRule>
  </conditionalFormatting>
  <conditionalFormatting sqref="U225">
    <cfRule type="expression" dxfId="787" priority="788" stopIfTrue="1">
      <formula>NOT(AD225)</formula>
    </cfRule>
  </conditionalFormatting>
  <conditionalFormatting sqref="U226">
    <cfRule type="expression" dxfId="786" priority="787" stopIfTrue="1">
      <formula>NOT(AD226)</formula>
    </cfRule>
  </conditionalFormatting>
  <conditionalFormatting sqref="U227">
    <cfRule type="expression" dxfId="785" priority="786" stopIfTrue="1">
      <formula>NOT(AD227)</formula>
    </cfRule>
  </conditionalFormatting>
  <conditionalFormatting sqref="U228">
    <cfRule type="expression" dxfId="784" priority="785" stopIfTrue="1">
      <formula>NOT(AD228)</formula>
    </cfRule>
  </conditionalFormatting>
  <conditionalFormatting sqref="U229">
    <cfRule type="expression" dxfId="783" priority="784" stopIfTrue="1">
      <formula>NOT(AD229)</formula>
    </cfRule>
  </conditionalFormatting>
  <conditionalFormatting sqref="U230">
    <cfRule type="expression" dxfId="782" priority="783" stopIfTrue="1">
      <formula>NOT(AD230)</formula>
    </cfRule>
  </conditionalFormatting>
  <conditionalFormatting sqref="U231">
    <cfRule type="expression" dxfId="781" priority="782" stopIfTrue="1">
      <formula>NOT(AD231)</formula>
    </cfRule>
  </conditionalFormatting>
  <conditionalFormatting sqref="U232">
    <cfRule type="expression" dxfId="780" priority="781" stopIfTrue="1">
      <formula>NOT(AD232)</formula>
    </cfRule>
  </conditionalFormatting>
  <conditionalFormatting sqref="U233">
    <cfRule type="expression" dxfId="779" priority="780" stopIfTrue="1">
      <formula>NOT(AD233)</formula>
    </cfRule>
  </conditionalFormatting>
  <conditionalFormatting sqref="U234">
    <cfRule type="expression" dxfId="778" priority="779" stopIfTrue="1">
      <formula>NOT(AD234)</formula>
    </cfRule>
  </conditionalFormatting>
  <conditionalFormatting sqref="U235">
    <cfRule type="expression" dxfId="777" priority="778" stopIfTrue="1">
      <formula>NOT(AD235)</formula>
    </cfRule>
  </conditionalFormatting>
  <conditionalFormatting sqref="U236">
    <cfRule type="expression" dxfId="776" priority="777" stopIfTrue="1">
      <formula>NOT(AD236)</formula>
    </cfRule>
  </conditionalFormatting>
  <conditionalFormatting sqref="U237">
    <cfRule type="expression" dxfId="775" priority="776" stopIfTrue="1">
      <formula>NOT(AD237)</formula>
    </cfRule>
  </conditionalFormatting>
  <conditionalFormatting sqref="U238">
    <cfRule type="expression" dxfId="774" priority="775" stopIfTrue="1">
      <formula>NOT(AD238)</formula>
    </cfRule>
  </conditionalFormatting>
  <conditionalFormatting sqref="U239">
    <cfRule type="expression" dxfId="773" priority="774" stopIfTrue="1">
      <formula>NOT(AD239)</formula>
    </cfRule>
  </conditionalFormatting>
  <conditionalFormatting sqref="U240">
    <cfRule type="expression" dxfId="772" priority="773" stopIfTrue="1">
      <formula>NOT(AD240)</formula>
    </cfRule>
  </conditionalFormatting>
  <conditionalFormatting sqref="U241">
    <cfRule type="expression" dxfId="771" priority="772" stopIfTrue="1">
      <formula>NOT(AD241)</formula>
    </cfRule>
  </conditionalFormatting>
  <conditionalFormatting sqref="U242">
    <cfRule type="expression" dxfId="770" priority="771" stopIfTrue="1">
      <formula>NOT(AD242)</formula>
    </cfRule>
  </conditionalFormatting>
  <conditionalFormatting sqref="U243">
    <cfRule type="expression" dxfId="769" priority="770" stopIfTrue="1">
      <formula>NOT(AD243)</formula>
    </cfRule>
  </conditionalFormatting>
  <conditionalFormatting sqref="U244">
    <cfRule type="expression" dxfId="768" priority="769" stopIfTrue="1">
      <formula>NOT(AD244)</formula>
    </cfRule>
  </conditionalFormatting>
  <conditionalFormatting sqref="U245">
    <cfRule type="expression" dxfId="767" priority="768" stopIfTrue="1">
      <formula>NOT(AD245)</formula>
    </cfRule>
  </conditionalFormatting>
  <conditionalFormatting sqref="U246">
    <cfRule type="expression" dxfId="766" priority="767" stopIfTrue="1">
      <formula>NOT(AD246)</formula>
    </cfRule>
  </conditionalFormatting>
  <conditionalFormatting sqref="U247">
    <cfRule type="expression" dxfId="765" priority="766" stopIfTrue="1">
      <formula>NOT(AD247)</formula>
    </cfRule>
  </conditionalFormatting>
  <conditionalFormatting sqref="U248">
    <cfRule type="expression" dxfId="764" priority="765" stopIfTrue="1">
      <formula>NOT(AD248)</formula>
    </cfRule>
  </conditionalFormatting>
  <conditionalFormatting sqref="U249">
    <cfRule type="expression" dxfId="763" priority="764" stopIfTrue="1">
      <formula>NOT(AD249)</formula>
    </cfRule>
  </conditionalFormatting>
  <conditionalFormatting sqref="U250">
    <cfRule type="expression" dxfId="762" priority="763" stopIfTrue="1">
      <formula>NOT(AD250)</formula>
    </cfRule>
  </conditionalFormatting>
  <conditionalFormatting sqref="U251">
    <cfRule type="expression" dxfId="761" priority="762" stopIfTrue="1">
      <formula>NOT(AD251)</formula>
    </cfRule>
  </conditionalFormatting>
  <conditionalFormatting sqref="U252">
    <cfRule type="expression" dxfId="760" priority="761" stopIfTrue="1">
      <formula>NOT(AD252)</formula>
    </cfRule>
  </conditionalFormatting>
  <conditionalFormatting sqref="U253">
    <cfRule type="expression" dxfId="759" priority="760" stopIfTrue="1">
      <formula>NOT(AD253)</formula>
    </cfRule>
  </conditionalFormatting>
  <conditionalFormatting sqref="U254">
    <cfRule type="expression" dxfId="758" priority="759" stopIfTrue="1">
      <formula>NOT(AD254)</formula>
    </cfRule>
  </conditionalFormatting>
  <conditionalFormatting sqref="U255">
    <cfRule type="expression" dxfId="757" priority="758" stopIfTrue="1">
      <formula>NOT(AD255)</formula>
    </cfRule>
  </conditionalFormatting>
  <conditionalFormatting sqref="U256">
    <cfRule type="expression" dxfId="756" priority="757" stopIfTrue="1">
      <formula>NOT(AD256)</formula>
    </cfRule>
  </conditionalFormatting>
  <conditionalFormatting sqref="U257">
    <cfRule type="expression" dxfId="755" priority="756" stopIfTrue="1">
      <formula>NOT(AD257)</formula>
    </cfRule>
  </conditionalFormatting>
  <conditionalFormatting sqref="U258">
    <cfRule type="expression" dxfId="754" priority="755" stopIfTrue="1">
      <formula>NOT(AD258)</formula>
    </cfRule>
  </conditionalFormatting>
  <conditionalFormatting sqref="U259">
    <cfRule type="expression" dxfId="753" priority="754" stopIfTrue="1">
      <formula>NOT(AD259)</formula>
    </cfRule>
  </conditionalFormatting>
  <conditionalFormatting sqref="U260">
    <cfRule type="expression" dxfId="752" priority="753" stopIfTrue="1">
      <formula>NOT(AD260)</formula>
    </cfRule>
  </conditionalFormatting>
  <conditionalFormatting sqref="U261">
    <cfRule type="expression" dxfId="751" priority="752" stopIfTrue="1">
      <formula>NOT(AD261)</formula>
    </cfRule>
  </conditionalFormatting>
  <conditionalFormatting sqref="U262">
    <cfRule type="expression" dxfId="750" priority="751" stopIfTrue="1">
      <formula>NOT(AD262)</formula>
    </cfRule>
  </conditionalFormatting>
  <conditionalFormatting sqref="U263">
    <cfRule type="expression" dxfId="749" priority="750" stopIfTrue="1">
      <formula>NOT(AD263)</formula>
    </cfRule>
  </conditionalFormatting>
  <conditionalFormatting sqref="U264">
    <cfRule type="expression" dxfId="748" priority="749" stopIfTrue="1">
      <formula>NOT(AD264)</formula>
    </cfRule>
  </conditionalFormatting>
  <conditionalFormatting sqref="U265">
    <cfRule type="expression" dxfId="747" priority="748" stopIfTrue="1">
      <formula>NOT(AD265)</formula>
    </cfRule>
  </conditionalFormatting>
  <conditionalFormatting sqref="U266">
    <cfRule type="expression" dxfId="746" priority="747" stopIfTrue="1">
      <formula>NOT(AD266)</formula>
    </cfRule>
  </conditionalFormatting>
  <conditionalFormatting sqref="U267">
    <cfRule type="expression" dxfId="745" priority="746" stopIfTrue="1">
      <formula>NOT(AD267)</formula>
    </cfRule>
  </conditionalFormatting>
  <conditionalFormatting sqref="U268">
    <cfRule type="expression" dxfId="744" priority="745" stopIfTrue="1">
      <formula>NOT(AD268)</formula>
    </cfRule>
  </conditionalFormatting>
  <conditionalFormatting sqref="U269">
    <cfRule type="expression" dxfId="743" priority="744" stopIfTrue="1">
      <formula>NOT(AD269)</formula>
    </cfRule>
  </conditionalFormatting>
  <conditionalFormatting sqref="U270">
    <cfRule type="expression" dxfId="742" priority="743" stopIfTrue="1">
      <formula>NOT(AD270)</formula>
    </cfRule>
  </conditionalFormatting>
  <conditionalFormatting sqref="U271">
    <cfRule type="expression" dxfId="741" priority="742" stopIfTrue="1">
      <formula>NOT(AD271)</formula>
    </cfRule>
  </conditionalFormatting>
  <conditionalFormatting sqref="U272">
    <cfRule type="expression" dxfId="740" priority="741" stopIfTrue="1">
      <formula>NOT(AD272)</formula>
    </cfRule>
  </conditionalFormatting>
  <conditionalFormatting sqref="U273">
    <cfRule type="expression" dxfId="739" priority="740" stopIfTrue="1">
      <formula>NOT(AD273)</formula>
    </cfRule>
  </conditionalFormatting>
  <conditionalFormatting sqref="U274">
    <cfRule type="expression" dxfId="738" priority="739" stopIfTrue="1">
      <formula>NOT(AD274)</formula>
    </cfRule>
  </conditionalFormatting>
  <conditionalFormatting sqref="U275">
    <cfRule type="expression" dxfId="737" priority="738" stopIfTrue="1">
      <formula>NOT(AD275)</formula>
    </cfRule>
  </conditionalFormatting>
  <conditionalFormatting sqref="U276">
    <cfRule type="expression" dxfId="736" priority="737" stopIfTrue="1">
      <formula>NOT(AD276)</formula>
    </cfRule>
  </conditionalFormatting>
  <conditionalFormatting sqref="U277">
    <cfRule type="expression" dxfId="735" priority="736" stopIfTrue="1">
      <formula>NOT(AD277)</formula>
    </cfRule>
  </conditionalFormatting>
  <conditionalFormatting sqref="U278">
    <cfRule type="expression" dxfId="734" priority="735" stopIfTrue="1">
      <formula>NOT(AD278)</formula>
    </cfRule>
  </conditionalFormatting>
  <conditionalFormatting sqref="U279">
    <cfRule type="expression" dxfId="733" priority="734" stopIfTrue="1">
      <formula>NOT(AD279)</formula>
    </cfRule>
  </conditionalFormatting>
  <conditionalFormatting sqref="U280">
    <cfRule type="expression" dxfId="732" priority="733" stopIfTrue="1">
      <formula>NOT(AD280)</formula>
    </cfRule>
  </conditionalFormatting>
  <conditionalFormatting sqref="U281">
    <cfRule type="expression" dxfId="731" priority="732" stopIfTrue="1">
      <formula>NOT(AD281)</formula>
    </cfRule>
  </conditionalFormatting>
  <conditionalFormatting sqref="U282">
    <cfRule type="expression" dxfId="730" priority="731" stopIfTrue="1">
      <formula>NOT(AD282)</formula>
    </cfRule>
  </conditionalFormatting>
  <conditionalFormatting sqref="U283">
    <cfRule type="expression" dxfId="729" priority="730" stopIfTrue="1">
      <formula>NOT(AD283)</formula>
    </cfRule>
  </conditionalFormatting>
  <conditionalFormatting sqref="U284">
    <cfRule type="expression" dxfId="728" priority="729" stopIfTrue="1">
      <formula>NOT(AD284)</formula>
    </cfRule>
  </conditionalFormatting>
  <conditionalFormatting sqref="U285">
    <cfRule type="expression" dxfId="727" priority="728" stopIfTrue="1">
      <formula>NOT(AD285)</formula>
    </cfRule>
  </conditionalFormatting>
  <conditionalFormatting sqref="U286">
    <cfRule type="expression" dxfId="726" priority="727" stopIfTrue="1">
      <formula>NOT(AD286)</formula>
    </cfRule>
  </conditionalFormatting>
  <conditionalFormatting sqref="U287">
    <cfRule type="expression" dxfId="725" priority="726" stopIfTrue="1">
      <formula>NOT(AD287)</formula>
    </cfRule>
  </conditionalFormatting>
  <conditionalFormatting sqref="U288">
    <cfRule type="expression" dxfId="724" priority="725" stopIfTrue="1">
      <formula>NOT(AD288)</formula>
    </cfRule>
  </conditionalFormatting>
  <conditionalFormatting sqref="U289">
    <cfRule type="expression" dxfId="723" priority="724" stopIfTrue="1">
      <formula>NOT(AD289)</formula>
    </cfRule>
  </conditionalFormatting>
  <conditionalFormatting sqref="U290">
    <cfRule type="expression" dxfId="722" priority="723" stopIfTrue="1">
      <formula>NOT(AD290)</formula>
    </cfRule>
  </conditionalFormatting>
  <conditionalFormatting sqref="U291">
    <cfRule type="expression" dxfId="721" priority="722" stopIfTrue="1">
      <formula>NOT(AD291)</formula>
    </cfRule>
  </conditionalFormatting>
  <conditionalFormatting sqref="U292">
    <cfRule type="expression" dxfId="720" priority="721" stopIfTrue="1">
      <formula>NOT(AD292)</formula>
    </cfRule>
  </conditionalFormatting>
  <conditionalFormatting sqref="U293">
    <cfRule type="expression" dxfId="719" priority="720" stopIfTrue="1">
      <formula>NOT(AD293)</formula>
    </cfRule>
  </conditionalFormatting>
  <conditionalFormatting sqref="U294">
    <cfRule type="expression" dxfId="718" priority="719" stopIfTrue="1">
      <formula>NOT(AD294)</formula>
    </cfRule>
  </conditionalFormatting>
  <conditionalFormatting sqref="U295">
    <cfRule type="expression" dxfId="717" priority="718" stopIfTrue="1">
      <formula>NOT(AD295)</formula>
    </cfRule>
  </conditionalFormatting>
  <conditionalFormatting sqref="U296">
    <cfRule type="expression" dxfId="716" priority="717" stopIfTrue="1">
      <formula>NOT(AD296)</formula>
    </cfRule>
  </conditionalFormatting>
  <conditionalFormatting sqref="U297">
    <cfRule type="expression" dxfId="715" priority="716" stopIfTrue="1">
      <formula>NOT(AD297)</formula>
    </cfRule>
  </conditionalFormatting>
  <conditionalFormatting sqref="U298">
    <cfRule type="expression" dxfId="714" priority="715" stopIfTrue="1">
      <formula>NOT(AD298)</formula>
    </cfRule>
  </conditionalFormatting>
  <conditionalFormatting sqref="U299">
    <cfRule type="expression" dxfId="713" priority="714" stopIfTrue="1">
      <formula>NOT(AD299)</formula>
    </cfRule>
  </conditionalFormatting>
  <conditionalFormatting sqref="U300">
    <cfRule type="expression" dxfId="712" priority="713" stopIfTrue="1">
      <formula>NOT(AD300)</formula>
    </cfRule>
  </conditionalFormatting>
  <conditionalFormatting sqref="U301">
    <cfRule type="expression" dxfId="711" priority="712" stopIfTrue="1">
      <formula>NOT(AD301)</formula>
    </cfRule>
  </conditionalFormatting>
  <conditionalFormatting sqref="U302">
    <cfRule type="expression" dxfId="710" priority="711" stopIfTrue="1">
      <formula>NOT(AD302)</formula>
    </cfRule>
  </conditionalFormatting>
  <conditionalFormatting sqref="U303">
    <cfRule type="expression" dxfId="709" priority="710" stopIfTrue="1">
      <formula>NOT(AD303)</formula>
    </cfRule>
  </conditionalFormatting>
  <conditionalFormatting sqref="U304">
    <cfRule type="expression" dxfId="708" priority="709" stopIfTrue="1">
      <formula>NOT(AD304)</formula>
    </cfRule>
  </conditionalFormatting>
  <conditionalFormatting sqref="U305">
    <cfRule type="expression" dxfId="707" priority="708" stopIfTrue="1">
      <formula>NOT(AD305)</formula>
    </cfRule>
  </conditionalFormatting>
  <conditionalFormatting sqref="U306">
    <cfRule type="expression" dxfId="706" priority="707" stopIfTrue="1">
      <formula>NOT(AD306)</formula>
    </cfRule>
  </conditionalFormatting>
  <conditionalFormatting sqref="U307">
    <cfRule type="expression" dxfId="705" priority="706" stopIfTrue="1">
      <formula>NOT(AD307)</formula>
    </cfRule>
  </conditionalFormatting>
  <conditionalFormatting sqref="U308">
    <cfRule type="expression" dxfId="704" priority="705" stopIfTrue="1">
      <formula>NOT(AD308)</formula>
    </cfRule>
  </conditionalFormatting>
  <conditionalFormatting sqref="U309">
    <cfRule type="expression" dxfId="703" priority="704" stopIfTrue="1">
      <formula>NOT(AD309)</formula>
    </cfRule>
  </conditionalFormatting>
  <conditionalFormatting sqref="U310">
    <cfRule type="expression" dxfId="702" priority="703" stopIfTrue="1">
      <formula>NOT(AD310)</formula>
    </cfRule>
  </conditionalFormatting>
  <conditionalFormatting sqref="U311">
    <cfRule type="expression" dxfId="701" priority="702" stopIfTrue="1">
      <formula>NOT(AD311)</formula>
    </cfRule>
  </conditionalFormatting>
  <conditionalFormatting sqref="U312">
    <cfRule type="expression" dxfId="700" priority="701" stopIfTrue="1">
      <formula>NOT(AD312)</formula>
    </cfRule>
  </conditionalFormatting>
  <conditionalFormatting sqref="U313">
    <cfRule type="expression" dxfId="699" priority="700" stopIfTrue="1">
      <formula>NOT(AD313)</formula>
    </cfRule>
  </conditionalFormatting>
  <conditionalFormatting sqref="U314">
    <cfRule type="expression" dxfId="698" priority="699" stopIfTrue="1">
      <formula>NOT(AD314)</formula>
    </cfRule>
  </conditionalFormatting>
  <conditionalFormatting sqref="U315">
    <cfRule type="expression" dxfId="697" priority="698" stopIfTrue="1">
      <formula>NOT(AD315)</formula>
    </cfRule>
  </conditionalFormatting>
  <conditionalFormatting sqref="U316">
    <cfRule type="expression" dxfId="696" priority="697" stopIfTrue="1">
      <formula>NOT(AD316)</formula>
    </cfRule>
  </conditionalFormatting>
  <conditionalFormatting sqref="U317">
    <cfRule type="expression" dxfId="695" priority="696" stopIfTrue="1">
      <formula>NOT(AD317)</formula>
    </cfRule>
  </conditionalFormatting>
  <conditionalFormatting sqref="U318">
    <cfRule type="expression" dxfId="694" priority="695" stopIfTrue="1">
      <formula>NOT(AD318)</formula>
    </cfRule>
  </conditionalFormatting>
  <conditionalFormatting sqref="U319">
    <cfRule type="expression" dxfId="693" priority="694" stopIfTrue="1">
      <formula>NOT(AD319)</formula>
    </cfRule>
  </conditionalFormatting>
  <conditionalFormatting sqref="U320">
    <cfRule type="expression" dxfId="692" priority="693" stopIfTrue="1">
      <formula>NOT(AD320)</formula>
    </cfRule>
  </conditionalFormatting>
  <conditionalFormatting sqref="U321">
    <cfRule type="expression" dxfId="691" priority="692" stopIfTrue="1">
      <formula>NOT(AD321)</formula>
    </cfRule>
  </conditionalFormatting>
  <conditionalFormatting sqref="U322">
    <cfRule type="expression" dxfId="690" priority="691" stopIfTrue="1">
      <formula>NOT(AD322)</formula>
    </cfRule>
  </conditionalFormatting>
  <conditionalFormatting sqref="U323">
    <cfRule type="expression" dxfId="689" priority="690" stopIfTrue="1">
      <formula>NOT(AD323)</formula>
    </cfRule>
  </conditionalFormatting>
  <conditionalFormatting sqref="U324">
    <cfRule type="expression" dxfId="688" priority="689" stopIfTrue="1">
      <formula>NOT(AD324)</formula>
    </cfRule>
  </conditionalFormatting>
  <conditionalFormatting sqref="U325">
    <cfRule type="expression" dxfId="687" priority="688" stopIfTrue="1">
      <formula>NOT(AD325)</formula>
    </cfRule>
  </conditionalFormatting>
  <conditionalFormatting sqref="U326">
    <cfRule type="expression" dxfId="686" priority="687" stopIfTrue="1">
      <formula>NOT(AD326)</formula>
    </cfRule>
  </conditionalFormatting>
  <conditionalFormatting sqref="U327">
    <cfRule type="expression" dxfId="685" priority="686" stopIfTrue="1">
      <formula>NOT(AD327)</formula>
    </cfRule>
  </conditionalFormatting>
  <conditionalFormatting sqref="U328">
    <cfRule type="expression" dxfId="684" priority="685" stopIfTrue="1">
      <formula>NOT(AD328)</formula>
    </cfRule>
  </conditionalFormatting>
  <conditionalFormatting sqref="U329">
    <cfRule type="expression" dxfId="683" priority="684" stopIfTrue="1">
      <formula>NOT(AD329)</formula>
    </cfRule>
  </conditionalFormatting>
  <conditionalFormatting sqref="U330">
    <cfRule type="expression" dxfId="682" priority="683" stopIfTrue="1">
      <formula>NOT(AD330)</formula>
    </cfRule>
  </conditionalFormatting>
  <conditionalFormatting sqref="U331">
    <cfRule type="expression" dxfId="681" priority="682" stopIfTrue="1">
      <formula>NOT(AD331)</formula>
    </cfRule>
  </conditionalFormatting>
  <conditionalFormatting sqref="U332">
    <cfRule type="expression" dxfId="680" priority="681" stopIfTrue="1">
      <formula>NOT(AD332)</formula>
    </cfRule>
  </conditionalFormatting>
  <conditionalFormatting sqref="U333">
    <cfRule type="expression" dxfId="679" priority="680" stopIfTrue="1">
      <formula>NOT(AD333)</formula>
    </cfRule>
  </conditionalFormatting>
  <conditionalFormatting sqref="U334">
    <cfRule type="expression" dxfId="678" priority="679" stopIfTrue="1">
      <formula>NOT(AD334)</formula>
    </cfRule>
  </conditionalFormatting>
  <conditionalFormatting sqref="U335">
    <cfRule type="expression" dxfId="677" priority="678" stopIfTrue="1">
      <formula>NOT(AD335)</formula>
    </cfRule>
  </conditionalFormatting>
  <conditionalFormatting sqref="U336">
    <cfRule type="expression" dxfId="676" priority="677" stopIfTrue="1">
      <formula>NOT(AD336)</formula>
    </cfRule>
  </conditionalFormatting>
  <conditionalFormatting sqref="U337">
    <cfRule type="expression" dxfId="675" priority="676" stopIfTrue="1">
      <formula>NOT(AD337)</formula>
    </cfRule>
  </conditionalFormatting>
  <conditionalFormatting sqref="U338">
    <cfRule type="expression" dxfId="674" priority="675" stopIfTrue="1">
      <formula>NOT(AD338)</formula>
    </cfRule>
  </conditionalFormatting>
  <conditionalFormatting sqref="U339">
    <cfRule type="expression" dxfId="673" priority="674" stopIfTrue="1">
      <formula>NOT(AD339)</formula>
    </cfRule>
  </conditionalFormatting>
  <conditionalFormatting sqref="U340">
    <cfRule type="expression" dxfId="672" priority="673" stopIfTrue="1">
      <formula>NOT(AD340)</formula>
    </cfRule>
  </conditionalFormatting>
  <conditionalFormatting sqref="U341">
    <cfRule type="expression" dxfId="671" priority="672" stopIfTrue="1">
      <formula>NOT(AD341)</formula>
    </cfRule>
  </conditionalFormatting>
  <conditionalFormatting sqref="U342">
    <cfRule type="expression" dxfId="670" priority="671" stopIfTrue="1">
      <formula>NOT(AD342)</formula>
    </cfRule>
  </conditionalFormatting>
  <conditionalFormatting sqref="U343">
    <cfRule type="expression" dxfId="669" priority="670" stopIfTrue="1">
      <formula>NOT(AD343)</formula>
    </cfRule>
  </conditionalFormatting>
  <conditionalFormatting sqref="U344">
    <cfRule type="expression" dxfId="668" priority="669" stopIfTrue="1">
      <formula>NOT(AD344)</formula>
    </cfRule>
  </conditionalFormatting>
  <conditionalFormatting sqref="U345">
    <cfRule type="expression" dxfId="667" priority="668" stopIfTrue="1">
      <formula>NOT(AD345)</formula>
    </cfRule>
  </conditionalFormatting>
  <conditionalFormatting sqref="U346">
    <cfRule type="expression" dxfId="666" priority="667" stopIfTrue="1">
      <formula>NOT(AD346)</formula>
    </cfRule>
  </conditionalFormatting>
  <conditionalFormatting sqref="U347">
    <cfRule type="expression" dxfId="665" priority="666" stopIfTrue="1">
      <formula>NOT(AD347)</formula>
    </cfRule>
  </conditionalFormatting>
  <conditionalFormatting sqref="U348">
    <cfRule type="expression" dxfId="664" priority="665" stopIfTrue="1">
      <formula>NOT(AD348)</formula>
    </cfRule>
  </conditionalFormatting>
  <conditionalFormatting sqref="U349">
    <cfRule type="expression" dxfId="663" priority="664" stopIfTrue="1">
      <formula>NOT(AD349)</formula>
    </cfRule>
  </conditionalFormatting>
  <conditionalFormatting sqref="U350">
    <cfRule type="expression" dxfId="662" priority="663" stopIfTrue="1">
      <formula>NOT(AD350)</formula>
    </cfRule>
  </conditionalFormatting>
  <conditionalFormatting sqref="U351">
    <cfRule type="expression" dxfId="661" priority="662" stopIfTrue="1">
      <formula>NOT(AD351)</formula>
    </cfRule>
  </conditionalFormatting>
  <conditionalFormatting sqref="U352">
    <cfRule type="expression" dxfId="660" priority="661" stopIfTrue="1">
      <formula>NOT(AD352)</formula>
    </cfRule>
  </conditionalFormatting>
  <conditionalFormatting sqref="U353">
    <cfRule type="expression" dxfId="659" priority="660" stopIfTrue="1">
      <formula>NOT(AD353)</formula>
    </cfRule>
  </conditionalFormatting>
  <conditionalFormatting sqref="U354">
    <cfRule type="expression" dxfId="658" priority="659" stopIfTrue="1">
      <formula>NOT(AD354)</formula>
    </cfRule>
  </conditionalFormatting>
  <conditionalFormatting sqref="U355">
    <cfRule type="expression" dxfId="657" priority="658" stopIfTrue="1">
      <formula>NOT(AD355)</formula>
    </cfRule>
  </conditionalFormatting>
  <conditionalFormatting sqref="U356">
    <cfRule type="expression" dxfId="656" priority="657" stopIfTrue="1">
      <formula>NOT(AD356)</formula>
    </cfRule>
  </conditionalFormatting>
  <conditionalFormatting sqref="U357">
    <cfRule type="expression" dxfId="655" priority="656" stopIfTrue="1">
      <formula>NOT(AD357)</formula>
    </cfRule>
  </conditionalFormatting>
  <conditionalFormatting sqref="U358">
    <cfRule type="expression" dxfId="654" priority="655" stopIfTrue="1">
      <formula>NOT(AD358)</formula>
    </cfRule>
  </conditionalFormatting>
  <conditionalFormatting sqref="U359">
    <cfRule type="expression" dxfId="653" priority="654" stopIfTrue="1">
      <formula>NOT(AD359)</formula>
    </cfRule>
  </conditionalFormatting>
  <conditionalFormatting sqref="U360">
    <cfRule type="expression" dxfId="652" priority="653" stopIfTrue="1">
      <formula>NOT(AD360)</formula>
    </cfRule>
  </conditionalFormatting>
  <conditionalFormatting sqref="U361">
    <cfRule type="expression" dxfId="651" priority="652" stopIfTrue="1">
      <formula>NOT(AD361)</formula>
    </cfRule>
  </conditionalFormatting>
  <conditionalFormatting sqref="U362">
    <cfRule type="expression" dxfId="650" priority="651" stopIfTrue="1">
      <formula>NOT(AD362)</formula>
    </cfRule>
  </conditionalFormatting>
  <conditionalFormatting sqref="U363">
    <cfRule type="expression" dxfId="649" priority="650" stopIfTrue="1">
      <formula>NOT(AD363)</formula>
    </cfRule>
  </conditionalFormatting>
  <conditionalFormatting sqref="U364">
    <cfRule type="expression" dxfId="648" priority="649" stopIfTrue="1">
      <formula>NOT(AD364)</formula>
    </cfRule>
  </conditionalFormatting>
  <conditionalFormatting sqref="U365">
    <cfRule type="expression" dxfId="647" priority="648" stopIfTrue="1">
      <formula>NOT(AD365)</formula>
    </cfRule>
  </conditionalFormatting>
  <conditionalFormatting sqref="U366">
    <cfRule type="expression" dxfId="646" priority="647" stopIfTrue="1">
      <formula>NOT(AD366)</formula>
    </cfRule>
  </conditionalFormatting>
  <conditionalFormatting sqref="U367">
    <cfRule type="expression" dxfId="645" priority="646" stopIfTrue="1">
      <formula>NOT(AD367)</formula>
    </cfRule>
  </conditionalFormatting>
  <conditionalFormatting sqref="U368">
    <cfRule type="expression" dxfId="644" priority="645" stopIfTrue="1">
      <formula>NOT(AD368)</formula>
    </cfRule>
  </conditionalFormatting>
  <conditionalFormatting sqref="U369">
    <cfRule type="expression" dxfId="643" priority="644" stopIfTrue="1">
      <formula>NOT(AD369)</formula>
    </cfRule>
  </conditionalFormatting>
  <conditionalFormatting sqref="U370">
    <cfRule type="expression" dxfId="642" priority="643" stopIfTrue="1">
      <formula>NOT(AD370)</formula>
    </cfRule>
  </conditionalFormatting>
  <conditionalFormatting sqref="U371">
    <cfRule type="expression" dxfId="641" priority="642" stopIfTrue="1">
      <formula>NOT(AD371)</formula>
    </cfRule>
  </conditionalFormatting>
  <conditionalFormatting sqref="U372">
    <cfRule type="expression" dxfId="640" priority="641" stopIfTrue="1">
      <formula>NOT(AD372)</formula>
    </cfRule>
  </conditionalFormatting>
  <conditionalFormatting sqref="U373">
    <cfRule type="expression" dxfId="639" priority="640" stopIfTrue="1">
      <formula>NOT(AD373)</formula>
    </cfRule>
  </conditionalFormatting>
  <conditionalFormatting sqref="U374">
    <cfRule type="expression" dxfId="638" priority="639" stopIfTrue="1">
      <formula>NOT(AD374)</formula>
    </cfRule>
  </conditionalFormatting>
  <conditionalFormatting sqref="U375">
    <cfRule type="expression" dxfId="637" priority="638" stopIfTrue="1">
      <formula>NOT(AD375)</formula>
    </cfRule>
  </conditionalFormatting>
  <conditionalFormatting sqref="U376">
    <cfRule type="expression" dxfId="636" priority="637" stopIfTrue="1">
      <formula>NOT(AD376)</formula>
    </cfRule>
  </conditionalFormatting>
  <conditionalFormatting sqref="U377">
    <cfRule type="expression" dxfId="635" priority="636" stopIfTrue="1">
      <formula>NOT(AD377)</formula>
    </cfRule>
  </conditionalFormatting>
  <conditionalFormatting sqref="U378">
    <cfRule type="expression" dxfId="634" priority="635" stopIfTrue="1">
      <formula>NOT(AD378)</formula>
    </cfRule>
  </conditionalFormatting>
  <conditionalFormatting sqref="U379">
    <cfRule type="expression" dxfId="633" priority="634" stopIfTrue="1">
      <formula>NOT(AD379)</formula>
    </cfRule>
  </conditionalFormatting>
  <conditionalFormatting sqref="U380">
    <cfRule type="expression" dxfId="632" priority="633" stopIfTrue="1">
      <formula>NOT(AD380)</formula>
    </cfRule>
  </conditionalFormatting>
  <conditionalFormatting sqref="U381">
    <cfRule type="expression" dxfId="631" priority="632" stopIfTrue="1">
      <formula>NOT(AD381)</formula>
    </cfRule>
  </conditionalFormatting>
  <conditionalFormatting sqref="U382">
    <cfRule type="expression" dxfId="630" priority="631" stopIfTrue="1">
      <formula>NOT(AD382)</formula>
    </cfRule>
  </conditionalFormatting>
  <conditionalFormatting sqref="U383">
    <cfRule type="expression" dxfId="629" priority="630" stopIfTrue="1">
      <formula>NOT(AD383)</formula>
    </cfRule>
  </conditionalFormatting>
  <conditionalFormatting sqref="U384">
    <cfRule type="expression" dxfId="628" priority="629" stopIfTrue="1">
      <formula>NOT(AD384)</formula>
    </cfRule>
  </conditionalFormatting>
  <conditionalFormatting sqref="U385">
    <cfRule type="expression" dxfId="627" priority="628" stopIfTrue="1">
      <formula>NOT(AD385)</formula>
    </cfRule>
  </conditionalFormatting>
  <conditionalFormatting sqref="U386">
    <cfRule type="expression" dxfId="626" priority="627" stopIfTrue="1">
      <formula>NOT(AD386)</formula>
    </cfRule>
  </conditionalFormatting>
  <conditionalFormatting sqref="U387">
    <cfRule type="expression" dxfId="625" priority="626" stopIfTrue="1">
      <formula>NOT(AD387)</formula>
    </cfRule>
  </conditionalFormatting>
  <conditionalFormatting sqref="U388">
    <cfRule type="expression" dxfId="624" priority="625" stopIfTrue="1">
      <formula>NOT(AD388)</formula>
    </cfRule>
  </conditionalFormatting>
  <conditionalFormatting sqref="U389">
    <cfRule type="expression" dxfId="623" priority="624" stopIfTrue="1">
      <formula>NOT(AD389)</formula>
    </cfRule>
  </conditionalFormatting>
  <conditionalFormatting sqref="U390">
    <cfRule type="expression" dxfId="622" priority="623" stopIfTrue="1">
      <formula>NOT(AD390)</formula>
    </cfRule>
  </conditionalFormatting>
  <conditionalFormatting sqref="U391">
    <cfRule type="expression" dxfId="621" priority="622" stopIfTrue="1">
      <formula>NOT(AD391)</formula>
    </cfRule>
  </conditionalFormatting>
  <conditionalFormatting sqref="U392">
    <cfRule type="expression" dxfId="620" priority="621" stopIfTrue="1">
      <formula>NOT(AD392)</formula>
    </cfRule>
  </conditionalFormatting>
  <conditionalFormatting sqref="U393">
    <cfRule type="expression" dxfId="619" priority="620" stopIfTrue="1">
      <formula>NOT(AD393)</formula>
    </cfRule>
  </conditionalFormatting>
  <conditionalFormatting sqref="U394">
    <cfRule type="expression" dxfId="618" priority="619" stopIfTrue="1">
      <formula>NOT(AD394)</formula>
    </cfRule>
  </conditionalFormatting>
  <conditionalFormatting sqref="U395">
    <cfRule type="expression" dxfId="617" priority="618" stopIfTrue="1">
      <formula>NOT(AD395)</formula>
    </cfRule>
  </conditionalFormatting>
  <conditionalFormatting sqref="U396">
    <cfRule type="expression" dxfId="616" priority="617" stopIfTrue="1">
      <formula>NOT(AD396)</formula>
    </cfRule>
  </conditionalFormatting>
  <conditionalFormatting sqref="U397">
    <cfRule type="expression" dxfId="615" priority="616" stopIfTrue="1">
      <formula>NOT(AD397)</formula>
    </cfRule>
  </conditionalFormatting>
  <conditionalFormatting sqref="U398">
    <cfRule type="expression" dxfId="614" priority="615" stopIfTrue="1">
      <formula>NOT(AD398)</formula>
    </cfRule>
  </conditionalFormatting>
  <conditionalFormatting sqref="U399">
    <cfRule type="expression" dxfId="613" priority="614" stopIfTrue="1">
      <formula>NOT(AD399)</formula>
    </cfRule>
  </conditionalFormatting>
  <conditionalFormatting sqref="U400">
    <cfRule type="expression" dxfId="612" priority="613" stopIfTrue="1">
      <formula>NOT(AD400)</formula>
    </cfRule>
  </conditionalFormatting>
  <conditionalFormatting sqref="U401">
    <cfRule type="expression" dxfId="611" priority="612" stopIfTrue="1">
      <formula>NOT(AD401)</formula>
    </cfRule>
  </conditionalFormatting>
  <conditionalFormatting sqref="U402">
    <cfRule type="expression" dxfId="610" priority="611" stopIfTrue="1">
      <formula>NOT(AD402)</formula>
    </cfRule>
  </conditionalFormatting>
  <conditionalFormatting sqref="U403">
    <cfRule type="expression" dxfId="609" priority="610" stopIfTrue="1">
      <formula>NOT(AD403)</formula>
    </cfRule>
  </conditionalFormatting>
  <conditionalFormatting sqref="U404">
    <cfRule type="expression" dxfId="608" priority="609" stopIfTrue="1">
      <formula>NOT(AD404)</formula>
    </cfRule>
  </conditionalFormatting>
  <conditionalFormatting sqref="U405">
    <cfRule type="expression" dxfId="607" priority="608" stopIfTrue="1">
      <formula>NOT(AD405)</formula>
    </cfRule>
  </conditionalFormatting>
  <conditionalFormatting sqref="U406">
    <cfRule type="expression" dxfId="606" priority="607" stopIfTrue="1">
      <formula>NOT(AD406)</formula>
    </cfRule>
  </conditionalFormatting>
  <conditionalFormatting sqref="U407">
    <cfRule type="expression" dxfId="605" priority="606" stopIfTrue="1">
      <formula>NOT(AD407)</formula>
    </cfRule>
  </conditionalFormatting>
  <conditionalFormatting sqref="U408">
    <cfRule type="expression" dxfId="604" priority="605" stopIfTrue="1">
      <formula>NOT(AD408)</formula>
    </cfRule>
  </conditionalFormatting>
  <conditionalFormatting sqref="U409">
    <cfRule type="expression" dxfId="603" priority="604" stopIfTrue="1">
      <formula>NOT(AD409)</formula>
    </cfRule>
  </conditionalFormatting>
  <conditionalFormatting sqref="U410">
    <cfRule type="expression" dxfId="602" priority="603" stopIfTrue="1">
      <formula>NOT(AD410)</formula>
    </cfRule>
  </conditionalFormatting>
  <conditionalFormatting sqref="U411">
    <cfRule type="expression" dxfId="601" priority="602" stopIfTrue="1">
      <formula>NOT(AD411)</formula>
    </cfRule>
  </conditionalFormatting>
  <conditionalFormatting sqref="U412">
    <cfRule type="expression" dxfId="600" priority="601" stopIfTrue="1">
      <formula>NOT(AD412)</formula>
    </cfRule>
  </conditionalFormatting>
  <conditionalFormatting sqref="U413">
    <cfRule type="expression" dxfId="599" priority="600" stopIfTrue="1">
      <formula>NOT(AD413)</formula>
    </cfRule>
  </conditionalFormatting>
  <conditionalFormatting sqref="U414">
    <cfRule type="expression" dxfId="598" priority="599" stopIfTrue="1">
      <formula>NOT(AD414)</formula>
    </cfRule>
  </conditionalFormatting>
  <conditionalFormatting sqref="U415">
    <cfRule type="expression" dxfId="597" priority="598" stopIfTrue="1">
      <formula>NOT(AD415)</formula>
    </cfRule>
  </conditionalFormatting>
  <conditionalFormatting sqref="U416">
    <cfRule type="expression" dxfId="596" priority="597" stopIfTrue="1">
      <formula>NOT(AD416)</formula>
    </cfRule>
  </conditionalFormatting>
  <conditionalFormatting sqref="U417">
    <cfRule type="expression" dxfId="595" priority="596" stopIfTrue="1">
      <formula>NOT(AD417)</formula>
    </cfRule>
  </conditionalFormatting>
  <conditionalFormatting sqref="U418">
    <cfRule type="expression" dxfId="594" priority="595" stopIfTrue="1">
      <formula>NOT(AD418)</formula>
    </cfRule>
  </conditionalFormatting>
  <conditionalFormatting sqref="U419">
    <cfRule type="expression" dxfId="593" priority="594" stopIfTrue="1">
      <formula>NOT(AD419)</formula>
    </cfRule>
  </conditionalFormatting>
  <conditionalFormatting sqref="U420">
    <cfRule type="expression" dxfId="592" priority="593" stopIfTrue="1">
      <formula>NOT(AD420)</formula>
    </cfRule>
  </conditionalFormatting>
  <conditionalFormatting sqref="U421">
    <cfRule type="expression" dxfId="591" priority="592" stopIfTrue="1">
      <formula>NOT(AD421)</formula>
    </cfRule>
  </conditionalFormatting>
  <conditionalFormatting sqref="U422">
    <cfRule type="expression" dxfId="590" priority="591" stopIfTrue="1">
      <formula>NOT(AD422)</formula>
    </cfRule>
  </conditionalFormatting>
  <conditionalFormatting sqref="U423">
    <cfRule type="expression" dxfId="589" priority="590" stopIfTrue="1">
      <formula>NOT(AD423)</formula>
    </cfRule>
  </conditionalFormatting>
  <conditionalFormatting sqref="U424">
    <cfRule type="expression" dxfId="588" priority="589" stopIfTrue="1">
      <formula>NOT(AD424)</formula>
    </cfRule>
  </conditionalFormatting>
  <conditionalFormatting sqref="U425">
    <cfRule type="expression" dxfId="587" priority="588" stopIfTrue="1">
      <formula>NOT(AD425)</formula>
    </cfRule>
  </conditionalFormatting>
  <conditionalFormatting sqref="U426">
    <cfRule type="expression" dxfId="586" priority="587" stopIfTrue="1">
      <formula>NOT(AD426)</formula>
    </cfRule>
  </conditionalFormatting>
  <conditionalFormatting sqref="U427">
    <cfRule type="expression" dxfId="585" priority="586" stopIfTrue="1">
      <formula>NOT(AD427)</formula>
    </cfRule>
  </conditionalFormatting>
  <conditionalFormatting sqref="U428">
    <cfRule type="expression" dxfId="584" priority="585" stopIfTrue="1">
      <formula>NOT(AD428)</formula>
    </cfRule>
  </conditionalFormatting>
  <conditionalFormatting sqref="U429">
    <cfRule type="expression" dxfId="583" priority="584" stopIfTrue="1">
      <formula>NOT(AD429)</formula>
    </cfRule>
  </conditionalFormatting>
  <conditionalFormatting sqref="U430">
    <cfRule type="expression" dxfId="582" priority="583" stopIfTrue="1">
      <formula>NOT(AD430)</formula>
    </cfRule>
  </conditionalFormatting>
  <conditionalFormatting sqref="U431">
    <cfRule type="expression" dxfId="581" priority="582" stopIfTrue="1">
      <formula>NOT(AD431)</formula>
    </cfRule>
  </conditionalFormatting>
  <conditionalFormatting sqref="U432">
    <cfRule type="expression" dxfId="580" priority="581" stopIfTrue="1">
      <formula>NOT(AD432)</formula>
    </cfRule>
  </conditionalFormatting>
  <conditionalFormatting sqref="U433">
    <cfRule type="expression" dxfId="579" priority="580" stopIfTrue="1">
      <formula>NOT(AD433)</formula>
    </cfRule>
  </conditionalFormatting>
  <conditionalFormatting sqref="U434">
    <cfRule type="expression" dxfId="578" priority="579" stopIfTrue="1">
      <formula>NOT(AD434)</formula>
    </cfRule>
  </conditionalFormatting>
  <conditionalFormatting sqref="U435">
    <cfRule type="expression" dxfId="577" priority="578" stopIfTrue="1">
      <formula>NOT(AD435)</formula>
    </cfRule>
  </conditionalFormatting>
  <conditionalFormatting sqref="U436">
    <cfRule type="expression" dxfId="576" priority="577" stopIfTrue="1">
      <formula>NOT(AD436)</formula>
    </cfRule>
  </conditionalFormatting>
  <conditionalFormatting sqref="U437">
    <cfRule type="expression" dxfId="575" priority="576" stopIfTrue="1">
      <formula>NOT(AD437)</formula>
    </cfRule>
  </conditionalFormatting>
  <conditionalFormatting sqref="U438">
    <cfRule type="expression" dxfId="574" priority="575" stopIfTrue="1">
      <formula>NOT(AD438)</formula>
    </cfRule>
  </conditionalFormatting>
  <conditionalFormatting sqref="U439">
    <cfRule type="expression" dxfId="573" priority="574" stopIfTrue="1">
      <formula>NOT(AD439)</formula>
    </cfRule>
  </conditionalFormatting>
  <conditionalFormatting sqref="U440">
    <cfRule type="expression" dxfId="572" priority="573" stopIfTrue="1">
      <formula>NOT(AD440)</formula>
    </cfRule>
  </conditionalFormatting>
  <conditionalFormatting sqref="U441">
    <cfRule type="expression" dxfId="571" priority="572" stopIfTrue="1">
      <formula>NOT(AD441)</formula>
    </cfRule>
  </conditionalFormatting>
  <conditionalFormatting sqref="U442">
    <cfRule type="expression" dxfId="570" priority="571" stopIfTrue="1">
      <formula>NOT(AD442)</formula>
    </cfRule>
  </conditionalFormatting>
  <conditionalFormatting sqref="U443">
    <cfRule type="expression" dxfId="569" priority="570" stopIfTrue="1">
      <formula>NOT(AD443)</formula>
    </cfRule>
  </conditionalFormatting>
  <conditionalFormatting sqref="U444">
    <cfRule type="expression" dxfId="568" priority="569" stopIfTrue="1">
      <formula>NOT(AD444)</formula>
    </cfRule>
  </conditionalFormatting>
  <conditionalFormatting sqref="U445">
    <cfRule type="expression" dxfId="567" priority="568" stopIfTrue="1">
      <formula>NOT(AD445)</formula>
    </cfRule>
  </conditionalFormatting>
  <conditionalFormatting sqref="U446">
    <cfRule type="expression" dxfId="566" priority="567" stopIfTrue="1">
      <formula>NOT(AD446)</formula>
    </cfRule>
  </conditionalFormatting>
  <conditionalFormatting sqref="U447">
    <cfRule type="expression" dxfId="565" priority="566" stopIfTrue="1">
      <formula>NOT(AD447)</formula>
    </cfRule>
  </conditionalFormatting>
  <conditionalFormatting sqref="U448">
    <cfRule type="expression" dxfId="564" priority="565" stopIfTrue="1">
      <formula>NOT(AD448)</formula>
    </cfRule>
  </conditionalFormatting>
  <conditionalFormatting sqref="U449">
    <cfRule type="expression" dxfId="563" priority="564" stopIfTrue="1">
      <formula>NOT(AD449)</formula>
    </cfRule>
  </conditionalFormatting>
  <conditionalFormatting sqref="U450">
    <cfRule type="expression" dxfId="562" priority="563" stopIfTrue="1">
      <formula>NOT(AD450)</formula>
    </cfRule>
  </conditionalFormatting>
  <conditionalFormatting sqref="U451">
    <cfRule type="expression" dxfId="561" priority="562" stopIfTrue="1">
      <formula>NOT(AD451)</formula>
    </cfRule>
  </conditionalFormatting>
  <conditionalFormatting sqref="U452">
    <cfRule type="expression" dxfId="560" priority="561" stopIfTrue="1">
      <formula>NOT(AD452)</formula>
    </cfRule>
  </conditionalFormatting>
  <conditionalFormatting sqref="U453">
    <cfRule type="expression" dxfId="559" priority="560" stopIfTrue="1">
      <formula>NOT(AD453)</formula>
    </cfRule>
  </conditionalFormatting>
  <conditionalFormatting sqref="U454">
    <cfRule type="expression" dxfId="558" priority="559" stopIfTrue="1">
      <formula>NOT(AD454)</formula>
    </cfRule>
  </conditionalFormatting>
  <conditionalFormatting sqref="U455">
    <cfRule type="expression" dxfId="557" priority="558" stopIfTrue="1">
      <formula>NOT(AD455)</formula>
    </cfRule>
  </conditionalFormatting>
  <conditionalFormatting sqref="U456">
    <cfRule type="expression" dxfId="556" priority="557" stopIfTrue="1">
      <formula>NOT(AD456)</formula>
    </cfRule>
  </conditionalFormatting>
  <conditionalFormatting sqref="U457">
    <cfRule type="expression" dxfId="555" priority="556" stopIfTrue="1">
      <formula>NOT(AD457)</formula>
    </cfRule>
  </conditionalFormatting>
  <conditionalFormatting sqref="U458">
    <cfRule type="expression" dxfId="554" priority="555" stopIfTrue="1">
      <formula>NOT(AD458)</formula>
    </cfRule>
  </conditionalFormatting>
  <conditionalFormatting sqref="U459">
    <cfRule type="expression" dxfId="553" priority="554" stopIfTrue="1">
      <formula>NOT(AD459)</formula>
    </cfRule>
  </conditionalFormatting>
  <conditionalFormatting sqref="U460">
    <cfRule type="expression" dxfId="552" priority="553" stopIfTrue="1">
      <formula>NOT(AD460)</formula>
    </cfRule>
  </conditionalFormatting>
  <conditionalFormatting sqref="U461">
    <cfRule type="expression" dxfId="551" priority="552" stopIfTrue="1">
      <formula>NOT(AD461)</formula>
    </cfRule>
  </conditionalFormatting>
  <conditionalFormatting sqref="U462">
    <cfRule type="expression" dxfId="550" priority="551" stopIfTrue="1">
      <formula>NOT(AD462)</formula>
    </cfRule>
  </conditionalFormatting>
  <conditionalFormatting sqref="U463">
    <cfRule type="expression" dxfId="549" priority="550" stopIfTrue="1">
      <formula>NOT(AD463)</formula>
    </cfRule>
  </conditionalFormatting>
  <conditionalFormatting sqref="U464">
    <cfRule type="expression" dxfId="548" priority="549" stopIfTrue="1">
      <formula>NOT(AD464)</formula>
    </cfRule>
  </conditionalFormatting>
  <conditionalFormatting sqref="U465">
    <cfRule type="expression" dxfId="547" priority="548" stopIfTrue="1">
      <formula>NOT(AD465)</formula>
    </cfRule>
  </conditionalFormatting>
  <conditionalFormatting sqref="U466">
    <cfRule type="expression" dxfId="546" priority="547" stopIfTrue="1">
      <formula>NOT(AD466)</formula>
    </cfRule>
  </conditionalFormatting>
  <conditionalFormatting sqref="U467">
    <cfRule type="expression" dxfId="545" priority="546" stopIfTrue="1">
      <formula>NOT(AD467)</formula>
    </cfRule>
  </conditionalFormatting>
  <conditionalFormatting sqref="U468">
    <cfRule type="expression" dxfId="544" priority="545" stopIfTrue="1">
      <formula>NOT(AD468)</formula>
    </cfRule>
  </conditionalFormatting>
  <conditionalFormatting sqref="U469">
    <cfRule type="expression" dxfId="543" priority="544" stopIfTrue="1">
      <formula>NOT(AD469)</formula>
    </cfRule>
  </conditionalFormatting>
  <conditionalFormatting sqref="U470">
    <cfRule type="expression" dxfId="542" priority="543" stopIfTrue="1">
      <formula>NOT(AD470)</formula>
    </cfRule>
  </conditionalFormatting>
  <conditionalFormatting sqref="U471">
    <cfRule type="expression" dxfId="541" priority="542" stopIfTrue="1">
      <formula>NOT(AD471)</formula>
    </cfRule>
  </conditionalFormatting>
  <conditionalFormatting sqref="U472">
    <cfRule type="expression" dxfId="540" priority="541" stopIfTrue="1">
      <formula>NOT(AD472)</formula>
    </cfRule>
  </conditionalFormatting>
  <conditionalFormatting sqref="U473">
    <cfRule type="expression" dxfId="539" priority="540" stopIfTrue="1">
      <formula>NOT(AD473)</formula>
    </cfRule>
  </conditionalFormatting>
  <conditionalFormatting sqref="U474">
    <cfRule type="expression" dxfId="538" priority="539" stopIfTrue="1">
      <formula>NOT(AD474)</formula>
    </cfRule>
  </conditionalFormatting>
  <conditionalFormatting sqref="U475">
    <cfRule type="expression" dxfId="537" priority="538" stopIfTrue="1">
      <formula>NOT(AD475)</formula>
    </cfRule>
  </conditionalFormatting>
  <conditionalFormatting sqref="U476">
    <cfRule type="expression" dxfId="536" priority="537" stopIfTrue="1">
      <formula>NOT(AD476)</formula>
    </cfRule>
  </conditionalFormatting>
  <conditionalFormatting sqref="U477">
    <cfRule type="expression" dxfId="535" priority="536" stopIfTrue="1">
      <formula>NOT(AD477)</formula>
    </cfRule>
  </conditionalFormatting>
  <conditionalFormatting sqref="U478">
    <cfRule type="expression" dxfId="534" priority="535" stopIfTrue="1">
      <formula>NOT(AD478)</formula>
    </cfRule>
  </conditionalFormatting>
  <conditionalFormatting sqref="U479">
    <cfRule type="expression" dxfId="533" priority="534" stopIfTrue="1">
      <formula>NOT(AD479)</formula>
    </cfRule>
  </conditionalFormatting>
  <conditionalFormatting sqref="U480">
    <cfRule type="expression" dxfId="532" priority="533" stopIfTrue="1">
      <formula>NOT(AD480)</formula>
    </cfRule>
  </conditionalFormatting>
  <conditionalFormatting sqref="U481">
    <cfRule type="expression" dxfId="531" priority="532" stopIfTrue="1">
      <formula>NOT(AD481)</formula>
    </cfRule>
  </conditionalFormatting>
  <conditionalFormatting sqref="U482">
    <cfRule type="expression" dxfId="530" priority="531" stopIfTrue="1">
      <formula>NOT(AD482)</formula>
    </cfRule>
  </conditionalFormatting>
  <conditionalFormatting sqref="U483">
    <cfRule type="expression" dxfId="529" priority="530" stopIfTrue="1">
      <formula>NOT(AD483)</formula>
    </cfRule>
  </conditionalFormatting>
  <conditionalFormatting sqref="U484">
    <cfRule type="expression" dxfId="528" priority="529" stopIfTrue="1">
      <formula>NOT(AD484)</formula>
    </cfRule>
  </conditionalFormatting>
  <conditionalFormatting sqref="U485">
    <cfRule type="expression" dxfId="527" priority="528" stopIfTrue="1">
      <formula>NOT(AD485)</formula>
    </cfRule>
  </conditionalFormatting>
  <conditionalFormatting sqref="U486">
    <cfRule type="expression" dxfId="526" priority="527" stopIfTrue="1">
      <formula>NOT(AD486)</formula>
    </cfRule>
  </conditionalFormatting>
  <conditionalFormatting sqref="U487">
    <cfRule type="expression" dxfId="525" priority="526" stopIfTrue="1">
      <formula>NOT(AD487)</formula>
    </cfRule>
  </conditionalFormatting>
  <conditionalFormatting sqref="U488">
    <cfRule type="expression" dxfId="524" priority="525" stopIfTrue="1">
      <formula>NOT(AD488)</formula>
    </cfRule>
  </conditionalFormatting>
  <conditionalFormatting sqref="U489">
    <cfRule type="expression" dxfId="523" priority="524" stopIfTrue="1">
      <formula>NOT(AD489)</formula>
    </cfRule>
  </conditionalFormatting>
  <conditionalFormatting sqref="U490">
    <cfRule type="expression" dxfId="522" priority="523" stopIfTrue="1">
      <formula>NOT(AD490)</formula>
    </cfRule>
  </conditionalFormatting>
  <conditionalFormatting sqref="U491">
    <cfRule type="expression" dxfId="521" priority="522" stopIfTrue="1">
      <formula>NOT(AD491)</formula>
    </cfRule>
  </conditionalFormatting>
  <conditionalFormatting sqref="U492">
    <cfRule type="expression" dxfId="520" priority="521" stopIfTrue="1">
      <formula>NOT(AD492)</formula>
    </cfRule>
  </conditionalFormatting>
  <conditionalFormatting sqref="U493">
    <cfRule type="expression" dxfId="519" priority="520" stopIfTrue="1">
      <formula>NOT(AD493)</formula>
    </cfRule>
  </conditionalFormatting>
  <conditionalFormatting sqref="U494">
    <cfRule type="expression" dxfId="518" priority="519" stopIfTrue="1">
      <formula>NOT(AD494)</formula>
    </cfRule>
  </conditionalFormatting>
  <conditionalFormatting sqref="U495">
    <cfRule type="expression" dxfId="517" priority="518" stopIfTrue="1">
      <formula>NOT(AD495)</formula>
    </cfRule>
  </conditionalFormatting>
  <conditionalFormatting sqref="U496">
    <cfRule type="expression" dxfId="516" priority="517" stopIfTrue="1">
      <formula>NOT(AD496)</formula>
    </cfRule>
  </conditionalFormatting>
  <conditionalFormatting sqref="U497">
    <cfRule type="expression" dxfId="515" priority="516" stopIfTrue="1">
      <formula>NOT(AD497)</formula>
    </cfRule>
  </conditionalFormatting>
  <conditionalFormatting sqref="U498">
    <cfRule type="expression" dxfId="514" priority="515" stopIfTrue="1">
      <formula>NOT(AD498)</formula>
    </cfRule>
  </conditionalFormatting>
  <conditionalFormatting sqref="U499">
    <cfRule type="expression" dxfId="513" priority="514" stopIfTrue="1">
      <formula>NOT(AD499)</formula>
    </cfRule>
  </conditionalFormatting>
  <conditionalFormatting sqref="U500">
    <cfRule type="expression" dxfId="512" priority="513" stopIfTrue="1">
      <formula>NOT(AD500)</formula>
    </cfRule>
  </conditionalFormatting>
  <conditionalFormatting sqref="U501">
    <cfRule type="expression" dxfId="511" priority="512" stopIfTrue="1">
      <formula>NOT(AD501)</formula>
    </cfRule>
  </conditionalFormatting>
  <conditionalFormatting sqref="U502">
    <cfRule type="expression" dxfId="510" priority="511" stopIfTrue="1">
      <formula>NOT(AD502)</formula>
    </cfRule>
  </conditionalFormatting>
  <conditionalFormatting sqref="U503">
    <cfRule type="expression" dxfId="509" priority="510" stopIfTrue="1">
      <formula>NOT(AD503)</formula>
    </cfRule>
  </conditionalFormatting>
  <conditionalFormatting sqref="U504">
    <cfRule type="expression" dxfId="508" priority="509" stopIfTrue="1">
      <formula>NOT(AD504)</formula>
    </cfRule>
  </conditionalFormatting>
  <conditionalFormatting sqref="U505">
    <cfRule type="expression" dxfId="507" priority="508" stopIfTrue="1">
      <formula>NOT(AD505)</formula>
    </cfRule>
  </conditionalFormatting>
  <conditionalFormatting sqref="U506">
    <cfRule type="expression" dxfId="506" priority="507" stopIfTrue="1">
      <formula>NOT(AD506)</formula>
    </cfRule>
  </conditionalFormatting>
  <conditionalFormatting sqref="U507">
    <cfRule type="expression" dxfId="505" priority="506" stopIfTrue="1">
      <formula>NOT(AD507)</formula>
    </cfRule>
  </conditionalFormatting>
  <conditionalFormatting sqref="U508">
    <cfRule type="expression" dxfId="504" priority="505" stopIfTrue="1">
      <formula>NOT(AD508)</formula>
    </cfRule>
  </conditionalFormatting>
  <conditionalFormatting sqref="U509">
    <cfRule type="expression" dxfId="503" priority="504" stopIfTrue="1">
      <formula>NOT(AD509)</formula>
    </cfRule>
  </conditionalFormatting>
  <conditionalFormatting sqref="U510">
    <cfRule type="expression" dxfId="502" priority="503" stopIfTrue="1">
      <formula>NOT(AD510)</formula>
    </cfRule>
  </conditionalFormatting>
  <conditionalFormatting sqref="U511">
    <cfRule type="expression" dxfId="501" priority="502" stopIfTrue="1">
      <formula>NOT(AD511)</formula>
    </cfRule>
  </conditionalFormatting>
  <conditionalFormatting sqref="U512">
    <cfRule type="expression" dxfId="500" priority="501" stopIfTrue="1">
      <formula>NOT(AD512)</formula>
    </cfRule>
  </conditionalFormatting>
  <conditionalFormatting sqref="U513">
    <cfRule type="expression" dxfId="499" priority="500" stopIfTrue="1">
      <formula>NOT(AD513)</formula>
    </cfRule>
  </conditionalFormatting>
  <conditionalFormatting sqref="U514">
    <cfRule type="expression" dxfId="498" priority="499" stopIfTrue="1">
      <formula>NOT(AD514)</formula>
    </cfRule>
  </conditionalFormatting>
  <conditionalFormatting sqref="U515">
    <cfRule type="expression" dxfId="497" priority="498" stopIfTrue="1">
      <formula>NOT(AD515)</formula>
    </cfRule>
  </conditionalFormatting>
  <conditionalFormatting sqref="U516">
    <cfRule type="expression" dxfId="496" priority="497" stopIfTrue="1">
      <formula>NOT(AD516)</formula>
    </cfRule>
  </conditionalFormatting>
  <conditionalFormatting sqref="U517">
    <cfRule type="expression" dxfId="495" priority="496" stopIfTrue="1">
      <formula>NOT(AD517)</formula>
    </cfRule>
  </conditionalFormatting>
  <conditionalFormatting sqref="U518">
    <cfRule type="expression" dxfId="494" priority="495" stopIfTrue="1">
      <formula>NOT(AD518)</formula>
    </cfRule>
  </conditionalFormatting>
  <conditionalFormatting sqref="U519">
    <cfRule type="expression" dxfId="493" priority="494" stopIfTrue="1">
      <formula>NOT(AD519)</formula>
    </cfRule>
  </conditionalFormatting>
  <conditionalFormatting sqref="U520">
    <cfRule type="expression" dxfId="492" priority="493" stopIfTrue="1">
      <formula>NOT(AD520)</formula>
    </cfRule>
  </conditionalFormatting>
  <conditionalFormatting sqref="U521">
    <cfRule type="expression" dxfId="491" priority="492" stopIfTrue="1">
      <formula>NOT(AD521)</formula>
    </cfRule>
  </conditionalFormatting>
  <conditionalFormatting sqref="U522">
    <cfRule type="expression" dxfId="490" priority="491" stopIfTrue="1">
      <formula>NOT(AD522)</formula>
    </cfRule>
  </conditionalFormatting>
  <conditionalFormatting sqref="U523">
    <cfRule type="expression" dxfId="489" priority="490" stopIfTrue="1">
      <formula>NOT(AD523)</formula>
    </cfRule>
  </conditionalFormatting>
  <conditionalFormatting sqref="U524">
    <cfRule type="expression" dxfId="488" priority="489" stopIfTrue="1">
      <formula>NOT(AD524)</formula>
    </cfRule>
  </conditionalFormatting>
  <conditionalFormatting sqref="U525">
    <cfRule type="expression" dxfId="487" priority="488" stopIfTrue="1">
      <formula>NOT(AD525)</formula>
    </cfRule>
  </conditionalFormatting>
  <conditionalFormatting sqref="U526">
    <cfRule type="expression" dxfId="486" priority="487" stopIfTrue="1">
      <formula>NOT(AD526)</formula>
    </cfRule>
  </conditionalFormatting>
  <conditionalFormatting sqref="U527">
    <cfRule type="expression" dxfId="485" priority="486" stopIfTrue="1">
      <formula>NOT(AD527)</formula>
    </cfRule>
  </conditionalFormatting>
  <conditionalFormatting sqref="U528">
    <cfRule type="expression" dxfId="484" priority="485" stopIfTrue="1">
      <formula>NOT(AD528)</formula>
    </cfRule>
  </conditionalFormatting>
  <conditionalFormatting sqref="U529">
    <cfRule type="expression" dxfId="483" priority="484" stopIfTrue="1">
      <formula>NOT(AD529)</formula>
    </cfRule>
  </conditionalFormatting>
  <conditionalFormatting sqref="U530">
    <cfRule type="expression" dxfId="482" priority="483" stopIfTrue="1">
      <formula>NOT(AD530)</formula>
    </cfRule>
  </conditionalFormatting>
  <conditionalFormatting sqref="U531">
    <cfRule type="expression" dxfId="481" priority="482" stopIfTrue="1">
      <formula>NOT(AD531)</formula>
    </cfRule>
  </conditionalFormatting>
  <conditionalFormatting sqref="U532">
    <cfRule type="expression" dxfId="480" priority="481" stopIfTrue="1">
      <formula>NOT(AD532)</formula>
    </cfRule>
  </conditionalFormatting>
  <conditionalFormatting sqref="U533">
    <cfRule type="expression" dxfId="479" priority="480" stopIfTrue="1">
      <formula>NOT(AD533)</formula>
    </cfRule>
  </conditionalFormatting>
  <conditionalFormatting sqref="U534">
    <cfRule type="expression" dxfId="478" priority="479" stopIfTrue="1">
      <formula>NOT(AD534)</formula>
    </cfRule>
  </conditionalFormatting>
  <conditionalFormatting sqref="U535">
    <cfRule type="expression" dxfId="477" priority="478" stopIfTrue="1">
      <formula>NOT(AD535)</formula>
    </cfRule>
  </conditionalFormatting>
  <conditionalFormatting sqref="U536">
    <cfRule type="expression" dxfId="476" priority="477" stopIfTrue="1">
      <formula>NOT(AD536)</formula>
    </cfRule>
  </conditionalFormatting>
  <conditionalFormatting sqref="U537">
    <cfRule type="expression" dxfId="475" priority="476" stopIfTrue="1">
      <formula>NOT(AD537)</formula>
    </cfRule>
  </conditionalFormatting>
  <conditionalFormatting sqref="U538">
    <cfRule type="expression" dxfId="474" priority="475" stopIfTrue="1">
      <formula>NOT(AD538)</formula>
    </cfRule>
  </conditionalFormatting>
  <conditionalFormatting sqref="U539">
    <cfRule type="expression" dxfId="473" priority="474" stopIfTrue="1">
      <formula>NOT(AD539)</formula>
    </cfRule>
  </conditionalFormatting>
  <conditionalFormatting sqref="U540">
    <cfRule type="expression" dxfId="472" priority="473" stopIfTrue="1">
      <formula>NOT(AD540)</formula>
    </cfRule>
  </conditionalFormatting>
  <conditionalFormatting sqref="U541">
    <cfRule type="expression" dxfId="471" priority="472" stopIfTrue="1">
      <formula>NOT(AD541)</formula>
    </cfRule>
  </conditionalFormatting>
  <conditionalFormatting sqref="U542">
    <cfRule type="expression" dxfId="470" priority="471" stopIfTrue="1">
      <formula>NOT(AD542)</formula>
    </cfRule>
  </conditionalFormatting>
  <conditionalFormatting sqref="U543">
    <cfRule type="expression" dxfId="469" priority="470" stopIfTrue="1">
      <formula>NOT(AD543)</formula>
    </cfRule>
  </conditionalFormatting>
  <conditionalFormatting sqref="U544">
    <cfRule type="expression" dxfId="468" priority="469" stopIfTrue="1">
      <formula>NOT(AD544)</formula>
    </cfRule>
  </conditionalFormatting>
  <conditionalFormatting sqref="U545">
    <cfRule type="expression" dxfId="467" priority="468" stopIfTrue="1">
      <formula>NOT(AD545)</formula>
    </cfRule>
  </conditionalFormatting>
  <conditionalFormatting sqref="U546">
    <cfRule type="expression" dxfId="466" priority="467" stopIfTrue="1">
      <formula>NOT(AD546)</formula>
    </cfRule>
  </conditionalFormatting>
  <conditionalFormatting sqref="U547">
    <cfRule type="expression" dxfId="465" priority="466" stopIfTrue="1">
      <formula>NOT(AD547)</formula>
    </cfRule>
  </conditionalFormatting>
  <conditionalFormatting sqref="U548">
    <cfRule type="expression" dxfId="464" priority="465" stopIfTrue="1">
      <formula>NOT(AD548)</formula>
    </cfRule>
  </conditionalFormatting>
  <conditionalFormatting sqref="U549">
    <cfRule type="expression" dxfId="463" priority="464" stopIfTrue="1">
      <formula>NOT(AD549)</formula>
    </cfRule>
  </conditionalFormatting>
  <conditionalFormatting sqref="U550">
    <cfRule type="expression" dxfId="462" priority="463" stopIfTrue="1">
      <formula>NOT(AD550)</formula>
    </cfRule>
  </conditionalFormatting>
  <conditionalFormatting sqref="U551">
    <cfRule type="expression" dxfId="461" priority="462" stopIfTrue="1">
      <formula>NOT(AD551)</formula>
    </cfRule>
  </conditionalFormatting>
  <conditionalFormatting sqref="U552">
    <cfRule type="expression" dxfId="460" priority="461" stopIfTrue="1">
      <formula>NOT(AD552)</formula>
    </cfRule>
  </conditionalFormatting>
  <conditionalFormatting sqref="U553">
    <cfRule type="expression" dxfId="459" priority="460" stopIfTrue="1">
      <formula>NOT(AD553)</formula>
    </cfRule>
  </conditionalFormatting>
  <conditionalFormatting sqref="U554">
    <cfRule type="expression" dxfId="458" priority="459" stopIfTrue="1">
      <formula>NOT(AD554)</formula>
    </cfRule>
  </conditionalFormatting>
  <conditionalFormatting sqref="U555">
    <cfRule type="expression" dxfId="457" priority="458" stopIfTrue="1">
      <formula>NOT(AD555)</formula>
    </cfRule>
  </conditionalFormatting>
  <conditionalFormatting sqref="U556">
    <cfRule type="expression" dxfId="456" priority="457" stopIfTrue="1">
      <formula>NOT(AD556)</formula>
    </cfRule>
  </conditionalFormatting>
  <conditionalFormatting sqref="U557">
    <cfRule type="expression" dxfId="455" priority="456" stopIfTrue="1">
      <formula>NOT(AD557)</formula>
    </cfRule>
  </conditionalFormatting>
  <conditionalFormatting sqref="U558">
    <cfRule type="expression" dxfId="454" priority="455" stopIfTrue="1">
      <formula>NOT(AD558)</formula>
    </cfRule>
  </conditionalFormatting>
  <conditionalFormatting sqref="U559">
    <cfRule type="expression" dxfId="453" priority="454" stopIfTrue="1">
      <formula>NOT(AD559)</formula>
    </cfRule>
  </conditionalFormatting>
  <conditionalFormatting sqref="U560">
    <cfRule type="expression" dxfId="452" priority="453" stopIfTrue="1">
      <formula>NOT(AD560)</formula>
    </cfRule>
  </conditionalFormatting>
  <conditionalFormatting sqref="U561">
    <cfRule type="expression" dxfId="451" priority="452" stopIfTrue="1">
      <formula>NOT(AD561)</formula>
    </cfRule>
  </conditionalFormatting>
  <conditionalFormatting sqref="U562">
    <cfRule type="expression" dxfId="450" priority="451" stopIfTrue="1">
      <formula>NOT(AD562)</formula>
    </cfRule>
  </conditionalFormatting>
  <conditionalFormatting sqref="U563">
    <cfRule type="expression" dxfId="449" priority="450" stopIfTrue="1">
      <formula>NOT(AD563)</formula>
    </cfRule>
  </conditionalFormatting>
  <conditionalFormatting sqref="U564">
    <cfRule type="expression" dxfId="448" priority="449" stopIfTrue="1">
      <formula>NOT(AD564)</formula>
    </cfRule>
  </conditionalFormatting>
  <conditionalFormatting sqref="U565">
    <cfRule type="expression" dxfId="447" priority="448" stopIfTrue="1">
      <formula>NOT(AD565)</formula>
    </cfRule>
  </conditionalFormatting>
  <conditionalFormatting sqref="U566">
    <cfRule type="expression" dxfId="446" priority="447" stopIfTrue="1">
      <formula>NOT(AD566)</formula>
    </cfRule>
  </conditionalFormatting>
  <conditionalFormatting sqref="U567">
    <cfRule type="expression" dxfId="445" priority="446" stopIfTrue="1">
      <formula>NOT(AD567)</formula>
    </cfRule>
  </conditionalFormatting>
  <conditionalFormatting sqref="U568">
    <cfRule type="expression" dxfId="444" priority="445" stopIfTrue="1">
      <formula>NOT(AD568)</formula>
    </cfRule>
  </conditionalFormatting>
  <conditionalFormatting sqref="U569">
    <cfRule type="expression" dxfId="443" priority="444" stopIfTrue="1">
      <formula>NOT(AD569)</formula>
    </cfRule>
  </conditionalFormatting>
  <conditionalFormatting sqref="U570">
    <cfRule type="expression" dxfId="442" priority="443" stopIfTrue="1">
      <formula>NOT(AD570)</formula>
    </cfRule>
  </conditionalFormatting>
  <conditionalFormatting sqref="U571">
    <cfRule type="expression" dxfId="441" priority="442" stopIfTrue="1">
      <formula>NOT(AD571)</formula>
    </cfRule>
  </conditionalFormatting>
  <conditionalFormatting sqref="U572">
    <cfRule type="expression" dxfId="440" priority="441" stopIfTrue="1">
      <formula>NOT(AD572)</formula>
    </cfRule>
  </conditionalFormatting>
  <conditionalFormatting sqref="U573">
    <cfRule type="expression" dxfId="439" priority="440" stopIfTrue="1">
      <formula>NOT(AD573)</formula>
    </cfRule>
  </conditionalFormatting>
  <conditionalFormatting sqref="U574">
    <cfRule type="expression" dxfId="438" priority="439" stopIfTrue="1">
      <formula>NOT(AD574)</formula>
    </cfRule>
  </conditionalFormatting>
  <conditionalFormatting sqref="U575">
    <cfRule type="expression" dxfId="437" priority="438" stopIfTrue="1">
      <formula>NOT(AD575)</formula>
    </cfRule>
  </conditionalFormatting>
  <conditionalFormatting sqref="U576">
    <cfRule type="expression" dxfId="436" priority="437" stopIfTrue="1">
      <formula>NOT(AD576)</formula>
    </cfRule>
  </conditionalFormatting>
  <conditionalFormatting sqref="U577">
    <cfRule type="expression" dxfId="435" priority="436" stopIfTrue="1">
      <formula>NOT(AD577)</formula>
    </cfRule>
  </conditionalFormatting>
  <conditionalFormatting sqref="U578">
    <cfRule type="expression" dxfId="434" priority="435" stopIfTrue="1">
      <formula>NOT(AD578)</formula>
    </cfRule>
  </conditionalFormatting>
  <conditionalFormatting sqref="U579">
    <cfRule type="expression" dxfId="433" priority="434" stopIfTrue="1">
      <formula>NOT(AD579)</formula>
    </cfRule>
  </conditionalFormatting>
  <conditionalFormatting sqref="U580">
    <cfRule type="expression" dxfId="432" priority="433" stopIfTrue="1">
      <formula>NOT(AD580)</formula>
    </cfRule>
  </conditionalFormatting>
  <conditionalFormatting sqref="U581">
    <cfRule type="expression" dxfId="431" priority="432" stopIfTrue="1">
      <formula>NOT(AD581)</formula>
    </cfRule>
  </conditionalFormatting>
  <conditionalFormatting sqref="U582">
    <cfRule type="expression" dxfId="430" priority="431" stopIfTrue="1">
      <formula>NOT(AD582)</formula>
    </cfRule>
  </conditionalFormatting>
  <conditionalFormatting sqref="U583">
    <cfRule type="expression" dxfId="429" priority="430" stopIfTrue="1">
      <formula>NOT(AD583)</formula>
    </cfRule>
  </conditionalFormatting>
  <conditionalFormatting sqref="U584">
    <cfRule type="expression" dxfId="428" priority="429" stopIfTrue="1">
      <formula>NOT(AD584)</formula>
    </cfRule>
  </conditionalFormatting>
  <conditionalFormatting sqref="U585">
    <cfRule type="expression" dxfId="427" priority="428" stopIfTrue="1">
      <formula>NOT(AD585)</formula>
    </cfRule>
  </conditionalFormatting>
  <conditionalFormatting sqref="U586">
    <cfRule type="expression" dxfId="426" priority="427" stopIfTrue="1">
      <formula>NOT(AD586)</formula>
    </cfRule>
  </conditionalFormatting>
  <conditionalFormatting sqref="U587">
    <cfRule type="expression" dxfId="425" priority="426" stopIfTrue="1">
      <formula>NOT(AD587)</formula>
    </cfRule>
  </conditionalFormatting>
  <conditionalFormatting sqref="U588">
    <cfRule type="expression" dxfId="424" priority="425" stopIfTrue="1">
      <formula>NOT(AD588)</formula>
    </cfRule>
  </conditionalFormatting>
  <conditionalFormatting sqref="U589">
    <cfRule type="expression" dxfId="423" priority="424" stopIfTrue="1">
      <formula>NOT(AD589)</formula>
    </cfRule>
  </conditionalFormatting>
  <conditionalFormatting sqref="U590">
    <cfRule type="expression" dxfId="422" priority="423" stopIfTrue="1">
      <formula>NOT(AD590)</formula>
    </cfRule>
  </conditionalFormatting>
  <conditionalFormatting sqref="U591">
    <cfRule type="expression" dxfId="421" priority="422" stopIfTrue="1">
      <formula>NOT(AD591)</formula>
    </cfRule>
  </conditionalFormatting>
  <conditionalFormatting sqref="U592">
    <cfRule type="expression" dxfId="420" priority="421" stopIfTrue="1">
      <formula>NOT(AD592)</formula>
    </cfRule>
  </conditionalFormatting>
  <conditionalFormatting sqref="U593">
    <cfRule type="expression" dxfId="419" priority="420" stopIfTrue="1">
      <formula>NOT(AD593)</formula>
    </cfRule>
  </conditionalFormatting>
  <conditionalFormatting sqref="U594">
    <cfRule type="expression" dxfId="418" priority="419" stopIfTrue="1">
      <formula>NOT(AD594)</formula>
    </cfRule>
  </conditionalFormatting>
  <conditionalFormatting sqref="U595">
    <cfRule type="expression" dxfId="417" priority="418" stopIfTrue="1">
      <formula>NOT(AD595)</formula>
    </cfRule>
  </conditionalFormatting>
  <conditionalFormatting sqref="U596">
    <cfRule type="expression" dxfId="416" priority="417" stopIfTrue="1">
      <formula>NOT(AD596)</formula>
    </cfRule>
  </conditionalFormatting>
  <conditionalFormatting sqref="U597">
    <cfRule type="expression" dxfId="415" priority="416" stopIfTrue="1">
      <formula>NOT(AD597)</formula>
    </cfRule>
  </conditionalFormatting>
  <conditionalFormatting sqref="U598">
    <cfRule type="expression" dxfId="414" priority="415" stopIfTrue="1">
      <formula>NOT(AD598)</formula>
    </cfRule>
  </conditionalFormatting>
  <conditionalFormatting sqref="U599">
    <cfRule type="expression" dxfId="413" priority="414" stopIfTrue="1">
      <formula>NOT(AD599)</formula>
    </cfRule>
  </conditionalFormatting>
  <conditionalFormatting sqref="U600">
    <cfRule type="expression" dxfId="412" priority="413" stopIfTrue="1">
      <formula>NOT(AD600)</formula>
    </cfRule>
  </conditionalFormatting>
  <conditionalFormatting sqref="U601">
    <cfRule type="expression" dxfId="411" priority="412" stopIfTrue="1">
      <formula>NOT(AD601)</formula>
    </cfRule>
  </conditionalFormatting>
  <conditionalFormatting sqref="U602">
    <cfRule type="expression" dxfId="410" priority="411" stopIfTrue="1">
      <formula>NOT(AD602)</formula>
    </cfRule>
  </conditionalFormatting>
  <conditionalFormatting sqref="U603">
    <cfRule type="expression" dxfId="409" priority="410" stopIfTrue="1">
      <formula>NOT(AD603)</formula>
    </cfRule>
  </conditionalFormatting>
  <conditionalFormatting sqref="U604">
    <cfRule type="expression" dxfId="408" priority="409" stopIfTrue="1">
      <formula>NOT(AD604)</formula>
    </cfRule>
  </conditionalFormatting>
  <conditionalFormatting sqref="U605">
    <cfRule type="expression" dxfId="407" priority="408" stopIfTrue="1">
      <formula>NOT(AD605)</formula>
    </cfRule>
  </conditionalFormatting>
  <conditionalFormatting sqref="U606">
    <cfRule type="expression" dxfId="406" priority="407" stopIfTrue="1">
      <formula>NOT(AD606)</formula>
    </cfRule>
  </conditionalFormatting>
  <conditionalFormatting sqref="U607">
    <cfRule type="expression" dxfId="405" priority="406" stopIfTrue="1">
      <formula>NOT(AD607)</formula>
    </cfRule>
  </conditionalFormatting>
  <conditionalFormatting sqref="U608">
    <cfRule type="expression" dxfId="404" priority="405" stopIfTrue="1">
      <formula>NOT(AD608)</formula>
    </cfRule>
  </conditionalFormatting>
  <conditionalFormatting sqref="U609">
    <cfRule type="expression" dxfId="403" priority="404" stopIfTrue="1">
      <formula>NOT(AD609)</formula>
    </cfRule>
  </conditionalFormatting>
  <conditionalFormatting sqref="U610">
    <cfRule type="expression" dxfId="402" priority="403" stopIfTrue="1">
      <formula>NOT(AD610)</formula>
    </cfRule>
  </conditionalFormatting>
  <conditionalFormatting sqref="U611">
    <cfRule type="expression" dxfId="401" priority="402" stopIfTrue="1">
      <formula>NOT(AD611)</formula>
    </cfRule>
  </conditionalFormatting>
  <conditionalFormatting sqref="U612">
    <cfRule type="expression" dxfId="400" priority="401" stopIfTrue="1">
      <formula>NOT(AD612)</formula>
    </cfRule>
  </conditionalFormatting>
  <conditionalFormatting sqref="U613">
    <cfRule type="expression" dxfId="399" priority="400" stopIfTrue="1">
      <formula>NOT(AD613)</formula>
    </cfRule>
  </conditionalFormatting>
  <conditionalFormatting sqref="U614">
    <cfRule type="expression" dxfId="398" priority="399" stopIfTrue="1">
      <formula>NOT(AD614)</formula>
    </cfRule>
  </conditionalFormatting>
  <conditionalFormatting sqref="U615">
    <cfRule type="expression" dxfId="397" priority="398" stopIfTrue="1">
      <formula>NOT(AD615)</formula>
    </cfRule>
  </conditionalFormatting>
  <conditionalFormatting sqref="U616">
    <cfRule type="expression" dxfId="396" priority="397" stopIfTrue="1">
      <formula>NOT(AD616)</formula>
    </cfRule>
  </conditionalFormatting>
  <conditionalFormatting sqref="U617">
    <cfRule type="expression" dxfId="395" priority="396" stopIfTrue="1">
      <formula>NOT(AD617)</formula>
    </cfRule>
  </conditionalFormatting>
  <conditionalFormatting sqref="U618">
    <cfRule type="expression" dxfId="394" priority="395" stopIfTrue="1">
      <formula>NOT(AD618)</formula>
    </cfRule>
  </conditionalFormatting>
  <conditionalFormatting sqref="U619">
    <cfRule type="expression" dxfId="393" priority="394" stopIfTrue="1">
      <formula>NOT(AD619)</formula>
    </cfRule>
  </conditionalFormatting>
  <conditionalFormatting sqref="U620">
    <cfRule type="expression" dxfId="392" priority="393" stopIfTrue="1">
      <formula>NOT(AD620)</formula>
    </cfRule>
  </conditionalFormatting>
  <conditionalFormatting sqref="U621">
    <cfRule type="expression" dxfId="391" priority="392" stopIfTrue="1">
      <formula>NOT(AD621)</formula>
    </cfRule>
  </conditionalFormatting>
  <conditionalFormatting sqref="U622">
    <cfRule type="expression" dxfId="390" priority="391" stopIfTrue="1">
      <formula>NOT(AD622)</formula>
    </cfRule>
  </conditionalFormatting>
  <conditionalFormatting sqref="U623">
    <cfRule type="expression" dxfId="389" priority="390" stopIfTrue="1">
      <formula>NOT(AD623)</formula>
    </cfRule>
  </conditionalFormatting>
  <conditionalFormatting sqref="U624">
    <cfRule type="expression" dxfId="388" priority="389" stopIfTrue="1">
      <formula>NOT(AD624)</formula>
    </cfRule>
  </conditionalFormatting>
  <conditionalFormatting sqref="U625">
    <cfRule type="expression" dxfId="387" priority="388" stopIfTrue="1">
      <formula>NOT(AD625)</formula>
    </cfRule>
  </conditionalFormatting>
  <conditionalFormatting sqref="U626">
    <cfRule type="expression" dxfId="386" priority="387" stopIfTrue="1">
      <formula>NOT(AD626)</formula>
    </cfRule>
  </conditionalFormatting>
  <conditionalFormatting sqref="U627">
    <cfRule type="expression" dxfId="385" priority="386" stopIfTrue="1">
      <formula>NOT(AD627)</formula>
    </cfRule>
  </conditionalFormatting>
  <conditionalFormatting sqref="U628">
    <cfRule type="expression" dxfId="384" priority="385" stopIfTrue="1">
      <formula>NOT(AD628)</formula>
    </cfRule>
  </conditionalFormatting>
  <conditionalFormatting sqref="U629">
    <cfRule type="expression" dxfId="383" priority="384" stopIfTrue="1">
      <formula>NOT(AD629)</formula>
    </cfRule>
  </conditionalFormatting>
  <conditionalFormatting sqref="U630">
    <cfRule type="expression" dxfId="382" priority="383" stopIfTrue="1">
      <formula>NOT(AD630)</formula>
    </cfRule>
  </conditionalFormatting>
  <conditionalFormatting sqref="U631">
    <cfRule type="expression" dxfId="381" priority="382" stopIfTrue="1">
      <formula>NOT(AD631)</formula>
    </cfRule>
  </conditionalFormatting>
  <conditionalFormatting sqref="U632">
    <cfRule type="expression" dxfId="380" priority="381" stopIfTrue="1">
      <formula>NOT(AD632)</formula>
    </cfRule>
  </conditionalFormatting>
  <conditionalFormatting sqref="U633">
    <cfRule type="expression" dxfId="379" priority="380" stopIfTrue="1">
      <formula>NOT(AD633)</formula>
    </cfRule>
  </conditionalFormatting>
  <conditionalFormatting sqref="U634">
    <cfRule type="expression" dxfId="378" priority="379" stopIfTrue="1">
      <formula>NOT(AD634)</formula>
    </cfRule>
  </conditionalFormatting>
  <conditionalFormatting sqref="U635">
    <cfRule type="expression" dxfId="377" priority="378" stopIfTrue="1">
      <formula>NOT(AD635)</formula>
    </cfRule>
  </conditionalFormatting>
  <conditionalFormatting sqref="U636">
    <cfRule type="expression" dxfId="376" priority="377" stopIfTrue="1">
      <formula>NOT(AD636)</formula>
    </cfRule>
  </conditionalFormatting>
  <conditionalFormatting sqref="U637">
    <cfRule type="expression" dxfId="375" priority="376" stopIfTrue="1">
      <formula>NOT(AD637)</formula>
    </cfRule>
  </conditionalFormatting>
  <conditionalFormatting sqref="U638">
    <cfRule type="expression" dxfId="374" priority="375" stopIfTrue="1">
      <formula>NOT(AD638)</formula>
    </cfRule>
  </conditionalFormatting>
  <conditionalFormatting sqref="U639">
    <cfRule type="expression" dxfId="373" priority="374" stopIfTrue="1">
      <formula>NOT(AD639)</formula>
    </cfRule>
  </conditionalFormatting>
  <conditionalFormatting sqref="U640">
    <cfRule type="expression" dxfId="372" priority="373" stopIfTrue="1">
      <formula>NOT(AD640)</formula>
    </cfRule>
  </conditionalFormatting>
  <conditionalFormatting sqref="U641">
    <cfRule type="expression" dxfId="371" priority="372" stopIfTrue="1">
      <formula>NOT(AD641)</formula>
    </cfRule>
  </conditionalFormatting>
  <conditionalFormatting sqref="U642">
    <cfRule type="expression" dxfId="370" priority="371" stopIfTrue="1">
      <formula>NOT(AD642)</formula>
    </cfRule>
  </conditionalFormatting>
  <conditionalFormatting sqref="U643">
    <cfRule type="expression" dxfId="369" priority="370" stopIfTrue="1">
      <formula>NOT(AD643)</formula>
    </cfRule>
  </conditionalFormatting>
  <conditionalFormatting sqref="U644">
    <cfRule type="expression" dxfId="368" priority="369" stopIfTrue="1">
      <formula>NOT(AD644)</formula>
    </cfRule>
  </conditionalFormatting>
  <conditionalFormatting sqref="U645">
    <cfRule type="expression" dxfId="367" priority="368" stopIfTrue="1">
      <formula>NOT(AD645)</formula>
    </cfRule>
  </conditionalFormatting>
  <conditionalFormatting sqref="U646">
    <cfRule type="expression" dxfId="366" priority="367" stopIfTrue="1">
      <formula>NOT(AD646)</formula>
    </cfRule>
  </conditionalFormatting>
  <conditionalFormatting sqref="U647">
    <cfRule type="expression" dxfId="365" priority="366" stopIfTrue="1">
      <formula>NOT(AD647)</formula>
    </cfRule>
  </conditionalFormatting>
  <conditionalFormatting sqref="U648">
    <cfRule type="expression" dxfId="364" priority="365" stopIfTrue="1">
      <formula>NOT(AD648)</formula>
    </cfRule>
  </conditionalFormatting>
  <conditionalFormatting sqref="U649">
    <cfRule type="expression" dxfId="363" priority="364" stopIfTrue="1">
      <formula>NOT(AD649)</formula>
    </cfRule>
  </conditionalFormatting>
  <conditionalFormatting sqref="U650">
    <cfRule type="expression" dxfId="362" priority="363" stopIfTrue="1">
      <formula>NOT(AD650)</formula>
    </cfRule>
  </conditionalFormatting>
  <conditionalFormatting sqref="U651">
    <cfRule type="expression" dxfId="361" priority="362" stopIfTrue="1">
      <formula>NOT(AD651)</formula>
    </cfRule>
  </conditionalFormatting>
  <conditionalFormatting sqref="U652">
    <cfRule type="expression" dxfId="360" priority="361" stopIfTrue="1">
      <formula>NOT(AD652)</formula>
    </cfRule>
  </conditionalFormatting>
  <conditionalFormatting sqref="U653">
    <cfRule type="expression" dxfId="359" priority="360" stopIfTrue="1">
      <formula>NOT(AD653)</formula>
    </cfRule>
  </conditionalFormatting>
  <conditionalFormatting sqref="U654">
    <cfRule type="expression" dxfId="358" priority="359" stopIfTrue="1">
      <formula>NOT(AD654)</formula>
    </cfRule>
  </conditionalFormatting>
  <conditionalFormatting sqref="U655">
    <cfRule type="expression" dxfId="357" priority="358" stopIfTrue="1">
      <formula>NOT(AD655)</formula>
    </cfRule>
  </conditionalFormatting>
  <conditionalFormatting sqref="U656">
    <cfRule type="expression" dxfId="356" priority="357" stopIfTrue="1">
      <formula>NOT(AD656)</formula>
    </cfRule>
  </conditionalFormatting>
  <conditionalFormatting sqref="U657">
    <cfRule type="expression" dxfId="355" priority="356" stopIfTrue="1">
      <formula>NOT(AD657)</formula>
    </cfRule>
  </conditionalFormatting>
  <conditionalFormatting sqref="U658">
    <cfRule type="expression" dxfId="354" priority="355" stopIfTrue="1">
      <formula>NOT(AD658)</formula>
    </cfRule>
  </conditionalFormatting>
  <conditionalFormatting sqref="U659">
    <cfRule type="expression" dxfId="353" priority="354" stopIfTrue="1">
      <formula>NOT(AD659)</formula>
    </cfRule>
  </conditionalFormatting>
  <conditionalFormatting sqref="U660">
    <cfRule type="expression" dxfId="352" priority="353" stopIfTrue="1">
      <formula>NOT(AD660)</formula>
    </cfRule>
  </conditionalFormatting>
  <conditionalFormatting sqref="U661">
    <cfRule type="expression" dxfId="351" priority="352" stopIfTrue="1">
      <formula>NOT(AD661)</formula>
    </cfRule>
  </conditionalFormatting>
  <conditionalFormatting sqref="U662">
    <cfRule type="expression" dxfId="350" priority="351" stopIfTrue="1">
      <formula>NOT(AD662)</formula>
    </cfRule>
  </conditionalFormatting>
  <conditionalFormatting sqref="U663">
    <cfRule type="expression" dxfId="349" priority="350" stopIfTrue="1">
      <formula>NOT(AD663)</formula>
    </cfRule>
  </conditionalFormatting>
  <conditionalFormatting sqref="U664">
    <cfRule type="expression" dxfId="348" priority="349" stopIfTrue="1">
      <formula>NOT(AD664)</formula>
    </cfRule>
  </conditionalFormatting>
  <conditionalFormatting sqref="U665">
    <cfRule type="expression" dxfId="347" priority="348" stopIfTrue="1">
      <formula>NOT(AD665)</formula>
    </cfRule>
  </conditionalFormatting>
  <conditionalFormatting sqref="U666">
    <cfRule type="expression" dxfId="346" priority="347" stopIfTrue="1">
      <formula>NOT(AD666)</formula>
    </cfRule>
  </conditionalFormatting>
  <conditionalFormatting sqref="U667">
    <cfRule type="expression" dxfId="345" priority="346" stopIfTrue="1">
      <formula>NOT(AD667)</formula>
    </cfRule>
  </conditionalFormatting>
  <conditionalFormatting sqref="U668">
    <cfRule type="expression" dxfId="344" priority="345" stopIfTrue="1">
      <formula>NOT(AD668)</formula>
    </cfRule>
  </conditionalFormatting>
  <conditionalFormatting sqref="U669">
    <cfRule type="expression" dxfId="343" priority="344" stopIfTrue="1">
      <formula>NOT(AD669)</formula>
    </cfRule>
  </conditionalFormatting>
  <conditionalFormatting sqref="U670">
    <cfRule type="expression" dxfId="342" priority="343" stopIfTrue="1">
      <formula>NOT(AD670)</formula>
    </cfRule>
  </conditionalFormatting>
  <conditionalFormatting sqref="U671">
    <cfRule type="expression" dxfId="341" priority="342" stopIfTrue="1">
      <formula>NOT(AD671)</formula>
    </cfRule>
  </conditionalFormatting>
  <conditionalFormatting sqref="U672">
    <cfRule type="expression" dxfId="340" priority="341" stopIfTrue="1">
      <formula>NOT(AD672)</formula>
    </cfRule>
  </conditionalFormatting>
  <conditionalFormatting sqref="U673">
    <cfRule type="expression" dxfId="339" priority="340" stopIfTrue="1">
      <formula>NOT(AD673)</formula>
    </cfRule>
  </conditionalFormatting>
  <conditionalFormatting sqref="U674">
    <cfRule type="expression" dxfId="338" priority="339" stopIfTrue="1">
      <formula>NOT(AD674)</formula>
    </cfRule>
  </conditionalFormatting>
  <conditionalFormatting sqref="U675">
    <cfRule type="expression" dxfId="337" priority="338" stopIfTrue="1">
      <formula>NOT(AD675)</formula>
    </cfRule>
  </conditionalFormatting>
  <conditionalFormatting sqref="U676">
    <cfRule type="expression" dxfId="336" priority="337" stopIfTrue="1">
      <formula>NOT(AD676)</formula>
    </cfRule>
  </conditionalFormatting>
  <conditionalFormatting sqref="U677">
    <cfRule type="expression" dxfId="335" priority="336" stopIfTrue="1">
      <formula>NOT(AD677)</formula>
    </cfRule>
  </conditionalFormatting>
  <conditionalFormatting sqref="U678">
    <cfRule type="expression" dxfId="334" priority="335" stopIfTrue="1">
      <formula>NOT(AD678)</formula>
    </cfRule>
  </conditionalFormatting>
  <conditionalFormatting sqref="U679">
    <cfRule type="expression" dxfId="333" priority="334" stopIfTrue="1">
      <formula>NOT(AD679)</formula>
    </cfRule>
  </conditionalFormatting>
  <conditionalFormatting sqref="U680">
    <cfRule type="expression" dxfId="332" priority="333" stopIfTrue="1">
      <formula>NOT(AD680)</formula>
    </cfRule>
  </conditionalFormatting>
  <conditionalFormatting sqref="U681">
    <cfRule type="expression" dxfId="331" priority="332" stopIfTrue="1">
      <formula>NOT(AD681)</formula>
    </cfRule>
  </conditionalFormatting>
  <conditionalFormatting sqref="U682">
    <cfRule type="expression" dxfId="330" priority="331" stopIfTrue="1">
      <formula>NOT(AD682)</formula>
    </cfRule>
  </conditionalFormatting>
  <conditionalFormatting sqref="U683">
    <cfRule type="expression" dxfId="329" priority="330" stopIfTrue="1">
      <formula>NOT(AD683)</formula>
    </cfRule>
  </conditionalFormatting>
  <conditionalFormatting sqref="U684">
    <cfRule type="expression" dxfId="328" priority="329" stopIfTrue="1">
      <formula>NOT(AD684)</formula>
    </cfRule>
  </conditionalFormatting>
  <conditionalFormatting sqref="U685">
    <cfRule type="expression" dxfId="327" priority="328" stopIfTrue="1">
      <formula>NOT(AD685)</formula>
    </cfRule>
  </conditionalFormatting>
  <conditionalFormatting sqref="U686">
    <cfRule type="expression" dxfId="326" priority="327" stopIfTrue="1">
      <formula>NOT(AD686)</formula>
    </cfRule>
  </conditionalFormatting>
  <conditionalFormatting sqref="U687">
    <cfRule type="expression" dxfId="325" priority="326" stopIfTrue="1">
      <formula>NOT(AD687)</formula>
    </cfRule>
  </conditionalFormatting>
  <conditionalFormatting sqref="U688">
    <cfRule type="expression" dxfId="324" priority="325" stopIfTrue="1">
      <formula>NOT(AD688)</formula>
    </cfRule>
  </conditionalFormatting>
  <conditionalFormatting sqref="U689">
    <cfRule type="expression" dxfId="323" priority="324" stopIfTrue="1">
      <formula>NOT(AD689)</formula>
    </cfRule>
  </conditionalFormatting>
  <conditionalFormatting sqref="U690">
    <cfRule type="expression" dxfId="322" priority="323" stopIfTrue="1">
      <formula>NOT(AD690)</formula>
    </cfRule>
  </conditionalFormatting>
  <conditionalFormatting sqref="U691">
    <cfRule type="expression" dxfId="321" priority="322" stopIfTrue="1">
      <formula>NOT(AD691)</formula>
    </cfRule>
  </conditionalFormatting>
  <conditionalFormatting sqref="U692">
    <cfRule type="expression" dxfId="320" priority="321" stopIfTrue="1">
      <formula>NOT(AD692)</formula>
    </cfRule>
  </conditionalFormatting>
  <conditionalFormatting sqref="U693">
    <cfRule type="expression" dxfId="319" priority="320" stopIfTrue="1">
      <formula>NOT(AD693)</formula>
    </cfRule>
  </conditionalFormatting>
  <conditionalFormatting sqref="U694">
    <cfRule type="expression" dxfId="318" priority="319" stopIfTrue="1">
      <formula>NOT(AD694)</formula>
    </cfRule>
  </conditionalFormatting>
  <conditionalFormatting sqref="U695">
    <cfRule type="expression" dxfId="317" priority="318" stopIfTrue="1">
      <formula>NOT(AD695)</formula>
    </cfRule>
  </conditionalFormatting>
  <conditionalFormatting sqref="U696">
    <cfRule type="expression" dxfId="316" priority="317" stopIfTrue="1">
      <formula>NOT(AD696)</formula>
    </cfRule>
  </conditionalFormatting>
  <conditionalFormatting sqref="U697">
    <cfRule type="expression" dxfId="315" priority="316" stopIfTrue="1">
      <formula>NOT(AD697)</formula>
    </cfRule>
  </conditionalFormatting>
  <conditionalFormatting sqref="U698">
    <cfRule type="expression" dxfId="314" priority="315" stopIfTrue="1">
      <formula>NOT(AD698)</formula>
    </cfRule>
  </conditionalFormatting>
  <conditionalFormatting sqref="U699">
    <cfRule type="expression" dxfId="313" priority="314" stopIfTrue="1">
      <formula>NOT(AD699)</formula>
    </cfRule>
  </conditionalFormatting>
  <conditionalFormatting sqref="U700">
    <cfRule type="expression" dxfId="312" priority="313" stopIfTrue="1">
      <formula>NOT(AD700)</formula>
    </cfRule>
  </conditionalFormatting>
  <conditionalFormatting sqref="U701">
    <cfRule type="expression" dxfId="311" priority="312" stopIfTrue="1">
      <formula>NOT(AD701)</formula>
    </cfRule>
  </conditionalFormatting>
  <conditionalFormatting sqref="U702">
    <cfRule type="expression" dxfId="310" priority="311" stopIfTrue="1">
      <formula>NOT(AD702)</formula>
    </cfRule>
  </conditionalFormatting>
  <conditionalFormatting sqref="U703">
    <cfRule type="expression" dxfId="309" priority="310" stopIfTrue="1">
      <formula>NOT(AD703)</formula>
    </cfRule>
  </conditionalFormatting>
  <conditionalFormatting sqref="U704">
    <cfRule type="expression" dxfId="308" priority="309" stopIfTrue="1">
      <formula>NOT(AD704)</formula>
    </cfRule>
  </conditionalFormatting>
  <conditionalFormatting sqref="U705">
    <cfRule type="expression" dxfId="307" priority="308" stopIfTrue="1">
      <formula>NOT(AD705)</formula>
    </cfRule>
  </conditionalFormatting>
  <conditionalFormatting sqref="U706">
    <cfRule type="expression" dxfId="306" priority="307" stopIfTrue="1">
      <formula>NOT(AD706)</formula>
    </cfRule>
  </conditionalFormatting>
  <conditionalFormatting sqref="U707">
    <cfRule type="expression" dxfId="305" priority="306" stopIfTrue="1">
      <formula>NOT(AD707)</formula>
    </cfRule>
  </conditionalFormatting>
  <conditionalFormatting sqref="U708">
    <cfRule type="expression" dxfId="304" priority="305" stopIfTrue="1">
      <formula>NOT(AD708)</formula>
    </cfRule>
  </conditionalFormatting>
  <conditionalFormatting sqref="U709">
    <cfRule type="expression" dxfId="303" priority="304" stopIfTrue="1">
      <formula>NOT(AD709)</formula>
    </cfRule>
  </conditionalFormatting>
  <conditionalFormatting sqref="U710">
    <cfRule type="expression" dxfId="302" priority="303" stopIfTrue="1">
      <formula>NOT(AD710)</formula>
    </cfRule>
  </conditionalFormatting>
  <conditionalFormatting sqref="U711">
    <cfRule type="expression" dxfId="301" priority="302" stopIfTrue="1">
      <formula>NOT(AD711)</formula>
    </cfRule>
  </conditionalFormatting>
  <conditionalFormatting sqref="U712">
    <cfRule type="expression" dxfId="300" priority="301" stopIfTrue="1">
      <formula>NOT(AD712)</formula>
    </cfRule>
  </conditionalFormatting>
  <conditionalFormatting sqref="U713">
    <cfRule type="expression" dxfId="299" priority="300" stopIfTrue="1">
      <formula>NOT(AD713)</formula>
    </cfRule>
  </conditionalFormatting>
  <conditionalFormatting sqref="U714">
    <cfRule type="expression" dxfId="298" priority="299" stopIfTrue="1">
      <formula>NOT(AD714)</formula>
    </cfRule>
  </conditionalFormatting>
  <conditionalFormatting sqref="U715">
    <cfRule type="expression" dxfId="297" priority="298" stopIfTrue="1">
      <formula>NOT(AD715)</formula>
    </cfRule>
  </conditionalFormatting>
  <conditionalFormatting sqref="U716">
    <cfRule type="expression" dxfId="296" priority="297" stopIfTrue="1">
      <formula>NOT(AD716)</formula>
    </cfRule>
  </conditionalFormatting>
  <conditionalFormatting sqref="U717">
    <cfRule type="expression" dxfId="295" priority="296" stopIfTrue="1">
      <formula>NOT(AD717)</formula>
    </cfRule>
  </conditionalFormatting>
  <conditionalFormatting sqref="U718">
    <cfRule type="expression" dxfId="294" priority="295" stopIfTrue="1">
      <formula>NOT(AD718)</formula>
    </cfRule>
  </conditionalFormatting>
  <conditionalFormatting sqref="U719">
    <cfRule type="expression" dxfId="293" priority="294" stopIfTrue="1">
      <formula>NOT(AD719)</formula>
    </cfRule>
  </conditionalFormatting>
  <conditionalFormatting sqref="U720">
    <cfRule type="expression" dxfId="292" priority="293" stopIfTrue="1">
      <formula>NOT(AD720)</formula>
    </cfRule>
  </conditionalFormatting>
  <conditionalFormatting sqref="U721">
    <cfRule type="expression" dxfId="291" priority="292" stopIfTrue="1">
      <formula>NOT(AD721)</formula>
    </cfRule>
  </conditionalFormatting>
  <conditionalFormatting sqref="U722">
    <cfRule type="expression" dxfId="290" priority="291" stopIfTrue="1">
      <formula>NOT(AD722)</formula>
    </cfRule>
  </conditionalFormatting>
  <conditionalFormatting sqref="U723">
    <cfRule type="expression" dxfId="289" priority="290" stopIfTrue="1">
      <formula>NOT(AD723)</formula>
    </cfRule>
  </conditionalFormatting>
  <conditionalFormatting sqref="U724">
    <cfRule type="expression" dxfId="288" priority="289" stopIfTrue="1">
      <formula>NOT(AD724)</formula>
    </cfRule>
  </conditionalFormatting>
  <conditionalFormatting sqref="U725">
    <cfRule type="expression" dxfId="287" priority="288" stopIfTrue="1">
      <formula>NOT(AD725)</formula>
    </cfRule>
  </conditionalFormatting>
  <conditionalFormatting sqref="U726">
    <cfRule type="expression" dxfId="286" priority="287" stopIfTrue="1">
      <formula>NOT(AD726)</formula>
    </cfRule>
  </conditionalFormatting>
  <conditionalFormatting sqref="U727">
    <cfRule type="expression" dxfId="285" priority="286" stopIfTrue="1">
      <formula>NOT(AD727)</formula>
    </cfRule>
  </conditionalFormatting>
  <conditionalFormatting sqref="U728">
    <cfRule type="expression" dxfId="284" priority="285" stopIfTrue="1">
      <formula>NOT(AD728)</formula>
    </cfRule>
  </conditionalFormatting>
  <conditionalFormatting sqref="U729">
    <cfRule type="expression" dxfId="283" priority="284" stopIfTrue="1">
      <formula>NOT(AD729)</formula>
    </cfRule>
  </conditionalFormatting>
  <conditionalFormatting sqref="U730">
    <cfRule type="expression" dxfId="282" priority="283" stopIfTrue="1">
      <formula>NOT(AD730)</formula>
    </cfRule>
  </conditionalFormatting>
  <conditionalFormatting sqref="U731">
    <cfRule type="expression" dxfId="281" priority="282" stopIfTrue="1">
      <formula>NOT(AD731)</formula>
    </cfRule>
  </conditionalFormatting>
  <conditionalFormatting sqref="U732">
    <cfRule type="expression" dxfId="280" priority="281" stopIfTrue="1">
      <formula>NOT(AD732)</formula>
    </cfRule>
  </conditionalFormatting>
  <conditionalFormatting sqref="U733">
    <cfRule type="expression" dxfId="279" priority="280" stopIfTrue="1">
      <formula>NOT(AD733)</formula>
    </cfRule>
  </conditionalFormatting>
  <conditionalFormatting sqref="U734">
    <cfRule type="expression" dxfId="278" priority="279" stopIfTrue="1">
      <formula>NOT(AD734)</formula>
    </cfRule>
  </conditionalFormatting>
  <conditionalFormatting sqref="U735">
    <cfRule type="expression" dxfId="277" priority="278" stopIfTrue="1">
      <formula>NOT(AD735)</formula>
    </cfRule>
  </conditionalFormatting>
  <conditionalFormatting sqref="U736">
    <cfRule type="expression" dxfId="276" priority="277" stopIfTrue="1">
      <formula>NOT(AD736)</formula>
    </cfRule>
  </conditionalFormatting>
  <conditionalFormatting sqref="U737">
    <cfRule type="expression" dxfId="275" priority="276" stopIfTrue="1">
      <formula>NOT(AD737)</formula>
    </cfRule>
  </conditionalFormatting>
  <conditionalFormatting sqref="U738">
    <cfRule type="expression" dxfId="274" priority="275" stopIfTrue="1">
      <formula>NOT(AD738)</formula>
    </cfRule>
  </conditionalFormatting>
  <conditionalFormatting sqref="U739">
    <cfRule type="expression" dxfId="273" priority="274" stopIfTrue="1">
      <formula>NOT(AD739)</formula>
    </cfRule>
  </conditionalFormatting>
  <conditionalFormatting sqref="U740">
    <cfRule type="expression" dxfId="272" priority="273" stopIfTrue="1">
      <formula>NOT(AD740)</formula>
    </cfRule>
  </conditionalFormatting>
  <conditionalFormatting sqref="U741">
    <cfRule type="expression" dxfId="271" priority="272" stopIfTrue="1">
      <formula>NOT(AD741)</formula>
    </cfRule>
  </conditionalFormatting>
  <conditionalFormatting sqref="U742">
    <cfRule type="expression" dxfId="270" priority="271" stopIfTrue="1">
      <formula>NOT(AD742)</formula>
    </cfRule>
  </conditionalFormatting>
  <conditionalFormatting sqref="U743">
    <cfRule type="expression" dxfId="269" priority="270" stopIfTrue="1">
      <formula>NOT(AD743)</formula>
    </cfRule>
  </conditionalFormatting>
  <conditionalFormatting sqref="U744">
    <cfRule type="expression" dxfId="268" priority="269" stopIfTrue="1">
      <formula>NOT(AD744)</formula>
    </cfRule>
  </conditionalFormatting>
  <conditionalFormatting sqref="U745">
    <cfRule type="expression" dxfId="267" priority="268" stopIfTrue="1">
      <formula>NOT(AD745)</formula>
    </cfRule>
  </conditionalFormatting>
  <conditionalFormatting sqref="U746">
    <cfRule type="expression" dxfId="266" priority="267" stopIfTrue="1">
      <formula>NOT(AD746)</formula>
    </cfRule>
  </conditionalFormatting>
  <conditionalFormatting sqref="U747">
    <cfRule type="expression" dxfId="265" priority="266" stopIfTrue="1">
      <formula>NOT(AD747)</formula>
    </cfRule>
  </conditionalFormatting>
  <conditionalFormatting sqref="U748">
    <cfRule type="expression" dxfId="264" priority="265" stopIfTrue="1">
      <formula>NOT(AD748)</formula>
    </cfRule>
  </conditionalFormatting>
  <conditionalFormatting sqref="U749">
    <cfRule type="expression" dxfId="263" priority="264" stopIfTrue="1">
      <formula>NOT(AD749)</formula>
    </cfRule>
  </conditionalFormatting>
  <conditionalFormatting sqref="U750">
    <cfRule type="expression" dxfId="262" priority="263" stopIfTrue="1">
      <formula>NOT(AD750)</formula>
    </cfRule>
  </conditionalFormatting>
  <conditionalFormatting sqref="U751">
    <cfRule type="expression" dxfId="261" priority="262" stopIfTrue="1">
      <formula>NOT(AD751)</formula>
    </cfRule>
  </conditionalFormatting>
  <conditionalFormatting sqref="U752">
    <cfRule type="expression" dxfId="260" priority="261" stopIfTrue="1">
      <formula>NOT(AD752)</formula>
    </cfRule>
  </conditionalFormatting>
  <conditionalFormatting sqref="U753">
    <cfRule type="expression" dxfId="259" priority="260" stopIfTrue="1">
      <formula>NOT(AD753)</formula>
    </cfRule>
  </conditionalFormatting>
  <conditionalFormatting sqref="U754">
    <cfRule type="expression" dxfId="258" priority="259" stopIfTrue="1">
      <formula>NOT(AD754)</formula>
    </cfRule>
  </conditionalFormatting>
  <conditionalFormatting sqref="U755">
    <cfRule type="expression" dxfId="257" priority="258" stopIfTrue="1">
      <formula>NOT(AD755)</formula>
    </cfRule>
  </conditionalFormatting>
  <conditionalFormatting sqref="U756">
    <cfRule type="expression" dxfId="256" priority="257" stopIfTrue="1">
      <formula>NOT(AD756)</formula>
    </cfRule>
  </conditionalFormatting>
  <conditionalFormatting sqref="U757">
    <cfRule type="expression" dxfId="255" priority="256" stopIfTrue="1">
      <formula>NOT(AD757)</formula>
    </cfRule>
  </conditionalFormatting>
  <conditionalFormatting sqref="U758">
    <cfRule type="expression" dxfId="254" priority="255" stopIfTrue="1">
      <formula>NOT(AD758)</formula>
    </cfRule>
  </conditionalFormatting>
  <conditionalFormatting sqref="U759">
    <cfRule type="expression" dxfId="253" priority="254" stopIfTrue="1">
      <formula>NOT(AD759)</formula>
    </cfRule>
  </conditionalFormatting>
  <conditionalFormatting sqref="U760">
    <cfRule type="expression" dxfId="252" priority="253" stopIfTrue="1">
      <formula>NOT(AD760)</formula>
    </cfRule>
  </conditionalFormatting>
  <conditionalFormatting sqref="U761">
    <cfRule type="expression" dxfId="251" priority="252" stopIfTrue="1">
      <formula>NOT(AD761)</formula>
    </cfRule>
  </conditionalFormatting>
  <conditionalFormatting sqref="U762">
    <cfRule type="expression" dxfId="250" priority="251" stopIfTrue="1">
      <formula>NOT(AD762)</formula>
    </cfRule>
  </conditionalFormatting>
  <conditionalFormatting sqref="U763">
    <cfRule type="expression" dxfId="249" priority="250" stopIfTrue="1">
      <formula>NOT(AD763)</formula>
    </cfRule>
  </conditionalFormatting>
  <conditionalFormatting sqref="U764">
    <cfRule type="expression" dxfId="248" priority="249" stopIfTrue="1">
      <formula>NOT(AD764)</formula>
    </cfRule>
  </conditionalFormatting>
  <conditionalFormatting sqref="U765">
    <cfRule type="expression" dxfId="247" priority="248" stopIfTrue="1">
      <formula>NOT(AD765)</formula>
    </cfRule>
  </conditionalFormatting>
  <conditionalFormatting sqref="U766">
    <cfRule type="expression" dxfId="246" priority="247" stopIfTrue="1">
      <formula>NOT(AD766)</formula>
    </cfRule>
  </conditionalFormatting>
  <conditionalFormatting sqref="U767">
    <cfRule type="expression" dxfId="245" priority="246" stopIfTrue="1">
      <formula>NOT(AD767)</formula>
    </cfRule>
  </conditionalFormatting>
  <conditionalFormatting sqref="U768">
    <cfRule type="expression" dxfId="244" priority="245" stopIfTrue="1">
      <formula>NOT(AD768)</formula>
    </cfRule>
  </conditionalFormatting>
  <conditionalFormatting sqref="U769">
    <cfRule type="expression" dxfId="243" priority="244" stopIfTrue="1">
      <formula>NOT(AD769)</formula>
    </cfRule>
  </conditionalFormatting>
  <conditionalFormatting sqref="U770">
    <cfRule type="expression" dxfId="242" priority="243" stopIfTrue="1">
      <formula>NOT(AD770)</formula>
    </cfRule>
  </conditionalFormatting>
  <conditionalFormatting sqref="U771">
    <cfRule type="expression" dxfId="241" priority="242" stopIfTrue="1">
      <formula>NOT(AD771)</formula>
    </cfRule>
  </conditionalFormatting>
  <conditionalFormatting sqref="U772">
    <cfRule type="expression" dxfId="240" priority="241" stopIfTrue="1">
      <formula>NOT(AD772)</formula>
    </cfRule>
  </conditionalFormatting>
  <conditionalFormatting sqref="U773">
    <cfRule type="expression" dxfId="239" priority="240" stopIfTrue="1">
      <formula>NOT(AD773)</formula>
    </cfRule>
  </conditionalFormatting>
  <conditionalFormatting sqref="U774">
    <cfRule type="expression" dxfId="238" priority="239" stopIfTrue="1">
      <formula>NOT(AD774)</formula>
    </cfRule>
  </conditionalFormatting>
  <conditionalFormatting sqref="U775">
    <cfRule type="expression" dxfId="237" priority="238" stopIfTrue="1">
      <formula>NOT(AD775)</formula>
    </cfRule>
  </conditionalFormatting>
  <conditionalFormatting sqref="U776">
    <cfRule type="expression" dxfId="236" priority="237" stopIfTrue="1">
      <formula>NOT(AD776)</formula>
    </cfRule>
  </conditionalFormatting>
  <conditionalFormatting sqref="U777">
    <cfRule type="expression" dxfId="235" priority="236" stopIfTrue="1">
      <formula>NOT(AD777)</formula>
    </cfRule>
  </conditionalFormatting>
  <conditionalFormatting sqref="U778">
    <cfRule type="expression" dxfId="234" priority="235" stopIfTrue="1">
      <formula>NOT(AD778)</formula>
    </cfRule>
  </conditionalFormatting>
  <conditionalFormatting sqref="U779">
    <cfRule type="expression" dxfId="233" priority="234" stopIfTrue="1">
      <formula>NOT(AD779)</formula>
    </cfRule>
  </conditionalFormatting>
  <conditionalFormatting sqref="U780">
    <cfRule type="expression" dxfId="232" priority="233" stopIfTrue="1">
      <formula>NOT(AD780)</formula>
    </cfRule>
  </conditionalFormatting>
  <conditionalFormatting sqref="U781">
    <cfRule type="expression" dxfId="231" priority="232" stopIfTrue="1">
      <formula>NOT(AD781)</formula>
    </cfRule>
  </conditionalFormatting>
  <conditionalFormatting sqref="U782">
    <cfRule type="expression" dxfId="230" priority="231" stopIfTrue="1">
      <formula>NOT(AD782)</formula>
    </cfRule>
  </conditionalFormatting>
  <conditionalFormatting sqref="U783">
    <cfRule type="expression" dxfId="229" priority="230" stopIfTrue="1">
      <formula>NOT(AD783)</formula>
    </cfRule>
  </conditionalFormatting>
  <conditionalFormatting sqref="U784">
    <cfRule type="expression" dxfId="228" priority="229" stopIfTrue="1">
      <formula>NOT(AD784)</formula>
    </cfRule>
  </conditionalFormatting>
  <conditionalFormatting sqref="U785">
    <cfRule type="expression" dxfId="227" priority="228" stopIfTrue="1">
      <formula>NOT(AD785)</formula>
    </cfRule>
  </conditionalFormatting>
  <conditionalFormatting sqref="U786">
    <cfRule type="expression" dxfId="226" priority="227" stopIfTrue="1">
      <formula>NOT(AD786)</formula>
    </cfRule>
  </conditionalFormatting>
  <conditionalFormatting sqref="U787">
    <cfRule type="expression" dxfId="225" priority="226" stopIfTrue="1">
      <formula>NOT(AD787)</formula>
    </cfRule>
  </conditionalFormatting>
  <conditionalFormatting sqref="U788">
    <cfRule type="expression" dxfId="224" priority="225" stopIfTrue="1">
      <formula>NOT(AD788)</formula>
    </cfRule>
  </conditionalFormatting>
  <conditionalFormatting sqref="U789">
    <cfRule type="expression" dxfId="223" priority="224" stopIfTrue="1">
      <formula>NOT(AD789)</formula>
    </cfRule>
  </conditionalFormatting>
  <conditionalFormatting sqref="U790">
    <cfRule type="expression" dxfId="222" priority="223" stopIfTrue="1">
      <formula>NOT(AD790)</formula>
    </cfRule>
  </conditionalFormatting>
  <conditionalFormatting sqref="U791">
    <cfRule type="expression" dxfId="221" priority="222" stopIfTrue="1">
      <formula>NOT(AD791)</formula>
    </cfRule>
  </conditionalFormatting>
  <conditionalFormatting sqref="U792">
    <cfRule type="expression" dxfId="220" priority="221" stopIfTrue="1">
      <formula>NOT(AD792)</formula>
    </cfRule>
  </conditionalFormatting>
  <conditionalFormatting sqref="U793">
    <cfRule type="expression" dxfId="219" priority="220" stopIfTrue="1">
      <formula>NOT(AD793)</formula>
    </cfRule>
  </conditionalFormatting>
  <conditionalFormatting sqref="U794">
    <cfRule type="expression" dxfId="218" priority="219" stopIfTrue="1">
      <formula>NOT(AD794)</formula>
    </cfRule>
  </conditionalFormatting>
  <conditionalFormatting sqref="U795">
    <cfRule type="expression" dxfId="217" priority="218" stopIfTrue="1">
      <formula>NOT(AD795)</formula>
    </cfRule>
  </conditionalFormatting>
  <conditionalFormatting sqref="U796">
    <cfRule type="expression" dxfId="216" priority="217" stopIfTrue="1">
      <formula>NOT(AD796)</formula>
    </cfRule>
  </conditionalFormatting>
  <conditionalFormatting sqref="U797">
    <cfRule type="expression" dxfId="215" priority="216" stopIfTrue="1">
      <formula>NOT(AD797)</formula>
    </cfRule>
  </conditionalFormatting>
  <conditionalFormatting sqref="U798">
    <cfRule type="expression" dxfId="214" priority="215" stopIfTrue="1">
      <formula>NOT(AD798)</formula>
    </cfRule>
  </conditionalFormatting>
  <conditionalFormatting sqref="U799">
    <cfRule type="expression" dxfId="213" priority="214" stopIfTrue="1">
      <formula>NOT(AD799)</formula>
    </cfRule>
  </conditionalFormatting>
  <conditionalFormatting sqref="U800">
    <cfRule type="expression" dxfId="212" priority="213" stopIfTrue="1">
      <formula>NOT(AD800)</formula>
    </cfRule>
  </conditionalFormatting>
  <conditionalFormatting sqref="U801">
    <cfRule type="expression" dxfId="211" priority="212" stopIfTrue="1">
      <formula>NOT(AD801)</formula>
    </cfRule>
  </conditionalFormatting>
  <conditionalFormatting sqref="U802">
    <cfRule type="expression" dxfId="210" priority="211" stopIfTrue="1">
      <formula>NOT(AD802)</formula>
    </cfRule>
  </conditionalFormatting>
  <conditionalFormatting sqref="U803">
    <cfRule type="expression" dxfId="209" priority="210" stopIfTrue="1">
      <formula>NOT(AD803)</formula>
    </cfRule>
  </conditionalFormatting>
  <conditionalFormatting sqref="U804">
    <cfRule type="expression" dxfId="208" priority="209" stopIfTrue="1">
      <formula>NOT(AD804)</formula>
    </cfRule>
  </conditionalFormatting>
  <conditionalFormatting sqref="U805">
    <cfRule type="expression" dxfId="207" priority="208" stopIfTrue="1">
      <formula>NOT(AD805)</formula>
    </cfRule>
  </conditionalFormatting>
  <conditionalFormatting sqref="U806">
    <cfRule type="expression" dxfId="206" priority="207" stopIfTrue="1">
      <formula>NOT(AD806)</formula>
    </cfRule>
  </conditionalFormatting>
  <conditionalFormatting sqref="U807">
    <cfRule type="expression" dxfId="205" priority="206" stopIfTrue="1">
      <formula>NOT(AD807)</formula>
    </cfRule>
  </conditionalFormatting>
  <conditionalFormatting sqref="U808">
    <cfRule type="expression" dxfId="204" priority="205" stopIfTrue="1">
      <formula>NOT(AD808)</formula>
    </cfRule>
  </conditionalFormatting>
  <conditionalFormatting sqref="U809">
    <cfRule type="expression" dxfId="203" priority="204" stopIfTrue="1">
      <formula>NOT(AD809)</formula>
    </cfRule>
  </conditionalFormatting>
  <conditionalFormatting sqref="U810">
    <cfRule type="expression" dxfId="202" priority="203" stopIfTrue="1">
      <formula>NOT(AD810)</formula>
    </cfRule>
  </conditionalFormatting>
  <conditionalFormatting sqref="U811">
    <cfRule type="expression" dxfId="201" priority="202" stopIfTrue="1">
      <formula>NOT(AD811)</formula>
    </cfRule>
  </conditionalFormatting>
  <conditionalFormatting sqref="U812">
    <cfRule type="expression" dxfId="200" priority="201" stopIfTrue="1">
      <formula>NOT(AD812)</formula>
    </cfRule>
  </conditionalFormatting>
  <conditionalFormatting sqref="U813">
    <cfRule type="expression" dxfId="199" priority="200" stopIfTrue="1">
      <formula>NOT(AD813)</formula>
    </cfRule>
  </conditionalFormatting>
  <conditionalFormatting sqref="U814">
    <cfRule type="expression" dxfId="198" priority="199" stopIfTrue="1">
      <formula>NOT(AD814)</formula>
    </cfRule>
  </conditionalFormatting>
  <conditionalFormatting sqref="U815">
    <cfRule type="expression" dxfId="197" priority="198" stopIfTrue="1">
      <formula>NOT(AD815)</formula>
    </cfRule>
  </conditionalFormatting>
  <conditionalFormatting sqref="U816">
    <cfRule type="expression" dxfId="196" priority="197" stopIfTrue="1">
      <formula>NOT(AD816)</formula>
    </cfRule>
  </conditionalFormatting>
  <conditionalFormatting sqref="U817">
    <cfRule type="expression" dxfId="195" priority="196" stopIfTrue="1">
      <formula>NOT(AD817)</formula>
    </cfRule>
  </conditionalFormatting>
  <conditionalFormatting sqref="U818">
    <cfRule type="expression" dxfId="194" priority="195" stopIfTrue="1">
      <formula>NOT(AD818)</formula>
    </cfRule>
  </conditionalFormatting>
  <conditionalFormatting sqref="U819">
    <cfRule type="expression" dxfId="193" priority="194" stopIfTrue="1">
      <formula>NOT(AD819)</formula>
    </cfRule>
  </conditionalFormatting>
  <conditionalFormatting sqref="U820">
    <cfRule type="expression" dxfId="192" priority="193" stopIfTrue="1">
      <formula>NOT(AD820)</formula>
    </cfRule>
  </conditionalFormatting>
  <conditionalFormatting sqref="U821">
    <cfRule type="expression" dxfId="191" priority="192" stopIfTrue="1">
      <formula>NOT(AD821)</formula>
    </cfRule>
  </conditionalFormatting>
  <conditionalFormatting sqref="U822">
    <cfRule type="expression" dxfId="190" priority="191" stopIfTrue="1">
      <formula>NOT(AD822)</formula>
    </cfRule>
  </conditionalFormatting>
  <conditionalFormatting sqref="U823">
    <cfRule type="expression" dxfId="189" priority="190" stopIfTrue="1">
      <formula>NOT(AD823)</formula>
    </cfRule>
  </conditionalFormatting>
  <conditionalFormatting sqref="U824">
    <cfRule type="expression" dxfId="188" priority="189" stopIfTrue="1">
      <formula>NOT(AD824)</formula>
    </cfRule>
  </conditionalFormatting>
  <conditionalFormatting sqref="U825">
    <cfRule type="expression" dxfId="187" priority="188" stopIfTrue="1">
      <formula>NOT(AD825)</formula>
    </cfRule>
  </conditionalFormatting>
  <conditionalFormatting sqref="U826">
    <cfRule type="expression" dxfId="186" priority="187" stopIfTrue="1">
      <formula>NOT(AD826)</formula>
    </cfRule>
  </conditionalFormatting>
  <conditionalFormatting sqref="U827">
    <cfRule type="expression" dxfId="185" priority="186" stopIfTrue="1">
      <formula>NOT(AD827)</formula>
    </cfRule>
  </conditionalFormatting>
  <conditionalFormatting sqref="U828">
    <cfRule type="expression" dxfId="184" priority="185" stopIfTrue="1">
      <formula>NOT(AD828)</formula>
    </cfRule>
  </conditionalFormatting>
  <conditionalFormatting sqref="U829">
    <cfRule type="expression" dxfId="183" priority="184" stopIfTrue="1">
      <formula>NOT(AD829)</formula>
    </cfRule>
  </conditionalFormatting>
  <conditionalFormatting sqref="U830">
    <cfRule type="expression" dxfId="182" priority="183" stopIfTrue="1">
      <formula>NOT(AD830)</formula>
    </cfRule>
  </conditionalFormatting>
  <conditionalFormatting sqref="U831">
    <cfRule type="expression" dxfId="181" priority="182" stopIfTrue="1">
      <formula>NOT(AD831)</formula>
    </cfRule>
  </conditionalFormatting>
  <conditionalFormatting sqref="U832">
    <cfRule type="expression" dxfId="180" priority="181" stopIfTrue="1">
      <formula>NOT(AD832)</formula>
    </cfRule>
  </conditionalFormatting>
  <conditionalFormatting sqref="U833">
    <cfRule type="expression" dxfId="179" priority="180" stopIfTrue="1">
      <formula>NOT(AD833)</formula>
    </cfRule>
  </conditionalFormatting>
  <conditionalFormatting sqref="U834">
    <cfRule type="expression" dxfId="178" priority="179" stopIfTrue="1">
      <formula>NOT(AD834)</formula>
    </cfRule>
  </conditionalFormatting>
  <conditionalFormatting sqref="U835">
    <cfRule type="expression" dxfId="177" priority="178" stopIfTrue="1">
      <formula>NOT(AD835)</formula>
    </cfRule>
  </conditionalFormatting>
  <conditionalFormatting sqref="U836">
    <cfRule type="expression" dxfId="176" priority="177" stopIfTrue="1">
      <formula>NOT(AD836)</formula>
    </cfRule>
  </conditionalFormatting>
  <conditionalFormatting sqref="U837">
    <cfRule type="expression" dxfId="175" priority="176" stopIfTrue="1">
      <formula>NOT(AD837)</formula>
    </cfRule>
  </conditionalFormatting>
  <conditionalFormatting sqref="U838">
    <cfRule type="expression" dxfId="174" priority="175" stopIfTrue="1">
      <formula>NOT(AD838)</formula>
    </cfRule>
  </conditionalFormatting>
  <conditionalFormatting sqref="U839">
    <cfRule type="expression" dxfId="173" priority="174" stopIfTrue="1">
      <formula>NOT(AD839)</formula>
    </cfRule>
  </conditionalFormatting>
  <conditionalFormatting sqref="U840">
    <cfRule type="expression" dxfId="172" priority="173" stopIfTrue="1">
      <formula>NOT(AD840)</formula>
    </cfRule>
  </conditionalFormatting>
  <conditionalFormatting sqref="U841">
    <cfRule type="expression" dxfId="171" priority="172" stopIfTrue="1">
      <formula>NOT(AD841)</formula>
    </cfRule>
  </conditionalFormatting>
  <conditionalFormatting sqref="U842">
    <cfRule type="expression" dxfId="170" priority="171" stopIfTrue="1">
      <formula>NOT(AD842)</formula>
    </cfRule>
  </conditionalFormatting>
  <conditionalFormatting sqref="U843">
    <cfRule type="expression" dxfId="169" priority="170" stopIfTrue="1">
      <formula>NOT(AD843)</formula>
    </cfRule>
  </conditionalFormatting>
  <conditionalFormatting sqref="U844">
    <cfRule type="expression" dxfId="168" priority="169" stopIfTrue="1">
      <formula>NOT(AD844)</formula>
    </cfRule>
  </conditionalFormatting>
  <conditionalFormatting sqref="U845">
    <cfRule type="expression" dxfId="167" priority="168" stopIfTrue="1">
      <formula>NOT(AD845)</formula>
    </cfRule>
  </conditionalFormatting>
  <conditionalFormatting sqref="U846">
    <cfRule type="expression" dxfId="166" priority="167" stopIfTrue="1">
      <formula>NOT(AD846)</formula>
    </cfRule>
  </conditionalFormatting>
  <conditionalFormatting sqref="U847">
    <cfRule type="expression" dxfId="165" priority="166" stopIfTrue="1">
      <formula>NOT(AD847)</formula>
    </cfRule>
  </conditionalFormatting>
  <conditionalFormatting sqref="U848">
    <cfRule type="expression" dxfId="164" priority="165" stopIfTrue="1">
      <formula>NOT(AD848)</formula>
    </cfRule>
  </conditionalFormatting>
  <conditionalFormatting sqref="U849">
    <cfRule type="expression" dxfId="163" priority="164" stopIfTrue="1">
      <formula>NOT(AD849)</formula>
    </cfRule>
  </conditionalFormatting>
  <conditionalFormatting sqref="U850">
    <cfRule type="expression" dxfId="162" priority="163" stopIfTrue="1">
      <formula>NOT(AD850)</formula>
    </cfRule>
  </conditionalFormatting>
  <conditionalFormatting sqref="U851">
    <cfRule type="expression" dxfId="161" priority="162" stopIfTrue="1">
      <formula>NOT(AD851)</formula>
    </cfRule>
  </conditionalFormatting>
  <conditionalFormatting sqref="U852">
    <cfRule type="expression" dxfId="160" priority="161" stopIfTrue="1">
      <formula>NOT(AD852)</formula>
    </cfRule>
  </conditionalFormatting>
  <conditionalFormatting sqref="U853">
    <cfRule type="expression" dxfId="159" priority="160" stopIfTrue="1">
      <formula>NOT(AD853)</formula>
    </cfRule>
  </conditionalFormatting>
  <conditionalFormatting sqref="U854">
    <cfRule type="expression" dxfId="158" priority="159" stopIfTrue="1">
      <formula>NOT(AD854)</formula>
    </cfRule>
  </conditionalFormatting>
  <conditionalFormatting sqref="U855">
    <cfRule type="expression" dxfId="157" priority="158" stopIfTrue="1">
      <formula>NOT(AD855)</formula>
    </cfRule>
  </conditionalFormatting>
  <conditionalFormatting sqref="U856">
    <cfRule type="expression" dxfId="156" priority="157" stopIfTrue="1">
      <formula>NOT(AD856)</formula>
    </cfRule>
  </conditionalFormatting>
  <conditionalFormatting sqref="U857">
    <cfRule type="expression" dxfId="155" priority="156" stopIfTrue="1">
      <formula>NOT(AD857)</formula>
    </cfRule>
  </conditionalFormatting>
  <conditionalFormatting sqref="U858">
    <cfRule type="expression" dxfId="154" priority="155" stopIfTrue="1">
      <formula>NOT(AD858)</formula>
    </cfRule>
  </conditionalFormatting>
  <conditionalFormatting sqref="U859">
    <cfRule type="expression" dxfId="153" priority="154" stopIfTrue="1">
      <formula>NOT(AD859)</formula>
    </cfRule>
  </conditionalFormatting>
  <conditionalFormatting sqref="U860">
    <cfRule type="expression" dxfId="152" priority="153" stopIfTrue="1">
      <formula>NOT(AD860)</formula>
    </cfRule>
  </conditionalFormatting>
  <conditionalFormatting sqref="U861">
    <cfRule type="expression" dxfId="151" priority="152" stopIfTrue="1">
      <formula>NOT(AD861)</formula>
    </cfRule>
  </conditionalFormatting>
  <conditionalFormatting sqref="U862">
    <cfRule type="expression" dxfId="150" priority="151" stopIfTrue="1">
      <formula>NOT(AD862)</formula>
    </cfRule>
  </conditionalFormatting>
  <conditionalFormatting sqref="U863">
    <cfRule type="expression" dxfId="149" priority="150" stopIfTrue="1">
      <formula>NOT(AD863)</formula>
    </cfRule>
  </conditionalFormatting>
  <conditionalFormatting sqref="U864">
    <cfRule type="expression" dxfId="148" priority="149" stopIfTrue="1">
      <formula>NOT(AD864)</formula>
    </cfRule>
  </conditionalFormatting>
  <conditionalFormatting sqref="U865">
    <cfRule type="expression" dxfId="147" priority="148" stopIfTrue="1">
      <formula>NOT(AD865)</formula>
    </cfRule>
  </conditionalFormatting>
  <conditionalFormatting sqref="U866">
    <cfRule type="expression" dxfId="146" priority="147" stopIfTrue="1">
      <formula>NOT(AD866)</formula>
    </cfRule>
  </conditionalFormatting>
  <conditionalFormatting sqref="U867">
    <cfRule type="expression" dxfId="145" priority="146" stopIfTrue="1">
      <formula>NOT(AD867)</formula>
    </cfRule>
  </conditionalFormatting>
  <conditionalFormatting sqref="U868">
    <cfRule type="expression" dxfId="144" priority="145" stopIfTrue="1">
      <formula>NOT(AD868)</formula>
    </cfRule>
  </conditionalFormatting>
  <conditionalFormatting sqref="U869">
    <cfRule type="expression" dxfId="143" priority="144" stopIfTrue="1">
      <formula>NOT(AD869)</formula>
    </cfRule>
  </conditionalFormatting>
  <conditionalFormatting sqref="U870">
    <cfRule type="expression" dxfId="142" priority="143" stopIfTrue="1">
      <formula>NOT(AD870)</formula>
    </cfRule>
  </conditionalFormatting>
  <conditionalFormatting sqref="U871">
    <cfRule type="expression" dxfId="141" priority="142" stopIfTrue="1">
      <formula>NOT(AD871)</formula>
    </cfRule>
  </conditionalFormatting>
  <conditionalFormatting sqref="U872">
    <cfRule type="expression" dxfId="140" priority="141" stopIfTrue="1">
      <formula>NOT(AD872)</formula>
    </cfRule>
  </conditionalFormatting>
  <conditionalFormatting sqref="U873">
    <cfRule type="expression" dxfId="139" priority="140" stopIfTrue="1">
      <formula>NOT(AD873)</formula>
    </cfRule>
  </conditionalFormatting>
  <conditionalFormatting sqref="U874">
    <cfRule type="expression" dxfId="138" priority="139" stopIfTrue="1">
      <formula>NOT(AD874)</formula>
    </cfRule>
  </conditionalFormatting>
  <conditionalFormatting sqref="U875">
    <cfRule type="expression" dxfId="137" priority="138" stopIfTrue="1">
      <formula>NOT(AD875)</formula>
    </cfRule>
  </conditionalFormatting>
  <conditionalFormatting sqref="U876">
    <cfRule type="expression" dxfId="136" priority="137" stopIfTrue="1">
      <formula>NOT(AD876)</formula>
    </cfRule>
  </conditionalFormatting>
  <conditionalFormatting sqref="U877">
    <cfRule type="expression" dxfId="135" priority="136" stopIfTrue="1">
      <formula>NOT(AD877)</formula>
    </cfRule>
  </conditionalFormatting>
  <conditionalFormatting sqref="U878">
    <cfRule type="expression" dxfId="134" priority="135" stopIfTrue="1">
      <formula>NOT(AD878)</formula>
    </cfRule>
  </conditionalFormatting>
  <conditionalFormatting sqref="U879">
    <cfRule type="expression" dxfId="133" priority="134" stopIfTrue="1">
      <formula>NOT(AD879)</formula>
    </cfRule>
  </conditionalFormatting>
  <conditionalFormatting sqref="U880">
    <cfRule type="expression" dxfId="132" priority="133" stopIfTrue="1">
      <formula>NOT(AD880)</formula>
    </cfRule>
  </conditionalFormatting>
  <conditionalFormatting sqref="U881">
    <cfRule type="expression" dxfId="131" priority="132" stopIfTrue="1">
      <formula>NOT(AD881)</formula>
    </cfRule>
  </conditionalFormatting>
  <conditionalFormatting sqref="U882">
    <cfRule type="expression" dxfId="130" priority="131" stopIfTrue="1">
      <formula>NOT(AD882)</formula>
    </cfRule>
  </conditionalFormatting>
  <conditionalFormatting sqref="U883">
    <cfRule type="expression" dxfId="129" priority="130" stopIfTrue="1">
      <formula>NOT(AD883)</formula>
    </cfRule>
  </conditionalFormatting>
  <conditionalFormatting sqref="U884">
    <cfRule type="expression" dxfId="128" priority="129" stopIfTrue="1">
      <formula>NOT(AD884)</formula>
    </cfRule>
  </conditionalFormatting>
  <conditionalFormatting sqref="U885">
    <cfRule type="expression" dxfId="127" priority="128" stopIfTrue="1">
      <formula>NOT(AD885)</formula>
    </cfRule>
  </conditionalFormatting>
  <conditionalFormatting sqref="U886">
    <cfRule type="expression" dxfId="126" priority="127" stopIfTrue="1">
      <formula>NOT(AD886)</formula>
    </cfRule>
  </conditionalFormatting>
  <conditionalFormatting sqref="U887">
    <cfRule type="expression" dxfId="125" priority="126" stopIfTrue="1">
      <formula>NOT(AD887)</formula>
    </cfRule>
  </conditionalFormatting>
  <conditionalFormatting sqref="U888">
    <cfRule type="expression" dxfId="124" priority="125" stopIfTrue="1">
      <formula>NOT(AD888)</formula>
    </cfRule>
  </conditionalFormatting>
  <conditionalFormatting sqref="U889">
    <cfRule type="expression" dxfId="123" priority="124" stopIfTrue="1">
      <formula>NOT(AD889)</formula>
    </cfRule>
  </conditionalFormatting>
  <conditionalFormatting sqref="U890">
    <cfRule type="expression" dxfId="122" priority="123" stopIfTrue="1">
      <formula>NOT(AD890)</formula>
    </cfRule>
  </conditionalFormatting>
  <conditionalFormatting sqref="U891">
    <cfRule type="expression" dxfId="121" priority="122" stopIfTrue="1">
      <formula>NOT(AD891)</formula>
    </cfRule>
  </conditionalFormatting>
  <conditionalFormatting sqref="U892">
    <cfRule type="expression" dxfId="120" priority="121" stopIfTrue="1">
      <formula>NOT(AD892)</formula>
    </cfRule>
  </conditionalFormatting>
  <conditionalFormatting sqref="U893">
    <cfRule type="expression" dxfId="119" priority="120" stopIfTrue="1">
      <formula>NOT(AD893)</formula>
    </cfRule>
  </conditionalFormatting>
  <conditionalFormatting sqref="U894">
    <cfRule type="expression" dxfId="118" priority="119" stopIfTrue="1">
      <formula>NOT(AD894)</formula>
    </cfRule>
  </conditionalFormatting>
  <conditionalFormatting sqref="U895">
    <cfRule type="expression" dxfId="117" priority="118" stopIfTrue="1">
      <formula>NOT(AD895)</formula>
    </cfRule>
  </conditionalFormatting>
  <conditionalFormatting sqref="U896">
    <cfRule type="expression" dxfId="116" priority="117" stopIfTrue="1">
      <formula>NOT(AD896)</formula>
    </cfRule>
  </conditionalFormatting>
  <conditionalFormatting sqref="U897">
    <cfRule type="expression" dxfId="115" priority="116" stopIfTrue="1">
      <formula>NOT(AD897)</formula>
    </cfRule>
  </conditionalFormatting>
  <conditionalFormatting sqref="U898">
    <cfRule type="expression" dxfId="114" priority="115" stopIfTrue="1">
      <formula>NOT(AD898)</formula>
    </cfRule>
  </conditionalFormatting>
  <conditionalFormatting sqref="U899">
    <cfRule type="expression" dxfId="113" priority="114" stopIfTrue="1">
      <formula>NOT(AD899)</formula>
    </cfRule>
  </conditionalFormatting>
  <conditionalFormatting sqref="U900">
    <cfRule type="expression" dxfId="112" priority="112" stopIfTrue="1">
      <formula>NOT(AD900)</formula>
    </cfRule>
  </conditionalFormatting>
  <conditionalFormatting sqref="U901">
    <cfRule type="expression" dxfId="111" priority="111" stopIfTrue="1">
      <formula>NOT(AD901)</formula>
    </cfRule>
  </conditionalFormatting>
  <conditionalFormatting sqref="U902">
    <cfRule type="expression" dxfId="110" priority="110" stopIfTrue="1">
      <formula>NOT(AD902)</formula>
    </cfRule>
  </conditionalFormatting>
  <conditionalFormatting sqref="U903">
    <cfRule type="expression" dxfId="109" priority="109" stopIfTrue="1">
      <formula>NOT(AD903)</formula>
    </cfRule>
  </conditionalFormatting>
  <conditionalFormatting sqref="U904">
    <cfRule type="expression" dxfId="108" priority="108" stopIfTrue="1">
      <formula>NOT(AD904)</formula>
    </cfRule>
  </conditionalFormatting>
  <conditionalFormatting sqref="U905">
    <cfRule type="expression" dxfId="107" priority="107" stopIfTrue="1">
      <formula>NOT(AD905)</formula>
    </cfRule>
  </conditionalFormatting>
  <conditionalFormatting sqref="U906">
    <cfRule type="expression" dxfId="106" priority="106" stopIfTrue="1">
      <formula>NOT(AD906)</formula>
    </cfRule>
  </conditionalFormatting>
  <conditionalFormatting sqref="U907">
    <cfRule type="expression" dxfId="105" priority="105" stopIfTrue="1">
      <formula>NOT(AD907)</formula>
    </cfRule>
  </conditionalFormatting>
  <conditionalFormatting sqref="U908">
    <cfRule type="expression" dxfId="104" priority="104" stopIfTrue="1">
      <formula>NOT(AD908)</formula>
    </cfRule>
  </conditionalFormatting>
  <conditionalFormatting sqref="U909">
    <cfRule type="expression" dxfId="103" priority="103" stopIfTrue="1">
      <formula>NOT(AD909)</formula>
    </cfRule>
  </conditionalFormatting>
  <conditionalFormatting sqref="U910">
    <cfRule type="expression" dxfId="102" priority="102" stopIfTrue="1">
      <formula>NOT(AD910)</formula>
    </cfRule>
  </conditionalFormatting>
  <conditionalFormatting sqref="U911">
    <cfRule type="expression" dxfId="101" priority="101" stopIfTrue="1">
      <formula>NOT(AD911)</formula>
    </cfRule>
  </conditionalFormatting>
  <conditionalFormatting sqref="U912">
    <cfRule type="expression" dxfId="100" priority="100" stopIfTrue="1">
      <formula>NOT(AD912)</formula>
    </cfRule>
  </conditionalFormatting>
  <conditionalFormatting sqref="U913">
    <cfRule type="expression" dxfId="99" priority="99" stopIfTrue="1">
      <formula>NOT(AD913)</formula>
    </cfRule>
  </conditionalFormatting>
  <conditionalFormatting sqref="U914">
    <cfRule type="expression" dxfId="98" priority="98" stopIfTrue="1">
      <formula>NOT(AD914)</formula>
    </cfRule>
  </conditionalFormatting>
  <conditionalFormatting sqref="U915">
    <cfRule type="expression" dxfId="97" priority="97" stopIfTrue="1">
      <formula>NOT(AD915)</formula>
    </cfRule>
  </conditionalFormatting>
  <conditionalFormatting sqref="U916">
    <cfRule type="expression" dxfId="96" priority="96" stopIfTrue="1">
      <formula>NOT(AD916)</formula>
    </cfRule>
  </conditionalFormatting>
  <conditionalFormatting sqref="U917">
    <cfRule type="expression" dxfId="95" priority="95" stopIfTrue="1">
      <formula>NOT(AD917)</formula>
    </cfRule>
  </conditionalFormatting>
  <conditionalFormatting sqref="U918">
    <cfRule type="expression" dxfId="94" priority="94" stopIfTrue="1">
      <formula>NOT(AD918)</formula>
    </cfRule>
  </conditionalFormatting>
  <conditionalFormatting sqref="U919">
    <cfRule type="expression" dxfId="93" priority="93" stopIfTrue="1">
      <formula>NOT(AD919)</formula>
    </cfRule>
  </conditionalFormatting>
  <conditionalFormatting sqref="U920">
    <cfRule type="expression" dxfId="92" priority="92" stopIfTrue="1">
      <formula>NOT(AD920)</formula>
    </cfRule>
  </conditionalFormatting>
  <conditionalFormatting sqref="U921">
    <cfRule type="expression" dxfId="91" priority="91" stopIfTrue="1">
      <formula>NOT(AD921)</formula>
    </cfRule>
  </conditionalFormatting>
  <conditionalFormatting sqref="U922">
    <cfRule type="expression" dxfId="90" priority="90" stopIfTrue="1">
      <formula>NOT(AD922)</formula>
    </cfRule>
  </conditionalFormatting>
  <conditionalFormatting sqref="U923">
    <cfRule type="expression" dxfId="89" priority="89" stopIfTrue="1">
      <formula>NOT(AD923)</formula>
    </cfRule>
  </conditionalFormatting>
  <conditionalFormatting sqref="U924">
    <cfRule type="expression" dxfId="88" priority="88" stopIfTrue="1">
      <formula>NOT(AD924)</formula>
    </cfRule>
  </conditionalFormatting>
  <conditionalFormatting sqref="U925">
    <cfRule type="expression" dxfId="87" priority="87" stopIfTrue="1">
      <formula>NOT(AD925)</formula>
    </cfRule>
  </conditionalFormatting>
  <conditionalFormatting sqref="U926">
    <cfRule type="expression" dxfId="86" priority="86" stopIfTrue="1">
      <formula>NOT(AD926)</formula>
    </cfRule>
  </conditionalFormatting>
  <conditionalFormatting sqref="U927">
    <cfRule type="expression" dxfId="85" priority="85" stopIfTrue="1">
      <formula>NOT(AD927)</formula>
    </cfRule>
  </conditionalFormatting>
  <conditionalFormatting sqref="U928">
    <cfRule type="expression" dxfId="84" priority="84" stopIfTrue="1">
      <formula>NOT(AD928)</formula>
    </cfRule>
  </conditionalFormatting>
  <conditionalFormatting sqref="U929">
    <cfRule type="expression" dxfId="83" priority="83" stopIfTrue="1">
      <formula>NOT(AD929)</formula>
    </cfRule>
  </conditionalFormatting>
  <conditionalFormatting sqref="U930">
    <cfRule type="expression" dxfId="82" priority="82" stopIfTrue="1">
      <formula>NOT(AD930)</formula>
    </cfRule>
  </conditionalFormatting>
  <conditionalFormatting sqref="U931">
    <cfRule type="expression" dxfId="81" priority="81" stopIfTrue="1">
      <formula>NOT(AD931)</formula>
    </cfRule>
  </conditionalFormatting>
  <conditionalFormatting sqref="U932">
    <cfRule type="expression" dxfId="80" priority="80" stopIfTrue="1">
      <formula>NOT(AD932)</formula>
    </cfRule>
  </conditionalFormatting>
  <conditionalFormatting sqref="U933">
    <cfRule type="expression" dxfId="79" priority="79" stopIfTrue="1">
      <formula>NOT(AD933)</formula>
    </cfRule>
  </conditionalFormatting>
  <conditionalFormatting sqref="U934">
    <cfRule type="expression" dxfId="78" priority="78" stopIfTrue="1">
      <formula>NOT(AD934)</formula>
    </cfRule>
  </conditionalFormatting>
  <conditionalFormatting sqref="U935">
    <cfRule type="expression" dxfId="77" priority="77" stopIfTrue="1">
      <formula>NOT(AD935)</formula>
    </cfRule>
  </conditionalFormatting>
  <conditionalFormatting sqref="U936">
    <cfRule type="expression" dxfId="76" priority="76" stopIfTrue="1">
      <formula>NOT(AD936)</formula>
    </cfRule>
  </conditionalFormatting>
  <conditionalFormatting sqref="U937">
    <cfRule type="expression" dxfId="75" priority="75" stopIfTrue="1">
      <formula>NOT(AD937)</formula>
    </cfRule>
  </conditionalFormatting>
  <conditionalFormatting sqref="U938">
    <cfRule type="expression" dxfId="74" priority="74" stopIfTrue="1">
      <formula>NOT(AD938)</formula>
    </cfRule>
  </conditionalFormatting>
  <conditionalFormatting sqref="U939">
    <cfRule type="expression" dxfId="73" priority="73" stopIfTrue="1">
      <formula>NOT(AD939)</formula>
    </cfRule>
  </conditionalFormatting>
  <conditionalFormatting sqref="U940">
    <cfRule type="expression" dxfId="72" priority="72" stopIfTrue="1">
      <formula>NOT(AD940)</formula>
    </cfRule>
  </conditionalFormatting>
  <conditionalFormatting sqref="U941">
    <cfRule type="expression" dxfId="71" priority="71" stopIfTrue="1">
      <formula>NOT(AD941)</formula>
    </cfRule>
  </conditionalFormatting>
  <conditionalFormatting sqref="U942">
    <cfRule type="expression" dxfId="70" priority="70" stopIfTrue="1">
      <formula>NOT(AD942)</formula>
    </cfRule>
  </conditionalFormatting>
  <conditionalFormatting sqref="U943">
    <cfRule type="expression" dxfId="69" priority="69" stopIfTrue="1">
      <formula>NOT(AD943)</formula>
    </cfRule>
  </conditionalFormatting>
  <conditionalFormatting sqref="U944">
    <cfRule type="expression" dxfId="68" priority="68" stopIfTrue="1">
      <formula>NOT(AD944)</formula>
    </cfRule>
  </conditionalFormatting>
  <conditionalFormatting sqref="U945">
    <cfRule type="expression" dxfId="67" priority="67" stopIfTrue="1">
      <formula>NOT(AD945)</formula>
    </cfRule>
  </conditionalFormatting>
  <conditionalFormatting sqref="U946">
    <cfRule type="expression" dxfId="66" priority="66" stopIfTrue="1">
      <formula>NOT(AD946)</formula>
    </cfRule>
  </conditionalFormatting>
  <conditionalFormatting sqref="U947">
    <cfRule type="expression" dxfId="65" priority="65" stopIfTrue="1">
      <formula>NOT(AD947)</formula>
    </cfRule>
  </conditionalFormatting>
  <conditionalFormatting sqref="U948">
    <cfRule type="expression" dxfId="64" priority="64" stopIfTrue="1">
      <formula>NOT(AD948)</formula>
    </cfRule>
  </conditionalFormatting>
  <conditionalFormatting sqref="U949">
    <cfRule type="expression" dxfId="63" priority="63" stopIfTrue="1">
      <formula>NOT(AD949)</formula>
    </cfRule>
  </conditionalFormatting>
  <conditionalFormatting sqref="U950">
    <cfRule type="expression" dxfId="62" priority="62" stopIfTrue="1">
      <formula>NOT(AD950)</formula>
    </cfRule>
  </conditionalFormatting>
  <conditionalFormatting sqref="U951">
    <cfRule type="expression" dxfId="61" priority="61" stopIfTrue="1">
      <formula>NOT(AD951)</formula>
    </cfRule>
  </conditionalFormatting>
  <conditionalFormatting sqref="U952">
    <cfRule type="expression" dxfId="60" priority="60" stopIfTrue="1">
      <formula>NOT(AD952)</formula>
    </cfRule>
  </conditionalFormatting>
  <conditionalFormatting sqref="U953">
    <cfRule type="expression" dxfId="59" priority="59" stopIfTrue="1">
      <formula>NOT(AD953)</formula>
    </cfRule>
  </conditionalFormatting>
  <conditionalFormatting sqref="U954">
    <cfRule type="expression" dxfId="58" priority="58" stopIfTrue="1">
      <formula>NOT(AD954)</formula>
    </cfRule>
  </conditionalFormatting>
  <conditionalFormatting sqref="U955">
    <cfRule type="expression" dxfId="57" priority="57" stopIfTrue="1">
      <formula>NOT(AD955)</formula>
    </cfRule>
  </conditionalFormatting>
  <conditionalFormatting sqref="U956">
    <cfRule type="expression" dxfId="56" priority="56" stopIfTrue="1">
      <formula>NOT(AD956)</formula>
    </cfRule>
  </conditionalFormatting>
  <conditionalFormatting sqref="U957">
    <cfRule type="expression" dxfId="55" priority="55" stopIfTrue="1">
      <formula>NOT(AD957)</formula>
    </cfRule>
  </conditionalFormatting>
  <conditionalFormatting sqref="U958">
    <cfRule type="expression" dxfId="54" priority="54" stopIfTrue="1">
      <formula>NOT(AD958)</formula>
    </cfRule>
  </conditionalFormatting>
  <conditionalFormatting sqref="U959">
    <cfRule type="expression" dxfId="53" priority="53" stopIfTrue="1">
      <formula>NOT(AD959)</formula>
    </cfRule>
  </conditionalFormatting>
  <conditionalFormatting sqref="U960">
    <cfRule type="expression" dxfId="52" priority="52" stopIfTrue="1">
      <formula>NOT(AD960)</formula>
    </cfRule>
  </conditionalFormatting>
  <conditionalFormatting sqref="U961">
    <cfRule type="expression" dxfId="51" priority="51" stopIfTrue="1">
      <formula>NOT(AD961)</formula>
    </cfRule>
  </conditionalFormatting>
  <conditionalFormatting sqref="U962">
    <cfRule type="expression" dxfId="50" priority="50" stopIfTrue="1">
      <formula>NOT(AD962)</formula>
    </cfRule>
  </conditionalFormatting>
  <conditionalFormatting sqref="U963">
    <cfRule type="expression" dxfId="49" priority="49" stopIfTrue="1">
      <formula>NOT(AD963)</formula>
    </cfRule>
  </conditionalFormatting>
  <conditionalFormatting sqref="U964">
    <cfRule type="expression" dxfId="48" priority="48" stopIfTrue="1">
      <formula>NOT(AD964)</formula>
    </cfRule>
  </conditionalFormatting>
  <conditionalFormatting sqref="U965">
    <cfRule type="expression" dxfId="47" priority="47" stopIfTrue="1">
      <formula>NOT(AD965)</formula>
    </cfRule>
  </conditionalFormatting>
  <conditionalFormatting sqref="U966">
    <cfRule type="expression" dxfId="46" priority="46" stopIfTrue="1">
      <formula>NOT(AD966)</formula>
    </cfRule>
  </conditionalFormatting>
  <conditionalFormatting sqref="U967">
    <cfRule type="expression" dxfId="45" priority="45" stopIfTrue="1">
      <formula>NOT(AD967)</formula>
    </cfRule>
  </conditionalFormatting>
  <conditionalFormatting sqref="U968">
    <cfRule type="expression" dxfId="44" priority="44" stopIfTrue="1">
      <formula>NOT(AD968)</formula>
    </cfRule>
  </conditionalFormatting>
  <conditionalFormatting sqref="U969">
    <cfRule type="expression" dxfId="43" priority="43" stopIfTrue="1">
      <formula>NOT(AD969)</formula>
    </cfRule>
  </conditionalFormatting>
  <conditionalFormatting sqref="U970">
    <cfRule type="expression" dxfId="42" priority="42" stopIfTrue="1">
      <formula>NOT(AD970)</formula>
    </cfRule>
  </conditionalFormatting>
  <conditionalFormatting sqref="U971">
    <cfRule type="expression" dxfId="41" priority="41" stopIfTrue="1">
      <formula>NOT(AD971)</formula>
    </cfRule>
  </conditionalFormatting>
  <conditionalFormatting sqref="U972">
    <cfRule type="expression" dxfId="40" priority="40" stopIfTrue="1">
      <formula>NOT(AD972)</formula>
    </cfRule>
  </conditionalFormatting>
  <conditionalFormatting sqref="U973">
    <cfRule type="expression" dxfId="39" priority="39" stopIfTrue="1">
      <formula>NOT(AD973)</formula>
    </cfRule>
  </conditionalFormatting>
  <conditionalFormatting sqref="U974">
    <cfRule type="expression" dxfId="38" priority="38" stopIfTrue="1">
      <formula>NOT(AD974)</formula>
    </cfRule>
  </conditionalFormatting>
  <conditionalFormatting sqref="U975">
    <cfRule type="expression" dxfId="37" priority="37" stopIfTrue="1">
      <formula>NOT(AD975)</formula>
    </cfRule>
  </conditionalFormatting>
  <conditionalFormatting sqref="U976">
    <cfRule type="expression" dxfId="36" priority="36" stopIfTrue="1">
      <formula>NOT(AD976)</formula>
    </cfRule>
  </conditionalFormatting>
  <conditionalFormatting sqref="U977">
    <cfRule type="expression" dxfId="35" priority="35" stopIfTrue="1">
      <formula>NOT(AD977)</formula>
    </cfRule>
  </conditionalFormatting>
  <conditionalFormatting sqref="U978">
    <cfRule type="expression" dxfId="34" priority="34" stopIfTrue="1">
      <formula>NOT(AD978)</formula>
    </cfRule>
  </conditionalFormatting>
  <conditionalFormatting sqref="U979">
    <cfRule type="expression" dxfId="33" priority="33" stopIfTrue="1">
      <formula>NOT(AD979)</formula>
    </cfRule>
  </conditionalFormatting>
  <conditionalFormatting sqref="U980">
    <cfRule type="expression" dxfId="32" priority="32" stopIfTrue="1">
      <formula>NOT(AD980)</formula>
    </cfRule>
  </conditionalFormatting>
  <conditionalFormatting sqref="U981">
    <cfRule type="expression" dxfId="31" priority="31" stopIfTrue="1">
      <formula>NOT(AD981)</formula>
    </cfRule>
  </conditionalFormatting>
  <conditionalFormatting sqref="U982">
    <cfRule type="expression" dxfId="30" priority="30" stopIfTrue="1">
      <formula>NOT(AD982)</formula>
    </cfRule>
  </conditionalFormatting>
  <conditionalFormatting sqref="U983">
    <cfRule type="expression" dxfId="29" priority="29" stopIfTrue="1">
      <formula>NOT(AD983)</formula>
    </cfRule>
  </conditionalFormatting>
  <conditionalFormatting sqref="U984">
    <cfRule type="expression" dxfId="28" priority="28" stopIfTrue="1">
      <formula>NOT(AD984)</formula>
    </cfRule>
  </conditionalFormatting>
  <conditionalFormatting sqref="U985">
    <cfRule type="expression" dxfId="27" priority="27" stopIfTrue="1">
      <formula>NOT(AD985)</formula>
    </cfRule>
  </conditionalFormatting>
  <conditionalFormatting sqref="U986">
    <cfRule type="expression" dxfId="26" priority="26" stopIfTrue="1">
      <formula>NOT(AD986)</formula>
    </cfRule>
  </conditionalFormatting>
  <conditionalFormatting sqref="U987">
    <cfRule type="expression" dxfId="25" priority="25" stopIfTrue="1">
      <formula>NOT(AD987)</formula>
    </cfRule>
  </conditionalFormatting>
  <conditionalFormatting sqref="U988">
    <cfRule type="expression" dxfId="24" priority="24" stopIfTrue="1">
      <formula>NOT(AD988)</formula>
    </cfRule>
  </conditionalFormatting>
  <conditionalFormatting sqref="U989">
    <cfRule type="expression" dxfId="23" priority="23" stopIfTrue="1">
      <formula>NOT(AD989)</formula>
    </cfRule>
  </conditionalFormatting>
  <conditionalFormatting sqref="U990">
    <cfRule type="expression" dxfId="22" priority="22" stopIfTrue="1">
      <formula>NOT(AD990)</formula>
    </cfRule>
  </conditionalFormatting>
  <conditionalFormatting sqref="U991">
    <cfRule type="expression" dxfId="21" priority="21" stopIfTrue="1">
      <formula>NOT(AD991)</formula>
    </cfRule>
  </conditionalFormatting>
  <conditionalFormatting sqref="U992">
    <cfRule type="expression" dxfId="20" priority="20" stopIfTrue="1">
      <formula>NOT(AD992)</formula>
    </cfRule>
  </conditionalFormatting>
  <conditionalFormatting sqref="U993">
    <cfRule type="expression" dxfId="19" priority="19" stopIfTrue="1">
      <formula>NOT(AD993)</formula>
    </cfRule>
  </conditionalFormatting>
  <conditionalFormatting sqref="U994">
    <cfRule type="expression" dxfId="18" priority="18" stopIfTrue="1">
      <formula>NOT(AD994)</formula>
    </cfRule>
  </conditionalFormatting>
  <conditionalFormatting sqref="U995">
    <cfRule type="expression" dxfId="17" priority="17" stopIfTrue="1">
      <formula>NOT(AD995)</formula>
    </cfRule>
  </conditionalFormatting>
  <conditionalFormatting sqref="U996">
    <cfRule type="expression" dxfId="16" priority="16" stopIfTrue="1">
      <formula>NOT(AD996)</formula>
    </cfRule>
  </conditionalFormatting>
  <conditionalFormatting sqref="U997">
    <cfRule type="expression" dxfId="15" priority="15" stopIfTrue="1">
      <formula>NOT(AD997)</formula>
    </cfRule>
  </conditionalFormatting>
  <conditionalFormatting sqref="U998">
    <cfRule type="expression" dxfId="14" priority="14" stopIfTrue="1">
      <formula>NOT(AD998)</formula>
    </cfRule>
  </conditionalFormatting>
  <conditionalFormatting sqref="U999">
    <cfRule type="expression" dxfId="13" priority="13" stopIfTrue="1">
      <formula>NOT(AD999)</formula>
    </cfRule>
  </conditionalFormatting>
  <conditionalFormatting sqref="U1000">
    <cfRule type="expression" dxfId="12" priority="12" stopIfTrue="1">
      <formula>NOT(AD1000)</formula>
    </cfRule>
  </conditionalFormatting>
  <conditionalFormatting sqref="U1001">
    <cfRule type="expression" dxfId="11" priority="11" stopIfTrue="1">
      <formula>NOT(AD1001)</formula>
    </cfRule>
  </conditionalFormatting>
  <conditionalFormatting sqref="U1002">
    <cfRule type="expression" dxfId="10" priority="10" stopIfTrue="1">
      <formula>NOT(AD1002)</formula>
    </cfRule>
  </conditionalFormatting>
  <conditionalFormatting sqref="U1003">
    <cfRule type="expression" dxfId="9" priority="9" stopIfTrue="1">
      <formula>NOT(AD1003)</formula>
    </cfRule>
  </conditionalFormatting>
  <conditionalFormatting sqref="U1004">
    <cfRule type="expression" dxfId="8" priority="8" stopIfTrue="1">
      <formula>NOT(AD1004)</formula>
    </cfRule>
  </conditionalFormatting>
  <conditionalFormatting sqref="U1005">
    <cfRule type="expression" dxfId="7" priority="7" stopIfTrue="1">
      <formula>NOT(AD1005)</formula>
    </cfRule>
  </conditionalFormatting>
  <conditionalFormatting sqref="U1006">
    <cfRule type="expression" dxfId="6" priority="6" stopIfTrue="1">
      <formula>NOT(AD1006)</formula>
    </cfRule>
  </conditionalFormatting>
  <conditionalFormatting sqref="U1007">
    <cfRule type="expression" dxfId="5" priority="5" stopIfTrue="1">
      <formula>NOT(AD1007)</formula>
    </cfRule>
  </conditionalFormatting>
  <conditionalFormatting sqref="U1008">
    <cfRule type="expression" dxfId="4" priority="4" stopIfTrue="1">
      <formula>NOT(AD1008)</formula>
    </cfRule>
  </conditionalFormatting>
  <conditionalFormatting sqref="U1009">
    <cfRule type="expression" dxfId="3" priority="3" stopIfTrue="1">
      <formula>NOT(AD1009)</formula>
    </cfRule>
  </conditionalFormatting>
  <conditionalFormatting sqref="U1010">
    <cfRule type="expression" dxfId="2" priority="2" stopIfTrue="1">
      <formula>NOT(AD1010)</formula>
    </cfRule>
  </conditionalFormatting>
  <conditionalFormatting sqref="U1011">
    <cfRule type="expression" dxfId="1" priority="1" stopIfTrue="1">
      <formula>NOT(AD1011)</formula>
    </cfRule>
  </conditionalFormatting>
  <dataValidations xWindow="191" yWindow="351" count="21">
    <dataValidation allowBlank="1" showInputMessage="1" showErrorMessage="1" prompt="Dieses Feld ist fakultativ und ermöglicht, einen Kommentar einzugeben, der mit den Daten in die Exportdatei übertragen wird." sqref="V11" xr:uid="{00000000-0002-0000-0300-000000000000}"/>
    <dataValidation allowBlank="1" showInputMessage="1" showErrorMessage="1" prompt="Die Prüfungsnummer gibt an, ob die Lernenden einmal oder mehrmals im Erhebungsjahr die Prüfung absolviert haben." sqref="S11" xr:uid="{00000000-0002-0000-0300-000001000000}"/>
    <dataValidation allowBlank="1" showInputMessage="1" showErrorMessage="1" prompt="Prüfungsdatum" sqref="R11" xr:uid="{00000000-0002-0000-0300-000002000000}"/>
    <dataValidation allowBlank="1" showInputMessage="1" showErrorMessage="1" prompt="Ergebnis Abschlussprüfungen:_x000a_1 = bestanden_x000a_0 = nicht bestanden" sqref="T11" xr:uid="{00000000-0002-0000-0300-000003000000}"/>
    <dataValidation type="date" allowBlank="1" showInputMessage="1" showErrorMessage="1" error="Das Format des Datum ist nicht korrekt" sqref="R12:R1011" xr:uid="{00000000-0002-0000-0300-000004000000}">
      <formula1>9133</formula1>
      <formula2>73051</formula2>
    </dataValidation>
    <dataValidation type="whole" allowBlank="1" showInputMessage="1" showErrorMessage="1" error="Das Prüfungsnummer sollte zwischen 1 und 9 sein." sqref="S12:S1011" xr:uid="{00000000-0002-0000-0300-000005000000}">
      <formula1>1</formula1>
      <formula2>9</formula2>
    </dataValidation>
    <dataValidation type="list" allowBlank="1" showInputMessage="1" showErrorMessage="1" error="Ungültiger Wert: die zulässigen Werte sind 1 (bestanden) oder 0 (nicht bestanden)_x000a_" sqref="T12:T1011" xr:uid="{00000000-0002-0000-0300-000006000000}">
      <formula1>libresult</formula1>
    </dataValidation>
    <dataValidation type="textLength" allowBlank="1" showInputMessage="1" showErrorMessage="1" error="Das Format des Wertes ist nicht korrekt" sqref="V12:V1011" xr:uid="{00000000-0002-0000-0300-000007000000}">
      <formula1>1</formula1>
      <formula2>256</formula2>
    </dataValidation>
    <dataValidation allowBlank="1" showInputMessage="1" showErrorMessage="1" prompt="Bildungsart, welche aus der Liste ausgewählt werden kann. Falls eine bestimmte Bildungsart in der Liste fehlt, ist es möglich, eine Neue im Datenblatt &quot;BArtZus&quot; zu kreieren." sqref="Q11" xr:uid="{00000000-0002-0000-0300-000008000000}"/>
    <dataValidation allowBlank="1" showInputMessage="1" showErrorMessage="1" prompt="Bildungsart kann aus der Liste ausgewählt werden. Falls eine bestimmte Bildungsart in der Liste fehlt, kann eine Neue im Datenblatt &quot;BArtZus&quot; kreiert werden." sqref="P11" xr:uid="{00000000-0002-0000-0300-000009000000}"/>
    <dataValidation allowBlank="1" showInputMessage="1" showErrorMessage="1" prompt="Name der Person. Der Wert ist fakultativ und dient dazu sich im Formular besser zurechtzufinden. Der Name wird nicht auf die Exportdatei übertragen." sqref="L11" xr:uid="{00000000-0002-0000-0300-00000A000000}"/>
    <dataValidation allowBlank="1" showInputMessage="1" showErrorMessage="1" prompt="Die Lernenden Identifikation muss mit der ID im Datenblatt &quot;Person&quot; übereinstimmen" sqref="O11" xr:uid="{00000000-0002-0000-0300-00000B000000}"/>
    <dataValidation allowBlank="1" showInputMessage="1" showErrorMessage="1" prompt="Vorname der Person. Der Wert ist fakultativ und dient dazu sich im Formular besser zurechtzufinden. Der Vorname wird nicht auf die Exportdatei übertragen." sqref="M11" xr:uid="{00000000-0002-0000-0300-00000C000000}"/>
    <dataValidation allowBlank="1" showInputMessage="1" showErrorMessage="1" prompt="Dieser Indikator kann 4 Werte annehmen: _x000a_OK_x000a_Unvollständig: Es fehlen Werte._x000a_Achtung: Ein Wert (in orange) ist ausserhalb der Grenzen._x000a_Fehler: Ein Wert (in rot) ist nicht korrekt." sqref="A11" xr:uid="{00000000-0002-0000-0300-00000D000000}"/>
    <dataValidation allowBlank="1" showInputMessage="1" showErrorMessage="1" prompt="Pointeur sur la personne" sqref="B11" xr:uid="{00000000-0002-0000-0300-00000E000000}"/>
    <dataValidation allowBlank="1" showInputMessage="1" showErrorMessage="1" prompt="Alter der Person wird aufgrund des Geburtsdatums und des Erhebungsjahres berechnet" sqref="N11" xr:uid="{00000000-0002-0000-0300-00000F000000}"/>
    <dataValidation type="list" allowBlank="1" showInputMessage="1" showErrorMessage="1" error="Ungültiger Wert: konsultieren Sie die Liste der zulässigen Werte unten im Blatt &quot;Person&quot;" sqref="O12:O1011" xr:uid="{00000000-0002-0000-0300-000010000000}">
      <formula1>persid</formula1>
    </dataValidation>
    <dataValidation type="list" allowBlank="1" showInputMessage="1" showErrorMessage="1" error="Ungültiger Wert: konsultieren Sie die Liste der zulässigen Werte unten im Blatt &quot;Inst&quot;" sqref="P12:P1011" xr:uid="{00000000-0002-0000-0300-000011000000}">
      <formula1>libinst</formula1>
    </dataValidation>
    <dataValidation type="list" allowBlank="1" showInputMessage="1" showErrorMessage="1" error="Ungültiger Wert: konsultieren Sie die Liste der zulässigen Werte unten im Blatt &quot;BArt&quot; (Sie haben die Möglichkeit, einen neuen Code im Blatt BArtZus&quot; anzufügen" sqref="Q12:Q1011" xr:uid="{00000000-0002-0000-0300-000012000000}">
      <formula1>libtformabb</formula1>
    </dataValidation>
    <dataValidation type="list" allowBlank="1" showInputMessage="1" showErrorMessage="1" error="Ungültiger Wert: konsultieren Sie die Liste der zulässigen Werte unten im Blatt &quot;ZweiSpra&quot;" sqref="U12:U1011" xr:uid="{00000000-0002-0000-0300-000013000000}">
      <formula1>libtwolang</formula1>
    </dataValidation>
    <dataValidation allowBlank="1" showInputMessage="1" showErrorMessage="1" prompt="Die Variable ‘Zweisprachiger Abschluss‘ wird nur bei den gymnasialen Maturitäten verwendet." sqref="U11" xr:uid="{00000000-0002-0000-0300-000014000000}"/>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7"/>
  </sheetPr>
  <dimension ref="A1:P1011"/>
  <sheetViews>
    <sheetView workbookViewId="0"/>
  </sheetViews>
  <sheetFormatPr baseColWidth="10" defaultRowHeight="12.75" x14ac:dyDescent="0.2"/>
  <cols>
    <col min="1" max="1" width="14.28515625" style="51" customWidth="1"/>
    <col min="2" max="2" width="14.42578125" style="51" customWidth="1"/>
    <col min="3" max="4" width="11.42578125" style="51"/>
    <col min="5" max="5" width="9.5703125" style="51" customWidth="1"/>
    <col min="6" max="7" width="8.140625" style="51" customWidth="1"/>
    <col min="8" max="8" width="9.7109375" style="51" customWidth="1"/>
    <col min="9" max="9" width="13.140625" style="51" customWidth="1"/>
    <col min="10" max="16384" width="11.42578125" style="51"/>
  </cols>
  <sheetData>
    <row r="1" spans="1:16" x14ac:dyDescent="0.2">
      <c r="A1" s="10">
        <f>IF(Lieferung!B15&lt;&gt;"",Lieferung!B15,"")</f>
        <v>2024</v>
      </c>
      <c r="B1" s="10">
        <f>Lieferung!F11</f>
        <v>9</v>
      </c>
      <c r="C1" s="10" t="str">
        <f>IF(Lieferung!B13&lt;&gt;"",IF(Lieferung!B13&lt;&gt;"Name_der_Schule",Lieferung!B13,CONCATENATE(INDEX(libktabb,Lieferung!F11),"-",Qualifikation!AG$12)),"")</f>
        <v>ZG-ID</v>
      </c>
      <c r="D1" s="11">
        <f ca="1">TODAY()</f>
        <v>45596</v>
      </c>
      <c r="E1" s="12" t="str">
        <f>IF(Lieferung!A8&lt;&gt;"",Lieferung!A8,"")</f>
        <v>v1.17</v>
      </c>
      <c r="F1" s="26"/>
      <c r="G1" s="26"/>
      <c r="H1" s="26"/>
      <c r="I1" s="26"/>
      <c r="J1" s="26"/>
      <c r="K1" s="26"/>
      <c r="L1" s="26"/>
      <c r="M1" s="26"/>
      <c r="N1" s="26"/>
      <c r="O1" s="26"/>
      <c r="P1" s="26"/>
    </row>
    <row r="2" spans="1:16" x14ac:dyDescent="0.2">
      <c r="A2" s="26" t="str">
        <f>IF(Qualifikation!$A12&lt;&gt;"",IF(Qualifikation!C12&lt;&gt;"",IF(Qualifikation!C12="LOC.ID",CONCATENATE("LOC.",Qualifikation!AG$12),Qualifikation!C12),""),"")</f>
        <v/>
      </c>
      <c r="B2" s="57" t="str">
        <f>IF(A2&lt;&gt;"",Qualifikation!J12,"")</f>
        <v/>
      </c>
      <c r="C2" s="26" t="str">
        <f>IF(A2&lt;&gt;"",IF(Qualifikation!E12=TRUE,INDEX(codesex,MATCH(Qualifikation!D12,libsex,0)),Qualifikation!D12),"")</f>
        <v/>
      </c>
      <c r="D2" s="112" t="str">
        <f>IF(OR(A2="",ISBLANK(Qualifikation!F12)),"",Qualifikation!F12)</f>
        <v/>
      </c>
      <c r="E2" s="26" t="str">
        <f>IF(A2&lt;&gt;"",IF(Qualifikation!I12=TRUE,IF(INDEX(codegem,MATCH(Qualifikation!H12,libgem,0))&lt;8000,INDEX(codegem,MATCH(Qualifikation!H12,libgem,0)),""),Qualifikation!H12),"")</f>
        <v/>
      </c>
      <c r="F2" s="26" t="str">
        <f>IF(A2&lt;&gt;"",IF(Qualifikation!I12=TRUE,INDEX(codegemhist,MATCH(Qualifikation!H12,libgem,0)),""),"")</f>
        <v/>
      </c>
      <c r="G2" s="26" t="str">
        <f>IF(A2&lt;&gt;"",IF(Qualifikation!I12=TRUE,IF(INDEX(codegem,MATCH(Qualifikation!H12,libgem,0))&gt;=8000,INDEX(codegem,MATCH(Qualifikation!H12,libgem,0)),""),Qualifikation!H12),"")</f>
        <v/>
      </c>
      <c r="H2" s="26" t="str">
        <f>IF(A2&lt;&gt;"",IF(Qualifikation!Y12=TRUE,INDEX(libcatidinst,MATCH(Qualifikation!P12,libinst,0)),""),"")</f>
        <v/>
      </c>
      <c r="I2" s="26" t="str">
        <f>IF(OR(A2="",ISBLANK(Qualifikation!P12)),"",IF(Qualifikation!Y12=TRUE,INDEX(codeinst,MATCH(Qualifikation!P12,libinst,0)),Qualifikation!P12))</f>
        <v/>
      </c>
      <c r="J2" s="26" t="str">
        <f>IF(OR(A2="",ISBLANK(Qualifikation!Q12)),"",IF(Qualifikation!Z12=TRUE,INDEX(codetform,MATCH(Qualifikation!Q12,libtform,0)),Qualifikation!Q12))</f>
        <v/>
      </c>
      <c r="K2" s="26" t="str">
        <f>IF(A2="","",2)</f>
        <v/>
      </c>
      <c r="L2" s="112" t="str">
        <f>IF(OR(A2="",ISBLANK(Qualifikation!R12)),"",Qualifikation!R12)</f>
        <v/>
      </c>
      <c r="M2" s="56" t="str">
        <f>IF(OR(A2="",ISBLANK(Qualifikation!S12)),"",Qualifikation!S12)</f>
        <v/>
      </c>
      <c r="N2" s="56" t="str">
        <f>IF(OR(A2="",ISBLANK(Qualifikation!T12)),"",IF(Qualifikation!AC12=TRUE,INDEX(coderesult,MATCH(Qualifikation!T12,libresult,0)),Qualifikation!T12))</f>
        <v/>
      </c>
      <c r="O2" s="56" t="str">
        <f>IF(OR(A2="",ISBLANK(Qualifikation!U12),Qualifikation!U12="-"),"",IF(ISNA(MATCH(Qualifikation!U12,libtwolang,0)),Qualifikation!U12,IF(Qualifikation!AC12=TRUE,INDEX(codetwolang,MATCH(Qualifikation!U12,libtwolang,0)),Qualifikation!U12)))</f>
        <v/>
      </c>
      <c r="P2" s="56" t="str">
        <f>IF(OR(A2="",ISBLANK(Qualifikation!V12)),"",Qualifikation!V12)</f>
        <v/>
      </c>
    </row>
    <row r="3" spans="1:16" x14ac:dyDescent="0.2">
      <c r="A3" s="26" t="str">
        <f>IF(Qualifikation!$A13&lt;&gt;"",IF(Qualifikation!C13&lt;&gt;"",IF(Qualifikation!C13="LOC.ID",CONCATENATE("LOC.",Qualifikation!AG$12),Qualifikation!C13),""),"")</f>
        <v/>
      </c>
      <c r="B3" s="57" t="str">
        <f>IF(A3&lt;&gt;"",Qualifikation!J13,"")</f>
        <v/>
      </c>
      <c r="C3" s="26" t="str">
        <f>IF(A3&lt;&gt;"",IF(Qualifikation!E13=TRUE,INDEX(codesex,MATCH(Qualifikation!D13,libsex,0)),Qualifikation!D13),"")</f>
        <v/>
      </c>
      <c r="D3" s="112" t="str">
        <f>IF(OR(A3="",ISBLANK(Qualifikation!F13)),"",Qualifikation!F13)</f>
        <v/>
      </c>
      <c r="E3" s="26" t="str">
        <f>IF(A3&lt;&gt;"",IF(Qualifikation!I13=TRUE,IF(INDEX(codegem,MATCH(Qualifikation!H13,libgem,0))&lt;8000,INDEX(codegem,MATCH(Qualifikation!H13,libgem,0)),""),Qualifikation!H13),"")</f>
        <v/>
      </c>
      <c r="F3" s="26" t="str">
        <f>IF(A3&lt;&gt;"",IF(Qualifikation!I13=TRUE,INDEX(codegemhist,MATCH(Qualifikation!H13,libgem,0)),""),"")</f>
        <v/>
      </c>
      <c r="G3" s="26" t="str">
        <f>IF(A3&lt;&gt;"",IF(Qualifikation!I13=TRUE,IF(INDEX(codegem,MATCH(Qualifikation!H13,libgem,0))&gt;=8000,INDEX(codegem,MATCH(Qualifikation!H13,libgem,0)),""),Qualifikation!H13),"")</f>
        <v/>
      </c>
      <c r="H3" s="26" t="str">
        <f>IF(A3&lt;&gt;"",IF(Qualifikation!Y13=TRUE,INDEX(libcatidinst,MATCH(Qualifikation!P13,libinst,0)),""),"")</f>
        <v/>
      </c>
      <c r="I3" s="26" t="str">
        <f>IF(OR(A3="",ISBLANK(Qualifikation!P13)),"",IF(Qualifikation!Y13=TRUE,INDEX(codeinst,MATCH(Qualifikation!P13,libinst,0)),Qualifikation!P13))</f>
        <v/>
      </c>
      <c r="J3" s="26" t="str">
        <f>IF(OR(A3="",ISBLANK(Qualifikation!Q13)),"",IF(Qualifikation!Z13=TRUE,INDEX(codetform,MATCH(Qualifikation!Q13,libtform,0)),Qualifikation!Q13))</f>
        <v/>
      </c>
      <c r="K3" s="26" t="str">
        <f t="shared" ref="K3:K66" si="0">IF(A3="","",2)</f>
        <v/>
      </c>
      <c r="L3" s="112" t="str">
        <f>IF(OR(A3="",ISBLANK(Qualifikation!R13)),"",Qualifikation!R13)</f>
        <v/>
      </c>
      <c r="M3" s="56" t="str">
        <f>IF(OR(A3="",ISBLANK(Qualifikation!S13)),"",Qualifikation!S13)</f>
        <v/>
      </c>
      <c r="N3" s="56" t="str">
        <f>IF(OR(A3="",ISBLANK(Qualifikation!T13)),"",IF(Qualifikation!AC13=TRUE,INDEX(coderesult,MATCH(Qualifikation!T13,libresult,0)),Qualifikation!T13))</f>
        <v/>
      </c>
      <c r="O3" s="56" t="str">
        <f>IF(OR(A3="",ISBLANK(Qualifikation!U13),Qualifikation!U13="-"),"",IF(ISNA(MATCH(Qualifikation!U13,libtwolang,0)),Qualifikation!U13,IF(Qualifikation!AC13=TRUE,INDEX(codetwolang,MATCH(Qualifikation!U13,libtwolang,0)),Qualifikation!U13)))</f>
        <v/>
      </c>
      <c r="P3" s="56" t="str">
        <f>IF(OR(A3="",ISBLANK(Qualifikation!V13)),"",Qualifikation!V13)</f>
        <v/>
      </c>
    </row>
    <row r="4" spans="1:16" x14ac:dyDescent="0.2">
      <c r="A4" s="26" t="str">
        <f>IF(Qualifikation!$A14&lt;&gt;"",IF(Qualifikation!C14&lt;&gt;"",IF(Qualifikation!C14="LOC.ID",CONCATENATE("LOC.",Qualifikation!AG$12),Qualifikation!C14),""),"")</f>
        <v/>
      </c>
      <c r="B4" s="57" t="str">
        <f>IF(A4&lt;&gt;"",Qualifikation!J14,"")</f>
        <v/>
      </c>
      <c r="C4" s="26" t="str">
        <f>IF(A4&lt;&gt;"",IF(Qualifikation!E14=TRUE,INDEX(codesex,MATCH(Qualifikation!D14,libsex,0)),Qualifikation!D14),"")</f>
        <v/>
      </c>
      <c r="D4" s="112" t="str">
        <f>IF(OR(A4="",ISBLANK(Qualifikation!F14)),"",Qualifikation!F14)</f>
        <v/>
      </c>
      <c r="E4" s="26" t="str">
        <f>IF(A4&lt;&gt;"",IF(Qualifikation!I14=TRUE,IF(INDEX(codegem,MATCH(Qualifikation!H14,libgem,0))&lt;8000,INDEX(codegem,MATCH(Qualifikation!H14,libgem,0)),""),Qualifikation!H14),"")</f>
        <v/>
      </c>
      <c r="F4" s="26" t="str">
        <f>IF(A4&lt;&gt;"",IF(Qualifikation!I14=TRUE,INDEX(codegemhist,MATCH(Qualifikation!H14,libgem,0)),""),"")</f>
        <v/>
      </c>
      <c r="G4" s="26" t="str">
        <f>IF(A4&lt;&gt;"",IF(Qualifikation!I14=TRUE,IF(INDEX(codegem,MATCH(Qualifikation!H14,libgem,0))&gt;=8000,INDEX(codegem,MATCH(Qualifikation!H14,libgem,0)),""),Qualifikation!H14),"")</f>
        <v/>
      </c>
      <c r="H4" s="26" t="str">
        <f>IF(A4&lt;&gt;"",IF(Qualifikation!Y14=TRUE,INDEX(libcatidinst,MATCH(Qualifikation!P14,libinst,0)),""),"")</f>
        <v/>
      </c>
      <c r="I4" s="26" t="str">
        <f>IF(OR(A4="",ISBLANK(Qualifikation!P14)),"",IF(Qualifikation!Y14=TRUE,INDEX(codeinst,MATCH(Qualifikation!P14,libinst,0)),Qualifikation!P14))</f>
        <v/>
      </c>
      <c r="J4" s="26" t="str">
        <f>IF(OR(A4="",ISBLANK(Qualifikation!Q14)),"",IF(Qualifikation!Z14=TRUE,INDEX(codetform,MATCH(Qualifikation!Q14,libtform,0)),Qualifikation!Q14))</f>
        <v/>
      </c>
      <c r="K4" s="26" t="str">
        <f t="shared" si="0"/>
        <v/>
      </c>
      <c r="L4" s="112" t="str">
        <f>IF(OR(A4="",ISBLANK(Qualifikation!R14)),"",Qualifikation!R14)</f>
        <v/>
      </c>
      <c r="M4" s="56" t="str">
        <f>IF(OR(A4="",ISBLANK(Qualifikation!S14)),"",Qualifikation!S14)</f>
        <v/>
      </c>
      <c r="N4" s="56" t="str">
        <f>IF(OR(A4="",ISBLANK(Qualifikation!T14)),"",IF(Qualifikation!AC14=TRUE,INDEX(coderesult,MATCH(Qualifikation!T14,libresult,0)),Qualifikation!T14))</f>
        <v/>
      </c>
      <c r="O4" s="56" t="str">
        <f>IF(OR(A4="",ISBLANK(Qualifikation!U14),Qualifikation!U14="-"),"",IF(ISNA(MATCH(Qualifikation!U14,libtwolang,0)),Qualifikation!U14,IF(Qualifikation!AC14=TRUE,INDEX(codetwolang,MATCH(Qualifikation!U14,libtwolang,0)),Qualifikation!U14)))</f>
        <v/>
      </c>
      <c r="P4" s="56" t="str">
        <f>IF(OR(A4="",ISBLANK(Qualifikation!V14)),"",Qualifikation!V14)</f>
        <v/>
      </c>
    </row>
    <row r="5" spans="1:16" x14ac:dyDescent="0.2">
      <c r="A5" s="26" t="str">
        <f>IF(Qualifikation!$A15&lt;&gt;"",IF(Qualifikation!C15&lt;&gt;"",IF(Qualifikation!C15="LOC.ID",CONCATENATE("LOC.",Qualifikation!AG$12),Qualifikation!C15),""),"")</f>
        <v/>
      </c>
      <c r="B5" s="57" t="str">
        <f>IF(A5&lt;&gt;"",Qualifikation!J15,"")</f>
        <v/>
      </c>
      <c r="C5" s="26" t="str">
        <f>IF(A5&lt;&gt;"",IF(Qualifikation!E15=TRUE,INDEX(codesex,MATCH(Qualifikation!D15,libsex,0)),Qualifikation!D15),"")</f>
        <v/>
      </c>
      <c r="D5" s="112" t="str">
        <f>IF(OR(A5="",ISBLANK(Qualifikation!F15)),"",Qualifikation!F15)</f>
        <v/>
      </c>
      <c r="E5" s="26" t="str">
        <f>IF(A5&lt;&gt;"",IF(Qualifikation!I15=TRUE,IF(INDEX(codegem,MATCH(Qualifikation!H15,libgem,0))&lt;8000,INDEX(codegem,MATCH(Qualifikation!H15,libgem,0)),""),Qualifikation!H15),"")</f>
        <v/>
      </c>
      <c r="F5" s="26" t="str">
        <f>IF(A5&lt;&gt;"",IF(Qualifikation!I15=TRUE,INDEX(codegemhist,MATCH(Qualifikation!H15,libgem,0)),""),"")</f>
        <v/>
      </c>
      <c r="G5" s="26" t="str">
        <f>IF(A5&lt;&gt;"",IF(Qualifikation!I15=TRUE,IF(INDEX(codegem,MATCH(Qualifikation!H15,libgem,0))&gt;=8000,INDEX(codegem,MATCH(Qualifikation!H15,libgem,0)),""),Qualifikation!H15),"")</f>
        <v/>
      </c>
      <c r="H5" s="26" t="str">
        <f>IF(A5&lt;&gt;"",IF(Qualifikation!Y15=TRUE,INDEX(libcatidinst,MATCH(Qualifikation!P15,libinst,0)),""),"")</f>
        <v/>
      </c>
      <c r="I5" s="26" t="str">
        <f>IF(OR(A5="",ISBLANK(Qualifikation!P15)),"",IF(Qualifikation!Y15=TRUE,INDEX(codeinst,MATCH(Qualifikation!P15,libinst,0)),Qualifikation!P15))</f>
        <v/>
      </c>
      <c r="J5" s="26" t="str">
        <f>IF(OR(A5="",ISBLANK(Qualifikation!Q15)),"",IF(Qualifikation!Z15=TRUE,INDEX(codetform,MATCH(Qualifikation!Q15,libtform,0)),Qualifikation!Q15))</f>
        <v/>
      </c>
      <c r="K5" s="26" t="str">
        <f t="shared" si="0"/>
        <v/>
      </c>
      <c r="L5" s="112" t="str">
        <f>IF(OR(A5="",ISBLANK(Qualifikation!R15)),"",Qualifikation!R15)</f>
        <v/>
      </c>
      <c r="M5" s="56" t="str">
        <f>IF(OR(A5="",ISBLANK(Qualifikation!S15)),"",Qualifikation!S15)</f>
        <v/>
      </c>
      <c r="N5" s="56" t="str">
        <f>IF(OR(A5="",ISBLANK(Qualifikation!T15)),"",IF(Qualifikation!AC15=TRUE,INDEX(coderesult,MATCH(Qualifikation!T15,libresult,0)),Qualifikation!T15))</f>
        <v/>
      </c>
      <c r="O5" s="56" t="str">
        <f>IF(OR(A5="",ISBLANK(Qualifikation!U15),Qualifikation!U15="-"),"",IF(ISNA(MATCH(Qualifikation!U15,libtwolang,0)),Qualifikation!U15,IF(Qualifikation!AC15=TRUE,INDEX(codetwolang,MATCH(Qualifikation!U15,libtwolang,0)),Qualifikation!U15)))</f>
        <v/>
      </c>
      <c r="P5" s="56" t="str">
        <f>IF(OR(A5="",ISBLANK(Qualifikation!V15)),"",Qualifikation!V15)</f>
        <v/>
      </c>
    </row>
    <row r="6" spans="1:16" x14ac:dyDescent="0.2">
      <c r="A6" s="26" t="str">
        <f>IF(Qualifikation!$A16&lt;&gt;"",IF(Qualifikation!C16&lt;&gt;"",IF(Qualifikation!C16="LOC.ID",CONCATENATE("LOC.",Qualifikation!AG$12),Qualifikation!C16),""),"")</f>
        <v/>
      </c>
      <c r="B6" s="57" t="str">
        <f>IF(A6&lt;&gt;"",Qualifikation!J16,"")</f>
        <v/>
      </c>
      <c r="C6" s="26" t="str">
        <f>IF(A6&lt;&gt;"",IF(Qualifikation!E16=TRUE,INDEX(codesex,MATCH(Qualifikation!D16,libsex,0)),Qualifikation!D16),"")</f>
        <v/>
      </c>
      <c r="D6" s="112" t="str">
        <f>IF(OR(A6="",ISBLANK(Qualifikation!F16)),"",Qualifikation!F16)</f>
        <v/>
      </c>
      <c r="E6" s="26" t="str">
        <f>IF(A6&lt;&gt;"",IF(Qualifikation!I16=TRUE,IF(INDEX(codegem,MATCH(Qualifikation!H16,libgem,0))&lt;8000,INDEX(codegem,MATCH(Qualifikation!H16,libgem,0)),""),Qualifikation!H16),"")</f>
        <v/>
      </c>
      <c r="F6" s="26" t="str">
        <f>IF(A6&lt;&gt;"",IF(Qualifikation!I16=TRUE,INDEX(codegemhist,MATCH(Qualifikation!H16,libgem,0)),""),"")</f>
        <v/>
      </c>
      <c r="G6" s="26" t="str">
        <f>IF(A6&lt;&gt;"",IF(Qualifikation!I16=TRUE,IF(INDEX(codegem,MATCH(Qualifikation!H16,libgem,0))&gt;=8000,INDEX(codegem,MATCH(Qualifikation!H16,libgem,0)),""),Qualifikation!H16),"")</f>
        <v/>
      </c>
      <c r="H6" s="26" t="str">
        <f>IF(A6&lt;&gt;"",IF(Qualifikation!Y16=TRUE,INDEX(libcatidinst,MATCH(Qualifikation!P16,libinst,0)),""),"")</f>
        <v/>
      </c>
      <c r="I6" s="26" t="str">
        <f>IF(OR(A6="",ISBLANK(Qualifikation!P16)),"",IF(Qualifikation!Y16=TRUE,INDEX(codeinst,MATCH(Qualifikation!P16,libinst,0)),Qualifikation!P16))</f>
        <v/>
      </c>
      <c r="J6" s="26" t="str">
        <f>IF(OR(A6="",ISBLANK(Qualifikation!Q16)),"",IF(Qualifikation!Z16=TRUE,INDEX(codetform,MATCH(Qualifikation!Q16,libtform,0)),Qualifikation!Q16))</f>
        <v/>
      </c>
      <c r="K6" s="26" t="str">
        <f t="shared" si="0"/>
        <v/>
      </c>
      <c r="L6" s="112" t="str">
        <f>IF(OR(A6="",ISBLANK(Qualifikation!R16)),"",Qualifikation!R16)</f>
        <v/>
      </c>
      <c r="M6" s="56" t="str">
        <f>IF(OR(A6="",ISBLANK(Qualifikation!S16)),"",Qualifikation!S16)</f>
        <v/>
      </c>
      <c r="N6" s="56" t="str">
        <f>IF(OR(A6="",ISBLANK(Qualifikation!T16)),"",IF(Qualifikation!AC16=TRUE,INDEX(coderesult,MATCH(Qualifikation!T16,libresult,0)),Qualifikation!T16))</f>
        <v/>
      </c>
      <c r="O6" s="56" t="str">
        <f>IF(OR(A6="",ISBLANK(Qualifikation!U16),Qualifikation!U16="-"),"",IF(ISNA(MATCH(Qualifikation!U16,libtwolang,0)),Qualifikation!U16,IF(Qualifikation!AC16=TRUE,INDEX(codetwolang,MATCH(Qualifikation!U16,libtwolang,0)),Qualifikation!U16)))</f>
        <v/>
      </c>
      <c r="P6" s="56" t="str">
        <f>IF(OR(A6="",ISBLANK(Qualifikation!V16)),"",Qualifikation!V16)</f>
        <v/>
      </c>
    </row>
    <row r="7" spans="1:16" x14ac:dyDescent="0.2">
      <c r="A7" s="26" t="str">
        <f>IF(Qualifikation!$A17&lt;&gt;"",IF(Qualifikation!C17&lt;&gt;"",IF(Qualifikation!C17="LOC.ID",CONCATENATE("LOC.",Qualifikation!AG$12),Qualifikation!C17),""),"")</f>
        <v/>
      </c>
      <c r="B7" s="57" t="str">
        <f>IF(A7&lt;&gt;"",Qualifikation!J17,"")</f>
        <v/>
      </c>
      <c r="C7" s="26" t="str">
        <f>IF(A7&lt;&gt;"",IF(Qualifikation!E17=TRUE,INDEX(codesex,MATCH(Qualifikation!D17,libsex,0)),Qualifikation!D17),"")</f>
        <v/>
      </c>
      <c r="D7" s="112" t="str">
        <f>IF(OR(A7="",ISBLANK(Qualifikation!F17)),"",Qualifikation!F17)</f>
        <v/>
      </c>
      <c r="E7" s="26" t="str">
        <f>IF(A7&lt;&gt;"",IF(Qualifikation!I17=TRUE,IF(INDEX(codegem,MATCH(Qualifikation!H17,libgem,0))&lt;8000,INDEX(codegem,MATCH(Qualifikation!H17,libgem,0)),""),Qualifikation!H17),"")</f>
        <v/>
      </c>
      <c r="F7" s="26" t="str">
        <f>IF(A7&lt;&gt;"",IF(Qualifikation!I17=TRUE,INDEX(codegemhist,MATCH(Qualifikation!H17,libgem,0)),""),"")</f>
        <v/>
      </c>
      <c r="G7" s="26" t="str">
        <f>IF(A7&lt;&gt;"",IF(Qualifikation!I17=TRUE,IF(INDEX(codegem,MATCH(Qualifikation!H17,libgem,0))&gt;=8000,INDEX(codegem,MATCH(Qualifikation!H17,libgem,0)),""),Qualifikation!H17),"")</f>
        <v/>
      </c>
      <c r="H7" s="26" t="str">
        <f>IF(A7&lt;&gt;"",IF(Qualifikation!Y17=TRUE,INDEX(libcatidinst,MATCH(Qualifikation!P17,libinst,0)),""),"")</f>
        <v/>
      </c>
      <c r="I7" s="26" t="str">
        <f>IF(OR(A7="",ISBLANK(Qualifikation!P17)),"",IF(Qualifikation!Y17=TRUE,INDEX(codeinst,MATCH(Qualifikation!P17,libinst,0)),Qualifikation!P17))</f>
        <v/>
      </c>
      <c r="J7" s="26" t="str">
        <f>IF(OR(A7="",ISBLANK(Qualifikation!Q17)),"",IF(Qualifikation!Z17=TRUE,INDEX(codetform,MATCH(Qualifikation!Q17,libtform,0)),Qualifikation!Q17))</f>
        <v/>
      </c>
      <c r="K7" s="26" t="str">
        <f t="shared" si="0"/>
        <v/>
      </c>
      <c r="L7" s="112" t="str">
        <f>IF(OR(A7="",ISBLANK(Qualifikation!R17)),"",Qualifikation!R17)</f>
        <v/>
      </c>
      <c r="M7" s="56" t="str">
        <f>IF(OR(A7="",ISBLANK(Qualifikation!S17)),"",Qualifikation!S17)</f>
        <v/>
      </c>
      <c r="N7" s="56" t="str">
        <f>IF(OR(A7="",ISBLANK(Qualifikation!T17)),"",IF(Qualifikation!AC17=TRUE,INDEX(coderesult,MATCH(Qualifikation!T17,libresult,0)),Qualifikation!T17))</f>
        <v/>
      </c>
      <c r="O7" s="56" t="str">
        <f>IF(OR(A7="",ISBLANK(Qualifikation!U17),Qualifikation!U17="-"),"",IF(ISNA(MATCH(Qualifikation!U17,libtwolang,0)),Qualifikation!U17,IF(Qualifikation!AC17=TRUE,INDEX(codetwolang,MATCH(Qualifikation!U17,libtwolang,0)),Qualifikation!U17)))</f>
        <v/>
      </c>
      <c r="P7" s="56" t="str">
        <f>IF(OR(A7="",ISBLANK(Qualifikation!V17)),"",Qualifikation!V17)</f>
        <v/>
      </c>
    </row>
    <row r="8" spans="1:16" x14ac:dyDescent="0.2">
      <c r="A8" s="26" t="str">
        <f>IF(Qualifikation!$A18&lt;&gt;"",IF(Qualifikation!C18&lt;&gt;"",IF(Qualifikation!C18="LOC.ID",CONCATENATE("LOC.",Qualifikation!AG$12),Qualifikation!C18),""),"")</f>
        <v/>
      </c>
      <c r="B8" s="57" t="str">
        <f>IF(A8&lt;&gt;"",Qualifikation!J18,"")</f>
        <v/>
      </c>
      <c r="C8" s="26" t="str">
        <f>IF(A8&lt;&gt;"",IF(Qualifikation!E18=TRUE,INDEX(codesex,MATCH(Qualifikation!D18,libsex,0)),Qualifikation!D18),"")</f>
        <v/>
      </c>
      <c r="D8" s="112" t="str">
        <f>IF(OR(A8="",ISBLANK(Qualifikation!F18)),"",Qualifikation!F18)</f>
        <v/>
      </c>
      <c r="E8" s="26" t="str">
        <f>IF(A8&lt;&gt;"",IF(Qualifikation!I18=TRUE,IF(INDEX(codegem,MATCH(Qualifikation!H18,libgem,0))&lt;8000,INDEX(codegem,MATCH(Qualifikation!H18,libgem,0)),""),Qualifikation!H18),"")</f>
        <v/>
      </c>
      <c r="F8" s="26" t="str">
        <f>IF(A8&lt;&gt;"",IF(Qualifikation!I18=TRUE,INDEX(codegemhist,MATCH(Qualifikation!H18,libgem,0)),""),"")</f>
        <v/>
      </c>
      <c r="G8" s="26" t="str">
        <f>IF(A8&lt;&gt;"",IF(Qualifikation!I18=TRUE,IF(INDEX(codegem,MATCH(Qualifikation!H18,libgem,0))&gt;=8000,INDEX(codegem,MATCH(Qualifikation!H18,libgem,0)),""),Qualifikation!H18),"")</f>
        <v/>
      </c>
      <c r="H8" s="26" t="str">
        <f>IF(A8&lt;&gt;"",IF(Qualifikation!Y18=TRUE,INDEX(libcatidinst,MATCH(Qualifikation!P18,libinst,0)),""),"")</f>
        <v/>
      </c>
      <c r="I8" s="26" t="str">
        <f>IF(OR(A8="",ISBLANK(Qualifikation!P18)),"",IF(Qualifikation!Y18=TRUE,INDEX(codeinst,MATCH(Qualifikation!P18,libinst,0)),Qualifikation!P18))</f>
        <v/>
      </c>
      <c r="J8" s="26" t="str">
        <f>IF(OR(A8="",ISBLANK(Qualifikation!Q18)),"",IF(Qualifikation!Z18=TRUE,INDEX(codetform,MATCH(Qualifikation!Q18,libtform,0)),Qualifikation!Q18))</f>
        <v/>
      </c>
      <c r="K8" s="26" t="str">
        <f t="shared" si="0"/>
        <v/>
      </c>
      <c r="L8" s="112" t="str">
        <f>IF(OR(A8="",ISBLANK(Qualifikation!R18)),"",Qualifikation!R18)</f>
        <v/>
      </c>
      <c r="M8" s="56" t="str">
        <f>IF(OR(A8="",ISBLANK(Qualifikation!S18)),"",Qualifikation!S18)</f>
        <v/>
      </c>
      <c r="N8" s="56" t="str">
        <f>IF(OR(A8="",ISBLANK(Qualifikation!T18)),"",IF(Qualifikation!AC18=TRUE,INDEX(coderesult,MATCH(Qualifikation!T18,libresult,0)),Qualifikation!T18))</f>
        <v/>
      </c>
      <c r="O8" s="56" t="str">
        <f>IF(OR(A8="",ISBLANK(Qualifikation!U18),Qualifikation!U18="-"),"",IF(ISNA(MATCH(Qualifikation!U18,libtwolang,0)),Qualifikation!U18,IF(Qualifikation!AC18=TRUE,INDEX(codetwolang,MATCH(Qualifikation!U18,libtwolang,0)),Qualifikation!U18)))</f>
        <v/>
      </c>
      <c r="P8" s="56" t="str">
        <f>IF(OR(A8="",ISBLANK(Qualifikation!V18)),"",Qualifikation!V18)</f>
        <v/>
      </c>
    </row>
    <row r="9" spans="1:16" x14ac:dyDescent="0.2">
      <c r="A9" s="26" t="str">
        <f>IF(Qualifikation!$A19&lt;&gt;"",IF(Qualifikation!C19&lt;&gt;"",IF(Qualifikation!C19="LOC.ID",CONCATENATE("LOC.",Qualifikation!AG$12),Qualifikation!C19),""),"")</f>
        <v/>
      </c>
      <c r="B9" s="57" t="str">
        <f>IF(A9&lt;&gt;"",Qualifikation!J19,"")</f>
        <v/>
      </c>
      <c r="C9" s="26" t="str">
        <f>IF(A9&lt;&gt;"",IF(Qualifikation!E19=TRUE,INDEX(codesex,MATCH(Qualifikation!D19,libsex,0)),Qualifikation!D19),"")</f>
        <v/>
      </c>
      <c r="D9" s="112" t="str">
        <f>IF(OR(A9="",ISBLANK(Qualifikation!F19)),"",Qualifikation!F19)</f>
        <v/>
      </c>
      <c r="E9" s="26" t="str">
        <f>IF(A9&lt;&gt;"",IF(Qualifikation!I19=TRUE,IF(INDEX(codegem,MATCH(Qualifikation!H19,libgem,0))&lt;8000,INDEX(codegem,MATCH(Qualifikation!H19,libgem,0)),""),Qualifikation!H19),"")</f>
        <v/>
      </c>
      <c r="F9" s="26" t="str">
        <f>IF(A9&lt;&gt;"",IF(Qualifikation!I19=TRUE,INDEX(codegemhist,MATCH(Qualifikation!H19,libgem,0)),""),"")</f>
        <v/>
      </c>
      <c r="G9" s="26" t="str">
        <f>IF(A9&lt;&gt;"",IF(Qualifikation!I19=TRUE,IF(INDEX(codegem,MATCH(Qualifikation!H19,libgem,0))&gt;=8000,INDEX(codegem,MATCH(Qualifikation!H19,libgem,0)),""),Qualifikation!H19),"")</f>
        <v/>
      </c>
      <c r="H9" s="26" t="str">
        <f>IF(A9&lt;&gt;"",IF(Qualifikation!Y19=TRUE,INDEX(libcatidinst,MATCH(Qualifikation!P19,libinst,0)),""),"")</f>
        <v/>
      </c>
      <c r="I9" s="26" t="str">
        <f>IF(OR(A9="",ISBLANK(Qualifikation!P19)),"",IF(Qualifikation!Y19=TRUE,INDEX(codeinst,MATCH(Qualifikation!P19,libinst,0)),Qualifikation!P19))</f>
        <v/>
      </c>
      <c r="J9" s="26" t="str">
        <f>IF(OR(A9="",ISBLANK(Qualifikation!Q19)),"",IF(Qualifikation!Z19=TRUE,INDEX(codetform,MATCH(Qualifikation!Q19,libtform,0)),Qualifikation!Q19))</f>
        <v/>
      </c>
      <c r="K9" s="26" t="str">
        <f t="shared" si="0"/>
        <v/>
      </c>
      <c r="L9" s="112" t="str">
        <f>IF(OR(A9="",ISBLANK(Qualifikation!R19)),"",Qualifikation!R19)</f>
        <v/>
      </c>
      <c r="M9" s="56" t="str">
        <f>IF(OR(A9="",ISBLANK(Qualifikation!S19)),"",Qualifikation!S19)</f>
        <v/>
      </c>
      <c r="N9" s="56" t="str">
        <f>IF(OR(A9="",ISBLANK(Qualifikation!T19)),"",IF(Qualifikation!AC19=TRUE,INDEX(coderesult,MATCH(Qualifikation!T19,libresult,0)),Qualifikation!T19))</f>
        <v/>
      </c>
      <c r="O9" s="56" t="str">
        <f>IF(OR(A9="",ISBLANK(Qualifikation!U19),Qualifikation!U19="-"),"",IF(ISNA(MATCH(Qualifikation!U19,libtwolang,0)),Qualifikation!U19,IF(Qualifikation!AC19=TRUE,INDEX(codetwolang,MATCH(Qualifikation!U19,libtwolang,0)),Qualifikation!U19)))</f>
        <v/>
      </c>
      <c r="P9" s="56" t="str">
        <f>IF(OR(A9="",ISBLANK(Qualifikation!V19)),"",Qualifikation!V19)</f>
        <v/>
      </c>
    </row>
    <row r="10" spans="1:16" x14ac:dyDescent="0.2">
      <c r="A10" s="26" t="str">
        <f>IF(Qualifikation!$A20&lt;&gt;"",IF(Qualifikation!C20&lt;&gt;"",IF(Qualifikation!C20="LOC.ID",CONCATENATE("LOC.",Qualifikation!AG$12),Qualifikation!C20),""),"")</f>
        <v/>
      </c>
      <c r="B10" s="57" t="str">
        <f>IF(A10&lt;&gt;"",Qualifikation!J20,"")</f>
        <v/>
      </c>
      <c r="C10" s="26" t="str">
        <f>IF(A10&lt;&gt;"",IF(Qualifikation!E20=TRUE,INDEX(codesex,MATCH(Qualifikation!D20,libsex,0)),Qualifikation!D20),"")</f>
        <v/>
      </c>
      <c r="D10" s="112" t="str">
        <f>IF(OR(A10="",ISBLANK(Qualifikation!F20)),"",Qualifikation!F20)</f>
        <v/>
      </c>
      <c r="E10" s="26" t="str">
        <f>IF(A10&lt;&gt;"",IF(Qualifikation!I20=TRUE,IF(INDEX(codegem,MATCH(Qualifikation!H20,libgem,0))&lt;8000,INDEX(codegem,MATCH(Qualifikation!H20,libgem,0)),""),Qualifikation!H20),"")</f>
        <v/>
      </c>
      <c r="F10" s="26" t="str">
        <f>IF(A10&lt;&gt;"",IF(Qualifikation!I20=TRUE,INDEX(codegemhist,MATCH(Qualifikation!H20,libgem,0)),""),"")</f>
        <v/>
      </c>
      <c r="G10" s="26" t="str">
        <f>IF(A10&lt;&gt;"",IF(Qualifikation!I20=TRUE,IF(INDEX(codegem,MATCH(Qualifikation!H20,libgem,0))&gt;=8000,INDEX(codegem,MATCH(Qualifikation!H20,libgem,0)),""),Qualifikation!H20),"")</f>
        <v/>
      </c>
      <c r="H10" s="26" t="str">
        <f>IF(A10&lt;&gt;"",IF(Qualifikation!Y20=TRUE,INDEX(libcatidinst,MATCH(Qualifikation!P20,libinst,0)),""),"")</f>
        <v/>
      </c>
      <c r="I10" s="26" t="str">
        <f>IF(OR(A10="",ISBLANK(Qualifikation!P20)),"",IF(Qualifikation!Y20=TRUE,INDEX(codeinst,MATCH(Qualifikation!P20,libinst,0)),Qualifikation!P20))</f>
        <v/>
      </c>
      <c r="J10" s="26" t="str">
        <f>IF(OR(A10="",ISBLANK(Qualifikation!Q20)),"",IF(Qualifikation!Z20=TRUE,INDEX(codetform,MATCH(Qualifikation!Q20,libtform,0)),Qualifikation!Q20))</f>
        <v/>
      </c>
      <c r="K10" s="26" t="str">
        <f t="shared" si="0"/>
        <v/>
      </c>
      <c r="L10" s="112" t="str">
        <f>IF(OR(A10="",ISBLANK(Qualifikation!R20)),"",Qualifikation!R20)</f>
        <v/>
      </c>
      <c r="M10" s="56" t="str">
        <f>IF(OR(A10="",ISBLANK(Qualifikation!S20)),"",Qualifikation!S20)</f>
        <v/>
      </c>
      <c r="N10" s="56" t="str">
        <f>IF(OR(A10="",ISBLANK(Qualifikation!T20)),"",IF(Qualifikation!AC20=TRUE,INDEX(coderesult,MATCH(Qualifikation!T20,libresult,0)),Qualifikation!T20))</f>
        <v/>
      </c>
      <c r="O10" s="56" t="str">
        <f>IF(OR(A10="",ISBLANK(Qualifikation!U20),Qualifikation!U20="-"),"",IF(ISNA(MATCH(Qualifikation!U20,libtwolang,0)),Qualifikation!U20,IF(Qualifikation!AC20=TRUE,INDEX(codetwolang,MATCH(Qualifikation!U20,libtwolang,0)),Qualifikation!U20)))</f>
        <v/>
      </c>
      <c r="P10" s="56" t="str">
        <f>IF(OR(A10="",ISBLANK(Qualifikation!V20)),"",Qualifikation!V20)</f>
        <v/>
      </c>
    </row>
    <row r="11" spans="1:16" x14ac:dyDescent="0.2">
      <c r="A11" s="26" t="str">
        <f>IF(Qualifikation!$A21&lt;&gt;"",IF(Qualifikation!C21&lt;&gt;"",IF(Qualifikation!C21="LOC.ID",CONCATENATE("LOC.",Qualifikation!AG$12),Qualifikation!C21),""),"")</f>
        <v/>
      </c>
      <c r="B11" s="57" t="str">
        <f>IF(A11&lt;&gt;"",Qualifikation!J21,"")</f>
        <v/>
      </c>
      <c r="C11" s="26" t="str">
        <f>IF(A11&lt;&gt;"",IF(Qualifikation!E21=TRUE,INDEX(codesex,MATCH(Qualifikation!D21,libsex,0)),Qualifikation!D21),"")</f>
        <v/>
      </c>
      <c r="D11" s="112" t="str">
        <f>IF(OR(A11="",ISBLANK(Qualifikation!F21)),"",Qualifikation!F21)</f>
        <v/>
      </c>
      <c r="E11" s="26" t="str">
        <f>IF(A11&lt;&gt;"",IF(Qualifikation!I21=TRUE,IF(INDEX(codegem,MATCH(Qualifikation!H21,libgem,0))&lt;8000,INDEX(codegem,MATCH(Qualifikation!H21,libgem,0)),""),Qualifikation!H21),"")</f>
        <v/>
      </c>
      <c r="F11" s="26" t="str">
        <f>IF(A11&lt;&gt;"",IF(Qualifikation!I21=TRUE,INDEX(codegemhist,MATCH(Qualifikation!H21,libgem,0)),""),"")</f>
        <v/>
      </c>
      <c r="G11" s="26" t="str">
        <f>IF(A11&lt;&gt;"",IF(Qualifikation!I21=TRUE,IF(INDEX(codegem,MATCH(Qualifikation!H21,libgem,0))&gt;=8000,INDEX(codegem,MATCH(Qualifikation!H21,libgem,0)),""),Qualifikation!H21),"")</f>
        <v/>
      </c>
      <c r="H11" s="26" t="str">
        <f>IF(A11&lt;&gt;"",IF(Qualifikation!Y21=TRUE,INDEX(libcatidinst,MATCH(Qualifikation!P21,libinst,0)),""),"")</f>
        <v/>
      </c>
      <c r="I11" s="26" t="str">
        <f>IF(OR(A11="",ISBLANK(Qualifikation!P21)),"",IF(Qualifikation!Y21=TRUE,INDEX(codeinst,MATCH(Qualifikation!P21,libinst,0)),Qualifikation!P21))</f>
        <v/>
      </c>
      <c r="J11" s="26" t="str">
        <f>IF(OR(A11="",ISBLANK(Qualifikation!Q21)),"",IF(Qualifikation!Z21=TRUE,INDEX(codetform,MATCH(Qualifikation!Q21,libtform,0)),Qualifikation!Q21))</f>
        <v/>
      </c>
      <c r="K11" s="26" t="str">
        <f t="shared" si="0"/>
        <v/>
      </c>
      <c r="L11" s="112" t="str">
        <f>IF(OR(A11="",ISBLANK(Qualifikation!R21)),"",Qualifikation!R21)</f>
        <v/>
      </c>
      <c r="M11" s="56" t="str">
        <f>IF(OR(A11="",ISBLANK(Qualifikation!S21)),"",Qualifikation!S21)</f>
        <v/>
      </c>
      <c r="N11" s="56" t="str">
        <f>IF(OR(A11="",ISBLANK(Qualifikation!T21)),"",IF(Qualifikation!AC21=TRUE,INDEX(coderesult,MATCH(Qualifikation!T21,libresult,0)),Qualifikation!T21))</f>
        <v/>
      </c>
      <c r="O11" s="56" t="str">
        <f>IF(OR(A11="",ISBLANK(Qualifikation!U21),Qualifikation!U21="-"),"",IF(ISNA(MATCH(Qualifikation!U21,libtwolang,0)),Qualifikation!U21,IF(Qualifikation!AC21=TRUE,INDEX(codetwolang,MATCH(Qualifikation!U21,libtwolang,0)),Qualifikation!U21)))</f>
        <v/>
      </c>
      <c r="P11" s="56" t="str">
        <f>IF(OR(A11="",ISBLANK(Qualifikation!V21)),"",Qualifikation!V21)</f>
        <v/>
      </c>
    </row>
    <row r="12" spans="1:16" x14ac:dyDescent="0.2">
      <c r="A12" s="26" t="str">
        <f>IF(Qualifikation!$A22&lt;&gt;"",IF(Qualifikation!C22&lt;&gt;"",IF(Qualifikation!C22="LOC.ID",CONCATENATE("LOC.",Qualifikation!AG$12),Qualifikation!C22),""),"")</f>
        <v/>
      </c>
      <c r="B12" s="57" t="str">
        <f>IF(A12&lt;&gt;"",Qualifikation!J22,"")</f>
        <v/>
      </c>
      <c r="C12" s="26" t="str">
        <f>IF(A12&lt;&gt;"",IF(Qualifikation!E22=TRUE,INDEX(codesex,MATCH(Qualifikation!D22,libsex,0)),Qualifikation!D22),"")</f>
        <v/>
      </c>
      <c r="D12" s="112" t="str">
        <f>IF(OR(A12="",ISBLANK(Qualifikation!F22)),"",Qualifikation!F22)</f>
        <v/>
      </c>
      <c r="E12" s="26" t="str">
        <f>IF(A12&lt;&gt;"",IF(Qualifikation!I22=TRUE,IF(INDEX(codegem,MATCH(Qualifikation!H22,libgem,0))&lt;8000,INDEX(codegem,MATCH(Qualifikation!H22,libgem,0)),""),Qualifikation!H22),"")</f>
        <v/>
      </c>
      <c r="F12" s="26" t="str">
        <f>IF(A12&lt;&gt;"",IF(Qualifikation!I22=TRUE,INDEX(codegemhist,MATCH(Qualifikation!H22,libgem,0)),""),"")</f>
        <v/>
      </c>
      <c r="G12" s="26" t="str">
        <f>IF(A12&lt;&gt;"",IF(Qualifikation!I22=TRUE,IF(INDEX(codegem,MATCH(Qualifikation!H22,libgem,0))&gt;=8000,INDEX(codegem,MATCH(Qualifikation!H22,libgem,0)),""),Qualifikation!H22),"")</f>
        <v/>
      </c>
      <c r="H12" s="26" t="str">
        <f>IF(A12&lt;&gt;"",IF(Qualifikation!Y22=TRUE,INDEX(libcatidinst,MATCH(Qualifikation!P22,libinst,0)),""),"")</f>
        <v/>
      </c>
      <c r="I12" s="26" t="str">
        <f>IF(OR(A12="",ISBLANK(Qualifikation!P22)),"",IF(Qualifikation!Y22=TRUE,INDEX(codeinst,MATCH(Qualifikation!P22,libinst,0)),Qualifikation!P22))</f>
        <v/>
      </c>
      <c r="J12" s="26" t="str">
        <f>IF(OR(A12="",ISBLANK(Qualifikation!Q22)),"",IF(Qualifikation!Z22=TRUE,INDEX(codetform,MATCH(Qualifikation!Q22,libtform,0)),Qualifikation!Q22))</f>
        <v/>
      </c>
      <c r="K12" s="26" t="str">
        <f t="shared" si="0"/>
        <v/>
      </c>
      <c r="L12" s="112" t="str">
        <f>IF(OR(A12="",ISBLANK(Qualifikation!R22)),"",Qualifikation!R22)</f>
        <v/>
      </c>
      <c r="M12" s="56" t="str">
        <f>IF(OR(A12="",ISBLANK(Qualifikation!S22)),"",Qualifikation!S22)</f>
        <v/>
      </c>
      <c r="N12" s="56" t="str">
        <f>IF(OR(A12="",ISBLANK(Qualifikation!T22)),"",IF(Qualifikation!AC22=TRUE,INDEX(coderesult,MATCH(Qualifikation!T22,libresult,0)),Qualifikation!T22))</f>
        <v/>
      </c>
      <c r="O12" s="56" t="str">
        <f>IF(OR(A12="",ISBLANK(Qualifikation!U22),Qualifikation!U22="-"),"",IF(ISNA(MATCH(Qualifikation!U22,libtwolang,0)),Qualifikation!U22,IF(Qualifikation!AC22=TRUE,INDEX(codetwolang,MATCH(Qualifikation!U22,libtwolang,0)),Qualifikation!U22)))</f>
        <v/>
      </c>
      <c r="P12" s="56" t="str">
        <f>IF(OR(A12="",ISBLANK(Qualifikation!V22)),"",Qualifikation!V22)</f>
        <v/>
      </c>
    </row>
    <row r="13" spans="1:16" x14ac:dyDescent="0.2">
      <c r="A13" s="26" t="str">
        <f>IF(Qualifikation!$A23&lt;&gt;"",IF(Qualifikation!C23&lt;&gt;"",IF(Qualifikation!C23="LOC.ID",CONCATENATE("LOC.",Qualifikation!AG$12),Qualifikation!C23),""),"")</f>
        <v/>
      </c>
      <c r="B13" s="57" t="str">
        <f>IF(A13&lt;&gt;"",Qualifikation!J23,"")</f>
        <v/>
      </c>
      <c r="C13" s="26" t="str">
        <f>IF(A13&lt;&gt;"",IF(Qualifikation!E23=TRUE,INDEX(codesex,MATCH(Qualifikation!D23,libsex,0)),Qualifikation!D23),"")</f>
        <v/>
      </c>
      <c r="D13" s="112" t="str">
        <f>IF(OR(A13="",ISBLANK(Qualifikation!F23)),"",Qualifikation!F23)</f>
        <v/>
      </c>
      <c r="E13" s="26" t="str">
        <f>IF(A13&lt;&gt;"",IF(Qualifikation!I23=TRUE,IF(INDEX(codegem,MATCH(Qualifikation!H23,libgem,0))&lt;8000,INDEX(codegem,MATCH(Qualifikation!H23,libgem,0)),""),Qualifikation!H23),"")</f>
        <v/>
      </c>
      <c r="F13" s="26" t="str">
        <f>IF(A13&lt;&gt;"",IF(Qualifikation!I23=TRUE,INDEX(codegemhist,MATCH(Qualifikation!H23,libgem,0)),""),"")</f>
        <v/>
      </c>
      <c r="G13" s="26" t="str">
        <f>IF(A13&lt;&gt;"",IF(Qualifikation!I23=TRUE,IF(INDEX(codegem,MATCH(Qualifikation!H23,libgem,0))&gt;=8000,INDEX(codegem,MATCH(Qualifikation!H23,libgem,0)),""),Qualifikation!H23),"")</f>
        <v/>
      </c>
      <c r="H13" s="26" t="str">
        <f>IF(A13&lt;&gt;"",IF(Qualifikation!Y23=TRUE,INDEX(libcatidinst,MATCH(Qualifikation!P23,libinst,0)),""),"")</f>
        <v/>
      </c>
      <c r="I13" s="26" t="str">
        <f>IF(OR(A13="",ISBLANK(Qualifikation!P23)),"",IF(Qualifikation!Y23=TRUE,INDEX(codeinst,MATCH(Qualifikation!P23,libinst,0)),Qualifikation!P23))</f>
        <v/>
      </c>
      <c r="J13" s="26" t="str">
        <f>IF(OR(A13="",ISBLANK(Qualifikation!Q23)),"",IF(Qualifikation!Z23=TRUE,INDEX(codetform,MATCH(Qualifikation!Q23,libtform,0)),Qualifikation!Q23))</f>
        <v/>
      </c>
      <c r="K13" s="26" t="str">
        <f t="shared" si="0"/>
        <v/>
      </c>
      <c r="L13" s="112" t="str">
        <f>IF(OR(A13="",ISBLANK(Qualifikation!R23)),"",Qualifikation!R23)</f>
        <v/>
      </c>
      <c r="M13" s="56" t="str">
        <f>IF(OR(A13="",ISBLANK(Qualifikation!S23)),"",Qualifikation!S23)</f>
        <v/>
      </c>
      <c r="N13" s="56" t="str">
        <f>IF(OR(A13="",ISBLANK(Qualifikation!T23)),"",IF(Qualifikation!AC23=TRUE,INDEX(coderesult,MATCH(Qualifikation!T23,libresult,0)),Qualifikation!T23))</f>
        <v/>
      </c>
      <c r="O13" s="56" t="str">
        <f>IF(OR(A13="",ISBLANK(Qualifikation!U23),Qualifikation!U23="-"),"",IF(ISNA(MATCH(Qualifikation!U23,libtwolang,0)),Qualifikation!U23,IF(Qualifikation!AC23=TRUE,INDEX(codetwolang,MATCH(Qualifikation!U23,libtwolang,0)),Qualifikation!U23)))</f>
        <v/>
      </c>
      <c r="P13" s="56" t="str">
        <f>IF(OR(A13="",ISBLANK(Qualifikation!V23)),"",Qualifikation!V23)</f>
        <v/>
      </c>
    </row>
    <row r="14" spans="1:16" x14ac:dyDescent="0.2">
      <c r="A14" s="26" t="str">
        <f>IF(Qualifikation!$A24&lt;&gt;"",IF(Qualifikation!C24&lt;&gt;"",IF(Qualifikation!C24="LOC.ID",CONCATENATE("LOC.",Qualifikation!AG$12),Qualifikation!C24),""),"")</f>
        <v/>
      </c>
      <c r="B14" s="57" t="str">
        <f>IF(A14&lt;&gt;"",Qualifikation!J24,"")</f>
        <v/>
      </c>
      <c r="C14" s="26" t="str">
        <f>IF(A14&lt;&gt;"",IF(Qualifikation!E24=TRUE,INDEX(codesex,MATCH(Qualifikation!D24,libsex,0)),Qualifikation!D24),"")</f>
        <v/>
      </c>
      <c r="D14" s="112" t="str">
        <f>IF(OR(A14="",ISBLANK(Qualifikation!F24)),"",Qualifikation!F24)</f>
        <v/>
      </c>
      <c r="E14" s="26" t="str">
        <f>IF(A14&lt;&gt;"",IF(Qualifikation!I24=TRUE,IF(INDEX(codegem,MATCH(Qualifikation!H24,libgem,0))&lt;8000,INDEX(codegem,MATCH(Qualifikation!H24,libgem,0)),""),Qualifikation!H24),"")</f>
        <v/>
      </c>
      <c r="F14" s="26" t="str">
        <f>IF(A14&lt;&gt;"",IF(Qualifikation!I24=TRUE,INDEX(codegemhist,MATCH(Qualifikation!H24,libgem,0)),""),"")</f>
        <v/>
      </c>
      <c r="G14" s="26" t="str">
        <f>IF(A14&lt;&gt;"",IF(Qualifikation!I24=TRUE,IF(INDEX(codegem,MATCH(Qualifikation!H24,libgem,0))&gt;=8000,INDEX(codegem,MATCH(Qualifikation!H24,libgem,0)),""),Qualifikation!H24),"")</f>
        <v/>
      </c>
      <c r="H14" s="26" t="str">
        <f>IF(A14&lt;&gt;"",IF(Qualifikation!Y24=TRUE,INDEX(libcatidinst,MATCH(Qualifikation!P24,libinst,0)),""),"")</f>
        <v/>
      </c>
      <c r="I14" s="26" t="str">
        <f>IF(OR(A14="",ISBLANK(Qualifikation!P24)),"",IF(Qualifikation!Y24=TRUE,INDEX(codeinst,MATCH(Qualifikation!P24,libinst,0)),Qualifikation!P24))</f>
        <v/>
      </c>
      <c r="J14" s="26" t="str">
        <f>IF(OR(A14="",ISBLANK(Qualifikation!Q24)),"",IF(Qualifikation!Z24=TRUE,INDEX(codetform,MATCH(Qualifikation!Q24,libtform,0)),Qualifikation!Q24))</f>
        <v/>
      </c>
      <c r="K14" s="26" t="str">
        <f t="shared" si="0"/>
        <v/>
      </c>
      <c r="L14" s="112" t="str">
        <f>IF(OR(A14="",ISBLANK(Qualifikation!R24)),"",Qualifikation!R24)</f>
        <v/>
      </c>
      <c r="M14" s="56" t="str">
        <f>IF(OR(A14="",ISBLANK(Qualifikation!S24)),"",Qualifikation!S24)</f>
        <v/>
      </c>
      <c r="N14" s="56" t="str">
        <f>IF(OR(A14="",ISBLANK(Qualifikation!T24)),"",IF(Qualifikation!AC24=TRUE,INDEX(coderesult,MATCH(Qualifikation!T24,libresult,0)),Qualifikation!T24))</f>
        <v/>
      </c>
      <c r="O14" s="56" t="str">
        <f>IF(OR(A14="",ISBLANK(Qualifikation!U24),Qualifikation!U24="-"),"",IF(ISNA(MATCH(Qualifikation!U24,libtwolang,0)),Qualifikation!U24,IF(Qualifikation!AC24=TRUE,INDEX(codetwolang,MATCH(Qualifikation!U24,libtwolang,0)),Qualifikation!U24)))</f>
        <v/>
      </c>
      <c r="P14" s="56" t="str">
        <f>IF(OR(A14="",ISBLANK(Qualifikation!V24)),"",Qualifikation!V24)</f>
        <v/>
      </c>
    </row>
    <row r="15" spans="1:16" x14ac:dyDescent="0.2">
      <c r="A15" s="26" t="str">
        <f>IF(Qualifikation!$A25&lt;&gt;"",IF(Qualifikation!C25&lt;&gt;"",IF(Qualifikation!C25="LOC.ID",CONCATENATE("LOC.",Qualifikation!AG$12),Qualifikation!C25),""),"")</f>
        <v/>
      </c>
      <c r="B15" s="57" t="str">
        <f>IF(A15&lt;&gt;"",Qualifikation!J25,"")</f>
        <v/>
      </c>
      <c r="C15" s="26" t="str">
        <f>IF(A15&lt;&gt;"",IF(Qualifikation!E25=TRUE,INDEX(codesex,MATCH(Qualifikation!D25,libsex,0)),Qualifikation!D25),"")</f>
        <v/>
      </c>
      <c r="D15" s="112" t="str">
        <f>IF(OR(A15="",ISBLANK(Qualifikation!F25)),"",Qualifikation!F25)</f>
        <v/>
      </c>
      <c r="E15" s="26" t="str">
        <f>IF(A15&lt;&gt;"",IF(Qualifikation!I25=TRUE,IF(INDEX(codegem,MATCH(Qualifikation!H25,libgem,0))&lt;8000,INDEX(codegem,MATCH(Qualifikation!H25,libgem,0)),""),Qualifikation!H25),"")</f>
        <v/>
      </c>
      <c r="F15" s="26" t="str">
        <f>IF(A15&lt;&gt;"",IF(Qualifikation!I25=TRUE,INDEX(codegemhist,MATCH(Qualifikation!H25,libgem,0)),""),"")</f>
        <v/>
      </c>
      <c r="G15" s="26" t="str">
        <f>IF(A15&lt;&gt;"",IF(Qualifikation!I25=TRUE,IF(INDEX(codegem,MATCH(Qualifikation!H25,libgem,0))&gt;=8000,INDEX(codegem,MATCH(Qualifikation!H25,libgem,0)),""),Qualifikation!H25),"")</f>
        <v/>
      </c>
      <c r="H15" s="26" t="str">
        <f>IF(A15&lt;&gt;"",IF(Qualifikation!Y25=TRUE,INDEX(libcatidinst,MATCH(Qualifikation!P25,libinst,0)),""),"")</f>
        <v/>
      </c>
      <c r="I15" s="26" t="str">
        <f>IF(OR(A15="",ISBLANK(Qualifikation!P25)),"",IF(Qualifikation!Y25=TRUE,INDEX(codeinst,MATCH(Qualifikation!P25,libinst,0)),Qualifikation!P25))</f>
        <v/>
      </c>
      <c r="J15" s="26" t="str">
        <f>IF(OR(A15="",ISBLANK(Qualifikation!Q25)),"",IF(Qualifikation!Z25=TRUE,INDEX(codetform,MATCH(Qualifikation!Q25,libtform,0)),Qualifikation!Q25))</f>
        <v/>
      </c>
      <c r="K15" s="26" t="str">
        <f t="shared" si="0"/>
        <v/>
      </c>
      <c r="L15" s="112" t="str">
        <f>IF(OR(A15="",ISBLANK(Qualifikation!R25)),"",Qualifikation!R25)</f>
        <v/>
      </c>
      <c r="M15" s="56" t="str">
        <f>IF(OR(A15="",ISBLANK(Qualifikation!S25)),"",Qualifikation!S25)</f>
        <v/>
      </c>
      <c r="N15" s="56" t="str">
        <f>IF(OR(A15="",ISBLANK(Qualifikation!T25)),"",IF(Qualifikation!AC25=TRUE,INDEX(coderesult,MATCH(Qualifikation!T25,libresult,0)),Qualifikation!T25))</f>
        <v/>
      </c>
      <c r="O15" s="56" t="str">
        <f>IF(OR(A15="",ISBLANK(Qualifikation!U25),Qualifikation!U25="-"),"",IF(ISNA(MATCH(Qualifikation!U25,libtwolang,0)),Qualifikation!U25,IF(Qualifikation!AC25=TRUE,INDEX(codetwolang,MATCH(Qualifikation!U25,libtwolang,0)),Qualifikation!U25)))</f>
        <v/>
      </c>
      <c r="P15" s="56" t="str">
        <f>IF(OR(A15="",ISBLANK(Qualifikation!V25)),"",Qualifikation!V25)</f>
        <v/>
      </c>
    </row>
    <row r="16" spans="1:16" x14ac:dyDescent="0.2">
      <c r="A16" s="26" t="str">
        <f>IF(Qualifikation!$A26&lt;&gt;"",IF(Qualifikation!C26&lt;&gt;"",IF(Qualifikation!C26="LOC.ID",CONCATENATE("LOC.",Qualifikation!AG$12),Qualifikation!C26),""),"")</f>
        <v/>
      </c>
      <c r="B16" s="57" t="str">
        <f>IF(A16&lt;&gt;"",Qualifikation!J26,"")</f>
        <v/>
      </c>
      <c r="C16" s="26" t="str">
        <f>IF(A16&lt;&gt;"",IF(Qualifikation!E26=TRUE,INDEX(codesex,MATCH(Qualifikation!D26,libsex,0)),Qualifikation!D26),"")</f>
        <v/>
      </c>
      <c r="D16" s="112" t="str">
        <f>IF(OR(A16="",ISBLANK(Qualifikation!F26)),"",Qualifikation!F26)</f>
        <v/>
      </c>
      <c r="E16" s="26" t="str">
        <f>IF(A16&lt;&gt;"",IF(Qualifikation!I26=TRUE,IF(INDEX(codegem,MATCH(Qualifikation!H26,libgem,0))&lt;8000,INDEX(codegem,MATCH(Qualifikation!H26,libgem,0)),""),Qualifikation!H26),"")</f>
        <v/>
      </c>
      <c r="F16" s="26" t="str">
        <f>IF(A16&lt;&gt;"",IF(Qualifikation!I26=TRUE,INDEX(codegemhist,MATCH(Qualifikation!H26,libgem,0)),""),"")</f>
        <v/>
      </c>
      <c r="G16" s="26" t="str">
        <f>IF(A16&lt;&gt;"",IF(Qualifikation!I26=TRUE,IF(INDEX(codegem,MATCH(Qualifikation!H26,libgem,0))&gt;=8000,INDEX(codegem,MATCH(Qualifikation!H26,libgem,0)),""),Qualifikation!H26),"")</f>
        <v/>
      </c>
      <c r="H16" s="26" t="str">
        <f>IF(A16&lt;&gt;"",IF(Qualifikation!Y26=TRUE,INDEX(libcatidinst,MATCH(Qualifikation!P26,libinst,0)),""),"")</f>
        <v/>
      </c>
      <c r="I16" s="26" t="str">
        <f>IF(OR(A16="",ISBLANK(Qualifikation!P26)),"",IF(Qualifikation!Y26=TRUE,INDEX(codeinst,MATCH(Qualifikation!P26,libinst,0)),Qualifikation!P26))</f>
        <v/>
      </c>
      <c r="J16" s="26" t="str">
        <f>IF(OR(A16="",ISBLANK(Qualifikation!Q26)),"",IF(Qualifikation!Z26=TRUE,INDEX(codetform,MATCH(Qualifikation!Q26,libtform,0)),Qualifikation!Q26))</f>
        <v/>
      </c>
      <c r="K16" s="26" t="str">
        <f t="shared" si="0"/>
        <v/>
      </c>
      <c r="L16" s="112" t="str">
        <f>IF(OR(A16="",ISBLANK(Qualifikation!R26)),"",Qualifikation!R26)</f>
        <v/>
      </c>
      <c r="M16" s="56" t="str">
        <f>IF(OR(A16="",ISBLANK(Qualifikation!S26)),"",Qualifikation!S26)</f>
        <v/>
      </c>
      <c r="N16" s="56" t="str">
        <f>IF(OR(A16="",ISBLANK(Qualifikation!T26)),"",IF(Qualifikation!AC26=TRUE,INDEX(coderesult,MATCH(Qualifikation!T26,libresult,0)),Qualifikation!T26))</f>
        <v/>
      </c>
      <c r="O16" s="56" t="str">
        <f>IF(OR(A16="",ISBLANK(Qualifikation!U26),Qualifikation!U26="-"),"",IF(ISNA(MATCH(Qualifikation!U26,libtwolang,0)),Qualifikation!U26,IF(Qualifikation!AC26=TRUE,INDEX(codetwolang,MATCH(Qualifikation!U26,libtwolang,0)),Qualifikation!U26)))</f>
        <v/>
      </c>
      <c r="P16" s="56" t="str">
        <f>IF(OR(A16="",ISBLANK(Qualifikation!V26)),"",Qualifikation!V26)</f>
        <v/>
      </c>
    </row>
    <row r="17" spans="1:16" x14ac:dyDescent="0.2">
      <c r="A17" s="26" t="str">
        <f>IF(Qualifikation!$A27&lt;&gt;"",IF(Qualifikation!C27&lt;&gt;"",IF(Qualifikation!C27="LOC.ID",CONCATENATE("LOC.",Qualifikation!AG$12),Qualifikation!C27),""),"")</f>
        <v/>
      </c>
      <c r="B17" s="57" t="str">
        <f>IF(A17&lt;&gt;"",Qualifikation!J27,"")</f>
        <v/>
      </c>
      <c r="C17" s="26" t="str">
        <f>IF(A17&lt;&gt;"",IF(Qualifikation!E27=TRUE,INDEX(codesex,MATCH(Qualifikation!D27,libsex,0)),Qualifikation!D27),"")</f>
        <v/>
      </c>
      <c r="D17" s="112" t="str">
        <f>IF(OR(A17="",ISBLANK(Qualifikation!F27)),"",Qualifikation!F27)</f>
        <v/>
      </c>
      <c r="E17" s="26" t="str">
        <f>IF(A17&lt;&gt;"",IF(Qualifikation!I27=TRUE,IF(INDEX(codegem,MATCH(Qualifikation!H27,libgem,0))&lt;8000,INDEX(codegem,MATCH(Qualifikation!H27,libgem,0)),""),Qualifikation!H27),"")</f>
        <v/>
      </c>
      <c r="F17" s="26" t="str">
        <f>IF(A17&lt;&gt;"",IF(Qualifikation!I27=TRUE,INDEX(codegemhist,MATCH(Qualifikation!H27,libgem,0)),""),"")</f>
        <v/>
      </c>
      <c r="G17" s="26" t="str">
        <f>IF(A17&lt;&gt;"",IF(Qualifikation!I27=TRUE,IF(INDEX(codegem,MATCH(Qualifikation!H27,libgem,0))&gt;=8000,INDEX(codegem,MATCH(Qualifikation!H27,libgem,0)),""),Qualifikation!H27),"")</f>
        <v/>
      </c>
      <c r="H17" s="26" t="str">
        <f>IF(A17&lt;&gt;"",IF(Qualifikation!Y27=TRUE,INDEX(libcatidinst,MATCH(Qualifikation!P27,libinst,0)),""),"")</f>
        <v/>
      </c>
      <c r="I17" s="26" t="str">
        <f>IF(OR(A17="",ISBLANK(Qualifikation!P27)),"",IF(Qualifikation!Y27=TRUE,INDEX(codeinst,MATCH(Qualifikation!P27,libinst,0)),Qualifikation!P27))</f>
        <v/>
      </c>
      <c r="J17" s="26" t="str">
        <f>IF(OR(A17="",ISBLANK(Qualifikation!Q27)),"",IF(Qualifikation!Z27=TRUE,INDEX(codetform,MATCH(Qualifikation!Q27,libtform,0)),Qualifikation!Q27))</f>
        <v/>
      </c>
      <c r="K17" s="26" t="str">
        <f t="shared" si="0"/>
        <v/>
      </c>
      <c r="L17" s="112" t="str">
        <f>IF(OR(A17="",ISBLANK(Qualifikation!R27)),"",Qualifikation!R27)</f>
        <v/>
      </c>
      <c r="M17" s="56" t="str">
        <f>IF(OR(A17="",ISBLANK(Qualifikation!S27)),"",Qualifikation!S27)</f>
        <v/>
      </c>
      <c r="N17" s="56" t="str">
        <f>IF(OR(A17="",ISBLANK(Qualifikation!T27)),"",IF(Qualifikation!AC27=TRUE,INDEX(coderesult,MATCH(Qualifikation!T27,libresult,0)),Qualifikation!T27))</f>
        <v/>
      </c>
      <c r="O17" s="56" t="str">
        <f>IF(OR(A17="",ISBLANK(Qualifikation!U27),Qualifikation!U27="-"),"",IF(ISNA(MATCH(Qualifikation!U27,libtwolang,0)),Qualifikation!U27,IF(Qualifikation!AC27=TRUE,INDEX(codetwolang,MATCH(Qualifikation!U27,libtwolang,0)),Qualifikation!U27)))</f>
        <v/>
      </c>
      <c r="P17" s="56" t="str">
        <f>IF(OR(A17="",ISBLANK(Qualifikation!V27)),"",Qualifikation!V27)</f>
        <v/>
      </c>
    </row>
    <row r="18" spans="1:16" x14ac:dyDescent="0.2">
      <c r="A18" s="26" t="str">
        <f>IF(Qualifikation!$A28&lt;&gt;"",IF(Qualifikation!C28&lt;&gt;"",IF(Qualifikation!C28="LOC.ID",CONCATENATE("LOC.",Qualifikation!AG$12),Qualifikation!C28),""),"")</f>
        <v/>
      </c>
      <c r="B18" s="57" t="str">
        <f>IF(A18&lt;&gt;"",Qualifikation!J28,"")</f>
        <v/>
      </c>
      <c r="C18" s="26" t="str">
        <f>IF(A18&lt;&gt;"",IF(Qualifikation!E28=TRUE,INDEX(codesex,MATCH(Qualifikation!D28,libsex,0)),Qualifikation!D28),"")</f>
        <v/>
      </c>
      <c r="D18" s="112" t="str">
        <f>IF(OR(A18="",ISBLANK(Qualifikation!F28)),"",Qualifikation!F28)</f>
        <v/>
      </c>
      <c r="E18" s="26" t="str">
        <f>IF(A18&lt;&gt;"",IF(Qualifikation!I28=TRUE,IF(INDEX(codegem,MATCH(Qualifikation!H28,libgem,0))&lt;8000,INDEX(codegem,MATCH(Qualifikation!H28,libgem,0)),""),Qualifikation!H28),"")</f>
        <v/>
      </c>
      <c r="F18" s="26" t="str">
        <f>IF(A18&lt;&gt;"",IF(Qualifikation!I28=TRUE,INDEX(codegemhist,MATCH(Qualifikation!H28,libgem,0)),""),"")</f>
        <v/>
      </c>
      <c r="G18" s="26" t="str">
        <f>IF(A18&lt;&gt;"",IF(Qualifikation!I28=TRUE,IF(INDEX(codegem,MATCH(Qualifikation!H28,libgem,0))&gt;=8000,INDEX(codegem,MATCH(Qualifikation!H28,libgem,0)),""),Qualifikation!H28),"")</f>
        <v/>
      </c>
      <c r="H18" s="26" t="str">
        <f>IF(A18&lt;&gt;"",IF(Qualifikation!Y28=TRUE,INDEX(libcatidinst,MATCH(Qualifikation!P28,libinst,0)),""),"")</f>
        <v/>
      </c>
      <c r="I18" s="26" t="str">
        <f>IF(OR(A18="",ISBLANK(Qualifikation!P28)),"",IF(Qualifikation!Y28=TRUE,INDEX(codeinst,MATCH(Qualifikation!P28,libinst,0)),Qualifikation!P28))</f>
        <v/>
      </c>
      <c r="J18" s="26" t="str">
        <f>IF(OR(A18="",ISBLANK(Qualifikation!Q28)),"",IF(Qualifikation!Z28=TRUE,INDEX(codetform,MATCH(Qualifikation!Q28,libtform,0)),Qualifikation!Q28))</f>
        <v/>
      </c>
      <c r="K18" s="26" t="str">
        <f t="shared" si="0"/>
        <v/>
      </c>
      <c r="L18" s="112" t="str">
        <f>IF(OR(A18="",ISBLANK(Qualifikation!R28)),"",Qualifikation!R28)</f>
        <v/>
      </c>
      <c r="M18" s="56" t="str">
        <f>IF(OR(A18="",ISBLANK(Qualifikation!S28)),"",Qualifikation!S28)</f>
        <v/>
      </c>
      <c r="N18" s="56" t="str">
        <f>IF(OR(A18="",ISBLANK(Qualifikation!T28)),"",IF(Qualifikation!AC28=TRUE,INDEX(coderesult,MATCH(Qualifikation!T28,libresult,0)),Qualifikation!T28))</f>
        <v/>
      </c>
      <c r="O18" s="56" t="str">
        <f>IF(OR(A18="",ISBLANK(Qualifikation!U28),Qualifikation!U28="-"),"",IF(ISNA(MATCH(Qualifikation!U28,libtwolang,0)),Qualifikation!U28,IF(Qualifikation!AC28=TRUE,INDEX(codetwolang,MATCH(Qualifikation!U28,libtwolang,0)),Qualifikation!U28)))</f>
        <v/>
      </c>
      <c r="P18" s="56" t="str">
        <f>IF(OR(A18="",ISBLANK(Qualifikation!V28)),"",Qualifikation!V28)</f>
        <v/>
      </c>
    </row>
    <row r="19" spans="1:16" x14ac:dyDescent="0.2">
      <c r="A19" s="26" t="str">
        <f>IF(Qualifikation!$A29&lt;&gt;"",IF(Qualifikation!C29&lt;&gt;"",IF(Qualifikation!C29="LOC.ID",CONCATENATE("LOC.",Qualifikation!AG$12),Qualifikation!C29),""),"")</f>
        <v/>
      </c>
      <c r="B19" s="57" t="str">
        <f>IF(A19&lt;&gt;"",Qualifikation!J29,"")</f>
        <v/>
      </c>
      <c r="C19" s="26" t="str">
        <f>IF(A19&lt;&gt;"",IF(Qualifikation!E29=TRUE,INDEX(codesex,MATCH(Qualifikation!D29,libsex,0)),Qualifikation!D29),"")</f>
        <v/>
      </c>
      <c r="D19" s="112" t="str">
        <f>IF(OR(A19="",ISBLANK(Qualifikation!F29)),"",Qualifikation!F29)</f>
        <v/>
      </c>
      <c r="E19" s="26" t="str">
        <f>IF(A19&lt;&gt;"",IF(Qualifikation!I29=TRUE,IF(INDEX(codegem,MATCH(Qualifikation!H29,libgem,0))&lt;8000,INDEX(codegem,MATCH(Qualifikation!H29,libgem,0)),""),Qualifikation!H29),"")</f>
        <v/>
      </c>
      <c r="F19" s="26" t="str">
        <f>IF(A19&lt;&gt;"",IF(Qualifikation!I29=TRUE,INDEX(codegemhist,MATCH(Qualifikation!H29,libgem,0)),""),"")</f>
        <v/>
      </c>
      <c r="G19" s="26" t="str">
        <f>IF(A19&lt;&gt;"",IF(Qualifikation!I29=TRUE,IF(INDEX(codegem,MATCH(Qualifikation!H29,libgem,0))&gt;=8000,INDEX(codegem,MATCH(Qualifikation!H29,libgem,0)),""),Qualifikation!H29),"")</f>
        <v/>
      </c>
      <c r="H19" s="26" t="str">
        <f>IF(A19&lt;&gt;"",IF(Qualifikation!Y29=TRUE,INDEX(libcatidinst,MATCH(Qualifikation!P29,libinst,0)),""),"")</f>
        <v/>
      </c>
      <c r="I19" s="26" t="str">
        <f>IF(OR(A19="",ISBLANK(Qualifikation!P29)),"",IF(Qualifikation!Y29=TRUE,INDEX(codeinst,MATCH(Qualifikation!P29,libinst,0)),Qualifikation!P29))</f>
        <v/>
      </c>
      <c r="J19" s="26" t="str">
        <f>IF(OR(A19="",ISBLANK(Qualifikation!Q29)),"",IF(Qualifikation!Z29=TRUE,INDEX(codetform,MATCH(Qualifikation!Q29,libtform,0)),Qualifikation!Q29))</f>
        <v/>
      </c>
      <c r="K19" s="26" t="str">
        <f t="shared" si="0"/>
        <v/>
      </c>
      <c r="L19" s="112" t="str">
        <f>IF(OR(A19="",ISBLANK(Qualifikation!R29)),"",Qualifikation!R29)</f>
        <v/>
      </c>
      <c r="M19" s="56" t="str">
        <f>IF(OR(A19="",ISBLANK(Qualifikation!S29)),"",Qualifikation!S29)</f>
        <v/>
      </c>
      <c r="N19" s="56" t="str">
        <f>IF(OR(A19="",ISBLANK(Qualifikation!T29)),"",IF(Qualifikation!AC29=TRUE,INDEX(coderesult,MATCH(Qualifikation!T29,libresult,0)),Qualifikation!T29))</f>
        <v/>
      </c>
      <c r="O19" s="56" t="str">
        <f>IF(OR(A19="",ISBLANK(Qualifikation!U29),Qualifikation!U29="-"),"",IF(ISNA(MATCH(Qualifikation!U29,libtwolang,0)),Qualifikation!U29,IF(Qualifikation!AC29=TRUE,INDEX(codetwolang,MATCH(Qualifikation!U29,libtwolang,0)),Qualifikation!U29)))</f>
        <v/>
      </c>
      <c r="P19" s="56" t="str">
        <f>IF(OR(A19="",ISBLANK(Qualifikation!V29)),"",Qualifikation!V29)</f>
        <v/>
      </c>
    </row>
    <row r="20" spans="1:16" x14ac:dyDescent="0.2">
      <c r="A20" s="26" t="str">
        <f>IF(Qualifikation!$A30&lt;&gt;"",IF(Qualifikation!C30&lt;&gt;"",IF(Qualifikation!C30="LOC.ID",CONCATENATE("LOC.",Qualifikation!AG$12),Qualifikation!C30),""),"")</f>
        <v/>
      </c>
      <c r="B20" s="57" t="str">
        <f>IF(A20&lt;&gt;"",Qualifikation!J30,"")</f>
        <v/>
      </c>
      <c r="C20" s="26" t="str">
        <f>IF(A20&lt;&gt;"",IF(Qualifikation!E30=TRUE,INDEX(codesex,MATCH(Qualifikation!D30,libsex,0)),Qualifikation!D30),"")</f>
        <v/>
      </c>
      <c r="D20" s="112" t="str">
        <f>IF(OR(A20="",ISBLANK(Qualifikation!F30)),"",Qualifikation!F30)</f>
        <v/>
      </c>
      <c r="E20" s="26" t="str">
        <f>IF(A20&lt;&gt;"",IF(Qualifikation!I30=TRUE,IF(INDEX(codegem,MATCH(Qualifikation!H30,libgem,0))&lt;8000,INDEX(codegem,MATCH(Qualifikation!H30,libgem,0)),""),Qualifikation!H30),"")</f>
        <v/>
      </c>
      <c r="F20" s="26" t="str">
        <f>IF(A20&lt;&gt;"",IF(Qualifikation!I30=TRUE,INDEX(codegemhist,MATCH(Qualifikation!H30,libgem,0)),""),"")</f>
        <v/>
      </c>
      <c r="G20" s="26" t="str">
        <f>IF(A20&lt;&gt;"",IF(Qualifikation!I30=TRUE,IF(INDEX(codegem,MATCH(Qualifikation!H30,libgem,0))&gt;=8000,INDEX(codegem,MATCH(Qualifikation!H30,libgem,0)),""),Qualifikation!H30),"")</f>
        <v/>
      </c>
      <c r="H20" s="26" t="str">
        <f>IF(A20&lt;&gt;"",IF(Qualifikation!Y30=TRUE,INDEX(libcatidinst,MATCH(Qualifikation!P30,libinst,0)),""),"")</f>
        <v/>
      </c>
      <c r="I20" s="26" t="str">
        <f>IF(OR(A20="",ISBLANK(Qualifikation!P30)),"",IF(Qualifikation!Y30=TRUE,INDEX(codeinst,MATCH(Qualifikation!P30,libinst,0)),Qualifikation!P30))</f>
        <v/>
      </c>
      <c r="J20" s="26" t="str">
        <f>IF(OR(A20="",ISBLANK(Qualifikation!Q30)),"",IF(Qualifikation!Z30=TRUE,INDEX(codetform,MATCH(Qualifikation!Q30,libtform,0)),Qualifikation!Q30))</f>
        <v/>
      </c>
      <c r="K20" s="26" t="str">
        <f t="shared" si="0"/>
        <v/>
      </c>
      <c r="L20" s="112" t="str">
        <f>IF(OR(A20="",ISBLANK(Qualifikation!R30)),"",Qualifikation!R30)</f>
        <v/>
      </c>
      <c r="M20" s="56" t="str">
        <f>IF(OR(A20="",ISBLANK(Qualifikation!S30)),"",Qualifikation!S30)</f>
        <v/>
      </c>
      <c r="N20" s="56" t="str">
        <f>IF(OR(A20="",ISBLANK(Qualifikation!T30)),"",IF(Qualifikation!AC30=TRUE,INDEX(coderesult,MATCH(Qualifikation!T30,libresult,0)),Qualifikation!T30))</f>
        <v/>
      </c>
      <c r="O20" s="56" t="str">
        <f>IF(OR(A20="",ISBLANK(Qualifikation!U30),Qualifikation!U30="-"),"",IF(ISNA(MATCH(Qualifikation!U30,libtwolang,0)),Qualifikation!U30,IF(Qualifikation!AC30=TRUE,INDEX(codetwolang,MATCH(Qualifikation!U30,libtwolang,0)),Qualifikation!U30)))</f>
        <v/>
      </c>
      <c r="P20" s="56" t="str">
        <f>IF(OR(A20="",ISBLANK(Qualifikation!V30)),"",Qualifikation!V30)</f>
        <v/>
      </c>
    </row>
    <row r="21" spans="1:16" x14ac:dyDescent="0.2">
      <c r="A21" s="26" t="str">
        <f>IF(Qualifikation!$A31&lt;&gt;"",IF(Qualifikation!C31&lt;&gt;"",IF(Qualifikation!C31="LOC.ID",CONCATENATE("LOC.",Qualifikation!AG$12),Qualifikation!C31),""),"")</f>
        <v/>
      </c>
      <c r="B21" s="57" t="str">
        <f>IF(A21&lt;&gt;"",Qualifikation!J31,"")</f>
        <v/>
      </c>
      <c r="C21" s="26" t="str">
        <f>IF(A21&lt;&gt;"",IF(Qualifikation!E31=TRUE,INDEX(codesex,MATCH(Qualifikation!D31,libsex,0)),Qualifikation!D31),"")</f>
        <v/>
      </c>
      <c r="D21" s="112" t="str">
        <f>IF(OR(A21="",ISBLANK(Qualifikation!F31)),"",Qualifikation!F31)</f>
        <v/>
      </c>
      <c r="E21" s="26" t="str">
        <f>IF(A21&lt;&gt;"",IF(Qualifikation!I31=TRUE,IF(INDEX(codegem,MATCH(Qualifikation!H31,libgem,0))&lt;8000,INDEX(codegem,MATCH(Qualifikation!H31,libgem,0)),""),Qualifikation!H31),"")</f>
        <v/>
      </c>
      <c r="F21" s="26" t="str">
        <f>IF(A21&lt;&gt;"",IF(Qualifikation!I31=TRUE,INDEX(codegemhist,MATCH(Qualifikation!H31,libgem,0)),""),"")</f>
        <v/>
      </c>
      <c r="G21" s="26" t="str">
        <f>IF(A21&lt;&gt;"",IF(Qualifikation!I31=TRUE,IF(INDEX(codegem,MATCH(Qualifikation!H31,libgem,0))&gt;=8000,INDEX(codegem,MATCH(Qualifikation!H31,libgem,0)),""),Qualifikation!H31),"")</f>
        <v/>
      </c>
      <c r="H21" s="26" t="str">
        <f>IF(A21&lt;&gt;"",IF(Qualifikation!Y31=TRUE,INDEX(libcatidinst,MATCH(Qualifikation!P31,libinst,0)),""),"")</f>
        <v/>
      </c>
      <c r="I21" s="26" t="str">
        <f>IF(OR(A21="",ISBLANK(Qualifikation!P31)),"",IF(Qualifikation!Y31=TRUE,INDEX(codeinst,MATCH(Qualifikation!P31,libinst,0)),Qualifikation!P31))</f>
        <v/>
      </c>
      <c r="J21" s="26" t="str">
        <f>IF(OR(A21="",ISBLANK(Qualifikation!Q31)),"",IF(Qualifikation!Z31=TRUE,INDEX(codetform,MATCH(Qualifikation!Q31,libtform,0)),Qualifikation!Q31))</f>
        <v/>
      </c>
      <c r="K21" s="26" t="str">
        <f t="shared" si="0"/>
        <v/>
      </c>
      <c r="L21" s="112" t="str">
        <f>IF(OR(A21="",ISBLANK(Qualifikation!R31)),"",Qualifikation!R31)</f>
        <v/>
      </c>
      <c r="M21" s="56" t="str">
        <f>IF(OR(A21="",ISBLANK(Qualifikation!S31)),"",Qualifikation!S31)</f>
        <v/>
      </c>
      <c r="N21" s="56" t="str">
        <f>IF(OR(A21="",ISBLANK(Qualifikation!T31)),"",IF(Qualifikation!AC31=TRUE,INDEX(coderesult,MATCH(Qualifikation!T31,libresult,0)),Qualifikation!T31))</f>
        <v/>
      </c>
      <c r="O21" s="56" t="str">
        <f>IF(OR(A21="",ISBLANK(Qualifikation!U31),Qualifikation!U31="-"),"",IF(ISNA(MATCH(Qualifikation!U31,libtwolang,0)),Qualifikation!U31,IF(Qualifikation!AC31=TRUE,INDEX(codetwolang,MATCH(Qualifikation!U31,libtwolang,0)),Qualifikation!U31)))</f>
        <v/>
      </c>
      <c r="P21" s="56" t="str">
        <f>IF(OR(A21="",ISBLANK(Qualifikation!V31)),"",Qualifikation!V31)</f>
        <v/>
      </c>
    </row>
    <row r="22" spans="1:16" x14ac:dyDescent="0.2">
      <c r="A22" s="26" t="str">
        <f>IF(Qualifikation!$A32&lt;&gt;"",IF(Qualifikation!C32&lt;&gt;"",IF(Qualifikation!C32="LOC.ID",CONCATENATE("LOC.",Qualifikation!AG$12),Qualifikation!C32),""),"")</f>
        <v/>
      </c>
      <c r="B22" s="57" t="str">
        <f>IF(A22&lt;&gt;"",Qualifikation!J32,"")</f>
        <v/>
      </c>
      <c r="C22" s="26" t="str">
        <f>IF(A22&lt;&gt;"",IF(Qualifikation!E32=TRUE,INDEX(codesex,MATCH(Qualifikation!D32,libsex,0)),Qualifikation!D32),"")</f>
        <v/>
      </c>
      <c r="D22" s="112" t="str">
        <f>IF(OR(A22="",ISBLANK(Qualifikation!F32)),"",Qualifikation!F32)</f>
        <v/>
      </c>
      <c r="E22" s="26" t="str">
        <f>IF(A22&lt;&gt;"",IF(Qualifikation!I32=TRUE,IF(INDEX(codegem,MATCH(Qualifikation!H32,libgem,0))&lt;8000,INDEX(codegem,MATCH(Qualifikation!H32,libgem,0)),""),Qualifikation!H32),"")</f>
        <v/>
      </c>
      <c r="F22" s="26" t="str">
        <f>IF(A22&lt;&gt;"",IF(Qualifikation!I32=TRUE,INDEX(codegemhist,MATCH(Qualifikation!H32,libgem,0)),""),"")</f>
        <v/>
      </c>
      <c r="G22" s="26" t="str">
        <f>IF(A22&lt;&gt;"",IF(Qualifikation!I32=TRUE,IF(INDEX(codegem,MATCH(Qualifikation!H32,libgem,0))&gt;=8000,INDEX(codegem,MATCH(Qualifikation!H32,libgem,0)),""),Qualifikation!H32),"")</f>
        <v/>
      </c>
      <c r="H22" s="26" t="str">
        <f>IF(A22&lt;&gt;"",IF(Qualifikation!Y32=TRUE,INDEX(libcatidinst,MATCH(Qualifikation!P32,libinst,0)),""),"")</f>
        <v/>
      </c>
      <c r="I22" s="26" t="str">
        <f>IF(OR(A22="",ISBLANK(Qualifikation!P32)),"",IF(Qualifikation!Y32=TRUE,INDEX(codeinst,MATCH(Qualifikation!P32,libinst,0)),Qualifikation!P32))</f>
        <v/>
      </c>
      <c r="J22" s="26" t="str">
        <f>IF(OR(A22="",ISBLANK(Qualifikation!Q32)),"",IF(Qualifikation!Z32=TRUE,INDEX(codetform,MATCH(Qualifikation!Q32,libtform,0)),Qualifikation!Q32))</f>
        <v/>
      </c>
      <c r="K22" s="26" t="str">
        <f t="shared" si="0"/>
        <v/>
      </c>
      <c r="L22" s="112" t="str">
        <f>IF(OR(A22="",ISBLANK(Qualifikation!R32)),"",Qualifikation!R32)</f>
        <v/>
      </c>
      <c r="M22" s="56" t="str">
        <f>IF(OR(A22="",ISBLANK(Qualifikation!S32)),"",Qualifikation!S32)</f>
        <v/>
      </c>
      <c r="N22" s="56" t="str">
        <f>IF(OR(A22="",ISBLANK(Qualifikation!T32)),"",IF(Qualifikation!AC32=TRUE,INDEX(coderesult,MATCH(Qualifikation!T32,libresult,0)),Qualifikation!T32))</f>
        <v/>
      </c>
      <c r="O22" s="56" t="str">
        <f>IF(OR(A22="",ISBLANK(Qualifikation!U32),Qualifikation!U32="-"),"",IF(ISNA(MATCH(Qualifikation!U32,libtwolang,0)),Qualifikation!U32,IF(Qualifikation!AC32=TRUE,INDEX(codetwolang,MATCH(Qualifikation!U32,libtwolang,0)),Qualifikation!U32)))</f>
        <v/>
      </c>
      <c r="P22" s="56" t="str">
        <f>IF(OR(A22="",ISBLANK(Qualifikation!V32)),"",Qualifikation!V32)</f>
        <v/>
      </c>
    </row>
    <row r="23" spans="1:16" x14ac:dyDescent="0.2">
      <c r="A23" s="26" t="str">
        <f>IF(Qualifikation!$A33&lt;&gt;"",IF(Qualifikation!C33&lt;&gt;"",IF(Qualifikation!C33="LOC.ID",CONCATENATE("LOC.",Qualifikation!AG$12),Qualifikation!C33),""),"")</f>
        <v/>
      </c>
      <c r="B23" s="57" t="str">
        <f>IF(A23&lt;&gt;"",Qualifikation!J33,"")</f>
        <v/>
      </c>
      <c r="C23" s="26" t="str">
        <f>IF(A23&lt;&gt;"",IF(Qualifikation!E33=TRUE,INDEX(codesex,MATCH(Qualifikation!D33,libsex,0)),Qualifikation!D33),"")</f>
        <v/>
      </c>
      <c r="D23" s="112" t="str">
        <f>IF(OR(A23="",ISBLANK(Qualifikation!F33)),"",Qualifikation!F33)</f>
        <v/>
      </c>
      <c r="E23" s="26" t="str">
        <f>IF(A23&lt;&gt;"",IF(Qualifikation!I33=TRUE,IF(INDEX(codegem,MATCH(Qualifikation!H33,libgem,0))&lt;8000,INDEX(codegem,MATCH(Qualifikation!H33,libgem,0)),""),Qualifikation!H33),"")</f>
        <v/>
      </c>
      <c r="F23" s="26" t="str">
        <f>IF(A23&lt;&gt;"",IF(Qualifikation!I33=TRUE,INDEX(codegemhist,MATCH(Qualifikation!H33,libgem,0)),""),"")</f>
        <v/>
      </c>
      <c r="G23" s="26" t="str">
        <f>IF(A23&lt;&gt;"",IF(Qualifikation!I33=TRUE,IF(INDEX(codegem,MATCH(Qualifikation!H33,libgem,0))&gt;=8000,INDEX(codegem,MATCH(Qualifikation!H33,libgem,0)),""),Qualifikation!H33),"")</f>
        <v/>
      </c>
      <c r="H23" s="26" t="str">
        <f>IF(A23&lt;&gt;"",IF(Qualifikation!Y33=TRUE,INDEX(libcatidinst,MATCH(Qualifikation!P33,libinst,0)),""),"")</f>
        <v/>
      </c>
      <c r="I23" s="26" t="str">
        <f>IF(OR(A23="",ISBLANK(Qualifikation!P33)),"",IF(Qualifikation!Y33=TRUE,INDEX(codeinst,MATCH(Qualifikation!P33,libinst,0)),Qualifikation!P33))</f>
        <v/>
      </c>
      <c r="J23" s="26" t="str">
        <f>IF(OR(A23="",ISBLANK(Qualifikation!Q33)),"",IF(Qualifikation!Z33=TRUE,INDEX(codetform,MATCH(Qualifikation!Q33,libtform,0)),Qualifikation!Q33))</f>
        <v/>
      </c>
      <c r="K23" s="26" t="str">
        <f t="shared" si="0"/>
        <v/>
      </c>
      <c r="L23" s="112" t="str">
        <f>IF(OR(A23="",ISBLANK(Qualifikation!R33)),"",Qualifikation!R33)</f>
        <v/>
      </c>
      <c r="M23" s="56" t="str">
        <f>IF(OR(A23="",ISBLANK(Qualifikation!S33)),"",Qualifikation!S33)</f>
        <v/>
      </c>
      <c r="N23" s="56" t="str">
        <f>IF(OR(A23="",ISBLANK(Qualifikation!T33)),"",IF(Qualifikation!AC33=TRUE,INDEX(coderesult,MATCH(Qualifikation!T33,libresult,0)),Qualifikation!T33))</f>
        <v/>
      </c>
      <c r="O23" s="56" t="str">
        <f>IF(OR(A23="",ISBLANK(Qualifikation!U33),Qualifikation!U33="-"),"",IF(ISNA(MATCH(Qualifikation!U33,libtwolang,0)),Qualifikation!U33,IF(Qualifikation!AC33=TRUE,INDEX(codetwolang,MATCH(Qualifikation!U33,libtwolang,0)),Qualifikation!U33)))</f>
        <v/>
      </c>
      <c r="P23" s="56" t="str">
        <f>IF(OR(A23="",ISBLANK(Qualifikation!V33)),"",Qualifikation!V33)</f>
        <v/>
      </c>
    </row>
    <row r="24" spans="1:16" x14ac:dyDescent="0.2">
      <c r="A24" s="26" t="str">
        <f>IF(Qualifikation!$A34&lt;&gt;"",IF(Qualifikation!C34&lt;&gt;"",IF(Qualifikation!C34="LOC.ID",CONCATENATE("LOC.",Qualifikation!AG$12),Qualifikation!C34),""),"")</f>
        <v/>
      </c>
      <c r="B24" s="57" t="str">
        <f>IF(A24&lt;&gt;"",Qualifikation!J34,"")</f>
        <v/>
      </c>
      <c r="C24" s="26" t="str">
        <f>IF(A24&lt;&gt;"",IF(Qualifikation!E34=TRUE,INDEX(codesex,MATCH(Qualifikation!D34,libsex,0)),Qualifikation!D34),"")</f>
        <v/>
      </c>
      <c r="D24" s="112" t="str">
        <f>IF(OR(A24="",ISBLANK(Qualifikation!F34)),"",Qualifikation!F34)</f>
        <v/>
      </c>
      <c r="E24" s="26" t="str">
        <f>IF(A24&lt;&gt;"",IF(Qualifikation!I34=TRUE,IF(INDEX(codegem,MATCH(Qualifikation!H34,libgem,0))&lt;8000,INDEX(codegem,MATCH(Qualifikation!H34,libgem,0)),""),Qualifikation!H34),"")</f>
        <v/>
      </c>
      <c r="F24" s="26" t="str">
        <f>IF(A24&lt;&gt;"",IF(Qualifikation!I34=TRUE,INDEX(codegemhist,MATCH(Qualifikation!H34,libgem,0)),""),"")</f>
        <v/>
      </c>
      <c r="G24" s="26" t="str">
        <f>IF(A24&lt;&gt;"",IF(Qualifikation!I34=TRUE,IF(INDEX(codegem,MATCH(Qualifikation!H34,libgem,0))&gt;=8000,INDEX(codegem,MATCH(Qualifikation!H34,libgem,0)),""),Qualifikation!H34),"")</f>
        <v/>
      </c>
      <c r="H24" s="26" t="str">
        <f>IF(A24&lt;&gt;"",IF(Qualifikation!Y34=TRUE,INDEX(libcatidinst,MATCH(Qualifikation!P34,libinst,0)),""),"")</f>
        <v/>
      </c>
      <c r="I24" s="26" t="str">
        <f>IF(OR(A24="",ISBLANK(Qualifikation!P34)),"",IF(Qualifikation!Y34=TRUE,INDEX(codeinst,MATCH(Qualifikation!P34,libinst,0)),Qualifikation!P34))</f>
        <v/>
      </c>
      <c r="J24" s="26" t="str">
        <f>IF(OR(A24="",ISBLANK(Qualifikation!Q34)),"",IF(Qualifikation!Z34=TRUE,INDEX(codetform,MATCH(Qualifikation!Q34,libtform,0)),Qualifikation!Q34))</f>
        <v/>
      </c>
      <c r="K24" s="26" t="str">
        <f t="shared" si="0"/>
        <v/>
      </c>
      <c r="L24" s="112" t="str">
        <f>IF(OR(A24="",ISBLANK(Qualifikation!R34)),"",Qualifikation!R34)</f>
        <v/>
      </c>
      <c r="M24" s="56" t="str">
        <f>IF(OR(A24="",ISBLANK(Qualifikation!S34)),"",Qualifikation!S34)</f>
        <v/>
      </c>
      <c r="N24" s="56" t="str">
        <f>IF(OR(A24="",ISBLANK(Qualifikation!T34)),"",IF(Qualifikation!AC34=TRUE,INDEX(coderesult,MATCH(Qualifikation!T34,libresult,0)),Qualifikation!T34))</f>
        <v/>
      </c>
      <c r="O24" s="56" t="str">
        <f>IF(OR(A24="",ISBLANK(Qualifikation!U34),Qualifikation!U34="-"),"",IF(ISNA(MATCH(Qualifikation!U34,libtwolang,0)),Qualifikation!U34,IF(Qualifikation!AC34=TRUE,INDEX(codetwolang,MATCH(Qualifikation!U34,libtwolang,0)),Qualifikation!U34)))</f>
        <v/>
      </c>
      <c r="P24" s="56" t="str">
        <f>IF(OR(A24="",ISBLANK(Qualifikation!V34)),"",Qualifikation!V34)</f>
        <v/>
      </c>
    </row>
    <row r="25" spans="1:16" x14ac:dyDescent="0.2">
      <c r="A25" s="26" t="str">
        <f>IF(Qualifikation!$A35&lt;&gt;"",IF(Qualifikation!C35&lt;&gt;"",IF(Qualifikation!C35="LOC.ID",CONCATENATE("LOC.",Qualifikation!AG$12),Qualifikation!C35),""),"")</f>
        <v/>
      </c>
      <c r="B25" s="57" t="str">
        <f>IF(A25&lt;&gt;"",Qualifikation!J35,"")</f>
        <v/>
      </c>
      <c r="C25" s="26" t="str">
        <f>IF(A25&lt;&gt;"",IF(Qualifikation!E35=TRUE,INDEX(codesex,MATCH(Qualifikation!D35,libsex,0)),Qualifikation!D35),"")</f>
        <v/>
      </c>
      <c r="D25" s="112" t="str">
        <f>IF(OR(A25="",ISBLANK(Qualifikation!F35)),"",Qualifikation!F35)</f>
        <v/>
      </c>
      <c r="E25" s="26" t="str">
        <f>IF(A25&lt;&gt;"",IF(Qualifikation!I35=TRUE,IF(INDEX(codegem,MATCH(Qualifikation!H35,libgem,0))&lt;8000,INDEX(codegem,MATCH(Qualifikation!H35,libgem,0)),""),Qualifikation!H35),"")</f>
        <v/>
      </c>
      <c r="F25" s="26" t="str">
        <f>IF(A25&lt;&gt;"",IF(Qualifikation!I35=TRUE,INDEX(codegemhist,MATCH(Qualifikation!H35,libgem,0)),""),"")</f>
        <v/>
      </c>
      <c r="G25" s="26" t="str">
        <f>IF(A25&lt;&gt;"",IF(Qualifikation!I35=TRUE,IF(INDEX(codegem,MATCH(Qualifikation!H35,libgem,0))&gt;=8000,INDEX(codegem,MATCH(Qualifikation!H35,libgem,0)),""),Qualifikation!H35),"")</f>
        <v/>
      </c>
      <c r="H25" s="26" t="str">
        <f>IF(A25&lt;&gt;"",IF(Qualifikation!Y35=TRUE,INDEX(libcatidinst,MATCH(Qualifikation!P35,libinst,0)),""),"")</f>
        <v/>
      </c>
      <c r="I25" s="26" t="str">
        <f>IF(OR(A25="",ISBLANK(Qualifikation!P35)),"",IF(Qualifikation!Y35=TRUE,INDEX(codeinst,MATCH(Qualifikation!P35,libinst,0)),Qualifikation!P35))</f>
        <v/>
      </c>
      <c r="J25" s="26" t="str">
        <f>IF(OR(A25="",ISBLANK(Qualifikation!Q35)),"",IF(Qualifikation!Z35=TRUE,INDEX(codetform,MATCH(Qualifikation!Q35,libtform,0)),Qualifikation!Q35))</f>
        <v/>
      </c>
      <c r="K25" s="26" t="str">
        <f t="shared" si="0"/>
        <v/>
      </c>
      <c r="L25" s="112" t="str">
        <f>IF(OR(A25="",ISBLANK(Qualifikation!R35)),"",Qualifikation!R35)</f>
        <v/>
      </c>
      <c r="M25" s="56" t="str">
        <f>IF(OR(A25="",ISBLANK(Qualifikation!S35)),"",Qualifikation!S35)</f>
        <v/>
      </c>
      <c r="N25" s="56" t="str">
        <f>IF(OR(A25="",ISBLANK(Qualifikation!T35)),"",IF(Qualifikation!AC35=TRUE,INDEX(coderesult,MATCH(Qualifikation!T35,libresult,0)),Qualifikation!T35))</f>
        <v/>
      </c>
      <c r="O25" s="56" t="str">
        <f>IF(OR(A25="",ISBLANK(Qualifikation!U35),Qualifikation!U35="-"),"",IF(ISNA(MATCH(Qualifikation!U35,libtwolang,0)),Qualifikation!U35,IF(Qualifikation!AC35=TRUE,INDEX(codetwolang,MATCH(Qualifikation!U35,libtwolang,0)),Qualifikation!U35)))</f>
        <v/>
      </c>
      <c r="P25" s="56" t="str">
        <f>IF(OR(A25="",ISBLANK(Qualifikation!V35)),"",Qualifikation!V35)</f>
        <v/>
      </c>
    </row>
    <row r="26" spans="1:16" x14ac:dyDescent="0.2">
      <c r="A26" s="26" t="str">
        <f>IF(Qualifikation!$A36&lt;&gt;"",IF(Qualifikation!C36&lt;&gt;"",IF(Qualifikation!C36="LOC.ID",CONCATENATE("LOC.",Qualifikation!AG$12),Qualifikation!C36),""),"")</f>
        <v/>
      </c>
      <c r="B26" s="57" t="str">
        <f>IF(A26&lt;&gt;"",Qualifikation!J36,"")</f>
        <v/>
      </c>
      <c r="C26" s="26" t="str">
        <f>IF(A26&lt;&gt;"",IF(Qualifikation!E36=TRUE,INDEX(codesex,MATCH(Qualifikation!D36,libsex,0)),Qualifikation!D36),"")</f>
        <v/>
      </c>
      <c r="D26" s="112" t="str">
        <f>IF(OR(A26="",ISBLANK(Qualifikation!F36)),"",Qualifikation!F36)</f>
        <v/>
      </c>
      <c r="E26" s="26" t="str">
        <f>IF(A26&lt;&gt;"",IF(Qualifikation!I36=TRUE,IF(INDEX(codegem,MATCH(Qualifikation!H36,libgem,0))&lt;8000,INDEX(codegem,MATCH(Qualifikation!H36,libgem,0)),""),Qualifikation!H36),"")</f>
        <v/>
      </c>
      <c r="F26" s="26" t="str">
        <f>IF(A26&lt;&gt;"",IF(Qualifikation!I36=TRUE,INDEX(codegemhist,MATCH(Qualifikation!H36,libgem,0)),""),"")</f>
        <v/>
      </c>
      <c r="G26" s="26" t="str">
        <f>IF(A26&lt;&gt;"",IF(Qualifikation!I36=TRUE,IF(INDEX(codegem,MATCH(Qualifikation!H36,libgem,0))&gt;=8000,INDEX(codegem,MATCH(Qualifikation!H36,libgem,0)),""),Qualifikation!H36),"")</f>
        <v/>
      </c>
      <c r="H26" s="26" t="str">
        <f>IF(A26&lt;&gt;"",IF(Qualifikation!Y36=TRUE,INDEX(libcatidinst,MATCH(Qualifikation!P36,libinst,0)),""),"")</f>
        <v/>
      </c>
      <c r="I26" s="26" t="str">
        <f>IF(OR(A26="",ISBLANK(Qualifikation!P36)),"",IF(Qualifikation!Y36=TRUE,INDEX(codeinst,MATCH(Qualifikation!P36,libinst,0)),Qualifikation!P36))</f>
        <v/>
      </c>
      <c r="J26" s="26" t="str">
        <f>IF(OR(A26="",ISBLANK(Qualifikation!Q36)),"",IF(Qualifikation!Z36=TRUE,INDEX(codetform,MATCH(Qualifikation!Q36,libtform,0)),Qualifikation!Q36))</f>
        <v/>
      </c>
      <c r="K26" s="26" t="str">
        <f t="shared" si="0"/>
        <v/>
      </c>
      <c r="L26" s="112" t="str">
        <f>IF(OR(A26="",ISBLANK(Qualifikation!R36)),"",Qualifikation!R36)</f>
        <v/>
      </c>
      <c r="M26" s="56" t="str">
        <f>IF(OR(A26="",ISBLANK(Qualifikation!S36)),"",Qualifikation!S36)</f>
        <v/>
      </c>
      <c r="N26" s="56" t="str">
        <f>IF(OR(A26="",ISBLANK(Qualifikation!T36)),"",IF(Qualifikation!AC36=TRUE,INDEX(coderesult,MATCH(Qualifikation!T36,libresult,0)),Qualifikation!T36))</f>
        <v/>
      </c>
      <c r="O26" s="56" t="str">
        <f>IF(OR(A26="",ISBLANK(Qualifikation!U36),Qualifikation!U36="-"),"",IF(ISNA(MATCH(Qualifikation!U36,libtwolang,0)),Qualifikation!U36,IF(Qualifikation!AC36=TRUE,INDEX(codetwolang,MATCH(Qualifikation!U36,libtwolang,0)),Qualifikation!U36)))</f>
        <v/>
      </c>
      <c r="P26" s="56" t="str">
        <f>IF(OR(A26="",ISBLANK(Qualifikation!V36)),"",Qualifikation!V36)</f>
        <v/>
      </c>
    </row>
    <row r="27" spans="1:16" x14ac:dyDescent="0.2">
      <c r="A27" s="26" t="str">
        <f>IF(Qualifikation!$A37&lt;&gt;"",IF(Qualifikation!C37&lt;&gt;"",IF(Qualifikation!C37="LOC.ID",CONCATENATE("LOC.",Qualifikation!AG$12),Qualifikation!C37),""),"")</f>
        <v/>
      </c>
      <c r="B27" s="57" t="str">
        <f>IF(A27&lt;&gt;"",Qualifikation!J37,"")</f>
        <v/>
      </c>
      <c r="C27" s="26" t="str">
        <f>IF(A27&lt;&gt;"",IF(Qualifikation!E37=TRUE,INDEX(codesex,MATCH(Qualifikation!D37,libsex,0)),Qualifikation!D37),"")</f>
        <v/>
      </c>
      <c r="D27" s="112" t="str">
        <f>IF(OR(A27="",ISBLANK(Qualifikation!F37)),"",Qualifikation!F37)</f>
        <v/>
      </c>
      <c r="E27" s="26" t="str">
        <f>IF(A27&lt;&gt;"",IF(Qualifikation!I37=TRUE,IF(INDEX(codegem,MATCH(Qualifikation!H37,libgem,0))&lt;8000,INDEX(codegem,MATCH(Qualifikation!H37,libgem,0)),""),Qualifikation!H37),"")</f>
        <v/>
      </c>
      <c r="F27" s="26" t="str">
        <f>IF(A27&lt;&gt;"",IF(Qualifikation!I37=TRUE,INDEX(codegemhist,MATCH(Qualifikation!H37,libgem,0)),""),"")</f>
        <v/>
      </c>
      <c r="G27" s="26" t="str">
        <f>IF(A27&lt;&gt;"",IF(Qualifikation!I37=TRUE,IF(INDEX(codegem,MATCH(Qualifikation!H37,libgem,0))&gt;=8000,INDEX(codegem,MATCH(Qualifikation!H37,libgem,0)),""),Qualifikation!H37),"")</f>
        <v/>
      </c>
      <c r="H27" s="26" t="str">
        <f>IF(A27&lt;&gt;"",IF(Qualifikation!Y37=TRUE,INDEX(libcatidinst,MATCH(Qualifikation!P37,libinst,0)),""),"")</f>
        <v/>
      </c>
      <c r="I27" s="26" t="str">
        <f>IF(OR(A27="",ISBLANK(Qualifikation!P37)),"",IF(Qualifikation!Y37=TRUE,INDEX(codeinst,MATCH(Qualifikation!P37,libinst,0)),Qualifikation!P37))</f>
        <v/>
      </c>
      <c r="J27" s="26" t="str">
        <f>IF(OR(A27="",ISBLANK(Qualifikation!Q37)),"",IF(Qualifikation!Z37=TRUE,INDEX(codetform,MATCH(Qualifikation!Q37,libtform,0)),Qualifikation!Q37))</f>
        <v/>
      </c>
      <c r="K27" s="26" t="str">
        <f t="shared" si="0"/>
        <v/>
      </c>
      <c r="L27" s="112" t="str">
        <f>IF(OR(A27="",ISBLANK(Qualifikation!R37)),"",Qualifikation!R37)</f>
        <v/>
      </c>
      <c r="M27" s="56" t="str">
        <f>IF(OR(A27="",ISBLANK(Qualifikation!S37)),"",Qualifikation!S37)</f>
        <v/>
      </c>
      <c r="N27" s="56" t="str">
        <f>IF(OR(A27="",ISBLANK(Qualifikation!T37)),"",IF(Qualifikation!AC37=TRUE,INDEX(coderesult,MATCH(Qualifikation!T37,libresult,0)),Qualifikation!T37))</f>
        <v/>
      </c>
      <c r="O27" s="56" t="str">
        <f>IF(OR(A27="",ISBLANK(Qualifikation!U37),Qualifikation!U37="-"),"",IF(ISNA(MATCH(Qualifikation!U37,libtwolang,0)),Qualifikation!U37,IF(Qualifikation!AC37=TRUE,INDEX(codetwolang,MATCH(Qualifikation!U37,libtwolang,0)),Qualifikation!U37)))</f>
        <v/>
      </c>
      <c r="P27" s="56" t="str">
        <f>IF(OR(A27="",ISBLANK(Qualifikation!V37)),"",Qualifikation!V37)</f>
        <v/>
      </c>
    </row>
    <row r="28" spans="1:16" x14ac:dyDescent="0.2">
      <c r="A28" s="26" t="str">
        <f>IF(Qualifikation!$A38&lt;&gt;"",IF(Qualifikation!C38&lt;&gt;"",IF(Qualifikation!C38="LOC.ID",CONCATENATE("LOC.",Qualifikation!AG$12),Qualifikation!C38),""),"")</f>
        <v/>
      </c>
      <c r="B28" s="57" t="str">
        <f>IF(A28&lt;&gt;"",Qualifikation!J38,"")</f>
        <v/>
      </c>
      <c r="C28" s="26" t="str">
        <f>IF(A28&lt;&gt;"",IF(Qualifikation!E38=TRUE,INDEX(codesex,MATCH(Qualifikation!D38,libsex,0)),Qualifikation!D38),"")</f>
        <v/>
      </c>
      <c r="D28" s="112" t="str">
        <f>IF(OR(A28="",ISBLANK(Qualifikation!F38)),"",Qualifikation!F38)</f>
        <v/>
      </c>
      <c r="E28" s="26" t="str">
        <f>IF(A28&lt;&gt;"",IF(Qualifikation!I38=TRUE,IF(INDEX(codegem,MATCH(Qualifikation!H38,libgem,0))&lt;8000,INDEX(codegem,MATCH(Qualifikation!H38,libgem,0)),""),Qualifikation!H38),"")</f>
        <v/>
      </c>
      <c r="F28" s="26" t="str">
        <f>IF(A28&lt;&gt;"",IF(Qualifikation!I38=TRUE,INDEX(codegemhist,MATCH(Qualifikation!H38,libgem,0)),""),"")</f>
        <v/>
      </c>
      <c r="G28" s="26" t="str">
        <f>IF(A28&lt;&gt;"",IF(Qualifikation!I38=TRUE,IF(INDEX(codegem,MATCH(Qualifikation!H38,libgem,0))&gt;=8000,INDEX(codegem,MATCH(Qualifikation!H38,libgem,0)),""),Qualifikation!H38),"")</f>
        <v/>
      </c>
      <c r="H28" s="26" t="str">
        <f>IF(A28&lt;&gt;"",IF(Qualifikation!Y38=TRUE,INDEX(libcatidinst,MATCH(Qualifikation!P38,libinst,0)),""),"")</f>
        <v/>
      </c>
      <c r="I28" s="26" t="str">
        <f>IF(OR(A28="",ISBLANK(Qualifikation!P38)),"",IF(Qualifikation!Y38=TRUE,INDEX(codeinst,MATCH(Qualifikation!P38,libinst,0)),Qualifikation!P38))</f>
        <v/>
      </c>
      <c r="J28" s="26" t="str">
        <f>IF(OR(A28="",ISBLANK(Qualifikation!Q38)),"",IF(Qualifikation!Z38=TRUE,INDEX(codetform,MATCH(Qualifikation!Q38,libtform,0)),Qualifikation!Q38))</f>
        <v/>
      </c>
      <c r="K28" s="26" t="str">
        <f t="shared" si="0"/>
        <v/>
      </c>
      <c r="L28" s="112" t="str">
        <f>IF(OR(A28="",ISBLANK(Qualifikation!R38)),"",Qualifikation!R38)</f>
        <v/>
      </c>
      <c r="M28" s="56" t="str">
        <f>IF(OR(A28="",ISBLANK(Qualifikation!S38)),"",Qualifikation!S38)</f>
        <v/>
      </c>
      <c r="N28" s="56" t="str">
        <f>IF(OR(A28="",ISBLANK(Qualifikation!T38)),"",IF(Qualifikation!AC38=TRUE,INDEX(coderesult,MATCH(Qualifikation!T38,libresult,0)),Qualifikation!T38))</f>
        <v/>
      </c>
      <c r="O28" s="56" t="str">
        <f>IF(OR(A28="",ISBLANK(Qualifikation!U38),Qualifikation!U38="-"),"",IF(ISNA(MATCH(Qualifikation!U38,libtwolang,0)),Qualifikation!U38,IF(Qualifikation!AC38=TRUE,INDEX(codetwolang,MATCH(Qualifikation!U38,libtwolang,0)),Qualifikation!U38)))</f>
        <v/>
      </c>
      <c r="P28" s="56" t="str">
        <f>IF(OR(A28="",ISBLANK(Qualifikation!V38)),"",Qualifikation!V38)</f>
        <v/>
      </c>
    </row>
    <row r="29" spans="1:16" x14ac:dyDescent="0.2">
      <c r="A29" s="26" t="str">
        <f>IF(Qualifikation!$A39&lt;&gt;"",IF(Qualifikation!C39&lt;&gt;"",IF(Qualifikation!C39="LOC.ID",CONCATENATE("LOC.",Qualifikation!AG$12),Qualifikation!C39),""),"")</f>
        <v/>
      </c>
      <c r="B29" s="57" t="str">
        <f>IF(A29&lt;&gt;"",Qualifikation!J39,"")</f>
        <v/>
      </c>
      <c r="C29" s="26" t="str">
        <f>IF(A29&lt;&gt;"",IF(Qualifikation!E39=TRUE,INDEX(codesex,MATCH(Qualifikation!D39,libsex,0)),Qualifikation!D39),"")</f>
        <v/>
      </c>
      <c r="D29" s="112" t="str">
        <f>IF(OR(A29="",ISBLANK(Qualifikation!F39)),"",Qualifikation!F39)</f>
        <v/>
      </c>
      <c r="E29" s="26" t="str">
        <f>IF(A29&lt;&gt;"",IF(Qualifikation!I39=TRUE,IF(INDEX(codegem,MATCH(Qualifikation!H39,libgem,0))&lt;8000,INDEX(codegem,MATCH(Qualifikation!H39,libgem,0)),""),Qualifikation!H39),"")</f>
        <v/>
      </c>
      <c r="F29" s="26" t="str">
        <f>IF(A29&lt;&gt;"",IF(Qualifikation!I39=TRUE,INDEX(codegemhist,MATCH(Qualifikation!H39,libgem,0)),""),"")</f>
        <v/>
      </c>
      <c r="G29" s="26" t="str">
        <f>IF(A29&lt;&gt;"",IF(Qualifikation!I39=TRUE,IF(INDEX(codegem,MATCH(Qualifikation!H39,libgem,0))&gt;=8000,INDEX(codegem,MATCH(Qualifikation!H39,libgem,0)),""),Qualifikation!H39),"")</f>
        <v/>
      </c>
      <c r="H29" s="26" t="str">
        <f>IF(A29&lt;&gt;"",IF(Qualifikation!Y39=TRUE,INDEX(libcatidinst,MATCH(Qualifikation!P39,libinst,0)),""),"")</f>
        <v/>
      </c>
      <c r="I29" s="26" t="str">
        <f>IF(OR(A29="",ISBLANK(Qualifikation!P39)),"",IF(Qualifikation!Y39=TRUE,INDEX(codeinst,MATCH(Qualifikation!P39,libinst,0)),Qualifikation!P39))</f>
        <v/>
      </c>
      <c r="J29" s="26" t="str">
        <f>IF(OR(A29="",ISBLANK(Qualifikation!Q39)),"",IF(Qualifikation!Z39=TRUE,INDEX(codetform,MATCH(Qualifikation!Q39,libtform,0)),Qualifikation!Q39))</f>
        <v/>
      </c>
      <c r="K29" s="26" t="str">
        <f t="shared" si="0"/>
        <v/>
      </c>
      <c r="L29" s="112" t="str">
        <f>IF(OR(A29="",ISBLANK(Qualifikation!R39)),"",Qualifikation!R39)</f>
        <v/>
      </c>
      <c r="M29" s="56" t="str">
        <f>IF(OR(A29="",ISBLANK(Qualifikation!S39)),"",Qualifikation!S39)</f>
        <v/>
      </c>
      <c r="N29" s="56" t="str">
        <f>IF(OR(A29="",ISBLANK(Qualifikation!T39)),"",IF(Qualifikation!AC39=TRUE,INDEX(coderesult,MATCH(Qualifikation!T39,libresult,0)),Qualifikation!T39))</f>
        <v/>
      </c>
      <c r="O29" s="56" t="str">
        <f>IF(OR(A29="",ISBLANK(Qualifikation!U39),Qualifikation!U39="-"),"",IF(ISNA(MATCH(Qualifikation!U39,libtwolang,0)),Qualifikation!U39,IF(Qualifikation!AC39=TRUE,INDEX(codetwolang,MATCH(Qualifikation!U39,libtwolang,0)),Qualifikation!U39)))</f>
        <v/>
      </c>
      <c r="P29" s="56" t="str">
        <f>IF(OR(A29="",ISBLANK(Qualifikation!V39)),"",Qualifikation!V39)</f>
        <v/>
      </c>
    </row>
    <row r="30" spans="1:16" x14ac:dyDescent="0.2">
      <c r="A30" s="26" t="str">
        <f>IF(Qualifikation!$A40&lt;&gt;"",IF(Qualifikation!C40&lt;&gt;"",IF(Qualifikation!C40="LOC.ID",CONCATENATE("LOC.",Qualifikation!AG$12),Qualifikation!C40),""),"")</f>
        <v/>
      </c>
      <c r="B30" s="57" t="str">
        <f>IF(A30&lt;&gt;"",Qualifikation!J40,"")</f>
        <v/>
      </c>
      <c r="C30" s="26" t="str">
        <f>IF(A30&lt;&gt;"",IF(Qualifikation!E40=TRUE,INDEX(codesex,MATCH(Qualifikation!D40,libsex,0)),Qualifikation!D40),"")</f>
        <v/>
      </c>
      <c r="D30" s="112" t="str">
        <f>IF(OR(A30="",ISBLANK(Qualifikation!F40)),"",Qualifikation!F40)</f>
        <v/>
      </c>
      <c r="E30" s="26" t="str">
        <f>IF(A30&lt;&gt;"",IF(Qualifikation!I40=TRUE,IF(INDEX(codegem,MATCH(Qualifikation!H40,libgem,0))&lt;8000,INDEX(codegem,MATCH(Qualifikation!H40,libgem,0)),""),Qualifikation!H40),"")</f>
        <v/>
      </c>
      <c r="F30" s="26" t="str">
        <f>IF(A30&lt;&gt;"",IF(Qualifikation!I40=TRUE,INDEX(codegemhist,MATCH(Qualifikation!H40,libgem,0)),""),"")</f>
        <v/>
      </c>
      <c r="G30" s="26" t="str">
        <f>IF(A30&lt;&gt;"",IF(Qualifikation!I40=TRUE,IF(INDEX(codegem,MATCH(Qualifikation!H40,libgem,0))&gt;=8000,INDEX(codegem,MATCH(Qualifikation!H40,libgem,0)),""),Qualifikation!H40),"")</f>
        <v/>
      </c>
      <c r="H30" s="26" t="str">
        <f>IF(A30&lt;&gt;"",IF(Qualifikation!Y40=TRUE,INDEX(libcatidinst,MATCH(Qualifikation!P40,libinst,0)),""),"")</f>
        <v/>
      </c>
      <c r="I30" s="26" t="str">
        <f>IF(OR(A30="",ISBLANK(Qualifikation!P40)),"",IF(Qualifikation!Y40=TRUE,INDEX(codeinst,MATCH(Qualifikation!P40,libinst,0)),Qualifikation!P40))</f>
        <v/>
      </c>
      <c r="J30" s="26" t="str">
        <f>IF(OR(A30="",ISBLANK(Qualifikation!Q40)),"",IF(Qualifikation!Z40=TRUE,INDEX(codetform,MATCH(Qualifikation!Q40,libtform,0)),Qualifikation!Q40))</f>
        <v/>
      </c>
      <c r="K30" s="26" t="str">
        <f t="shared" si="0"/>
        <v/>
      </c>
      <c r="L30" s="112" t="str">
        <f>IF(OR(A30="",ISBLANK(Qualifikation!R40)),"",Qualifikation!R40)</f>
        <v/>
      </c>
      <c r="M30" s="56" t="str">
        <f>IF(OR(A30="",ISBLANK(Qualifikation!S40)),"",Qualifikation!S40)</f>
        <v/>
      </c>
      <c r="N30" s="56" t="str">
        <f>IF(OR(A30="",ISBLANK(Qualifikation!T40)),"",IF(Qualifikation!AC40=TRUE,INDEX(coderesult,MATCH(Qualifikation!T40,libresult,0)),Qualifikation!T40))</f>
        <v/>
      </c>
      <c r="O30" s="56" t="str">
        <f>IF(OR(A30="",ISBLANK(Qualifikation!U40),Qualifikation!U40="-"),"",IF(ISNA(MATCH(Qualifikation!U40,libtwolang,0)),Qualifikation!U40,IF(Qualifikation!AC40=TRUE,INDEX(codetwolang,MATCH(Qualifikation!U40,libtwolang,0)),Qualifikation!U40)))</f>
        <v/>
      </c>
      <c r="P30" s="56" t="str">
        <f>IF(OR(A30="",ISBLANK(Qualifikation!V40)),"",Qualifikation!V40)</f>
        <v/>
      </c>
    </row>
    <row r="31" spans="1:16" x14ac:dyDescent="0.2">
      <c r="A31" s="26" t="str">
        <f>IF(Qualifikation!$A41&lt;&gt;"",IF(Qualifikation!C41&lt;&gt;"",IF(Qualifikation!C41="LOC.ID",CONCATENATE("LOC.",Qualifikation!AG$12),Qualifikation!C41),""),"")</f>
        <v/>
      </c>
      <c r="B31" s="57" t="str">
        <f>IF(A31&lt;&gt;"",Qualifikation!J41,"")</f>
        <v/>
      </c>
      <c r="C31" s="26" t="str">
        <f>IF(A31&lt;&gt;"",IF(Qualifikation!E41=TRUE,INDEX(codesex,MATCH(Qualifikation!D41,libsex,0)),Qualifikation!D41),"")</f>
        <v/>
      </c>
      <c r="D31" s="112" t="str">
        <f>IF(OR(A31="",ISBLANK(Qualifikation!F41)),"",Qualifikation!F41)</f>
        <v/>
      </c>
      <c r="E31" s="26" t="str">
        <f>IF(A31&lt;&gt;"",IF(Qualifikation!I41=TRUE,IF(INDEX(codegem,MATCH(Qualifikation!H41,libgem,0))&lt;8000,INDEX(codegem,MATCH(Qualifikation!H41,libgem,0)),""),Qualifikation!H41),"")</f>
        <v/>
      </c>
      <c r="F31" s="26" t="str">
        <f>IF(A31&lt;&gt;"",IF(Qualifikation!I41=TRUE,INDEX(codegemhist,MATCH(Qualifikation!H41,libgem,0)),""),"")</f>
        <v/>
      </c>
      <c r="G31" s="26" t="str">
        <f>IF(A31&lt;&gt;"",IF(Qualifikation!I41=TRUE,IF(INDEX(codegem,MATCH(Qualifikation!H41,libgem,0))&gt;=8000,INDEX(codegem,MATCH(Qualifikation!H41,libgem,0)),""),Qualifikation!H41),"")</f>
        <v/>
      </c>
      <c r="H31" s="26" t="str">
        <f>IF(A31&lt;&gt;"",IF(Qualifikation!Y41=TRUE,INDEX(libcatidinst,MATCH(Qualifikation!P41,libinst,0)),""),"")</f>
        <v/>
      </c>
      <c r="I31" s="26" t="str">
        <f>IF(OR(A31="",ISBLANK(Qualifikation!P41)),"",IF(Qualifikation!Y41=TRUE,INDEX(codeinst,MATCH(Qualifikation!P41,libinst,0)),Qualifikation!P41))</f>
        <v/>
      </c>
      <c r="J31" s="26" t="str">
        <f>IF(OR(A31="",ISBLANK(Qualifikation!Q41)),"",IF(Qualifikation!Z41=TRUE,INDEX(codetform,MATCH(Qualifikation!Q41,libtform,0)),Qualifikation!Q41))</f>
        <v/>
      </c>
      <c r="K31" s="26" t="str">
        <f t="shared" si="0"/>
        <v/>
      </c>
      <c r="L31" s="112" t="str">
        <f>IF(OR(A31="",ISBLANK(Qualifikation!R41)),"",Qualifikation!R41)</f>
        <v/>
      </c>
      <c r="M31" s="56" t="str">
        <f>IF(OR(A31="",ISBLANK(Qualifikation!S41)),"",Qualifikation!S41)</f>
        <v/>
      </c>
      <c r="N31" s="56" t="str">
        <f>IF(OR(A31="",ISBLANK(Qualifikation!T41)),"",IF(Qualifikation!AC41=TRUE,INDEX(coderesult,MATCH(Qualifikation!T41,libresult,0)),Qualifikation!T41))</f>
        <v/>
      </c>
      <c r="O31" s="56" t="str">
        <f>IF(OR(A31="",ISBLANK(Qualifikation!U41),Qualifikation!U41="-"),"",IF(ISNA(MATCH(Qualifikation!U41,libtwolang,0)),Qualifikation!U41,IF(Qualifikation!AC41=TRUE,INDEX(codetwolang,MATCH(Qualifikation!U41,libtwolang,0)),Qualifikation!U41)))</f>
        <v/>
      </c>
      <c r="P31" s="56" t="str">
        <f>IF(OR(A31="",ISBLANK(Qualifikation!V41)),"",Qualifikation!V41)</f>
        <v/>
      </c>
    </row>
    <row r="32" spans="1:16" x14ac:dyDescent="0.2">
      <c r="A32" s="26" t="str">
        <f>IF(Qualifikation!$A42&lt;&gt;"",IF(Qualifikation!C42&lt;&gt;"",IF(Qualifikation!C42="LOC.ID",CONCATENATE("LOC.",Qualifikation!AG$12),Qualifikation!C42),""),"")</f>
        <v/>
      </c>
      <c r="B32" s="57" t="str">
        <f>IF(A32&lt;&gt;"",Qualifikation!J42,"")</f>
        <v/>
      </c>
      <c r="C32" s="26" t="str">
        <f>IF(A32&lt;&gt;"",IF(Qualifikation!E42=TRUE,INDEX(codesex,MATCH(Qualifikation!D42,libsex,0)),Qualifikation!D42),"")</f>
        <v/>
      </c>
      <c r="D32" s="112" t="str">
        <f>IF(OR(A32="",ISBLANK(Qualifikation!F42)),"",Qualifikation!F42)</f>
        <v/>
      </c>
      <c r="E32" s="26" t="str">
        <f>IF(A32&lt;&gt;"",IF(Qualifikation!I42=TRUE,IF(INDEX(codegem,MATCH(Qualifikation!H42,libgem,0))&lt;8000,INDEX(codegem,MATCH(Qualifikation!H42,libgem,0)),""),Qualifikation!H42),"")</f>
        <v/>
      </c>
      <c r="F32" s="26" t="str">
        <f>IF(A32&lt;&gt;"",IF(Qualifikation!I42=TRUE,INDEX(codegemhist,MATCH(Qualifikation!H42,libgem,0)),""),"")</f>
        <v/>
      </c>
      <c r="G32" s="26" t="str">
        <f>IF(A32&lt;&gt;"",IF(Qualifikation!I42=TRUE,IF(INDEX(codegem,MATCH(Qualifikation!H42,libgem,0))&gt;=8000,INDEX(codegem,MATCH(Qualifikation!H42,libgem,0)),""),Qualifikation!H42),"")</f>
        <v/>
      </c>
      <c r="H32" s="26" t="str">
        <f>IF(A32&lt;&gt;"",IF(Qualifikation!Y42=TRUE,INDEX(libcatidinst,MATCH(Qualifikation!P42,libinst,0)),""),"")</f>
        <v/>
      </c>
      <c r="I32" s="26" t="str">
        <f>IF(OR(A32="",ISBLANK(Qualifikation!P42)),"",IF(Qualifikation!Y42=TRUE,INDEX(codeinst,MATCH(Qualifikation!P42,libinst,0)),Qualifikation!P42))</f>
        <v/>
      </c>
      <c r="J32" s="26" t="str">
        <f>IF(OR(A32="",ISBLANK(Qualifikation!Q42)),"",IF(Qualifikation!Z42=TRUE,INDEX(codetform,MATCH(Qualifikation!Q42,libtform,0)),Qualifikation!Q42))</f>
        <v/>
      </c>
      <c r="K32" s="26" t="str">
        <f t="shared" si="0"/>
        <v/>
      </c>
      <c r="L32" s="112" t="str">
        <f>IF(OR(A32="",ISBLANK(Qualifikation!R42)),"",Qualifikation!R42)</f>
        <v/>
      </c>
      <c r="M32" s="56" t="str">
        <f>IF(OR(A32="",ISBLANK(Qualifikation!S42)),"",Qualifikation!S42)</f>
        <v/>
      </c>
      <c r="N32" s="56" t="str">
        <f>IF(OR(A32="",ISBLANK(Qualifikation!T42)),"",IF(Qualifikation!AC42=TRUE,INDEX(coderesult,MATCH(Qualifikation!T42,libresult,0)),Qualifikation!T42))</f>
        <v/>
      </c>
      <c r="O32" s="56" t="str">
        <f>IF(OR(A32="",ISBLANK(Qualifikation!U42),Qualifikation!U42="-"),"",IF(ISNA(MATCH(Qualifikation!U42,libtwolang,0)),Qualifikation!U42,IF(Qualifikation!AC42=TRUE,INDEX(codetwolang,MATCH(Qualifikation!U42,libtwolang,0)),Qualifikation!U42)))</f>
        <v/>
      </c>
      <c r="P32" s="56" t="str">
        <f>IF(OR(A32="",ISBLANK(Qualifikation!V42)),"",Qualifikation!V42)</f>
        <v/>
      </c>
    </row>
    <row r="33" spans="1:16" x14ac:dyDescent="0.2">
      <c r="A33" s="26" t="str">
        <f>IF(Qualifikation!$A43&lt;&gt;"",IF(Qualifikation!C43&lt;&gt;"",IF(Qualifikation!C43="LOC.ID",CONCATENATE("LOC.",Qualifikation!AG$12),Qualifikation!C43),""),"")</f>
        <v/>
      </c>
      <c r="B33" s="57" t="str">
        <f>IF(A33&lt;&gt;"",Qualifikation!J43,"")</f>
        <v/>
      </c>
      <c r="C33" s="26" t="str">
        <f>IF(A33&lt;&gt;"",IF(Qualifikation!E43=TRUE,INDEX(codesex,MATCH(Qualifikation!D43,libsex,0)),Qualifikation!D43),"")</f>
        <v/>
      </c>
      <c r="D33" s="112" t="str">
        <f>IF(OR(A33="",ISBLANK(Qualifikation!F43)),"",Qualifikation!F43)</f>
        <v/>
      </c>
      <c r="E33" s="26" t="str">
        <f>IF(A33&lt;&gt;"",IF(Qualifikation!I43=TRUE,IF(INDEX(codegem,MATCH(Qualifikation!H43,libgem,0))&lt;8000,INDEX(codegem,MATCH(Qualifikation!H43,libgem,0)),""),Qualifikation!H43),"")</f>
        <v/>
      </c>
      <c r="F33" s="26" t="str">
        <f>IF(A33&lt;&gt;"",IF(Qualifikation!I43=TRUE,INDEX(codegemhist,MATCH(Qualifikation!H43,libgem,0)),""),"")</f>
        <v/>
      </c>
      <c r="G33" s="26" t="str">
        <f>IF(A33&lt;&gt;"",IF(Qualifikation!I43=TRUE,IF(INDEX(codegem,MATCH(Qualifikation!H43,libgem,0))&gt;=8000,INDEX(codegem,MATCH(Qualifikation!H43,libgem,0)),""),Qualifikation!H43),"")</f>
        <v/>
      </c>
      <c r="H33" s="26" t="str">
        <f>IF(A33&lt;&gt;"",IF(Qualifikation!Y43=TRUE,INDEX(libcatidinst,MATCH(Qualifikation!P43,libinst,0)),""),"")</f>
        <v/>
      </c>
      <c r="I33" s="26" t="str">
        <f>IF(OR(A33="",ISBLANK(Qualifikation!P43)),"",IF(Qualifikation!Y43=TRUE,INDEX(codeinst,MATCH(Qualifikation!P43,libinst,0)),Qualifikation!P43))</f>
        <v/>
      </c>
      <c r="J33" s="26" t="str">
        <f>IF(OR(A33="",ISBLANK(Qualifikation!Q43)),"",IF(Qualifikation!Z43=TRUE,INDEX(codetform,MATCH(Qualifikation!Q43,libtform,0)),Qualifikation!Q43))</f>
        <v/>
      </c>
      <c r="K33" s="26" t="str">
        <f t="shared" si="0"/>
        <v/>
      </c>
      <c r="L33" s="112" t="str">
        <f>IF(OR(A33="",ISBLANK(Qualifikation!R43)),"",Qualifikation!R43)</f>
        <v/>
      </c>
      <c r="M33" s="56" t="str">
        <f>IF(OR(A33="",ISBLANK(Qualifikation!S43)),"",Qualifikation!S43)</f>
        <v/>
      </c>
      <c r="N33" s="56" t="str">
        <f>IF(OR(A33="",ISBLANK(Qualifikation!T43)),"",IF(Qualifikation!AC43=TRUE,INDEX(coderesult,MATCH(Qualifikation!T43,libresult,0)),Qualifikation!T43))</f>
        <v/>
      </c>
      <c r="O33" s="56" t="str">
        <f>IF(OR(A33="",ISBLANK(Qualifikation!U43),Qualifikation!U43="-"),"",IF(ISNA(MATCH(Qualifikation!U43,libtwolang,0)),Qualifikation!U43,IF(Qualifikation!AC43=TRUE,INDEX(codetwolang,MATCH(Qualifikation!U43,libtwolang,0)),Qualifikation!U43)))</f>
        <v/>
      </c>
      <c r="P33" s="56" t="str">
        <f>IF(OR(A33="",ISBLANK(Qualifikation!V43)),"",Qualifikation!V43)</f>
        <v/>
      </c>
    </row>
    <row r="34" spans="1:16" x14ac:dyDescent="0.2">
      <c r="A34" s="26" t="str">
        <f>IF(Qualifikation!$A44&lt;&gt;"",IF(Qualifikation!C44&lt;&gt;"",IF(Qualifikation!C44="LOC.ID",CONCATENATE("LOC.",Qualifikation!AG$12),Qualifikation!C44),""),"")</f>
        <v/>
      </c>
      <c r="B34" s="57" t="str">
        <f>IF(A34&lt;&gt;"",Qualifikation!J44,"")</f>
        <v/>
      </c>
      <c r="C34" s="26" t="str">
        <f>IF(A34&lt;&gt;"",IF(Qualifikation!E44=TRUE,INDEX(codesex,MATCH(Qualifikation!D44,libsex,0)),Qualifikation!D44),"")</f>
        <v/>
      </c>
      <c r="D34" s="112" t="str">
        <f>IF(OR(A34="",ISBLANK(Qualifikation!F44)),"",Qualifikation!F44)</f>
        <v/>
      </c>
      <c r="E34" s="26" t="str">
        <f>IF(A34&lt;&gt;"",IF(Qualifikation!I44=TRUE,IF(INDEX(codegem,MATCH(Qualifikation!H44,libgem,0))&lt;8000,INDEX(codegem,MATCH(Qualifikation!H44,libgem,0)),""),Qualifikation!H44),"")</f>
        <v/>
      </c>
      <c r="F34" s="26" t="str">
        <f>IF(A34&lt;&gt;"",IF(Qualifikation!I44=TRUE,INDEX(codegemhist,MATCH(Qualifikation!H44,libgem,0)),""),"")</f>
        <v/>
      </c>
      <c r="G34" s="26" t="str">
        <f>IF(A34&lt;&gt;"",IF(Qualifikation!I44=TRUE,IF(INDEX(codegem,MATCH(Qualifikation!H44,libgem,0))&gt;=8000,INDEX(codegem,MATCH(Qualifikation!H44,libgem,0)),""),Qualifikation!H44),"")</f>
        <v/>
      </c>
      <c r="H34" s="26" t="str">
        <f>IF(A34&lt;&gt;"",IF(Qualifikation!Y44=TRUE,INDEX(libcatidinst,MATCH(Qualifikation!P44,libinst,0)),""),"")</f>
        <v/>
      </c>
      <c r="I34" s="26" t="str">
        <f>IF(OR(A34="",ISBLANK(Qualifikation!P44)),"",IF(Qualifikation!Y44=TRUE,INDEX(codeinst,MATCH(Qualifikation!P44,libinst,0)),Qualifikation!P44))</f>
        <v/>
      </c>
      <c r="J34" s="26" t="str">
        <f>IF(OR(A34="",ISBLANK(Qualifikation!Q44)),"",IF(Qualifikation!Z44=TRUE,INDEX(codetform,MATCH(Qualifikation!Q44,libtform,0)),Qualifikation!Q44))</f>
        <v/>
      </c>
      <c r="K34" s="26" t="str">
        <f t="shared" si="0"/>
        <v/>
      </c>
      <c r="L34" s="112" t="str">
        <f>IF(OR(A34="",ISBLANK(Qualifikation!R44)),"",Qualifikation!R44)</f>
        <v/>
      </c>
      <c r="M34" s="56" t="str">
        <f>IF(OR(A34="",ISBLANK(Qualifikation!S44)),"",Qualifikation!S44)</f>
        <v/>
      </c>
      <c r="N34" s="56" t="str">
        <f>IF(OR(A34="",ISBLANK(Qualifikation!T44)),"",IF(Qualifikation!AC44=TRUE,INDEX(coderesult,MATCH(Qualifikation!T44,libresult,0)),Qualifikation!T44))</f>
        <v/>
      </c>
      <c r="O34" s="56" t="str">
        <f>IF(OR(A34="",ISBLANK(Qualifikation!U44),Qualifikation!U44="-"),"",IF(ISNA(MATCH(Qualifikation!U44,libtwolang,0)),Qualifikation!U44,IF(Qualifikation!AC44=TRUE,INDEX(codetwolang,MATCH(Qualifikation!U44,libtwolang,0)),Qualifikation!U44)))</f>
        <v/>
      </c>
      <c r="P34" s="56" t="str">
        <f>IF(OR(A34="",ISBLANK(Qualifikation!V44)),"",Qualifikation!V44)</f>
        <v/>
      </c>
    </row>
    <row r="35" spans="1:16" x14ac:dyDescent="0.2">
      <c r="A35" s="26" t="str">
        <f>IF(Qualifikation!$A45&lt;&gt;"",IF(Qualifikation!C45&lt;&gt;"",IF(Qualifikation!C45="LOC.ID",CONCATENATE("LOC.",Qualifikation!AG$12),Qualifikation!C45),""),"")</f>
        <v/>
      </c>
      <c r="B35" s="57" t="str">
        <f>IF(A35&lt;&gt;"",Qualifikation!J45,"")</f>
        <v/>
      </c>
      <c r="C35" s="26" t="str">
        <f>IF(A35&lt;&gt;"",IF(Qualifikation!E45=TRUE,INDEX(codesex,MATCH(Qualifikation!D45,libsex,0)),Qualifikation!D45),"")</f>
        <v/>
      </c>
      <c r="D35" s="112" t="str">
        <f>IF(OR(A35="",ISBLANK(Qualifikation!F45)),"",Qualifikation!F45)</f>
        <v/>
      </c>
      <c r="E35" s="26" t="str">
        <f>IF(A35&lt;&gt;"",IF(Qualifikation!I45=TRUE,IF(INDEX(codegem,MATCH(Qualifikation!H45,libgem,0))&lt;8000,INDEX(codegem,MATCH(Qualifikation!H45,libgem,0)),""),Qualifikation!H45),"")</f>
        <v/>
      </c>
      <c r="F35" s="26" t="str">
        <f>IF(A35&lt;&gt;"",IF(Qualifikation!I45=TRUE,INDEX(codegemhist,MATCH(Qualifikation!H45,libgem,0)),""),"")</f>
        <v/>
      </c>
      <c r="G35" s="26" t="str">
        <f>IF(A35&lt;&gt;"",IF(Qualifikation!I45=TRUE,IF(INDEX(codegem,MATCH(Qualifikation!H45,libgem,0))&gt;=8000,INDEX(codegem,MATCH(Qualifikation!H45,libgem,0)),""),Qualifikation!H45),"")</f>
        <v/>
      </c>
      <c r="H35" s="26" t="str">
        <f>IF(A35&lt;&gt;"",IF(Qualifikation!Y45=TRUE,INDEX(libcatidinst,MATCH(Qualifikation!P45,libinst,0)),""),"")</f>
        <v/>
      </c>
      <c r="I35" s="26" t="str">
        <f>IF(OR(A35="",ISBLANK(Qualifikation!P45)),"",IF(Qualifikation!Y45=TRUE,INDEX(codeinst,MATCH(Qualifikation!P45,libinst,0)),Qualifikation!P45))</f>
        <v/>
      </c>
      <c r="J35" s="26" t="str">
        <f>IF(OR(A35="",ISBLANK(Qualifikation!Q45)),"",IF(Qualifikation!Z45=TRUE,INDEX(codetform,MATCH(Qualifikation!Q45,libtform,0)),Qualifikation!Q45))</f>
        <v/>
      </c>
      <c r="K35" s="26" t="str">
        <f t="shared" si="0"/>
        <v/>
      </c>
      <c r="L35" s="112" t="str">
        <f>IF(OR(A35="",ISBLANK(Qualifikation!R45)),"",Qualifikation!R45)</f>
        <v/>
      </c>
      <c r="M35" s="56" t="str">
        <f>IF(OR(A35="",ISBLANK(Qualifikation!S45)),"",Qualifikation!S45)</f>
        <v/>
      </c>
      <c r="N35" s="56" t="str">
        <f>IF(OR(A35="",ISBLANK(Qualifikation!T45)),"",IF(Qualifikation!AC45=TRUE,INDEX(coderesult,MATCH(Qualifikation!T45,libresult,0)),Qualifikation!T45))</f>
        <v/>
      </c>
      <c r="O35" s="56" t="str">
        <f>IF(OR(A35="",ISBLANK(Qualifikation!U45),Qualifikation!U45="-"),"",IF(ISNA(MATCH(Qualifikation!U45,libtwolang,0)),Qualifikation!U45,IF(Qualifikation!AC45=TRUE,INDEX(codetwolang,MATCH(Qualifikation!U45,libtwolang,0)),Qualifikation!U45)))</f>
        <v/>
      </c>
      <c r="P35" s="56" t="str">
        <f>IF(OR(A35="",ISBLANK(Qualifikation!V45)),"",Qualifikation!V45)</f>
        <v/>
      </c>
    </row>
    <row r="36" spans="1:16" x14ac:dyDescent="0.2">
      <c r="A36" s="26" t="str">
        <f>IF(Qualifikation!$A46&lt;&gt;"",IF(Qualifikation!C46&lt;&gt;"",IF(Qualifikation!C46="LOC.ID",CONCATENATE("LOC.",Qualifikation!AG$12),Qualifikation!C46),""),"")</f>
        <v/>
      </c>
      <c r="B36" s="57" t="str">
        <f>IF(A36&lt;&gt;"",Qualifikation!J46,"")</f>
        <v/>
      </c>
      <c r="C36" s="26" t="str">
        <f>IF(A36&lt;&gt;"",IF(Qualifikation!E46=TRUE,INDEX(codesex,MATCH(Qualifikation!D46,libsex,0)),Qualifikation!D46),"")</f>
        <v/>
      </c>
      <c r="D36" s="112" t="str">
        <f>IF(OR(A36="",ISBLANK(Qualifikation!F46)),"",Qualifikation!F46)</f>
        <v/>
      </c>
      <c r="E36" s="26" t="str">
        <f>IF(A36&lt;&gt;"",IF(Qualifikation!I46=TRUE,IF(INDEX(codegem,MATCH(Qualifikation!H46,libgem,0))&lt;8000,INDEX(codegem,MATCH(Qualifikation!H46,libgem,0)),""),Qualifikation!H46),"")</f>
        <v/>
      </c>
      <c r="F36" s="26" t="str">
        <f>IF(A36&lt;&gt;"",IF(Qualifikation!I46=TRUE,INDEX(codegemhist,MATCH(Qualifikation!H46,libgem,0)),""),"")</f>
        <v/>
      </c>
      <c r="G36" s="26" t="str">
        <f>IF(A36&lt;&gt;"",IF(Qualifikation!I46=TRUE,IF(INDEX(codegem,MATCH(Qualifikation!H46,libgem,0))&gt;=8000,INDEX(codegem,MATCH(Qualifikation!H46,libgem,0)),""),Qualifikation!H46),"")</f>
        <v/>
      </c>
      <c r="H36" s="26" t="str">
        <f>IF(A36&lt;&gt;"",IF(Qualifikation!Y46=TRUE,INDEX(libcatidinst,MATCH(Qualifikation!P46,libinst,0)),""),"")</f>
        <v/>
      </c>
      <c r="I36" s="26" t="str">
        <f>IF(OR(A36="",ISBLANK(Qualifikation!P46)),"",IF(Qualifikation!Y46=TRUE,INDEX(codeinst,MATCH(Qualifikation!P46,libinst,0)),Qualifikation!P46))</f>
        <v/>
      </c>
      <c r="J36" s="26" t="str">
        <f>IF(OR(A36="",ISBLANK(Qualifikation!Q46)),"",IF(Qualifikation!Z46=TRUE,INDEX(codetform,MATCH(Qualifikation!Q46,libtform,0)),Qualifikation!Q46))</f>
        <v/>
      </c>
      <c r="K36" s="26" t="str">
        <f t="shared" si="0"/>
        <v/>
      </c>
      <c r="L36" s="112" t="str">
        <f>IF(OR(A36="",ISBLANK(Qualifikation!R46)),"",Qualifikation!R46)</f>
        <v/>
      </c>
      <c r="M36" s="56" t="str">
        <f>IF(OR(A36="",ISBLANK(Qualifikation!S46)),"",Qualifikation!S46)</f>
        <v/>
      </c>
      <c r="N36" s="56" t="str">
        <f>IF(OR(A36="",ISBLANK(Qualifikation!T46)),"",IF(Qualifikation!AC46=TRUE,INDEX(coderesult,MATCH(Qualifikation!T46,libresult,0)),Qualifikation!T46))</f>
        <v/>
      </c>
      <c r="O36" s="56" t="str">
        <f>IF(OR(A36="",ISBLANK(Qualifikation!U46),Qualifikation!U46="-"),"",IF(ISNA(MATCH(Qualifikation!U46,libtwolang,0)),Qualifikation!U46,IF(Qualifikation!AC46=TRUE,INDEX(codetwolang,MATCH(Qualifikation!U46,libtwolang,0)),Qualifikation!U46)))</f>
        <v/>
      </c>
      <c r="P36" s="56" t="str">
        <f>IF(OR(A36="",ISBLANK(Qualifikation!V46)),"",Qualifikation!V46)</f>
        <v/>
      </c>
    </row>
    <row r="37" spans="1:16" x14ac:dyDescent="0.2">
      <c r="A37" s="26" t="str">
        <f>IF(Qualifikation!$A47&lt;&gt;"",IF(Qualifikation!C47&lt;&gt;"",IF(Qualifikation!C47="LOC.ID",CONCATENATE("LOC.",Qualifikation!AG$12),Qualifikation!C47),""),"")</f>
        <v/>
      </c>
      <c r="B37" s="57" t="str">
        <f>IF(A37&lt;&gt;"",Qualifikation!J47,"")</f>
        <v/>
      </c>
      <c r="C37" s="26" t="str">
        <f>IF(A37&lt;&gt;"",IF(Qualifikation!E47=TRUE,INDEX(codesex,MATCH(Qualifikation!D47,libsex,0)),Qualifikation!D47),"")</f>
        <v/>
      </c>
      <c r="D37" s="112" t="str">
        <f>IF(OR(A37="",ISBLANK(Qualifikation!F47)),"",Qualifikation!F47)</f>
        <v/>
      </c>
      <c r="E37" s="26" t="str">
        <f>IF(A37&lt;&gt;"",IF(Qualifikation!I47=TRUE,IF(INDEX(codegem,MATCH(Qualifikation!H47,libgem,0))&lt;8000,INDEX(codegem,MATCH(Qualifikation!H47,libgem,0)),""),Qualifikation!H47),"")</f>
        <v/>
      </c>
      <c r="F37" s="26" t="str">
        <f>IF(A37&lt;&gt;"",IF(Qualifikation!I47=TRUE,INDEX(codegemhist,MATCH(Qualifikation!H47,libgem,0)),""),"")</f>
        <v/>
      </c>
      <c r="G37" s="26" t="str">
        <f>IF(A37&lt;&gt;"",IF(Qualifikation!I47=TRUE,IF(INDEX(codegem,MATCH(Qualifikation!H47,libgem,0))&gt;=8000,INDEX(codegem,MATCH(Qualifikation!H47,libgem,0)),""),Qualifikation!H47),"")</f>
        <v/>
      </c>
      <c r="H37" s="26" t="str">
        <f>IF(A37&lt;&gt;"",IF(Qualifikation!Y47=TRUE,INDEX(libcatidinst,MATCH(Qualifikation!P47,libinst,0)),""),"")</f>
        <v/>
      </c>
      <c r="I37" s="26" t="str">
        <f>IF(OR(A37="",ISBLANK(Qualifikation!P47)),"",IF(Qualifikation!Y47=TRUE,INDEX(codeinst,MATCH(Qualifikation!P47,libinst,0)),Qualifikation!P47))</f>
        <v/>
      </c>
      <c r="J37" s="26" t="str">
        <f>IF(OR(A37="",ISBLANK(Qualifikation!Q47)),"",IF(Qualifikation!Z47=TRUE,INDEX(codetform,MATCH(Qualifikation!Q47,libtform,0)),Qualifikation!Q47))</f>
        <v/>
      </c>
      <c r="K37" s="26" t="str">
        <f t="shared" si="0"/>
        <v/>
      </c>
      <c r="L37" s="112" t="str">
        <f>IF(OR(A37="",ISBLANK(Qualifikation!R47)),"",Qualifikation!R47)</f>
        <v/>
      </c>
      <c r="M37" s="56" t="str">
        <f>IF(OR(A37="",ISBLANK(Qualifikation!S47)),"",Qualifikation!S47)</f>
        <v/>
      </c>
      <c r="N37" s="56" t="str">
        <f>IF(OR(A37="",ISBLANK(Qualifikation!T47)),"",IF(Qualifikation!AC47=TRUE,INDEX(coderesult,MATCH(Qualifikation!T47,libresult,0)),Qualifikation!T47))</f>
        <v/>
      </c>
      <c r="O37" s="56" t="str">
        <f>IF(OR(A37="",ISBLANK(Qualifikation!U47),Qualifikation!U47="-"),"",IF(ISNA(MATCH(Qualifikation!U47,libtwolang,0)),Qualifikation!U47,IF(Qualifikation!AC47=TRUE,INDEX(codetwolang,MATCH(Qualifikation!U47,libtwolang,0)),Qualifikation!U47)))</f>
        <v/>
      </c>
      <c r="P37" s="56" t="str">
        <f>IF(OR(A37="",ISBLANK(Qualifikation!V47)),"",Qualifikation!V47)</f>
        <v/>
      </c>
    </row>
    <row r="38" spans="1:16" x14ac:dyDescent="0.2">
      <c r="A38" s="26" t="str">
        <f>IF(Qualifikation!$A48&lt;&gt;"",IF(Qualifikation!C48&lt;&gt;"",IF(Qualifikation!C48="LOC.ID",CONCATENATE("LOC.",Qualifikation!AG$12),Qualifikation!C48),""),"")</f>
        <v/>
      </c>
      <c r="B38" s="57" t="str">
        <f>IF(A38&lt;&gt;"",Qualifikation!J48,"")</f>
        <v/>
      </c>
      <c r="C38" s="26" t="str">
        <f>IF(A38&lt;&gt;"",IF(Qualifikation!E48=TRUE,INDEX(codesex,MATCH(Qualifikation!D48,libsex,0)),Qualifikation!D48),"")</f>
        <v/>
      </c>
      <c r="D38" s="112" t="str">
        <f>IF(OR(A38="",ISBLANK(Qualifikation!F48)),"",Qualifikation!F48)</f>
        <v/>
      </c>
      <c r="E38" s="26" t="str">
        <f>IF(A38&lt;&gt;"",IF(Qualifikation!I48=TRUE,IF(INDEX(codegem,MATCH(Qualifikation!H48,libgem,0))&lt;8000,INDEX(codegem,MATCH(Qualifikation!H48,libgem,0)),""),Qualifikation!H48),"")</f>
        <v/>
      </c>
      <c r="F38" s="26" t="str">
        <f>IF(A38&lt;&gt;"",IF(Qualifikation!I48=TRUE,INDEX(codegemhist,MATCH(Qualifikation!H48,libgem,0)),""),"")</f>
        <v/>
      </c>
      <c r="G38" s="26" t="str">
        <f>IF(A38&lt;&gt;"",IF(Qualifikation!I48=TRUE,IF(INDEX(codegem,MATCH(Qualifikation!H48,libgem,0))&gt;=8000,INDEX(codegem,MATCH(Qualifikation!H48,libgem,0)),""),Qualifikation!H48),"")</f>
        <v/>
      </c>
      <c r="H38" s="26" t="str">
        <f>IF(A38&lt;&gt;"",IF(Qualifikation!Y48=TRUE,INDEX(libcatidinst,MATCH(Qualifikation!P48,libinst,0)),""),"")</f>
        <v/>
      </c>
      <c r="I38" s="26" t="str">
        <f>IF(OR(A38="",ISBLANK(Qualifikation!P48)),"",IF(Qualifikation!Y48=TRUE,INDEX(codeinst,MATCH(Qualifikation!P48,libinst,0)),Qualifikation!P48))</f>
        <v/>
      </c>
      <c r="J38" s="26" t="str">
        <f>IF(OR(A38="",ISBLANK(Qualifikation!Q48)),"",IF(Qualifikation!Z48=TRUE,INDEX(codetform,MATCH(Qualifikation!Q48,libtform,0)),Qualifikation!Q48))</f>
        <v/>
      </c>
      <c r="K38" s="26" t="str">
        <f t="shared" si="0"/>
        <v/>
      </c>
      <c r="L38" s="112" t="str">
        <f>IF(OR(A38="",ISBLANK(Qualifikation!R48)),"",Qualifikation!R48)</f>
        <v/>
      </c>
      <c r="M38" s="56" t="str">
        <f>IF(OR(A38="",ISBLANK(Qualifikation!S48)),"",Qualifikation!S48)</f>
        <v/>
      </c>
      <c r="N38" s="56" t="str">
        <f>IF(OR(A38="",ISBLANK(Qualifikation!T48)),"",IF(Qualifikation!AC48=TRUE,INDEX(coderesult,MATCH(Qualifikation!T48,libresult,0)),Qualifikation!T48))</f>
        <v/>
      </c>
      <c r="O38" s="56" t="str">
        <f>IF(OR(A38="",ISBLANK(Qualifikation!U48),Qualifikation!U48="-"),"",IF(ISNA(MATCH(Qualifikation!U48,libtwolang,0)),Qualifikation!U48,IF(Qualifikation!AC48=TRUE,INDEX(codetwolang,MATCH(Qualifikation!U48,libtwolang,0)),Qualifikation!U48)))</f>
        <v/>
      </c>
      <c r="P38" s="56" t="str">
        <f>IF(OR(A38="",ISBLANK(Qualifikation!V48)),"",Qualifikation!V48)</f>
        <v/>
      </c>
    </row>
    <row r="39" spans="1:16" x14ac:dyDescent="0.2">
      <c r="A39" s="26" t="str">
        <f>IF(Qualifikation!$A49&lt;&gt;"",IF(Qualifikation!C49&lt;&gt;"",IF(Qualifikation!C49="LOC.ID",CONCATENATE("LOC.",Qualifikation!AG$12),Qualifikation!C49),""),"")</f>
        <v/>
      </c>
      <c r="B39" s="57" t="str">
        <f>IF(A39&lt;&gt;"",Qualifikation!J49,"")</f>
        <v/>
      </c>
      <c r="C39" s="26" t="str">
        <f>IF(A39&lt;&gt;"",IF(Qualifikation!E49=TRUE,INDEX(codesex,MATCH(Qualifikation!D49,libsex,0)),Qualifikation!D49),"")</f>
        <v/>
      </c>
      <c r="D39" s="112" t="str">
        <f>IF(OR(A39="",ISBLANK(Qualifikation!F49)),"",Qualifikation!F49)</f>
        <v/>
      </c>
      <c r="E39" s="26" t="str">
        <f>IF(A39&lt;&gt;"",IF(Qualifikation!I49=TRUE,IF(INDEX(codegem,MATCH(Qualifikation!H49,libgem,0))&lt;8000,INDEX(codegem,MATCH(Qualifikation!H49,libgem,0)),""),Qualifikation!H49),"")</f>
        <v/>
      </c>
      <c r="F39" s="26" t="str">
        <f>IF(A39&lt;&gt;"",IF(Qualifikation!I49=TRUE,INDEX(codegemhist,MATCH(Qualifikation!H49,libgem,0)),""),"")</f>
        <v/>
      </c>
      <c r="G39" s="26" t="str">
        <f>IF(A39&lt;&gt;"",IF(Qualifikation!I49=TRUE,IF(INDEX(codegem,MATCH(Qualifikation!H49,libgem,0))&gt;=8000,INDEX(codegem,MATCH(Qualifikation!H49,libgem,0)),""),Qualifikation!H49),"")</f>
        <v/>
      </c>
      <c r="H39" s="26" t="str">
        <f>IF(A39&lt;&gt;"",IF(Qualifikation!Y49=TRUE,INDEX(libcatidinst,MATCH(Qualifikation!P49,libinst,0)),""),"")</f>
        <v/>
      </c>
      <c r="I39" s="26" t="str">
        <f>IF(OR(A39="",ISBLANK(Qualifikation!P49)),"",IF(Qualifikation!Y49=TRUE,INDEX(codeinst,MATCH(Qualifikation!P49,libinst,0)),Qualifikation!P49))</f>
        <v/>
      </c>
      <c r="J39" s="26" t="str">
        <f>IF(OR(A39="",ISBLANK(Qualifikation!Q49)),"",IF(Qualifikation!Z49=TRUE,INDEX(codetform,MATCH(Qualifikation!Q49,libtform,0)),Qualifikation!Q49))</f>
        <v/>
      </c>
      <c r="K39" s="26" t="str">
        <f t="shared" si="0"/>
        <v/>
      </c>
      <c r="L39" s="112" t="str">
        <f>IF(OR(A39="",ISBLANK(Qualifikation!R49)),"",Qualifikation!R49)</f>
        <v/>
      </c>
      <c r="M39" s="56" t="str">
        <f>IF(OR(A39="",ISBLANK(Qualifikation!S49)),"",Qualifikation!S49)</f>
        <v/>
      </c>
      <c r="N39" s="56" t="str">
        <f>IF(OR(A39="",ISBLANK(Qualifikation!T49)),"",IF(Qualifikation!AC49=TRUE,INDEX(coderesult,MATCH(Qualifikation!T49,libresult,0)),Qualifikation!T49))</f>
        <v/>
      </c>
      <c r="O39" s="56" t="str">
        <f>IF(OR(A39="",ISBLANK(Qualifikation!U49),Qualifikation!U49="-"),"",IF(ISNA(MATCH(Qualifikation!U49,libtwolang,0)),Qualifikation!U49,IF(Qualifikation!AC49=TRUE,INDEX(codetwolang,MATCH(Qualifikation!U49,libtwolang,0)),Qualifikation!U49)))</f>
        <v/>
      </c>
      <c r="P39" s="56" t="str">
        <f>IF(OR(A39="",ISBLANK(Qualifikation!V49)),"",Qualifikation!V49)</f>
        <v/>
      </c>
    </row>
    <row r="40" spans="1:16" x14ac:dyDescent="0.2">
      <c r="A40" s="26" t="str">
        <f>IF(Qualifikation!$A50&lt;&gt;"",IF(Qualifikation!C50&lt;&gt;"",IF(Qualifikation!C50="LOC.ID",CONCATENATE("LOC.",Qualifikation!AG$12),Qualifikation!C50),""),"")</f>
        <v/>
      </c>
      <c r="B40" s="57" t="str">
        <f>IF(A40&lt;&gt;"",Qualifikation!J50,"")</f>
        <v/>
      </c>
      <c r="C40" s="26" t="str">
        <f>IF(A40&lt;&gt;"",IF(Qualifikation!E50=TRUE,INDEX(codesex,MATCH(Qualifikation!D50,libsex,0)),Qualifikation!D50),"")</f>
        <v/>
      </c>
      <c r="D40" s="112" t="str">
        <f>IF(OR(A40="",ISBLANK(Qualifikation!F50)),"",Qualifikation!F50)</f>
        <v/>
      </c>
      <c r="E40" s="26" t="str">
        <f>IF(A40&lt;&gt;"",IF(Qualifikation!I50=TRUE,IF(INDEX(codegem,MATCH(Qualifikation!H50,libgem,0))&lt;8000,INDEX(codegem,MATCH(Qualifikation!H50,libgem,0)),""),Qualifikation!H50),"")</f>
        <v/>
      </c>
      <c r="F40" s="26" t="str">
        <f>IF(A40&lt;&gt;"",IF(Qualifikation!I50=TRUE,INDEX(codegemhist,MATCH(Qualifikation!H50,libgem,0)),""),"")</f>
        <v/>
      </c>
      <c r="G40" s="26" t="str">
        <f>IF(A40&lt;&gt;"",IF(Qualifikation!I50=TRUE,IF(INDEX(codegem,MATCH(Qualifikation!H50,libgem,0))&gt;=8000,INDEX(codegem,MATCH(Qualifikation!H50,libgem,0)),""),Qualifikation!H50),"")</f>
        <v/>
      </c>
      <c r="H40" s="26" t="str">
        <f>IF(A40&lt;&gt;"",IF(Qualifikation!Y50=TRUE,INDEX(libcatidinst,MATCH(Qualifikation!P50,libinst,0)),""),"")</f>
        <v/>
      </c>
      <c r="I40" s="26" t="str">
        <f>IF(OR(A40="",ISBLANK(Qualifikation!P50)),"",IF(Qualifikation!Y50=TRUE,INDEX(codeinst,MATCH(Qualifikation!P50,libinst,0)),Qualifikation!P50))</f>
        <v/>
      </c>
      <c r="J40" s="26" t="str">
        <f>IF(OR(A40="",ISBLANK(Qualifikation!Q50)),"",IF(Qualifikation!Z50=TRUE,INDEX(codetform,MATCH(Qualifikation!Q50,libtform,0)),Qualifikation!Q50))</f>
        <v/>
      </c>
      <c r="K40" s="26" t="str">
        <f t="shared" si="0"/>
        <v/>
      </c>
      <c r="L40" s="112" t="str">
        <f>IF(OR(A40="",ISBLANK(Qualifikation!R50)),"",Qualifikation!R50)</f>
        <v/>
      </c>
      <c r="M40" s="56" t="str">
        <f>IF(OR(A40="",ISBLANK(Qualifikation!S50)),"",Qualifikation!S50)</f>
        <v/>
      </c>
      <c r="N40" s="56" t="str">
        <f>IF(OR(A40="",ISBLANK(Qualifikation!T50)),"",IF(Qualifikation!AC50=TRUE,INDEX(coderesult,MATCH(Qualifikation!T50,libresult,0)),Qualifikation!T50))</f>
        <v/>
      </c>
      <c r="O40" s="56" t="str">
        <f>IF(OR(A40="",ISBLANK(Qualifikation!U50),Qualifikation!U50="-"),"",IF(ISNA(MATCH(Qualifikation!U50,libtwolang,0)),Qualifikation!U50,IF(Qualifikation!AC50=TRUE,INDEX(codetwolang,MATCH(Qualifikation!U50,libtwolang,0)),Qualifikation!U50)))</f>
        <v/>
      </c>
      <c r="P40" s="56" t="str">
        <f>IF(OR(A40="",ISBLANK(Qualifikation!V50)),"",Qualifikation!V50)</f>
        <v/>
      </c>
    </row>
    <row r="41" spans="1:16" x14ac:dyDescent="0.2">
      <c r="A41" s="26" t="str">
        <f>IF(Qualifikation!$A51&lt;&gt;"",IF(Qualifikation!C51&lt;&gt;"",IF(Qualifikation!C51="LOC.ID",CONCATENATE("LOC.",Qualifikation!AG$12),Qualifikation!C51),""),"")</f>
        <v/>
      </c>
      <c r="B41" s="57" t="str">
        <f>IF(A41&lt;&gt;"",Qualifikation!J51,"")</f>
        <v/>
      </c>
      <c r="C41" s="26" t="str">
        <f>IF(A41&lt;&gt;"",IF(Qualifikation!E51=TRUE,INDEX(codesex,MATCH(Qualifikation!D51,libsex,0)),Qualifikation!D51),"")</f>
        <v/>
      </c>
      <c r="D41" s="112" t="str">
        <f>IF(OR(A41="",ISBLANK(Qualifikation!F51)),"",Qualifikation!F51)</f>
        <v/>
      </c>
      <c r="E41" s="26" t="str">
        <f>IF(A41&lt;&gt;"",IF(Qualifikation!I51=TRUE,IF(INDEX(codegem,MATCH(Qualifikation!H51,libgem,0))&lt;8000,INDEX(codegem,MATCH(Qualifikation!H51,libgem,0)),""),Qualifikation!H51),"")</f>
        <v/>
      </c>
      <c r="F41" s="26" t="str">
        <f>IF(A41&lt;&gt;"",IF(Qualifikation!I51=TRUE,INDEX(codegemhist,MATCH(Qualifikation!H51,libgem,0)),""),"")</f>
        <v/>
      </c>
      <c r="G41" s="26" t="str">
        <f>IF(A41&lt;&gt;"",IF(Qualifikation!I51=TRUE,IF(INDEX(codegem,MATCH(Qualifikation!H51,libgem,0))&gt;=8000,INDEX(codegem,MATCH(Qualifikation!H51,libgem,0)),""),Qualifikation!H51),"")</f>
        <v/>
      </c>
      <c r="H41" s="26" t="str">
        <f>IF(A41&lt;&gt;"",IF(Qualifikation!Y51=TRUE,INDEX(libcatidinst,MATCH(Qualifikation!P51,libinst,0)),""),"")</f>
        <v/>
      </c>
      <c r="I41" s="26" t="str">
        <f>IF(OR(A41="",ISBLANK(Qualifikation!P51)),"",IF(Qualifikation!Y51=TRUE,INDEX(codeinst,MATCH(Qualifikation!P51,libinst,0)),Qualifikation!P51))</f>
        <v/>
      </c>
      <c r="J41" s="26" t="str">
        <f>IF(OR(A41="",ISBLANK(Qualifikation!Q51)),"",IF(Qualifikation!Z51=TRUE,INDEX(codetform,MATCH(Qualifikation!Q51,libtform,0)),Qualifikation!Q51))</f>
        <v/>
      </c>
      <c r="K41" s="26" t="str">
        <f t="shared" si="0"/>
        <v/>
      </c>
      <c r="L41" s="112" t="str">
        <f>IF(OR(A41="",ISBLANK(Qualifikation!R51)),"",Qualifikation!R51)</f>
        <v/>
      </c>
      <c r="M41" s="56" t="str">
        <f>IF(OR(A41="",ISBLANK(Qualifikation!S51)),"",Qualifikation!S51)</f>
        <v/>
      </c>
      <c r="N41" s="56" t="str">
        <f>IF(OR(A41="",ISBLANK(Qualifikation!T51)),"",IF(Qualifikation!AC51=TRUE,INDEX(coderesult,MATCH(Qualifikation!T51,libresult,0)),Qualifikation!T51))</f>
        <v/>
      </c>
      <c r="O41" s="56" t="str">
        <f>IF(OR(A41="",ISBLANK(Qualifikation!U51),Qualifikation!U51="-"),"",IF(ISNA(MATCH(Qualifikation!U51,libtwolang,0)),Qualifikation!U51,IF(Qualifikation!AC51=TRUE,INDEX(codetwolang,MATCH(Qualifikation!U51,libtwolang,0)),Qualifikation!U51)))</f>
        <v/>
      </c>
      <c r="P41" s="56" t="str">
        <f>IF(OR(A41="",ISBLANK(Qualifikation!V51)),"",Qualifikation!V51)</f>
        <v/>
      </c>
    </row>
    <row r="42" spans="1:16" x14ac:dyDescent="0.2">
      <c r="A42" s="26" t="str">
        <f>IF(Qualifikation!$A52&lt;&gt;"",IF(Qualifikation!C52&lt;&gt;"",IF(Qualifikation!C52="LOC.ID",CONCATENATE("LOC.",Qualifikation!AG$12),Qualifikation!C52),""),"")</f>
        <v/>
      </c>
      <c r="B42" s="57" t="str">
        <f>IF(A42&lt;&gt;"",Qualifikation!J52,"")</f>
        <v/>
      </c>
      <c r="C42" s="26" t="str">
        <f>IF(A42&lt;&gt;"",IF(Qualifikation!E52=TRUE,INDEX(codesex,MATCH(Qualifikation!D52,libsex,0)),Qualifikation!D52),"")</f>
        <v/>
      </c>
      <c r="D42" s="112" t="str">
        <f>IF(OR(A42="",ISBLANK(Qualifikation!F52)),"",Qualifikation!F52)</f>
        <v/>
      </c>
      <c r="E42" s="26" t="str">
        <f>IF(A42&lt;&gt;"",IF(Qualifikation!I52=TRUE,IF(INDEX(codegem,MATCH(Qualifikation!H52,libgem,0))&lt;8000,INDEX(codegem,MATCH(Qualifikation!H52,libgem,0)),""),Qualifikation!H52),"")</f>
        <v/>
      </c>
      <c r="F42" s="26" t="str">
        <f>IF(A42&lt;&gt;"",IF(Qualifikation!I52=TRUE,INDEX(codegemhist,MATCH(Qualifikation!H52,libgem,0)),""),"")</f>
        <v/>
      </c>
      <c r="G42" s="26" t="str">
        <f>IF(A42&lt;&gt;"",IF(Qualifikation!I52=TRUE,IF(INDEX(codegem,MATCH(Qualifikation!H52,libgem,0))&gt;=8000,INDEX(codegem,MATCH(Qualifikation!H52,libgem,0)),""),Qualifikation!H52),"")</f>
        <v/>
      </c>
      <c r="H42" s="26" t="str">
        <f>IF(A42&lt;&gt;"",IF(Qualifikation!Y52=TRUE,INDEX(libcatidinst,MATCH(Qualifikation!P52,libinst,0)),""),"")</f>
        <v/>
      </c>
      <c r="I42" s="26" t="str">
        <f>IF(OR(A42="",ISBLANK(Qualifikation!P52)),"",IF(Qualifikation!Y52=TRUE,INDEX(codeinst,MATCH(Qualifikation!P52,libinst,0)),Qualifikation!P52))</f>
        <v/>
      </c>
      <c r="J42" s="26" t="str">
        <f>IF(OR(A42="",ISBLANK(Qualifikation!Q52)),"",IF(Qualifikation!Z52=TRUE,INDEX(codetform,MATCH(Qualifikation!Q52,libtform,0)),Qualifikation!Q52))</f>
        <v/>
      </c>
      <c r="K42" s="26" t="str">
        <f t="shared" si="0"/>
        <v/>
      </c>
      <c r="L42" s="112" t="str">
        <f>IF(OR(A42="",ISBLANK(Qualifikation!R52)),"",Qualifikation!R52)</f>
        <v/>
      </c>
      <c r="M42" s="56" t="str">
        <f>IF(OR(A42="",ISBLANK(Qualifikation!S52)),"",Qualifikation!S52)</f>
        <v/>
      </c>
      <c r="N42" s="56" t="str">
        <f>IF(OR(A42="",ISBLANK(Qualifikation!T52)),"",IF(Qualifikation!AC52=TRUE,INDEX(coderesult,MATCH(Qualifikation!T52,libresult,0)),Qualifikation!T52))</f>
        <v/>
      </c>
      <c r="O42" s="56" t="str">
        <f>IF(OR(A42="",ISBLANK(Qualifikation!U52),Qualifikation!U52="-"),"",IF(ISNA(MATCH(Qualifikation!U52,libtwolang,0)),Qualifikation!U52,IF(Qualifikation!AC52=TRUE,INDEX(codetwolang,MATCH(Qualifikation!U52,libtwolang,0)),Qualifikation!U52)))</f>
        <v/>
      </c>
      <c r="P42" s="56" t="str">
        <f>IF(OR(A42="",ISBLANK(Qualifikation!V52)),"",Qualifikation!V52)</f>
        <v/>
      </c>
    </row>
    <row r="43" spans="1:16" x14ac:dyDescent="0.2">
      <c r="A43" s="26" t="str">
        <f>IF(Qualifikation!$A53&lt;&gt;"",IF(Qualifikation!C53&lt;&gt;"",IF(Qualifikation!C53="LOC.ID",CONCATENATE("LOC.",Qualifikation!AG$12),Qualifikation!C53),""),"")</f>
        <v/>
      </c>
      <c r="B43" s="57" t="str">
        <f>IF(A43&lt;&gt;"",Qualifikation!J53,"")</f>
        <v/>
      </c>
      <c r="C43" s="26" t="str">
        <f>IF(A43&lt;&gt;"",IF(Qualifikation!E53=TRUE,INDEX(codesex,MATCH(Qualifikation!D53,libsex,0)),Qualifikation!D53),"")</f>
        <v/>
      </c>
      <c r="D43" s="112" t="str">
        <f>IF(OR(A43="",ISBLANK(Qualifikation!F53)),"",Qualifikation!F53)</f>
        <v/>
      </c>
      <c r="E43" s="26" t="str">
        <f>IF(A43&lt;&gt;"",IF(Qualifikation!I53=TRUE,IF(INDEX(codegem,MATCH(Qualifikation!H53,libgem,0))&lt;8000,INDEX(codegem,MATCH(Qualifikation!H53,libgem,0)),""),Qualifikation!H53),"")</f>
        <v/>
      </c>
      <c r="F43" s="26" t="str">
        <f>IF(A43&lt;&gt;"",IF(Qualifikation!I53=TRUE,INDEX(codegemhist,MATCH(Qualifikation!H53,libgem,0)),""),"")</f>
        <v/>
      </c>
      <c r="G43" s="26" t="str">
        <f>IF(A43&lt;&gt;"",IF(Qualifikation!I53=TRUE,IF(INDEX(codegem,MATCH(Qualifikation!H53,libgem,0))&gt;=8000,INDEX(codegem,MATCH(Qualifikation!H53,libgem,0)),""),Qualifikation!H53),"")</f>
        <v/>
      </c>
      <c r="H43" s="26" t="str">
        <f>IF(A43&lt;&gt;"",IF(Qualifikation!Y53=TRUE,INDEX(libcatidinst,MATCH(Qualifikation!P53,libinst,0)),""),"")</f>
        <v/>
      </c>
      <c r="I43" s="26" t="str">
        <f>IF(OR(A43="",ISBLANK(Qualifikation!P53)),"",IF(Qualifikation!Y53=TRUE,INDEX(codeinst,MATCH(Qualifikation!P53,libinst,0)),Qualifikation!P53))</f>
        <v/>
      </c>
      <c r="J43" s="26" t="str">
        <f>IF(OR(A43="",ISBLANK(Qualifikation!Q53)),"",IF(Qualifikation!Z53=TRUE,INDEX(codetform,MATCH(Qualifikation!Q53,libtform,0)),Qualifikation!Q53))</f>
        <v/>
      </c>
      <c r="K43" s="26" t="str">
        <f t="shared" si="0"/>
        <v/>
      </c>
      <c r="L43" s="112" t="str">
        <f>IF(OR(A43="",ISBLANK(Qualifikation!R53)),"",Qualifikation!R53)</f>
        <v/>
      </c>
      <c r="M43" s="56" t="str">
        <f>IF(OR(A43="",ISBLANK(Qualifikation!S53)),"",Qualifikation!S53)</f>
        <v/>
      </c>
      <c r="N43" s="56" t="str">
        <f>IF(OR(A43="",ISBLANK(Qualifikation!T53)),"",IF(Qualifikation!AC53=TRUE,INDEX(coderesult,MATCH(Qualifikation!T53,libresult,0)),Qualifikation!T53))</f>
        <v/>
      </c>
      <c r="O43" s="56" t="str">
        <f>IF(OR(A43="",ISBLANK(Qualifikation!U53),Qualifikation!U53="-"),"",IF(ISNA(MATCH(Qualifikation!U53,libtwolang,0)),Qualifikation!U53,IF(Qualifikation!AC53=TRUE,INDEX(codetwolang,MATCH(Qualifikation!U53,libtwolang,0)),Qualifikation!U53)))</f>
        <v/>
      </c>
      <c r="P43" s="56" t="str">
        <f>IF(OR(A43="",ISBLANK(Qualifikation!V53)),"",Qualifikation!V53)</f>
        <v/>
      </c>
    </row>
    <row r="44" spans="1:16" x14ac:dyDescent="0.2">
      <c r="A44" s="26" t="str">
        <f>IF(Qualifikation!$A54&lt;&gt;"",IF(Qualifikation!C54&lt;&gt;"",IF(Qualifikation!C54="LOC.ID",CONCATENATE("LOC.",Qualifikation!AG$12),Qualifikation!C54),""),"")</f>
        <v/>
      </c>
      <c r="B44" s="57" t="str">
        <f>IF(A44&lt;&gt;"",Qualifikation!J54,"")</f>
        <v/>
      </c>
      <c r="C44" s="26" t="str">
        <f>IF(A44&lt;&gt;"",IF(Qualifikation!E54=TRUE,INDEX(codesex,MATCH(Qualifikation!D54,libsex,0)),Qualifikation!D54),"")</f>
        <v/>
      </c>
      <c r="D44" s="112" t="str">
        <f>IF(OR(A44="",ISBLANK(Qualifikation!F54)),"",Qualifikation!F54)</f>
        <v/>
      </c>
      <c r="E44" s="26" t="str">
        <f>IF(A44&lt;&gt;"",IF(Qualifikation!I54=TRUE,IF(INDEX(codegem,MATCH(Qualifikation!H54,libgem,0))&lt;8000,INDEX(codegem,MATCH(Qualifikation!H54,libgem,0)),""),Qualifikation!H54),"")</f>
        <v/>
      </c>
      <c r="F44" s="26" t="str">
        <f>IF(A44&lt;&gt;"",IF(Qualifikation!I54=TRUE,INDEX(codegemhist,MATCH(Qualifikation!H54,libgem,0)),""),"")</f>
        <v/>
      </c>
      <c r="G44" s="26" t="str">
        <f>IF(A44&lt;&gt;"",IF(Qualifikation!I54=TRUE,IF(INDEX(codegem,MATCH(Qualifikation!H54,libgem,0))&gt;=8000,INDEX(codegem,MATCH(Qualifikation!H54,libgem,0)),""),Qualifikation!H54),"")</f>
        <v/>
      </c>
      <c r="H44" s="26" t="str">
        <f>IF(A44&lt;&gt;"",IF(Qualifikation!Y54=TRUE,INDEX(libcatidinst,MATCH(Qualifikation!P54,libinst,0)),""),"")</f>
        <v/>
      </c>
      <c r="I44" s="26" t="str">
        <f>IF(OR(A44="",ISBLANK(Qualifikation!P54)),"",IF(Qualifikation!Y54=TRUE,INDEX(codeinst,MATCH(Qualifikation!P54,libinst,0)),Qualifikation!P54))</f>
        <v/>
      </c>
      <c r="J44" s="26" t="str">
        <f>IF(OR(A44="",ISBLANK(Qualifikation!Q54)),"",IF(Qualifikation!Z54=TRUE,INDEX(codetform,MATCH(Qualifikation!Q54,libtform,0)),Qualifikation!Q54))</f>
        <v/>
      </c>
      <c r="K44" s="26" t="str">
        <f t="shared" si="0"/>
        <v/>
      </c>
      <c r="L44" s="112" t="str">
        <f>IF(OR(A44="",ISBLANK(Qualifikation!R54)),"",Qualifikation!R54)</f>
        <v/>
      </c>
      <c r="M44" s="56" t="str">
        <f>IF(OR(A44="",ISBLANK(Qualifikation!S54)),"",Qualifikation!S54)</f>
        <v/>
      </c>
      <c r="N44" s="56" t="str">
        <f>IF(OR(A44="",ISBLANK(Qualifikation!T54)),"",IF(Qualifikation!AC54=TRUE,INDEX(coderesult,MATCH(Qualifikation!T54,libresult,0)),Qualifikation!T54))</f>
        <v/>
      </c>
      <c r="O44" s="56" t="str">
        <f>IF(OR(A44="",ISBLANK(Qualifikation!U54),Qualifikation!U54="-"),"",IF(ISNA(MATCH(Qualifikation!U54,libtwolang,0)),Qualifikation!U54,IF(Qualifikation!AC54=TRUE,INDEX(codetwolang,MATCH(Qualifikation!U54,libtwolang,0)),Qualifikation!U54)))</f>
        <v/>
      </c>
      <c r="P44" s="56" t="str">
        <f>IF(OR(A44="",ISBLANK(Qualifikation!V54)),"",Qualifikation!V54)</f>
        <v/>
      </c>
    </row>
    <row r="45" spans="1:16" x14ac:dyDescent="0.2">
      <c r="A45" s="26" t="str">
        <f>IF(Qualifikation!$A55&lt;&gt;"",IF(Qualifikation!C55&lt;&gt;"",IF(Qualifikation!C55="LOC.ID",CONCATENATE("LOC.",Qualifikation!AG$12),Qualifikation!C55),""),"")</f>
        <v/>
      </c>
      <c r="B45" s="57" t="str">
        <f>IF(A45&lt;&gt;"",Qualifikation!J55,"")</f>
        <v/>
      </c>
      <c r="C45" s="26" t="str">
        <f>IF(A45&lt;&gt;"",IF(Qualifikation!E55=TRUE,INDEX(codesex,MATCH(Qualifikation!D55,libsex,0)),Qualifikation!D55),"")</f>
        <v/>
      </c>
      <c r="D45" s="112" t="str">
        <f>IF(OR(A45="",ISBLANK(Qualifikation!F55)),"",Qualifikation!F55)</f>
        <v/>
      </c>
      <c r="E45" s="26" t="str">
        <f>IF(A45&lt;&gt;"",IF(Qualifikation!I55=TRUE,IF(INDEX(codegem,MATCH(Qualifikation!H55,libgem,0))&lt;8000,INDEX(codegem,MATCH(Qualifikation!H55,libgem,0)),""),Qualifikation!H55),"")</f>
        <v/>
      </c>
      <c r="F45" s="26" t="str">
        <f>IF(A45&lt;&gt;"",IF(Qualifikation!I55=TRUE,INDEX(codegemhist,MATCH(Qualifikation!H55,libgem,0)),""),"")</f>
        <v/>
      </c>
      <c r="G45" s="26" t="str">
        <f>IF(A45&lt;&gt;"",IF(Qualifikation!I55=TRUE,IF(INDEX(codegem,MATCH(Qualifikation!H55,libgem,0))&gt;=8000,INDEX(codegem,MATCH(Qualifikation!H55,libgem,0)),""),Qualifikation!H55),"")</f>
        <v/>
      </c>
      <c r="H45" s="26" t="str">
        <f>IF(A45&lt;&gt;"",IF(Qualifikation!Y55=TRUE,INDEX(libcatidinst,MATCH(Qualifikation!P55,libinst,0)),""),"")</f>
        <v/>
      </c>
      <c r="I45" s="26" t="str">
        <f>IF(OR(A45="",ISBLANK(Qualifikation!P55)),"",IF(Qualifikation!Y55=TRUE,INDEX(codeinst,MATCH(Qualifikation!P55,libinst,0)),Qualifikation!P55))</f>
        <v/>
      </c>
      <c r="J45" s="26" t="str">
        <f>IF(OR(A45="",ISBLANK(Qualifikation!Q55)),"",IF(Qualifikation!Z55=TRUE,INDEX(codetform,MATCH(Qualifikation!Q55,libtform,0)),Qualifikation!Q55))</f>
        <v/>
      </c>
      <c r="K45" s="26" t="str">
        <f t="shared" si="0"/>
        <v/>
      </c>
      <c r="L45" s="112" t="str">
        <f>IF(OR(A45="",ISBLANK(Qualifikation!R55)),"",Qualifikation!R55)</f>
        <v/>
      </c>
      <c r="M45" s="56" t="str">
        <f>IF(OR(A45="",ISBLANK(Qualifikation!S55)),"",Qualifikation!S55)</f>
        <v/>
      </c>
      <c r="N45" s="56" t="str">
        <f>IF(OR(A45="",ISBLANK(Qualifikation!T55)),"",IF(Qualifikation!AC55=TRUE,INDEX(coderesult,MATCH(Qualifikation!T55,libresult,0)),Qualifikation!T55))</f>
        <v/>
      </c>
      <c r="O45" s="56" t="str">
        <f>IF(OR(A45="",ISBLANK(Qualifikation!U55),Qualifikation!U55="-"),"",IF(ISNA(MATCH(Qualifikation!U55,libtwolang,0)),Qualifikation!U55,IF(Qualifikation!AC55=TRUE,INDEX(codetwolang,MATCH(Qualifikation!U55,libtwolang,0)),Qualifikation!U55)))</f>
        <v/>
      </c>
      <c r="P45" s="56" t="str">
        <f>IF(OR(A45="",ISBLANK(Qualifikation!V55)),"",Qualifikation!V55)</f>
        <v/>
      </c>
    </row>
    <row r="46" spans="1:16" x14ac:dyDescent="0.2">
      <c r="A46" s="26" t="str">
        <f>IF(Qualifikation!$A56&lt;&gt;"",IF(Qualifikation!C56&lt;&gt;"",IF(Qualifikation!C56="LOC.ID",CONCATENATE("LOC.",Qualifikation!AG$12),Qualifikation!C56),""),"")</f>
        <v/>
      </c>
      <c r="B46" s="57" t="str">
        <f>IF(A46&lt;&gt;"",Qualifikation!J56,"")</f>
        <v/>
      </c>
      <c r="C46" s="26" t="str">
        <f>IF(A46&lt;&gt;"",IF(Qualifikation!E56=TRUE,INDEX(codesex,MATCH(Qualifikation!D56,libsex,0)),Qualifikation!D56),"")</f>
        <v/>
      </c>
      <c r="D46" s="112" t="str">
        <f>IF(OR(A46="",ISBLANK(Qualifikation!F56)),"",Qualifikation!F56)</f>
        <v/>
      </c>
      <c r="E46" s="26" t="str">
        <f>IF(A46&lt;&gt;"",IF(Qualifikation!I56=TRUE,IF(INDEX(codegem,MATCH(Qualifikation!H56,libgem,0))&lt;8000,INDEX(codegem,MATCH(Qualifikation!H56,libgem,0)),""),Qualifikation!H56),"")</f>
        <v/>
      </c>
      <c r="F46" s="26" t="str">
        <f>IF(A46&lt;&gt;"",IF(Qualifikation!I56=TRUE,INDEX(codegemhist,MATCH(Qualifikation!H56,libgem,0)),""),"")</f>
        <v/>
      </c>
      <c r="G46" s="26" t="str">
        <f>IF(A46&lt;&gt;"",IF(Qualifikation!I56=TRUE,IF(INDEX(codegem,MATCH(Qualifikation!H56,libgem,0))&gt;=8000,INDEX(codegem,MATCH(Qualifikation!H56,libgem,0)),""),Qualifikation!H56),"")</f>
        <v/>
      </c>
      <c r="H46" s="26" t="str">
        <f>IF(A46&lt;&gt;"",IF(Qualifikation!Y56=TRUE,INDEX(libcatidinst,MATCH(Qualifikation!P56,libinst,0)),""),"")</f>
        <v/>
      </c>
      <c r="I46" s="26" t="str">
        <f>IF(OR(A46="",ISBLANK(Qualifikation!P56)),"",IF(Qualifikation!Y56=TRUE,INDEX(codeinst,MATCH(Qualifikation!P56,libinst,0)),Qualifikation!P56))</f>
        <v/>
      </c>
      <c r="J46" s="26" t="str">
        <f>IF(OR(A46="",ISBLANK(Qualifikation!Q56)),"",IF(Qualifikation!Z56=TRUE,INDEX(codetform,MATCH(Qualifikation!Q56,libtform,0)),Qualifikation!Q56))</f>
        <v/>
      </c>
      <c r="K46" s="26" t="str">
        <f t="shared" si="0"/>
        <v/>
      </c>
      <c r="L46" s="112" t="str">
        <f>IF(OR(A46="",ISBLANK(Qualifikation!R56)),"",Qualifikation!R56)</f>
        <v/>
      </c>
      <c r="M46" s="56" t="str">
        <f>IF(OR(A46="",ISBLANK(Qualifikation!S56)),"",Qualifikation!S56)</f>
        <v/>
      </c>
      <c r="N46" s="56" t="str">
        <f>IF(OR(A46="",ISBLANK(Qualifikation!T56)),"",IF(Qualifikation!AC56=TRUE,INDEX(coderesult,MATCH(Qualifikation!T56,libresult,0)),Qualifikation!T56))</f>
        <v/>
      </c>
      <c r="O46" s="56" t="str">
        <f>IF(OR(A46="",ISBLANK(Qualifikation!U56),Qualifikation!U56="-"),"",IF(ISNA(MATCH(Qualifikation!U56,libtwolang,0)),Qualifikation!U56,IF(Qualifikation!AC56=TRUE,INDEX(codetwolang,MATCH(Qualifikation!U56,libtwolang,0)),Qualifikation!U56)))</f>
        <v/>
      </c>
      <c r="P46" s="56" t="str">
        <f>IF(OR(A46="",ISBLANK(Qualifikation!V56)),"",Qualifikation!V56)</f>
        <v/>
      </c>
    </row>
    <row r="47" spans="1:16" x14ac:dyDescent="0.2">
      <c r="A47" s="26" t="str">
        <f>IF(Qualifikation!$A57&lt;&gt;"",IF(Qualifikation!C57&lt;&gt;"",IF(Qualifikation!C57="LOC.ID",CONCATENATE("LOC.",Qualifikation!AG$12),Qualifikation!C57),""),"")</f>
        <v/>
      </c>
      <c r="B47" s="57" t="str">
        <f>IF(A47&lt;&gt;"",Qualifikation!J57,"")</f>
        <v/>
      </c>
      <c r="C47" s="26" t="str">
        <f>IF(A47&lt;&gt;"",IF(Qualifikation!E57=TRUE,INDEX(codesex,MATCH(Qualifikation!D57,libsex,0)),Qualifikation!D57),"")</f>
        <v/>
      </c>
      <c r="D47" s="112" t="str">
        <f>IF(OR(A47="",ISBLANK(Qualifikation!F57)),"",Qualifikation!F57)</f>
        <v/>
      </c>
      <c r="E47" s="26" t="str">
        <f>IF(A47&lt;&gt;"",IF(Qualifikation!I57=TRUE,IF(INDEX(codegem,MATCH(Qualifikation!H57,libgem,0))&lt;8000,INDEX(codegem,MATCH(Qualifikation!H57,libgem,0)),""),Qualifikation!H57),"")</f>
        <v/>
      </c>
      <c r="F47" s="26" t="str">
        <f>IF(A47&lt;&gt;"",IF(Qualifikation!I57=TRUE,INDEX(codegemhist,MATCH(Qualifikation!H57,libgem,0)),""),"")</f>
        <v/>
      </c>
      <c r="G47" s="26" t="str">
        <f>IF(A47&lt;&gt;"",IF(Qualifikation!I57=TRUE,IF(INDEX(codegem,MATCH(Qualifikation!H57,libgem,0))&gt;=8000,INDEX(codegem,MATCH(Qualifikation!H57,libgem,0)),""),Qualifikation!H57),"")</f>
        <v/>
      </c>
      <c r="H47" s="26" t="str">
        <f>IF(A47&lt;&gt;"",IF(Qualifikation!Y57=TRUE,INDEX(libcatidinst,MATCH(Qualifikation!P57,libinst,0)),""),"")</f>
        <v/>
      </c>
      <c r="I47" s="26" t="str">
        <f>IF(OR(A47="",ISBLANK(Qualifikation!P57)),"",IF(Qualifikation!Y57=TRUE,INDEX(codeinst,MATCH(Qualifikation!P57,libinst,0)),Qualifikation!P57))</f>
        <v/>
      </c>
      <c r="J47" s="26" t="str">
        <f>IF(OR(A47="",ISBLANK(Qualifikation!Q57)),"",IF(Qualifikation!Z57=TRUE,INDEX(codetform,MATCH(Qualifikation!Q57,libtform,0)),Qualifikation!Q57))</f>
        <v/>
      </c>
      <c r="K47" s="26" t="str">
        <f t="shared" si="0"/>
        <v/>
      </c>
      <c r="L47" s="112" t="str">
        <f>IF(OR(A47="",ISBLANK(Qualifikation!R57)),"",Qualifikation!R57)</f>
        <v/>
      </c>
      <c r="M47" s="56" t="str">
        <f>IF(OR(A47="",ISBLANK(Qualifikation!S57)),"",Qualifikation!S57)</f>
        <v/>
      </c>
      <c r="N47" s="56" t="str">
        <f>IF(OR(A47="",ISBLANK(Qualifikation!T57)),"",IF(Qualifikation!AC57=TRUE,INDEX(coderesult,MATCH(Qualifikation!T57,libresult,0)),Qualifikation!T57))</f>
        <v/>
      </c>
      <c r="O47" s="56" t="str">
        <f>IF(OR(A47="",ISBLANK(Qualifikation!U57),Qualifikation!U57="-"),"",IF(ISNA(MATCH(Qualifikation!U57,libtwolang,0)),Qualifikation!U57,IF(Qualifikation!AC57=TRUE,INDEX(codetwolang,MATCH(Qualifikation!U57,libtwolang,0)),Qualifikation!U57)))</f>
        <v/>
      </c>
      <c r="P47" s="56" t="str">
        <f>IF(OR(A47="",ISBLANK(Qualifikation!V57)),"",Qualifikation!V57)</f>
        <v/>
      </c>
    </row>
    <row r="48" spans="1:16" x14ac:dyDescent="0.2">
      <c r="A48" s="26" t="str">
        <f>IF(Qualifikation!$A58&lt;&gt;"",IF(Qualifikation!C58&lt;&gt;"",IF(Qualifikation!C58="LOC.ID",CONCATENATE("LOC.",Qualifikation!AG$12),Qualifikation!C58),""),"")</f>
        <v/>
      </c>
      <c r="B48" s="57" t="str">
        <f>IF(A48&lt;&gt;"",Qualifikation!J58,"")</f>
        <v/>
      </c>
      <c r="C48" s="26" t="str">
        <f>IF(A48&lt;&gt;"",IF(Qualifikation!E58=TRUE,INDEX(codesex,MATCH(Qualifikation!D58,libsex,0)),Qualifikation!D58),"")</f>
        <v/>
      </c>
      <c r="D48" s="112" t="str">
        <f>IF(OR(A48="",ISBLANK(Qualifikation!F58)),"",Qualifikation!F58)</f>
        <v/>
      </c>
      <c r="E48" s="26" t="str">
        <f>IF(A48&lt;&gt;"",IF(Qualifikation!I58=TRUE,IF(INDEX(codegem,MATCH(Qualifikation!H58,libgem,0))&lt;8000,INDEX(codegem,MATCH(Qualifikation!H58,libgem,0)),""),Qualifikation!H58),"")</f>
        <v/>
      </c>
      <c r="F48" s="26" t="str">
        <f>IF(A48&lt;&gt;"",IF(Qualifikation!I58=TRUE,INDEX(codegemhist,MATCH(Qualifikation!H58,libgem,0)),""),"")</f>
        <v/>
      </c>
      <c r="G48" s="26" t="str">
        <f>IF(A48&lt;&gt;"",IF(Qualifikation!I58=TRUE,IF(INDEX(codegem,MATCH(Qualifikation!H58,libgem,0))&gt;=8000,INDEX(codegem,MATCH(Qualifikation!H58,libgem,0)),""),Qualifikation!H58),"")</f>
        <v/>
      </c>
      <c r="H48" s="26" t="str">
        <f>IF(A48&lt;&gt;"",IF(Qualifikation!Y58=TRUE,INDEX(libcatidinst,MATCH(Qualifikation!P58,libinst,0)),""),"")</f>
        <v/>
      </c>
      <c r="I48" s="26" t="str">
        <f>IF(OR(A48="",ISBLANK(Qualifikation!P58)),"",IF(Qualifikation!Y58=TRUE,INDEX(codeinst,MATCH(Qualifikation!P58,libinst,0)),Qualifikation!P58))</f>
        <v/>
      </c>
      <c r="J48" s="26" t="str">
        <f>IF(OR(A48="",ISBLANK(Qualifikation!Q58)),"",IF(Qualifikation!Z58=TRUE,INDEX(codetform,MATCH(Qualifikation!Q58,libtform,0)),Qualifikation!Q58))</f>
        <v/>
      </c>
      <c r="K48" s="26" t="str">
        <f t="shared" si="0"/>
        <v/>
      </c>
      <c r="L48" s="112" t="str">
        <f>IF(OR(A48="",ISBLANK(Qualifikation!R58)),"",Qualifikation!R58)</f>
        <v/>
      </c>
      <c r="M48" s="56" t="str">
        <f>IF(OR(A48="",ISBLANK(Qualifikation!S58)),"",Qualifikation!S58)</f>
        <v/>
      </c>
      <c r="N48" s="56" t="str">
        <f>IF(OR(A48="",ISBLANK(Qualifikation!T58)),"",IF(Qualifikation!AC58=TRUE,INDEX(coderesult,MATCH(Qualifikation!T58,libresult,0)),Qualifikation!T58))</f>
        <v/>
      </c>
      <c r="O48" s="56" t="str">
        <f>IF(OR(A48="",ISBLANK(Qualifikation!U58),Qualifikation!U58="-"),"",IF(ISNA(MATCH(Qualifikation!U58,libtwolang,0)),Qualifikation!U58,IF(Qualifikation!AC58=TRUE,INDEX(codetwolang,MATCH(Qualifikation!U58,libtwolang,0)),Qualifikation!U58)))</f>
        <v/>
      </c>
      <c r="P48" s="56" t="str">
        <f>IF(OR(A48="",ISBLANK(Qualifikation!V58)),"",Qualifikation!V58)</f>
        <v/>
      </c>
    </row>
    <row r="49" spans="1:16" x14ac:dyDescent="0.2">
      <c r="A49" s="26" t="str">
        <f>IF(Qualifikation!$A59&lt;&gt;"",IF(Qualifikation!C59&lt;&gt;"",IF(Qualifikation!C59="LOC.ID",CONCATENATE("LOC.",Qualifikation!AG$12),Qualifikation!C59),""),"")</f>
        <v/>
      </c>
      <c r="B49" s="57" t="str">
        <f>IF(A49&lt;&gt;"",Qualifikation!J59,"")</f>
        <v/>
      </c>
      <c r="C49" s="26" t="str">
        <f>IF(A49&lt;&gt;"",IF(Qualifikation!E59=TRUE,INDEX(codesex,MATCH(Qualifikation!D59,libsex,0)),Qualifikation!D59),"")</f>
        <v/>
      </c>
      <c r="D49" s="112" t="str">
        <f>IF(OR(A49="",ISBLANK(Qualifikation!F59)),"",Qualifikation!F59)</f>
        <v/>
      </c>
      <c r="E49" s="26" t="str">
        <f>IF(A49&lt;&gt;"",IF(Qualifikation!I59=TRUE,IF(INDEX(codegem,MATCH(Qualifikation!H59,libgem,0))&lt;8000,INDEX(codegem,MATCH(Qualifikation!H59,libgem,0)),""),Qualifikation!H59),"")</f>
        <v/>
      </c>
      <c r="F49" s="26" t="str">
        <f>IF(A49&lt;&gt;"",IF(Qualifikation!I59=TRUE,INDEX(codegemhist,MATCH(Qualifikation!H59,libgem,0)),""),"")</f>
        <v/>
      </c>
      <c r="G49" s="26" t="str">
        <f>IF(A49&lt;&gt;"",IF(Qualifikation!I59=TRUE,IF(INDEX(codegem,MATCH(Qualifikation!H59,libgem,0))&gt;=8000,INDEX(codegem,MATCH(Qualifikation!H59,libgem,0)),""),Qualifikation!H59),"")</f>
        <v/>
      </c>
      <c r="H49" s="26" t="str">
        <f>IF(A49&lt;&gt;"",IF(Qualifikation!Y59=TRUE,INDEX(libcatidinst,MATCH(Qualifikation!P59,libinst,0)),""),"")</f>
        <v/>
      </c>
      <c r="I49" s="26" t="str">
        <f>IF(OR(A49="",ISBLANK(Qualifikation!P59)),"",IF(Qualifikation!Y59=TRUE,INDEX(codeinst,MATCH(Qualifikation!P59,libinst,0)),Qualifikation!P59))</f>
        <v/>
      </c>
      <c r="J49" s="26" t="str">
        <f>IF(OR(A49="",ISBLANK(Qualifikation!Q59)),"",IF(Qualifikation!Z59=TRUE,INDEX(codetform,MATCH(Qualifikation!Q59,libtform,0)),Qualifikation!Q59))</f>
        <v/>
      </c>
      <c r="K49" s="26" t="str">
        <f t="shared" si="0"/>
        <v/>
      </c>
      <c r="L49" s="112" t="str">
        <f>IF(OR(A49="",ISBLANK(Qualifikation!R59)),"",Qualifikation!R59)</f>
        <v/>
      </c>
      <c r="M49" s="56" t="str">
        <f>IF(OR(A49="",ISBLANK(Qualifikation!S59)),"",Qualifikation!S59)</f>
        <v/>
      </c>
      <c r="N49" s="56" t="str">
        <f>IF(OR(A49="",ISBLANK(Qualifikation!T59)),"",IF(Qualifikation!AC59=TRUE,INDEX(coderesult,MATCH(Qualifikation!T59,libresult,0)),Qualifikation!T59))</f>
        <v/>
      </c>
      <c r="O49" s="56" t="str">
        <f>IF(OR(A49="",ISBLANK(Qualifikation!U59),Qualifikation!U59="-"),"",IF(ISNA(MATCH(Qualifikation!U59,libtwolang,0)),Qualifikation!U59,IF(Qualifikation!AC59=TRUE,INDEX(codetwolang,MATCH(Qualifikation!U59,libtwolang,0)),Qualifikation!U59)))</f>
        <v/>
      </c>
      <c r="P49" s="56" t="str">
        <f>IF(OR(A49="",ISBLANK(Qualifikation!V59)),"",Qualifikation!V59)</f>
        <v/>
      </c>
    </row>
    <row r="50" spans="1:16" x14ac:dyDescent="0.2">
      <c r="A50" s="26" t="str">
        <f>IF(Qualifikation!$A60&lt;&gt;"",IF(Qualifikation!C60&lt;&gt;"",IF(Qualifikation!C60="LOC.ID",CONCATENATE("LOC.",Qualifikation!AG$12),Qualifikation!C60),""),"")</f>
        <v/>
      </c>
      <c r="B50" s="57" t="str">
        <f>IF(A50&lt;&gt;"",Qualifikation!J60,"")</f>
        <v/>
      </c>
      <c r="C50" s="26" t="str">
        <f>IF(A50&lt;&gt;"",IF(Qualifikation!E60=TRUE,INDEX(codesex,MATCH(Qualifikation!D60,libsex,0)),Qualifikation!D60),"")</f>
        <v/>
      </c>
      <c r="D50" s="112" t="str">
        <f>IF(OR(A50="",ISBLANK(Qualifikation!F60)),"",Qualifikation!F60)</f>
        <v/>
      </c>
      <c r="E50" s="26" t="str">
        <f>IF(A50&lt;&gt;"",IF(Qualifikation!I60=TRUE,IF(INDEX(codegem,MATCH(Qualifikation!H60,libgem,0))&lt;8000,INDEX(codegem,MATCH(Qualifikation!H60,libgem,0)),""),Qualifikation!H60),"")</f>
        <v/>
      </c>
      <c r="F50" s="26" t="str">
        <f>IF(A50&lt;&gt;"",IF(Qualifikation!I60=TRUE,INDEX(codegemhist,MATCH(Qualifikation!H60,libgem,0)),""),"")</f>
        <v/>
      </c>
      <c r="G50" s="26" t="str">
        <f>IF(A50&lt;&gt;"",IF(Qualifikation!I60=TRUE,IF(INDEX(codegem,MATCH(Qualifikation!H60,libgem,0))&gt;=8000,INDEX(codegem,MATCH(Qualifikation!H60,libgem,0)),""),Qualifikation!H60),"")</f>
        <v/>
      </c>
      <c r="H50" s="26" t="str">
        <f>IF(A50&lt;&gt;"",IF(Qualifikation!Y60=TRUE,INDEX(libcatidinst,MATCH(Qualifikation!P60,libinst,0)),""),"")</f>
        <v/>
      </c>
      <c r="I50" s="26" t="str">
        <f>IF(OR(A50="",ISBLANK(Qualifikation!P60)),"",IF(Qualifikation!Y60=TRUE,INDEX(codeinst,MATCH(Qualifikation!P60,libinst,0)),Qualifikation!P60))</f>
        <v/>
      </c>
      <c r="J50" s="26" t="str">
        <f>IF(OR(A50="",ISBLANK(Qualifikation!Q60)),"",IF(Qualifikation!Z60=TRUE,INDEX(codetform,MATCH(Qualifikation!Q60,libtform,0)),Qualifikation!Q60))</f>
        <v/>
      </c>
      <c r="K50" s="26" t="str">
        <f t="shared" si="0"/>
        <v/>
      </c>
      <c r="L50" s="112" t="str">
        <f>IF(OR(A50="",ISBLANK(Qualifikation!R60)),"",Qualifikation!R60)</f>
        <v/>
      </c>
      <c r="M50" s="56" t="str">
        <f>IF(OR(A50="",ISBLANK(Qualifikation!S60)),"",Qualifikation!S60)</f>
        <v/>
      </c>
      <c r="N50" s="56" t="str">
        <f>IF(OR(A50="",ISBLANK(Qualifikation!T60)),"",IF(Qualifikation!AC60=TRUE,INDEX(coderesult,MATCH(Qualifikation!T60,libresult,0)),Qualifikation!T60))</f>
        <v/>
      </c>
      <c r="O50" s="56" t="str">
        <f>IF(OR(A50="",ISBLANK(Qualifikation!U60),Qualifikation!U60="-"),"",IF(ISNA(MATCH(Qualifikation!U60,libtwolang,0)),Qualifikation!U60,IF(Qualifikation!AC60=TRUE,INDEX(codetwolang,MATCH(Qualifikation!U60,libtwolang,0)),Qualifikation!U60)))</f>
        <v/>
      </c>
      <c r="P50" s="56" t="str">
        <f>IF(OR(A50="",ISBLANK(Qualifikation!V60)),"",Qualifikation!V60)</f>
        <v/>
      </c>
    </row>
    <row r="51" spans="1:16" x14ac:dyDescent="0.2">
      <c r="A51" s="26" t="str">
        <f>IF(Qualifikation!$A61&lt;&gt;"",IF(Qualifikation!C61&lt;&gt;"",IF(Qualifikation!C61="LOC.ID",CONCATENATE("LOC.",Qualifikation!AG$12),Qualifikation!C61),""),"")</f>
        <v/>
      </c>
      <c r="B51" s="57" t="str">
        <f>IF(A51&lt;&gt;"",Qualifikation!J61,"")</f>
        <v/>
      </c>
      <c r="C51" s="26" t="str">
        <f>IF(A51&lt;&gt;"",IF(Qualifikation!E61=TRUE,INDEX(codesex,MATCH(Qualifikation!D61,libsex,0)),Qualifikation!D61),"")</f>
        <v/>
      </c>
      <c r="D51" s="112" t="str">
        <f>IF(OR(A51="",ISBLANK(Qualifikation!F61)),"",Qualifikation!F61)</f>
        <v/>
      </c>
      <c r="E51" s="26" t="str">
        <f>IF(A51&lt;&gt;"",IF(Qualifikation!I61=TRUE,IF(INDEX(codegem,MATCH(Qualifikation!H61,libgem,0))&lt;8000,INDEX(codegem,MATCH(Qualifikation!H61,libgem,0)),""),Qualifikation!H61),"")</f>
        <v/>
      </c>
      <c r="F51" s="26" t="str">
        <f>IF(A51&lt;&gt;"",IF(Qualifikation!I61=TRUE,INDEX(codegemhist,MATCH(Qualifikation!H61,libgem,0)),""),"")</f>
        <v/>
      </c>
      <c r="G51" s="26" t="str">
        <f>IF(A51&lt;&gt;"",IF(Qualifikation!I61=TRUE,IF(INDEX(codegem,MATCH(Qualifikation!H61,libgem,0))&gt;=8000,INDEX(codegem,MATCH(Qualifikation!H61,libgem,0)),""),Qualifikation!H61),"")</f>
        <v/>
      </c>
      <c r="H51" s="26" t="str">
        <f>IF(A51&lt;&gt;"",IF(Qualifikation!Y61=TRUE,INDEX(libcatidinst,MATCH(Qualifikation!P61,libinst,0)),""),"")</f>
        <v/>
      </c>
      <c r="I51" s="26" t="str">
        <f>IF(OR(A51="",ISBLANK(Qualifikation!P61)),"",IF(Qualifikation!Y61=TRUE,INDEX(codeinst,MATCH(Qualifikation!P61,libinst,0)),Qualifikation!P61))</f>
        <v/>
      </c>
      <c r="J51" s="26" t="str">
        <f>IF(OR(A51="",ISBLANK(Qualifikation!Q61)),"",IF(Qualifikation!Z61=TRUE,INDEX(codetform,MATCH(Qualifikation!Q61,libtform,0)),Qualifikation!Q61))</f>
        <v/>
      </c>
      <c r="K51" s="26" t="str">
        <f t="shared" si="0"/>
        <v/>
      </c>
      <c r="L51" s="112" t="str">
        <f>IF(OR(A51="",ISBLANK(Qualifikation!R61)),"",Qualifikation!R61)</f>
        <v/>
      </c>
      <c r="M51" s="56" t="str">
        <f>IF(OR(A51="",ISBLANK(Qualifikation!S61)),"",Qualifikation!S61)</f>
        <v/>
      </c>
      <c r="N51" s="56" t="str">
        <f>IF(OR(A51="",ISBLANK(Qualifikation!T61)),"",IF(Qualifikation!AC61=TRUE,INDEX(coderesult,MATCH(Qualifikation!T61,libresult,0)),Qualifikation!T61))</f>
        <v/>
      </c>
      <c r="O51" s="56" t="str">
        <f>IF(OR(A51="",ISBLANK(Qualifikation!U61),Qualifikation!U61="-"),"",IF(ISNA(MATCH(Qualifikation!U61,libtwolang,0)),Qualifikation!U61,IF(Qualifikation!AC61=TRUE,INDEX(codetwolang,MATCH(Qualifikation!U61,libtwolang,0)),Qualifikation!U61)))</f>
        <v/>
      </c>
      <c r="P51" s="56" t="str">
        <f>IF(OR(A51="",ISBLANK(Qualifikation!V61)),"",Qualifikation!V61)</f>
        <v/>
      </c>
    </row>
    <row r="52" spans="1:16" x14ac:dyDescent="0.2">
      <c r="A52" s="26" t="str">
        <f>IF(Qualifikation!$A62&lt;&gt;"",IF(Qualifikation!C62&lt;&gt;"",IF(Qualifikation!C62="LOC.ID",CONCATENATE("LOC.",Qualifikation!AG$12),Qualifikation!C62),""),"")</f>
        <v/>
      </c>
      <c r="B52" s="57" t="str">
        <f>IF(A52&lt;&gt;"",Qualifikation!J62,"")</f>
        <v/>
      </c>
      <c r="C52" s="26" t="str">
        <f>IF(A52&lt;&gt;"",IF(Qualifikation!E62=TRUE,INDEX(codesex,MATCH(Qualifikation!D62,libsex,0)),Qualifikation!D62),"")</f>
        <v/>
      </c>
      <c r="D52" s="112" t="str">
        <f>IF(OR(A52="",ISBLANK(Qualifikation!F62)),"",Qualifikation!F62)</f>
        <v/>
      </c>
      <c r="E52" s="26" t="str">
        <f>IF(A52&lt;&gt;"",IF(Qualifikation!I62=TRUE,IF(INDEX(codegem,MATCH(Qualifikation!H62,libgem,0))&lt;8000,INDEX(codegem,MATCH(Qualifikation!H62,libgem,0)),""),Qualifikation!H62),"")</f>
        <v/>
      </c>
      <c r="F52" s="26" t="str">
        <f>IF(A52&lt;&gt;"",IF(Qualifikation!I62=TRUE,INDEX(codegemhist,MATCH(Qualifikation!H62,libgem,0)),""),"")</f>
        <v/>
      </c>
      <c r="G52" s="26" t="str">
        <f>IF(A52&lt;&gt;"",IF(Qualifikation!I62=TRUE,IF(INDEX(codegem,MATCH(Qualifikation!H62,libgem,0))&gt;=8000,INDEX(codegem,MATCH(Qualifikation!H62,libgem,0)),""),Qualifikation!H62),"")</f>
        <v/>
      </c>
      <c r="H52" s="26" t="str">
        <f>IF(A52&lt;&gt;"",IF(Qualifikation!Y62=TRUE,INDEX(libcatidinst,MATCH(Qualifikation!P62,libinst,0)),""),"")</f>
        <v/>
      </c>
      <c r="I52" s="26" t="str">
        <f>IF(OR(A52="",ISBLANK(Qualifikation!P62)),"",IF(Qualifikation!Y62=TRUE,INDEX(codeinst,MATCH(Qualifikation!P62,libinst,0)),Qualifikation!P62))</f>
        <v/>
      </c>
      <c r="J52" s="26" t="str">
        <f>IF(OR(A52="",ISBLANK(Qualifikation!Q62)),"",IF(Qualifikation!Z62=TRUE,INDEX(codetform,MATCH(Qualifikation!Q62,libtform,0)),Qualifikation!Q62))</f>
        <v/>
      </c>
      <c r="K52" s="26" t="str">
        <f t="shared" si="0"/>
        <v/>
      </c>
      <c r="L52" s="112" t="str">
        <f>IF(OR(A52="",ISBLANK(Qualifikation!R62)),"",Qualifikation!R62)</f>
        <v/>
      </c>
      <c r="M52" s="56" t="str">
        <f>IF(OR(A52="",ISBLANK(Qualifikation!S62)),"",Qualifikation!S62)</f>
        <v/>
      </c>
      <c r="N52" s="56" t="str">
        <f>IF(OR(A52="",ISBLANK(Qualifikation!T62)),"",IF(Qualifikation!AC62=TRUE,INDEX(coderesult,MATCH(Qualifikation!T62,libresult,0)),Qualifikation!T62))</f>
        <v/>
      </c>
      <c r="O52" s="56" t="str">
        <f>IF(OR(A52="",ISBLANK(Qualifikation!U62),Qualifikation!U62="-"),"",IF(ISNA(MATCH(Qualifikation!U62,libtwolang,0)),Qualifikation!U62,IF(Qualifikation!AC62=TRUE,INDEX(codetwolang,MATCH(Qualifikation!U62,libtwolang,0)),Qualifikation!U62)))</f>
        <v/>
      </c>
      <c r="P52" s="56" t="str">
        <f>IF(OR(A52="",ISBLANK(Qualifikation!V62)),"",Qualifikation!V62)</f>
        <v/>
      </c>
    </row>
    <row r="53" spans="1:16" x14ac:dyDescent="0.2">
      <c r="A53" s="26" t="str">
        <f>IF(Qualifikation!$A63&lt;&gt;"",IF(Qualifikation!C63&lt;&gt;"",IF(Qualifikation!C63="LOC.ID",CONCATENATE("LOC.",Qualifikation!AG$12),Qualifikation!C63),""),"")</f>
        <v/>
      </c>
      <c r="B53" s="57" t="str">
        <f>IF(A53&lt;&gt;"",Qualifikation!J63,"")</f>
        <v/>
      </c>
      <c r="C53" s="26" t="str">
        <f>IF(A53&lt;&gt;"",IF(Qualifikation!E63=TRUE,INDEX(codesex,MATCH(Qualifikation!D63,libsex,0)),Qualifikation!D63),"")</f>
        <v/>
      </c>
      <c r="D53" s="112" t="str">
        <f>IF(OR(A53="",ISBLANK(Qualifikation!F63)),"",Qualifikation!F63)</f>
        <v/>
      </c>
      <c r="E53" s="26" t="str">
        <f>IF(A53&lt;&gt;"",IF(Qualifikation!I63=TRUE,IF(INDEX(codegem,MATCH(Qualifikation!H63,libgem,0))&lt;8000,INDEX(codegem,MATCH(Qualifikation!H63,libgem,0)),""),Qualifikation!H63),"")</f>
        <v/>
      </c>
      <c r="F53" s="26" t="str">
        <f>IF(A53&lt;&gt;"",IF(Qualifikation!I63=TRUE,INDEX(codegemhist,MATCH(Qualifikation!H63,libgem,0)),""),"")</f>
        <v/>
      </c>
      <c r="G53" s="26" t="str">
        <f>IF(A53&lt;&gt;"",IF(Qualifikation!I63=TRUE,IF(INDEX(codegem,MATCH(Qualifikation!H63,libgem,0))&gt;=8000,INDEX(codegem,MATCH(Qualifikation!H63,libgem,0)),""),Qualifikation!H63),"")</f>
        <v/>
      </c>
      <c r="H53" s="26" t="str">
        <f>IF(A53&lt;&gt;"",IF(Qualifikation!Y63=TRUE,INDEX(libcatidinst,MATCH(Qualifikation!P63,libinst,0)),""),"")</f>
        <v/>
      </c>
      <c r="I53" s="26" t="str">
        <f>IF(OR(A53="",ISBLANK(Qualifikation!P63)),"",IF(Qualifikation!Y63=TRUE,INDEX(codeinst,MATCH(Qualifikation!P63,libinst,0)),Qualifikation!P63))</f>
        <v/>
      </c>
      <c r="J53" s="26" t="str">
        <f>IF(OR(A53="",ISBLANK(Qualifikation!Q63)),"",IF(Qualifikation!Z63=TRUE,INDEX(codetform,MATCH(Qualifikation!Q63,libtform,0)),Qualifikation!Q63))</f>
        <v/>
      </c>
      <c r="K53" s="26" t="str">
        <f t="shared" si="0"/>
        <v/>
      </c>
      <c r="L53" s="112" t="str">
        <f>IF(OR(A53="",ISBLANK(Qualifikation!R63)),"",Qualifikation!R63)</f>
        <v/>
      </c>
      <c r="M53" s="56" t="str">
        <f>IF(OR(A53="",ISBLANK(Qualifikation!S63)),"",Qualifikation!S63)</f>
        <v/>
      </c>
      <c r="N53" s="56" t="str">
        <f>IF(OR(A53="",ISBLANK(Qualifikation!T63)),"",IF(Qualifikation!AC63=TRUE,INDEX(coderesult,MATCH(Qualifikation!T63,libresult,0)),Qualifikation!T63))</f>
        <v/>
      </c>
      <c r="O53" s="56" t="str">
        <f>IF(OR(A53="",ISBLANK(Qualifikation!U63),Qualifikation!U63="-"),"",IF(ISNA(MATCH(Qualifikation!U63,libtwolang,0)),Qualifikation!U63,IF(Qualifikation!AC63=TRUE,INDEX(codetwolang,MATCH(Qualifikation!U63,libtwolang,0)),Qualifikation!U63)))</f>
        <v/>
      </c>
      <c r="P53" s="56" t="str">
        <f>IF(OR(A53="",ISBLANK(Qualifikation!V63)),"",Qualifikation!V63)</f>
        <v/>
      </c>
    </row>
    <row r="54" spans="1:16" x14ac:dyDescent="0.2">
      <c r="A54" s="26" t="str">
        <f>IF(Qualifikation!$A64&lt;&gt;"",IF(Qualifikation!C64&lt;&gt;"",IF(Qualifikation!C64="LOC.ID",CONCATENATE("LOC.",Qualifikation!AG$12),Qualifikation!C64),""),"")</f>
        <v/>
      </c>
      <c r="B54" s="57" t="str">
        <f>IF(A54&lt;&gt;"",Qualifikation!J64,"")</f>
        <v/>
      </c>
      <c r="C54" s="26" t="str">
        <f>IF(A54&lt;&gt;"",IF(Qualifikation!E64=TRUE,INDEX(codesex,MATCH(Qualifikation!D64,libsex,0)),Qualifikation!D64),"")</f>
        <v/>
      </c>
      <c r="D54" s="112" t="str">
        <f>IF(OR(A54="",ISBLANK(Qualifikation!F64)),"",Qualifikation!F64)</f>
        <v/>
      </c>
      <c r="E54" s="26" t="str">
        <f>IF(A54&lt;&gt;"",IF(Qualifikation!I64=TRUE,IF(INDEX(codegem,MATCH(Qualifikation!H64,libgem,0))&lt;8000,INDEX(codegem,MATCH(Qualifikation!H64,libgem,0)),""),Qualifikation!H64),"")</f>
        <v/>
      </c>
      <c r="F54" s="26" t="str">
        <f>IF(A54&lt;&gt;"",IF(Qualifikation!I64=TRUE,INDEX(codegemhist,MATCH(Qualifikation!H64,libgem,0)),""),"")</f>
        <v/>
      </c>
      <c r="G54" s="26" t="str">
        <f>IF(A54&lt;&gt;"",IF(Qualifikation!I64=TRUE,IF(INDEX(codegem,MATCH(Qualifikation!H64,libgem,0))&gt;=8000,INDEX(codegem,MATCH(Qualifikation!H64,libgem,0)),""),Qualifikation!H64),"")</f>
        <v/>
      </c>
      <c r="H54" s="26" t="str">
        <f>IF(A54&lt;&gt;"",IF(Qualifikation!Y64=TRUE,INDEX(libcatidinst,MATCH(Qualifikation!P64,libinst,0)),""),"")</f>
        <v/>
      </c>
      <c r="I54" s="26" t="str">
        <f>IF(OR(A54="",ISBLANK(Qualifikation!P64)),"",IF(Qualifikation!Y64=TRUE,INDEX(codeinst,MATCH(Qualifikation!P64,libinst,0)),Qualifikation!P64))</f>
        <v/>
      </c>
      <c r="J54" s="26" t="str">
        <f>IF(OR(A54="",ISBLANK(Qualifikation!Q64)),"",IF(Qualifikation!Z64=TRUE,INDEX(codetform,MATCH(Qualifikation!Q64,libtform,0)),Qualifikation!Q64))</f>
        <v/>
      </c>
      <c r="K54" s="26" t="str">
        <f t="shared" si="0"/>
        <v/>
      </c>
      <c r="L54" s="112" t="str">
        <f>IF(OR(A54="",ISBLANK(Qualifikation!R64)),"",Qualifikation!R64)</f>
        <v/>
      </c>
      <c r="M54" s="56" t="str">
        <f>IF(OR(A54="",ISBLANK(Qualifikation!S64)),"",Qualifikation!S64)</f>
        <v/>
      </c>
      <c r="N54" s="56" t="str">
        <f>IF(OR(A54="",ISBLANK(Qualifikation!T64)),"",IF(Qualifikation!AC64=TRUE,INDEX(coderesult,MATCH(Qualifikation!T64,libresult,0)),Qualifikation!T64))</f>
        <v/>
      </c>
      <c r="O54" s="56" t="str">
        <f>IF(OR(A54="",ISBLANK(Qualifikation!U64),Qualifikation!U64="-"),"",IF(ISNA(MATCH(Qualifikation!U64,libtwolang,0)),Qualifikation!U64,IF(Qualifikation!AC64=TRUE,INDEX(codetwolang,MATCH(Qualifikation!U64,libtwolang,0)),Qualifikation!U64)))</f>
        <v/>
      </c>
      <c r="P54" s="56" t="str">
        <f>IF(OR(A54="",ISBLANK(Qualifikation!V64)),"",Qualifikation!V64)</f>
        <v/>
      </c>
    </row>
    <row r="55" spans="1:16" x14ac:dyDescent="0.2">
      <c r="A55" s="26" t="str">
        <f>IF(Qualifikation!$A65&lt;&gt;"",IF(Qualifikation!C65&lt;&gt;"",IF(Qualifikation!C65="LOC.ID",CONCATENATE("LOC.",Qualifikation!AG$12),Qualifikation!C65),""),"")</f>
        <v/>
      </c>
      <c r="B55" s="57" t="str">
        <f>IF(A55&lt;&gt;"",Qualifikation!J65,"")</f>
        <v/>
      </c>
      <c r="C55" s="26" t="str">
        <f>IF(A55&lt;&gt;"",IF(Qualifikation!E65=TRUE,INDEX(codesex,MATCH(Qualifikation!D65,libsex,0)),Qualifikation!D65),"")</f>
        <v/>
      </c>
      <c r="D55" s="112" t="str">
        <f>IF(OR(A55="",ISBLANK(Qualifikation!F65)),"",Qualifikation!F65)</f>
        <v/>
      </c>
      <c r="E55" s="26" t="str">
        <f>IF(A55&lt;&gt;"",IF(Qualifikation!I65=TRUE,IF(INDEX(codegem,MATCH(Qualifikation!H65,libgem,0))&lt;8000,INDEX(codegem,MATCH(Qualifikation!H65,libgem,0)),""),Qualifikation!H65),"")</f>
        <v/>
      </c>
      <c r="F55" s="26" t="str">
        <f>IF(A55&lt;&gt;"",IF(Qualifikation!I65=TRUE,INDEX(codegemhist,MATCH(Qualifikation!H65,libgem,0)),""),"")</f>
        <v/>
      </c>
      <c r="G55" s="26" t="str">
        <f>IF(A55&lt;&gt;"",IF(Qualifikation!I65=TRUE,IF(INDEX(codegem,MATCH(Qualifikation!H65,libgem,0))&gt;=8000,INDEX(codegem,MATCH(Qualifikation!H65,libgem,0)),""),Qualifikation!H65),"")</f>
        <v/>
      </c>
      <c r="H55" s="26" t="str">
        <f>IF(A55&lt;&gt;"",IF(Qualifikation!Y65=TRUE,INDEX(libcatidinst,MATCH(Qualifikation!P65,libinst,0)),""),"")</f>
        <v/>
      </c>
      <c r="I55" s="26" t="str">
        <f>IF(OR(A55="",ISBLANK(Qualifikation!P65)),"",IF(Qualifikation!Y65=TRUE,INDEX(codeinst,MATCH(Qualifikation!P65,libinst,0)),Qualifikation!P65))</f>
        <v/>
      </c>
      <c r="J55" s="26" t="str">
        <f>IF(OR(A55="",ISBLANK(Qualifikation!Q65)),"",IF(Qualifikation!Z65=TRUE,INDEX(codetform,MATCH(Qualifikation!Q65,libtform,0)),Qualifikation!Q65))</f>
        <v/>
      </c>
      <c r="K55" s="26" t="str">
        <f t="shared" si="0"/>
        <v/>
      </c>
      <c r="L55" s="112" t="str">
        <f>IF(OR(A55="",ISBLANK(Qualifikation!R65)),"",Qualifikation!R65)</f>
        <v/>
      </c>
      <c r="M55" s="56" t="str">
        <f>IF(OR(A55="",ISBLANK(Qualifikation!S65)),"",Qualifikation!S65)</f>
        <v/>
      </c>
      <c r="N55" s="56" t="str">
        <f>IF(OR(A55="",ISBLANK(Qualifikation!T65)),"",IF(Qualifikation!AC65=TRUE,INDEX(coderesult,MATCH(Qualifikation!T65,libresult,0)),Qualifikation!T65))</f>
        <v/>
      </c>
      <c r="O55" s="56" t="str">
        <f>IF(OR(A55="",ISBLANK(Qualifikation!U65),Qualifikation!U65="-"),"",IF(ISNA(MATCH(Qualifikation!U65,libtwolang,0)),Qualifikation!U65,IF(Qualifikation!AC65=TRUE,INDEX(codetwolang,MATCH(Qualifikation!U65,libtwolang,0)),Qualifikation!U65)))</f>
        <v/>
      </c>
      <c r="P55" s="56" t="str">
        <f>IF(OR(A55="",ISBLANK(Qualifikation!V65)),"",Qualifikation!V65)</f>
        <v/>
      </c>
    </row>
    <row r="56" spans="1:16" x14ac:dyDescent="0.2">
      <c r="A56" s="26" t="str">
        <f>IF(Qualifikation!$A66&lt;&gt;"",IF(Qualifikation!C66&lt;&gt;"",IF(Qualifikation!C66="LOC.ID",CONCATENATE("LOC.",Qualifikation!AG$12),Qualifikation!C66),""),"")</f>
        <v/>
      </c>
      <c r="B56" s="57" t="str">
        <f>IF(A56&lt;&gt;"",Qualifikation!J66,"")</f>
        <v/>
      </c>
      <c r="C56" s="26" t="str">
        <f>IF(A56&lt;&gt;"",IF(Qualifikation!E66=TRUE,INDEX(codesex,MATCH(Qualifikation!D66,libsex,0)),Qualifikation!D66),"")</f>
        <v/>
      </c>
      <c r="D56" s="112" t="str">
        <f>IF(OR(A56="",ISBLANK(Qualifikation!F66)),"",Qualifikation!F66)</f>
        <v/>
      </c>
      <c r="E56" s="26" t="str">
        <f>IF(A56&lt;&gt;"",IF(Qualifikation!I66=TRUE,IF(INDEX(codegem,MATCH(Qualifikation!H66,libgem,0))&lt;8000,INDEX(codegem,MATCH(Qualifikation!H66,libgem,0)),""),Qualifikation!H66),"")</f>
        <v/>
      </c>
      <c r="F56" s="26" t="str">
        <f>IF(A56&lt;&gt;"",IF(Qualifikation!I66=TRUE,INDEX(codegemhist,MATCH(Qualifikation!H66,libgem,0)),""),"")</f>
        <v/>
      </c>
      <c r="G56" s="26" t="str">
        <f>IF(A56&lt;&gt;"",IF(Qualifikation!I66=TRUE,IF(INDEX(codegem,MATCH(Qualifikation!H66,libgem,0))&gt;=8000,INDEX(codegem,MATCH(Qualifikation!H66,libgem,0)),""),Qualifikation!H66),"")</f>
        <v/>
      </c>
      <c r="H56" s="26" t="str">
        <f>IF(A56&lt;&gt;"",IF(Qualifikation!Y66=TRUE,INDEX(libcatidinst,MATCH(Qualifikation!P66,libinst,0)),""),"")</f>
        <v/>
      </c>
      <c r="I56" s="26" t="str">
        <f>IF(OR(A56="",ISBLANK(Qualifikation!P66)),"",IF(Qualifikation!Y66=TRUE,INDEX(codeinst,MATCH(Qualifikation!P66,libinst,0)),Qualifikation!P66))</f>
        <v/>
      </c>
      <c r="J56" s="26" t="str">
        <f>IF(OR(A56="",ISBLANK(Qualifikation!Q66)),"",IF(Qualifikation!Z66=TRUE,INDEX(codetform,MATCH(Qualifikation!Q66,libtform,0)),Qualifikation!Q66))</f>
        <v/>
      </c>
      <c r="K56" s="26" t="str">
        <f t="shared" si="0"/>
        <v/>
      </c>
      <c r="L56" s="112" t="str">
        <f>IF(OR(A56="",ISBLANK(Qualifikation!R66)),"",Qualifikation!R66)</f>
        <v/>
      </c>
      <c r="M56" s="56" t="str">
        <f>IF(OR(A56="",ISBLANK(Qualifikation!S66)),"",Qualifikation!S66)</f>
        <v/>
      </c>
      <c r="N56" s="56" t="str">
        <f>IF(OR(A56="",ISBLANK(Qualifikation!T66)),"",IF(Qualifikation!AC66=TRUE,INDEX(coderesult,MATCH(Qualifikation!T66,libresult,0)),Qualifikation!T66))</f>
        <v/>
      </c>
      <c r="O56" s="56" t="str">
        <f>IF(OR(A56="",ISBLANK(Qualifikation!U66),Qualifikation!U66="-"),"",IF(ISNA(MATCH(Qualifikation!U66,libtwolang,0)),Qualifikation!U66,IF(Qualifikation!AC66=TRUE,INDEX(codetwolang,MATCH(Qualifikation!U66,libtwolang,0)),Qualifikation!U66)))</f>
        <v/>
      </c>
      <c r="P56" s="56" t="str">
        <f>IF(OR(A56="",ISBLANK(Qualifikation!V66)),"",Qualifikation!V66)</f>
        <v/>
      </c>
    </row>
    <row r="57" spans="1:16" x14ac:dyDescent="0.2">
      <c r="A57" s="26" t="str">
        <f>IF(Qualifikation!$A67&lt;&gt;"",IF(Qualifikation!C67&lt;&gt;"",IF(Qualifikation!C67="LOC.ID",CONCATENATE("LOC.",Qualifikation!AG$12),Qualifikation!C67),""),"")</f>
        <v/>
      </c>
      <c r="B57" s="57" t="str">
        <f>IF(A57&lt;&gt;"",Qualifikation!J67,"")</f>
        <v/>
      </c>
      <c r="C57" s="26" t="str">
        <f>IF(A57&lt;&gt;"",IF(Qualifikation!E67=TRUE,INDEX(codesex,MATCH(Qualifikation!D67,libsex,0)),Qualifikation!D67),"")</f>
        <v/>
      </c>
      <c r="D57" s="112" t="str">
        <f>IF(OR(A57="",ISBLANK(Qualifikation!F67)),"",Qualifikation!F67)</f>
        <v/>
      </c>
      <c r="E57" s="26" t="str">
        <f>IF(A57&lt;&gt;"",IF(Qualifikation!I67=TRUE,IF(INDEX(codegem,MATCH(Qualifikation!H67,libgem,0))&lt;8000,INDEX(codegem,MATCH(Qualifikation!H67,libgem,0)),""),Qualifikation!H67),"")</f>
        <v/>
      </c>
      <c r="F57" s="26" t="str">
        <f>IF(A57&lt;&gt;"",IF(Qualifikation!I67=TRUE,INDEX(codegemhist,MATCH(Qualifikation!H67,libgem,0)),""),"")</f>
        <v/>
      </c>
      <c r="G57" s="26" t="str">
        <f>IF(A57&lt;&gt;"",IF(Qualifikation!I67=TRUE,IF(INDEX(codegem,MATCH(Qualifikation!H67,libgem,0))&gt;=8000,INDEX(codegem,MATCH(Qualifikation!H67,libgem,0)),""),Qualifikation!H67),"")</f>
        <v/>
      </c>
      <c r="H57" s="26" t="str">
        <f>IF(A57&lt;&gt;"",IF(Qualifikation!Y67=TRUE,INDEX(libcatidinst,MATCH(Qualifikation!P67,libinst,0)),""),"")</f>
        <v/>
      </c>
      <c r="I57" s="26" t="str">
        <f>IF(OR(A57="",ISBLANK(Qualifikation!P67)),"",IF(Qualifikation!Y67=TRUE,INDEX(codeinst,MATCH(Qualifikation!P67,libinst,0)),Qualifikation!P67))</f>
        <v/>
      </c>
      <c r="J57" s="26" t="str">
        <f>IF(OR(A57="",ISBLANK(Qualifikation!Q67)),"",IF(Qualifikation!Z67=TRUE,INDEX(codetform,MATCH(Qualifikation!Q67,libtform,0)),Qualifikation!Q67))</f>
        <v/>
      </c>
      <c r="K57" s="26" t="str">
        <f t="shared" si="0"/>
        <v/>
      </c>
      <c r="L57" s="112" t="str">
        <f>IF(OR(A57="",ISBLANK(Qualifikation!R67)),"",Qualifikation!R67)</f>
        <v/>
      </c>
      <c r="M57" s="56" t="str">
        <f>IF(OR(A57="",ISBLANK(Qualifikation!S67)),"",Qualifikation!S67)</f>
        <v/>
      </c>
      <c r="N57" s="56" t="str">
        <f>IF(OR(A57="",ISBLANK(Qualifikation!T67)),"",IF(Qualifikation!AC67=TRUE,INDEX(coderesult,MATCH(Qualifikation!T67,libresult,0)),Qualifikation!T67))</f>
        <v/>
      </c>
      <c r="O57" s="56" t="str">
        <f>IF(OR(A57="",ISBLANK(Qualifikation!U67),Qualifikation!U67="-"),"",IF(ISNA(MATCH(Qualifikation!U67,libtwolang,0)),Qualifikation!U67,IF(Qualifikation!AC67=TRUE,INDEX(codetwolang,MATCH(Qualifikation!U67,libtwolang,0)),Qualifikation!U67)))</f>
        <v/>
      </c>
      <c r="P57" s="56" t="str">
        <f>IF(OR(A57="",ISBLANK(Qualifikation!V67)),"",Qualifikation!V67)</f>
        <v/>
      </c>
    </row>
    <row r="58" spans="1:16" x14ac:dyDescent="0.2">
      <c r="A58" s="26" t="str">
        <f>IF(Qualifikation!$A68&lt;&gt;"",IF(Qualifikation!C68&lt;&gt;"",IF(Qualifikation!C68="LOC.ID",CONCATENATE("LOC.",Qualifikation!AG$12),Qualifikation!C68),""),"")</f>
        <v/>
      </c>
      <c r="B58" s="57" t="str">
        <f>IF(A58&lt;&gt;"",Qualifikation!J68,"")</f>
        <v/>
      </c>
      <c r="C58" s="26" t="str">
        <f>IF(A58&lt;&gt;"",IF(Qualifikation!E68=TRUE,INDEX(codesex,MATCH(Qualifikation!D68,libsex,0)),Qualifikation!D68),"")</f>
        <v/>
      </c>
      <c r="D58" s="112" t="str">
        <f>IF(OR(A58="",ISBLANK(Qualifikation!F68)),"",Qualifikation!F68)</f>
        <v/>
      </c>
      <c r="E58" s="26" t="str">
        <f>IF(A58&lt;&gt;"",IF(Qualifikation!I68=TRUE,IF(INDEX(codegem,MATCH(Qualifikation!H68,libgem,0))&lt;8000,INDEX(codegem,MATCH(Qualifikation!H68,libgem,0)),""),Qualifikation!H68),"")</f>
        <v/>
      </c>
      <c r="F58" s="26" t="str">
        <f>IF(A58&lt;&gt;"",IF(Qualifikation!I68=TRUE,INDEX(codegemhist,MATCH(Qualifikation!H68,libgem,0)),""),"")</f>
        <v/>
      </c>
      <c r="G58" s="26" t="str">
        <f>IF(A58&lt;&gt;"",IF(Qualifikation!I68=TRUE,IF(INDEX(codegem,MATCH(Qualifikation!H68,libgem,0))&gt;=8000,INDEX(codegem,MATCH(Qualifikation!H68,libgem,0)),""),Qualifikation!H68),"")</f>
        <v/>
      </c>
      <c r="H58" s="26" t="str">
        <f>IF(A58&lt;&gt;"",IF(Qualifikation!Y68=TRUE,INDEX(libcatidinst,MATCH(Qualifikation!P68,libinst,0)),""),"")</f>
        <v/>
      </c>
      <c r="I58" s="26" t="str">
        <f>IF(OR(A58="",ISBLANK(Qualifikation!P68)),"",IF(Qualifikation!Y68=TRUE,INDEX(codeinst,MATCH(Qualifikation!P68,libinst,0)),Qualifikation!P68))</f>
        <v/>
      </c>
      <c r="J58" s="26" t="str">
        <f>IF(OR(A58="",ISBLANK(Qualifikation!Q68)),"",IF(Qualifikation!Z68=TRUE,INDEX(codetform,MATCH(Qualifikation!Q68,libtform,0)),Qualifikation!Q68))</f>
        <v/>
      </c>
      <c r="K58" s="26" t="str">
        <f t="shared" si="0"/>
        <v/>
      </c>
      <c r="L58" s="112" t="str">
        <f>IF(OR(A58="",ISBLANK(Qualifikation!R68)),"",Qualifikation!R68)</f>
        <v/>
      </c>
      <c r="M58" s="56" t="str">
        <f>IF(OR(A58="",ISBLANK(Qualifikation!S68)),"",Qualifikation!S68)</f>
        <v/>
      </c>
      <c r="N58" s="56" t="str">
        <f>IF(OR(A58="",ISBLANK(Qualifikation!T68)),"",IF(Qualifikation!AC68=TRUE,INDEX(coderesult,MATCH(Qualifikation!T68,libresult,0)),Qualifikation!T68))</f>
        <v/>
      </c>
      <c r="O58" s="56" t="str">
        <f>IF(OR(A58="",ISBLANK(Qualifikation!U68),Qualifikation!U68="-"),"",IF(ISNA(MATCH(Qualifikation!U68,libtwolang,0)),Qualifikation!U68,IF(Qualifikation!AC68=TRUE,INDEX(codetwolang,MATCH(Qualifikation!U68,libtwolang,0)),Qualifikation!U68)))</f>
        <v/>
      </c>
      <c r="P58" s="56" t="str">
        <f>IF(OR(A58="",ISBLANK(Qualifikation!V68)),"",Qualifikation!V68)</f>
        <v/>
      </c>
    </row>
    <row r="59" spans="1:16" x14ac:dyDescent="0.2">
      <c r="A59" s="26" t="str">
        <f>IF(Qualifikation!$A69&lt;&gt;"",IF(Qualifikation!C69&lt;&gt;"",IF(Qualifikation!C69="LOC.ID",CONCATENATE("LOC.",Qualifikation!AG$12),Qualifikation!C69),""),"")</f>
        <v/>
      </c>
      <c r="B59" s="57" t="str">
        <f>IF(A59&lt;&gt;"",Qualifikation!J69,"")</f>
        <v/>
      </c>
      <c r="C59" s="26" t="str">
        <f>IF(A59&lt;&gt;"",IF(Qualifikation!E69=TRUE,INDEX(codesex,MATCH(Qualifikation!D69,libsex,0)),Qualifikation!D69),"")</f>
        <v/>
      </c>
      <c r="D59" s="112" t="str">
        <f>IF(OR(A59="",ISBLANK(Qualifikation!F69)),"",Qualifikation!F69)</f>
        <v/>
      </c>
      <c r="E59" s="26" t="str">
        <f>IF(A59&lt;&gt;"",IF(Qualifikation!I69=TRUE,IF(INDEX(codegem,MATCH(Qualifikation!H69,libgem,0))&lt;8000,INDEX(codegem,MATCH(Qualifikation!H69,libgem,0)),""),Qualifikation!H69),"")</f>
        <v/>
      </c>
      <c r="F59" s="26" t="str">
        <f>IF(A59&lt;&gt;"",IF(Qualifikation!I69=TRUE,INDEX(codegemhist,MATCH(Qualifikation!H69,libgem,0)),""),"")</f>
        <v/>
      </c>
      <c r="G59" s="26" t="str">
        <f>IF(A59&lt;&gt;"",IF(Qualifikation!I69=TRUE,IF(INDEX(codegem,MATCH(Qualifikation!H69,libgem,0))&gt;=8000,INDEX(codegem,MATCH(Qualifikation!H69,libgem,0)),""),Qualifikation!H69),"")</f>
        <v/>
      </c>
      <c r="H59" s="26" t="str">
        <f>IF(A59&lt;&gt;"",IF(Qualifikation!Y69=TRUE,INDEX(libcatidinst,MATCH(Qualifikation!P69,libinst,0)),""),"")</f>
        <v/>
      </c>
      <c r="I59" s="26" t="str">
        <f>IF(OR(A59="",ISBLANK(Qualifikation!P69)),"",IF(Qualifikation!Y69=TRUE,INDEX(codeinst,MATCH(Qualifikation!P69,libinst,0)),Qualifikation!P69))</f>
        <v/>
      </c>
      <c r="J59" s="26" t="str">
        <f>IF(OR(A59="",ISBLANK(Qualifikation!Q69)),"",IF(Qualifikation!Z69=TRUE,INDEX(codetform,MATCH(Qualifikation!Q69,libtform,0)),Qualifikation!Q69))</f>
        <v/>
      </c>
      <c r="K59" s="26" t="str">
        <f t="shared" si="0"/>
        <v/>
      </c>
      <c r="L59" s="112" t="str">
        <f>IF(OR(A59="",ISBLANK(Qualifikation!R69)),"",Qualifikation!R69)</f>
        <v/>
      </c>
      <c r="M59" s="56" t="str">
        <f>IF(OR(A59="",ISBLANK(Qualifikation!S69)),"",Qualifikation!S69)</f>
        <v/>
      </c>
      <c r="N59" s="56" t="str">
        <f>IF(OR(A59="",ISBLANK(Qualifikation!T69)),"",IF(Qualifikation!AC69=TRUE,INDEX(coderesult,MATCH(Qualifikation!T69,libresult,0)),Qualifikation!T69))</f>
        <v/>
      </c>
      <c r="O59" s="56" t="str">
        <f>IF(OR(A59="",ISBLANK(Qualifikation!U69),Qualifikation!U69="-"),"",IF(ISNA(MATCH(Qualifikation!U69,libtwolang,0)),Qualifikation!U69,IF(Qualifikation!AC69=TRUE,INDEX(codetwolang,MATCH(Qualifikation!U69,libtwolang,0)),Qualifikation!U69)))</f>
        <v/>
      </c>
      <c r="P59" s="56" t="str">
        <f>IF(OR(A59="",ISBLANK(Qualifikation!V69)),"",Qualifikation!V69)</f>
        <v/>
      </c>
    </row>
    <row r="60" spans="1:16" x14ac:dyDescent="0.2">
      <c r="A60" s="26" t="str">
        <f>IF(Qualifikation!$A70&lt;&gt;"",IF(Qualifikation!C70&lt;&gt;"",IF(Qualifikation!C70="LOC.ID",CONCATENATE("LOC.",Qualifikation!AG$12),Qualifikation!C70),""),"")</f>
        <v/>
      </c>
      <c r="B60" s="57" t="str">
        <f>IF(A60&lt;&gt;"",Qualifikation!J70,"")</f>
        <v/>
      </c>
      <c r="C60" s="26" t="str">
        <f>IF(A60&lt;&gt;"",IF(Qualifikation!E70=TRUE,INDEX(codesex,MATCH(Qualifikation!D70,libsex,0)),Qualifikation!D70),"")</f>
        <v/>
      </c>
      <c r="D60" s="112" t="str">
        <f>IF(OR(A60="",ISBLANK(Qualifikation!F70)),"",Qualifikation!F70)</f>
        <v/>
      </c>
      <c r="E60" s="26" t="str">
        <f>IF(A60&lt;&gt;"",IF(Qualifikation!I70=TRUE,IF(INDEX(codegem,MATCH(Qualifikation!H70,libgem,0))&lt;8000,INDEX(codegem,MATCH(Qualifikation!H70,libgem,0)),""),Qualifikation!H70),"")</f>
        <v/>
      </c>
      <c r="F60" s="26" t="str">
        <f>IF(A60&lt;&gt;"",IF(Qualifikation!I70=TRUE,INDEX(codegemhist,MATCH(Qualifikation!H70,libgem,0)),""),"")</f>
        <v/>
      </c>
      <c r="G60" s="26" t="str">
        <f>IF(A60&lt;&gt;"",IF(Qualifikation!I70=TRUE,IF(INDEX(codegem,MATCH(Qualifikation!H70,libgem,0))&gt;=8000,INDEX(codegem,MATCH(Qualifikation!H70,libgem,0)),""),Qualifikation!H70),"")</f>
        <v/>
      </c>
      <c r="H60" s="26" t="str">
        <f>IF(A60&lt;&gt;"",IF(Qualifikation!Y70=TRUE,INDEX(libcatidinst,MATCH(Qualifikation!P70,libinst,0)),""),"")</f>
        <v/>
      </c>
      <c r="I60" s="26" t="str">
        <f>IF(OR(A60="",ISBLANK(Qualifikation!P70)),"",IF(Qualifikation!Y70=TRUE,INDEX(codeinst,MATCH(Qualifikation!P70,libinst,0)),Qualifikation!P70))</f>
        <v/>
      </c>
      <c r="J60" s="26" t="str">
        <f>IF(OR(A60="",ISBLANK(Qualifikation!Q70)),"",IF(Qualifikation!Z70=TRUE,INDEX(codetform,MATCH(Qualifikation!Q70,libtform,0)),Qualifikation!Q70))</f>
        <v/>
      </c>
      <c r="K60" s="26" t="str">
        <f t="shared" si="0"/>
        <v/>
      </c>
      <c r="L60" s="112" t="str">
        <f>IF(OR(A60="",ISBLANK(Qualifikation!R70)),"",Qualifikation!R70)</f>
        <v/>
      </c>
      <c r="M60" s="56" t="str">
        <f>IF(OR(A60="",ISBLANK(Qualifikation!S70)),"",Qualifikation!S70)</f>
        <v/>
      </c>
      <c r="N60" s="56" t="str">
        <f>IF(OR(A60="",ISBLANK(Qualifikation!T70)),"",IF(Qualifikation!AC70=TRUE,INDEX(coderesult,MATCH(Qualifikation!T70,libresult,0)),Qualifikation!T70))</f>
        <v/>
      </c>
      <c r="O60" s="56" t="str">
        <f>IF(OR(A60="",ISBLANK(Qualifikation!U70),Qualifikation!U70="-"),"",IF(ISNA(MATCH(Qualifikation!U70,libtwolang,0)),Qualifikation!U70,IF(Qualifikation!AC70=TRUE,INDEX(codetwolang,MATCH(Qualifikation!U70,libtwolang,0)),Qualifikation!U70)))</f>
        <v/>
      </c>
      <c r="P60" s="56" t="str">
        <f>IF(OR(A60="",ISBLANK(Qualifikation!V70)),"",Qualifikation!V70)</f>
        <v/>
      </c>
    </row>
    <row r="61" spans="1:16" x14ac:dyDescent="0.2">
      <c r="A61" s="26" t="str">
        <f>IF(Qualifikation!$A71&lt;&gt;"",IF(Qualifikation!C71&lt;&gt;"",IF(Qualifikation!C71="LOC.ID",CONCATENATE("LOC.",Qualifikation!AG$12),Qualifikation!C71),""),"")</f>
        <v/>
      </c>
      <c r="B61" s="57" t="str">
        <f>IF(A61&lt;&gt;"",Qualifikation!J71,"")</f>
        <v/>
      </c>
      <c r="C61" s="26" t="str">
        <f>IF(A61&lt;&gt;"",IF(Qualifikation!E71=TRUE,INDEX(codesex,MATCH(Qualifikation!D71,libsex,0)),Qualifikation!D71),"")</f>
        <v/>
      </c>
      <c r="D61" s="112" t="str">
        <f>IF(OR(A61="",ISBLANK(Qualifikation!F71)),"",Qualifikation!F71)</f>
        <v/>
      </c>
      <c r="E61" s="26" t="str">
        <f>IF(A61&lt;&gt;"",IF(Qualifikation!I71=TRUE,IF(INDEX(codegem,MATCH(Qualifikation!H71,libgem,0))&lt;8000,INDEX(codegem,MATCH(Qualifikation!H71,libgem,0)),""),Qualifikation!H71),"")</f>
        <v/>
      </c>
      <c r="F61" s="26" t="str">
        <f>IF(A61&lt;&gt;"",IF(Qualifikation!I71=TRUE,INDEX(codegemhist,MATCH(Qualifikation!H71,libgem,0)),""),"")</f>
        <v/>
      </c>
      <c r="G61" s="26" t="str">
        <f>IF(A61&lt;&gt;"",IF(Qualifikation!I71=TRUE,IF(INDEX(codegem,MATCH(Qualifikation!H71,libgem,0))&gt;=8000,INDEX(codegem,MATCH(Qualifikation!H71,libgem,0)),""),Qualifikation!H71),"")</f>
        <v/>
      </c>
      <c r="H61" s="26" t="str">
        <f>IF(A61&lt;&gt;"",IF(Qualifikation!Y71=TRUE,INDEX(libcatidinst,MATCH(Qualifikation!P71,libinst,0)),""),"")</f>
        <v/>
      </c>
      <c r="I61" s="26" t="str">
        <f>IF(OR(A61="",ISBLANK(Qualifikation!P71)),"",IF(Qualifikation!Y71=TRUE,INDEX(codeinst,MATCH(Qualifikation!P71,libinst,0)),Qualifikation!P71))</f>
        <v/>
      </c>
      <c r="J61" s="26" t="str">
        <f>IF(OR(A61="",ISBLANK(Qualifikation!Q71)),"",IF(Qualifikation!Z71=TRUE,INDEX(codetform,MATCH(Qualifikation!Q71,libtform,0)),Qualifikation!Q71))</f>
        <v/>
      </c>
      <c r="K61" s="26" t="str">
        <f t="shared" si="0"/>
        <v/>
      </c>
      <c r="L61" s="112" t="str">
        <f>IF(OR(A61="",ISBLANK(Qualifikation!R71)),"",Qualifikation!R71)</f>
        <v/>
      </c>
      <c r="M61" s="56" t="str">
        <f>IF(OR(A61="",ISBLANK(Qualifikation!S71)),"",Qualifikation!S71)</f>
        <v/>
      </c>
      <c r="N61" s="56" t="str">
        <f>IF(OR(A61="",ISBLANK(Qualifikation!T71)),"",IF(Qualifikation!AC71=TRUE,INDEX(coderesult,MATCH(Qualifikation!T71,libresult,0)),Qualifikation!T71))</f>
        <v/>
      </c>
      <c r="O61" s="56" t="str">
        <f>IF(OR(A61="",ISBLANK(Qualifikation!U71),Qualifikation!U71="-"),"",IF(ISNA(MATCH(Qualifikation!U71,libtwolang,0)),Qualifikation!U71,IF(Qualifikation!AC71=TRUE,INDEX(codetwolang,MATCH(Qualifikation!U71,libtwolang,0)),Qualifikation!U71)))</f>
        <v/>
      </c>
      <c r="P61" s="56" t="str">
        <f>IF(OR(A61="",ISBLANK(Qualifikation!V71)),"",Qualifikation!V71)</f>
        <v/>
      </c>
    </row>
    <row r="62" spans="1:16" x14ac:dyDescent="0.2">
      <c r="A62" s="26" t="str">
        <f>IF(Qualifikation!$A72&lt;&gt;"",IF(Qualifikation!C72&lt;&gt;"",IF(Qualifikation!C72="LOC.ID",CONCATENATE("LOC.",Qualifikation!AG$12),Qualifikation!C72),""),"")</f>
        <v/>
      </c>
      <c r="B62" s="57" t="str">
        <f>IF(A62&lt;&gt;"",Qualifikation!J72,"")</f>
        <v/>
      </c>
      <c r="C62" s="26" t="str">
        <f>IF(A62&lt;&gt;"",IF(Qualifikation!E72=TRUE,INDEX(codesex,MATCH(Qualifikation!D72,libsex,0)),Qualifikation!D72),"")</f>
        <v/>
      </c>
      <c r="D62" s="112" t="str">
        <f>IF(OR(A62="",ISBLANK(Qualifikation!F72)),"",Qualifikation!F72)</f>
        <v/>
      </c>
      <c r="E62" s="26" t="str">
        <f>IF(A62&lt;&gt;"",IF(Qualifikation!I72=TRUE,IF(INDEX(codegem,MATCH(Qualifikation!H72,libgem,0))&lt;8000,INDEX(codegem,MATCH(Qualifikation!H72,libgem,0)),""),Qualifikation!H72),"")</f>
        <v/>
      </c>
      <c r="F62" s="26" t="str">
        <f>IF(A62&lt;&gt;"",IF(Qualifikation!I72=TRUE,INDEX(codegemhist,MATCH(Qualifikation!H72,libgem,0)),""),"")</f>
        <v/>
      </c>
      <c r="G62" s="26" t="str">
        <f>IF(A62&lt;&gt;"",IF(Qualifikation!I72=TRUE,IF(INDEX(codegem,MATCH(Qualifikation!H72,libgem,0))&gt;=8000,INDEX(codegem,MATCH(Qualifikation!H72,libgem,0)),""),Qualifikation!H72),"")</f>
        <v/>
      </c>
      <c r="H62" s="26" t="str">
        <f>IF(A62&lt;&gt;"",IF(Qualifikation!Y72=TRUE,INDEX(libcatidinst,MATCH(Qualifikation!P72,libinst,0)),""),"")</f>
        <v/>
      </c>
      <c r="I62" s="26" t="str">
        <f>IF(OR(A62="",ISBLANK(Qualifikation!P72)),"",IF(Qualifikation!Y72=TRUE,INDEX(codeinst,MATCH(Qualifikation!P72,libinst,0)),Qualifikation!P72))</f>
        <v/>
      </c>
      <c r="J62" s="26" t="str">
        <f>IF(OR(A62="",ISBLANK(Qualifikation!Q72)),"",IF(Qualifikation!Z72=TRUE,INDEX(codetform,MATCH(Qualifikation!Q72,libtform,0)),Qualifikation!Q72))</f>
        <v/>
      </c>
      <c r="K62" s="26" t="str">
        <f t="shared" si="0"/>
        <v/>
      </c>
      <c r="L62" s="112" t="str">
        <f>IF(OR(A62="",ISBLANK(Qualifikation!R72)),"",Qualifikation!R72)</f>
        <v/>
      </c>
      <c r="M62" s="56" t="str">
        <f>IF(OR(A62="",ISBLANK(Qualifikation!S72)),"",Qualifikation!S72)</f>
        <v/>
      </c>
      <c r="N62" s="56" t="str">
        <f>IF(OR(A62="",ISBLANK(Qualifikation!T72)),"",IF(Qualifikation!AC72=TRUE,INDEX(coderesult,MATCH(Qualifikation!T72,libresult,0)),Qualifikation!T72))</f>
        <v/>
      </c>
      <c r="O62" s="56" t="str">
        <f>IF(OR(A62="",ISBLANK(Qualifikation!U72),Qualifikation!U72="-"),"",IF(ISNA(MATCH(Qualifikation!U72,libtwolang,0)),Qualifikation!U72,IF(Qualifikation!AC72=TRUE,INDEX(codetwolang,MATCH(Qualifikation!U72,libtwolang,0)),Qualifikation!U72)))</f>
        <v/>
      </c>
      <c r="P62" s="56" t="str">
        <f>IF(OR(A62="",ISBLANK(Qualifikation!V72)),"",Qualifikation!V72)</f>
        <v/>
      </c>
    </row>
    <row r="63" spans="1:16" x14ac:dyDescent="0.2">
      <c r="A63" s="26" t="str">
        <f>IF(Qualifikation!$A73&lt;&gt;"",IF(Qualifikation!C73&lt;&gt;"",IF(Qualifikation!C73="LOC.ID",CONCATENATE("LOC.",Qualifikation!AG$12),Qualifikation!C73),""),"")</f>
        <v/>
      </c>
      <c r="B63" s="57" t="str">
        <f>IF(A63&lt;&gt;"",Qualifikation!J73,"")</f>
        <v/>
      </c>
      <c r="C63" s="26" t="str">
        <f>IF(A63&lt;&gt;"",IF(Qualifikation!E73=TRUE,INDEX(codesex,MATCH(Qualifikation!D73,libsex,0)),Qualifikation!D73),"")</f>
        <v/>
      </c>
      <c r="D63" s="112" t="str">
        <f>IF(OR(A63="",ISBLANK(Qualifikation!F73)),"",Qualifikation!F73)</f>
        <v/>
      </c>
      <c r="E63" s="26" t="str">
        <f>IF(A63&lt;&gt;"",IF(Qualifikation!I73=TRUE,IF(INDEX(codegem,MATCH(Qualifikation!H73,libgem,0))&lt;8000,INDEX(codegem,MATCH(Qualifikation!H73,libgem,0)),""),Qualifikation!H73),"")</f>
        <v/>
      </c>
      <c r="F63" s="26" t="str">
        <f>IF(A63&lt;&gt;"",IF(Qualifikation!I73=TRUE,INDEX(codegemhist,MATCH(Qualifikation!H73,libgem,0)),""),"")</f>
        <v/>
      </c>
      <c r="G63" s="26" t="str">
        <f>IF(A63&lt;&gt;"",IF(Qualifikation!I73=TRUE,IF(INDEX(codegem,MATCH(Qualifikation!H73,libgem,0))&gt;=8000,INDEX(codegem,MATCH(Qualifikation!H73,libgem,0)),""),Qualifikation!H73),"")</f>
        <v/>
      </c>
      <c r="H63" s="26" t="str">
        <f>IF(A63&lt;&gt;"",IF(Qualifikation!Y73=TRUE,INDEX(libcatidinst,MATCH(Qualifikation!P73,libinst,0)),""),"")</f>
        <v/>
      </c>
      <c r="I63" s="26" t="str">
        <f>IF(OR(A63="",ISBLANK(Qualifikation!P73)),"",IF(Qualifikation!Y73=TRUE,INDEX(codeinst,MATCH(Qualifikation!P73,libinst,0)),Qualifikation!P73))</f>
        <v/>
      </c>
      <c r="J63" s="26" t="str">
        <f>IF(OR(A63="",ISBLANK(Qualifikation!Q73)),"",IF(Qualifikation!Z73=TRUE,INDEX(codetform,MATCH(Qualifikation!Q73,libtform,0)),Qualifikation!Q73))</f>
        <v/>
      </c>
      <c r="K63" s="26" t="str">
        <f t="shared" si="0"/>
        <v/>
      </c>
      <c r="L63" s="112" t="str">
        <f>IF(OR(A63="",ISBLANK(Qualifikation!R73)),"",Qualifikation!R73)</f>
        <v/>
      </c>
      <c r="M63" s="56" t="str">
        <f>IF(OR(A63="",ISBLANK(Qualifikation!S73)),"",Qualifikation!S73)</f>
        <v/>
      </c>
      <c r="N63" s="56" t="str">
        <f>IF(OR(A63="",ISBLANK(Qualifikation!T73)),"",IF(Qualifikation!AC73=TRUE,INDEX(coderesult,MATCH(Qualifikation!T73,libresult,0)),Qualifikation!T73))</f>
        <v/>
      </c>
      <c r="O63" s="56" t="str">
        <f>IF(OR(A63="",ISBLANK(Qualifikation!U73),Qualifikation!U73="-"),"",IF(ISNA(MATCH(Qualifikation!U73,libtwolang,0)),Qualifikation!U73,IF(Qualifikation!AC73=TRUE,INDEX(codetwolang,MATCH(Qualifikation!U73,libtwolang,0)),Qualifikation!U73)))</f>
        <v/>
      </c>
      <c r="P63" s="56" t="str">
        <f>IF(OR(A63="",ISBLANK(Qualifikation!V73)),"",Qualifikation!V73)</f>
        <v/>
      </c>
    </row>
    <row r="64" spans="1:16" x14ac:dyDescent="0.2">
      <c r="A64" s="26" t="str">
        <f>IF(Qualifikation!$A74&lt;&gt;"",IF(Qualifikation!C74&lt;&gt;"",IF(Qualifikation!C74="LOC.ID",CONCATENATE("LOC.",Qualifikation!AG$12),Qualifikation!C74),""),"")</f>
        <v/>
      </c>
      <c r="B64" s="57" t="str">
        <f>IF(A64&lt;&gt;"",Qualifikation!J74,"")</f>
        <v/>
      </c>
      <c r="C64" s="26" t="str">
        <f>IF(A64&lt;&gt;"",IF(Qualifikation!E74=TRUE,INDEX(codesex,MATCH(Qualifikation!D74,libsex,0)),Qualifikation!D74),"")</f>
        <v/>
      </c>
      <c r="D64" s="112" t="str">
        <f>IF(OR(A64="",ISBLANK(Qualifikation!F74)),"",Qualifikation!F74)</f>
        <v/>
      </c>
      <c r="E64" s="26" t="str">
        <f>IF(A64&lt;&gt;"",IF(Qualifikation!I74=TRUE,IF(INDEX(codegem,MATCH(Qualifikation!H74,libgem,0))&lt;8000,INDEX(codegem,MATCH(Qualifikation!H74,libgem,0)),""),Qualifikation!H74),"")</f>
        <v/>
      </c>
      <c r="F64" s="26" t="str">
        <f>IF(A64&lt;&gt;"",IF(Qualifikation!I74=TRUE,INDEX(codegemhist,MATCH(Qualifikation!H74,libgem,0)),""),"")</f>
        <v/>
      </c>
      <c r="G64" s="26" t="str">
        <f>IF(A64&lt;&gt;"",IF(Qualifikation!I74=TRUE,IF(INDEX(codegem,MATCH(Qualifikation!H74,libgem,0))&gt;=8000,INDEX(codegem,MATCH(Qualifikation!H74,libgem,0)),""),Qualifikation!H74),"")</f>
        <v/>
      </c>
      <c r="H64" s="26" t="str">
        <f>IF(A64&lt;&gt;"",IF(Qualifikation!Y74=TRUE,INDEX(libcatidinst,MATCH(Qualifikation!P74,libinst,0)),""),"")</f>
        <v/>
      </c>
      <c r="I64" s="26" t="str">
        <f>IF(OR(A64="",ISBLANK(Qualifikation!P74)),"",IF(Qualifikation!Y74=TRUE,INDEX(codeinst,MATCH(Qualifikation!P74,libinst,0)),Qualifikation!P74))</f>
        <v/>
      </c>
      <c r="J64" s="26" t="str">
        <f>IF(OR(A64="",ISBLANK(Qualifikation!Q74)),"",IF(Qualifikation!Z74=TRUE,INDEX(codetform,MATCH(Qualifikation!Q74,libtform,0)),Qualifikation!Q74))</f>
        <v/>
      </c>
      <c r="K64" s="26" t="str">
        <f t="shared" si="0"/>
        <v/>
      </c>
      <c r="L64" s="112" t="str">
        <f>IF(OR(A64="",ISBLANK(Qualifikation!R74)),"",Qualifikation!R74)</f>
        <v/>
      </c>
      <c r="M64" s="56" t="str">
        <f>IF(OR(A64="",ISBLANK(Qualifikation!S74)),"",Qualifikation!S74)</f>
        <v/>
      </c>
      <c r="N64" s="56" t="str">
        <f>IF(OR(A64="",ISBLANK(Qualifikation!T74)),"",IF(Qualifikation!AC74=TRUE,INDEX(coderesult,MATCH(Qualifikation!T74,libresult,0)),Qualifikation!T74))</f>
        <v/>
      </c>
      <c r="O64" s="56" t="str">
        <f>IF(OR(A64="",ISBLANK(Qualifikation!U74),Qualifikation!U74="-"),"",IF(ISNA(MATCH(Qualifikation!U74,libtwolang,0)),Qualifikation!U74,IF(Qualifikation!AC74=TRUE,INDEX(codetwolang,MATCH(Qualifikation!U74,libtwolang,0)),Qualifikation!U74)))</f>
        <v/>
      </c>
      <c r="P64" s="56" t="str">
        <f>IF(OR(A64="",ISBLANK(Qualifikation!V74)),"",Qualifikation!V74)</f>
        <v/>
      </c>
    </row>
    <row r="65" spans="1:16" x14ac:dyDescent="0.2">
      <c r="A65" s="26" t="str">
        <f>IF(Qualifikation!$A75&lt;&gt;"",IF(Qualifikation!C75&lt;&gt;"",IF(Qualifikation!C75="LOC.ID",CONCATENATE("LOC.",Qualifikation!AG$12),Qualifikation!C75),""),"")</f>
        <v/>
      </c>
      <c r="B65" s="57" t="str">
        <f>IF(A65&lt;&gt;"",Qualifikation!J75,"")</f>
        <v/>
      </c>
      <c r="C65" s="26" t="str">
        <f>IF(A65&lt;&gt;"",IF(Qualifikation!E75=TRUE,INDEX(codesex,MATCH(Qualifikation!D75,libsex,0)),Qualifikation!D75),"")</f>
        <v/>
      </c>
      <c r="D65" s="112" t="str">
        <f>IF(OR(A65="",ISBLANK(Qualifikation!F75)),"",Qualifikation!F75)</f>
        <v/>
      </c>
      <c r="E65" s="26" t="str">
        <f>IF(A65&lt;&gt;"",IF(Qualifikation!I75=TRUE,IF(INDEX(codegem,MATCH(Qualifikation!H75,libgem,0))&lt;8000,INDEX(codegem,MATCH(Qualifikation!H75,libgem,0)),""),Qualifikation!H75),"")</f>
        <v/>
      </c>
      <c r="F65" s="26" t="str">
        <f>IF(A65&lt;&gt;"",IF(Qualifikation!I75=TRUE,INDEX(codegemhist,MATCH(Qualifikation!H75,libgem,0)),""),"")</f>
        <v/>
      </c>
      <c r="G65" s="26" t="str">
        <f>IF(A65&lt;&gt;"",IF(Qualifikation!I75=TRUE,IF(INDEX(codegem,MATCH(Qualifikation!H75,libgem,0))&gt;=8000,INDEX(codegem,MATCH(Qualifikation!H75,libgem,0)),""),Qualifikation!H75),"")</f>
        <v/>
      </c>
      <c r="H65" s="26" t="str">
        <f>IF(A65&lt;&gt;"",IF(Qualifikation!Y75=TRUE,INDEX(libcatidinst,MATCH(Qualifikation!P75,libinst,0)),""),"")</f>
        <v/>
      </c>
      <c r="I65" s="26" t="str">
        <f>IF(OR(A65="",ISBLANK(Qualifikation!P75)),"",IF(Qualifikation!Y75=TRUE,INDEX(codeinst,MATCH(Qualifikation!P75,libinst,0)),Qualifikation!P75))</f>
        <v/>
      </c>
      <c r="J65" s="26" t="str">
        <f>IF(OR(A65="",ISBLANK(Qualifikation!Q75)),"",IF(Qualifikation!Z75=TRUE,INDEX(codetform,MATCH(Qualifikation!Q75,libtform,0)),Qualifikation!Q75))</f>
        <v/>
      </c>
      <c r="K65" s="26" t="str">
        <f t="shared" si="0"/>
        <v/>
      </c>
      <c r="L65" s="112" t="str">
        <f>IF(OR(A65="",ISBLANK(Qualifikation!R75)),"",Qualifikation!R75)</f>
        <v/>
      </c>
      <c r="M65" s="56" t="str">
        <f>IF(OR(A65="",ISBLANK(Qualifikation!S75)),"",Qualifikation!S75)</f>
        <v/>
      </c>
      <c r="N65" s="56" t="str">
        <f>IF(OR(A65="",ISBLANK(Qualifikation!T75)),"",IF(Qualifikation!AC75=TRUE,INDEX(coderesult,MATCH(Qualifikation!T75,libresult,0)),Qualifikation!T75))</f>
        <v/>
      </c>
      <c r="O65" s="56" t="str">
        <f>IF(OR(A65="",ISBLANK(Qualifikation!U75),Qualifikation!U75="-"),"",IF(ISNA(MATCH(Qualifikation!U75,libtwolang,0)),Qualifikation!U75,IF(Qualifikation!AC75=TRUE,INDEX(codetwolang,MATCH(Qualifikation!U75,libtwolang,0)),Qualifikation!U75)))</f>
        <v/>
      </c>
      <c r="P65" s="56" t="str">
        <f>IF(OR(A65="",ISBLANK(Qualifikation!V75)),"",Qualifikation!V75)</f>
        <v/>
      </c>
    </row>
    <row r="66" spans="1:16" x14ac:dyDescent="0.2">
      <c r="A66" s="26" t="str">
        <f>IF(Qualifikation!$A76&lt;&gt;"",IF(Qualifikation!C76&lt;&gt;"",IF(Qualifikation!C76="LOC.ID",CONCATENATE("LOC.",Qualifikation!AG$12),Qualifikation!C76),""),"")</f>
        <v/>
      </c>
      <c r="B66" s="57" t="str">
        <f>IF(A66&lt;&gt;"",Qualifikation!J76,"")</f>
        <v/>
      </c>
      <c r="C66" s="26" t="str">
        <f>IF(A66&lt;&gt;"",IF(Qualifikation!E76=TRUE,INDEX(codesex,MATCH(Qualifikation!D76,libsex,0)),Qualifikation!D76),"")</f>
        <v/>
      </c>
      <c r="D66" s="112" t="str">
        <f>IF(OR(A66="",ISBLANK(Qualifikation!F76)),"",Qualifikation!F76)</f>
        <v/>
      </c>
      <c r="E66" s="26" t="str">
        <f>IF(A66&lt;&gt;"",IF(Qualifikation!I76=TRUE,IF(INDEX(codegem,MATCH(Qualifikation!H76,libgem,0))&lt;8000,INDEX(codegem,MATCH(Qualifikation!H76,libgem,0)),""),Qualifikation!H76),"")</f>
        <v/>
      </c>
      <c r="F66" s="26" t="str">
        <f>IF(A66&lt;&gt;"",IF(Qualifikation!I76=TRUE,INDEX(codegemhist,MATCH(Qualifikation!H76,libgem,0)),""),"")</f>
        <v/>
      </c>
      <c r="G66" s="26" t="str">
        <f>IF(A66&lt;&gt;"",IF(Qualifikation!I76=TRUE,IF(INDEX(codegem,MATCH(Qualifikation!H76,libgem,0))&gt;=8000,INDEX(codegem,MATCH(Qualifikation!H76,libgem,0)),""),Qualifikation!H76),"")</f>
        <v/>
      </c>
      <c r="H66" s="26" t="str">
        <f>IF(A66&lt;&gt;"",IF(Qualifikation!Y76=TRUE,INDEX(libcatidinst,MATCH(Qualifikation!P76,libinst,0)),""),"")</f>
        <v/>
      </c>
      <c r="I66" s="26" t="str">
        <f>IF(OR(A66="",ISBLANK(Qualifikation!P76)),"",IF(Qualifikation!Y76=TRUE,INDEX(codeinst,MATCH(Qualifikation!P76,libinst,0)),Qualifikation!P76))</f>
        <v/>
      </c>
      <c r="J66" s="26" t="str">
        <f>IF(OR(A66="",ISBLANK(Qualifikation!Q76)),"",IF(Qualifikation!Z76=TRUE,INDEX(codetform,MATCH(Qualifikation!Q76,libtform,0)),Qualifikation!Q76))</f>
        <v/>
      </c>
      <c r="K66" s="26" t="str">
        <f t="shared" si="0"/>
        <v/>
      </c>
      <c r="L66" s="112" t="str">
        <f>IF(OR(A66="",ISBLANK(Qualifikation!R76)),"",Qualifikation!R76)</f>
        <v/>
      </c>
      <c r="M66" s="56" t="str">
        <f>IF(OR(A66="",ISBLANK(Qualifikation!S76)),"",Qualifikation!S76)</f>
        <v/>
      </c>
      <c r="N66" s="56" t="str">
        <f>IF(OR(A66="",ISBLANK(Qualifikation!T76)),"",IF(Qualifikation!AC76=TRUE,INDEX(coderesult,MATCH(Qualifikation!T76,libresult,0)),Qualifikation!T76))</f>
        <v/>
      </c>
      <c r="O66" s="56" t="str">
        <f>IF(OR(A66="",ISBLANK(Qualifikation!U76),Qualifikation!U76="-"),"",IF(ISNA(MATCH(Qualifikation!U76,libtwolang,0)),Qualifikation!U76,IF(Qualifikation!AC76=TRUE,INDEX(codetwolang,MATCH(Qualifikation!U76,libtwolang,0)),Qualifikation!U76)))</f>
        <v/>
      </c>
      <c r="P66" s="56" t="str">
        <f>IF(OR(A66="",ISBLANK(Qualifikation!V76)),"",Qualifikation!V76)</f>
        <v/>
      </c>
    </row>
    <row r="67" spans="1:16" x14ac:dyDescent="0.2">
      <c r="A67" s="26" t="str">
        <f>IF(Qualifikation!$A77&lt;&gt;"",IF(Qualifikation!C77&lt;&gt;"",IF(Qualifikation!C77="LOC.ID",CONCATENATE("LOC.",Qualifikation!AG$12),Qualifikation!C77),""),"")</f>
        <v/>
      </c>
      <c r="B67" s="57" t="str">
        <f>IF(A67&lt;&gt;"",Qualifikation!J77,"")</f>
        <v/>
      </c>
      <c r="C67" s="26" t="str">
        <f>IF(A67&lt;&gt;"",IF(Qualifikation!E77=TRUE,INDEX(codesex,MATCH(Qualifikation!D77,libsex,0)),Qualifikation!D77),"")</f>
        <v/>
      </c>
      <c r="D67" s="112" t="str">
        <f>IF(OR(A67="",ISBLANK(Qualifikation!F77)),"",Qualifikation!F77)</f>
        <v/>
      </c>
      <c r="E67" s="26" t="str">
        <f>IF(A67&lt;&gt;"",IF(Qualifikation!I77=TRUE,IF(INDEX(codegem,MATCH(Qualifikation!H77,libgem,0))&lt;8000,INDEX(codegem,MATCH(Qualifikation!H77,libgem,0)),""),Qualifikation!H77),"")</f>
        <v/>
      </c>
      <c r="F67" s="26" t="str">
        <f>IF(A67&lt;&gt;"",IF(Qualifikation!I77=TRUE,INDEX(codegemhist,MATCH(Qualifikation!H77,libgem,0)),""),"")</f>
        <v/>
      </c>
      <c r="G67" s="26" t="str">
        <f>IF(A67&lt;&gt;"",IF(Qualifikation!I77=TRUE,IF(INDEX(codegem,MATCH(Qualifikation!H77,libgem,0))&gt;=8000,INDEX(codegem,MATCH(Qualifikation!H77,libgem,0)),""),Qualifikation!H77),"")</f>
        <v/>
      </c>
      <c r="H67" s="26" t="str">
        <f>IF(A67&lt;&gt;"",IF(Qualifikation!Y77=TRUE,INDEX(libcatidinst,MATCH(Qualifikation!P77,libinst,0)),""),"")</f>
        <v/>
      </c>
      <c r="I67" s="26" t="str">
        <f>IF(OR(A67="",ISBLANK(Qualifikation!P77)),"",IF(Qualifikation!Y77=TRUE,INDEX(codeinst,MATCH(Qualifikation!P77,libinst,0)),Qualifikation!P77))</f>
        <v/>
      </c>
      <c r="J67" s="26" t="str">
        <f>IF(OR(A67="",ISBLANK(Qualifikation!Q77)),"",IF(Qualifikation!Z77=TRUE,INDEX(codetform,MATCH(Qualifikation!Q77,libtform,0)),Qualifikation!Q77))</f>
        <v/>
      </c>
      <c r="K67" s="26" t="str">
        <f t="shared" ref="K67:K130" si="1">IF(A67="","",2)</f>
        <v/>
      </c>
      <c r="L67" s="112" t="str">
        <f>IF(OR(A67="",ISBLANK(Qualifikation!R77)),"",Qualifikation!R77)</f>
        <v/>
      </c>
      <c r="M67" s="56" t="str">
        <f>IF(OR(A67="",ISBLANK(Qualifikation!S77)),"",Qualifikation!S77)</f>
        <v/>
      </c>
      <c r="N67" s="56" t="str">
        <f>IF(OR(A67="",ISBLANK(Qualifikation!T77)),"",IF(Qualifikation!AC77=TRUE,INDEX(coderesult,MATCH(Qualifikation!T77,libresult,0)),Qualifikation!T77))</f>
        <v/>
      </c>
      <c r="O67" s="56" t="str">
        <f>IF(OR(A67="",ISBLANK(Qualifikation!U77),Qualifikation!U77="-"),"",IF(ISNA(MATCH(Qualifikation!U77,libtwolang,0)),Qualifikation!U77,IF(Qualifikation!AC77=TRUE,INDEX(codetwolang,MATCH(Qualifikation!U77,libtwolang,0)),Qualifikation!U77)))</f>
        <v/>
      </c>
      <c r="P67" s="56" t="str">
        <f>IF(OR(A67="",ISBLANK(Qualifikation!V77)),"",Qualifikation!V77)</f>
        <v/>
      </c>
    </row>
    <row r="68" spans="1:16" x14ac:dyDescent="0.2">
      <c r="A68" s="26" t="str">
        <f>IF(Qualifikation!$A78&lt;&gt;"",IF(Qualifikation!C78&lt;&gt;"",IF(Qualifikation!C78="LOC.ID",CONCATENATE("LOC.",Qualifikation!AG$12),Qualifikation!C78),""),"")</f>
        <v/>
      </c>
      <c r="B68" s="57" t="str">
        <f>IF(A68&lt;&gt;"",Qualifikation!J78,"")</f>
        <v/>
      </c>
      <c r="C68" s="26" t="str">
        <f>IF(A68&lt;&gt;"",IF(Qualifikation!E78=TRUE,INDEX(codesex,MATCH(Qualifikation!D78,libsex,0)),Qualifikation!D78),"")</f>
        <v/>
      </c>
      <c r="D68" s="112" t="str">
        <f>IF(OR(A68="",ISBLANK(Qualifikation!F78)),"",Qualifikation!F78)</f>
        <v/>
      </c>
      <c r="E68" s="26" t="str">
        <f>IF(A68&lt;&gt;"",IF(Qualifikation!I78=TRUE,IF(INDEX(codegem,MATCH(Qualifikation!H78,libgem,0))&lt;8000,INDEX(codegem,MATCH(Qualifikation!H78,libgem,0)),""),Qualifikation!H78),"")</f>
        <v/>
      </c>
      <c r="F68" s="26" t="str">
        <f>IF(A68&lt;&gt;"",IF(Qualifikation!I78=TRUE,INDEX(codegemhist,MATCH(Qualifikation!H78,libgem,0)),""),"")</f>
        <v/>
      </c>
      <c r="G68" s="26" t="str">
        <f>IF(A68&lt;&gt;"",IF(Qualifikation!I78=TRUE,IF(INDEX(codegem,MATCH(Qualifikation!H78,libgem,0))&gt;=8000,INDEX(codegem,MATCH(Qualifikation!H78,libgem,0)),""),Qualifikation!H78),"")</f>
        <v/>
      </c>
      <c r="H68" s="26" t="str">
        <f>IF(A68&lt;&gt;"",IF(Qualifikation!Y78=TRUE,INDEX(libcatidinst,MATCH(Qualifikation!P78,libinst,0)),""),"")</f>
        <v/>
      </c>
      <c r="I68" s="26" t="str">
        <f>IF(OR(A68="",ISBLANK(Qualifikation!P78)),"",IF(Qualifikation!Y78=TRUE,INDEX(codeinst,MATCH(Qualifikation!P78,libinst,0)),Qualifikation!P78))</f>
        <v/>
      </c>
      <c r="J68" s="26" t="str">
        <f>IF(OR(A68="",ISBLANK(Qualifikation!Q78)),"",IF(Qualifikation!Z78=TRUE,INDEX(codetform,MATCH(Qualifikation!Q78,libtform,0)),Qualifikation!Q78))</f>
        <v/>
      </c>
      <c r="K68" s="26" t="str">
        <f t="shared" si="1"/>
        <v/>
      </c>
      <c r="L68" s="112" t="str">
        <f>IF(OR(A68="",ISBLANK(Qualifikation!R78)),"",Qualifikation!R78)</f>
        <v/>
      </c>
      <c r="M68" s="56" t="str">
        <f>IF(OR(A68="",ISBLANK(Qualifikation!S78)),"",Qualifikation!S78)</f>
        <v/>
      </c>
      <c r="N68" s="56" t="str">
        <f>IF(OR(A68="",ISBLANK(Qualifikation!T78)),"",IF(Qualifikation!AC78=TRUE,INDEX(coderesult,MATCH(Qualifikation!T78,libresult,0)),Qualifikation!T78))</f>
        <v/>
      </c>
      <c r="O68" s="56" t="str">
        <f>IF(OR(A68="",ISBLANK(Qualifikation!U78),Qualifikation!U78="-"),"",IF(ISNA(MATCH(Qualifikation!U78,libtwolang,0)),Qualifikation!U78,IF(Qualifikation!AC78=TRUE,INDEX(codetwolang,MATCH(Qualifikation!U78,libtwolang,0)),Qualifikation!U78)))</f>
        <v/>
      </c>
      <c r="P68" s="56" t="str">
        <f>IF(OR(A68="",ISBLANK(Qualifikation!V78)),"",Qualifikation!V78)</f>
        <v/>
      </c>
    </row>
    <row r="69" spans="1:16" x14ac:dyDescent="0.2">
      <c r="A69" s="26" t="str">
        <f>IF(Qualifikation!$A79&lt;&gt;"",IF(Qualifikation!C79&lt;&gt;"",IF(Qualifikation!C79="LOC.ID",CONCATENATE("LOC.",Qualifikation!AG$12),Qualifikation!C79),""),"")</f>
        <v/>
      </c>
      <c r="B69" s="57" t="str">
        <f>IF(A69&lt;&gt;"",Qualifikation!J79,"")</f>
        <v/>
      </c>
      <c r="C69" s="26" t="str">
        <f>IF(A69&lt;&gt;"",IF(Qualifikation!E79=TRUE,INDEX(codesex,MATCH(Qualifikation!D79,libsex,0)),Qualifikation!D79),"")</f>
        <v/>
      </c>
      <c r="D69" s="112" t="str">
        <f>IF(OR(A69="",ISBLANK(Qualifikation!F79)),"",Qualifikation!F79)</f>
        <v/>
      </c>
      <c r="E69" s="26" t="str">
        <f>IF(A69&lt;&gt;"",IF(Qualifikation!I79=TRUE,IF(INDEX(codegem,MATCH(Qualifikation!H79,libgem,0))&lt;8000,INDEX(codegem,MATCH(Qualifikation!H79,libgem,0)),""),Qualifikation!H79),"")</f>
        <v/>
      </c>
      <c r="F69" s="26" t="str">
        <f>IF(A69&lt;&gt;"",IF(Qualifikation!I79=TRUE,INDEX(codegemhist,MATCH(Qualifikation!H79,libgem,0)),""),"")</f>
        <v/>
      </c>
      <c r="G69" s="26" t="str">
        <f>IF(A69&lt;&gt;"",IF(Qualifikation!I79=TRUE,IF(INDEX(codegem,MATCH(Qualifikation!H79,libgem,0))&gt;=8000,INDEX(codegem,MATCH(Qualifikation!H79,libgem,0)),""),Qualifikation!H79),"")</f>
        <v/>
      </c>
      <c r="H69" s="26" t="str">
        <f>IF(A69&lt;&gt;"",IF(Qualifikation!Y79=TRUE,INDEX(libcatidinst,MATCH(Qualifikation!P79,libinst,0)),""),"")</f>
        <v/>
      </c>
      <c r="I69" s="26" t="str">
        <f>IF(OR(A69="",ISBLANK(Qualifikation!P79)),"",IF(Qualifikation!Y79=TRUE,INDEX(codeinst,MATCH(Qualifikation!P79,libinst,0)),Qualifikation!P79))</f>
        <v/>
      </c>
      <c r="J69" s="26" t="str">
        <f>IF(OR(A69="",ISBLANK(Qualifikation!Q79)),"",IF(Qualifikation!Z79=TRUE,INDEX(codetform,MATCH(Qualifikation!Q79,libtform,0)),Qualifikation!Q79))</f>
        <v/>
      </c>
      <c r="K69" s="26" t="str">
        <f t="shared" si="1"/>
        <v/>
      </c>
      <c r="L69" s="112" t="str">
        <f>IF(OR(A69="",ISBLANK(Qualifikation!R79)),"",Qualifikation!R79)</f>
        <v/>
      </c>
      <c r="M69" s="56" t="str">
        <f>IF(OR(A69="",ISBLANK(Qualifikation!S79)),"",Qualifikation!S79)</f>
        <v/>
      </c>
      <c r="N69" s="56" t="str">
        <f>IF(OR(A69="",ISBLANK(Qualifikation!T79)),"",IF(Qualifikation!AC79=TRUE,INDEX(coderesult,MATCH(Qualifikation!T79,libresult,0)),Qualifikation!T79))</f>
        <v/>
      </c>
      <c r="O69" s="56" t="str">
        <f>IF(OR(A69="",ISBLANK(Qualifikation!U79),Qualifikation!U79="-"),"",IF(ISNA(MATCH(Qualifikation!U79,libtwolang,0)),Qualifikation!U79,IF(Qualifikation!AC79=TRUE,INDEX(codetwolang,MATCH(Qualifikation!U79,libtwolang,0)),Qualifikation!U79)))</f>
        <v/>
      </c>
      <c r="P69" s="56" t="str">
        <f>IF(OR(A69="",ISBLANK(Qualifikation!V79)),"",Qualifikation!V79)</f>
        <v/>
      </c>
    </row>
    <row r="70" spans="1:16" x14ac:dyDescent="0.2">
      <c r="A70" s="26" t="str">
        <f>IF(Qualifikation!$A80&lt;&gt;"",IF(Qualifikation!C80&lt;&gt;"",IF(Qualifikation!C80="LOC.ID",CONCATENATE("LOC.",Qualifikation!AG$12),Qualifikation!C80),""),"")</f>
        <v/>
      </c>
      <c r="B70" s="57" t="str">
        <f>IF(A70&lt;&gt;"",Qualifikation!J80,"")</f>
        <v/>
      </c>
      <c r="C70" s="26" t="str">
        <f>IF(A70&lt;&gt;"",IF(Qualifikation!E80=TRUE,INDEX(codesex,MATCH(Qualifikation!D80,libsex,0)),Qualifikation!D80),"")</f>
        <v/>
      </c>
      <c r="D70" s="112" t="str">
        <f>IF(OR(A70="",ISBLANK(Qualifikation!F80)),"",Qualifikation!F80)</f>
        <v/>
      </c>
      <c r="E70" s="26" t="str">
        <f>IF(A70&lt;&gt;"",IF(Qualifikation!I80=TRUE,IF(INDEX(codegem,MATCH(Qualifikation!H80,libgem,0))&lt;8000,INDEX(codegem,MATCH(Qualifikation!H80,libgem,0)),""),Qualifikation!H80),"")</f>
        <v/>
      </c>
      <c r="F70" s="26" t="str">
        <f>IF(A70&lt;&gt;"",IF(Qualifikation!I80=TRUE,INDEX(codegemhist,MATCH(Qualifikation!H80,libgem,0)),""),"")</f>
        <v/>
      </c>
      <c r="G70" s="26" t="str">
        <f>IF(A70&lt;&gt;"",IF(Qualifikation!I80=TRUE,IF(INDEX(codegem,MATCH(Qualifikation!H80,libgem,0))&gt;=8000,INDEX(codegem,MATCH(Qualifikation!H80,libgem,0)),""),Qualifikation!H80),"")</f>
        <v/>
      </c>
      <c r="H70" s="26" t="str">
        <f>IF(A70&lt;&gt;"",IF(Qualifikation!Y80=TRUE,INDEX(libcatidinst,MATCH(Qualifikation!P80,libinst,0)),""),"")</f>
        <v/>
      </c>
      <c r="I70" s="26" t="str">
        <f>IF(OR(A70="",ISBLANK(Qualifikation!P80)),"",IF(Qualifikation!Y80=TRUE,INDEX(codeinst,MATCH(Qualifikation!P80,libinst,0)),Qualifikation!P80))</f>
        <v/>
      </c>
      <c r="J70" s="26" t="str">
        <f>IF(OR(A70="",ISBLANK(Qualifikation!Q80)),"",IF(Qualifikation!Z80=TRUE,INDEX(codetform,MATCH(Qualifikation!Q80,libtform,0)),Qualifikation!Q80))</f>
        <v/>
      </c>
      <c r="K70" s="26" t="str">
        <f t="shared" si="1"/>
        <v/>
      </c>
      <c r="L70" s="112" t="str">
        <f>IF(OR(A70="",ISBLANK(Qualifikation!R80)),"",Qualifikation!R80)</f>
        <v/>
      </c>
      <c r="M70" s="56" t="str">
        <f>IF(OR(A70="",ISBLANK(Qualifikation!S80)),"",Qualifikation!S80)</f>
        <v/>
      </c>
      <c r="N70" s="56" t="str">
        <f>IF(OR(A70="",ISBLANK(Qualifikation!T80)),"",IF(Qualifikation!AC80=TRUE,INDEX(coderesult,MATCH(Qualifikation!T80,libresult,0)),Qualifikation!T80))</f>
        <v/>
      </c>
      <c r="O70" s="56" t="str">
        <f>IF(OR(A70="",ISBLANK(Qualifikation!U80),Qualifikation!U80="-"),"",IF(ISNA(MATCH(Qualifikation!U80,libtwolang,0)),Qualifikation!U80,IF(Qualifikation!AC80=TRUE,INDEX(codetwolang,MATCH(Qualifikation!U80,libtwolang,0)),Qualifikation!U80)))</f>
        <v/>
      </c>
      <c r="P70" s="56" t="str">
        <f>IF(OR(A70="",ISBLANK(Qualifikation!V80)),"",Qualifikation!V80)</f>
        <v/>
      </c>
    </row>
    <row r="71" spans="1:16" x14ac:dyDescent="0.2">
      <c r="A71" s="26" t="str">
        <f>IF(Qualifikation!$A81&lt;&gt;"",IF(Qualifikation!C81&lt;&gt;"",IF(Qualifikation!C81="LOC.ID",CONCATENATE("LOC.",Qualifikation!AG$12),Qualifikation!C81),""),"")</f>
        <v/>
      </c>
      <c r="B71" s="57" t="str">
        <f>IF(A71&lt;&gt;"",Qualifikation!J81,"")</f>
        <v/>
      </c>
      <c r="C71" s="26" t="str">
        <f>IF(A71&lt;&gt;"",IF(Qualifikation!E81=TRUE,INDEX(codesex,MATCH(Qualifikation!D81,libsex,0)),Qualifikation!D81),"")</f>
        <v/>
      </c>
      <c r="D71" s="112" t="str">
        <f>IF(OR(A71="",ISBLANK(Qualifikation!F81)),"",Qualifikation!F81)</f>
        <v/>
      </c>
      <c r="E71" s="26" t="str">
        <f>IF(A71&lt;&gt;"",IF(Qualifikation!I81=TRUE,IF(INDEX(codegem,MATCH(Qualifikation!H81,libgem,0))&lt;8000,INDEX(codegem,MATCH(Qualifikation!H81,libgem,0)),""),Qualifikation!H81),"")</f>
        <v/>
      </c>
      <c r="F71" s="26" t="str">
        <f>IF(A71&lt;&gt;"",IF(Qualifikation!I81=TRUE,INDEX(codegemhist,MATCH(Qualifikation!H81,libgem,0)),""),"")</f>
        <v/>
      </c>
      <c r="G71" s="26" t="str">
        <f>IF(A71&lt;&gt;"",IF(Qualifikation!I81=TRUE,IF(INDEX(codegem,MATCH(Qualifikation!H81,libgem,0))&gt;=8000,INDEX(codegem,MATCH(Qualifikation!H81,libgem,0)),""),Qualifikation!H81),"")</f>
        <v/>
      </c>
      <c r="H71" s="26" t="str">
        <f>IF(A71&lt;&gt;"",IF(Qualifikation!Y81=TRUE,INDEX(libcatidinst,MATCH(Qualifikation!P81,libinst,0)),""),"")</f>
        <v/>
      </c>
      <c r="I71" s="26" t="str">
        <f>IF(OR(A71="",ISBLANK(Qualifikation!P81)),"",IF(Qualifikation!Y81=TRUE,INDEX(codeinst,MATCH(Qualifikation!P81,libinst,0)),Qualifikation!P81))</f>
        <v/>
      </c>
      <c r="J71" s="26" t="str">
        <f>IF(OR(A71="",ISBLANK(Qualifikation!Q81)),"",IF(Qualifikation!Z81=TRUE,INDEX(codetform,MATCH(Qualifikation!Q81,libtform,0)),Qualifikation!Q81))</f>
        <v/>
      </c>
      <c r="K71" s="26" t="str">
        <f t="shared" si="1"/>
        <v/>
      </c>
      <c r="L71" s="112" t="str">
        <f>IF(OR(A71="",ISBLANK(Qualifikation!R81)),"",Qualifikation!R81)</f>
        <v/>
      </c>
      <c r="M71" s="56" t="str">
        <f>IF(OR(A71="",ISBLANK(Qualifikation!S81)),"",Qualifikation!S81)</f>
        <v/>
      </c>
      <c r="N71" s="56" t="str">
        <f>IF(OR(A71="",ISBLANK(Qualifikation!T81)),"",IF(Qualifikation!AC81=TRUE,INDEX(coderesult,MATCH(Qualifikation!T81,libresult,0)),Qualifikation!T81))</f>
        <v/>
      </c>
      <c r="O71" s="56" t="str">
        <f>IF(OR(A71="",ISBLANK(Qualifikation!U81),Qualifikation!U81="-"),"",IF(ISNA(MATCH(Qualifikation!U81,libtwolang,0)),Qualifikation!U81,IF(Qualifikation!AC81=TRUE,INDEX(codetwolang,MATCH(Qualifikation!U81,libtwolang,0)),Qualifikation!U81)))</f>
        <v/>
      </c>
      <c r="P71" s="56" t="str">
        <f>IF(OR(A71="",ISBLANK(Qualifikation!V81)),"",Qualifikation!V81)</f>
        <v/>
      </c>
    </row>
    <row r="72" spans="1:16" x14ac:dyDescent="0.2">
      <c r="A72" s="26" t="str">
        <f>IF(Qualifikation!$A82&lt;&gt;"",IF(Qualifikation!C82&lt;&gt;"",IF(Qualifikation!C82="LOC.ID",CONCATENATE("LOC.",Qualifikation!AG$12),Qualifikation!C82),""),"")</f>
        <v/>
      </c>
      <c r="B72" s="57" t="str">
        <f>IF(A72&lt;&gt;"",Qualifikation!J82,"")</f>
        <v/>
      </c>
      <c r="C72" s="26" t="str">
        <f>IF(A72&lt;&gt;"",IF(Qualifikation!E82=TRUE,INDEX(codesex,MATCH(Qualifikation!D82,libsex,0)),Qualifikation!D82),"")</f>
        <v/>
      </c>
      <c r="D72" s="112" t="str">
        <f>IF(OR(A72="",ISBLANK(Qualifikation!F82)),"",Qualifikation!F82)</f>
        <v/>
      </c>
      <c r="E72" s="26" t="str">
        <f>IF(A72&lt;&gt;"",IF(Qualifikation!I82=TRUE,IF(INDEX(codegem,MATCH(Qualifikation!H82,libgem,0))&lt;8000,INDEX(codegem,MATCH(Qualifikation!H82,libgem,0)),""),Qualifikation!H82),"")</f>
        <v/>
      </c>
      <c r="F72" s="26" t="str">
        <f>IF(A72&lt;&gt;"",IF(Qualifikation!I82=TRUE,INDEX(codegemhist,MATCH(Qualifikation!H82,libgem,0)),""),"")</f>
        <v/>
      </c>
      <c r="G72" s="26" t="str">
        <f>IF(A72&lt;&gt;"",IF(Qualifikation!I82=TRUE,IF(INDEX(codegem,MATCH(Qualifikation!H82,libgem,0))&gt;=8000,INDEX(codegem,MATCH(Qualifikation!H82,libgem,0)),""),Qualifikation!H82),"")</f>
        <v/>
      </c>
      <c r="H72" s="26" t="str">
        <f>IF(A72&lt;&gt;"",IF(Qualifikation!Y82=TRUE,INDEX(libcatidinst,MATCH(Qualifikation!P82,libinst,0)),""),"")</f>
        <v/>
      </c>
      <c r="I72" s="26" t="str">
        <f>IF(OR(A72="",ISBLANK(Qualifikation!P82)),"",IF(Qualifikation!Y82=TRUE,INDEX(codeinst,MATCH(Qualifikation!P82,libinst,0)),Qualifikation!P82))</f>
        <v/>
      </c>
      <c r="J72" s="26" t="str">
        <f>IF(OR(A72="",ISBLANK(Qualifikation!Q82)),"",IF(Qualifikation!Z82=TRUE,INDEX(codetform,MATCH(Qualifikation!Q82,libtform,0)),Qualifikation!Q82))</f>
        <v/>
      </c>
      <c r="K72" s="26" t="str">
        <f t="shared" si="1"/>
        <v/>
      </c>
      <c r="L72" s="112" t="str">
        <f>IF(OR(A72="",ISBLANK(Qualifikation!R82)),"",Qualifikation!R82)</f>
        <v/>
      </c>
      <c r="M72" s="56" t="str">
        <f>IF(OR(A72="",ISBLANK(Qualifikation!S82)),"",Qualifikation!S82)</f>
        <v/>
      </c>
      <c r="N72" s="56" t="str">
        <f>IF(OR(A72="",ISBLANK(Qualifikation!T82)),"",IF(Qualifikation!AC82=TRUE,INDEX(coderesult,MATCH(Qualifikation!T82,libresult,0)),Qualifikation!T82))</f>
        <v/>
      </c>
      <c r="O72" s="56" t="str">
        <f>IF(OR(A72="",ISBLANK(Qualifikation!U82),Qualifikation!U82="-"),"",IF(ISNA(MATCH(Qualifikation!U82,libtwolang,0)),Qualifikation!U82,IF(Qualifikation!AC82=TRUE,INDEX(codetwolang,MATCH(Qualifikation!U82,libtwolang,0)),Qualifikation!U82)))</f>
        <v/>
      </c>
      <c r="P72" s="56" t="str">
        <f>IF(OR(A72="",ISBLANK(Qualifikation!V82)),"",Qualifikation!V82)</f>
        <v/>
      </c>
    </row>
    <row r="73" spans="1:16" x14ac:dyDescent="0.2">
      <c r="A73" s="26" t="str">
        <f>IF(Qualifikation!$A83&lt;&gt;"",IF(Qualifikation!C83&lt;&gt;"",IF(Qualifikation!C83="LOC.ID",CONCATENATE("LOC.",Qualifikation!AG$12),Qualifikation!C83),""),"")</f>
        <v/>
      </c>
      <c r="B73" s="57" t="str">
        <f>IF(A73&lt;&gt;"",Qualifikation!J83,"")</f>
        <v/>
      </c>
      <c r="C73" s="26" t="str">
        <f>IF(A73&lt;&gt;"",IF(Qualifikation!E83=TRUE,INDEX(codesex,MATCH(Qualifikation!D83,libsex,0)),Qualifikation!D83),"")</f>
        <v/>
      </c>
      <c r="D73" s="112" t="str">
        <f>IF(OR(A73="",ISBLANK(Qualifikation!F83)),"",Qualifikation!F83)</f>
        <v/>
      </c>
      <c r="E73" s="26" t="str">
        <f>IF(A73&lt;&gt;"",IF(Qualifikation!I83=TRUE,IF(INDEX(codegem,MATCH(Qualifikation!H83,libgem,0))&lt;8000,INDEX(codegem,MATCH(Qualifikation!H83,libgem,0)),""),Qualifikation!H83),"")</f>
        <v/>
      </c>
      <c r="F73" s="26" t="str">
        <f>IF(A73&lt;&gt;"",IF(Qualifikation!I83=TRUE,INDEX(codegemhist,MATCH(Qualifikation!H83,libgem,0)),""),"")</f>
        <v/>
      </c>
      <c r="G73" s="26" t="str">
        <f>IF(A73&lt;&gt;"",IF(Qualifikation!I83=TRUE,IF(INDEX(codegem,MATCH(Qualifikation!H83,libgem,0))&gt;=8000,INDEX(codegem,MATCH(Qualifikation!H83,libgem,0)),""),Qualifikation!H83),"")</f>
        <v/>
      </c>
      <c r="H73" s="26" t="str">
        <f>IF(A73&lt;&gt;"",IF(Qualifikation!Y83=TRUE,INDEX(libcatidinst,MATCH(Qualifikation!P83,libinst,0)),""),"")</f>
        <v/>
      </c>
      <c r="I73" s="26" t="str">
        <f>IF(OR(A73="",ISBLANK(Qualifikation!P83)),"",IF(Qualifikation!Y83=TRUE,INDEX(codeinst,MATCH(Qualifikation!P83,libinst,0)),Qualifikation!P83))</f>
        <v/>
      </c>
      <c r="J73" s="26" t="str">
        <f>IF(OR(A73="",ISBLANK(Qualifikation!Q83)),"",IF(Qualifikation!Z83=TRUE,INDEX(codetform,MATCH(Qualifikation!Q83,libtform,0)),Qualifikation!Q83))</f>
        <v/>
      </c>
      <c r="K73" s="26" t="str">
        <f t="shared" si="1"/>
        <v/>
      </c>
      <c r="L73" s="112" t="str">
        <f>IF(OR(A73="",ISBLANK(Qualifikation!R83)),"",Qualifikation!R83)</f>
        <v/>
      </c>
      <c r="M73" s="56" t="str">
        <f>IF(OR(A73="",ISBLANK(Qualifikation!S83)),"",Qualifikation!S83)</f>
        <v/>
      </c>
      <c r="N73" s="56" t="str">
        <f>IF(OR(A73="",ISBLANK(Qualifikation!T83)),"",IF(Qualifikation!AC83=TRUE,INDEX(coderesult,MATCH(Qualifikation!T83,libresult,0)),Qualifikation!T83))</f>
        <v/>
      </c>
      <c r="O73" s="56" t="str">
        <f>IF(OR(A73="",ISBLANK(Qualifikation!U83),Qualifikation!U83="-"),"",IF(ISNA(MATCH(Qualifikation!U83,libtwolang,0)),Qualifikation!U83,IF(Qualifikation!AC83=TRUE,INDEX(codetwolang,MATCH(Qualifikation!U83,libtwolang,0)),Qualifikation!U83)))</f>
        <v/>
      </c>
      <c r="P73" s="56" t="str">
        <f>IF(OR(A73="",ISBLANK(Qualifikation!V83)),"",Qualifikation!V83)</f>
        <v/>
      </c>
    </row>
    <row r="74" spans="1:16" x14ac:dyDescent="0.2">
      <c r="A74" s="26" t="str">
        <f>IF(Qualifikation!$A84&lt;&gt;"",IF(Qualifikation!C84&lt;&gt;"",IF(Qualifikation!C84="LOC.ID",CONCATENATE("LOC.",Qualifikation!AG$12),Qualifikation!C84),""),"")</f>
        <v/>
      </c>
      <c r="B74" s="57" t="str">
        <f>IF(A74&lt;&gt;"",Qualifikation!J84,"")</f>
        <v/>
      </c>
      <c r="C74" s="26" t="str">
        <f>IF(A74&lt;&gt;"",IF(Qualifikation!E84=TRUE,INDEX(codesex,MATCH(Qualifikation!D84,libsex,0)),Qualifikation!D84),"")</f>
        <v/>
      </c>
      <c r="D74" s="112" t="str">
        <f>IF(OR(A74="",ISBLANK(Qualifikation!F84)),"",Qualifikation!F84)</f>
        <v/>
      </c>
      <c r="E74" s="26" t="str">
        <f>IF(A74&lt;&gt;"",IF(Qualifikation!I84=TRUE,IF(INDEX(codegem,MATCH(Qualifikation!H84,libgem,0))&lt;8000,INDEX(codegem,MATCH(Qualifikation!H84,libgem,0)),""),Qualifikation!H84),"")</f>
        <v/>
      </c>
      <c r="F74" s="26" t="str">
        <f>IF(A74&lt;&gt;"",IF(Qualifikation!I84=TRUE,INDEX(codegemhist,MATCH(Qualifikation!H84,libgem,0)),""),"")</f>
        <v/>
      </c>
      <c r="G74" s="26" t="str">
        <f>IF(A74&lt;&gt;"",IF(Qualifikation!I84=TRUE,IF(INDEX(codegem,MATCH(Qualifikation!H84,libgem,0))&gt;=8000,INDEX(codegem,MATCH(Qualifikation!H84,libgem,0)),""),Qualifikation!H84),"")</f>
        <v/>
      </c>
      <c r="H74" s="26" t="str">
        <f>IF(A74&lt;&gt;"",IF(Qualifikation!Y84=TRUE,INDEX(libcatidinst,MATCH(Qualifikation!P84,libinst,0)),""),"")</f>
        <v/>
      </c>
      <c r="I74" s="26" t="str">
        <f>IF(OR(A74="",ISBLANK(Qualifikation!P84)),"",IF(Qualifikation!Y84=TRUE,INDEX(codeinst,MATCH(Qualifikation!P84,libinst,0)),Qualifikation!P84))</f>
        <v/>
      </c>
      <c r="J74" s="26" t="str">
        <f>IF(OR(A74="",ISBLANK(Qualifikation!Q84)),"",IF(Qualifikation!Z84=TRUE,INDEX(codetform,MATCH(Qualifikation!Q84,libtform,0)),Qualifikation!Q84))</f>
        <v/>
      </c>
      <c r="K74" s="26" t="str">
        <f t="shared" si="1"/>
        <v/>
      </c>
      <c r="L74" s="112" t="str">
        <f>IF(OR(A74="",ISBLANK(Qualifikation!R84)),"",Qualifikation!R84)</f>
        <v/>
      </c>
      <c r="M74" s="56" t="str">
        <f>IF(OR(A74="",ISBLANK(Qualifikation!S84)),"",Qualifikation!S84)</f>
        <v/>
      </c>
      <c r="N74" s="56" t="str">
        <f>IF(OR(A74="",ISBLANK(Qualifikation!T84)),"",IF(Qualifikation!AC84=TRUE,INDEX(coderesult,MATCH(Qualifikation!T84,libresult,0)),Qualifikation!T84))</f>
        <v/>
      </c>
      <c r="O74" s="56" t="str">
        <f>IF(OR(A74="",ISBLANK(Qualifikation!U84),Qualifikation!U84="-"),"",IF(ISNA(MATCH(Qualifikation!U84,libtwolang,0)),Qualifikation!U84,IF(Qualifikation!AC84=TRUE,INDEX(codetwolang,MATCH(Qualifikation!U84,libtwolang,0)),Qualifikation!U84)))</f>
        <v/>
      </c>
      <c r="P74" s="56" t="str">
        <f>IF(OR(A74="",ISBLANK(Qualifikation!V84)),"",Qualifikation!V84)</f>
        <v/>
      </c>
    </row>
    <row r="75" spans="1:16" x14ac:dyDescent="0.2">
      <c r="A75" s="26" t="str">
        <f>IF(Qualifikation!$A85&lt;&gt;"",IF(Qualifikation!C85&lt;&gt;"",IF(Qualifikation!C85="LOC.ID",CONCATENATE("LOC.",Qualifikation!AG$12),Qualifikation!C85),""),"")</f>
        <v/>
      </c>
      <c r="B75" s="57" t="str">
        <f>IF(A75&lt;&gt;"",Qualifikation!J85,"")</f>
        <v/>
      </c>
      <c r="C75" s="26" t="str">
        <f>IF(A75&lt;&gt;"",IF(Qualifikation!E85=TRUE,INDEX(codesex,MATCH(Qualifikation!D85,libsex,0)),Qualifikation!D85),"")</f>
        <v/>
      </c>
      <c r="D75" s="112" t="str">
        <f>IF(OR(A75="",ISBLANK(Qualifikation!F85)),"",Qualifikation!F85)</f>
        <v/>
      </c>
      <c r="E75" s="26" t="str">
        <f>IF(A75&lt;&gt;"",IF(Qualifikation!I85=TRUE,IF(INDEX(codegem,MATCH(Qualifikation!H85,libgem,0))&lt;8000,INDEX(codegem,MATCH(Qualifikation!H85,libgem,0)),""),Qualifikation!H85),"")</f>
        <v/>
      </c>
      <c r="F75" s="26" t="str">
        <f>IF(A75&lt;&gt;"",IF(Qualifikation!I85=TRUE,INDEX(codegemhist,MATCH(Qualifikation!H85,libgem,0)),""),"")</f>
        <v/>
      </c>
      <c r="G75" s="26" t="str">
        <f>IF(A75&lt;&gt;"",IF(Qualifikation!I85=TRUE,IF(INDEX(codegem,MATCH(Qualifikation!H85,libgem,0))&gt;=8000,INDEX(codegem,MATCH(Qualifikation!H85,libgem,0)),""),Qualifikation!H85),"")</f>
        <v/>
      </c>
      <c r="H75" s="26" t="str">
        <f>IF(A75&lt;&gt;"",IF(Qualifikation!Y85=TRUE,INDEX(libcatidinst,MATCH(Qualifikation!P85,libinst,0)),""),"")</f>
        <v/>
      </c>
      <c r="I75" s="26" t="str">
        <f>IF(OR(A75="",ISBLANK(Qualifikation!P85)),"",IF(Qualifikation!Y85=TRUE,INDEX(codeinst,MATCH(Qualifikation!P85,libinst,0)),Qualifikation!P85))</f>
        <v/>
      </c>
      <c r="J75" s="26" t="str">
        <f>IF(OR(A75="",ISBLANK(Qualifikation!Q85)),"",IF(Qualifikation!Z85=TRUE,INDEX(codetform,MATCH(Qualifikation!Q85,libtform,0)),Qualifikation!Q85))</f>
        <v/>
      </c>
      <c r="K75" s="26" t="str">
        <f t="shared" si="1"/>
        <v/>
      </c>
      <c r="L75" s="112" t="str">
        <f>IF(OR(A75="",ISBLANK(Qualifikation!R85)),"",Qualifikation!R85)</f>
        <v/>
      </c>
      <c r="M75" s="56" t="str">
        <f>IF(OR(A75="",ISBLANK(Qualifikation!S85)),"",Qualifikation!S85)</f>
        <v/>
      </c>
      <c r="N75" s="56" t="str">
        <f>IF(OR(A75="",ISBLANK(Qualifikation!T85)),"",IF(Qualifikation!AC85=TRUE,INDEX(coderesult,MATCH(Qualifikation!T85,libresult,0)),Qualifikation!T85))</f>
        <v/>
      </c>
      <c r="O75" s="56" t="str">
        <f>IF(OR(A75="",ISBLANK(Qualifikation!U85),Qualifikation!U85="-"),"",IF(ISNA(MATCH(Qualifikation!U85,libtwolang,0)),Qualifikation!U85,IF(Qualifikation!AC85=TRUE,INDEX(codetwolang,MATCH(Qualifikation!U85,libtwolang,0)),Qualifikation!U85)))</f>
        <v/>
      </c>
      <c r="P75" s="56" t="str">
        <f>IF(OR(A75="",ISBLANK(Qualifikation!V85)),"",Qualifikation!V85)</f>
        <v/>
      </c>
    </row>
    <row r="76" spans="1:16" x14ac:dyDescent="0.2">
      <c r="A76" s="26" t="str">
        <f>IF(Qualifikation!$A86&lt;&gt;"",IF(Qualifikation!C86&lt;&gt;"",IF(Qualifikation!C86="LOC.ID",CONCATENATE("LOC.",Qualifikation!AG$12),Qualifikation!C86),""),"")</f>
        <v/>
      </c>
      <c r="B76" s="57" t="str">
        <f>IF(A76&lt;&gt;"",Qualifikation!J86,"")</f>
        <v/>
      </c>
      <c r="C76" s="26" t="str">
        <f>IF(A76&lt;&gt;"",IF(Qualifikation!E86=TRUE,INDEX(codesex,MATCH(Qualifikation!D86,libsex,0)),Qualifikation!D86),"")</f>
        <v/>
      </c>
      <c r="D76" s="112" t="str">
        <f>IF(OR(A76="",ISBLANK(Qualifikation!F86)),"",Qualifikation!F86)</f>
        <v/>
      </c>
      <c r="E76" s="26" t="str">
        <f>IF(A76&lt;&gt;"",IF(Qualifikation!I86=TRUE,IF(INDEX(codegem,MATCH(Qualifikation!H86,libgem,0))&lt;8000,INDEX(codegem,MATCH(Qualifikation!H86,libgem,0)),""),Qualifikation!H86),"")</f>
        <v/>
      </c>
      <c r="F76" s="26" t="str">
        <f>IF(A76&lt;&gt;"",IF(Qualifikation!I86=TRUE,INDEX(codegemhist,MATCH(Qualifikation!H86,libgem,0)),""),"")</f>
        <v/>
      </c>
      <c r="G76" s="26" t="str">
        <f>IF(A76&lt;&gt;"",IF(Qualifikation!I86=TRUE,IF(INDEX(codegem,MATCH(Qualifikation!H86,libgem,0))&gt;=8000,INDEX(codegem,MATCH(Qualifikation!H86,libgem,0)),""),Qualifikation!H86),"")</f>
        <v/>
      </c>
      <c r="H76" s="26" t="str">
        <f>IF(A76&lt;&gt;"",IF(Qualifikation!Y86=TRUE,INDEX(libcatidinst,MATCH(Qualifikation!P86,libinst,0)),""),"")</f>
        <v/>
      </c>
      <c r="I76" s="26" t="str">
        <f>IF(OR(A76="",ISBLANK(Qualifikation!P86)),"",IF(Qualifikation!Y86=TRUE,INDEX(codeinst,MATCH(Qualifikation!P86,libinst,0)),Qualifikation!P86))</f>
        <v/>
      </c>
      <c r="J76" s="26" t="str">
        <f>IF(OR(A76="",ISBLANK(Qualifikation!Q86)),"",IF(Qualifikation!Z86=TRUE,INDEX(codetform,MATCH(Qualifikation!Q86,libtform,0)),Qualifikation!Q86))</f>
        <v/>
      </c>
      <c r="K76" s="26" t="str">
        <f t="shared" si="1"/>
        <v/>
      </c>
      <c r="L76" s="112" t="str">
        <f>IF(OR(A76="",ISBLANK(Qualifikation!R86)),"",Qualifikation!R86)</f>
        <v/>
      </c>
      <c r="M76" s="56" t="str">
        <f>IF(OR(A76="",ISBLANK(Qualifikation!S86)),"",Qualifikation!S86)</f>
        <v/>
      </c>
      <c r="N76" s="56" t="str">
        <f>IF(OR(A76="",ISBLANK(Qualifikation!T86)),"",IF(Qualifikation!AC86=TRUE,INDEX(coderesult,MATCH(Qualifikation!T86,libresult,0)),Qualifikation!T86))</f>
        <v/>
      </c>
      <c r="O76" s="56" t="str">
        <f>IF(OR(A76="",ISBLANK(Qualifikation!U86),Qualifikation!U86="-"),"",IF(ISNA(MATCH(Qualifikation!U86,libtwolang,0)),Qualifikation!U86,IF(Qualifikation!AC86=TRUE,INDEX(codetwolang,MATCH(Qualifikation!U86,libtwolang,0)),Qualifikation!U86)))</f>
        <v/>
      </c>
      <c r="P76" s="56" t="str">
        <f>IF(OR(A76="",ISBLANK(Qualifikation!V86)),"",Qualifikation!V86)</f>
        <v/>
      </c>
    </row>
    <row r="77" spans="1:16" x14ac:dyDescent="0.2">
      <c r="A77" s="26" t="str">
        <f>IF(Qualifikation!$A87&lt;&gt;"",IF(Qualifikation!C87&lt;&gt;"",IF(Qualifikation!C87="LOC.ID",CONCATENATE("LOC.",Qualifikation!AG$12),Qualifikation!C87),""),"")</f>
        <v/>
      </c>
      <c r="B77" s="57" t="str">
        <f>IF(A77&lt;&gt;"",Qualifikation!J87,"")</f>
        <v/>
      </c>
      <c r="C77" s="26" t="str">
        <f>IF(A77&lt;&gt;"",IF(Qualifikation!E87=TRUE,INDEX(codesex,MATCH(Qualifikation!D87,libsex,0)),Qualifikation!D87),"")</f>
        <v/>
      </c>
      <c r="D77" s="112" t="str">
        <f>IF(OR(A77="",ISBLANK(Qualifikation!F87)),"",Qualifikation!F87)</f>
        <v/>
      </c>
      <c r="E77" s="26" t="str">
        <f>IF(A77&lt;&gt;"",IF(Qualifikation!I87=TRUE,IF(INDEX(codegem,MATCH(Qualifikation!H87,libgem,0))&lt;8000,INDEX(codegem,MATCH(Qualifikation!H87,libgem,0)),""),Qualifikation!H87),"")</f>
        <v/>
      </c>
      <c r="F77" s="26" t="str">
        <f>IF(A77&lt;&gt;"",IF(Qualifikation!I87=TRUE,INDEX(codegemhist,MATCH(Qualifikation!H87,libgem,0)),""),"")</f>
        <v/>
      </c>
      <c r="G77" s="26" t="str">
        <f>IF(A77&lt;&gt;"",IF(Qualifikation!I87=TRUE,IF(INDEX(codegem,MATCH(Qualifikation!H87,libgem,0))&gt;=8000,INDEX(codegem,MATCH(Qualifikation!H87,libgem,0)),""),Qualifikation!H87),"")</f>
        <v/>
      </c>
      <c r="H77" s="26" t="str">
        <f>IF(A77&lt;&gt;"",IF(Qualifikation!Y87=TRUE,INDEX(libcatidinst,MATCH(Qualifikation!P87,libinst,0)),""),"")</f>
        <v/>
      </c>
      <c r="I77" s="26" t="str">
        <f>IF(OR(A77="",ISBLANK(Qualifikation!P87)),"",IF(Qualifikation!Y87=TRUE,INDEX(codeinst,MATCH(Qualifikation!P87,libinst,0)),Qualifikation!P87))</f>
        <v/>
      </c>
      <c r="J77" s="26" t="str">
        <f>IF(OR(A77="",ISBLANK(Qualifikation!Q87)),"",IF(Qualifikation!Z87=TRUE,INDEX(codetform,MATCH(Qualifikation!Q87,libtform,0)),Qualifikation!Q87))</f>
        <v/>
      </c>
      <c r="K77" s="26" t="str">
        <f t="shared" si="1"/>
        <v/>
      </c>
      <c r="L77" s="112" t="str">
        <f>IF(OR(A77="",ISBLANK(Qualifikation!R87)),"",Qualifikation!R87)</f>
        <v/>
      </c>
      <c r="M77" s="56" t="str">
        <f>IF(OR(A77="",ISBLANK(Qualifikation!S87)),"",Qualifikation!S87)</f>
        <v/>
      </c>
      <c r="N77" s="56" t="str">
        <f>IF(OR(A77="",ISBLANK(Qualifikation!T87)),"",IF(Qualifikation!AC87=TRUE,INDEX(coderesult,MATCH(Qualifikation!T87,libresult,0)),Qualifikation!T87))</f>
        <v/>
      </c>
      <c r="O77" s="56" t="str">
        <f>IF(OR(A77="",ISBLANK(Qualifikation!U87),Qualifikation!U87="-"),"",IF(ISNA(MATCH(Qualifikation!U87,libtwolang,0)),Qualifikation!U87,IF(Qualifikation!AC87=TRUE,INDEX(codetwolang,MATCH(Qualifikation!U87,libtwolang,0)),Qualifikation!U87)))</f>
        <v/>
      </c>
      <c r="P77" s="56" t="str">
        <f>IF(OR(A77="",ISBLANK(Qualifikation!V87)),"",Qualifikation!V87)</f>
        <v/>
      </c>
    </row>
    <row r="78" spans="1:16" x14ac:dyDescent="0.2">
      <c r="A78" s="26" t="str">
        <f>IF(Qualifikation!$A88&lt;&gt;"",IF(Qualifikation!C88&lt;&gt;"",IF(Qualifikation!C88="LOC.ID",CONCATENATE("LOC.",Qualifikation!AG$12),Qualifikation!C88),""),"")</f>
        <v/>
      </c>
      <c r="B78" s="57" t="str">
        <f>IF(A78&lt;&gt;"",Qualifikation!J88,"")</f>
        <v/>
      </c>
      <c r="C78" s="26" t="str">
        <f>IF(A78&lt;&gt;"",IF(Qualifikation!E88=TRUE,INDEX(codesex,MATCH(Qualifikation!D88,libsex,0)),Qualifikation!D88),"")</f>
        <v/>
      </c>
      <c r="D78" s="112" t="str">
        <f>IF(OR(A78="",ISBLANK(Qualifikation!F88)),"",Qualifikation!F88)</f>
        <v/>
      </c>
      <c r="E78" s="26" t="str">
        <f>IF(A78&lt;&gt;"",IF(Qualifikation!I88=TRUE,IF(INDEX(codegem,MATCH(Qualifikation!H88,libgem,0))&lt;8000,INDEX(codegem,MATCH(Qualifikation!H88,libgem,0)),""),Qualifikation!H88),"")</f>
        <v/>
      </c>
      <c r="F78" s="26" t="str">
        <f>IF(A78&lt;&gt;"",IF(Qualifikation!I88=TRUE,INDEX(codegemhist,MATCH(Qualifikation!H88,libgem,0)),""),"")</f>
        <v/>
      </c>
      <c r="G78" s="26" t="str">
        <f>IF(A78&lt;&gt;"",IF(Qualifikation!I88=TRUE,IF(INDEX(codegem,MATCH(Qualifikation!H88,libgem,0))&gt;=8000,INDEX(codegem,MATCH(Qualifikation!H88,libgem,0)),""),Qualifikation!H88),"")</f>
        <v/>
      </c>
      <c r="H78" s="26" t="str">
        <f>IF(A78&lt;&gt;"",IF(Qualifikation!Y88=TRUE,INDEX(libcatidinst,MATCH(Qualifikation!P88,libinst,0)),""),"")</f>
        <v/>
      </c>
      <c r="I78" s="26" t="str">
        <f>IF(OR(A78="",ISBLANK(Qualifikation!P88)),"",IF(Qualifikation!Y88=TRUE,INDEX(codeinst,MATCH(Qualifikation!P88,libinst,0)),Qualifikation!P88))</f>
        <v/>
      </c>
      <c r="J78" s="26" t="str">
        <f>IF(OR(A78="",ISBLANK(Qualifikation!Q88)),"",IF(Qualifikation!Z88=TRUE,INDEX(codetform,MATCH(Qualifikation!Q88,libtform,0)),Qualifikation!Q88))</f>
        <v/>
      </c>
      <c r="K78" s="26" t="str">
        <f t="shared" si="1"/>
        <v/>
      </c>
      <c r="L78" s="112" t="str">
        <f>IF(OR(A78="",ISBLANK(Qualifikation!R88)),"",Qualifikation!R88)</f>
        <v/>
      </c>
      <c r="M78" s="56" t="str">
        <f>IF(OR(A78="",ISBLANK(Qualifikation!S88)),"",Qualifikation!S88)</f>
        <v/>
      </c>
      <c r="N78" s="56" t="str">
        <f>IF(OR(A78="",ISBLANK(Qualifikation!T88)),"",IF(Qualifikation!AC88=TRUE,INDEX(coderesult,MATCH(Qualifikation!T88,libresult,0)),Qualifikation!T88))</f>
        <v/>
      </c>
      <c r="O78" s="56" t="str">
        <f>IF(OR(A78="",ISBLANK(Qualifikation!U88),Qualifikation!U88="-"),"",IF(ISNA(MATCH(Qualifikation!U88,libtwolang,0)),Qualifikation!U88,IF(Qualifikation!AC88=TRUE,INDEX(codetwolang,MATCH(Qualifikation!U88,libtwolang,0)),Qualifikation!U88)))</f>
        <v/>
      </c>
      <c r="P78" s="56" t="str">
        <f>IF(OR(A78="",ISBLANK(Qualifikation!V88)),"",Qualifikation!V88)</f>
        <v/>
      </c>
    </row>
    <row r="79" spans="1:16" x14ac:dyDescent="0.2">
      <c r="A79" s="26" t="str">
        <f>IF(Qualifikation!$A89&lt;&gt;"",IF(Qualifikation!C89&lt;&gt;"",IF(Qualifikation!C89="LOC.ID",CONCATENATE("LOC.",Qualifikation!AG$12),Qualifikation!C89),""),"")</f>
        <v/>
      </c>
      <c r="B79" s="57" t="str">
        <f>IF(A79&lt;&gt;"",Qualifikation!J89,"")</f>
        <v/>
      </c>
      <c r="C79" s="26" t="str">
        <f>IF(A79&lt;&gt;"",IF(Qualifikation!E89=TRUE,INDEX(codesex,MATCH(Qualifikation!D89,libsex,0)),Qualifikation!D89),"")</f>
        <v/>
      </c>
      <c r="D79" s="112" t="str">
        <f>IF(OR(A79="",ISBLANK(Qualifikation!F89)),"",Qualifikation!F89)</f>
        <v/>
      </c>
      <c r="E79" s="26" t="str">
        <f>IF(A79&lt;&gt;"",IF(Qualifikation!I89=TRUE,IF(INDEX(codegem,MATCH(Qualifikation!H89,libgem,0))&lt;8000,INDEX(codegem,MATCH(Qualifikation!H89,libgem,0)),""),Qualifikation!H89),"")</f>
        <v/>
      </c>
      <c r="F79" s="26" t="str">
        <f>IF(A79&lt;&gt;"",IF(Qualifikation!I89=TRUE,INDEX(codegemhist,MATCH(Qualifikation!H89,libgem,0)),""),"")</f>
        <v/>
      </c>
      <c r="G79" s="26" t="str">
        <f>IF(A79&lt;&gt;"",IF(Qualifikation!I89=TRUE,IF(INDEX(codegem,MATCH(Qualifikation!H89,libgem,0))&gt;=8000,INDEX(codegem,MATCH(Qualifikation!H89,libgem,0)),""),Qualifikation!H89),"")</f>
        <v/>
      </c>
      <c r="H79" s="26" t="str">
        <f>IF(A79&lt;&gt;"",IF(Qualifikation!Y89=TRUE,INDEX(libcatidinst,MATCH(Qualifikation!P89,libinst,0)),""),"")</f>
        <v/>
      </c>
      <c r="I79" s="26" t="str">
        <f>IF(OR(A79="",ISBLANK(Qualifikation!P89)),"",IF(Qualifikation!Y89=TRUE,INDEX(codeinst,MATCH(Qualifikation!P89,libinst,0)),Qualifikation!P89))</f>
        <v/>
      </c>
      <c r="J79" s="26" t="str">
        <f>IF(OR(A79="",ISBLANK(Qualifikation!Q89)),"",IF(Qualifikation!Z89=TRUE,INDEX(codetform,MATCH(Qualifikation!Q89,libtform,0)),Qualifikation!Q89))</f>
        <v/>
      </c>
      <c r="K79" s="26" t="str">
        <f t="shared" si="1"/>
        <v/>
      </c>
      <c r="L79" s="112" t="str">
        <f>IF(OR(A79="",ISBLANK(Qualifikation!R89)),"",Qualifikation!R89)</f>
        <v/>
      </c>
      <c r="M79" s="56" t="str">
        <f>IF(OR(A79="",ISBLANK(Qualifikation!S89)),"",Qualifikation!S89)</f>
        <v/>
      </c>
      <c r="N79" s="56" t="str">
        <f>IF(OR(A79="",ISBLANK(Qualifikation!T89)),"",IF(Qualifikation!AC89=TRUE,INDEX(coderesult,MATCH(Qualifikation!T89,libresult,0)),Qualifikation!T89))</f>
        <v/>
      </c>
      <c r="O79" s="56" t="str">
        <f>IF(OR(A79="",ISBLANK(Qualifikation!U89),Qualifikation!U89="-"),"",IF(ISNA(MATCH(Qualifikation!U89,libtwolang,0)),Qualifikation!U89,IF(Qualifikation!AC89=TRUE,INDEX(codetwolang,MATCH(Qualifikation!U89,libtwolang,0)),Qualifikation!U89)))</f>
        <v/>
      </c>
      <c r="P79" s="56" t="str">
        <f>IF(OR(A79="",ISBLANK(Qualifikation!V89)),"",Qualifikation!V89)</f>
        <v/>
      </c>
    </row>
    <row r="80" spans="1:16" x14ac:dyDescent="0.2">
      <c r="A80" s="26" t="str">
        <f>IF(Qualifikation!$A90&lt;&gt;"",IF(Qualifikation!C90&lt;&gt;"",IF(Qualifikation!C90="LOC.ID",CONCATENATE("LOC.",Qualifikation!AG$12),Qualifikation!C90),""),"")</f>
        <v/>
      </c>
      <c r="B80" s="57" t="str">
        <f>IF(A80&lt;&gt;"",Qualifikation!J90,"")</f>
        <v/>
      </c>
      <c r="C80" s="26" t="str">
        <f>IF(A80&lt;&gt;"",IF(Qualifikation!E90=TRUE,INDEX(codesex,MATCH(Qualifikation!D90,libsex,0)),Qualifikation!D90),"")</f>
        <v/>
      </c>
      <c r="D80" s="112" t="str">
        <f>IF(OR(A80="",ISBLANK(Qualifikation!F90)),"",Qualifikation!F90)</f>
        <v/>
      </c>
      <c r="E80" s="26" t="str">
        <f>IF(A80&lt;&gt;"",IF(Qualifikation!I90=TRUE,IF(INDEX(codegem,MATCH(Qualifikation!H90,libgem,0))&lt;8000,INDEX(codegem,MATCH(Qualifikation!H90,libgem,0)),""),Qualifikation!H90),"")</f>
        <v/>
      </c>
      <c r="F80" s="26" t="str">
        <f>IF(A80&lt;&gt;"",IF(Qualifikation!I90=TRUE,INDEX(codegemhist,MATCH(Qualifikation!H90,libgem,0)),""),"")</f>
        <v/>
      </c>
      <c r="G80" s="26" t="str">
        <f>IF(A80&lt;&gt;"",IF(Qualifikation!I90=TRUE,IF(INDEX(codegem,MATCH(Qualifikation!H90,libgem,0))&gt;=8000,INDEX(codegem,MATCH(Qualifikation!H90,libgem,0)),""),Qualifikation!H90),"")</f>
        <v/>
      </c>
      <c r="H80" s="26" t="str">
        <f>IF(A80&lt;&gt;"",IF(Qualifikation!Y90=TRUE,INDEX(libcatidinst,MATCH(Qualifikation!P90,libinst,0)),""),"")</f>
        <v/>
      </c>
      <c r="I80" s="26" t="str">
        <f>IF(OR(A80="",ISBLANK(Qualifikation!P90)),"",IF(Qualifikation!Y90=TRUE,INDEX(codeinst,MATCH(Qualifikation!P90,libinst,0)),Qualifikation!P90))</f>
        <v/>
      </c>
      <c r="J80" s="26" t="str">
        <f>IF(OR(A80="",ISBLANK(Qualifikation!Q90)),"",IF(Qualifikation!Z90=TRUE,INDEX(codetform,MATCH(Qualifikation!Q90,libtform,0)),Qualifikation!Q90))</f>
        <v/>
      </c>
      <c r="K80" s="26" t="str">
        <f t="shared" si="1"/>
        <v/>
      </c>
      <c r="L80" s="112" t="str">
        <f>IF(OR(A80="",ISBLANK(Qualifikation!R90)),"",Qualifikation!R90)</f>
        <v/>
      </c>
      <c r="M80" s="56" t="str">
        <f>IF(OR(A80="",ISBLANK(Qualifikation!S90)),"",Qualifikation!S90)</f>
        <v/>
      </c>
      <c r="N80" s="56" t="str">
        <f>IF(OR(A80="",ISBLANK(Qualifikation!T90)),"",IF(Qualifikation!AC90=TRUE,INDEX(coderesult,MATCH(Qualifikation!T90,libresult,0)),Qualifikation!T90))</f>
        <v/>
      </c>
      <c r="O80" s="56" t="str">
        <f>IF(OR(A80="",ISBLANK(Qualifikation!U90),Qualifikation!U90="-"),"",IF(ISNA(MATCH(Qualifikation!U90,libtwolang,0)),Qualifikation!U90,IF(Qualifikation!AC90=TRUE,INDEX(codetwolang,MATCH(Qualifikation!U90,libtwolang,0)),Qualifikation!U90)))</f>
        <v/>
      </c>
      <c r="P80" s="56" t="str">
        <f>IF(OR(A80="",ISBLANK(Qualifikation!V90)),"",Qualifikation!V90)</f>
        <v/>
      </c>
    </row>
    <row r="81" spans="1:16" x14ac:dyDescent="0.2">
      <c r="A81" s="26" t="str">
        <f>IF(Qualifikation!$A91&lt;&gt;"",IF(Qualifikation!C91&lt;&gt;"",IF(Qualifikation!C91="LOC.ID",CONCATENATE("LOC.",Qualifikation!AG$12),Qualifikation!C91),""),"")</f>
        <v/>
      </c>
      <c r="B81" s="57" t="str">
        <f>IF(A81&lt;&gt;"",Qualifikation!J91,"")</f>
        <v/>
      </c>
      <c r="C81" s="26" t="str">
        <f>IF(A81&lt;&gt;"",IF(Qualifikation!E91=TRUE,INDEX(codesex,MATCH(Qualifikation!D91,libsex,0)),Qualifikation!D91),"")</f>
        <v/>
      </c>
      <c r="D81" s="112" t="str">
        <f>IF(OR(A81="",ISBLANK(Qualifikation!F91)),"",Qualifikation!F91)</f>
        <v/>
      </c>
      <c r="E81" s="26" t="str">
        <f>IF(A81&lt;&gt;"",IF(Qualifikation!I91=TRUE,IF(INDEX(codegem,MATCH(Qualifikation!H91,libgem,0))&lt;8000,INDEX(codegem,MATCH(Qualifikation!H91,libgem,0)),""),Qualifikation!H91),"")</f>
        <v/>
      </c>
      <c r="F81" s="26" t="str">
        <f>IF(A81&lt;&gt;"",IF(Qualifikation!I91=TRUE,INDEX(codegemhist,MATCH(Qualifikation!H91,libgem,0)),""),"")</f>
        <v/>
      </c>
      <c r="G81" s="26" t="str">
        <f>IF(A81&lt;&gt;"",IF(Qualifikation!I91=TRUE,IF(INDEX(codegem,MATCH(Qualifikation!H91,libgem,0))&gt;=8000,INDEX(codegem,MATCH(Qualifikation!H91,libgem,0)),""),Qualifikation!H91),"")</f>
        <v/>
      </c>
      <c r="H81" s="26" t="str">
        <f>IF(A81&lt;&gt;"",IF(Qualifikation!Y91=TRUE,INDEX(libcatidinst,MATCH(Qualifikation!P91,libinst,0)),""),"")</f>
        <v/>
      </c>
      <c r="I81" s="26" t="str">
        <f>IF(OR(A81="",ISBLANK(Qualifikation!P91)),"",IF(Qualifikation!Y91=TRUE,INDEX(codeinst,MATCH(Qualifikation!P91,libinst,0)),Qualifikation!P91))</f>
        <v/>
      </c>
      <c r="J81" s="26" t="str">
        <f>IF(OR(A81="",ISBLANK(Qualifikation!Q91)),"",IF(Qualifikation!Z91=TRUE,INDEX(codetform,MATCH(Qualifikation!Q91,libtform,0)),Qualifikation!Q91))</f>
        <v/>
      </c>
      <c r="K81" s="26" t="str">
        <f t="shared" si="1"/>
        <v/>
      </c>
      <c r="L81" s="112" t="str">
        <f>IF(OR(A81="",ISBLANK(Qualifikation!R91)),"",Qualifikation!R91)</f>
        <v/>
      </c>
      <c r="M81" s="56" t="str">
        <f>IF(OR(A81="",ISBLANK(Qualifikation!S91)),"",Qualifikation!S91)</f>
        <v/>
      </c>
      <c r="N81" s="56" t="str">
        <f>IF(OR(A81="",ISBLANK(Qualifikation!T91)),"",IF(Qualifikation!AC91=TRUE,INDEX(coderesult,MATCH(Qualifikation!T91,libresult,0)),Qualifikation!T91))</f>
        <v/>
      </c>
      <c r="O81" s="56" t="str">
        <f>IF(OR(A81="",ISBLANK(Qualifikation!U91),Qualifikation!U91="-"),"",IF(ISNA(MATCH(Qualifikation!U91,libtwolang,0)),Qualifikation!U91,IF(Qualifikation!AC91=TRUE,INDEX(codetwolang,MATCH(Qualifikation!U91,libtwolang,0)),Qualifikation!U91)))</f>
        <v/>
      </c>
      <c r="P81" s="56" t="str">
        <f>IF(OR(A81="",ISBLANK(Qualifikation!V91)),"",Qualifikation!V91)</f>
        <v/>
      </c>
    </row>
    <row r="82" spans="1:16" x14ac:dyDescent="0.2">
      <c r="A82" s="26" t="str">
        <f>IF(Qualifikation!$A92&lt;&gt;"",IF(Qualifikation!C92&lt;&gt;"",IF(Qualifikation!C92="LOC.ID",CONCATENATE("LOC.",Qualifikation!AG$12),Qualifikation!C92),""),"")</f>
        <v/>
      </c>
      <c r="B82" s="57" t="str">
        <f>IF(A82&lt;&gt;"",Qualifikation!J92,"")</f>
        <v/>
      </c>
      <c r="C82" s="26" t="str">
        <f>IF(A82&lt;&gt;"",IF(Qualifikation!E92=TRUE,INDEX(codesex,MATCH(Qualifikation!D92,libsex,0)),Qualifikation!D92),"")</f>
        <v/>
      </c>
      <c r="D82" s="112" t="str">
        <f>IF(OR(A82="",ISBLANK(Qualifikation!F92)),"",Qualifikation!F92)</f>
        <v/>
      </c>
      <c r="E82" s="26" t="str">
        <f>IF(A82&lt;&gt;"",IF(Qualifikation!I92=TRUE,IF(INDEX(codegem,MATCH(Qualifikation!H92,libgem,0))&lt;8000,INDEX(codegem,MATCH(Qualifikation!H92,libgem,0)),""),Qualifikation!H92),"")</f>
        <v/>
      </c>
      <c r="F82" s="26" t="str">
        <f>IF(A82&lt;&gt;"",IF(Qualifikation!I92=TRUE,INDEX(codegemhist,MATCH(Qualifikation!H92,libgem,0)),""),"")</f>
        <v/>
      </c>
      <c r="G82" s="26" t="str">
        <f>IF(A82&lt;&gt;"",IF(Qualifikation!I92=TRUE,IF(INDEX(codegem,MATCH(Qualifikation!H92,libgem,0))&gt;=8000,INDEX(codegem,MATCH(Qualifikation!H92,libgem,0)),""),Qualifikation!H92),"")</f>
        <v/>
      </c>
      <c r="H82" s="26" t="str">
        <f>IF(A82&lt;&gt;"",IF(Qualifikation!Y92=TRUE,INDEX(libcatidinst,MATCH(Qualifikation!P92,libinst,0)),""),"")</f>
        <v/>
      </c>
      <c r="I82" s="26" t="str">
        <f>IF(OR(A82="",ISBLANK(Qualifikation!P92)),"",IF(Qualifikation!Y92=TRUE,INDEX(codeinst,MATCH(Qualifikation!P92,libinst,0)),Qualifikation!P92))</f>
        <v/>
      </c>
      <c r="J82" s="26" t="str">
        <f>IF(OR(A82="",ISBLANK(Qualifikation!Q92)),"",IF(Qualifikation!Z92=TRUE,INDEX(codetform,MATCH(Qualifikation!Q92,libtform,0)),Qualifikation!Q92))</f>
        <v/>
      </c>
      <c r="K82" s="26" t="str">
        <f t="shared" si="1"/>
        <v/>
      </c>
      <c r="L82" s="112" t="str">
        <f>IF(OR(A82="",ISBLANK(Qualifikation!R92)),"",Qualifikation!R92)</f>
        <v/>
      </c>
      <c r="M82" s="56" t="str">
        <f>IF(OR(A82="",ISBLANK(Qualifikation!S92)),"",Qualifikation!S92)</f>
        <v/>
      </c>
      <c r="N82" s="56" t="str">
        <f>IF(OR(A82="",ISBLANK(Qualifikation!T92)),"",IF(Qualifikation!AC92=TRUE,INDEX(coderesult,MATCH(Qualifikation!T92,libresult,0)),Qualifikation!T92))</f>
        <v/>
      </c>
      <c r="O82" s="56" t="str">
        <f>IF(OR(A82="",ISBLANK(Qualifikation!U92),Qualifikation!U92="-"),"",IF(ISNA(MATCH(Qualifikation!U92,libtwolang,0)),Qualifikation!U92,IF(Qualifikation!AC92=TRUE,INDEX(codetwolang,MATCH(Qualifikation!U92,libtwolang,0)),Qualifikation!U92)))</f>
        <v/>
      </c>
      <c r="P82" s="56" t="str">
        <f>IF(OR(A82="",ISBLANK(Qualifikation!V92)),"",Qualifikation!V92)</f>
        <v/>
      </c>
    </row>
    <row r="83" spans="1:16" x14ac:dyDescent="0.2">
      <c r="A83" s="26" t="str">
        <f>IF(Qualifikation!$A93&lt;&gt;"",IF(Qualifikation!C93&lt;&gt;"",IF(Qualifikation!C93="LOC.ID",CONCATENATE("LOC.",Qualifikation!AG$12),Qualifikation!C93),""),"")</f>
        <v/>
      </c>
      <c r="B83" s="57" t="str">
        <f>IF(A83&lt;&gt;"",Qualifikation!J93,"")</f>
        <v/>
      </c>
      <c r="C83" s="26" t="str">
        <f>IF(A83&lt;&gt;"",IF(Qualifikation!E93=TRUE,INDEX(codesex,MATCH(Qualifikation!D93,libsex,0)),Qualifikation!D93),"")</f>
        <v/>
      </c>
      <c r="D83" s="112" t="str">
        <f>IF(OR(A83="",ISBLANK(Qualifikation!F93)),"",Qualifikation!F93)</f>
        <v/>
      </c>
      <c r="E83" s="26" t="str">
        <f>IF(A83&lt;&gt;"",IF(Qualifikation!I93=TRUE,IF(INDEX(codegem,MATCH(Qualifikation!H93,libgem,0))&lt;8000,INDEX(codegem,MATCH(Qualifikation!H93,libgem,0)),""),Qualifikation!H93),"")</f>
        <v/>
      </c>
      <c r="F83" s="26" t="str">
        <f>IF(A83&lt;&gt;"",IF(Qualifikation!I93=TRUE,INDEX(codegemhist,MATCH(Qualifikation!H93,libgem,0)),""),"")</f>
        <v/>
      </c>
      <c r="G83" s="26" t="str">
        <f>IF(A83&lt;&gt;"",IF(Qualifikation!I93=TRUE,IF(INDEX(codegem,MATCH(Qualifikation!H93,libgem,0))&gt;=8000,INDEX(codegem,MATCH(Qualifikation!H93,libgem,0)),""),Qualifikation!H93),"")</f>
        <v/>
      </c>
      <c r="H83" s="26" t="str">
        <f>IF(A83&lt;&gt;"",IF(Qualifikation!Y93=TRUE,INDEX(libcatidinst,MATCH(Qualifikation!P93,libinst,0)),""),"")</f>
        <v/>
      </c>
      <c r="I83" s="26" t="str">
        <f>IF(OR(A83="",ISBLANK(Qualifikation!P93)),"",IF(Qualifikation!Y93=TRUE,INDEX(codeinst,MATCH(Qualifikation!P93,libinst,0)),Qualifikation!P93))</f>
        <v/>
      </c>
      <c r="J83" s="26" t="str">
        <f>IF(OR(A83="",ISBLANK(Qualifikation!Q93)),"",IF(Qualifikation!Z93=TRUE,INDEX(codetform,MATCH(Qualifikation!Q93,libtform,0)),Qualifikation!Q93))</f>
        <v/>
      </c>
      <c r="K83" s="26" t="str">
        <f t="shared" si="1"/>
        <v/>
      </c>
      <c r="L83" s="112" t="str">
        <f>IF(OR(A83="",ISBLANK(Qualifikation!R93)),"",Qualifikation!R93)</f>
        <v/>
      </c>
      <c r="M83" s="56" t="str">
        <f>IF(OR(A83="",ISBLANK(Qualifikation!S93)),"",Qualifikation!S93)</f>
        <v/>
      </c>
      <c r="N83" s="56" t="str">
        <f>IF(OR(A83="",ISBLANK(Qualifikation!T93)),"",IF(Qualifikation!AC93=TRUE,INDEX(coderesult,MATCH(Qualifikation!T93,libresult,0)),Qualifikation!T93))</f>
        <v/>
      </c>
      <c r="O83" s="56" t="str">
        <f>IF(OR(A83="",ISBLANK(Qualifikation!U93),Qualifikation!U93="-"),"",IF(ISNA(MATCH(Qualifikation!U93,libtwolang,0)),Qualifikation!U93,IF(Qualifikation!AC93=TRUE,INDEX(codetwolang,MATCH(Qualifikation!U93,libtwolang,0)),Qualifikation!U93)))</f>
        <v/>
      </c>
      <c r="P83" s="56" t="str">
        <f>IF(OR(A83="",ISBLANK(Qualifikation!V93)),"",Qualifikation!V93)</f>
        <v/>
      </c>
    </row>
    <row r="84" spans="1:16" x14ac:dyDescent="0.2">
      <c r="A84" s="26" t="str">
        <f>IF(Qualifikation!$A94&lt;&gt;"",IF(Qualifikation!C94&lt;&gt;"",IF(Qualifikation!C94="LOC.ID",CONCATENATE("LOC.",Qualifikation!AG$12),Qualifikation!C94),""),"")</f>
        <v/>
      </c>
      <c r="B84" s="57" t="str">
        <f>IF(A84&lt;&gt;"",Qualifikation!J94,"")</f>
        <v/>
      </c>
      <c r="C84" s="26" t="str">
        <f>IF(A84&lt;&gt;"",IF(Qualifikation!E94=TRUE,INDEX(codesex,MATCH(Qualifikation!D94,libsex,0)),Qualifikation!D94),"")</f>
        <v/>
      </c>
      <c r="D84" s="112" t="str">
        <f>IF(OR(A84="",ISBLANK(Qualifikation!F94)),"",Qualifikation!F94)</f>
        <v/>
      </c>
      <c r="E84" s="26" t="str">
        <f>IF(A84&lt;&gt;"",IF(Qualifikation!I94=TRUE,IF(INDEX(codegem,MATCH(Qualifikation!H94,libgem,0))&lt;8000,INDEX(codegem,MATCH(Qualifikation!H94,libgem,0)),""),Qualifikation!H94),"")</f>
        <v/>
      </c>
      <c r="F84" s="26" t="str">
        <f>IF(A84&lt;&gt;"",IF(Qualifikation!I94=TRUE,INDEX(codegemhist,MATCH(Qualifikation!H94,libgem,0)),""),"")</f>
        <v/>
      </c>
      <c r="G84" s="26" t="str">
        <f>IF(A84&lt;&gt;"",IF(Qualifikation!I94=TRUE,IF(INDEX(codegem,MATCH(Qualifikation!H94,libgem,0))&gt;=8000,INDEX(codegem,MATCH(Qualifikation!H94,libgem,0)),""),Qualifikation!H94),"")</f>
        <v/>
      </c>
      <c r="H84" s="26" t="str">
        <f>IF(A84&lt;&gt;"",IF(Qualifikation!Y94=TRUE,INDEX(libcatidinst,MATCH(Qualifikation!P94,libinst,0)),""),"")</f>
        <v/>
      </c>
      <c r="I84" s="26" t="str">
        <f>IF(OR(A84="",ISBLANK(Qualifikation!P94)),"",IF(Qualifikation!Y94=TRUE,INDEX(codeinst,MATCH(Qualifikation!P94,libinst,0)),Qualifikation!P94))</f>
        <v/>
      </c>
      <c r="J84" s="26" t="str">
        <f>IF(OR(A84="",ISBLANK(Qualifikation!Q94)),"",IF(Qualifikation!Z94=TRUE,INDEX(codetform,MATCH(Qualifikation!Q94,libtform,0)),Qualifikation!Q94))</f>
        <v/>
      </c>
      <c r="K84" s="26" t="str">
        <f t="shared" si="1"/>
        <v/>
      </c>
      <c r="L84" s="112" t="str">
        <f>IF(OR(A84="",ISBLANK(Qualifikation!R94)),"",Qualifikation!R94)</f>
        <v/>
      </c>
      <c r="M84" s="56" t="str">
        <f>IF(OR(A84="",ISBLANK(Qualifikation!S94)),"",Qualifikation!S94)</f>
        <v/>
      </c>
      <c r="N84" s="56" t="str">
        <f>IF(OR(A84="",ISBLANK(Qualifikation!T94)),"",IF(Qualifikation!AC94=TRUE,INDEX(coderesult,MATCH(Qualifikation!T94,libresult,0)),Qualifikation!T94))</f>
        <v/>
      </c>
      <c r="O84" s="56" t="str">
        <f>IF(OR(A84="",ISBLANK(Qualifikation!U94),Qualifikation!U94="-"),"",IF(ISNA(MATCH(Qualifikation!U94,libtwolang,0)),Qualifikation!U94,IF(Qualifikation!AC94=TRUE,INDEX(codetwolang,MATCH(Qualifikation!U94,libtwolang,0)),Qualifikation!U94)))</f>
        <v/>
      </c>
      <c r="P84" s="56" t="str">
        <f>IF(OR(A84="",ISBLANK(Qualifikation!V94)),"",Qualifikation!V94)</f>
        <v/>
      </c>
    </row>
    <row r="85" spans="1:16" x14ac:dyDescent="0.2">
      <c r="A85" s="26" t="str">
        <f>IF(Qualifikation!$A95&lt;&gt;"",IF(Qualifikation!C95&lt;&gt;"",IF(Qualifikation!C95="LOC.ID",CONCATENATE("LOC.",Qualifikation!AG$12),Qualifikation!C95),""),"")</f>
        <v/>
      </c>
      <c r="B85" s="57" t="str">
        <f>IF(A85&lt;&gt;"",Qualifikation!J95,"")</f>
        <v/>
      </c>
      <c r="C85" s="26" t="str">
        <f>IF(A85&lt;&gt;"",IF(Qualifikation!E95=TRUE,INDEX(codesex,MATCH(Qualifikation!D95,libsex,0)),Qualifikation!D95),"")</f>
        <v/>
      </c>
      <c r="D85" s="112" t="str">
        <f>IF(OR(A85="",ISBLANK(Qualifikation!F95)),"",Qualifikation!F95)</f>
        <v/>
      </c>
      <c r="E85" s="26" t="str">
        <f>IF(A85&lt;&gt;"",IF(Qualifikation!I95=TRUE,IF(INDEX(codegem,MATCH(Qualifikation!H95,libgem,0))&lt;8000,INDEX(codegem,MATCH(Qualifikation!H95,libgem,0)),""),Qualifikation!H95),"")</f>
        <v/>
      </c>
      <c r="F85" s="26" t="str">
        <f>IF(A85&lt;&gt;"",IF(Qualifikation!I95=TRUE,INDEX(codegemhist,MATCH(Qualifikation!H95,libgem,0)),""),"")</f>
        <v/>
      </c>
      <c r="G85" s="26" t="str">
        <f>IF(A85&lt;&gt;"",IF(Qualifikation!I95=TRUE,IF(INDEX(codegem,MATCH(Qualifikation!H95,libgem,0))&gt;=8000,INDEX(codegem,MATCH(Qualifikation!H95,libgem,0)),""),Qualifikation!H95),"")</f>
        <v/>
      </c>
      <c r="H85" s="26" t="str">
        <f>IF(A85&lt;&gt;"",IF(Qualifikation!Y95=TRUE,INDEX(libcatidinst,MATCH(Qualifikation!P95,libinst,0)),""),"")</f>
        <v/>
      </c>
      <c r="I85" s="26" t="str">
        <f>IF(OR(A85="",ISBLANK(Qualifikation!P95)),"",IF(Qualifikation!Y95=TRUE,INDEX(codeinst,MATCH(Qualifikation!P95,libinst,0)),Qualifikation!P95))</f>
        <v/>
      </c>
      <c r="J85" s="26" t="str">
        <f>IF(OR(A85="",ISBLANK(Qualifikation!Q95)),"",IF(Qualifikation!Z95=TRUE,INDEX(codetform,MATCH(Qualifikation!Q95,libtform,0)),Qualifikation!Q95))</f>
        <v/>
      </c>
      <c r="K85" s="26" t="str">
        <f t="shared" si="1"/>
        <v/>
      </c>
      <c r="L85" s="112" t="str">
        <f>IF(OR(A85="",ISBLANK(Qualifikation!R95)),"",Qualifikation!R95)</f>
        <v/>
      </c>
      <c r="M85" s="56" t="str">
        <f>IF(OR(A85="",ISBLANK(Qualifikation!S95)),"",Qualifikation!S95)</f>
        <v/>
      </c>
      <c r="N85" s="56" t="str">
        <f>IF(OR(A85="",ISBLANK(Qualifikation!T95)),"",IF(Qualifikation!AC95=TRUE,INDEX(coderesult,MATCH(Qualifikation!T95,libresult,0)),Qualifikation!T95))</f>
        <v/>
      </c>
      <c r="O85" s="56" t="str">
        <f>IF(OR(A85="",ISBLANK(Qualifikation!U95),Qualifikation!U95="-"),"",IF(ISNA(MATCH(Qualifikation!U95,libtwolang,0)),Qualifikation!U95,IF(Qualifikation!AC95=TRUE,INDEX(codetwolang,MATCH(Qualifikation!U95,libtwolang,0)),Qualifikation!U95)))</f>
        <v/>
      </c>
      <c r="P85" s="56" t="str">
        <f>IF(OR(A85="",ISBLANK(Qualifikation!V95)),"",Qualifikation!V95)</f>
        <v/>
      </c>
    </row>
    <row r="86" spans="1:16" x14ac:dyDescent="0.2">
      <c r="A86" s="26" t="str">
        <f>IF(Qualifikation!$A96&lt;&gt;"",IF(Qualifikation!C96&lt;&gt;"",IF(Qualifikation!C96="LOC.ID",CONCATENATE("LOC.",Qualifikation!AG$12),Qualifikation!C96),""),"")</f>
        <v/>
      </c>
      <c r="B86" s="57" t="str">
        <f>IF(A86&lt;&gt;"",Qualifikation!J96,"")</f>
        <v/>
      </c>
      <c r="C86" s="26" t="str">
        <f>IF(A86&lt;&gt;"",IF(Qualifikation!E96=TRUE,INDEX(codesex,MATCH(Qualifikation!D96,libsex,0)),Qualifikation!D96),"")</f>
        <v/>
      </c>
      <c r="D86" s="112" t="str">
        <f>IF(OR(A86="",ISBLANK(Qualifikation!F96)),"",Qualifikation!F96)</f>
        <v/>
      </c>
      <c r="E86" s="26" t="str">
        <f>IF(A86&lt;&gt;"",IF(Qualifikation!I96=TRUE,IF(INDEX(codegem,MATCH(Qualifikation!H96,libgem,0))&lt;8000,INDEX(codegem,MATCH(Qualifikation!H96,libgem,0)),""),Qualifikation!H96),"")</f>
        <v/>
      </c>
      <c r="F86" s="26" t="str">
        <f>IF(A86&lt;&gt;"",IF(Qualifikation!I96=TRUE,INDEX(codegemhist,MATCH(Qualifikation!H96,libgem,0)),""),"")</f>
        <v/>
      </c>
      <c r="G86" s="26" t="str">
        <f>IF(A86&lt;&gt;"",IF(Qualifikation!I96=TRUE,IF(INDEX(codegem,MATCH(Qualifikation!H96,libgem,0))&gt;=8000,INDEX(codegem,MATCH(Qualifikation!H96,libgem,0)),""),Qualifikation!H96),"")</f>
        <v/>
      </c>
      <c r="H86" s="26" t="str">
        <f>IF(A86&lt;&gt;"",IF(Qualifikation!Y96=TRUE,INDEX(libcatidinst,MATCH(Qualifikation!P96,libinst,0)),""),"")</f>
        <v/>
      </c>
      <c r="I86" s="26" t="str">
        <f>IF(OR(A86="",ISBLANK(Qualifikation!P96)),"",IF(Qualifikation!Y96=TRUE,INDEX(codeinst,MATCH(Qualifikation!P96,libinst,0)),Qualifikation!P96))</f>
        <v/>
      </c>
      <c r="J86" s="26" t="str">
        <f>IF(OR(A86="",ISBLANK(Qualifikation!Q96)),"",IF(Qualifikation!Z96=TRUE,INDEX(codetform,MATCH(Qualifikation!Q96,libtform,0)),Qualifikation!Q96))</f>
        <v/>
      </c>
      <c r="K86" s="26" t="str">
        <f t="shared" si="1"/>
        <v/>
      </c>
      <c r="L86" s="112" t="str">
        <f>IF(OR(A86="",ISBLANK(Qualifikation!R96)),"",Qualifikation!R96)</f>
        <v/>
      </c>
      <c r="M86" s="56" t="str">
        <f>IF(OR(A86="",ISBLANK(Qualifikation!S96)),"",Qualifikation!S96)</f>
        <v/>
      </c>
      <c r="N86" s="56" t="str">
        <f>IF(OR(A86="",ISBLANK(Qualifikation!T96)),"",IF(Qualifikation!AC96=TRUE,INDEX(coderesult,MATCH(Qualifikation!T96,libresult,0)),Qualifikation!T96))</f>
        <v/>
      </c>
      <c r="O86" s="56" t="str">
        <f>IF(OR(A86="",ISBLANK(Qualifikation!U96),Qualifikation!U96="-"),"",IF(ISNA(MATCH(Qualifikation!U96,libtwolang,0)),Qualifikation!U96,IF(Qualifikation!AC96=TRUE,INDEX(codetwolang,MATCH(Qualifikation!U96,libtwolang,0)),Qualifikation!U96)))</f>
        <v/>
      </c>
      <c r="P86" s="56" t="str">
        <f>IF(OR(A86="",ISBLANK(Qualifikation!V96)),"",Qualifikation!V96)</f>
        <v/>
      </c>
    </row>
    <row r="87" spans="1:16" x14ac:dyDescent="0.2">
      <c r="A87" s="26" t="str">
        <f>IF(Qualifikation!$A97&lt;&gt;"",IF(Qualifikation!C97&lt;&gt;"",IF(Qualifikation!C97="LOC.ID",CONCATENATE("LOC.",Qualifikation!AG$12),Qualifikation!C97),""),"")</f>
        <v/>
      </c>
      <c r="B87" s="57" t="str">
        <f>IF(A87&lt;&gt;"",Qualifikation!J97,"")</f>
        <v/>
      </c>
      <c r="C87" s="26" t="str">
        <f>IF(A87&lt;&gt;"",IF(Qualifikation!E97=TRUE,INDEX(codesex,MATCH(Qualifikation!D97,libsex,0)),Qualifikation!D97),"")</f>
        <v/>
      </c>
      <c r="D87" s="112" t="str">
        <f>IF(OR(A87="",ISBLANK(Qualifikation!F97)),"",Qualifikation!F97)</f>
        <v/>
      </c>
      <c r="E87" s="26" t="str">
        <f>IF(A87&lt;&gt;"",IF(Qualifikation!I97=TRUE,IF(INDEX(codegem,MATCH(Qualifikation!H97,libgem,0))&lt;8000,INDEX(codegem,MATCH(Qualifikation!H97,libgem,0)),""),Qualifikation!H97),"")</f>
        <v/>
      </c>
      <c r="F87" s="26" t="str">
        <f>IF(A87&lt;&gt;"",IF(Qualifikation!I97=TRUE,INDEX(codegemhist,MATCH(Qualifikation!H97,libgem,0)),""),"")</f>
        <v/>
      </c>
      <c r="G87" s="26" t="str">
        <f>IF(A87&lt;&gt;"",IF(Qualifikation!I97=TRUE,IF(INDEX(codegem,MATCH(Qualifikation!H97,libgem,0))&gt;=8000,INDEX(codegem,MATCH(Qualifikation!H97,libgem,0)),""),Qualifikation!H97),"")</f>
        <v/>
      </c>
      <c r="H87" s="26" t="str">
        <f>IF(A87&lt;&gt;"",IF(Qualifikation!Y97=TRUE,INDEX(libcatidinst,MATCH(Qualifikation!P97,libinst,0)),""),"")</f>
        <v/>
      </c>
      <c r="I87" s="26" t="str">
        <f>IF(OR(A87="",ISBLANK(Qualifikation!P97)),"",IF(Qualifikation!Y97=TRUE,INDEX(codeinst,MATCH(Qualifikation!P97,libinst,0)),Qualifikation!P97))</f>
        <v/>
      </c>
      <c r="J87" s="26" t="str">
        <f>IF(OR(A87="",ISBLANK(Qualifikation!Q97)),"",IF(Qualifikation!Z97=TRUE,INDEX(codetform,MATCH(Qualifikation!Q97,libtform,0)),Qualifikation!Q97))</f>
        <v/>
      </c>
      <c r="K87" s="26" t="str">
        <f t="shared" si="1"/>
        <v/>
      </c>
      <c r="L87" s="112" t="str">
        <f>IF(OR(A87="",ISBLANK(Qualifikation!R97)),"",Qualifikation!R97)</f>
        <v/>
      </c>
      <c r="M87" s="56" t="str">
        <f>IF(OR(A87="",ISBLANK(Qualifikation!S97)),"",Qualifikation!S97)</f>
        <v/>
      </c>
      <c r="N87" s="56" t="str">
        <f>IF(OR(A87="",ISBLANK(Qualifikation!T97)),"",IF(Qualifikation!AC97=TRUE,INDEX(coderesult,MATCH(Qualifikation!T97,libresult,0)),Qualifikation!T97))</f>
        <v/>
      </c>
      <c r="O87" s="56" t="str">
        <f>IF(OR(A87="",ISBLANK(Qualifikation!U97),Qualifikation!U97="-"),"",IF(ISNA(MATCH(Qualifikation!U97,libtwolang,0)),Qualifikation!U97,IF(Qualifikation!AC97=TRUE,INDEX(codetwolang,MATCH(Qualifikation!U97,libtwolang,0)),Qualifikation!U97)))</f>
        <v/>
      </c>
      <c r="P87" s="56" t="str">
        <f>IF(OR(A87="",ISBLANK(Qualifikation!V97)),"",Qualifikation!V97)</f>
        <v/>
      </c>
    </row>
    <row r="88" spans="1:16" x14ac:dyDescent="0.2">
      <c r="A88" s="26" t="str">
        <f>IF(Qualifikation!$A98&lt;&gt;"",IF(Qualifikation!C98&lt;&gt;"",IF(Qualifikation!C98="LOC.ID",CONCATENATE("LOC.",Qualifikation!AG$12),Qualifikation!C98),""),"")</f>
        <v/>
      </c>
      <c r="B88" s="57" t="str">
        <f>IF(A88&lt;&gt;"",Qualifikation!J98,"")</f>
        <v/>
      </c>
      <c r="C88" s="26" t="str">
        <f>IF(A88&lt;&gt;"",IF(Qualifikation!E98=TRUE,INDEX(codesex,MATCH(Qualifikation!D98,libsex,0)),Qualifikation!D98),"")</f>
        <v/>
      </c>
      <c r="D88" s="112" t="str">
        <f>IF(OR(A88="",ISBLANK(Qualifikation!F98)),"",Qualifikation!F98)</f>
        <v/>
      </c>
      <c r="E88" s="26" t="str">
        <f>IF(A88&lt;&gt;"",IF(Qualifikation!I98=TRUE,IF(INDEX(codegem,MATCH(Qualifikation!H98,libgem,0))&lt;8000,INDEX(codegem,MATCH(Qualifikation!H98,libgem,0)),""),Qualifikation!H98),"")</f>
        <v/>
      </c>
      <c r="F88" s="26" t="str">
        <f>IF(A88&lt;&gt;"",IF(Qualifikation!I98=TRUE,INDEX(codegemhist,MATCH(Qualifikation!H98,libgem,0)),""),"")</f>
        <v/>
      </c>
      <c r="G88" s="26" t="str">
        <f>IF(A88&lt;&gt;"",IF(Qualifikation!I98=TRUE,IF(INDEX(codegem,MATCH(Qualifikation!H98,libgem,0))&gt;=8000,INDEX(codegem,MATCH(Qualifikation!H98,libgem,0)),""),Qualifikation!H98),"")</f>
        <v/>
      </c>
      <c r="H88" s="26" t="str">
        <f>IF(A88&lt;&gt;"",IF(Qualifikation!Y98=TRUE,INDEX(libcatidinst,MATCH(Qualifikation!P98,libinst,0)),""),"")</f>
        <v/>
      </c>
      <c r="I88" s="26" t="str">
        <f>IF(OR(A88="",ISBLANK(Qualifikation!P98)),"",IF(Qualifikation!Y98=TRUE,INDEX(codeinst,MATCH(Qualifikation!P98,libinst,0)),Qualifikation!P98))</f>
        <v/>
      </c>
      <c r="J88" s="26" t="str">
        <f>IF(OR(A88="",ISBLANK(Qualifikation!Q98)),"",IF(Qualifikation!Z98=TRUE,INDEX(codetform,MATCH(Qualifikation!Q98,libtform,0)),Qualifikation!Q98))</f>
        <v/>
      </c>
      <c r="K88" s="26" t="str">
        <f t="shared" si="1"/>
        <v/>
      </c>
      <c r="L88" s="112" t="str">
        <f>IF(OR(A88="",ISBLANK(Qualifikation!R98)),"",Qualifikation!R98)</f>
        <v/>
      </c>
      <c r="M88" s="56" t="str">
        <f>IF(OR(A88="",ISBLANK(Qualifikation!S98)),"",Qualifikation!S98)</f>
        <v/>
      </c>
      <c r="N88" s="56" t="str">
        <f>IF(OR(A88="",ISBLANK(Qualifikation!T98)),"",IF(Qualifikation!AC98=TRUE,INDEX(coderesult,MATCH(Qualifikation!T98,libresult,0)),Qualifikation!T98))</f>
        <v/>
      </c>
      <c r="O88" s="56" t="str">
        <f>IF(OR(A88="",ISBLANK(Qualifikation!U98),Qualifikation!U98="-"),"",IF(ISNA(MATCH(Qualifikation!U98,libtwolang,0)),Qualifikation!U98,IF(Qualifikation!AC98=TRUE,INDEX(codetwolang,MATCH(Qualifikation!U98,libtwolang,0)),Qualifikation!U98)))</f>
        <v/>
      </c>
      <c r="P88" s="56" t="str">
        <f>IF(OR(A88="",ISBLANK(Qualifikation!V98)),"",Qualifikation!V98)</f>
        <v/>
      </c>
    </row>
    <row r="89" spans="1:16" x14ac:dyDescent="0.2">
      <c r="A89" s="26" t="str">
        <f>IF(Qualifikation!$A99&lt;&gt;"",IF(Qualifikation!C99&lt;&gt;"",IF(Qualifikation!C99="LOC.ID",CONCATENATE("LOC.",Qualifikation!AG$12),Qualifikation!C99),""),"")</f>
        <v/>
      </c>
      <c r="B89" s="57" t="str">
        <f>IF(A89&lt;&gt;"",Qualifikation!J99,"")</f>
        <v/>
      </c>
      <c r="C89" s="26" t="str">
        <f>IF(A89&lt;&gt;"",IF(Qualifikation!E99=TRUE,INDEX(codesex,MATCH(Qualifikation!D99,libsex,0)),Qualifikation!D99),"")</f>
        <v/>
      </c>
      <c r="D89" s="112" t="str">
        <f>IF(OR(A89="",ISBLANK(Qualifikation!F99)),"",Qualifikation!F99)</f>
        <v/>
      </c>
      <c r="E89" s="26" t="str">
        <f>IF(A89&lt;&gt;"",IF(Qualifikation!I99=TRUE,IF(INDEX(codegem,MATCH(Qualifikation!H99,libgem,0))&lt;8000,INDEX(codegem,MATCH(Qualifikation!H99,libgem,0)),""),Qualifikation!H99),"")</f>
        <v/>
      </c>
      <c r="F89" s="26" t="str">
        <f>IF(A89&lt;&gt;"",IF(Qualifikation!I99=TRUE,INDEX(codegemhist,MATCH(Qualifikation!H99,libgem,0)),""),"")</f>
        <v/>
      </c>
      <c r="G89" s="26" t="str">
        <f>IF(A89&lt;&gt;"",IF(Qualifikation!I99=TRUE,IF(INDEX(codegem,MATCH(Qualifikation!H99,libgem,0))&gt;=8000,INDEX(codegem,MATCH(Qualifikation!H99,libgem,0)),""),Qualifikation!H99),"")</f>
        <v/>
      </c>
      <c r="H89" s="26" t="str">
        <f>IF(A89&lt;&gt;"",IF(Qualifikation!Y99=TRUE,INDEX(libcatidinst,MATCH(Qualifikation!P99,libinst,0)),""),"")</f>
        <v/>
      </c>
      <c r="I89" s="26" t="str">
        <f>IF(OR(A89="",ISBLANK(Qualifikation!P99)),"",IF(Qualifikation!Y99=TRUE,INDEX(codeinst,MATCH(Qualifikation!P99,libinst,0)),Qualifikation!P99))</f>
        <v/>
      </c>
      <c r="J89" s="26" t="str">
        <f>IF(OR(A89="",ISBLANK(Qualifikation!Q99)),"",IF(Qualifikation!Z99=TRUE,INDEX(codetform,MATCH(Qualifikation!Q99,libtform,0)),Qualifikation!Q99))</f>
        <v/>
      </c>
      <c r="K89" s="26" t="str">
        <f t="shared" si="1"/>
        <v/>
      </c>
      <c r="L89" s="112" t="str">
        <f>IF(OR(A89="",ISBLANK(Qualifikation!R99)),"",Qualifikation!R99)</f>
        <v/>
      </c>
      <c r="M89" s="56" t="str">
        <f>IF(OR(A89="",ISBLANK(Qualifikation!S99)),"",Qualifikation!S99)</f>
        <v/>
      </c>
      <c r="N89" s="56" t="str">
        <f>IF(OR(A89="",ISBLANK(Qualifikation!T99)),"",IF(Qualifikation!AC99=TRUE,INDEX(coderesult,MATCH(Qualifikation!T99,libresult,0)),Qualifikation!T99))</f>
        <v/>
      </c>
      <c r="O89" s="56" t="str">
        <f>IF(OR(A89="",ISBLANK(Qualifikation!U99),Qualifikation!U99="-"),"",IF(ISNA(MATCH(Qualifikation!U99,libtwolang,0)),Qualifikation!U99,IF(Qualifikation!AC99=TRUE,INDEX(codetwolang,MATCH(Qualifikation!U99,libtwolang,0)),Qualifikation!U99)))</f>
        <v/>
      </c>
      <c r="P89" s="56" t="str">
        <f>IF(OR(A89="",ISBLANK(Qualifikation!V99)),"",Qualifikation!V99)</f>
        <v/>
      </c>
    </row>
    <row r="90" spans="1:16" x14ac:dyDescent="0.2">
      <c r="A90" s="26" t="str">
        <f>IF(Qualifikation!$A100&lt;&gt;"",IF(Qualifikation!C100&lt;&gt;"",IF(Qualifikation!C100="LOC.ID",CONCATENATE("LOC.",Qualifikation!AG$12),Qualifikation!C100),""),"")</f>
        <v/>
      </c>
      <c r="B90" s="57" t="str">
        <f>IF(A90&lt;&gt;"",Qualifikation!J100,"")</f>
        <v/>
      </c>
      <c r="C90" s="26" t="str">
        <f>IF(A90&lt;&gt;"",IF(Qualifikation!E100=TRUE,INDEX(codesex,MATCH(Qualifikation!D100,libsex,0)),Qualifikation!D100),"")</f>
        <v/>
      </c>
      <c r="D90" s="112" t="str">
        <f>IF(OR(A90="",ISBLANK(Qualifikation!F100)),"",Qualifikation!F100)</f>
        <v/>
      </c>
      <c r="E90" s="26" t="str">
        <f>IF(A90&lt;&gt;"",IF(Qualifikation!I100=TRUE,IF(INDEX(codegem,MATCH(Qualifikation!H100,libgem,0))&lt;8000,INDEX(codegem,MATCH(Qualifikation!H100,libgem,0)),""),Qualifikation!H100),"")</f>
        <v/>
      </c>
      <c r="F90" s="26" t="str">
        <f>IF(A90&lt;&gt;"",IF(Qualifikation!I100=TRUE,INDEX(codegemhist,MATCH(Qualifikation!H100,libgem,0)),""),"")</f>
        <v/>
      </c>
      <c r="G90" s="26" t="str">
        <f>IF(A90&lt;&gt;"",IF(Qualifikation!I100=TRUE,IF(INDEX(codegem,MATCH(Qualifikation!H100,libgem,0))&gt;=8000,INDEX(codegem,MATCH(Qualifikation!H100,libgem,0)),""),Qualifikation!H100),"")</f>
        <v/>
      </c>
      <c r="H90" s="26" t="str">
        <f>IF(A90&lt;&gt;"",IF(Qualifikation!Y100=TRUE,INDEX(libcatidinst,MATCH(Qualifikation!P100,libinst,0)),""),"")</f>
        <v/>
      </c>
      <c r="I90" s="26" t="str">
        <f>IF(OR(A90="",ISBLANK(Qualifikation!P100)),"",IF(Qualifikation!Y100=TRUE,INDEX(codeinst,MATCH(Qualifikation!P100,libinst,0)),Qualifikation!P100))</f>
        <v/>
      </c>
      <c r="J90" s="26" t="str">
        <f>IF(OR(A90="",ISBLANK(Qualifikation!Q100)),"",IF(Qualifikation!Z100=TRUE,INDEX(codetform,MATCH(Qualifikation!Q100,libtform,0)),Qualifikation!Q100))</f>
        <v/>
      </c>
      <c r="K90" s="26" t="str">
        <f t="shared" si="1"/>
        <v/>
      </c>
      <c r="L90" s="112" t="str">
        <f>IF(OR(A90="",ISBLANK(Qualifikation!R100)),"",Qualifikation!R100)</f>
        <v/>
      </c>
      <c r="M90" s="56" t="str">
        <f>IF(OR(A90="",ISBLANK(Qualifikation!S100)),"",Qualifikation!S100)</f>
        <v/>
      </c>
      <c r="N90" s="56" t="str">
        <f>IF(OR(A90="",ISBLANK(Qualifikation!T100)),"",IF(Qualifikation!AC100=TRUE,INDEX(coderesult,MATCH(Qualifikation!T100,libresult,0)),Qualifikation!T100))</f>
        <v/>
      </c>
      <c r="O90" s="56" t="str">
        <f>IF(OR(A90="",ISBLANK(Qualifikation!U100),Qualifikation!U100="-"),"",IF(ISNA(MATCH(Qualifikation!U100,libtwolang,0)),Qualifikation!U100,IF(Qualifikation!AC100=TRUE,INDEX(codetwolang,MATCH(Qualifikation!U100,libtwolang,0)),Qualifikation!U100)))</f>
        <v/>
      </c>
      <c r="P90" s="56" t="str">
        <f>IF(OR(A90="",ISBLANK(Qualifikation!V100)),"",Qualifikation!V100)</f>
        <v/>
      </c>
    </row>
    <row r="91" spans="1:16" x14ac:dyDescent="0.2">
      <c r="A91" s="26" t="str">
        <f>IF(Qualifikation!$A101&lt;&gt;"",IF(Qualifikation!C101&lt;&gt;"",IF(Qualifikation!C101="LOC.ID",CONCATENATE("LOC.",Qualifikation!AG$12),Qualifikation!C101),""),"")</f>
        <v/>
      </c>
      <c r="B91" s="57" t="str">
        <f>IF(A91&lt;&gt;"",Qualifikation!J101,"")</f>
        <v/>
      </c>
      <c r="C91" s="26" t="str">
        <f>IF(A91&lt;&gt;"",IF(Qualifikation!E101=TRUE,INDEX(codesex,MATCH(Qualifikation!D101,libsex,0)),Qualifikation!D101),"")</f>
        <v/>
      </c>
      <c r="D91" s="112" t="str">
        <f>IF(OR(A91="",ISBLANK(Qualifikation!F101)),"",Qualifikation!F101)</f>
        <v/>
      </c>
      <c r="E91" s="26" t="str">
        <f>IF(A91&lt;&gt;"",IF(Qualifikation!I101=TRUE,IF(INDEX(codegem,MATCH(Qualifikation!H101,libgem,0))&lt;8000,INDEX(codegem,MATCH(Qualifikation!H101,libgem,0)),""),Qualifikation!H101),"")</f>
        <v/>
      </c>
      <c r="F91" s="26" t="str">
        <f>IF(A91&lt;&gt;"",IF(Qualifikation!I101=TRUE,INDEX(codegemhist,MATCH(Qualifikation!H101,libgem,0)),""),"")</f>
        <v/>
      </c>
      <c r="G91" s="26" t="str">
        <f>IF(A91&lt;&gt;"",IF(Qualifikation!I101=TRUE,IF(INDEX(codegem,MATCH(Qualifikation!H101,libgem,0))&gt;=8000,INDEX(codegem,MATCH(Qualifikation!H101,libgem,0)),""),Qualifikation!H101),"")</f>
        <v/>
      </c>
      <c r="H91" s="26" t="str">
        <f>IF(A91&lt;&gt;"",IF(Qualifikation!Y101=TRUE,INDEX(libcatidinst,MATCH(Qualifikation!P101,libinst,0)),""),"")</f>
        <v/>
      </c>
      <c r="I91" s="26" t="str">
        <f>IF(OR(A91="",ISBLANK(Qualifikation!P101)),"",IF(Qualifikation!Y101=TRUE,INDEX(codeinst,MATCH(Qualifikation!P101,libinst,0)),Qualifikation!P101))</f>
        <v/>
      </c>
      <c r="J91" s="26" t="str">
        <f>IF(OR(A91="",ISBLANK(Qualifikation!Q101)),"",IF(Qualifikation!Z101=TRUE,INDEX(codetform,MATCH(Qualifikation!Q101,libtform,0)),Qualifikation!Q101))</f>
        <v/>
      </c>
      <c r="K91" s="26" t="str">
        <f t="shared" si="1"/>
        <v/>
      </c>
      <c r="L91" s="112" t="str">
        <f>IF(OR(A91="",ISBLANK(Qualifikation!R101)),"",Qualifikation!R101)</f>
        <v/>
      </c>
      <c r="M91" s="56" t="str">
        <f>IF(OR(A91="",ISBLANK(Qualifikation!S101)),"",Qualifikation!S101)</f>
        <v/>
      </c>
      <c r="N91" s="56" t="str">
        <f>IF(OR(A91="",ISBLANK(Qualifikation!T101)),"",IF(Qualifikation!AC101=TRUE,INDEX(coderesult,MATCH(Qualifikation!T101,libresult,0)),Qualifikation!T101))</f>
        <v/>
      </c>
      <c r="O91" s="56" t="str">
        <f>IF(OR(A91="",ISBLANK(Qualifikation!U101),Qualifikation!U101="-"),"",IF(ISNA(MATCH(Qualifikation!U101,libtwolang,0)),Qualifikation!U101,IF(Qualifikation!AC101=TRUE,INDEX(codetwolang,MATCH(Qualifikation!U101,libtwolang,0)),Qualifikation!U101)))</f>
        <v/>
      </c>
      <c r="P91" s="56" t="str">
        <f>IF(OR(A91="",ISBLANK(Qualifikation!V101)),"",Qualifikation!V101)</f>
        <v/>
      </c>
    </row>
    <row r="92" spans="1:16" x14ac:dyDescent="0.2">
      <c r="A92" s="26" t="str">
        <f>IF(Qualifikation!$A102&lt;&gt;"",IF(Qualifikation!C102&lt;&gt;"",IF(Qualifikation!C102="LOC.ID",CONCATENATE("LOC.",Qualifikation!AG$12),Qualifikation!C102),""),"")</f>
        <v/>
      </c>
      <c r="B92" s="57" t="str">
        <f>IF(A92&lt;&gt;"",Qualifikation!J102,"")</f>
        <v/>
      </c>
      <c r="C92" s="26" t="str">
        <f>IF(A92&lt;&gt;"",IF(Qualifikation!E102=TRUE,INDEX(codesex,MATCH(Qualifikation!D102,libsex,0)),Qualifikation!D102),"")</f>
        <v/>
      </c>
      <c r="D92" s="112" t="str">
        <f>IF(OR(A92="",ISBLANK(Qualifikation!F102)),"",Qualifikation!F102)</f>
        <v/>
      </c>
      <c r="E92" s="26" t="str">
        <f>IF(A92&lt;&gt;"",IF(Qualifikation!I102=TRUE,IF(INDEX(codegem,MATCH(Qualifikation!H102,libgem,0))&lt;8000,INDEX(codegem,MATCH(Qualifikation!H102,libgem,0)),""),Qualifikation!H102),"")</f>
        <v/>
      </c>
      <c r="F92" s="26" t="str">
        <f>IF(A92&lt;&gt;"",IF(Qualifikation!I102=TRUE,INDEX(codegemhist,MATCH(Qualifikation!H102,libgem,0)),""),"")</f>
        <v/>
      </c>
      <c r="G92" s="26" t="str">
        <f>IF(A92&lt;&gt;"",IF(Qualifikation!I102=TRUE,IF(INDEX(codegem,MATCH(Qualifikation!H102,libgem,0))&gt;=8000,INDEX(codegem,MATCH(Qualifikation!H102,libgem,0)),""),Qualifikation!H102),"")</f>
        <v/>
      </c>
      <c r="H92" s="26" t="str">
        <f>IF(A92&lt;&gt;"",IF(Qualifikation!Y102=TRUE,INDEX(libcatidinst,MATCH(Qualifikation!P102,libinst,0)),""),"")</f>
        <v/>
      </c>
      <c r="I92" s="26" t="str">
        <f>IF(OR(A92="",ISBLANK(Qualifikation!P102)),"",IF(Qualifikation!Y102=TRUE,INDEX(codeinst,MATCH(Qualifikation!P102,libinst,0)),Qualifikation!P102))</f>
        <v/>
      </c>
      <c r="J92" s="26" t="str">
        <f>IF(OR(A92="",ISBLANK(Qualifikation!Q102)),"",IF(Qualifikation!Z102=TRUE,INDEX(codetform,MATCH(Qualifikation!Q102,libtform,0)),Qualifikation!Q102))</f>
        <v/>
      </c>
      <c r="K92" s="26" t="str">
        <f t="shared" si="1"/>
        <v/>
      </c>
      <c r="L92" s="112" t="str">
        <f>IF(OR(A92="",ISBLANK(Qualifikation!R102)),"",Qualifikation!R102)</f>
        <v/>
      </c>
      <c r="M92" s="56" t="str">
        <f>IF(OR(A92="",ISBLANK(Qualifikation!S102)),"",Qualifikation!S102)</f>
        <v/>
      </c>
      <c r="N92" s="56" t="str">
        <f>IF(OR(A92="",ISBLANK(Qualifikation!T102)),"",IF(Qualifikation!AC102=TRUE,INDEX(coderesult,MATCH(Qualifikation!T102,libresult,0)),Qualifikation!T102))</f>
        <v/>
      </c>
      <c r="O92" s="56" t="str">
        <f>IF(OR(A92="",ISBLANK(Qualifikation!U102),Qualifikation!U102="-"),"",IF(ISNA(MATCH(Qualifikation!U102,libtwolang,0)),Qualifikation!U102,IF(Qualifikation!AC102=TRUE,INDEX(codetwolang,MATCH(Qualifikation!U102,libtwolang,0)),Qualifikation!U102)))</f>
        <v/>
      </c>
      <c r="P92" s="56" t="str">
        <f>IF(OR(A92="",ISBLANK(Qualifikation!V102)),"",Qualifikation!V102)</f>
        <v/>
      </c>
    </row>
    <row r="93" spans="1:16" x14ac:dyDescent="0.2">
      <c r="A93" s="26" t="str">
        <f>IF(Qualifikation!$A103&lt;&gt;"",IF(Qualifikation!C103&lt;&gt;"",IF(Qualifikation!C103="LOC.ID",CONCATENATE("LOC.",Qualifikation!AG$12),Qualifikation!C103),""),"")</f>
        <v/>
      </c>
      <c r="B93" s="57" t="str">
        <f>IF(A93&lt;&gt;"",Qualifikation!J103,"")</f>
        <v/>
      </c>
      <c r="C93" s="26" t="str">
        <f>IF(A93&lt;&gt;"",IF(Qualifikation!E103=TRUE,INDEX(codesex,MATCH(Qualifikation!D103,libsex,0)),Qualifikation!D103),"")</f>
        <v/>
      </c>
      <c r="D93" s="112" t="str">
        <f>IF(OR(A93="",ISBLANK(Qualifikation!F103)),"",Qualifikation!F103)</f>
        <v/>
      </c>
      <c r="E93" s="26" t="str">
        <f>IF(A93&lt;&gt;"",IF(Qualifikation!I103=TRUE,IF(INDEX(codegem,MATCH(Qualifikation!H103,libgem,0))&lt;8000,INDEX(codegem,MATCH(Qualifikation!H103,libgem,0)),""),Qualifikation!H103),"")</f>
        <v/>
      </c>
      <c r="F93" s="26" t="str">
        <f>IF(A93&lt;&gt;"",IF(Qualifikation!I103=TRUE,INDEX(codegemhist,MATCH(Qualifikation!H103,libgem,0)),""),"")</f>
        <v/>
      </c>
      <c r="G93" s="26" t="str">
        <f>IF(A93&lt;&gt;"",IF(Qualifikation!I103=TRUE,IF(INDEX(codegem,MATCH(Qualifikation!H103,libgem,0))&gt;=8000,INDEX(codegem,MATCH(Qualifikation!H103,libgem,0)),""),Qualifikation!H103),"")</f>
        <v/>
      </c>
      <c r="H93" s="26" t="str">
        <f>IF(A93&lt;&gt;"",IF(Qualifikation!Y103=TRUE,INDEX(libcatidinst,MATCH(Qualifikation!P103,libinst,0)),""),"")</f>
        <v/>
      </c>
      <c r="I93" s="26" t="str">
        <f>IF(OR(A93="",ISBLANK(Qualifikation!P103)),"",IF(Qualifikation!Y103=TRUE,INDEX(codeinst,MATCH(Qualifikation!P103,libinst,0)),Qualifikation!P103))</f>
        <v/>
      </c>
      <c r="J93" s="26" t="str">
        <f>IF(OR(A93="",ISBLANK(Qualifikation!Q103)),"",IF(Qualifikation!Z103=TRUE,INDEX(codetform,MATCH(Qualifikation!Q103,libtform,0)),Qualifikation!Q103))</f>
        <v/>
      </c>
      <c r="K93" s="26" t="str">
        <f t="shared" si="1"/>
        <v/>
      </c>
      <c r="L93" s="112" t="str">
        <f>IF(OR(A93="",ISBLANK(Qualifikation!R103)),"",Qualifikation!R103)</f>
        <v/>
      </c>
      <c r="M93" s="56" t="str">
        <f>IF(OR(A93="",ISBLANK(Qualifikation!S103)),"",Qualifikation!S103)</f>
        <v/>
      </c>
      <c r="N93" s="56" t="str">
        <f>IF(OR(A93="",ISBLANK(Qualifikation!T103)),"",IF(Qualifikation!AC103=TRUE,INDEX(coderesult,MATCH(Qualifikation!T103,libresult,0)),Qualifikation!T103))</f>
        <v/>
      </c>
      <c r="O93" s="56" t="str">
        <f>IF(OR(A93="",ISBLANK(Qualifikation!U103),Qualifikation!U103="-"),"",IF(ISNA(MATCH(Qualifikation!U103,libtwolang,0)),Qualifikation!U103,IF(Qualifikation!AC103=TRUE,INDEX(codetwolang,MATCH(Qualifikation!U103,libtwolang,0)),Qualifikation!U103)))</f>
        <v/>
      </c>
      <c r="P93" s="56" t="str">
        <f>IF(OR(A93="",ISBLANK(Qualifikation!V103)),"",Qualifikation!V103)</f>
        <v/>
      </c>
    </row>
    <row r="94" spans="1:16" x14ac:dyDescent="0.2">
      <c r="A94" s="26" t="str">
        <f>IF(Qualifikation!$A104&lt;&gt;"",IF(Qualifikation!C104&lt;&gt;"",IF(Qualifikation!C104="LOC.ID",CONCATENATE("LOC.",Qualifikation!AG$12),Qualifikation!C104),""),"")</f>
        <v/>
      </c>
      <c r="B94" s="57" t="str">
        <f>IF(A94&lt;&gt;"",Qualifikation!J104,"")</f>
        <v/>
      </c>
      <c r="C94" s="26" t="str">
        <f>IF(A94&lt;&gt;"",IF(Qualifikation!E104=TRUE,INDEX(codesex,MATCH(Qualifikation!D104,libsex,0)),Qualifikation!D104),"")</f>
        <v/>
      </c>
      <c r="D94" s="112" t="str">
        <f>IF(OR(A94="",ISBLANK(Qualifikation!F104)),"",Qualifikation!F104)</f>
        <v/>
      </c>
      <c r="E94" s="26" t="str">
        <f>IF(A94&lt;&gt;"",IF(Qualifikation!I104=TRUE,IF(INDEX(codegem,MATCH(Qualifikation!H104,libgem,0))&lt;8000,INDEX(codegem,MATCH(Qualifikation!H104,libgem,0)),""),Qualifikation!H104),"")</f>
        <v/>
      </c>
      <c r="F94" s="26" t="str">
        <f>IF(A94&lt;&gt;"",IF(Qualifikation!I104=TRUE,INDEX(codegemhist,MATCH(Qualifikation!H104,libgem,0)),""),"")</f>
        <v/>
      </c>
      <c r="G94" s="26" t="str">
        <f>IF(A94&lt;&gt;"",IF(Qualifikation!I104=TRUE,IF(INDEX(codegem,MATCH(Qualifikation!H104,libgem,0))&gt;=8000,INDEX(codegem,MATCH(Qualifikation!H104,libgem,0)),""),Qualifikation!H104),"")</f>
        <v/>
      </c>
      <c r="H94" s="26" t="str">
        <f>IF(A94&lt;&gt;"",IF(Qualifikation!Y104=TRUE,INDEX(libcatidinst,MATCH(Qualifikation!P104,libinst,0)),""),"")</f>
        <v/>
      </c>
      <c r="I94" s="26" t="str">
        <f>IF(OR(A94="",ISBLANK(Qualifikation!P104)),"",IF(Qualifikation!Y104=TRUE,INDEX(codeinst,MATCH(Qualifikation!P104,libinst,0)),Qualifikation!P104))</f>
        <v/>
      </c>
      <c r="J94" s="26" t="str">
        <f>IF(OR(A94="",ISBLANK(Qualifikation!Q104)),"",IF(Qualifikation!Z104=TRUE,INDEX(codetform,MATCH(Qualifikation!Q104,libtform,0)),Qualifikation!Q104))</f>
        <v/>
      </c>
      <c r="K94" s="26" t="str">
        <f t="shared" si="1"/>
        <v/>
      </c>
      <c r="L94" s="112" t="str">
        <f>IF(OR(A94="",ISBLANK(Qualifikation!R104)),"",Qualifikation!R104)</f>
        <v/>
      </c>
      <c r="M94" s="56" t="str">
        <f>IF(OR(A94="",ISBLANK(Qualifikation!S104)),"",Qualifikation!S104)</f>
        <v/>
      </c>
      <c r="N94" s="56" t="str">
        <f>IF(OR(A94="",ISBLANK(Qualifikation!T104)),"",IF(Qualifikation!AC104=TRUE,INDEX(coderesult,MATCH(Qualifikation!T104,libresult,0)),Qualifikation!T104))</f>
        <v/>
      </c>
      <c r="O94" s="56" t="str">
        <f>IF(OR(A94="",ISBLANK(Qualifikation!U104),Qualifikation!U104="-"),"",IF(ISNA(MATCH(Qualifikation!U104,libtwolang,0)),Qualifikation!U104,IF(Qualifikation!AC104=TRUE,INDEX(codetwolang,MATCH(Qualifikation!U104,libtwolang,0)),Qualifikation!U104)))</f>
        <v/>
      </c>
      <c r="P94" s="56" t="str">
        <f>IF(OR(A94="",ISBLANK(Qualifikation!V104)),"",Qualifikation!V104)</f>
        <v/>
      </c>
    </row>
    <row r="95" spans="1:16" x14ac:dyDescent="0.2">
      <c r="A95" s="26" t="str">
        <f>IF(Qualifikation!$A105&lt;&gt;"",IF(Qualifikation!C105&lt;&gt;"",IF(Qualifikation!C105="LOC.ID",CONCATENATE("LOC.",Qualifikation!AG$12),Qualifikation!C105),""),"")</f>
        <v/>
      </c>
      <c r="B95" s="57" t="str">
        <f>IF(A95&lt;&gt;"",Qualifikation!J105,"")</f>
        <v/>
      </c>
      <c r="C95" s="26" t="str">
        <f>IF(A95&lt;&gt;"",IF(Qualifikation!E105=TRUE,INDEX(codesex,MATCH(Qualifikation!D105,libsex,0)),Qualifikation!D105),"")</f>
        <v/>
      </c>
      <c r="D95" s="112" t="str">
        <f>IF(OR(A95="",ISBLANK(Qualifikation!F105)),"",Qualifikation!F105)</f>
        <v/>
      </c>
      <c r="E95" s="26" t="str">
        <f>IF(A95&lt;&gt;"",IF(Qualifikation!I105=TRUE,IF(INDEX(codegem,MATCH(Qualifikation!H105,libgem,0))&lt;8000,INDEX(codegem,MATCH(Qualifikation!H105,libgem,0)),""),Qualifikation!H105),"")</f>
        <v/>
      </c>
      <c r="F95" s="26" t="str">
        <f>IF(A95&lt;&gt;"",IF(Qualifikation!I105=TRUE,INDEX(codegemhist,MATCH(Qualifikation!H105,libgem,0)),""),"")</f>
        <v/>
      </c>
      <c r="G95" s="26" t="str">
        <f>IF(A95&lt;&gt;"",IF(Qualifikation!I105=TRUE,IF(INDEX(codegem,MATCH(Qualifikation!H105,libgem,0))&gt;=8000,INDEX(codegem,MATCH(Qualifikation!H105,libgem,0)),""),Qualifikation!H105),"")</f>
        <v/>
      </c>
      <c r="H95" s="26" t="str">
        <f>IF(A95&lt;&gt;"",IF(Qualifikation!Y105=TRUE,INDEX(libcatidinst,MATCH(Qualifikation!P105,libinst,0)),""),"")</f>
        <v/>
      </c>
      <c r="I95" s="26" t="str">
        <f>IF(OR(A95="",ISBLANK(Qualifikation!P105)),"",IF(Qualifikation!Y105=TRUE,INDEX(codeinst,MATCH(Qualifikation!P105,libinst,0)),Qualifikation!P105))</f>
        <v/>
      </c>
      <c r="J95" s="26" t="str">
        <f>IF(OR(A95="",ISBLANK(Qualifikation!Q105)),"",IF(Qualifikation!Z105=TRUE,INDEX(codetform,MATCH(Qualifikation!Q105,libtform,0)),Qualifikation!Q105))</f>
        <v/>
      </c>
      <c r="K95" s="26" t="str">
        <f t="shared" si="1"/>
        <v/>
      </c>
      <c r="L95" s="112" t="str">
        <f>IF(OR(A95="",ISBLANK(Qualifikation!R105)),"",Qualifikation!R105)</f>
        <v/>
      </c>
      <c r="M95" s="56" t="str">
        <f>IF(OR(A95="",ISBLANK(Qualifikation!S105)),"",Qualifikation!S105)</f>
        <v/>
      </c>
      <c r="N95" s="56" t="str">
        <f>IF(OR(A95="",ISBLANK(Qualifikation!T105)),"",IF(Qualifikation!AC105=TRUE,INDEX(coderesult,MATCH(Qualifikation!T105,libresult,0)),Qualifikation!T105))</f>
        <v/>
      </c>
      <c r="O95" s="56" t="str">
        <f>IF(OR(A95="",ISBLANK(Qualifikation!U105),Qualifikation!U105="-"),"",IF(ISNA(MATCH(Qualifikation!U105,libtwolang,0)),Qualifikation!U105,IF(Qualifikation!AC105=TRUE,INDEX(codetwolang,MATCH(Qualifikation!U105,libtwolang,0)),Qualifikation!U105)))</f>
        <v/>
      </c>
      <c r="P95" s="56" t="str">
        <f>IF(OR(A95="",ISBLANK(Qualifikation!V105)),"",Qualifikation!V105)</f>
        <v/>
      </c>
    </row>
    <row r="96" spans="1:16" x14ac:dyDescent="0.2">
      <c r="A96" s="26" t="str">
        <f>IF(Qualifikation!$A106&lt;&gt;"",IF(Qualifikation!C106&lt;&gt;"",IF(Qualifikation!C106="LOC.ID",CONCATENATE("LOC.",Qualifikation!AG$12),Qualifikation!C106),""),"")</f>
        <v/>
      </c>
      <c r="B96" s="57" t="str">
        <f>IF(A96&lt;&gt;"",Qualifikation!J106,"")</f>
        <v/>
      </c>
      <c r="C96" s="26" t="str">
        <f>IF(A96&lt;&gt;"",IF(Qualifikation!E106=TRUE,INDEX(codesex,MATCH(Qualifikation!D106,libsex,0)),Qualifikation!D106),"")</f>
        <v/>
      </c>
      <c r="D96" s="112" t="str">
        <f>IF(OR(A96="",ISBLANK(Qualifikation!F106)),"",Qualifikation!F106)</f>
        <v/>
      </c>
      <c r="E96" s="26" t="str">
        <f>IF(A96&lt;&gt;"",IF(Qualifikation!I106=TRUE,IF(INDEX(codegem,MATCH(Qualifikation!H106,libgem,0))&lt;8000,INDEX(codegem,MATCH(Qualifikation!H106,libgem,0)),""),Qualifikation!H106),"")</f>
        <v/>
      </c>
      <c r="F96" s="26" t="str">
        <f>IF(A96&lt;&gt;"",IF(Qualifikation!I106=TRUE,INDEX(codegemhist,MATCH(Qualifikation!H106,libgem,0)),""),"")</f>
        <v/>
      </c>
      <c r="G96" s="26" t="str">
        <f>IF(A96&lt;&gt;"",IF(Qualifikation!I106=TRUE,IF(INDEX(codegem,MATCH(Qualifikation!H106,libgem,0))&gt;=8000,INDEX(codegem,MATCH(Qualifikation!H106,libgem,0)),""),Qualifikation!H106),"")</f>
        <v/>
      </c>
      <c r="H96" s="26" t="str">
        <f>IF(A96&lt;&gt;"",IF(Qualifikation!Y106=TRUE,INDEX(libcatidinst,MATCH(Qualifikation!P106,libinst,0)),""),"")</f>
        <v/>
      </c>
      <c r="I96" s="26" t="str">
        <f>IF(OR(A96="",ISBLANK(Qualifikation!P106)),"",IF(Qualifikation!Y106=TRUE,INDEX(codeinst,MATCH(Qualifikation!P106,libinst,0)),Qualifikation!P106))</f>
        <v/>
      </c>
      <c r="J96" s="26" t="str">
        <f>IF(OR(A96="",ISBLANK(Qualifikation!Q106)),"",IF(Qualifikation!Z106=TRUE,INDEX(codetform,MATCH(Qualifikation!Q106,libtform,0)),Qualifikation!Q106))</f>
        <v/>
      </c>
      <c r="K96" s="26" t="str">
        <f t="shared" si="1"/>
        <v/>
      </c>
      <c r="L96" s="112" t="str">
        <f>IF(OR(A96="",ISBLANK(Qualifikation!R106)),"",Qualifikation!R106)</f>
        <v/>
      </c>
      <c r="M96" s="56" t="str">
        <f>IF(OR(A96="",ISBLANK(Qualifikation!S106)),"",Qualifikation!S106)</f>
        <v/>
      </c>
      <c r="N96" s="56" t="str">
        <f>IF(OR(A96="",ISBLANK(Qualifikation!T106)),"",IF(Qualifikation!AC106=TRUE,INDEX(coderesult,MATCH(Qualifikation!T106,libresult,0)),Qualifikation!T106))</f>
        <v/>
      </c>
      <c r="O96" s="56" t="str">
        <f>IF(OR(A96="",ISBLANK(Qualifikation!U106),Qualifikation!U106="-"),"",IF(ISNA(MATCH(Qualifikation!U106,libtwolang,0)),Qualifikation!U106,IF(Qualifikation!AC106=TRUE,INDEX(codetwolang,MATCH(Qualifikation!U106,libtwolang,0)),Qualifikation!U106)))</f>
        <v/>
      </c>
      <c r="P96" s="56" t="str">
        <f>IF(OR(A96="",ISBLANK(Qualifikation!V106)),"",Qualifikation!V106)</f>
        <v/>
      </c>
    </row>
    <row r="97" spans="1:16" x14ac:dyDescent="0.2">
      <c r="A97" s="26" t="str">
        <f>IF(Qualifikation!$A107&lt;&gt;"",IF(Qualifikation!C107&lt;&gt;"",IF(Qualifikation!C107="LOC.ID",CONCATENATE("LOC.",Qualifikation!AG$12),Qualifikation!C107),""),"")</f>
        <v/>
      </c>
      <c r="B97" s="57" t="str">
        <f>IF(A97&lt;&gt;"",Qualifikation!J107,"")</f>
        <v/>
      </c>
      <c r="C97" s="26" t="str">
        <f>IF(A97&lt;&gt;"",IF(Qualifikation!E107=TRUE,INDEX(codesex,MATCH(Qualifikation!D107,libsex,0)),Qualifikation!D107),"")</f>
        <v/>
      </c>
      <c r="D97" s="112" t="str">
        <f>IF(OR(A97="",ISBLANK(Qualifikation!F107)),"",Qualifikation!F107)</f>
        <v/>
      </c>
      <c r="E97" s="26" t="str">
        <f>IF(A97&lt;&gt;"",IF(Qualifikation!I107=TRUE,IF(INDEX(codegem,MATCH(Qualifikation!H107,libgem,0))&lt;8000,INDEX(codegem,MATCH(Qualifikation!H107,libgem,0)),""),Qualifikation!H107),"")</f>
        <v/>
      </c>
      <c r="F97" s="26" t="str">
        <f>IF(A97&lt;&gt;"",IF(Qualifikation!I107=TRUE,INDEX(codegemhist,MATCH(Qualifikation!H107,libgem,0)),""),"")</f>
        <v/>
      </c>
      <c r="G97" s="26" t="str">
        <f>IF(A97&lt;&gt;"",IF(Qualifikation!I107=TRUE,IF(INDEX(codegem,MATCH(Qualifikation!H107,libgem,0))&gt;=8000,INDEX(codegem,MATCH(Qualifikation!H107,libgem,0)),""),Qualifikation!H107),"")</f>
        <v/>
      </c>
      <c r="H97" s="26" t="str">
        <f>IF(A97&lt;&gt;"",IF(Qualifikation!Y107=TRUE,INDEX(libcatidinst,MATCH(Qualifikation!P107,libinst,0)),""),"")</f>
        <v/>
      </c>
      <c r="I97" s="26" t="str">
        <f>IF(OR(A97="",ISBLANK(Qualifikation!P107)),"",IF(Qualifikation!Y107=TRUE,INDEX(codeinst,MATCH(Qualifikation!P107,libinst,0)),Qualifikation!P107))</f>
        <v/>
      </c>
      <c r="J97" s="26" t="str">
        <f>IF(OR(A97="",ISBLANK(Qualifikation!Q107)),"",IF(Qualifikation!Z107=TRUE,INDEX(codetform,MATCH(Qualifikation!Q107,libtform,0)),Qualifikation!Q107))</f>
        <v/>
      </c>
      <c r="K97" s="26" t="str">
        <f t="shared" si="1"/>
        <v/>
      </c>
      <c r="L97" s="112" t="str">
        <f>IF(OR(A97="",ISBLANK(Qualifikation!R107)),"",Qualifikation!R107)</f>
        <v/>
      </c>
      <c r="M97" s="56" t="str">
        <f>IF(OR(A97="",ISBLANK(Qualifikation!S107)),"",Qualifikation!S107)</f>
        <v/>
      </c>
      <c r="N97" s="56" t="str">
        <f>IF(OR(A97="",ISBLANK(Qualifikation!T107)),"",IF(Qualifikation!AC107=TRUE,INDEX(coderesult,MATCH(Qualifikation!T107,libresult,0)),Qualifikation!T107))</f>
        <v/>
      </c>
      <c r="O97" s="56" t="str">
        <f>IF(OR(A97="",ISBLANK(Qualifikation!U107),Qualifikation!U107="-"),"",IF(ISNA(MATCH(Qualifikation!U107,libtwolang,0)),Qualifikation!U107,IF(Qualifikation!AC107=TRUE,INDEX(codetwolang,MATCH(Qualifikation!U107,libtwolang,0)),Qualifikation!U107)))</f>
        <v/>
      </c>
      <c r="P97" s="56" t="str">
        <f>IF(OR(A97="",ISBLANK(Qualifikation!V107)),"",Qualifikation!V107)</f>
        <v/>
      </c>
    </row>
    <row r="98" spans="1:16" x14ac:dyDescent="0.2">
      <c r="A98" s="26" t="str">
        <f>IF(Qualifikation!$A108&lt;&gt;"",IF(Qualifikation!C108&lt;&gt;"",IF(Qualifikation!C108="LOC.ID",CONCATENATE("LOC.",Qualifikation!AG$12),Qualifikation!C108),""),"")</f>
        <v/>
      </c>
      <c r="B98" s="57" t="str">
        <f>IF(A98&lt;&gt;"",Qualifikation!J108,"")</f>
        <v/>
      </c>
      <c r="C98" s="26" t="str">
        <f>IF(A98&lt;&gt;"",IF(Qualifikation!E108=TRUE,INDEX(codesex,MATCH(Qualifikation!D108,libsex,0)),Qualifikation!D108),"")</f>
        <v/>
      </c>
      <c r="D98" s="112" t="str">
        <f>IF(OR(A98="",ISBLANK(Qualifikation!F108)),"",Qualifikation!F108)</f>
        <v/>
      </c>
      <c r="E98" s="26" t="str">
        <f>IF(A98&lt;&gt;"",IF(Qualifikation!I108=TRUE,IF(INDEX(codegem,MATCH(Qualifikation!H108,libgem,0))&lt;8000,INDEX(codegem,MATCH(Qualifikation!H108,libgem,0)),""),Qualifikation!H108),"")</f>
        <v/>
      </c>
      <c r="F98" s="26" t="str">
        <f>IF(A98&lt;&gt;"",IF(Qualifikation!I108=TRUE,INDEX(codegemhist,MATCH(Qualifikation!H108,libgem,0)),""),"")</f>
        <v/>
      </c>
      <c r="G98" s="26" t="str">
        <f>IF(A98&lt;&gt;"",IF(Qualifikation!I108=TRUE,IF(INDEX(codegem,MATCH(Qualifikation!H108,libgem,0))&gt;=8000,INDEX(codegem,MATCH(Qualifikation!H108,libgem,0)),""),Qualifikation!H108),"")</f>
        <v/>
      </c>
      <c r="H98" s="26" t="str">
        <f>IF(A98&lt;&gt;"",IF(Qualifikation!Y108=TRUE,INDEX(libcatidinst,MATCH(Qualifikation!P108,libinst,0)),""),"")</f>
        <v/>
      </c>
      <c r="I98" s="26" t="str">
        <f>IF(OR(A98="",ISBLANK(Qualifikation!P108)),"",IF(Qualifikation!Y108=TRUE,INDEX(codeinst,MATCH(Qualifikation!P108,libinst,0)),Qualifikation!P108))</f>
        <v/>
      </c>
      <c r="J98" s="26" t="str">
        <f>IF(OR(A98="",ISBLANK(Qualifikation!Q108)),"",IF(Qualifikation!Z108=TRUE,INDEX(codetform,MATCH(Qualifikation!Q108,libtform,0)),Qualifikation!Q108))</f>
        <v/>
      </c>
      <c r="K98" s="26" t="str">
        <f t="shared" si="1"/>
        <v/>
      </c>
      <c r="L98" s="112" t="str">
        <f>IF(OR(A98="",ISBLANK(Qualifikation!R108)),"",Qualifikation!R108)</f>
        <v/>
      </c>
      <c r="M98" s="56" t="str">
        <f>IF(OR(A98="",ISBLANK(Qualifikation!S108)),"",Qualifikation!S108)</f>
        <v/>
      </c>
      <c r="N98" s="56" t="str">
        <f>IF(OR(A98="",ISBLANK(Qualifikation!T108)),"",IF(Qualifikation!AC108=TRUE,INDEX(coderesult,MATCH(Qualifikation!T108,libresult,0)),Qualifikation!T108))</f>
        <v/>
      </c>
      <c r="O98" s="56" t="str">
        <f>IF(OR(A98="",ISBLANK(Qualifikation!U108),Qualifikation!U108="-"),"",IF(ISNA(MATCH(Qualifikation!U108,libtwolang,0)),Qualifikation!U108,IF(Qualifikation!AC108=TRUE,INDEX(codetwolang,MATCH(Qualifikation!U108,libtwolang,0)),Qualifikation!U108)))</f>
        <v/>
      </c>
      <c r="P98" s="56" t="str">
        <f>IF(OR(A98="",ISBLANK(Qualifikation!V108)),"",Qualifikation!V108)</f>
        <v/>
      </c>
    </row>
    <row r="99" spans="1:16" x14ac:dyDescent="0.2">
      <c r="A99" s="26" t="str">
        <f>IF(Qualifikation!$A109&lt;&gt;"",IF(Qualifikation!C109&lt;&gt;"",IF(Qualifikation!C109="LOC.ID",CONCATENATE("LOC.",Qualifikation!AG$12),Qualifikation!C109),""),"")</f>
        <v/>
      </c>
      <c r="B99" s="57" t="str">
        <f>IF(A99&lt;&gt;"",Qualifikation!J109,"")</f>
        <v/>
      </c>
      <c r="C99" s="26" t="str">
        <f>IF(A99&lt;&gt;"",IF(Qualifikation!E109=TRUE,INDEX(codesex,MATCH(Qualifikation!D109,libsex,0)),Qualifikation!D109),"")</f>
        <v/>
      </c>
      <c r="D99" s="112" t="str">
        <f>IF(OR(A99="",ISBLANK(Qualifikation!F109)),"",Qualifikation!F109)</f>
        <v/>
      </c>
      <c r="E99" s="26" t="str">
        <f>IF(A99&lt;&gt;"",IF(Qualifikation!I109=TRUE,IF(INDEX(codegem,MATCH(Qualifikation!H109,libgem,0))&lt;8000,INDEX(codegem,MATCH(Qualifikation!H109,libgem,0)),""),Qualifikation!H109),"")</f>
        <v/>
      </c>
      <c r="F99" s="26" t="str">
        <f>IF(A99&lt;&gt;"",IF(Qualifikation!I109=TRUE,INDEX(codegemhist,MATCH(Qualifikation!H109,libgem,0)),""),"")</f>
        <v/>
      </c>
      <c r="G99" s="26" t="str">
        <f>IF(A99&lt;&gt;"",IF(Qualifikation!I109=TRUE,IF(INDEX(codegem,MATCH(Qualifikation!H109,libgem,0))&gt;=8000,INDEX(codegem,MATCH(Qualifikation!H109,libgem,0)),""),Qualifikation!H109),"")</f>
        <v/>
      </c>
      <c r="H99" s="26" t="str">
        <f>IF(A99&lt;&gt;"",IF(Qualifikation!Y109=TRUE,INDEX(libcatidinst,MATCH(Qualifikation!P109,libinst,0)),""),"")</f>
        <v/>
      </c>
      <c r="I99" s="26" t="str">
        <f>IF(OR(A99="",ISBLANK(Qualifikation!P109)),"",IF(Qualifikation!Y109=TRUE,INDEX(codeinst,MATCH(Qualifikation!P109,libinst,0)),Qualifikation!P109))</f>
        <v/>
      </c>
      <c r="J99" s="26" t="str">
        <f>IF(OR(A99="",ISBLANK(Qualifikation!Q109)),"",IF(Qualifikation!Z109=TRUE,INDEX(codetform,MATCH(Qualifikation!Q109,libtform,0)),Qualifikation!Q109))</f>
        <v/>
      </c>
      <c r="K99" s="26" t="str">
        <f t="shared" si="1"/>
        <v/>
      </c>
      <c r="L99" s="112" t="str">
        <f>IF(OR(A99="",ISBLANK(Qualifikation!R109)),"",Qualifikation!R109)</f>
        <v/>
      </c>
      <c r="M99" s="56" t="str">
        <f>IF(OR(A99="",ISBLANK(Qualifikation!S109)),"",Qualifikation!S109)</f>
        <v/>
      </c>
      <c r="N99" s="56" t="str">
        <f>IF(OR(A99="",ISBLANK(Qualifikation!T109)),"",IF(Qualifikation!AC109=TRUE,INDEX(coderesult,MATCH(Qualifikation!T109,libresult,0)),Qualifikation!T109))</f>
        <v/>
      </c>
      <c r="O99" s="56" t="str">
        <f>IF(OR(A99="",ISBLANK(Qualifikation!U109),Qualifikation!U109="-"),"",IF(ISNA(MATCH(Qualifikation!U109,libtwolang,0)),Qualifikation!U109,IF(Qualifikation!AC109=TRUE,INDEX(codetwolang,MATCH(Qualifikation!U109,libtwolang,0)),Qualifikation!U109)))</f>
        <v/>
      </c>
      <c r="P99" s="56" t="str">
        <f>IF(OR(A99="",ISBLANK(Qualifikation!V109)),"",Qualifikation!V109)</f>
        <v/>
      </c>
    </row>
    <row r="100" spans="1:16" x14ac:dyDescent="0.2">
      <c r="A100" s="26" t="str">
        <f>IF(Qualifikation!$A110&lt;&gt;"",IF(Qualifikation!C110&lt;&gt;"",IF(Qualifikation!C110="LOC.ID",CONCATENATE("LOC.",Qualifikation!AG$12),Qualifikation!C110),""),"")</f>
        <v/>
      </c>
      <c r="B100" s="57" t="str">
        <f>IF(A100&lt;&gt;"",Qualifikation!J110,"")</f>
        <v/>
      </c>
      <c r="C100" s="26" t="str">
        <f>IF(A100&lt;&gt;"",IF(Qualifikation!E110=TRUE,INDEX(codesex,MATCH(Qualifikation!D110,libsex,0)),Qualifikation!D110),"")</f>
        <v/>
      </c>
      <c r="D100" s="112" t="str">
        <f>IF(OR(A100="",ISBLANK(Qualifikation!F110)),"",Qualifikation!F110)</f>
        <v/>
      </c>
      <c r="E100" s="26" t="str">
        <f>IF(A100&lt;&gt;"",IF(Qualifikation!I110=TRUE,IF(INDEX(codegem,MATCH(Qualifikation!H110,libgem,0))&lt;8000,INDEX(codegem,MATCH(Qualifikation!H110,libgem,0)),""),Qualifikation!H110),"")</f>
        <v/>
      </c>
      <c r="F100" s="26" t="str">
        <f>IF(A100&lt;&gt;"",IF(Qualifikation!I110=TRUE,INDEX(codegemhist,MATCH(Qualifikation!H110,libgem,0)),""),"")</f>
        <v/>
      </c>
      <c r="G100" s="26" t="str">
        <f>IF(A100&lt;&gt;"",IF(Qualifikation!I110=TRUE,IF(INDEX(codegem,MATCH(Qualifikation!H110,libgem,0))&gt;=8000,INDEX(codegem,MATCH(Qualifikation!H110,libgem,0)),""),Qualifikation!H110),"")</f>
        <v/>
      </c>
      <c r="H100" s="26" t="str">
        <f>IF(A100&lt;&gt;"",IF(Qualifikation!Y110=TRUE,INDEX(libcatidinst,MATCH(Qualifikation!P110,libinst,0)),""),"")</f>
        <v/>
      </c>
      <c r="I100" s="26" t="str">
        <f>IF(OR(A100="",ISBLANK(Qualifikation!P110)),"",IF(Qualifikation!Y110=TRUE,INDEX(codeinst,MATCH(Qualifikation!P110,libinst,0)),Qualifikation!P110))</f>
        <v/>
      </c>
      <c r="J100" s="26" t="str">
        <f>IF(OR(A100="",ISBLANK(Qualifikation!Q110)),"",IF(Qualifikation!Z110=TRUE,INDEX(codetform,MATCH(Qualifikation!Q110,libtform,0)),Qualifikation!Q110))</f>
        <v/>
      </c>
      <c r="K100" s="26" t="str">
        <f t="shared" si="1"/>
        <v/>
      </c>
      <c r="L100" s="112" t="str">
        <f>IF(OR(A100="",ISBLANK(Qualifikation!R110)),"",Qualifikation!R110)</f>
        <v/>
      </c>
      <c r="M100" s="56" t="str">
        <f>IF(OR(A100="",ISBLANK(Qualifikation!S110)),"",Qualifikation!S110)</f>
        <v/>
      </c>
      <c r="N100" s="56" t="str">
        <f>IF(OR(A100="",ISBLANK(Qualifikation!T110)),"",IF(Qualifikation!AC110=TRUE,INDEX(coderesult,MATCH(Qualifikation!T110,libresult,0)),Qualifikation!T110))</f>
        <v/>
      </c>
      <c r="O100" s="56" t="str">
        <f>IF(OR(A100="",ISBLANK(Qualifikation!U110),Qualifikation!U110="-"),"",IF(ISNA(MATCH(Qualifikation!U110,libtwolang,0)),Qualifikation!U110,IF(Qualifikation!AC110=TRUE,INDEX(codetwolang,MATCH(Qualifikation!U110,libtwolang,0)),Qualifikation!U110)))</f>
        <v/>
      </c>
      <c r="P100" s="56" t="str">
        <f>IF(OR(A100="",ISBLANK(Qualifikation!V110)),"",Qualifikation!V110)</f>
        <v/>
      </c>
    </row>
    <row r="101" spans="1:16" x14ac:dyDescent="0.2">
      <c r="A101" s="26" t="str">
        <f>IF(Qualifikation!$A111&lt;&gt;"",IF(Qualifikation!C111&lt;&gt;"",IF(Qualifikation!C111="LOC.ID",CONCATENATE("LOC.",Qualifikation!AG$12),Qualifikation!C111),""),"")</f>
        <v/>
      </c>
      <c r="B101" s="57" t="str">
        <f>IF(A101&lt;&gt;"",Qualifikation!J111,"")</f>
        <v/>
      </c>
      <c r="C101" s="26" t="str">
        <f>IF(A101&lt;&gt;"",IF(Qualifikation!E111=TRUE,INDEX(codesex,MATCH(Qualifikation!D111,libsex,0)),Qualifikation!D111),"")</f>
        <v/>
      </c>
      <c r="D101" s="112" t="str">
        <f>IF(OR(A101="",ISBLANK(Qualifikation!F111)),"",Qualifikation!F111)</f>
        <v/>
      </c>
      <c r="E101" s="26" t="str">
        <f>IF(A101&lt;&gt;"",IF(Qualifikation!I111=TRUE,IF(INDEX(codegem,MATCH(Qualifikation!H111,libgem,0))&lt;8000,INDEX(codegem,MATCH(Qualifikation!H111,libgem,0)),""),Qualifikation!H111),"")</f>
        <v/>
      </c>
      <c r="F101" s="26" t="str">
        <f>IF(A101&lt;&gt;"",IF(Qualifikation!I111=TRUE,INDEX(codegemhist,MATCH(Qualifikation!H111,libgem,0)),""),"")</f>
        <v/>
      </c>
      <c r="G101" s="26" t="str">
        <f>IF(A101&lt;&gt;"",IF(Qualifikation!I111=TRUE,IF(INDEX(codegem,MATCH(Qualifikation!H111,libgem,0))&gt;=8000,INDEX(codegem,MATCH(Qualifikation!H111,libgem,0)),""),Qualifikation!H111),"")</f>
        <v/>
      </c>
      <c r="H101" s="26" t="str">
        <f>IF(A101&lt;&gt;"",IF(Qualifikation!Y111=TRUE,INDEX(libcatidinst,MATCH(Qualifikation!P111,libinst,0)),""),"")</f>
        <v/>
      </c>
      <c r="I101" s="26" t="str">
        <f>IF(OR(A101="",ISBLANK(Qualifikation!P111)),"",IF(Qualifikation!Y111=TRUE,INDEX(codeinst,MATCH(Qualifikation!P111,libinst,0)),Qualifikation!P111))</f>
        <v/>
      </c>
      <c r="J101" s="26" t="str">
        <f>IF(OR(A101="",ISBLANK(Qualifikation!Q111)),"",IF(Qualifikation!Z111=TRUE,INDEX(codetform,MATCH(Qualifikation!Q111,libtform,0)),Qualifikation!Q111))</f>
        <v/>
      </c>
      <c r="K101" s="26" t="str">
        <f t="shared" si="1"/>
        <v/>
      </c>
      <c r="L101" s="112" t="str">
        <f>IF(OR(A101="",ISBLANK(Qualifikation!R111)),"",Qualifikation!R111)</f>
        <v/>
      </c>
      <c r="M101" s="56" t="str">
        <f>IF(OR(A101="",ISBLANK(Qualifikation!S111)),"",Qualifikation!S111)</f>
        <v/>
      </c>
      <c r="N101" s="56" t="str">
        <f>IF(OR(A101="",ISBLANK(Qualifikation!T111)),"",IF(Qualifikation!AC111=TRUE,INDEX(coderesult,MATCH(Qualifikation!T111,libresult,0)),Qualifikation!T111))</f>
        <v/>
      </c>
      <c r="O101" s="56" t="str">
        <f>IF(OR(A101="",ISBLANK(Qualifikation!U111),Qualifikation!U111="-"),"",IF(ISNA(MATCH(Qualifikation!U111,libtwolang,0)),Qualifikation!U111,IF(Qualifikation!AC111=TRUE,INDEX(codetwolang,MATCH(Qualifikation!U111,libtwolang,0)),Qualifikation!U111)))</f>
        <v/>
      </c>
      <c r="P101" s="56" t="str">
        <f>IF(OR(A101="",ISBLANK(Qualifikation!V111)),"",Qualifikation!V111)</f>
        <v/>
      </c>
    </row>
    <row r="102" spans="1:16" x14ac:dyDescent="0.2">
      <c r="A102" s="26" t="str">
        <f>IF(Qualifikation!$A112&lt;&gt;"",IF(Qualifikation!C112&lt;&gt;"",IF(Qualifikation!C112="LOC.ID",CONCATENATE("LOC.",Qualifikation!AG$12),Qualifikation!C112),""),"")</f>
        <v/>
      </c>
      <c r="B102" s="57" t="str">
        <f>IF(A102&lt;&gt;"",Qualifikation!J112,"")</f>
        <v/>
      </c>
      <c r="C102" s="26" t="str">
        <f>IF(A102&lt;&gt;"",IF(Qualifikation!E112=TRUE,INDEX(codesex,MATCH(Qualifikation!D112,libsex,0)),Qualifikation!D112),"")</f>
        <v/>
      </c>
      <c r="D102" s="112" t="str">
        <f>IF(OR(A102="",ISBLANK(Qualifikation!F112)),"",Qualifikation!F112)</f>
        <v/>
      </c>
      <c r="E102" s="26" t="str">
        <f>IF(A102&lt;&gt;"",IF(Qualifikation!I112=TRUE,IF(INDEX(codegem,MATCH(Qualifikation!H112,libgem,0))&lt;8000,INDEX(codegem,MATCH(Qualifikation!H112,libgem,0)),""),Qualifikation!H112),"")</f>
        <v/>
      </c>
      <c r="F102" s="26" t="str">
        <f>IF(A102&lt;&gt;"",IF(Qualifikation!I112=TRUE,INDEX(codegemhist,MATCH(Qualifikation!H112,libgem,0)),""),"")</f>
        <v/>
      </c>
      <c r="G102" s="26" t="str">
        <f>IF(A102&lt;&gt;"",IF(Qualifikation!I112=TRUE,IF(INDEX(codegem,MATCH(Qualifikation!H112,libgem,0))&gt;=8000,INDEX(codegem,MATCH(Qualifikation!H112,libgem,0)),""),Qualifikation!H112),"")</f>
        <v/>
      </c>
      <c r="H102" s="26" t="str">
        <f>IF(A102&lt;&gt;"",IF(Qualifikation!Y112=TRUE,INDEX(libcatidinst,MATCH(Qualifikation!P112,libinst,0)),""),"")</f>
        <v/>
      </c>
      <c r="I102" s="26" t="str">
        <f>IF(OR(A102="",ISBLANK(Qualifikation!P112)),"",IF(Qualifikation!Y112=TRUE,INDEX(codeinst,MATCH(Qualifikation!P112,libinst,0)),Qualifikation!P112))</f>
        <v/>
      </c>
      <c r="J102" s="26" t="str">
        <f>IF(OR(A102="",ISBLANK(Qualifikation!Q112)),"",IF(Qualifikation!Z112=TRUE,INDEX(codetform,MATCH(Qualifikation!Q112,libtform,0)),Qualifikation!Q112))</f>
        <v/>
      </c>
      <c r="K102" s="26" t="str">
        <f t="shared" si="1"/>
        <v/>
      </c>
      <c r="L102" s="112" t="str">
        <f>IF(OR(A102="",ISBLANK(Qualifikation!R112)),"",Qualifikation!R112)</f>
        <v/>
      </c>
      <c r="M102" s="56" t="str">
        <f>IF(OR(A102="",ISBLANK(Qualifikation!S112)),"",Qualifikation!S112)</f>
        <v/>
      </c>
      <c r="N102" s="56" t="str">
        <f>IF(OR(A102="",ISBLANK(Qualifikation!T112)),"",IF(Qualifikation!AC112=TRUE,INDEX(coderesult,MATCH(Qualifikation!T112,libresult,0)),Qualifikation!T112))</f>
        <v/>
      </c>
      <c r="O102" s="56" t="str">
        <f>IF(OR(A102="",ISBLANK(Qualifikation!U112),Qualifikation!U112="-"),"",IF(ISNA(MATCH(Qualifikation!U112,libtwolang,0)),Qualifikation!U112,IF(Qualifikation!AC112=TRUE,INDEX(codetwolang,MATCH(Qualifikation!U112,libtwolang,0)),Qualifikation!U112)))</f>
        <v/>
      </c>
      <c r="P102" s="56" t="str">
        <f>IF(OR(A102="",ISBLANK(Qualifikation!V112)),"",Qualifikation!V112)</f>
        <v/>
      </c>
    </row>
    <row r="103" spans="1:16" x14ac:dyDescent="0.2">
      <c r="A103" s="26" t="str">
        <f>IF(Qualifikation!$A113&lt;&gt;"",IF(Qualifikation!C113&lt;&gt;"",IF(Qualifikation!C113="LOC.ID",CONCATENATE("LOC.",Qualifikation!AG$12),Qualifikation!C113),""),"")</f>
        <v/>
      </c>
      <c r="B103" s="57" t="str">
        <f>IF(A103&lt;&gt;"",Qualifikation!J113,"")</f>
        <v/>
      </c>
      <c r="C103" s="26" t="str">
        <f>IF(A103&lt;&gt;"",IF(Qualifikation!E113=TRUE,INDEX(codesex,MATCH(Qualifikation!D113,libsex,0)),Qualifikation!D113),"")</f>
        <v/>
      </c>
      <c r="D103" s="112" t="str">
        <f>IF(OR(A103="",ISBLANK(Qualifikation!F113)),"",Qualifikation!F113)</f>
        <v/>
      </c>
      <c r="E103" s="26" t="str">
        <f>IF(A103&lt;&gt;"",IF(Qualifikation!I113=TRUE,IF(INDEX(codegem,MATCH(Qualifikation!H113,libgem,0))&lt;8000,INDEX(codegem,MATCH(Qualifikation!H113,libgem,0)),""),Qualifikation!H113),"")</f>
        <v/>
      </c>
      <c r="F103" s="26" t="str">
        <f>IF(A103&lt;&gt;"",IF(Qualifikation!I113=TRUE,INDEX(codegemhist,MATCH(Qualifikation!H113,libgem,0)),""),"")</f>
        <v/>
      </c>
      <c r="G103" s="26" t="str">
        <f>IF(A103&lt;&gt;"",IF(Qualifikation!I113=TRUE,IF(INDEX(codegem,MATCH(Qualifikation!H113,libgem,0))&gt;=8000,INDEX(codegem,MATCH(Qualifikation!H113,libgem,0)),""),Qualifikation!H113),"")</f>
        <v/>
      </c>
      <c r="H103" s="26" t="str">
        <f>IF(A103&lt;&gt;"",IF(Qualifikation!Y113=TRUE,INDEX(libcatidinst,MATCH(Qualifikation!P113,libinst,0)),""),"")</f>
        <v/>
      </c>
      <c r="I103" s="26" t="str">
        <f>IF(OR(A103="",ISBLANK(Qualifikation!P113)),"",IF(Qualifikation!Y113=TRUE,INDEX(codeinst,MATCH(Qualifikation!P113,libinst,0)),Qualifikation!P113))</f>
        <v/>
      </c>
      <c r="J103" s="26" t="str">
        <f>IF(OR(A103="",ISBLANK(Qualifikation!Q113)),"",IF(Qualifikation!Z113=TRUE,INDEX(codetform,MATCH(Qualifikation!Q113,libtform,0)),Qualifikation!Q113))</f>
        <v/>
      </c>
      <c r="K103" s="26" t="str">
        <f t="shared" si="1"/>
        <v/>
      </c>
      <c r="L103" s="112" t="str">
        <f>IF(OR(A103="",ISBLANK(Qualifikation!R113)),"",Qualifikation!R113)</f>
        <v/>
      </c>
      <c r="M103" s="56" t="str">
        <f>IF(OR(A103="",ISBLANK(Qualifikation!S113)),"",Qualifikation!S113)</f>
        <v/>
      </c>
      <c r="N103" s="56" t="str">
        <f>IF(OR(A103="",ISBLANK(Qualifikation!T113)),"",IF(Qualifikation!AC113=TRUE,INDEX(coderesult,MATCH(Qualifikation!T113,libresult,0)),Qualifikation!T113))</f>
        <v/>
      </c>
      <c r="O103" s="56" t="str">
        <f>IF(OR(A103="",ISBLANK(Qualifikation!U113),Qualifikation!U113="-"),"",IF(ISNA(MATCH(Qualifikation!U113,libtwolang,0)),Qualifikation!U113,IF(Qualifikation!AC113=TRUE,INDEX(codetwolang,MATCH(Qualifikation!U113,libtwolang,0)),Qualifikation!U113)))</f>
        <v/>
      </c>
      <c r="P103" s="56" t="str">
        <f>IF(OR(A103="",ISBLANK(Qualifikation!V113)),"",Qualifikation!V113)</f>
        <v/>
      </c>
    </row>
    <row r="104" spans="1:16" x14ac:dyDescent="0.2">
      <c r="A104" s="26" t="str">
        <f>IF(Qualifikation!$A114&lt;&gt;"",IF(Qualifikation!C114&lt;&gt;"",IF(Qualifikation!C114="LOC.ID",CONCATENATE("LOC.",Qualifikation!AG$12),Qualifikation!C114),""),"")</f>
        <v/>
      </c>
      <c r="B104" s="57" t="str">
        <f>IF(A104&lt;&gt;"",Qualifikation!J114,"")</f>
        <v/>
      </c>
      <c r="C104" s="26" t="str">
        <f>IF(A104&lt;&gt;"",IF(Qualifikation!E114=TRUE,INDEX(codesex,MATCH(Qualifikation!D114,libsex,0)),Qualifikation!D114),"")</f>
        <v/>
      </c>
      <c r="D104" s="112" t="str">
        <f>IF(OR(A104="",ISBLANK(Qualifikation!F114)),"",Qualifikation!F114)</f>
        <v/>
      </c>
      <c r="E104" s="26" t="str">
        <f>IF(A104&lt;&gt;"",IF(Qualifikation!I114=TRUE,IF(INDEX(codegem,MATCH(Qualifikation!H114,libgem,0))&lt;8000,INDEX(codegem,MATCH(Qualifikation!H114,libgem,0)),""),Qualifikation!H114),"")</f>
        <v/>
      </c>
      <c r="F104" s="26" t="str">
        <f>IF(A104&lt;&gt;"",IF(Qualifikation!I114=TRUE,INDEX(codegemhist,MATCH(Qualifikation!H114,libgem,0)),""),"")</f>
        <v/>
      </c>
      <c r="G104" s="26" t="str">
        <f>IF(A104&lt;&gt;"",IF(Qualifikation!I114=TRUE,IF(INDEX(codegem,MATCH(Qualifikation!H114,libgem,0))&gt;=8000,INDEX(codegem,MATCH(Qualifikation!H114,libgem,0)),""),Qualifikation!H114),"")</f>
        <v/>
      </c>
      <c r="H104" s="26" t="str">
        <f>IF(A104&lt;&gt;"",IF(Qualifikation!Y114=TRUE,INDEX(libcatidinst,MATCH(Qualifikation!P114,libinst,0)),""),"")</f>
        <v/>
      </c>
      <c r="I104" s="26" t="str">
        <f>IF(OR(A104="",ISBLANK(Qualifikation!P114)),"",IF(Qualifikation!Y114=TRUE,INDEX(codeinst,MATCH(Qualifikation!P114,libinst,0)),Qualifikation!P114))</f>
        <v/>
      </c>
      <c r="J104" s="26" t="str">
        <f>IF(OR(A104="",ISBLANK(Qualifikation!Q114)),"",IF(Qualifikation!Z114=TRUE,INDEX(codetform,MATCH(Qualifikation!Q114,libtform,0)),Qualifikation!Q114))</f>
        <v/>
      </c>
      <c r="K104" s="26" t="str">
        <f t="shared" si="1"/>
        <v/>
      </c>
      <c r="L104" s="112" t="str">
        <f>IF(OR(A104="",ISBLANK(Qualifikation!R114)),"",Qualifikation!R114)</f>
        <v/>
      </c>
      <c r="M104" s="56" t="str">
        <f>IF(OR(A104="",ISBLANK(Qualifikation!S114)),"",Qualifikation!S114)</f>
        <v/>
      </c>
      <c r="N104" s="56" t="str">
        <f>IF(OR(A104="",ISBLANK(Qualifikation!T114)),"",IF(Qualifikation!AC114=TRUE,INDEX(coderesult,MATCH(Qualifikation!T114,libresult,0)),Qualifikation!T114))</f>
        <v/>
      </c>
      <c r="O104" s="56" t="str">
        <f>IF(OR(A104="",ISBLANK(Qualifikation!U114),Qualifikation!U114="-"),"",IF(ISNA(MATCH(Qualifikation!U114,libtwolang,0)),Qualifikation!U114,IF(Qualifikation!AC114=TRUE,INDEX(codetwolang,MATCH(Qualifikation!U114,libtwolang,0)),Qualifikation!U114)))</f>
        <v/>
      </c>
      <c r="P104" s="56" t="str">
        <f>IF(OR(A104="",ISBLANK(Qualifikation!V114)),"",Qualifikation!V114)</f>
        <v/>
      </c>
    </row>
    <row r="105" spans="1:16" x14ac:dyDescent="0.2">
      <c r="A105" s="26" t="str">
        <f>IF(Qualifikation!$A115&lt;&gt;"",IF(Qualifikation!C115&lt;&gt;"",IF(Qualifikation!C115="LOC.ID",CONCATENATE("LOC.",Qualifikation!AG$12),Qualifikation!C115),""),"")</f>
        <v/>
      </c>
      <c r="B105" s="57" t="str">
        <f>IF(A105&lt;&gt;"",Qualifikation!J115,"")</f>
        <v/>
      </c>
      <c r="C105" s="26" t="str">
        <f>IF(A105&lt;&gt;"",IF(Qualifikation!E115=TRUE,INDEX(codesex,MATCH(Qualifikation!D115,libsex,0)),Qualifikation!D115),"")</f>
        <v/>
      </c>
      <c r="D105" s="112" t="str">
        <f>IF(OR(A105="",ISBLANK(Qualifikation!F115)),"",Qualifikation!F115)</f>
        <v/>
      </c>
      <c r="E105" s="26" t="str">
        <f>IF(A105&lt;&gt;"",IF(Qualifikation!I115=TRUE,IF(INDEX(codegem,MATCH(Qualifikation!H115,libgem,0))&lt;8000,INDEX(codegem,MATCH(Qualifikation!H115,libgem,0)),""),Qualifikation!H115),"")</f>
        <v/>
      </c>
      <c r="F105" s="26" t="str">
        <f>IF(A105&lt;&gt;"",IF(Qualifikation!I115=TRUE,INDEX(codegemhist,MATCH(Qualifikation!H115,libgem,0)),""),"")</f>
        <v/>
      </c>
      <c r="G105" s="26" t="str">
        <f>IF(A105&lt;&gt;"",IF(Qualifikation!I115=TRUE,IF(INDEX(codegem,MATCH(Qualifikation!H115,libgem,0))&gt;=8000,INDEX(codegem,MATCH(Qualifikation!H115,libgem,0)),""),Qualifikation!H115),"")</f>
        <v/>
      </c>
      <c r="H105" s="26" t="str">
        <f>IF(A105&lt;&gt;"",IF(Qualifikation!Y115=TRUE,INDEX(libcatidinst,MATCH(Qualifikation!P115,libinst,0)),""),"")</f>
        <v/>
      </c>
      <c r="I105" s="26" t="str">
        <f>IF(OR(A105="",ISBLANK(Qualifikation!P115)),"",IF(Qualifikation!Y115=TRUE,INDEX(codeinst,MATCH(Qualifikation!P115,libinst,0)),Qualifikation!P115))</f>
        <v/>
      </c>
      <c r="J105" s="26" t="str">
        <f>IF(OR(A105="",ISBLANK(Qualifikation!Q115)),"",IF(Qualifikation!Z115=TRUE,INDEX(codetform,MATCH(Qualifikation!Q115,libtform,0)),Qualifikation!Q115))</f>
        <v/>
      </c>
      <c r="K105" s="26" t="str">
        <f t="shared" si="1"/>
        <v/>
      </c>
      <c r="L105" s="112" t="str">
        <f>IF(OR(A105="",ISBLANK(Qualifikation!R115)),"",Qualifikation!R115)</f>
        <v/>
      </c>
      <c r="M105" s="56" t="str">
        <f>IF(OR(A105="",ISBLANK(Qualifikation!S115)),"",Qualifikation!S115)</f>
        <v/>
      </c>
      <c r="N105" s="56" t="str">
        <f>IF(OR(A105="",ISBLANK(Qualifikation!T115)),"",IF(Qualifikation!AC115=TRUE,INDEX(coderesult,MATCH(Qualifikation!T115,libresult,0)),Qualifikation!T115))</f>
        <v/>
      </c>
      <c r="O105" s="56" t="str">
        <f>IF(OR(A105="",ISBLANK(Qualifikation!U115),Qualifikation!U115="-"),"",IF(ISNA(MATCH(Qualifikation!U115,libtwolang,0)),Qualifikation!U115,IF(Qualifikation!AC115=TRUE,INDEX(codetwolang,MATCH(Qualifikation!U115,libtwolang,0)),Qualifikation!U115)))</f>
        <v/>
      </c>
      <c r="P105" s="56" t="str">
        <f>IF(OR(A105="",ISBLANK(Qualifikation!V115)),"",Qualifikation!V115)</f>
        <v/>
      </c>
    </row>
    <row r="106" spans="1:16" x14ac:dyDescent="0.2">
      <c r="A106" s="26" t="str">
        <f>IF(Qualifikation!$A116&lt;&gt;"",IF(Qualifikation!C116&lt;&gt;"",IF(Qualifikation!C116="LOC.ID",CONCATENATE("LOC.",Qualifikation!AG$12),Qualifikation!C116),""),"")</f>
        <v/>
      </c>
      <c r="B106" s="57" t="str">
        <f>IF(A106&lt;&gt;"",Qualifikation!J116,"")</f>
        <v/>
      </c>
      <c r="C106" s="26" t="str">
        <f>IF(A106&lt;&gt;"",IF(Qualifikation!E116=TRUE,INDEX(codesex,MATCH(Qualifikation!D116,libsex,0)),Qualifikation!D116),"")</f>
        <v/>
      </c>
      <c r="D106" s="112" t="str">
        <f>IF(OR(A106="",ISBLANK(Qualifikation!F116)),"",Qualifikation!F116)</f>
        <v/>
      </c>
      <c r="E106" s="26" t="str">
        <f>IF(A106&lt;&gt;"",IF(Qualifikation!I116=TRUE,IF(INDEX(codegem,MATCH(Qualifikation!H116,libgem,0))&lt;8000,INDEX(codegem,MATCH(Qualifikation!H116,libgem,0)),""),Qualifikation!H116),"")</f>
        <v/>
      </c>
      <c r="F106" s="26" t="str">
        <f>IF(A106&lt;&gt;"",IF(Qualifikation!I116=TRUE,INDEX(codegemhist,MATCH(Qualifikation!H116,libgem,0)),""),"")</f>
        <v/>
      </c>
      <c r="G106" s="26" t="str">
        <f>IF(A106&lt;&gt;"",IF(Qualifikation!I116=TRUE,IF(INDEX(codegem,MATCH(Qualifikation!H116,libgem,0))&gt;=8000,INDEX(codegem,MATCH(Qualifikation!H116,libgem,0)),""),Qualifikation!H116),"")</f>
        <v/>
      </c>
      <c r="H106" s="26" t="str">
        <f>IF(A106&lt;&gt;"",IF(Qualifikation!Y116=TRUE,INDEX(libcatidinst,MATCH(Qualifikation!P116,libinst,0)),""),"")</f>
        <v/>
      </c>
      <c r="I106" s="26" t="str">
        <f>IF(OR(A106="",ISBLANK(Qualifikation!P116)),"",IF(Qualifikation!Y116=TRUE,INDEX(codeinst,MATCH(Qualifikation!P116,libinst,0)),Qualifikation!P116))</f>
        <v/>
      </c>
      <c r="J106" s="26" t="str">
        <f>IF(OR(A106="",ISBLANK(Qualifikation!Q116)),"",IF(Qualifikation!Z116=TRUE,INDEX(codetform,MATCH(Qualifikation!Q116,libtform,0)),Qualifikation!Q116))</f>
        <v/>
      </c>
      <c r="K106" s="26" t="str">
        <f t="shared" si="1"/>
        <v/>
      </c>
      <c r="L106" s="112" t="str">
        <f>IF(OR(A106="",ISBLANK(Qualifikation!R116)),"",Qualifikation!R116)</f>
        <v/>
      </c>
      <c r="M106" s="56" t="str">
        <f>IF(OR(A106="",ISBLANK(Qualifikation!S116)),"",Qualifikation!S116)</f>
        <v/>
      </c>
      <c r="N106" s="56" t="str">
        <f>IF(OR(A106="",ISBLANK(Qualifikation!T116)),"",IF(Qualifikation!AC116=TRUE,INDEX(coderesult,MATCH(Qualifikation!T116,libresult,0)),Qualifikation!T116))</f>
        <v/>
      </c>
      <c r="O106" s="56" t="str">
        <f>IF(OR(A106="",ISBLANK(Qualifikation!U116),Qualifikation!U116="-"),"",IF(ISNA(MATCH(Qualifikation!U116,libtwolang,0)),Qualifikation!U116,IF(Qualifikation!AC116=TRUE,INDEX(codetwolang,MATCH(Qualifikation!U116,libtwolang,0)),Qualifikation!U116)))</f>
        <v/>
      </c>
      <c r="P106" s="56" t="str">
        <f>IF(OR(A106="",ISBLANK(Qualifikation!V116)),"",Qualifikation!V116)</f>
        <v/>
      </c>
    </row>
    <row r="107" spans="1:16" x14ac:dyDescent="0.2">
      <c r="A107" s="26" t="str">
        <f>IF(Qualifikation!$A117&lt;&gt;"",IF(Qualifikation!C117&lt;&gt;"",IF(Qualifikation!C117="LOC.ID",CONCATENATE("LOC.",Qualifikation!AG$12),Qualifikation!C117),""),"")</f>
        <v/>
      </c>
      <c r="B107" s="57" t="str">
        <f>IF(A107&lt;&gt;"",Qualifikation!J117,"")</f>
        <v/>
      </c>
      <c r="C107" s="26" t="str">
        <f>IF(A107&lt;&gt;"",IF(Qualifikation!E117=TRUE,INDEX(codesex,MATCH(Qualifikation!D117,libsex,0)),Qualifikation!D117),"")</f>
        <v/>
      </c>
      <c r="D107" s="112" t="str">
        <f>IF(OR(A107="",ISBLANK(Qualifikation!F117)),"",Qualifikation!F117)</f>
        <v/>
      </c>
      <c r="E107" s="26" t="str">
        <f>IF(A107&lt;&gt;"",IF(Qualifikation!I117=TRUE,IF(INDEX(codegem,MATCH(Qualifikation!H117,libgem,0))&lt;8000,INDEX(codegem,MATCH(Qualifikation!H117,libgem,0)),""),Qualifikation!H117),"")</f>
        <v/>
      </c>
      <c r="F107" s="26" t="str">
        <f>IF(A107&lt;&gt;"",IF(Qualifikation!I117=TRUE,INDEX(codegemhist,MATCH(Qualifikation!H117,libgem,0)),""),"")</f>
        <v/>
      </c>
      <c r="G107" s="26" t="str">
        <f>IF(A107&lt;&gt;"",IF(Qualifikation!I117=TRUE,IF(INDEX(codegem,MATCH(Qualifikation!H117,libgem,0))&gt;=8000,INDEX(codegem,MATCH(Qualifikation!H117,libgem,0)),""),Qualifikation!H117),"")</f>
        <v/>
      </c>
      <c r="H107" s="26" t="str">
        <f>IF(A107&lt;&gt;"",IF(Qualifikation!Y117=TRUE,INDEX(libcatidinst,MATCH(Qualifikation!P117,libinst,0)),""),"")</f>
        <v/>
      </c>
      <c r="I107" s="26" t="str">
        <f>IF(OR(A107="",ISBLANK(Qualifikation!P117)),"",IF(Qualifikation!Y117=TRUE,INDEX(codeinst,MATCH(Qualifikation!P117,libinst,0)),Qualifikation!P117))</f>
        <v/>
      </c>
      <c r="J107" s="26" t="str">
        <f>IF(OR(A107="",ISBLANK(Qualifikation!Q117)),"",IF(Qualifikation!Z117=TRUE,INDEX(codetform,MATCH(Qualifikation!Q117,libtform,0)),Qualifikation!Q117))</f>
        <v/>
      </c>
      <c r="K107" s="26" t="str">
        <f t="shared" si="1"/>
        <v/>
      </c>
      <c r="L107" s="112" t="str">
        <f>IF(OR(A107="",ISBLANK(Qualifikation!R117)),"",Qualifikation!R117)</f>
        <v/>
      </c>
      <c r="M107" s="56" t="str">
        <f>IF(OR(A107="",ISBLANK(Qualifikation!S117)),"",Qualifikation!S117)</f>
        <v/>
      </c>
      <c r="N107" s="56" t="str">
        <f>IF(OR(A107="",ISBLANK(Qualifikation!T117)),"",IF(Qualifikation!AC117=TRUE,INDEX(coderesult,MATCH(Qualifikation!T117,libresult,0)),Qualifikation!T117))</f>
        <v/>
      </c>
      <c r="O107" s="56" t="str">
        <f>IF(OR(A107="",ISBLANK(Qualifikation!U117),Qualifikation!U117="-"),"",IF(ISNA(MATCH(Qualifikation!U117,libtwolang,0)),Qualifikation!U117,IF(Qualifikation!AC117=TRUE,INDEX(codetwolang,MATCH(Qualifikation!U117,libtwolang,0)),Qualifikation!U117)))</f>
        <v/>
      </c>
      <c r="P107" s="56" t="str">
        <f>IF(OR(A107="",ISBLANK(Qualifikation!V117)),"",Qualifikation!V117)</f>
        <v/>
      </c>
    </row>
    <row r="108" spans="1:16" x14ac:dyDescent="0.2">
      <c r="A108" s="26" t="str">
        <f>IF(Qualifikation!$A118&lt;&gt;"",IF(Qualifikation!C118&lt;&gt;"",IF(Qualifikation!C118="LOC.ID",CONCATENATE("LOC.",Qualifikation!AG$12),Qualifikation!C118),""),"")</f>
        <v/>
      </c>
      <c r="B108" s="57" t="str">
        <f>IF(A108&lt;&gt;"",Qualifikation!J118,"")</f>
        <v/>
      </c>
      <c r="C108" s="26" t="str">
        <f>IF(A108&lt;&gt;"",IF(Qualifikation!E118=TRUE,INDEX(codesex,MATCH(Qualifikation!D118,libsex,0)),Qualifikation!D118),"")</f>
        <v/>
      </c>
      <c r="D108" s="112" t="str">
        <f>IF(OR(A108="",ISBLANK(Qualifikation!F118)),"",Qualifikation!F118)</f>
        <v/>
      </c>
      <c r="E108" s="26" t="str">
        <f>IF(A108&lt;&gt;"",IF(Qualifikation!I118=TRUE,IF(INDEX(codegem,MATCH(Qualifikation!H118,libgem,0))&lt;8000,INDEX(codegem,MATCH(Qualifikation!H118,libgem,0)),""),Qualifikation!H118),"")</f>
        <v/>
      </c>
      <c r="F108" s="26" t="str">
        <f>IF(A108&lt;&gt;"",IF(Qualifikation!I118=TRUE,INDEX(codegemhist,MATCH(Qualifikation!H118,libgem,0)),""),"")</f>
        <v/>
      </c>
      <c r="G108" s="26" t="str">
        <f>IF(A108&lt;&gt;"",IF(Qualifikation!I118=TRUE,IF(INDEX(codegem,MATCH(Qualifikation!H118,libgem,0))&gt;=8000,INDEX(codegem,MATCH(Qualifikation!H118,libgem,0)),""),Qualifikation!H118),"")</f>
        <v/>
      </c>
      <c r="H108" s="26" t="str">
        <f>IF(A108&lt;&gt;"",IF(Qualifikation!Y118=TRUE,INDEX(libcatidinst,MATCH(Qualifikation!P118,libinst,0)),""),"")</f>
        <v/>
      </c>
      <c r="I108" s="26" t="str">
        <f>IF(OR(A108="",ISBLANK(Qualifikation!P118)),"",IF(Qualifikation!Y118=TRUE,INDEX(codeinst,MATCH(Qualifikation!P118,libinst,0)),Qualifikation!P118))</f>
        <v/>
      </c>
      <c r="J108" s="26" t="str">
        <f>IF(OR(A108="",ISBLANK(Qualifikation!Q118)),"",IF(Qualifikation!Z118=TRUE,INDEX(codetform,MATCH(Qualifikation!Q118,libtform,0)),Qualifikation!Q118))</f>
        <v/>
      </c>
      <c r="K108" s="26" t="str">
        <f t="shared" si="1"/>
        <v/>
      </c>
      <c r="L108" s="112" t="str">
        <f>IF(OR(A108="",ISBLANK(Qualifikation!R118)),"",Qualifikation!R118)</f>
        <v/>
      </c>
      <c r="M108" s="56" t="str">
        <f>IF(OR(A108="",ISBLANK(Qualifikation!S118)),"",Qualifikation!S118)</f>
        <v/>
      </c>
      <c r="N108" s="56" t="str">
        <f>IF(OR(A108="",ISBLANK(Qualifikation!T118)),"",IF(Qualifikation!AC118=TRUE,INDEX(coderesult,MATCH(Qualifikation!T118,libresult,0)),Qualifikation!T118))</f>
        <v/>
      </c>
      <c r="O108" s="56" t="str">
        <f>IF(OR(A108="",ISBLANK(Qualifikation!U118),Qualifikation!U118="-"),"",IF(ISNA(MATCH(Qualifikation!U118,libtwolang,0)),Qualifikation!U118,IF(Qualifikation!AC118=TRUE,INDEX(codetwolang,MATCH(Qualifikation!U118,libtwolang,0)),Qualifikation!U118)))</f>
        <v/>
      </c>
      <c r="P108" s="56" t="str">
        <f>IF(OR(A108="",ISBLANK(Qualifikation!V118)),"",Qualifikation!V118)</f>
        <v/>
      </c>
    </row>
    <row r="109" spans="1:16" x14ac:dyDescent="0.2">
      <c r="A109" s="26" t="str">
        <f>IF(Qualifikation!$A119&lt;&gt;"",IF(Qualifikation!C119&lt;&gt;"",IF(Qualifikation!C119="LOC.ID",CONCATENATE("LOC.",Qualifikation!AG$12),Qualifikation!C119),""),"")</f>
        <v/>
      </c>
      <c r="B109" s="57" t="str">
        <f>IF(A109&lt;&gt;"",Qualifikation!J119,"")</f>
        <v/>
      </c>
      <c r="C109" s="26" t="str">
        <f>IF(A109&lt;&gt;"",IF(Qualifikation!E119=TRUE,INDEX(codesex,MATCH(Qualifikation!D119,libsex,0)),Qualifikation!D119),"")</f>
        <v/>
      </c>
      <c r="D109" s="112" t="str">
        <f>IF(OR(A109="",ISBLANK(Qualifikation!F119)),"",Qualifikation!F119)</f>
        <v/>
      </c>
      <c r="E109" s="26" t="str">
        <f>IF(A109&lt;&gt;"",IF(Qualifikation!I119=TRUE,IF(INDEX(codegem,MATCH(Qualifikation!H119,libgem,0))&lt;8000,INDEX(codegem,MATCH(Qualifikation!H119,libgem,0)),""),Qualifikation!H119),"")</f>
        <v/>
      </c>
      <c r="F109" s="26" t="str">
        <f>IF(A109&lt;&gt;"",IF(Qualifikation!I119=TRUE,INDEX(codegemhist,MATCH(Qualifikation!H119,libgem,0)),""),"")</f>
        <v/>
      </c>
      <c r="G109" s="26" t="str">
        <f>IF(A109&lt;&gt;"",IF(Qualifikation!I119=TRUE,IF(INDEX(codegem,MATCH(Qualifikation!H119,libgem,0))&gt;=8000,INDEX(codegem,MATCH(Qualifikation!H119,libgem,0)),""),Qualifikation!H119),"")</f>
        <v/>
      </c>
      <c r="H109" s="26" t="str">
        <f>IF(A109&lt;&gt;"",IF(Qualifikation!Y119=TRUE,INDEX(libcatidinst,MATCH(Qualifikation!P119,libinst,0)),""),"")</f>
        <v/>
      </c>
      <c r="I109" s="26" t="str">
        <f>IF(OR(A109="",ISBLANK(Qualifikation!P119)),"",IF(Qualifikation!Y119=TRUE,INDEX(codeinst,MATCH(Qualifikation!P119,libinst,0)),Qualifikation!P119))</f>
        <v/>
      </c>
      <c r="J109" s="26" t="str">
        <f>IF(OR(A109="",ISBLANK(Qualifikation!Q119)),"",IF(Qualifikation!Z119=TRUE,INDEX(codetform,MATCH(Qualifikation!Q119,libtform,0)),Qualifikation!Q119))</f>
        <v/>
      </c>
      <c r="K109" s="26" t="str">
        <f t="shared" si="1"/>
        <v/>
      </c>
      <c r="L109" s="112" t="str">
        <f>IF(OR(A109="",ISBLANK(Qualifikation!R119)),"",Qualifikation!R119)</f>
        <v/>
      </c>
      <c r="M109" s="56" t="str">
        <f>IF(OR(A109="",ISBLANK(Qualifikation!S119)),"",Qualifikation!S119)</f>
        <v/>
      </c>
      <c r="N109" s="56" t="str">
        <f>IF(OR(A109="",ISBLANK(Qualifikation!T119)),"",IF(Qualifikation!AC119=TRUE,INDEX(coderesult,MATCH(Qualifikation!T119,libresult,0)),Qualifikation!T119))</f>
        <v/>
      </c>
      <c r="O109" s="56" t="str">
        <f>IF(OR(A109="",ISBLANK(Qualifikation!U119),Qualifikation!U119="-"),"",IF(ISNA(MATCH(Qualifikation!U119,libtwolang,0)),Qualifikation!U119,IF(Qualifikation!AC119=TRUE,INDEX(codetwolang,MATCH(Qualifikation!U119,libtwolang,0)),Qualifikation!U119)))</f>
        <v/>
      </c>
      <c r="P109" s="56" t="str">
        <f>IF(OR(A109="",ISBLANK(Qualifikation!V119)),"",Qualifikation!V119)</f>
        <v/>
      </c>
    </row>
    <row r="110" spans="1:16" x14ac:dyDescent="0.2">
      <c r="A110" s="26" t="str">
        <f>IF(Qualifikation!$A120&lt;&gt;"",IF(Qualifikation!C120&lt;&gt;"",IF(Qualifikation!C120="LOC.ID",CONCATENATE("LOC.",Qualifikation!AG$12),Qualifikation!C120),""),"")</f>
        <v/>
      </c>
      <c r="B110" s="57" t="str">
        <f>IF(A110&lt;&gt;"",Qualifikation!J120,"")</f>
        <v/>
      </c>
      <c r="C110" s="26" t="str">
        <f>IF(A110&lt;&gt;"",IF(Qualifikation!E120=TRUE,INDEX(codesex,MATCH(Qualifikation!D120,libsex,0)),Qualifikation!D120),"")</f>
        <v/>
      </c>
      <c r="D110" s="112" t="str">
        <f>IF(OR(A110="",ISBLANK(Qualifikation!F120)),"",Qualifikation!F120)</f>
        <v/>
      </c>
      <c r="E110" s="26" t="str">
        <f>IF(A110&lt;&gt;"",IF(Qualifikation!I120=TRUE,IF(INDEX(codegem,MATCH(Qualifikation!H120,libgem,0))&lt;8000,INDEX(codegem,MATCH(Qualifikation!H120,libgem,0)),""),Qualifikation!H120),"")</f>
        <v/>
      </c>
      <c r="F110" s="26" t="str">
        <f>IF(A110&lt;&gt;"",IF(Qualifikation!I120=TRUE,INDEX(codegemhist,MATCH(Qualifikation!H120,libgem,0)),""),"")</f>
        <v/>
      </c>
      <c r="G110" s="26" t="str">
        <f>IF(A110&lt;&gt;"",IF(Qualifikation!I120=TRUE,IF(INDEX(codegem,MATCH(Qualifikation!H120,libgem,0))&gt;=8000,INDEX(codegem,MATCH(Qualifikation!H120,libgem,0)),""),Qualifikation!H120),"")</f>
        <v/>
      </c>
      <c r="H110" s="26" t="str">
        <f>IF(A110&lt;&gt;"",IF(Qualifikation!Y120=TRUE,INDEX(libcatidinst,MATCH(Qualifikation!P120,libinst,0)),""),"")</f>
        <v/>
      </c>
      <c r="I110" s="26" t="str">
        <f>IF(OR(A110="",ISBLANK(Qualifikation!P120)),"",IF(Qualifikation!Y120=TRUE,INDEX(codeinst,MATCH(Qualifikation!P120,libinst,0)),Qualifikation!P120))</f>
        <v/>
      </c>
      <c r="J110" s="26" t="str">
        <f>IF(OR(A110="",ISBLANK(Qualifikation!Q120)),"",IF(Qualifikation!Z120=TRUE,INDEX(codetform,MATCH(Qualifikation!Q120,libtform,0)),Qualifikation!Q120))</f>
        <v/>
      </c>
      <c r="K110" s="26" t="str">
        <f t="shared" si="1"/>
        <v/>
      </c>
      <c r="L110" s="112" t="str">
        <f>IF(OR(A110="",ISBLANK(Qualifikation!R120)),"",Qualifikation!R120)</f>
        <v/>
      </c>
      <c r="M110" s="56" t="str">
        <f>IF(OR(A110="",ISBLANK(Qualifikation!S120)),"",Qualifikation!S120)</f>
        <v/>
      </c>
      <c r="N110" s="56" t="str">
        <f>IF(OR(A110="",ISBLANK(Qualifikation!T120)),"",IF(Qualifikation!AC120=TRUE,INDEX(coderesult,MATCH(Qualifikation!T120,libresult,0)),Qualifikation!T120))</f>
        <v/>
      </c>
      <c r="O110" s="56" t="str">
        <f>IF(OR(A110="",ISBLANK(Qualifikation!U120),Qualifikation!U120="-"),"",IF(ISNA(MATCH(Qualifikation!U120,libtwolang,0)),Qualifikation!U120,IF(Qualifikation!AC120=TRUE,INDEX(codetwolang,MATCH(Qualifikation!U120,libtwolang,0)),Qualifikation!U120)))</f>
        <v/>
      </c>
      <c r="P110" s="56" t="str">
        <f>IF(OR(A110="",ISBLANK(Qualifikation!V120)),"",Qualifikation!V120)</f>
        <v/>
      </c>
    </row>
    <row r="111" spans="1:16" x14ac:dyDescent="0.2">
      <c r="A111" s="26" t="str">
        <f>IF(Qualifikation!$A121&lt;&gt;"",IF(Qualifikation!C121&lt;&gt;"",IF(Qualifikation!C121="LOC.ID",CONCATENATE("LOC.",Qualifikation!AG$12),Qualifikation!C121),""),"")</f>
        <v/>
      </c>
      <c r="B111" s="57" t="str">
        <f>IF(A111&lt;&gt;"",Qualifikation!J121,"")</f>
        <v/>
      </c>
      <c r="C111" s="26" t="str">
        <f>IF(A111&lt;&gt;"",IF(Qualifikation!E121=TRUE,INDEX(codesex,MATCH(Qualifikation!D121,libsex,0)),Qualifikation!D121),"")</f>
        <v/>
      </c>
      <c r="D111" s="112" t="str">
        <f>IF(OR(A111="",ISBLANK(Qualifikation!F121)),"",Qualifikation!F121)</f>
        <v/>
      </c>
      <c r="E111" s="26" t="str">
        <f>IF(A111&lt;&gt;"",IF(Qualifikation!I121=TRUE,IF(INDEX(codegem,MATCH(Qualifikation!H121,libgem,0))&lt;8000,INDEX(codegem,MATCH(Qualifikation!H121,libgem,0)),""),Qualifikation!H121),"")</f>
        <v/>
      </c>
      <c r="F111" s="26" t="str">
        <f>IF(A111&lt;&gt;"",IF(Qualifikation!I121=TRUE,INDEX(codegemhist,MATCH(Qualifikation!H121,libgem,0)),""),"")</f>
        <v/>
      </c>
      <c r="G111" s="26" t="str">
        <f>IF(A111&lt;&gt;"",IF(Qualifikation!I121=TRUE,IF(INDEX(codegem,MATCH(Qualifikation!H121,libgem,0))&gt;=8000,INDEX(codegem,MATCH(Qualifikation!H121,libgem,0)),""),Qualifikation!H121),"")</f>
        <v/>
      </c>
      <c r="H111" s="26" t="str">
        <f>IF(A111&lt;&gt;"",IF(Qualifikation!Y121=TRUE,INDEX(libcatidinst,MATCH(Qualifikation!P121,libinst,0)),""),"")</f>
        <v/>
      </c>
      <c r="I111" s="26" t="str">
        <f>IF(OR(A111="",ISBLANK(Qualifikation!P121)),"",IF(Qualifikation!Y121=TRUE,INDEX(codeinst,MATCH(Qualifikation!P121,libinst,0)),Qualifikation!P121))</f>
        <v/>
      </c>
      <c r="J111" s="26" t="str">
        <f>IF(OR(A111="",ISBLANK(Qualifikation!Q121)),"",IF(Qualifikation!Z121=TRUE,INDEX(codetform,MATCH(Qualifikation!Q121,libtform,0)),Qualifikation!Q121))</f>
        <v/>
      </c>
      <c r="K111" s="26" t="str">
        <f t="shared" si="1"/>
        <v/>
      </c>
      <c r="L111" s="112" t="str">
        <f>IF(OR(A111="",ISBLANK(Qualifikation!R121)),"",Qualifikation!R121)</f>
        <v/>
      </c>
      <c r="M111" s="56" t="str">
        <f>IF(OR(A111="",ISBLANK(Qualifikation!S121)),"",Qualifikation!S121)</f>
        <v/>
      </c>
      <c r="N111" s="56" t="str">
        <f>IF(OR(A111="",ISBLANK(Qualifikation!T121)),"",IF(Qualifikation!AC121=TRUE,INDEX(coderesult,MATCH(Qualifikation!T121,libresult,0)),Qualifikation!T121))</f>
        <v/>
      </c>
      <c r="O111" s="56" t="str">
        <f>IF(OR(A111="",ISBLANK(Qualifikation!U121),Qualifikation!U121="-"),"",IF(ISNA(MATCH(Qualifikation!U121,libtwolang,0)),Qualifikation!U121,IF(Qualifikation!AC121=TRUE,INDEX(codetwolang,MATCH(Qualifikation!U121,libtwolang,0)),Qualifikation!U121)))</f>
        <v/>
      </c>
      <c r="P111" s="56" t="str">
        <f>IF(OR(A111="",ISBLANK(Qualifikation!V121)),"",Qualifikation!V121)</f>
        <v/>
      </c>
    </row>
    <row r="112" spans="1:16" x14ac:dyDescent="0.2">
      <c r="A112" s="26" t="str">
        <f>IF(Qualifikation!$A122&lt;&gt;"",IF(Qualifikation!C122&lt;&gt;"",IF(Qualifikation!C122="LOC.ID",CONCATENATE("LOC.",Qualifikation!AG$12),Qualifikation!C122),""),"")</f>
        <v/>
      </c>
      <c r="B112" s="57" t="str">
        <f>IF(A112&lt;&gt;"",Qualifikation!J122,"")</f>
        <v/>
      </c>
      <c r="C112" s="26" t="str">
        <f>IF(A112&lt;&gt;"",IF(Qualifikation!E122=TRUE,INDEX(codesex,MATCH(Qualifikation!D122,libsex,0)),Qualifikation!D122),"")</f>
        <v/>
      </c>
      <c r="D112" s="112" t="str">
        <f>IF(OR(A112="",ISBLANK(Qualifikation!F122)),"",Qualifikation!F122)</f>
        <v/>
      </c>
      <c r="E112" s="26" t="str">
        <f>IF(A112&lt;&gt;"",IF(Qualifikation!I122=TRUE,IF(INDEX(codegem,MATCH(Qualifikation!H122,libgem,0))&lt;8000,INDEX(codegem,MATCH(Qualifikation!H122,libgem,0)),""),Qualifikation!H122),"")</f>
        <v/>
      </c>
      <c r="F112" s="26" t="str">
        <f>IF(A112&lt;&gt;"",IF(Qualifikation!I122=TRUE,INDEX(codegemhist,MATCH(Qualifikation!H122,libgem,0)),""),"")</f>
        <v/>
      </c>
      <c r="G112" s="26" t="str">
        <f>IF(A112&lt;&gt;"",IF(Qualifikation!I122=TRUE,IF(INDEX(codegem,MATCH(Qualifikation!H122,libgem,0))&gt;=8000,INDEX(codegem,MATCH(Qualifikation!H122,libgem,0)),""),Qualifikation!H122),"")</f>
        <v/>
      </c>
      <c r="H112" s="26" t="str">
        <f>IF(A112&lt;&gt;"",IF(Qualifikation!Y122=TRUE,INDEX(libcatidinst,MATCH(Qualifikation!P122,libinst,0)),""),"")</f>
        <v/>
      </c>
      <c r="I112" s="26" t="str">
        <f>IF(OR(A112="",ISBLANK(Qualifikation!P122)),"",IF(Qualifikation!Y122=TRUE,INDEX(codeinst,MATCH(Qualifikation!P122,libinst,0)),Qualifikation!P122))</f>
        <v/>
      </c>
      <c r="J112" s="26" t="str">
        <f>IF(OR(A112="",ISBLANK(Qualifikation!Q122)),"",IF(Qualifikation!Z122=TRUE,INDEX(codetform,MATCH(Qualifikation!Q122,libtform,0)),Qualifikation!Q122))</f>
        <v/>
      </c>
      <c r="K112" s="26" t="str">
        <f t="shared" si="1"/>
        <v/>
      </c>
      <c r="L112" s="112" t="str">
        <f>IF(OR(A112="",ISBLANK(Qualifikation!R122)),"",Qualifikation!R122)</f>
        <v/>
      </c>
      <c r="M112" s="56" t="str">
        <f>IF(OR(A112="",ISBLANK(Qualifikation!S122)),"",Qualifikation!S122)</f>
        <v/>
      </c>
      <c r="N112" s="56" t="str">
        <f>IF(OR(A112="",ISBLANK(Qualifikation!T122)),"",IF(Qualifikation!AC122=TRUE,INDEX(coderesult,MATCH(Qualifikation!T122,libresult,0)),Qualifikation!T122))</f>
        <v/>
      </c>
      <c r="O112" s="56" t="str">
        <f>IF(OR(A112="",ISBLANK(Qualifikation!U122),Qualifikation!U122="-"),"",IF(ISNA(MATCH(Qualifikation!U122,libtwolang,0)),Qualifikation!U122,IF(Qualifikation!AC122=TRUE,INDEX(codetwolang,MATCH(Qualifikation!U122,libtwolang,0)),Qualifikation!U122)))</f>
        <v/>
      </c>
      <c r="P112" s="56" t="str">
        <f>IF(OR(A112="",ISBLANK(Qualifikation!V122)),"",Qualifikation!V122)</f>
        <v/>
      </c>
    </row>
    <row r="113" spans="1:16" x14ac:dyDescent="0.2">
      <c r="A113" s="26" t="str">
        <f>IF(Qualifikation!$A123&lt;&gt;"",IF(Qualifikation!C123&lt;&gt;"",IF(Qualifikation!C123="LOC.ID",CONCATENATE("LOC.",Qualifikation!AG$12),Qualifikation!C123),""),"")</f>
        <v/>
      </c>
      <c r="B113" s="57" t="str">
        <f>IF(A113&lt;&gt;"",Qualifikation!J123,"")</f>
        <v/>
      </c>
      <c r="C113" s="26" t="str">
        <f>IF(A113&lt;&gt;"",IF(Qualifikation!E123=TRUE,INDEX(codesex,MATCH(Qualifikation!D123,libsex,0)),Qualifikation!D123),"")</f>
        <v/>
      </c>
      <c r="D113" s="112" t="str">
        <f>IF(OR(A113="",ISBLANK(Qualifikation!F123)),"",Qualifikation!F123)</f>
        <v/>
      </c>
      <c r="E113" s="26" t="str">
        <f>IF(A113&lt;&gt;"",IF(Qualifikation!I123=TRUE,IF(INDEX(codegem,MATCH(Qualifikation!H123,libgem,0))&lt;8000,INDEX(codegem,MATCH(Qualifikation!H123,libgem,0)),""),Qualifikation!H123),"")</f>
        <v/>
      </c>
      <c r="F113" s="26" t="str">
        <f>IF(A113&lt;&gt;"",IF(Qualifikation!I123=TRUE,INDEX(codegemhist,MATCH(Qualifikation!H123,libgem,0)),""),"")</f>
        <v/>
      </c>
      <c r="G113" s="26" t="str">
        <f>IF(A113&lt;&gt;"",IF(Qualifikation!I123=TRUE,IF(INDEX(codegem,MATCH(Qualifikation!H123,libgem,0))&gt;=8000,INDEX(codegem,MATCH(Qualifikation!H123,libgem,0)),""),Qualifikation!H123),"")</f>
        <v/>
      </c>
      <c r="H113" s="26" t="str">
        <f>IF(A113&lt;&gt;"",IF(Qualifikation!Y123=TRUE,INDEX(libcatidinst,MATCH(Qualifikation!P123,libinst,0)),""),"")</f>
        <v/>
      </c>
      <c r="I113" s="26" t="str">
        <f>IF(OR(A113="",ISBLANK(Qualifikation!P123)),"",IF(Qualifikation!Y123=TRUE,INDEX(codeinst,MATCH(Qualifikation!P123,libinst,0)),Qualifikation!P123))</f>
        <v/>
      </c>
      <c r="J113" s="26" t="str">
        <f>IF(OR(A113="",ISBLANK(Qualifikation!Q123)),"",IF(Qualifikation!Z123=TRUE,INDEX(codetform,MATCH(Qualifikation!Q123,libtform,0)),Qualifikation!Q123))</f>
        <v/>
      </c>
      <c r="K113" s="26" t="str">
        <f t="shared" si="1"/>
        <v/>
      </c>
      <c r="L113" s="112" t="str">
        <f>IF(OR(A113="",ISBLANK(Qualifikation!R123)),"",Qualifikation!R123)</f>
        <v/>
      </c>
      <c r="M113" s="56" t="str">
        <f>IF(OR(A113="",ISBLANK(Qualifikation!S123)),"",Qualifikation!S123)</f>
        <v/>
      </c>
      <c r="N113" s="56" t="str">
        <f>IF(OR(A113="",ISBLANK(Qualifikation!T123)),"",IF(Qualifikation!AC123=TRUE,INDEX(coderesult,MATCH(Qualifikation!T123,libresult,0)),Qualifikation!T123))</f>
        <v/>
      </c>
      <c r="O113" s="56" t="str">
        <f>IF(OR(A113="",ISBLANK(Qualifikation!U123),Qualifikation!U123="-"),"",IF(ISNA(MATCH(Qualifikation!U123,libtwolang,0)),Qualifikation!U123,IF(Qualifikation!AC123=TRUE,INDEX(codetwolang,MATCH(Qualifikation!U123,libtwolang,0)),Qualifikation!U123)))</f>
        <v/>
      </c>
      <c r="P113" s="56" t="str">
        <f>IF(OR(A113="",ISBLANK(Qualifikation!V123)),"",Qualifikation!V123)</f>
        <v/>
      </c>
    </row>
    <row r="114" spans="1:16" x14ac:dyDescent="0.2">
      <c r="A114" s="26" t="str">
        <f>IF(Qualifikation!$A124&lt;&gt;"",IF(Qualifikation!C124&lt;&gt;"",IF(Qualifikation!C124="LOC.ID",CONCATENATE("LOC.",Qualifikation!AG$12),Qualifikation!C124),""),"")</f>
        <v/>
      </c>
      <c r="B114" s="57" t="str">
        <f>IF(A114&lt;&gt;"",Qualifikation!J124,"")</f>
        <v/>
      </c>
      <c r="C114" s="26" t="str">
        <f>IF(A114&lt;&gt;"",IF(Qualifikation!E124=TRUE,INDEX(codesex,MATCH(Qualifikation!D124,libsex,0)),Qualifikation!D124),"")</f>
        <v/>
      </c>
      <c r="D114" s="112" t="str">
        <f>IF(OR(A114="",ISBLANK(Qualifikation!F124)),"",Qualifikation!F124)</f>
        <v/>
      </c>
      <c r="E114" s="26" t="str">
        <f>IF(A114&lt;&gt;"",IF(Qualifikation!I124=TRUE,IF(INDEX(codegem,MATCH(Qualifikation!H124,libgem,0))&lt;8000,INDEX(codegem,MATCH(Qualifikation!H124,libgem,0)),""),Qualifikation!H124),"")</f>
        <v/>
      </c>
      <c r="F114" s="26" t="str">
        <f>IF(A114&lt;&gt;"",IF(Qualifikation!I124=TRUE,INDEX(codegemhist,MATCH(Qualifikation!H124,libgem,0)),""),"")</f>
        <v/>
      </c>
      <c r="G114" s="26" t="str">
        <f>IF(A114&lt;&gt;"",IF(Qualifikation!I124=TRUE,IF(INDEX(codegem,MATCH(Qualifikation!H124,libgem,0))&gt;=8000,INDEX(codegem,MATCH(Qualifikation!H124,libgem,0)),""),Qualifikation!H124),"")</f>
        <v/>
      </c>
      <c r="H114" s="26" t="str">
        <f>IF(A114&lt;&gt;"",IF(Qualifikation!Y124=TRUE,INDEX(libcatidinst,MATCH(Qualifikation!P124,libinst,0)),""),"")</f>
        <v/>
      </c>
      <c r="I114" s="26" t="str">
        <f>IF(OR(A114="",ISBLANK(Qualifikation!P124)),"",IF(Qualifikation!Y124=TRUE,INDEX(codeinst,MATCH(Qualifikation!P124,libinst,0)),Qualifikation!P124))</f>
        <v/>
      </c>
      <c r="J114" s="26" t="str">
        <f>IF(OR(A114="",ISBLANK(Qualifikation!Q124)),"",IF(Qualifikation!Z124=TRUE,INDEX(codetform,MATCH(Qualifikation!Q124,libtform,0)),Qualifikation!Q124))</f>
        <v/>
      </c>
      <c r="K114" s="26" t="str">
        <f t="shared" si="1"/>
        <v/>
      </c>
      <c r="L114" s="112" t="str">
        <f>IF(OR(A114="",ISBLANK(Qualifikation!R124)),"",Qualifikation!R124)</f>
        <v/>
      </c>
      <c r="M114" s="56" t="str">
        <f>IF(OR(A114="",ISBLANK(Qualifikation!S124)),"",Qualifikation!S124)</f>
        <v/>
      </c>
      <c r="N114" s="56" t="str">
        <f>IF(OR(A114="",ISBLANK(Qualifikation!T124)),"",IF(Qualifikation!AC124=TRUE,INDEX(coderesult,MATCH(Qualifikation!T124,libresult,0)),Qualifikation!T124))</f>
        <v/>
      </c>
      <c r="O114" s="56" t="str">
        <f>IF(OR(A114="",ISBLANK(Qualifikation!U124),Qualifikation!U124="-"),"",IF(ISNA(MATCH(Qualifikation!U124,libtwolang,0)),Qualifikation!U124,IF(Qualifikation!AC124=TRUE,INDEX(codetwolang,MATCH(Qualifikation!U124,libtwolang,0)),Qualifikation!U124)))</f>
        <v/>
      </c>
      <c r="P114" s="56" t="str">
        <f>IF(OR(A114="",ISBLANK(Qualifikation!V124)),"",Qualifikation!V124)</f>
        <v/>
      </c>
    </row>
    <row r="115" spans="1:16" x14ac:dyDescent="0.2">
      <c r="A115" s="26" t="str">
        <f>IF(Qualifikation!$A125&lt;&gt;"",IF(Qualifikation!C125&lt;&gt;"",IF(Qualifikation!C125="LOC.ID",CONCATENATE("LOC.",Qualifikation!AG$12),Qualifikation!C125),""),"")</f>
        <v/>
      </c>
      <c r="B115" s="57" t="str">
        <f>IF(A115&lt;&gt;"",Qualifikation!J125,"")</f>
        <v/>
      </c>
      <c r="C115" s="26" t="str">
        <f>IF(A115&lt;&gt;"",IF(Qualifikation!E125=TRUE,INDEX(codesex,MATCH(Qualifikation!D125,libsex,0)),Qualifikation!D125),"")</f>
        <v/>
      </c>
      <c r="D115" s="112" t="str">
        <f>IF(OR(A115="",ISBLANK(Qualifikation!F125)),"",Qualifikation!F125)</f>
        <v/>
      </c>
      <c r="E115" s="26" t="str">
        <f>IF(A115&lt;&gt;"",IF(Qualifikation!I125=TRUE,IF(INDEX(codegem,MATCH(Qualifikation!H125,libgem,0))&lt;8000,INDEX(codegem,MATCH(Qualifikation!H125,libgem,0)),""),Qualifikation!H125),"")</f>
        <v/>
      </c>
      <c r="F115" s="26" t="str">
        <f>IF(A115&lt;&gt;"",IF(Qualifikation!I125=TRUE,INDEX(codegemhist,MATCH(Qualifikation!H125,libgem,0)),""),"")</f>
        <v/>
      </c>
      <c r="G115" s="26" t="str">
        <f>IF(A115&lt;&gt;"",IF(Qualifikation!I125=TRUE,IF(INDEX(codegem,MATCH(Qualifikation!H125,libgem,0))&gt;=8000,INDEX(codegem,MATCH(Qualifikation!H125,libgem,0)),""),Qualifikation!H125),"")</f>
        <v/>
      </c>
      <c r="H115" s="26" t="str">
        <f>IF(A115&lt;&gt;"",IF(Qualifikation!Y125=TRUE,INDEX(libcatidinst,MATCH(Qualifikation!P125,libinst,0)),""),"")</f>
        <v/>
      </c>
      <c r="I115" s="26" t="str">
        <f>IF(OR(A115="",ISBLANK(Qualifikation!P125)),"",IF(Qualifikation!Y125=TRUE,INDEX(codeinst,MATCH(Qualifikation!P125,libinst,0)),Qualifikation!P125))</f>
        <v/>
      </c>
      <c r="J115" s="26" t="str">
        <f>IF(OR(A115="",ISBLANK(Qualifikation!Q125)),"",IF(Qualifikation!Z125=TRUE,INDEX(codetform,MATCH(Qualifikation!Q125,libtform,0)),Qualifikation!Q125))</f>
        <v/>
      </c>
      <c r="K115" s="26" t="str">
        <f t="shared" si="1"/>
        <v/>
      </c>
      <c r="L115" s="112" t="str">
        <f>IF(OR(A115="",ISBLANK(Qualifikation!R125)),"",Qualifikation!R125)</f>
        <v/>
      </c>
      <c r="M115" s="56" t="str">
        <f>IF(OR(A115="",ISBLANK(Qualifikation!S125)),"",Qualifikation!S125)</f>
        <v/>
      </c>
      <c r="N115" s="56" t="str">
        <f>IF(OR(A115="",ISBLANK(Qualifikation!T125)),"",IF(Qualifikation!AC125=TRUE,INDEX(coderesult,MATCH(Qualifikation!T125,libresult,0)),Qualifikation!T125))</f>
        <v/>
      </c>
      <c r="O115" s="56" t="str">
        <f>IF(OR(A115="",ISBLANK(Qualifikation!U125),Qualifikation!U125="-"),"",IF(ISNA(MATCH(Qualifikation!U125,libtwolang,0)),Qualifikation!U125,IF(Qualifikation!AC125=TRUE,INDEX(codetwolang,MATCH(Qualifikation!U125,libtwolang,0)),Qualifikation!U125)))</f>
        <v/>
      </c>
      <c r="P115" s="56" t="str">
        <f>IF(OR(A115="",ISBLANK(Qualifikation!V125)),"",Qualifikation!V125)</f>
        <v/>
      </c>
    </row>
    <row r="116" spans="1:16" x14ac:dyDescent="0.2">
      <c r="A116" s="26" t="str">
        <f>IF(Qualifikation!$A126&lt;&gt;"",IF(Qualifikation!C126&lt;&gt;"",IF(Qualifikation!C126="LOC.ID",CONCATENATE("LOC.",Qualifikation!AG$12),Qualifikation!C126),""),"")</f>
        <v/>
      </c>
      <c r="B116" s="57" t="str">
        <f>IF(A116&lt;&gt;"",Qualifikation!J126,"")</f>
        <v/>
      </c>
      <c r="C116" s="26" t="str">
        <f>IF(A116&lt;&gt;"",IF(Qualifikation!E126=TRUE,INDEX(codesex,MATCH(Qualifikation!D126,libsex,0)),Qualifikation!D126),"")</f>
        <v/>
      </c>
      <c r="D116" s="112" t="str">
        <f>IF(OR(A116="",ISBLANK(Qualifikation!F126)),"",Qualifikation!F126)</f>
        <v/>
      </c>
      <c r="E116" s="26" t="str">
        <f>IF(A116&lt;&gt;"",IF(Qualifikation!I126=TRUE,IF(INDEX(codegem,MATCH(Qualifikation!H126,libgem,0))&lt;8000,INDEX(codegem,MATCH(Qualifikation!H126,libgem,0)),""),Qualifikation!H126),"")</f>
        <v/>
      </c>
      <c r="F116" s="26" t="str">
        <f>IF(A116&lt;&gt;"",IF(Qualifikation!I126=TRUE,INDEX(codegemhist,MATCH(Qualifikation!H126,libgem,0)),""),"")</f>
        <v/>
      </c>
      <c r="G116" s="26" t="str">
        <f>IF(A116&lt;&gt;"",IF(Qualifikation!I126=TRUE,IF(INDEX(codegem,MATCH(Qualifikation!H126,libgem,0))&gt;=8000,INDEX(codegem,MATCH(Qualifikation!H126,libgem,0)),""),Qualifikation!H126),"")</f>
        <v/>
      </c>
      <c r="H116" s="26" t="str">
        <f>IF(A116&lt;&gt;"",IF(Qualifikation!Y126=TRUE,INDEX(libcatidinst,MATCH(Qualifikation!P126,libinst,0)),""),"")</f>
        <v/>
      </c>
      <c r="I116" s="26" t="str">
        <f>IF(OR(A116="",ISBLANK(Qualifikation!P126)),"",IF(Qualifikation!Y126=TRUE,INDEX(codeinst,MATCH(Qualifikation!P126,libinst,0)),Qualifikation!P126))</f>
        <v/>
      </c>
      <c r="J116" s="26" t="str">
        <f>IF(OR(A116="",ISBLANK(Qualifikation!Q126)),"",IF(Qualifikation!Z126=TRUE,INDEX(codetform,MATCH(Qualifikation!Q126,libtform,0)),Qualifikation!Q126))</f>
        <v/>
      </c>
      <c r="K116" s="26" t="str">
        <f t="shared" si="1"/>
        <v/>
      </c>
      <c r="L116" s="112" t="str">
        <f>IF(OR(A116="",ISBLANK(Qualifikation!R126)),"",Qualifikation!R126)</f>
        <v/>
      </c>
      <c r="M116" s="56" t="str">
        <f>IF(OR(A116="",ISBLANK(Qualifikation!S126)),"",Qualifikation!S126)</f>
        <v/>
      </c>
      <c r="N116" s="56" t="str">
        <f>IF(OR(A116="",ISBLANK(Qualifikation!T126)),"",IF(Qualifikation!AC126=TRUE,INDEX(coderesult,MATCH(Qualifikation!T126,libresult,0)),Qualifikation!T126))</f>
        <v/>
      </c>
      <c r="O116" s="56" t="str">
        <f>IF(OR(A116="",ISBLANK(Qualifikation!U126),Qualifikation!U126="-"),"",IF(ISNA(MATCH(Qualifikation!U126,libtwolang,0)),Qualifikation!U126,IF(Qualifikation!AC126=TRUE,INDEX(codetwolang,MATCH(Qualifikation!U126,libtwolang,0)),Qualifikation!U126)))</f>
        <v/>
      </c>
      <c r="P116" s="56" t="str">
        <f>IF(OR(A116="",ISBLANK(Qualifikation!V126)),"",Qualifikation!V126)</f>
        <v/>
      </c>
    </row>
    <row r="117" spans="1:16" x14ac:dyDescent="0.2">
      <c r="A117" s="26" t="str">
        <f>IF(Qualifikation!$A127&lt;&gt;"",IF(Qualifikation!C127&lt;&gt;"",IF(Qualifikation!C127="LOC.ID",CONCATENATE("LOC.",Qualifikation!AG$12),Qualifikation!C127),""),"")</f>
        <v/>
      </c>
      <c r="B117" s="57" t="str">
        <f>IF(A117&lt;&gt;"",Qualifikation!J127,"")</f>
        <v/>
      </c>
      <c r="C117" s="26" t="str">
        <f>IF(A117&lt;&gt;"",IF(Qualifikation!E127=TRUE,INDEX(codesex,MATCH(Qualifikation!D127,libsex,0)),Qualifikation!D127),"")</f>
        <v/>
      </c>
      <c r="D117" s="112" t="str">
        <f>IF(OR(A117="",ISBLANK(Qualifikation!F127)),"",Qualifikation!F127)</f>
        <v/>
      </c>
      <c r="E117" s="26" t="str">
        <f>IF(A117&lt;&gt;"",IF(Qualifikation!I127=TRUE,IF(INDEX(codegem,MATCH(Qualifikation!H127,libgem,0))&lt;8000,INDEX(codegem,MATCH(Qualifikation!H127,libgem,0)),""),Qualifikation!H127),"")</f>
        <v/>
      </c>
      <c r="F117" s="26" t="str">
        <f>IF(A117&lt;&gt;"",IF(Qualifikation!I127=TRUE,INDEX(codegemhist,MATCH(Qualifikation!H127,libgem,0)),""),"")</f>
        <v/>
      </c>
      <c r="G117" s="26" t="str">
        <f>IF(A117&lt;&gt;"",IF(Qualifikation!I127=TRUE,IF(INDEX(codegem,MATCH(Qualifikation!H127,libgem,0))&gt;=8000,INDEX(codegem,MATCH(Qualifikation!H127,libgem,0)),""),Qualifikation!H127),"")</f>
        <v/>
      </c>
      <c r="H117" s="26" t="str">
        <f>IF(A117&lt;&gt;"",IF(Qualifikation!Y127=TRUE,INDEX(libcatidinst,MATCH(Qualifikation!P127,libinst,0)),""),"")</f>
        <v/>
      </c>
      <c r="I117" s="26" t="str">
        <f>IF(OR(A117="",ISBLANK(Qualifikation!P127)),"",IF(Qualifikation!Y127=TRUE,INDEX(codeinst,MATCH(Qualifikation!P127,libinst,0)),Qualifikation!P127))</f>
        <v/>
      </c>
      <c r="J117" s="26" t="str">
        <f>IF(OR(A117="",ISBLANK(Qualifikation!Q127)),"",IF(Qualifikation!Z127=TRUE,INDEX(codetform,MATCH(Qualifikation!Q127,libtform,0)),Qualifikation!Q127))</f>
        <v/>
      </c>
      <c r="K117" s="26" t="str">
        <f t="shared" si="1"/>
        <v/>
      </c>
      <c r="L117" s="112" t="str">
        <f>IF(OR(A117="",ISBLANK(Qualifikation!R127)),"",Qualifikation!R127)</f>
        <v/>
      </c>
      <c r="M117" s="56" t="str">
        <f>IF(OR(A117="",ISBLANK(Qualifikation!S127)),"",Qualifikation!S127)</f>
        <v/>
      </c>
      <c r="N117" s="56" t="str">
        <f>IF(OR(A117="",ISBLANK(Qualifikation!T127)),"",IF(Qualifikation!AC127=TRUE,INDEX(coderesult,MATCH(Qualifikation!T127,libresult,0)),Qualifikation!T127))</f>
        <v/>
      </c>
      <c r="O117" s="56" t="str">
        <f>IF(OR(A117="",ISBLANK(Qualifikation!U127),Qualifikation!U127="-"),"",IF(ISNA(MATCH(Qualifikation!U127,libtwolang,0)),Qualifikation!U127,IF(Qualifikation!AC127=TRUE,INDEX(codetwolang,MATCH(Qualifikation!U127,libtwolang,0)),Qualifikation!U127)))</f>
        <v/>
      </c>
      <c r="P117" s="56" t="str">
        <f>IF(OR(A117="",ISBLANK(Qualifikation!V127)),"",Qualifikation!V127)</f>
        <v/>
      </c>
    </row>
    <row r="118" spans="1:16" x14ac:dyDescent="0.2">
      <c r="A118" s="26" t="str">
        <f>IF(Qualifikation!$A128&lt;&gt;"",IF(Qualifikation!C128&lt;&gt;"",IF(Qualifikation!C128="LOC.ID",CONCATENATE("LOC.",Qualifikation!AG$12),Qualifikation!C128),""),"")</f>
        <v/>
      </c>
      <c r="B118" s="57" t="str">
        <f>IF(A118&lt;&gt;"",Qualifikation!J128,"")</f>
        <v/>
      </c>
      <c r="C118" s="26" t="str">
        <f>IF(A118&lt;&gt;"",IF(Qualifikation!E128=TRUE,INDEX(codesex,MATCH(Qualifikation!D128,libsex,0)),Qualifikation!D128),"")</f>
        <v/>
      </c>
      <c r="D118" s="112" t="str">
        <f>IF(OR(A118="",ISBLANK(Qualifikation!F128)),"",Qualifikation!F128)</f>
        <v/>
      </c>
      <c r="E118" s="26" t="str">
        <f>IF(A118&lt;&gt;"",IF(Qualifikation!I128=TRUE,IF(INDEX(codegem,MATCH(Qualifikation!H128,libgem,0))&lt;8000,INDEX(codegem,MATCH(Qualifikation!H128,libgem,0)),""),Qualifikation!H128),"")</f>
        <v/>
      </c>
      <c r="F118" s="26" t="str">
        <f>IF(A118&lt;&gt;"",IF(Qualifikation!I128=TRUE,INDEX(codegemhist,MATCH(Qualifikation!H128,libgem,0)),""),"")</f>
        <v/>
      </c>
      <c r="G118" s="26" t="str">
        <f>IF(A118&lt;&gt;"",IF(Qualifikation!I128=TRUE,IF(INDEX(codegem,MATCH(Qualifikation!H128,libgem,0))&gt;=8000,INDEX(codegem,MATCH(Qualifikation!H128,libgem,0)),""),Qualifikation!H128),"")</f>
        <v/>
      </c>
      <c r="H118" s="26" t="str">
        <f>IF(A118&lt;&gt;"",IF(Qualifikation!Y128=TRUE,INDEX(libcatidinst,MATCH(Qualifikation!P128,libinst,0)),""),"")</f>
        <v/>
      </c>
      <c r="I118" s="26" t="str">
        <f>IF(OR(A118="",ISBLANK(Qualifikation!P128)),"",IF(Qualifikation!Y128=TRUE,INDEX(codeinst,MATCH(Qualifikation!P128,libinst,0)),Qualifikation!P128))</f>
        <v/>
      </c>
      <c r="J118" s="26" t="str">
        <f>IF(OR(A118="",ISBLANK(Qualifikation!Q128)),"",IF(Qualifikation!Z128=TRUE,INDEX(codetform,MATCH(Qualifikation!Q128,libtform,0)),Qualifikation!Q128))</f>
        <v/>
      </c>
      <c r="K118" s="26" t="str">
        <f t="shared" si="1"/>
        <v/>
      </c>
      <c r="L118" s="112" t="str">
        <f>IF(OR(A118="",ISBLANK(Qualifikation!R128)),"",Qualifikation!R128)</f>
        <v/>
      </c>
      <c r="M118" s="56" t="str">
        <f>IF(OR(A118="",ISBLANK(Qualifikation!S128)),"",Qualifikation!S128)</f>
        <v/>
      </c>
      <c r="N118" s="56" t="str">
        <f>IF(OR(A118="",ISBLANK(Qualifikation!T128)),"",IF(Qualifikation!AC128=TRUE,INDEX(coderesult,MATCH(Qualifikation!T128,libresult,0)),Qualifikation!T128))</f>
        <v/>
      </c>
      <c r="O118" s="56" t="str">
        <f>IF(OR(A118="",ISBLANK(Qualifikation!U128),Qualifikation!U128="-"),"",IF(ISNA(MATCH(Qualifikation!U128,libtwolang,0)),Qualifikation!U128,IF(Qualifikation!AC128=TRUE,INDEX(codetwolang,MATCH(Qualifikation!U128,libtwolang,0)),Qualifikation!U128)))</f>
        <v/>
      </c>
      <c r="P118" s="56" t="str">
        <f>IF(OR(A118="",ISBLANK(Qualifikation!V128)),"",Qualifikation!V128)</f>
        <v/>
      </c>
    </row>
    <row r="119" spans="1:16" x14ac:dyDescent="0.2">
      <c r="A119" s="26" t="str">
        <f>IF(Qualifikation!$A129&lt;&gt;"",IF(Qualifikation!C129&lt;&gt;"",IF(Qualifikation!C129="LOC.ID",CONCATENATE("LOC.",Qualifikation!AG$12),Qualifikation!C129),""),"")</f>
        <v/>
      </c>
      <c r="B119" s="57" t="str">
        <f>IF(A119&lt;&gt;"",Qualifikation!J129,"")</f>
        <v/>
      </c>
      <c r="C119" s="26" t="str">
        <f>IF(A119&lt;&gt;"",IF(Qualifikation!E129=TRUE,INDEX(codesex,MATCH(Qualifikation!D129,libsex,0)),Qualifikation!D129),"")</f>
        <v/>
      </c>
      <c r="D119" s="112" t="str">
        <f>IF(OR(A119="",ISBLANK(Qualifikation!F129)),"",Qualifikation!F129)</f>
        <v/>
      </c>
      <c r="E119" s="26" t="str">
        <f>IF(A119&lt;&gt;"",IF(Qualifikation!I129=TRUE,IF(INDEX(codegem,MATCH(Qualifikation!H129,libgem,0))&lt;8000,INDEX(codegem,MATCH(Qualifikation!H129,libgem,0)),""),Qualifikation!H129),"")</f>
        <v/>
      </c>
      <c r="F119" s="26" t="str">
        <f>IF(A119&lt;&gt;"",IF(Qualifikation!I129=TRUE,INDEX(codegemhist,MATCH(Qualifikation!H129,libgem,0)),""),"")</f>
        <v/>
      </c>
      <c r="G119" s="26" t="str">
        <f>IF(A119&lt;&gt;"",IF(Qualifikation!I129=TRUE,IF(INDEX(codegem,MATCH(Qualifikation!H129,libgem,0))&gt;=8000,INDEX(codegem,MATCH(Qualifikation!H129,libgem,0)),""),Qualifikation!H129),"")</f>
        <v/>
      </c>
      <c r="H119" s="26" t="str">
        <f>IF(A119&lt;&gt;"",IF(Qualifikation!Y129=TRUE,INDEX(libcatidinst,MATCH(Qualifikation!P129,libinst,0)),""),"")</f>
        <v/>
      </c>
      <c r="I119" s="26" t="str">
        <f>IF(OR(A119="",ISBLANK(Qualifikation!P129)),"",IF(Qualifikation!Y129=TRUE,INDEX(codeinst,MATCH(Qualifikation!P129,libinst,0)),Qualifikation!P129))</f>
        <v/>
      </c>
      <c r="J119" s="26" t="str">
        <f>IF(OR(A119="",ISBLANK(Qualifikation!Q129)),"",IF(Qualifikation!Z129=TRUE,INDEX(codetform,MATCH(Qualifikation!Q129,libtform,0)),Qualifikation!Q129))</f>
        <v/>
      </c>
      <c r="K119" s="26" t="str">
        <f t="shared" si="1"/>
        <v/>
      </c>
      <c r="L119" s="112" t="str">
        <f>IF(OR(A119="",ISBLANK(Qualifikation!R129)),"",Qualifikation!R129)</f>
        <v/>
      </c>
      <c r="M119" s="56" t="str">
        <f>IF(OR(A119="",ISBLANK(Qualifikation!S129)),"",Qualifikation!S129)</f>
        <v/>
      </c>
      <c r="N119" s="56" t="str">
        <f>IF(OR(A119="",ISBLANK(Qualifikation!T129)),"",IF(Qualifikation!AC129=TRUE,INDEX(coderesult,MATCH(Qualifikation!T129,libresult,0)),Qualifikation!T129))</f>
        <v/>
      </c>
      <c r="O119" s="56" t="str">
        <f>IF(OR(A119="",ISBLANK(Qualifikation!U129),Qualifikation!U129="-"),"",IF(ISNA(MATCH(Qualifikation!U129,libtwolang,0)),Qualifikation!U129,IF(Qualifikation!AC129=TRUE,INDEX(codetwolang,MATCH(Qualifikation!U129,libtwolang,0)),Qualifikation!U129)))</f>
        <v/>
      </c>
      <c r="P119" s="56" t="str">
        <f>IF(OR(A119="",ISBLANK(Qualifikation!V129)),"",Qualifikation!V129)</f>
        <v/>
      </c>
    </row>
    <row r="120" spans="1:16" x14ac:dyDescent="0.2">
      <c r="A120" s="26" t="str">
        <f>IF(Qualifikation!$A130&lt;&gt;"",IF(Qualifikation!C130&lt;&gt;"",IF(Qualifikation!C130="LOC.ID",CONCATENATE("LOC.",Qualifikation!AG$12),Qualifikation!C130),""),"")</f>
        <v/>
      </c>
      <c r="B120" s="57" t="str">
        <f>IF(A120&lt;&gt;"",Qualifikation!J130,"")</f>
        <v/>
      </c>
      <c r="C120" s="26" t="str">
        <f>IF(A120&lt;&gt;"",IF(Qualifikation!E130=TRUE,INDEX(codesex,MATCH(Qualifikation!D130,libsex,0)),Qualifikation!D130),"")</f>
        <v/>
      </c>
      <c r="D120" s="112" t="str">
        <f>IF(OR(A120="",ISBLANK(Qualifikation!F130)),"",Qualifikation!F130)</f>
        <v/>
      </c>
      <c r="E120" s="26" t="str">
        <f>IF(A120&lt;&gt;"",IF(Qualifikation!I130=TRUE,IF(INDEX(codegem,MATCH(Qualifikation!H130,libgem,0))&lt;8000,INDEX(codegem,MATCH(Qualifikation!H130,libgem,0)),""),Qualifikation!H130),"")</f>
        <v/>
      </c>
      <c r="F120" s="26" t="str">
        <f>IF(A120&lt;&gt;"",IF(Qualifikation!I130=TRUE,INDEX(codegemhist,MATCH(Qualifikation!H130,libgem,0)),""),"")</f>
        <v/>
      </c>
      <c r="G120" s="26" t="str">
        <f>IF(A120&lt;&gt;"",IF(Qualifikation!I130=TRUE,IF(INDEX(codegem,MATCH(Qualifikation!H130,libgem,0))&gt;=8000,INDEX(codegem,MATCH(Qualifikation!H130,libgem,0)),""),Qualifikation!H130),"")</f>
        <v/>
      </c>
      <c r="H120" s="26" t="str">
        <f>IF(A120&lt;&gt;"",IF(Qualifikation!Y130=TRUE,INDEX(libcatidinst,MATCH(Qualifikation!P130,libinst,0)),""),"")</f>
        <v/>
      </c>
      <c r="I120" s="26" t="str">
        <f>IF(OR(A120="",ISBLANK(Qualifikation!P130)),"",IF(Qualifikation!Y130=TRUE,INDEX(codeinst,MATCH(Qualifikation!P130,libinst,0)),Qualifikation!P130))</f>
        <v/>
      </c>
      <c r="J120" s="26" t="str">
        <f>IF(OR(A120="",ISBLANK(Qualifikation!Q130)),"",IF(Qualifikation!Z130=TRUE,INDEX(codetform,MATCH(Qualifikation!Q130,libtform,0)),Qualifikation!Q130))</f>
        <v/>
      </c>
      <c r="K120" s="26" t="str">
        <f t="shared" si="1"/>
        <v/>
      </c>
      <c r="L120" s="112" t="str">
        <f>IF(OR(A120="",ISBLANK(Qualifikation!R130)),"",Qualifikation!R130)</f>
        <v/>
      </c>
      <c r="M120" s="56" t="str">
        <f>IF(OR(A120="",ISBLANK(Qualifikation!S130)),"",Qualifikation!S130)</f>
        <v/>
      </c>
      <c r="N120" s="56" t="str">
        <f>IF(OR(A120="",ISBLANK(Qualifikation!T130)),"",IF(Qualifikation!AC130=TRUE,INDEX(coderesult,MATCH(Qualifikation!T130,libresult,0)),Qualifikation!T130))</f>
        <v/>
      </c>
      <c r="O120" s="56" t="str">
        <f>IF(OR(A120="",ISBLANK(Qualifikation!U130),Qualifikation!U130="-"),"",IF(ISNA(MATCH(Qualifikation!U130,libtwolang,0)),Qualifikation!U130,IF(Qualifikation!AC130=TRUE,INDEX(codetwolang,MATCH(Qualifikation!U130,libtwolang,0)),Qualifikation!U130)))</f>
        <v/>
      </c>
      <c r="P120" s="56" t="str">
        <f>IF(OR(A120="",ISBLANK(Qualifikation!V130)),"",Qualifikation!V130)</f>
        <v/>
      </c>
    </row>
    <row r="121" spans="1:16" x14ac:dyDescent="0.2">
      <c r="A121" s="26" t="str">
        <f>IF(Qualifikation!$A131&lt;&gt;"",IF(Qualifikation!C131&lt;&gt;"",IF(Qualifikation!C131="LOC.ID",CONCATENATE("LOC.",Qualifikation!AG$12),Qualifikation!C131),""),"")</f>
        <v/>
      </c>
      <c r="B121" s="57" t="str">
        <f>IF(A121&lt;&gt;"",Qualifikation!J131,"")</f>
        <v/>
      </c>
      <c r="C121" s="26" t="str">
        <f>IF(A121&lt;&gt;"",IF(Qualifikation!E131=TRUE,INDEX(codesex,MATCH(Qualifikation!D131,libsex,0)),Qualifikation!D131),"")</f>
        <v/>
      </c>
      <c r="D121" s="112" t="str">
        <f>IF(OR(A121="",ISBLANK(Qualifikation!F131)),"",Qualifikation!F131)</f>
        <v/>
      </c>
      <c r="E121" s="26" t="str">
        <f>IF(A121&lt;&gt;"",IF(Qualifikation!I131=TRUE,IF(INDEX(codegem,MATCH(Qualifikation!H131,libgem,0))&lt;8000,INDEX(codegem,MATCH(Qualifikation!H131,libgem,0)),""),Qualifikation!H131),"")</f>
        <v/>
      </c>
      <c r="F121" s="26" t="str">
        <f>IF(A121&lt;&gt;"",IF(Qualifikation!I131=TRUE,INDEX(codegemhist,MATCH(Qualifikation!H131,libgem,0)),""),"")</f>
        <v/>
      </c>
      <c r="G121" s="26" t="str">
        <f>IF(A121&lt;&gt;"",IF(Qualifikation!I131=TRUE,IF(INDEX(codegem,MATCH(Qualifikation!H131,libgem,0))&gt;=8000,INDEX(codegem,MATCH(Qualifikation!H131,libgem,0)),""),Qualifikation!H131),"")</f>
        <v/>
      </c>
      <c r="H121" s="26" t="str">
        <f>IF(A121&lt;&gt;"",IF(Qualifikation!Y131=TRUE,INDEX(libcatidinst,MATCH(Qualifikation!P131,libinst,0)),""),"")</f>
        <v/>
      </c>
      <c r="I121" s="26" t="str">
        <f>IF(OR(A121="",ISBLANK(Qualifikation!P131)),"",IF(Qualifikation!Y131=TRUE,INDEX(codeinst,MATCH(Qualifikation!P131,libinst,0)),Qualifikation!P131))</f>
        <v/>
      </c>
      <c r="J121" s="26" t="str">
        <f>IF(OR(A121="",ISBLANK(Qualifikation!Q131)),"",IF(Qualifikation!Z131=TRUE,INDEX(codetform,MATCH(Qualifikation!Q131,libtform,0)),Qualifikation!Q131))</f>
        <v/>
      </c>
      <c r="K121" s="26" t="str">
        <f t="shared" si="1"/>
        <v/>
      </c>
      <c r="L121" s="112" t="str">
        <f>IF(OR(A121="",ISBLANK(Qualifikation!R131)),"",Qualifikation!R131)</f>
        <v/>
      </c>
      <c r="M121" s="56" t="str">
        <f>IF(OR(A121="",ISBLANK(Qualifikation!S131)),"",Qualifikation!S131)</f>
        <v/>
      </c>
      <c r="N121" s="56" t="str">
        <f>IF(OR(A121="",ISBLANK(Qualifikation!T131)),"",IF(Qualifikation!AC131=TRUE,INDEX(coderesult,MATCH(Qualifikation!T131,libresult,0)),Qualifikation!T131))</f>
        <v/>
      </c>
      <c r="O121" s="56" t="str">
        <f>IF(OR(A121="",ISBLANK(Qualifikation!U131),Qualifikation!U131="-"),"",IF(ISNA(MATCH(Qualifikation!U131,libtwolang,0)),Qualifikation!U131,IF(Qualifikation!AC131=TRUE,INDEX(codetwolang,MATCH(Qualifikation!U131,libtwolang,0)),Qualifikation!U131)))</f>
        <v/>
      </c>
      <c r="P121" s="56" t="str">
        <f>IF(OR(A121="",ISBLANK(Qualifikation!V131)),"",Qualifikation!V131)</f>
        <v/>
      </c>
    </row>
    <row r="122" spans="1:16" x14ac:dyDescent="0.2">
      <c r="A122" s="26" t="str">
        <f>IF(Qualifikation!$A132&lt;&gt;"",IF(Qualifikation!C132&lt;&gt;"",IF(Qualifikation!C132="LOC.ID",CONCATENATE("LOC.",Qualifikation!AG$12),Qualifikation!C132),""),"")</f>
        <v/>
      </c>
      <c r="B122" s="57" t="str">
        <f>IF(A122&lt;&gt;"",Qualifikation!J132,"")</f>
        <v/>
      </c>
      <c r="C122" s="26" t="str">
        <f>IF(A122&lt;&gt;"",IF(Qualifikation!E132=TRUE,INDEX(codesex,MATCH(Qualifikation!D132,libsex,0)),Qualifikation!D132),"")</f>
        <v/>
      </c>
      <c r="D122" s="112" t="str">
        <f>IF(OR(A122="",ISBLANK(Qualifikation!F132)),"",Qualifikation!F132)</f>
        <v/>
      </c>
      <c r="E122" s="26" t="str">
        <f>IF(A122&lt;&gt;"",IF(Qualifikation!I132=TRUE,IF(INDEX(codegem,MATCH(Qualifikation!H132,libgem,0))&lt;8000,INDEX(codegem,MATCH(Qualifikation!H132,libgem,0)),""),Qualifikation!H132),"")</f>
        <v/>
      </c>
      <c r="F122" s="26" t="str">
        <f>IF(A122&lt;&gt;"",IF(Qualifikation!I132=TRUE,INDEX(codegemhist,MATCH(Qualifikation!H132,libgem,0)),""),"")</f>
        <v/>
      </c>
      <c r="G122" s="26" t="str">
        <f>IF(A122&lt;&gt;"",IF(Qualifikation!I132=TRUE,IF(INDEX(codegem,MATCH(Qualifikation!H132,libgem,0))&gt;=8000,INDEX(codegem,MATCH(Qualifikation!H132,libgem,0)),""),Qualifikation!H132),"")</f>
        <v/>
      </c>
      <c r="H122" s="26" t="str">
        <f>IF(A122&lt;&gt;"",IF(Qualifikation!Y132=TRUE,INDEX(libcatidinst,MATCH(Qualifikation!P132,libinst,0)),""),"")</f>
        <v/>
      </c>
      <c r="I122" s="26" t="str">
        <f>IF(OR(A122="",ISBLANK(Qualifikation!P132)),"",IF(Qualifikation!Y132=TRUE,INDEX(codeinst,MATCH(Qualifikation!P132,libinst,0)),Qualifikation!P132))</f>
        <v/>
      </c>
      <c r="J122" s="26" t="str">
        <f>IF(OR(A122="",ISBLANK(Qualifikation!Q132)),"",IF(Qualifikation!Z132=TRUE,INDEX(codetform,MATCH(Qualifikation!Q132,libtform,0)),Qualifikation!Q132))</f>
        <v/>
      </c>
      <c r="K122" s="26" t="str">
        <f t="shared" si="1"/>
        <v/>
      </c>
      <c r="L122" s="112" t="str">
        <f>IF(OR(A122="",ISBLANK(Qualifikation!R132)),"",Qualifikation!R132)</f>
        <v/>
      </c>
      <c r="M122" s="56" t="str">
        <f>IF(OR(A122="",ISBLANK(Qualifikation!S132)),"",Qualifikation!S132)</f>
        <v/>
      </c>
      <c r="N122" s="56" t="str">
        <f>IF(OR(A122="",ISBLANK(Qualifikation!T132)),"",IF(Qualifikation!AC132=TRUE,INDEX(coderesult,MATCH(Qualifikation!T132,libresult,0)),Qualifikation!T132))</f>
        <v/>
      </c>
      <c r="O122" s="56" t="str">
        <f>IF(OR(A122="",ISBLANK(Qualifikation!U132),Qualifikation!U132="-"),"",IF(ISNA(MATCH(Qualifikation!U132,libtwolang,0)),Qualifikation!U132,IF(Qualifikation!AC132=TRUE,INDEX(codetwolang,MATCH(Qualifikation!U132,libtwolang,0)),Qualifikation!U132)))</f>
        <v/>
      </c>
      <c r="P122" s="56" t="str">
        <f>IF(OR(A122="",ISBLANK(Qualifikation!V132)),"",Qualifikation!V132)</f>
        <v/>
      </c>
    </row>
    <row r="123" spans="1:16" x14ac:dyDescent="0.2">
      <c r="A123" s="26" t="str">
        <f>IF(Qualifikation!$A133&lt;&gt;"",IF(Qualifikation!C133&lt;&gt;"",IF(Qualifikation!C133="LOC.ID",CONCATENATE("LOC.",Qualifikation!AG$12),Qualifikation!C133),""),"")</f>
        <v/>
      </c>
      <c r="B123" s="57" t="str">
        <f>IF(A123&lt;&gt;"",Qualifikation!J133,"")</f>
        <v/>
      </c>
      <c r="C123" s="26" t="str">
        <f>IF(A123&lt;&gt;"",IF(Qualifikation!E133=TRUE,INDEX(codesex,MATCH(Qualifikation!D133,libsex,0)),Qualifikation!D133),"")</f>
        <v/>
      </c>
      <c r="D123" s="112" t="str">
        <f>IF(OR(A123="",ISBLANK(Qualifikation!F133)),"",Qualifikation!F133)</f>
        <v/>
      </c>
      <c r="E123" s="26" t="str">
        <f>IF(A123&lt;&gt;"",IF(Qualifikation!I133=TRUE,IF(INDEX(codegem,MATCH(Qualifikation!H133,libgem,0))&lt;8000,INDEX(codegem,MATCH(Qualifikation!H133,libgem,0)),""),Qualifikation!H133),"")</f>
        <v/>
      </c>
      <c r="F123" s="26" t="str">
        <f>IF(A123&lt;&gt;"",IF(Qualifikation!I133=TRUE,INDEX(codegemhist,MATCH(Qualifikation!H133,libgem,0)),""),"")</f>
        <v/>
      </c>
      <c r="G123" s="26" t="str">
        <f>IF(A123&lt;&gt;"",IF(Qualifikation!I133=TRUE,IF(INDEX(codegem,MATCH(Qualifikation!H133,libgem,0))&gt;=8000,INDEX(codegem,MATCH(Qualifikation!H133,libgem,0)),""),Qualifikation!H133),"")</f>
        <v/>
      </c>
      <c r="H123" s="26" t="str">
        <f>IF(A123&lt;&gt;"",IF(Qualifikation!Y133=TRUE,INDEX(libcatidinst,MATCH(Qualifikation!P133,libinst,0)),""),"")</f>
        <v/>
      </c>
      <c r="I123" s="26" t="str">
        <f>IF(OR(A123="",ISBLANK(Qualifikation!P133)),"",IF(Qualifikation!Y133=TRUE,INDEX(codeinst,MATCH(Qualifikation!P133,libinst,0)),Qualifikation!P133))</f>
        <v/>
      </c>
      <c r="J123" s="26" t="str">
        <f>IF(OR(A123="",ISBLANK(Qualifikation!Q133)),"",IF(Qualifikation!Z133=TRUE,INDEX(codetform,MATCH(Qualifikation!Q133,libtform,0)),Qualifikation!Q133))</f>
        <v/>
      </c>
      <c r="K123" s="26" t="str">
        <f t="shared" si="1"/>
        <v/>
      </c>
      <c r="L123" s="112" t="str">
        <f>IF(OR(A123="",ISBLANK(Qualifikation!R133)),"",Qualifikation!R133)</f>
        <v/>
      </c>
      <c r="M123" s="56" t="str">
        <f>IF(OR(A123="",ISBLANK(Qualifikation!S133)),"",Qualifikation!S133)</f>
        <v/>
      </c>
      <c r="N123" s="56" t="str">
        <f>IF(OR(A123="",ISBLANK(Qualifikation!T133)),"",IF(Qualifikation!AC133=TRUE,INDEX(coderesult,MATCH(Qualifikation!T133,libresult,0)),Qualifikation!T133))</f>
        <v/>
      </c>
      <c r="O123" s="56" t="str">
        <f>IF(OR(A123="",ISBLANK(Qualifikation!U133),Qualifikation!U133="-"),"",IF(ISNA(MATCH(Qualifikation!U133,libtwolang,0)),Qualifikation!U133,IF(Qualifikation!AC133=TRUE,INDEX(codetwolang,MATCH(Qualifikation!U133,libtwolang,0)),Qualifikation!U133)))</f>
        <v/>
      </c>
      <c r="P123" s="56" t="str">
        <f>IF(OR(A123="",ISBLANK(Qualifikation!V133)),"",Qualifikation!V133)</f>
        <v/>
      </c>
    </row>
    <row r="124" spans="1:16" x14ac:dyDescent="0.2">
      <c r="A124" s="26" t="str">
        <f>IF(Qualifikation!$A134&lt;&gt;"",IF(Qualifikation!C134&lt;&gt;"",IF(Qualifikation!C134="LOC.ID",CONCATENATE("LOC.",Qualifikation!AG$12),Qualifikation!C134),""),"")</f>
        <v/>
      </c>
      <c r="B124" s="57" t="str">
        <f>IF(A124&lt;&gt;"",Qualifikation!J134,"")</f>
        <v/>
      </c>
      <c r="C124" s="26" t="str">
        <f>IF(A124&lt;&gt;"",IF(Qualifikation!E134=TRUE,INDEX(codesex,MATCH(Qualifikation!D134,libsex,0)),Qualifikation!D134),"")</f>
        <v/>
      </c>
      <c r="D124" s="112" t="str">
        <f>IF(OR(A124="",ISBLANK(Qualifikation!F134)),"",Qualifikation!F134)</f>
        <v/>
      </c>
      <c r="E124" s="26" t="str">
        <f>IF(A124&lt;&gt;"",IF(Qualifikation!I134=TRUE,IF(INDEX(codegem,MATCH(Qualifikation!H134,libgem,0))&lt;8000,INDEX(codegem,MATCH(Qualifikation!H134,libgem,0)),""),Qualifikation!H134),"")</f>
        <v/>
      </c>
      <c r="F124" s="26" t="str">
        <f>IF(A124&lt;&gt;"",IF(Qualifikation!I134=TRUE,INDEX(codegemhist,MATCH(Qualifikation!H134,libgem,0)),""),"")</f>
        <v/>
      </c>
      <c r="G124" s="26" t="str">
        <f>IF(A124&lt;&gt;"",IF(Qualifikation!I134=TRUE,IF(INDEX(codegem,MATCH(Qualifikation!H134,libgem,0))&gt;=8000,INDEX(codegem,MATCH(Qualifikation!H134,libgem,0)),""),Qualifikation!H134),"")</f>
        <v/>
      </c>
      <c r="H124" s="26" t="str">
        <f>IF(A124&lt;&gt;"",IF(Qualifikation!Y134=TRUE,INDEX(libcatidinst,MATCH(Qualifikation!P134,libinst,0)),""),"")</f>
        <v/>
      </c>
      <c r="I124" s="26" t="str">
        <f>IF(OR(A124="",ISBLANK(Qualifikation!P134)),"",IF(Qualifikation!Y134=TRUE,INDEX(codeinst,MATCH(Qualifikation!P134,libinst,0)),Qualifikation!P134))</f>
        <v/>
      </c>
      <c r="J124" s="26" t="str">
        <f>IF(OR(A124="",ISBLANK(Qualifikation!Q134)),"",IF(Qualifikation!Z134=TRUE,INDEX(codetform,MATCH(Qualifikation!Q134,libtform,0)),Qualifikation!Q134))</f>
        <v/>
      </c>
      <c r="K124" s="26" t="str">
        <f t="shared" si="1"/>
        <v/>
      </c>
      <c r="L124" s="112" t="str">
        <f>IF(OR(A124="",ISBLANK(Qualifikation!R134)),"",Qualifikation!R134)</f>
        <v/>
      </c>
      <c r="M124" s="56" t="str">
        <f>IF(OR(A124="",ISBLANK(Qualifikation!S134)),"",Qualifikation!S134)</f>
        <v/>
      </c>
      <c r="N124" s="56" t="str">
        <f>IF(OR(A124="",ISBLANK(Qualifikation!T134)),"",IF(Qualifikation!AC134=TRUE,INDEX(coderesult,MATCH(Qualifikation!T134,libresult,0)),Qualifikation!T134))</f>
        <v/>
      </c>
      <c r="O124" s="56" t="str">
        <f>IF(OR(A124="",ISBLANK(Qualifikation!U134),Qualifikation!U134="-"),"",IF(ISNA(MATCH(Qualifikation!U134,libtwolang,0)),Qualifikation!U134,IF(Qualifikation!AC134=TRUE,INDEX(codetwolang,MATCH(Qualifikation!U134,libtwolang,0)),Qualifikation!U134)))</f>
        <v/>
      </c>
      <c r="P124" s="56" t="str">
        <f>IF(OR(A124="",ISBLANK(Qualifikation!V134)),"",Qualifikation!V134)</f>
        <v/>
      </c>
    </row>
    <row r="125" spans="1:16" x14ac:dyDescent="0.2">
      <c r="A125" s="26" t="str">
        <f>IF(Qualifikation!$A135&lt;&gt;"",IF(Qualifikation!C135&lt;&gt;"",IF(Qualifikation!C135="LOC.ID",CONCATENATE("LOC.",Qualifikation!AG$12),Qualifikation!C135),""),"")</f>
        <v/>
      </c>
      <c r="B125" s="57" t="str">
        <f>IF(A125&lt;&gt;"",Qualifikation!J135,"")</f>
        <v/>
      </c>
      <c r="C125" s="26" t="str">
        <f>IF(A125&lt;&gt;"",IF(Qualifikation!E135=TRUE,INDEX(codesex,MATCH(Qualifikation!D135,libsex,0)),Qualifikation!D135),"")</f>
        <v/>
      </c>
      <c r="D125" s="112" t="str">
        <f>IF(OR(A125="",ISBLANK(Qualifikation!F135)),"",Qualifikation!F135)</f>
        <v/>
      </c>
      <c r="E125" s="26" t="str">
        <f>IF(A125&lt;&gt;"",IF(Qualifikation!I135=TRUE,IF(INDEX(codegem,MATCH(Qualifikation!H135,libgem,0))&lt;8000,INDEX(codegem,MATCH(Qualifikation!H135,libgem,0)),""),Qualifikation!H135),"")</f>
        <v/>
      </c>
      <c r="F125" s="26" t="str">
        <f>IF(A125&lt;&gt;"",IF(Qualifikation!I135=TRUE,INDEX(codegemhist,MATCH(Qualifikation!H135,libgem,0)),""),"")</f>
        <v/>
      </c>
      <c r="G125" s="26" t="str">
        <f>IF(A125&lt;&gt;"",IF(Qualifikation!I135=TRUE,IF(INDEX(codegem,MATCH(Qualifikation!H135,libgem,0))&gt;=8000,INDEX(codegem,MATCH(Qualifikation!H135,libgem,0)),""),Qualifikation!H135),"")</f>
        <v/>
      </c>
      <c r="H125" s="26" t="str">
        <f>IF(A125&lt;&gt;"",IF(Qualifikation!Y135=TRUE,INDEX(libcatidinst,MATCH(Qualifikation!P135,libinst,0)),""),"")</f>
        <v/>
      </c>
      <c r="I125" s="26" t="str">
        <f>IF(OR(A125="",ISBLANK(Qualifikation!P135)),"",IF(Qualifikation!Y135=TRUE,INDEX(codeinst,MATCH(Qualifikation!P135,libinst,0)),Qualifikation!P135))</f>
        <v/>
      </c>
      <c r="J125" s="26" t="str">
        <f>IF(OR(A125="",ISBLANK(Qualifikation!Q135)),"",IF(Qualifikation!Z135=TRUE,INDEX(codetform,MATCH(Qualifikation!Q135,libtform,0)),Qualifikation!Q135))</f>
        <v/>
      </c>
      <c r="K125" s="26" t="str">
        <f t="shared" si="1"/>
        <v/>
      </c>
      <c r="L125" s="112" t="str">
        <f>IF(OR(A125="",ISBLANK(Qualifikation!R135)),"",Qualifikation!R135)</f>
        <v/>
      </c>
      <c r="M125" s="56" t="str">
        <f>IF(OR(A125="",ISBLANK(Qualifikation!S135)),"",Qualifikation!S135)</f>
        <v/>
      </c>
      <c r="N125" s="56" t="str">
        <f>IF(OR(A125="",ISBLANK(Qualifikation!T135)),"",IF(Qualifikation!AC135=TRUE,INDEX(coderesult,MATCH(Qualifikation!T135,libresult,0)),Qualifikation!T135))</f>
        <v/>
      </c>
      <c r="O125" s="56" t="str">
        <f>IF(OR(A125="",ISBLANK(Qualifikation!U135),Qualifikation!U135="-"),"",IF(ISNA(MATCH(Qualifikation!U135,libtwolang,0)),Qualifikation!U135,IF(Qualifikation!AC135=TRUE,INDEX(codetwolang,MATCH(Qualifikation!U135,libtwolang,0)),Qualifikation!U135)))</f>
        <v/>
      </c>
      <c r="P125" s="56" t="str">
        <f>IF(OR(A125="",ISBLANK(Qualifikation!V135)),"",Qualifikation!V135)</f>
        <v/>
      </c>
    </row>
    <row r="126" spans="1:16" x14ac:dyDescent="0.2">
      <c r="A126" s="26" t="str">
        <f>IF(Qualifikation!$A136&lt;&gt;"",IF(Qualifikation!C136&lt;&gt;"",IF(Qualifikation!C136="LOC.ID",CONCATENATE("LOC.",Qualifikation!AG$12),Qualifikation!C136),""),"")</f>
        <v/>
      </c>
      <c r="B126" s="57" t="str">
        <f>IF(A126&lt;&gt;"",Qualifikation!J136,"")</f>
        <v/>
      </c>
      <c r="C126" s="26" t="str">
        <f>IF(A126&lt;&gt;"",IF(Qualifikation!E136=TRUE,INDEX(codesex,MATCH(Qualifikation!D136,libsex,0)),Qualifikation!D136),"")</f>
        <v/>
      </c>
      <c r="D126" s="112" t="str">
        <f>IF(OR(A126="",ISBLANK(Qualifikation!F136)),"",Qualifikation!F136)</f>
        <v/>
      </c>
      <c r="E126" s="26" t="str">
        <f>IF(A126&lt;&gt;"",IF(Qualifikation!I136=TRUE,IF(INDEX(codegem,MATCH(Qualifikation!H136,libgem,0))&lt;8000,INDEX(codegem,MATCH(Qualifikation!H136,libgem,0)),""),Qualifikation!H136),"")</f>
        <v/>
      </c>
      <c r="F126" s="26" t="str">
        <f>IF(A126&lt;&gt;"",IF(Qualifikation!I136=TRUE,INDEX(codegemhist,MATCH(Qualifikation!H136,libgem,0)),""),"")</f>
        <v/>
      </c>
      <c r="G126" s="26" t="str">
        <f>IF(A126&lt;&gt;"",IF(Qualifikation!I136=TRUE,IF(INDEX(codegem,MATCH(Qualifikation!H136,libgem,0))&gt;=8000,INDEX(codegem,MATCH(Qualifikation!H136,libgem,0)),""),Qualifikation!H136),"")</f>
        <v/>
      </c>
      <c r="H126" s="26" t="str">
        <f>IF(A126&lt;&gt;"",IF(Qualifikation!Y136=TRUE,INDEX(libcatidinst,MATCH(Qualifikation!P136,libinst,0)),""),"")</f>
        <v/>
      </c>
      <c r="I126" s="26" t="str">
        <f>IF(OR(A126="",ISBLANK(Qualifikation!P136)),"",IF(Qualifikation!Y136=TRUE,INDEX(codeinst,MATCH(Qualifikation!P136,libinst,0)),Qualifikation!P136))</f>
        <v/>
      </c>
      <c r="J126" s="26" t="str">
        <f>IF(OR(A126="",ISBLANK(Qualifikation!Q136)),"",IF(Qualifikation!Z136=TRUE,INDEX(codetform,MATCH(Qualifikation!Q136,libtform,0)),Qualifikation!Q136))</f>
        <v/>
      </c>
      <c r="K126" s="26" t="str">
        <f t="shared" si="1"/>
        <v/>
      </c>
      <c r="L126" s="112" t="str">
        <f>IF(OR(A126="",ISBLANK(Qualifikation!R136)),"",Qualifikation!R136)</f>
        <v/>
      </c>
      <c r="M126" s="56" t="str">
        <f>IF(OR(A126="",ISBLANK(Qualifikation!S136)),"",Qualifikation!S136)</f>
        <v/>
      </c>
      <c r="N126" s="56" t="str">
        <f>IF(OR(A126="",ISBLANK(Qualifikation!T136)),"",IF(Qualifikation!AC136=TRUE,INDEX(coderesult,MATCH(Qualifikation!T136,libresult,0)),Qualifikation!T136))</f>
        <v/>
      </c>
      <c r="O126" s="56" t="str">
        <f>IF(OR(A126="",ISBLANK(Qualifikation!U136),Qualifikation!U136="-"),"",IF(ISNA(MATCH(Qualifikation!U136,libtwolang,0)),Qualifikation!U136,IF(Qualifikation!AC136=TRUE,INDEX(codetwolang,MATCH(Qualifikation!U136,libtwolang,0)),Qualifikation!U136)))</f>
        <v/>
      </c>
      <c r="P126" s="56" t="str">
        <f>IF(OR(A126="",ISBLANK(Qualifikation!V136)),"",Qualifikation!V136)</f>
        <v/>
      </c>
    </row>
    <row r="127" spans="1:16" x14ac:dyDescent="0.2">
      <c r="A127" s="26" t="str">
        <f>IF(Qualifikation!$A137&lt;&gt;"",IF(Qualifikation!C137&lt;&gt;"",IF(Qualifikation!C137="LOC.ID",CONCATENATE("LOC.",Qualifikation!AG$12),Qualifikation!C137),""),"")</f>
        <v/>
      </c>
      <c r="B127" s="57" t="str">
        <f>IF(A127&lt;&gt;"",Qualifikation!J137,"")</f>
        <v/>
      </c>
      <c r="C127" s="26" t="str">
        <f>IF(A127&lt;&gt;"",IF(Qualifikation!E137=TRUE,INDEX(codesex,MATCH(Qualifikation!D137,libsex,0)),Qualifikation!D137),"")</f>
        <v/>
      </c>
      <c r="D127" s="112" t="str">
        <f>IF(OR(A127="",ISBLANK(Qualifikation!F137)),"",Qualifikation!F137)</f>
        <v/>
      </c>
      <c r="E127" s="26" t="str">
        <f>IF(A127&lt;&gt;"",IF(Qualifikation!I137=TRUE,IF(INDEX(codegem,MATCH(Qualifikation!H137,libgem,0))&lt;8000,INDEX(codegem,MATCH(Qualifikation!H137,libgem,0)),""),Qualifikation!H137),"")</f>
        <v/>
      </c>
      <c r="F127" s="26" t="str">
        <f>IF(A127&lt;&gt;"",IF(Qualifikation!I137=TRUE,INDEX(codegemhist,MATCH(Qualifikation!H137,libgem,0)),""),"")</f>
        <v/>
      </c>
      <c r="G127" s="26" t="str">
        <f>IF(A127&lt;&gt;"",IF(Qualifikation!I137=TRUE,IF(INDEX(codegem,MATCH(Qualifikation!H137,libgem,0))&gt;=8000,INDEX(codegem,MATCH(Qualifikation!H137,libgem,0)),""),Qualifikation!H137),"")</f>
        <v/>
      </c>
      <c r="H127" s="26" t="str">
        <f>IF(A127&lt;&gt;"",IF(Qualifikation!Y137=TRUE,INDEX(libcatidinst,MATCH(Qualifikation!P137,libinst,0)),""),"")</f>
        <v/>
      </c>
      <c r="I127" s="26" t="str">
        <f>IF(OR(A127="",ISBLANK(Qualifikation!P137)),"",IF(Qualifikation!Y137=TRUE,INDEX(codeinst,MATCH(Qualifikation!P137,libinst,0)),Qualifikation!P137))</f>
        <v/>
      </c>
      <c r="J127" s="26" t="str">
        <f>IF(OR(A127="",ISBLANK(Qualifikation!Q137)),"",IF(Qualifikation!Z137=TRUE,INDEX(codetform,MATCH(Qualifikation!Q137,libtform,0)),Qualifikation!Q137))</f>
        <v/>
      </c>
      <c r="K127" s="26" t="str">
        <f t="shared" si="1"/>
        <v/>
      </c>
      <c r="L127" s="112" t="str">
        <f>IF(OR(A127="",ISBLANK(Qualifikation!R137)),"",Qualifikation!R137)</f>
        <v/>
      </c>
      <c r="M127" s="56" t="str">
        <f>IF(OR(A127="",ISBLANK(Qualifikation!S137)),"",Qualifikation!S137)</f>
        <v/>
      </c>
      <c r="N127" s="56" t="str">
        <f>IF(OR(A127="",ISBLANK(Qualifikation!T137)),"",IF(Qualifikation!AC137=TRUE,INDEX(coderesult,MATCH(Qualifikation!T137,libresult,0)),Qualifikation!T137))</f>
        <v/>
      </c>
      <c r="O127" s="56" t="str">
        <f>IF(OR(A127="",ISBLANK(Qualifikation!U137),Qualifikation!U137="-"),"",IF(ISNA(MATCH(Qualifikation!U137,libtwolang,0)),Qualifikation!U137,IF(Qualifikation!AC137=TRUE,INDEX(codetwolang,MATCH(Qualifikation!U137,libtwolang,0)),Qualifikation!U137)))</f>
        <v/>
      </c>
      <c r="P127" s="56" t="str">
        <f>IF(OR(A127="",ISBLANK(Qualifikation!V137)),"",Qualifikation!V137)</f>
        <v/>
      </c>
    </row>
    <row r="128" spans="1:16" x14ac:dyDescent="0.2">
      <c r="A128" s="26" t="str">
        <f>IF(Qualifikation!$A138&lt;&gt;"",IF(Qualifikation!C138&lt;&gt;"",IF(Qualifikation!C138="LOC.ID",CONCATENATE("LOC.",Qualifikation!AG$12),Qualifikation!C138),""),"")</f>
        <v/>
      </c>
      <c r="B128" s="57" t="str">
        <f>IF(A128&lt;&gt;"",Qualifikation!J138,"")</f>
        <v/>
      </c>
      <c r="C128" s="26" t="str">
        <f>IF(A128&lt;&gt;"",IF(Qualifikation!E138=TRUE,INDEX(codesex,MATCH(Qualifikation!D138,libsex,0)),Qualifikation!D138),"")</f>
        <v/>
      </c>
      <c r="D128" s="112" t="str">
        <f>IF(OR(A128="",ISBLANK(Qualifikation!F138)),"",Qualifikation!F138)</f>
        <v/>
      </c>
      <c r="E128" s="26" t="str">
        <f>IF(A128&lt;&gt;"",IF(Qualifikation!I138=TRUE,IF(INDEX(codegem,MATCH(Qualifikation!H138,libgem,0))&lt;8000,INDEX(codegem,MATCH(Qualifikation!H138,libgem,0)),""),Qualifikation!H138),"")</f>
        <v/>
      </c>
      <c r="F128" s="26" t="str">
        <f>IF(A128&lt;&gt;"",IF(Qualifikation!I138=TRUE,INDEX(codegemhist,MATCH(Qualifikation!H138,libgem,0)),""),"")</f>
        <v/>
      </c>
      <c r="G128" s="26" t="str">
        <f>IF(A128&lt;&gt;"",IF(Qualifikation!I138=TRUE,IF(INDEX(codegem,MATCH(Qualifikation!H138,libgem,0))&gt;=8000,INDEX(codegem,MATCH(Qualifikation!H138,libgem,0)),""),Qualifikation!H138),"")</f>
        <v/>
      </c>
      <c r="H128" s="26" t="str">
        <f>IF(A128&lt;&gt;"",IF(Qualifikation!Y138=TRUE,INDEX(libcatidinst,MATCH(Qualifikation!P138,libinst,0)),""),"")</f>
        <v/>
      </c>
      <c r="I128" s="26" t="str">
        <f>IF(OR(A128="",ISBLANK(Qualifikation!P138)),"",IF(Qualifikation!Y138=TRUE,INDEX(codeinst,MATCH(Qualifikation!P138,libinst,0)),Qualifikation!P138))</f>
        <v/>
      </c>
      <c r="J128" s="26" t="str">
        <f>IF(OR(A128="",ISBLANK(Qualifikation!Q138)),"",IF(Qualifikation!Z138=TRUE,INDEX(codetform,MATCH(Qualifikation!Q138,libtform,0)),Qualifikation!Q138))</f>
        <v/>
      </c>
      <c r="K128" s="26" t="str">
        <f t="shared" si="1"/>
        <v/>
      </c>
      <c r="L128" s="112" t="str">
        <f>IF(OR(A128="",ISBLANK(Qualifikation!R138)),"",Qualifikation!R138)</f>
        <v/>
      </c>
      <c r="M128" s="56" t="str">
        <f>IF(OR(A128="",ISBLANK(Qualifikation!S138)),"",Qualifikation!S138)</f>
        <v/>
      </c>
      <c r="N128" s="56" t="str">
        <f>IF(OR(A128="",ISBLANK(Qualifikation!T138)),"",IF(Qualifikation!AC138=TRUE,INDEX(coderesult,MATCH(Qualifikation!T138,libresult,0)),Qualifikation!T138))</f>
        <v/>
      </c>
      <c r="O128" s="56" t="str">
        <f>IF(OR(A128="",ISBLANK(Qualifikation!U138),Qualifikation!U138="-"),"",IF(ISNA(MATCH(Qualifikation!U138,libtwolang,0)),Qualifikation!U138,IF(Qualifikation!AC138=TRUE,INDEX(codetwolang,MATCH(Qualifikation!U138,libtwolang,0)),Qualifikation!U138)))</f>
        <v/>
      </c>
      <c r="P128" s="56" t="str">
        <f>IF(OR(A128="",ISBLANK(Qualifikation!V138)),"",Qualifikation!V138)</f>
        <v/>
      </c>
    </row>
    <row r="129" spans="1:16" x14ac:dyDescent="0.2">
      <c r="A129" s="26" t="str">
        <f>IF(Qualifikation!$A139&lt;&gt;"",IF(Qualifikation!C139&lt;&gt;"",IF(Qualifikation!C139="LOC.ID",CONCATENATE("LOC.",Qualifikation!AG$12),Qualifikation!C139),""),"")</f>
        <v/>
      </c>
      <c r="B129" s="57" t="str">
        <f>IF(A129&lt;&gt;"",Qualifikation!J139,"")</f>
        <v/>
      </c>
      <c r="C129" s="26" t="str">
        <f>IF(A129&lt;&gt;"",IF(Qualifikation!E139=TRUE,INDEX(codesex,MATCH(Qualifikation!D139,libsex,0)),Qualifikation!D139),"")</f>
        <v/>
      </c>
      <c r="D129" s="112" t="str">
        <f>IF(OR(A129="",ISBLANK(Qualifikation!F139)),"",Qualifikation!F139)</f>
        <v/>
      </c>
      <c r="E129" s="26" t="str">
        <f>IF(A129&lt;&gt;"",IF(Qualifikation!I139=TRUE,IF(INDEX(codegem,MATCH(Qualifikation!H139,libgem,0))&lt;8000,INDEX(codegem,MATCH(Qualifikation!H139,libgem,0)),""),Qualifikation!H139),"")</f>
        <v/>
      </c>
      <c r="F129" s="26" t="str">
        <f>IF(A129&lt;&gt;"",IF(Qualifikation!I139=TRUE,INDEX(codegemhist,MATCH(Qualifikation!H139,libgem,0)),""),"")</f>
        <v/>
      </c>
      <c r="G129" s="26" t="str">
        <f>IF(A129&lt;&gt;"",IF(Qualifikation!I139=TRUE,IF(INDEX(codegem,MATCH(Qualifikation!H139,libgem,0))&gt;=8000,INDEX(codegem,MATCH(Qualifikation!H139,libgem,0)),""),Qualifikation!H139),"")</f>
        <v/>
      </c>
      <c r="H129" s="26" t="str">
        <f>IF(A129&lt;&gt;"",IF(Qualifikation!Y139=TRUE,INDEX(libcatidinst,MATCH(Qualifikation!P139,libinst,0)),""),"")</f>
        <v/>
      </c>
      <c r="I129" s="26" t="str">
        <f>IF(OR(A129="",ISBLANK(Qualifikation!P139)),"",IF(Qualifikation!Y139=TRUE,INDEX(codeinst,MATCH(Qualifikation!P139,libinst,0)),Qualifikation!P139))</f>
        <v/>
      </c>
      <c r="J129" s="26" t="str">
        <f>IF(OR(A129="",ISBLANK(Qualifikation!Q139)),"",IF(Qualifikation!Z139=TRUE,INDEX(codetform,MATCH(Qualifikation!Q139,libtform,0)),Qualifikation!Q139))</f>
        <v/>
      </c>
      <c r="K129" s="26" t="str">
        <f t="shared" si="1"/>
        <v/>
      </c>
      <c r="L129" s="112" t="str">
        <f>IF(OR(A129="",ISBLANK(Qualifikation!R139)),"",Qualifikation!R139)</f>
        <v/>
      </c>
      <c r="M129" s="56" t="str">
        <f>IF(OR(A129="",ISBLANK(Qualifikation!S139)),"",Qualifikation!S139)</f>
        <v/>
      </c>
      <c r="N129" s="56" t="str">
        <f>IF(OR(A129="",ISBLANK(Qualifikation!T139)),"",IF(Qualifikation!AC139=TRUE,INDEX(coderesult,MATCH(Qualifikation!T139,libresult,0)),Qualifikation!T139))</f>
        <v/>
      </c>
      <c r="O129" s="56" t="str">
        <f>IF(OR(A129="",ISBLANK(Qualifikation!U139),Qualifikation!U139="-"),"",IF(ISNA(MATCH(Qualifikation!U139,libtwolang,0)),Qualifikation!U139,IF(Qualifikation!AC139=TRUE,INDEX(codetwolang,MATCH(Qualifikation!U139,libtwolang,0)),Qualifikation!U139)))</f>
        <v/>
      </c>
      <c r="P129" s="56" t="str">
        <f>IF(OR(A129="",ISBLANK(Qualifikation!V139)),"",Qualifikation!V139)</f>
        <v/>
      </c>
    </row>
    <row r="130" spans="1:16" x14ac:dyDescent="0.2">
      <c r="A130" s="26" t="str">
        <f>IF(Qualifikation!$A140&lt;&gt;"",IF(Qualifikation!C140&lt;&gt;"",IF(Qualifikation!C140="LOC.ID",CONCATENATE("LOC.",Qualifikation!AG$12),Qualifikation!C140),""),"")</f>
        <v/>
      </c>
      <c r="B130" s="57" t="str">
        <f>IF(A130&lt;&gt;"",Qualifikation!J140,"")</f>
        <v/>
      </c>
      <c r="C130" s="26" t="str">
        <f>IF(A130&lt;&gt;"",IF(Qualifikation!E140=TRUE,INDEX(codesex,MATCH(Qualifikation!D140,libsex,0)),Qualifikation!D140),"")</f>
        <v/>
      </c>
      <c r="D130" s="112" t="str">
        <f>IF(OR(A130="",ISBLANK(Qualifikation!F140)),"",Qualifikation!F140)</f>
        <v/>
      </c>
      <c r="E130" s="26" t="str">
        <f>IF(A130&lt;&gt;"",IF(Qualifikation!I140=TRUE,IF(INDEX(codegem,MATCH(Qualifikation!H140,libgem,0))&lt;8000,INDEX(codegem,MATCH(Qualifikation!H140,libgem,0)),""),Qualifikation!H140),"")</f>
        <v/>
      </c>
      <c r="F130" s="26" t="str">
        <f>IF(A130&lt;&gt;"",IF(Qualifikation!I140=TRUE,INDEX(codegemhist,MATCH(Qualifikation!H140,libgem,0)),""),"")</f>
        <v/>
      </c>
      <c r="G130" s="26" t="str">
        <f>IF(A130&lt;&gt;"",IF(Qualifikation!I140=TRUE,IF(INDEX(codegem,MATCH(Qualifikation!H140,libgem,0))&gt;=8000,INDEX(codegem,MATCH(Qualifikation!H140,libgem,0)),""),Qualifikation!H140),"")</f>
        <v/>
      </c>
      <c r="H130" s="26" t="str">
        <f>IF(A130&lt;&gt;"",IF(Qualifikation!Y140=TRUE,INDEX(libcatidinst,MATCH(Qualifikation!P140,libinst,0)),""),"")</f>
        <v/>
      </c>
      <c r="I130" s="26" t="str">
        <f>IF(OR(A130="",ISBLANK(Qualifikation!P140)),"",IF(Qualifikation!Y140=TRUE,INDEX(codeinst,MATCH(Qualifikation!P140,libinst,0)),Qualifikation!P140))</f>
        <v/>
      </c>
      <c r="J130" s="26" t="str">
        <f>IF(OR(A130="",ISBLANK(Qualifikation!Q140)),"",IF(Qualifikation!Z140=TRUE,INDEX(codetform,MATCH(Qualifikation!Q140,libtform,0)),Qualifikation!Q140))</f>
        <v/>
      </c>
      <c r="K130" s="26" t="str">
        <f t="shared" si="1"/>
        <v/>
      </c>
      <c r="L130" s="112" t="str">
        <f>IF(OR(A130="",ISBLANK(Qualifikation!R140)),"",Qualifikation!R140)</f>
        <v/>
      </c>
      <c r="M130" s="56" t="str">
        <f>IF(OR(A130="",ISBLANK(Qualifikation!S140)),"",Qualifikation!S140)</f>
        <v/>
      </c>
      <c r="N130" s="56" t="str">
        <f>IF(OR(A130="",ISBLANK(Qualifikation!T140)),"",IF(Qualifikation!AC140=TRUE,INDEX(coderesult,MATCH(Qualifikation!T140,libresult,0)),Qualifikation!T140))</f>
        <v/>
      </c>
      <c r="O130" s="56" t="str">
        <f>IF(OR(A130="",ISBLANK(Qualifikation!U140),Qualifikation!U140="-"),"",IF(ISNA(MATCH(Qualifikation!U140,libtwolang,0)),Qualifikation!U140,IF(Qualifikation!AC140=TRUE,INDEX(codetwolang,MATCH(Qualifikation!U140,libtwolang,0)),Qualifikation!U140)))</f>
        <v/>
      </c>
      <c r="P130" s="56" t="str">
        <f>IF(OR(A130="",ISBLANK(Qualifikation!V140)),"",Qualifikation!V140)</f>
        <v/>
      </c>
    </row>
    <row r="131" spans="1:16" x14ac:dyDescent="0.2">
      <c r="A131" s="26" t="str">
        <f>IF(Qualifikation!$A141&lt;&gt;"",IF(Qualifikation!C141&lt;&gt;"",IF(Qualifikation!C141="LOC.ID",CONCATENATE("LOC.",Qualifikation!AG$12),Qualifikation!C141),""),"")</f>
        <v/>
      </c>
      <c r="B131" s="57" t="str">
        <f>IF(A131&lt;&gt;"",Qualifikation!J141,"")</f>
        <v/>
      </c>
      <c r="C131" s="26" t="str">
        <f>IF(A131&lt;&gt;"",IF(Qualifikation!E141=TRUE,INDEX(codesex,MATCH(Qualifikation!D141,libsex,0)),Qualifikation!D141),"")</f>
        <v/>
      </c>
      <c r="D131" s="112" t="str">
        <f>IF(OR(A131="",ISBLANK(Qualifikation!F141)),"",Qualifikation!F141)</f>
        <v/>
      </c>
      <c r="E131" s="26" t="str">
        <f>IF(A131&lt;&gt;"",IF(Qualifikation!I141=TRUE,IF(INDEX(codegem,MATCH(Qualifikation!H141,libgem,0))&lt;8000,INDEX(codegem,MATCH(Qualifikation!H141,libgem,0)),""),Qualifikation!H141),"")</f>
        <v/>
      </c>
      <c r="F131" s="26" t="str">
        <f>IF(A131&lt;&gt;"",IF(Qualifikation!I141=TRUE,INDEX(codegemhist,MATCH(Qualifikation!H141,libgem,0)),""),"")</f>
        <v/>
      </c>
      <c r="G131" s="26" t="str">
        <f>IF(A131&lt;&gt;"",IF(Qualifikation!I141=TRUE,IF(INDEX(codegem,MATCH(Qualifikation!H141,libgem,0))&gt;=8000,INDEX(codegem,MATCH(Qualifikation!H141,libgem,0)),""),Qualifikation!H141),"")</f>
        <v/>
      </c>
      <c r="H131" s="26" t="str">
        <f>IF(A131&lt;&gt;"",IF(Qualifikation!Y141=TRUE,INDEX(libcatidinst,MATCH(Qualifikation!P141,libinst,0)),""),"")</f>
        <v/>
      </c>
      <c r="I131" s="26" t="str">
        <f>IF(OR(A131="",ISBLANK(Qualifikation!P141)),"",IF(Qualifikation!Y141=TRUE,INDEX(codeinst,MATCH(Qualifikation!P141,libinst,0)),Qualifikation!P141))</f>
        <v/>
      </c>
      <c r="J131" s="26" t="str">
        <f>IF(OR(A131="",ISBLANK(Qualifikation!Q141)),"",IF(Qualifikation!Z141=TRUE,INDEX(codetform,MATCH(Qualifikation!Q141,libtform,0)),Qualifikation!Q141))</f>
        <v/>
      </c>
      <c r="K131" s="26" t="str">
        <f t="shared" ref="K131:K194" si="2">IF(A131="","",2)</f>
        <v/>
      </c>
      <c r="L131" s="112" t="str">
        <f>IF(OR(A131="",ISBLANK(Qualifikation!R141)),"",Qualifikation!R141)</f>
        <v/>
      </c>
      <c r="M131" s="56" t="str">
        <f>IF(OR(A131="",ISBLANK(Qualifikation!S141)),"",Qualifikation!S141)</f>
        <v/>
      </c>
      <c r="N131" s="56" t="str">
        <f>IF(OR(A131="",ISBLANK(Qualifikation!T141)),"",IF(Qualifikation!AC141=TRUE,INDEX(coderesult,MATCH(Qualifikation!T141,libresult,0)),Qualifikation!T141))</f>
        <v/>
      </c>
      <c r="O131" s="56" t="str">
        <f>IF(OR(A131="",ISBLANK(Qualifikation!U141),Qualifikation!U141="-"),"",IF(ISNA(MATCH(Qualifikation!U141,libtwolang,0)),Qualifikation!U141,IF(Qualifikation!AC141=TRUE,INDEX(codetwolang,MATCH(Qualifikation!U141,libtwolang,0)),Qualifikation!U141)))</f>
        <v/>
      </c>
      <c r="P131" s="56" t="str">
        <f>IF(OR(A131="",ISBLANK(Qualifikation!V141)),"",Qualifikation!V141)</f>
        <v/>
      </c>
    </row>
    <row r="132" spans="1:16" x14ac:dyDescent="0.2">
      <c r="A132" s="26" t="str">
        <f>IF(Qualifikation!$A142&lt;&gt;"",IF(Qualifikation!C142&lt;&gt;"",IF(Qualifikation!C142="LOC.ID",CONCATENATE("LOC.",Qualifikation!AG$12),Qualifikation!C142),""),"")</f>
        <v/>
      </c>
      <c r="B132" s="57" t="str">
        <f>IF(A132&lt;&gt;"",Qualifikation!J142,"")</f>
        <v/>
      </c>
      <c r="C132" s="26" t="str">
        <f>IF(A132&lt;&gt;"",IF(Qualifikation!E142=TRUE,INDEX(codesex,MATCH(Qualifikation!D142,libsex,0)),Qualifikation!D142),"")</f>
        <v/>
      </c>
      <c r="D132" s="112" t="str">
        <f>IF(OR(A132="",ISBLANK(Qualifikation!F142)),"",Qualifikation!F142)</f>
        <v/>
      </c>
      <c r="E132" s="26" t="str">
        <f>IF(A132&lt;&gt;"",IF(Qualifikation!I142=TRUE,IF(INDEX(codegem,MATCH(Qualifikation!H142,libgem,0))&lt;8000,INDEX(codegem,MATCH(Qualifikation!H142,libgem,0)),""),Qualifikation!H142),"")</f>
        <v/>
      </c>
      <c r="F132" s="26" t="str">
        <f>IF(A132&lt;&gt;"",IF(Qualifikation!I142=TRUE,INDEX(codegemhist,MATCH(Qualifikation!H142,libgem,0)),""),"")</f>
        <v/>
      </c>
      <c r="G132" s="26" t="str">
        <f>IF(A132&lt;&gt;"",IF(Qualifikation!I142=TRUE,IF(INDEX(codegem,MATCH(Qualifikation!H142,libgem,0))&gt;=8000,INDEX(codegem,MATCH(Qualifikation!H142,libgem,0)),""),Qualifikation!H142),"")</f>
        <v/>
      </c>
      <c r="H132" s="26" t="str">
        <f>IF(A132&lt;&gt;"",IF(Qualifikation!Y142=TRUE,INDEX(libcatidinst,MATCH(Qualifikation!P142,libinst,0)),""),"")</f>
        <v/>
      </c>
      <c r="I132" s="26" t="str">
        <f>IF(OR(A132="",ISBLANK(Qualifikation!P142)),"",IF(Qualifikation!Y142=TRUE,INDEX(codeinst,MATCH(Qualifikation!P142,libinst,0)),Qualifikation!P142))</f>
        <v/>
      </c>
      <c r="J132" s="26" t="str">
        <f>IF(OR(A132="",ISBLANK(Qualifikation!Q142)),"",IF(Qualifikation!Z142=TRUE,INDEX(codetform,MATCH(Qualifikation!Q142,libtform,0)),Qualifikation!Q142))</f>
        <v/>
      </c>
      <c r="K132" s="26" t="str">
        <f t="shared" si="2"/>
        <v/>
      </c>
      <c r="L132" s="112" t="str">
        <f>IF(OR(A132="",ISBLANK(Qualifikation!R142)),"",Qualifikation!R142)</f>
        <v/>
      </c>
      <c r="M132" s="56" t="str">
        <f>IF(OR(A132="",ISBLANK(Qualifikation!S142)),"",Qualifikation!S142)</f>
        <v/>
      </c>
      <c r="N132" s="56" t="str">
        <f>IF(OR(A132="",ISBLANK(Qualifikation!T142)),"",IF(Qualifikation!AC142=TRUE,INDEX(coderesult,MATCH(Qualifikation!T142,libresult,0)),Qualifikation!T142))</f>
        <v/>
      </c>
      <c r="O132" s="56" t="str">
        <f>IF(OR(A132="",ISBLANK(Qualifikation!U142),Qualifikation!U142="-"),"",IF(ISNA(MATCH(Qualifikation!U142,libtwolang,0)),Qualifikation!U142,IF(Qualifikation!AC142=TRUE,INDEX(codetwolang,MATCH(Qualifikation!U142,libtwolang,0)),Qualifikation!U142)))</f>
        <v/>
      </c>
      <c r="P132" s="56" t="str">
        <f>IF(OR(A132="",ISBLANK(Qualifikation!V142)),"",Qualifikation!V142)</f>
        <v/>
      </c>
    </row>
    <row r="133" spans="1:16" x14ac:dyDescent="0.2">
      <c r="A133" s="26" t="str">
        <f>IF(Qualifikation!$A143&lt;&gt;"",IF(Qualifikation!C143&lt;&gt;"",IF(Qualifikation!C143="LOC.ID",CONCATENATE("LOC.",Qualifikation!AG$12),Qualifikation!C143),""),"")</f>
        <v/>
      </c>
      <c r="B133" s="57" t="str">
        <f>IF(A133&lt;&gt;"",Qualifikation!J143,"")</f>
        <v/>
      </c>
      <c r="C133" s="26" t="str">
        <f>IF(A133&lt;&gt;"",IF(Qualifikation!E143=TRUE,INDEX(codesex,MATCH(Qualifikation!D143,libsex,0)),Qualifikation!D143),"")</f>
        <v/>
      </c>
      <c r="D133" s="112" t="str">
        <f>IF(OR(A133="",ISBLANK(Qualifikation!F143)),"",Qualifikation!F143)</f>
        <v/>
      </c>
      <c r="E133" s="26" t="str">
        <f>IF(A133&lt;&gt;"",IF(Qualifikation!I143=TRUE,IF(INDEX(codegem,MATCH(Qualifikation!H143,libgem,0))&lt;8000,INDEX(codegem,MATCH(Qualifikation!H143,libgem,0)),""),Qualifikation!H143),"")</f>
        <v/>
      </c>
      <c r="F133" s="26" t="str">
        <f>IF(A133&lt;&gt;"",IF(Qualifikation!I143=TRUE,INDEX(codegemhist,MATCH(Qualifikation!H143,libgem,0)),""),"")</f>
        <v/>
      </c>
      <c r="G133" s="26" t="str">
        <f>IF(A133&lt;&gt;"",IF(Qualifikation!I143=TRUE,IF(INDEX(codegem,MATCH(Qualifikation!H143,libgem,0))&gt;=8000,INDEX(codegem,MATCH(Qualifikation!H143,libgem,0)),""),Qualifikation!H143),"")</f>
        <v/>
      </c>
      <c r="H133" s="26" t="str">
        <f>IF(A133&lt;&gt;"",IF(Qualifikation!Y143=TRUE,INDEX(libcatidinst,MATCH(Qualifikation!P143,libinst,0)),""),"")</f>
        <v/>
      </c>
      <c r="I133" s="26" t="str">
        <f>IF(OR(A133="",ISBLANK(Qualifikation!P143)),"",IF(Qualifikation!Y143=TRUE,INDEX(codeinst,MATCH(Qualifikation!P143,libinst,0)),Qualifikation!P143))</f>
        <v/>
      </c>
      <c r="J133" s="26" t="str">
        <f>IF(OR(A133="",ISBLANK(Qualifikation!Q143)),"",IF(Qualifikation!Z143=TRUE,INDEX(codetform,MATCH(Qualifikation!Q143,libtform,0)),Qualifikation!Q143))</f>
        <v/>
      </c>
      <c r="K133" s="26" t="str">
        <f t="shared" si="2"/>
        <v/>
      </c>
      <c r="L133" s="112" t="str">
        <f>IF(OR(A133="",ISBLANK(Qualifikation!R143)),"",Qualifikation!R143)</f>
        <v/>
      </c>
      <c r="M133" s="56" t="str">
        <f>IF(OR(A133="",ISBLANK(Qualifikation!S143)),"",Qualifikation!S143)</f>
        <v/>
      </c>
      <c r="N133" s="56" t="str">
        <f>IF(OR(A133="",ISBLANK(Qualifikation!T143)),"",IF(Qualifikation!AC143=TRUE,INDEX(coderesult,MATCH(Qualifikation!T143,libresult,0)),Qualifikation!T143))</f>
        <v/>
      </c>
      <c r="O133" s="56" t="str">
        <f>IF(OR(A133="",ISBLANK(Qualifikation!U143),Qualifikation!U143="-"),"",IF(ISNA(MATCH(Qualifikation!U143,libtwolang,0)),Qualifikation!U143,IF(Qualifikation!AC143=TRUE,INDEX(codetwolang,MATCH(Qualifikation!U143,libtwolang,0)),Qualifikation!U143)))</f>
        <v/>
      </c>
      <c r="P133" s="56" t="str">
        <f>IF(OR(A133="",ISBLANK(Qualifikation!V143)),"",Qualifikation!V143)</f>
        <v/>
      </c>
    </row>
    <row r="134" spans="1:16" x14ac:dyDescent="0.2">
      <c r="A134" s="26" t="str">
        <f>IF(Qualifikation!$A144&lt;&gt;"",IF(Qualifikation!C144&lt;&gt;"",IF(Qualifikation!C144="LOC.ID",CONCATENATE("LOC.",Qualifikation!AG$12),Qualifikation!C144),""),"")</f>
        <v/>
      </c>
      <c r="B134" s="57" t="str">
        <f>IF(A134&lt;&gt;"",Qualifikation!J144,"")</f>
        <v/>
      </c>
      <c r="C134" s="26" t="str">
        <f>IF(A134&lt;&gt;"",IF(Qualifikation!E144=TRUE,INDEX(codesex,MATCH(Qualifikation!D144,libsex,0)),Qualifikation!D144),"")</f>
        <v/>
      </c>
      <c r="D134" s="112" t="str">
        <f>IF(OR(A134="",ISBLANK(Qualifikation!F144)),"",Qualifikation!F144)</f>
        <v/>
      </c>
      <c r="E134" s="26" t="str">
        <f>IF(A134&lt;&gt;"",IF(Qualifikation!I144=TRUE,IF(INDEX(codegem,MATCH(Qualifikation!H144,libgem,0))&lt;8000,INDEX(codegem,MATCH(Qualifikation!H144,libgem,0)),""),Qualifikation!H144),"")</f>
        <v/>
      </c>
      <c r="F134" s="26" t="str">
        <f>IF(A134&lt;&gt;"",IF(Qualifikation!I144=TRUE,INDEX(codegemhist,MATCH(Qualifikation!H144,libgem,0)),""),"")</f>
        <v/>
      </c>
      <c r="G134" s="26" t="str">
        <f>IF(A134&lt;&gt;"",IF(Qualifikation!I144=TRUE,IF(INDEX(codegem,MATCH(Qualifikation!H144,libgem,0))&gt;=8000,INDEX(codegem,MATCH(Qualifikation!H144,libgem,0)),""),Qualifikation!H144),"")</f>
        <v/>
      </c>
      <c r="H134" s="26" t="str">
        <f>IF(A134&lt;&gt;"",IF(Qualifikation!Y144=TRUE,INDEX(libcatidinst,MATCH(Qualifikation!P144,libinst,0)),""),"")</f>
        <v/>
      </c>
      <c r="I134" s="26" t="str">
        <f>IF(OR(A134="",ISBLANK(Qualifikation!P144)),"",IF(Qualifikation!Y144=TRUE,INDEX(codeinst,MATCH(Qualifikation!P144,libinst,0)),Qualifikation!P144))</f>
        <v/>
      </c>
      <c r="J134" s="26" t="str">
        <f>IF(OR(A134="",ISBLANK(Qualifikation!Q144)),"",IF(Qualifikation!Z144=TRUE,INDEX(codetform,MATCH(Qualifikation!Q144,libtform,0)),Qualifikation!Q144))</f>
        <v/>
      </c>
      <c r="K134" s="26" t="str">
        <f t="shared" si="2"/>
        <v/>
      </c>
      <c r="L134" s="112" t="str">
        <f>IF(OR(A134="",ISBLANK(Qualifikation!R144)),"",Qualifikation!R144)</f>
        <v/>
      </c>
      <c r="M134" s="56" t="str">
        <f>IF(OR(A134="",ISBLANK(Qualifikation!S144)),"",Qualifikation!S144)</f>
        <v/>
      </c>
      <c r="N134" s="56" t="str">
        <f>IF(OR(A134="",ISBLANK(Qualifikation!T144)),"",IF(Qualifikation!AC144=TRUE,INDEX(coderesult,MATCH(Qualifikation!T144,libresult,0)),Qualifikation!T144))</f>
        <v/>
      </c>
      <c r="O134" s="56" t="str">
        <f>IF(OR(A134="",ISBLANK(Qualifikation!U144),Qualifikation!U144="-"),"",IF(ISNA(MATCH(Qualifikation!U144,libtwolang,0)),Qualifikation!U144,IF(Qualifikation!AC144=TRUE,INDEX(codetwolang,MATCH(Qualifikation!U144,libtwolang,0)),Qualifikation!U144)))</f>
        <v/>
      </c>
      <c r="P134" s="56" t="str">
        <f>IF(OR(A134="",ISBLANK(Qualifikation!V144)),"",Qualifikation!V144)</f>
        <v/>
      </c>
    </row>
    <row r="135" spans="1:16" x14ac:dyDescent="0.2">
      <c r="A135" s="26" t="str">
        <f>IF(Qualifikation!$A145&lt;&gt;"",IF(Qualifikation!C145&lt;&gt;"",IF(Qualifikation!C145="LOC.ID",CONCATENATE("LOC.",Qualifikation!AG$12),Qualifikation!C145),""),"")</f>
        <v/>
      </c>
      <c r="B135" s="57" t="str">
        <f>IF(A135&lt;&gt;"",Qualifikation!J145,"")</f>
        <v/>
      </c>
      <c r="C135" s="26" t="str">
        <f>IF(A135&lt;&gt;"",IF(Qualifikation!E145=TRUE,INDEX(codesex,MATCH(Qualifikation!D145,libsex,0)),Qualifikation!D145),"")</f>
        <v/>
      </c>
      <c r="D135" s="112" t="str">
        <f>IF(OR(A135="",ISBLANK(Qualifikation!F145)),"",Qualifikation!F145)</f>
        <v/>
      </c>
      <c r="E135" s="26" t="str">
        <f>IF(A135&lt;&gt;"",IF(Qualifikation!I145=TRUE,IF(INDEX(codegem,MATCH(Qualifikation!H145,libgem,0))&lt;8000,INDEX(codegem,MATCH(Qualifikation!H145,libgem,0)),""),Qualifikation!H145),"")</f>
        <v/>
      </c>
      <c r="F135" s="26" t="str">
        <f>IF(A135&lt;&gt;"",IF(Qualifikation!I145=TRUE,INDEX(codegemhist,MATCH(Qualifikation!H145,libgem,0)),""),"")</f>
        <v/>
      </c>
      <c r="G135" s="26" t="str">
        <f>IF(A135&lt;&gt;"",IF(Qualifikation!I145=TRUE,IF(INDEX(codegem,MATCH(Qualifikation!H145,libgem,0))&gt;=8000,INDEX(codegem,MATCH(Qualifikation!H145,libgem,0)),""),Qualifikation!H145),"")</f>
        <v/>
      </c>
      <c r="H135" s="26" t="str">
        <f>IF(A135&lt;&gt;"",IF(Qualifikation!Y145=TRUE,INDEX(libcatidinst,MATCH(Qualifikation!P145,libinst,0)),""),"")</f>
        <v/>
      </c>
      <c r="I135" s="26" t="str">
        <f>IF(OR(A135="",ISBLANK(Qualifikation!P145)),"",IF(Qualifikation!Y145=TRUE,INDEX(codeinst,MATCH(Qualifikation!P145,libinst,0)),Qualifikation!P145))</f>
        <v/>
      </c>
      <c r="J135" s="26" t="str">
        <f>IF(OR(A135="",ISBLANK(Qualifikation!Q145)),"",IF(Qualifikation!Z145=TRUE,INDEX(codetform,MATCH(Qualifikation!Q145,libtform,0)),Qualifikation!Q145))</f>
        <v/>
      </c>
      <c r="K135" s="26" t="str">
        <f t="shared" si="2"/>
        <v/>
      </c>
      <c r="L135" s="112" t="str">
        <f>IF(OR(A135="",ISBLANK(Qualifikation!R145)),"",Qualifikation!R145)</f>
        <v/>
      </c>
      <c r="M135" s="56" t="str">
        <f>IF(OR(A135="",ISBLANK(Qualifikation!S145)),"",Qualifikation!S145)</f>
        <v/>
      </c>
      <c r="N135" s="56" t="str">
        <f>IF(OR(A135="",ISBLANK(Qualifikation!T145)),"",IF(Qualifikation!AC145=TRUE,INDEX(coderesult,MATCH(Qualifikation!T145,libresult,0)),Qualifikation!T145))</f>
        <v/>
      </c>
      <c r="O135" s="56" t="str">
        <f>IF(OR(A135="",ISBLANK(Qualifikation!U145),Qualifikation!U145="-"),"",IF(ISNA(MATCH(Qualifikation!U145,libtwolang,0)),Qualifikation!U145,IF(Qualifikation!AC145=TRUE,INDEX(codetwolang,MATCH(Qualifikation!U145,libtwolang,0)),Qualifikation!U145)))</f>
        <v/>
      </c>
      <c r="P135" s="56" t="str">
        <f>IF(OR(A135="",ISBLANK(Qualifikation!V145)),"",Qualifikation!V145)</f>
        <v/>
      </c>
    </row>
    <row r="136" spans="1:16" x14ac:dyDescent="0.2">
      <c r="A136" s="26" t="str">
        <f>IF(Qualifikation!$A146&lt;&gt;"",IF(Qualifikation!C146&lt;&gt;"",IF(Qualifikation!C146="LOC.ID",CONCATENATE("LOC.",Qualifikation!AG$12),Qualifikation!C146),""),"")</f>
        <v/>
      </c>
      <c r="B136" s="57" t="str">
        <f>IF(A136&lt;&gt;"",Qualifikation!J146,"")</f>
        <v/>
      </c>
      <c r="C136" s="26" t="str">
        <f>IF(A136&lt;&gt;"",IF(Qualifikation!E146=TRUE,INDEX(codesex,MATCH(Qualifikation!D146,libsex,0)),Qualifikation!D146),"")</f>
        <v/>
      </c>
      <c r="D136" s="112" t="str">
        <f>IF(OR(A136="",ISBLANK(Qualifikation!F146)),"",Qualifikation!F146)</f>
        <v/>
      </c>
      <c r="E136" s="26" t="str">
        <f>IF(A136&lt;&gt;"",IF(Qualifikation!I146=TRUE,IF(INDEX(codegem,MATCH(Qualifikation!H146,libgem,0))&lt;8000,INDEX(codegem,MATCH(Qualifikation!H146,libgem,0)),""),Qualifikation!H146),"")</f>
        <v/>
      </c>
      <c r="F136" s="26" t="str">
        <f>IF(A136&lt;&gt;"",IF(Qualifikation!I146=TRUE,INDEX(codegemhist,MATCH(Qualifikation!H146,libgem,0)),""),"")</f>
        <v/>
      </c>
      <c r="G136" s="26" t="str">
        <f>IF(A136&lt;&gt;"",IF(Qualifikation!I146=TRUE,IF(INDEX(codegem,MATCH(Qualifikation!H146,libgem,0))&gt;=8000,INDEX(codegem,MATCH(Qualifikation!H146,libgem,0)),""),Qualifikation!H146),"")</f>
        <v/>
      </c>
      <c r="H136" s="26" t="str">
        <f>IF(A136&lt;&gt;"",IF(Qualifikation!Y146=TRUE,INDEX(libcatidinst,MATCH(Qualifikation!P146,libinst,0)),""),"")</f>
        <v/>
      </c>
      <c r="I136" s="26" t="str">
        <f>IF(OR(A136="",ISBLANK(Qualifikation!P146)),"",IF(Qualifikation!Y146=TRUE,INDEX(codeinst,MATCH(Qualifikation!P146,libinst,0)),Qualifikation!P146))</f>
        <v/>
      </c>
      <c r="J136" s="26" t="str">
        <f>IF(OR(A136="",ISBLANK(Qualifikation!Q146)),"",IF(Qualifikation!Z146=TRUE,INDEX(codetform,MATCH(Qualifikation!Q146,libtform,0)),Qualifikation!Q146))</f>
        <v/>
      </c>
      <c r="K136" s="26" t="str">
        <f t="shared" si="2"/>
        <v/>
      </c>
      <c r="L136" s="112" t="str">
        <f>IF(OR(A136="",ISBLANK(Qualifikation!R146)),"",Qualifikation!R146)</f>
        <v/>
      </c>
      <c r="M136" s="56" t="str">
        <f>IF(OR(A136="",ISBLANK(Qualifikation!S146)),"",Qualifikation!S146)</f>
        <v/>
      </c>
      <c r="N136" s="56" t="str">
        <f>IF(OR(A136="",ISBLANK(Qualifikation!T146)),"",IF(Qualifikation!AC146=TRUE,INDEX(coderesult,MATCH(Qualifikation!T146,libresult,0)),Qualifikation!T146))</f>
        <v/>
      </c>
      <c r="O136" s="56" t="str">
        <f>IF(OR(A136="",ISBLANK(Qualifikation!U146),Qualifikation!U146="-"),"",IF(ISNA(MATCH(Qualifikation!U146,libtwolang,0)),Qualifikation!U146,IF(Qualifikation!AC146=TRUE,INDEX(codetwolang,MATCH(Qualifikation!U146,libtwolang,0)),Qualifikation!U146)))</f>
        <v/>
      </c>
      <c r="P136" s="56" t="str">
        <f>IF(OR(A136="",ISBLANK(Qualifikation!V146)),"",Qualifikation!V146)</f>
        <v/>
      </c>
    </row>
    <row r="137" spans="1:16" x14ac:dyDescent="0.2">
      <c r="A137" s="26" t="str">
        <f>IF(Qualifikation!$A147&lt;&gt;"",IF(Qualifikation!C147&lt;&gt;"",IF(Qualifikation!C147="LOC.ID",CONCATENATE("LOC.",Qualifikation!AG$12),Qualifikation!C147),""),"")</f>
        <v/>
      </c>
      <c r="B137" s="57" t="str">
        <f>IF(A137&lt;&gt;"",Qualifikation!J147,"")</f>
        <v/>
      </c>
      <c r="C137" s="26" t="str">
        <f>IF(A137&lt;&gt;"",IF(Qualifikation!E147=TRUE,INDEX(codesex,MATCH(Qualifikation!D147,libsex,0)),Qualifikation!D147),"")</f>
        <v/>
      </c>
      <c r="D137" s="112" t="str">
        <f>IF(OR(A137="",ISBLANK(Qualifikation!F147)),"",Qualifikation!F147)</f>
        <v/>
      </c>
      <c r="E137" s="26" t="str">
        <f>IF(A137&lt;&gt;"",IF(Qualifikation!I147=TRUE,IF(INDEX(codegem,MATCH(Qualifikation!H147,libgem,0))&lt;8000,INDEX(codegem,MATCH(Qualifikation!H147,libgem,0)),""),Qualifikation!H147),"")</f>
        <v/>
      </c>
      <c r="F137" s="26" t="str">
        <f>IF(A137&lt;&gt;"",IF(Qualifikation!I147=TRUE,INDEX(codegemhist,MATCH(Qualifikation!H147,libgem,0)),""),"")</f>
        <v/>
      </c>
      <c r="G137" s="26" t="str">
        <f>IF(A137&lt;&gt;"",IF(Qualifikation!I147=TRUE,IF(INDEX(codegem,MATCH(Qualifikation!H147,libgem,0))&gt;=8000,INDEX(codegem,MATCH(Qualifikation!H147,libgem,0)),""),Qualifikation!H147),"")</f>
        <v/>
      </c>
      <c r="H137" s="26" t="str">
        <f>IF(A137&lt;&gt;"",IF(Qualifikation!Y147=TRUE,INDEX(libcatidinst,MATCH(Qualifikation!P147,libinst,0)),""),"")</f>
        <v/>
      </c>
      <c r="I137" s="26" t="str">
        <f>IF(OR(A137="",ISBLANK(Qualifikation!P147)),"",IF(Qualifikation!Y147=TRUE,INDEX(codeinst,MATCH(Qualifikation!P147,libinst,0)),Qualifikation!P147))</f>
        <v/>
      </c>
      <c r="J137" s="26" t="str">
        <f>IF(OR(A137="",ISBLANK(Qualifikation!Q147)),"",IF(Qualifikation!Z147=TRUE,INDEX(codetform,MATCH(Qualifikation!Q147,libtform,0)),Qualifikation!Q147))</f>
        <v/>
      </c>
      <c r="K137" s="26" t="str">
        <f t="shared" si="2"/>
        <v/>
      </c>
      <c r="L137" s="112" t="str">
        <f>IF(OR(A137="",ISBLANK(Qualifikation!R147)),"",Qualifikation!R147)</f>
        <v/>
      </c>
      <c r="M137" s="56" t="str">
        <f>IF(OR(A137="",ISBLANK(Qualifikation!S147)),"",Qualifikation!S147)</f>
        <v/>
      </c>
      <c r="N137" s="56" t="str">
        <f>IF(OR(A137="",ISBLANK(Qualifikation!T147)),"",IF(Qualifikation!AC147=TRUE,INDEX(coderesult,MATCH(Qualifikation!T147,libresult,0)),Qualifikation!T147))</f>
        <v/>
      </c>
      <c r="O137" s="56" t="str">
        <f>IF(OR(A137="",ISBLANK(Qualifikation!U147),Qualifikation!U147="-"),"",IF(ISNA(MATCH(Qualifikation!U147,libtwolang,0)),Qualifikation!U147,IF(Qualifikation!AC147=TRUE,INDEX(codetwolang,MATCH(Qualifikation!U147,libtwolang,0)),Qualifikation!U147)))</f>
        <v/>
      </c>
      <c r="P137" s="56" t="str">
        <f>IF(OR(A137="",ISBLANK(Qualifikation!V147)),"",Qualifikation!V147)</f>
        <v/>
      </c>
    </row>
    <row r="138" spans="1:16" x14ac:dyDescent="0.2">
      <c r="A138" s="26" t="str">
        <f>IF(Qualifikation!$A148&lt;&gt;"",IF(Qualifikation!C148&lt;&gt;"",IF(Qualifikation!C148="LOC.ID",CONCATENATE("LOC.",Qualifikation!AG$12),Qualifikation!C148),""),"")</f>
        <v/>
      </c>
      <c r="B138" s="57" t="str">
        <f>IF(A138&lt;&gt;"",Qualifikation!J148,"")</f>
        <v/>
      </c>
      <c r="C138" s="26" t="str">
        <f>IF(A138&lt;&gt;"",IF(Qualifikation!E148=TRUE,INDEX(codesex,MATCH(Qualifikation!D148,libsex,0)),Qualifikation!D148),"")</f>
        <v/>
      </c>
      <c r="D138" s="112" t="str">
        <f>IF(OR(A138="",ISBLANK(Qualifikation!F148)),"",Qualifikation!F148)</f>
        <v/>
      </c>
      <c r="E138" s="26" t="str">
        <f>IF(A138&lt;&gt;"",IF(Qualifikation!I148=TRUE,IF(INDEX(codegem,MATCH(Qualifikation!H148,libgem,0))&lt;8000,INDEX(codegem,MATCH(Qualifikation!H148,libgem,0)),""),Qualifikation!H148),"")</f>
        <v/>
      </c>
      <c r="F138" s="26" t="str">
        <f>IF(A138&lt;&gt;"",IF(Qualifikation!I148=TRUE,INDEX(codegemhist,MATCH(Qualifikation!H148,libgem,0)),""),"")</f>
        <v/>
      </c>
      <c r="G138" s="26" t="str">
        <f>IF(A138&lt;&gt;"",IF(Qualifikation!I148=TRUE,IF(INDEX(codegem,MATCH(Qualifikation!H148,libgem,0))&gt;=8000,INDEX(codegem,MATCH(Qualifikation!H148,libgem,0)),""),Qualifikation!H148),"")</f>
        <v/>
      </c>
      <c r="H138" s="26" t="str">
        <f>IF(A138&lt;&gt;"",IF(Qualifikation!Y148=TRUE,INDEX(libcatidinst,MATCH(Qualifikation!P148,libinst,0)),""),"")</f>
        <v/>
      </c>
      <c r="I138" s="26" t="str">
        <f>IF(OR(A138="",ISBLANK(Qualifikation!P148)),"",IF(Qualifikation!Y148=TRUE,INDEX(codeinst,MATCH(Qualifikation!P148,libinst,0)),Qualifikation!P148))</f>
        <v/>
      </c>
      <c r="J138" s="26" t="str">
        <f>IF(OR(A138="",ISBLANK(Qualifikation!Q148)),"",IF(Qualifikation!Z148=TRUE,INDEX(codetform,MATCH(Qualifikation!Q148,libtform,0)),Qualifikation!Q148))</f>
        <v/>
      </c>
      <c r="K138" s="26" t="str">
        <f t="shared" si="2"/>
        <v/>
      </c>
      <c r="L138" s="112" t="str">
        <f>IF(OR(A138="",ISBLANK(Qualifikation!R148)),"",Qualifikation!R148)</f>
        <v/>
      </c>
      <c r="M138" s="56" t="str">
        <f>IF(OR(A138="",ISBLANK(Qualifikation!S148)),"",Qualifikation!S148)</f>
        <v/>
      </c>
      <c r="N138" s="56" t="str">
        <f>IF(OR(A138="",ISBLANK(Qualifikation!T148)),"",IF(Qualifikation!AC148=TRUE,INDEX(coderesult,MATCH(Qualifikation!T148,libresult,0)),Qualifikation!T148))</f>
        <v/>
      </c>
      <c r="O138" s="56" t="str">
        <f>IF(OR(A138="",ISBLANK(Qualifikation!U148),Qualifikation!U148="-"),"",IF(ISNA(MATCH(Qualifikation!U148,libtwolang,0)),Qualifikation!U148,IF(Qualifikation!AC148=TRUE,INDEX(codetwolang,MATCH(Qualifikation!U148,libtwolang,0)),Qualifikation!U148)))</f>
        <v/>
      </c>
      <c r="P138" s="56" t="str">
        <f>IF(OR(A138="",ISBLANK(Qualifikation!V148)),"",Qualifikation!V148)</f>
        <v/>
      </c>
    </row>
    <row r="139" spans="1:16" x14ac:dyDescent="0.2">
      <c r="A139" s="26" t="str">
        <f>IF(Qualifikation!$A149&lt;&gt;"",IF(Qualifikation!C149&lt;&gt;"",IF(Qualifikation!C149="LOC.ID",CONCATENATE("LOC.",Qualifikation!AG$12),Qualifikation!C149),""),"")</f>
        <v/>
      </c>
      <c r="B139" s="57" t="str">
        <f>IF(A139&lt;&gt;"",Qualifikation!J149,"")</f>
        <v/>
      </c>
      <c r="C139" s="26" t="str">
        <f>IF(A139&lt;&gt;"",IF(Qualifikation!E149=TRUE,INDEX(codesex,MATCH(Qualifikation!D149,libsex,0)),Qualifikation!D149),"")</f>
        <v/>
      </c>
      <c r="D139" s="112" t="str">
        <f>IF(OR(A139="",ISBLANK(Qualifikation!F149)),"",Qualifikation!F149)</f>
        <v/>
      </c>
      <c r="E139" s="26" t="str">
        <f>IF(A139&lt;&gt;"",IF(Qualifikation!I149=TRUE,IF(INDEX(codegem,MATCH(Qualifikation!H149,libgem,0))&lt;8000,INDEX(codegem,MATCH(Qualifikation!H149,libgem,0)),""),Qualifikation!H149),"")</f>
        <v/>
      </c>
      <c r="F139" s="26" t="str">
        <f>IF(A139&lt;&gt;"",IF(Qualifikation!I149=TRUE,INDEX(codegemhist,MATCH(Qualifikation!H149,libgem,0)),""),"")</f>
        <v/>
      </c>
      <c r="G139" s="26" t="str">
        <f>IF(A139&lt;&gt;"",IF(Qualifikation!I149=TRUE,IF(INDEX(codegem,MATCH(Qualifikation!H149,libgem,0))&gt;=8000,INDEX(codegem,MATCH(Qualifikation!H149,libgem,0)),""),Qualifikation!H149),"")</f>
        <v/>
      </c>
      <c r="H139" s="26" t="str">
        <f>IF(A139&lt;&gt;"",IF(Qualifikation!Y149=TRUE,INDEX(libcatidinst,MATCH(Qualifikation!P149,libinst,0)),""),"")</f>
        <v/>
      </c>
      <c r="I139" s="26" t="str">
        <f>IF(OR(A139="",ISBLANK(Qualifikation!P149)),"",IF(Qualifikation!Y149=TRUE,INDEX(codeinst,MATCH(Qualifikation!P149,libinst,0)),Qualifikation!P149))</f>
        <v/>
      </c>
      <c r="J139" s="26" t="str">
        <f>IF(OR(A139="",ISBLANK(Qualifikation!Q149)),"",IF(Qualifikation!Z149=TRUE,INDEX(codetform,MATCH(Qualifikation!Q149,libtform,0)),Qualifikation!Q149))</f>
        <v/>
      </c>
      <c r="K139" s="26" t="str">
        <f t="shared" si="2"/>
        <v/>
      </c>
      <c r="L139" s="112" t="str">
        <f>IF(OR(A139="",ISBLANK(Qualifikation!R149)),"",Qualifikation!R149)</f>
        <v/>
      </c>
      <c r="M139" s="56" t="str">
        <f>IF(OR(A139="",ISBLANK(Qualifikation!S149)),"",Qualifikation!S149)</f>
        <v/>
      </c>
      <c r="N139" s="56" t="str">
        <f>IF(OR(A139="",ISBLANK(Qualifikation!T149)),"",IF(Qualifikation!AC149=TRUE,INDEX(coderesult,MATCH(Qualifikation!T149,libresult,0)),Qualifikation!T149))</f>
        <v/>
      </c>
      <c r="O139" s="56" t="str">
        <f>IF(OR(A139="",ISBLANK(Qualifikation!U149),Qualifikation!U149="-"),"",IF(ISNA(MATCH(Qualifikation!U149,libtwolang,0)),Qualifikation!U149,IF(Qualifikation!AC149=TRUE,INDEX(codetwolang,MATCH(Qualifikation!U149,libtwolang,0)),Qualifikation!U149)))</f>
        <v/>
      </c>
      <c r="P139" s="56" t="str">
        <f>IF(OR(A139="",ISBLANK(Qualifikation!V149)),"",Qualifikation!V149)</f>
        <v/>
      </c>
    </row>
    <row r="140" spans="1:16" x14ac:dyDescent="0.2">
      <c r="A140" s="26" t="str">
        <f>IF(Qualifikation!$A150&lt;&gt;"",IF(Qualifikation!C150&lt;&gt;"",IF(Qualifikation!C150="LOC.ID",CONCATENATE("LOC.",Qualifikation!AG$12),Qualifikation!C150),""),"")</f>
        <v/>
      </c>
      <c r="B140" s="57" t="str">
        <f>IF(A140&lt;&gt;"",Qualifikation!J150,"")</f>
        <v/>
      </c>
      <c r="C140" s="26" t="str">
        <f>IF(A140&lt;&gt;"",IF(Qualifikation!E150=TRUE,INDEX(codesex,MATCH(Qualifikation!D150,libsex,0)),Qualifikation!D150),"")</f>
        <v/>
      </c>
      <c r="D140" s="112" t="str">
        <f>IF(OR(A140="",ISBLANK(Qualifikation!F150)),"",Qualifikation!F150)</f>
        <v/>
      </c>
      <c r="E140" s="26" t="str">
        <f>IF(A140&lt;&gt;"",IF(Qualifikation!I150=TRUE,IF(INDEX(codegem,MATCH(Qualifikation!H150,libgem,0))&lt;8000,INDEX(codegem,MATCH(Qualifikation!H150,libgem,0)),""),Qualifikation!H150),"")</f>
        <v/>
      </c>
      <c r="F140" s="26" t="str">
        <f>IF(A140&lt;&gt;"",IF(Qualifikation!I150=TRUE,INDEX(codegemhist,MATCH(Qualifikation!H150,libgem,0)),""),"")</f>
        <v/>
      </c>
      <c r="G140" s="26" t="str">
        <f>IF(A140&lt;&gt;"",IF(Qualifikation!I150=TRUE,IF(INDEX(codegem,MATCH(Qualifikation!H150,libgem,0))&gt;=8000,INDEX(codegem,MATCH(Qualifikation!H150,libgem,0)),""),Qualifikation!H150),"")</f>
        <v/>
      </c>
      <c r="H140" s="26" t="str">
        <f>IF(A140&lt;&gt;"",IF(Qualifikation!Y150=TRUE,INDEX(libcatidinst,MATCH(Qualifikation!P150,libinst,0)),""),"")</f>
        <v/>
      </c>
      <c r="I140" s="26" t="str">
        <f>IF(OR(A140="",ISBLANK(Qualifikation!P150)),"",IF(Qualifikation!Y150=TRUE,INDEX(codeinst,MATCH(Qualifikation!P150,libinst,0)),Qualifikation!P150))</f>
        <v/>
      </c>
      <c r="J140" s="26" t="str">
        <f>IF(OR(A140="",ISBLANK(Qualifikation!Q150)),"",IF(Qualifikation!Z150=TRUE,INDEX(codetform,MATCH(Qualifikation!Q150,libtform,0)),Qualifikation!Q150))</f>
        <v/>
      </c>
      <c r="K140" s="26" t="str">
        <f t="shared" si="2"/>
        <v/>
      </c>
      <c r="L140" s="112" t="str">
        <f>IF(OR(A140="",ISBLANK(Qualifikation!R150)),"",Qualifikation!R150)</f>
        <v/>
      </c>
      <c r="M140" s="56" t="str">
        <f>IF(OR(A140="",ISBLANK(Qualifikation!S150)),"",Qualifikation!S150)</f>
        <v/>
      </c>
      <c r="N140" s="56" t="str">
        <f>IF(OR(A140="",ISBLANK(Qualifikation!T150)),"",IF(Qualifikation!AC150=TRUE,INDEX(coderesult,MATCH(Qualifikation!T150,libresult,0)),Qualifikation!T150))</f>
        <v/>
      </c>
      <c r="O140" s="56" t="str">
        <f>IF(OR(A140="",ISBLANK(Qualifikation!U150),Qualifikation!U150="-"),"",IF(ISNA(MATCH(Qualifikation!U150,libtwolang,0)),Qualifikation!U150,IF(Qualifikation!AC150=TRUE,INDEX(codetwolang,MATCH(Qualifikation!U150,libtwolang,0)),Qualifikation!U150)))</f>
        <v/>
      </c>
      <c r="P140" s="56" t="str">
        <f>IF(OR(A140="",ISBLANK(Qualifikation!V150)),"",Qualifikation!V150)</f>
        <v/>
      </c>
    </row>
    <row r="141" spans="1:16" x14ac:dyDescent="0.2">
      <c r="A141" s="26" t="str">
        <f>IF(Qualifikation!$A151&lt;&gt;"",IF(Qualifikation!C151&lt;&gt;"",IF(Qualifikation!C151="LOC.ID",CONCATENATE("LOC.",Qualifikation!AG$12),Qualifikation!C151),""),"")</f>
        <v/>
      </c>
      <c r="B141" s="57" t="str">
        <f>IF(A141&lt;&gt;"",Qualifikation!J151,"")</f>
        <v/>
      </c>
      <c r="C141" s="26" t="str">
        <f>IF(A141&lt;&gt;"",IF(Qualifikation!E151=TRUE,INDEX(codesex,MATCH(Qualifikation!D151,libsex,0)),Qualifikation!D151),"")</f>
        <v/>
      </c>
      <c r="D141" s="112" t="str">
        <f>IF(OR(A141="",ISBLANK(Qualifikation!F151)),"",Qualifikation!F151)</f>
        <v/>
      </c>
      <c r="E141" s="26" t="str">
        <f>IF(A141&lt;&gt;"",IF(Qualifikation!I151=TRUE,IF(INDEX(codegem,MATCH(Qualifikation!H151,libgem,0))&lt;8000,INDEX(codegem,MATCH(Qualifikation!H151,libgem,0)),""),Qualifikation!H151),"")</f>
        <v/>
      </c>
      <c r="F141" s="26" t="str">
        <f>IF(A141&lt;&gt;"",IF(Qualifikation!I151=TRUE,INDEX(codegemhist,MATCH(Qualifikation!H151,libgem,0)),""),"")</f>
        <v/>
      </c>
      <c r="G141" s="26" t="str">
        <f>IF(A141&lt;&gt;"",IF(Qualifikation!I151=TRUE,IF(INDEX(codegem,MATCH(Qualifikation!H151,libgem,0))&gt;=8000,INDEX(codegem,MATCH(Qualifikation!H151,libgem,0)),""),Qualifikation!H151),"")</f>
        <v/>
      </c>
      <c r="H141" s="26" t="str">
        <f>IF(A141&lt;&gt;"",IF(Qualifikation!Y151=TRUE,INDEX(libcatidinst,MATCH(Qualifikation!P151,libinst,0)),""),"")</f>
        <v/>
      </c>
      <c r="I141" s="26" t="str">
        <f>IF(OR(A141="",ISBLANK(Qualifikation!P151)),"",IF(Qualifikation!Y151=TRUE,INDEX(codeinst,MATCH(Qualifikation!P151,libinst,0)),Qualifikation!P151))</f>
        <v/>
      </c>
      <c r="J141" s="26" t="str">
        <f>IF(OR(A141="",ISBLANK(Qualifikation!Q151)),"",IF(Qualifikation!Z151=TRUE,INDEX(codetform,MATCH(Qualifikation!Q151,libtform,0)),Qualifikation!Q151))</f>
        <v/>
      </c>
      <c r="K141" s="26" t="str">
        <f t="shared" si="2"/>
        <v/>
      </c>
      <c r="L141" s="112" t="str">
        <f>IF(OR(A141="",ISBLANK(Qualifikation!R151)),"",Qualifikation!R151)</f>
        <v/>
      </c>
      <c r="M141" s="56" t="str">
        <f>IF(OR(A141="",ISBLANK(Qualifikation!S151)),"",Qualifikation!S151)</f>
        <v/>
      </c>
      <c r="N141" s="56" t="str">
        <f>IF(OR(A141="",ISBLANK(Qualifikation!T151)),"",IF(Qualifikation!AC151=TRUE,INDEX(coderesult,MATCH(Qualifikation!T151,libresult,0)),Qualifikation!T151))</f>
        <v/>
      </c>
      <c r="O141" s="56" t="str">
        <f>IF(OR(A141="",ISBLANK(Qualifikation!U151),Qualifikation!U151="-"),"",IF(ISNA(MATCH(Qualifikation!U151,libtwolang,0)),Qualifikation!U151,IF(Qualifikation!AC151=TRUE,INDEX(codetwolang,MATCH(Qualifikation!U151,libtwolang,0)),Qualifikation!U151)))</f>
        <v/>
      </c>
      <c r="P141" s="56" t="str">
        <f>IF(OR(A141="",ISBLANK(Qualifikation!V151)),"",Qualifikation!V151)</f>
        <v/>
      </c>
    </row>
    <row r="142" spans="1:16" x14ac:dyDescent="0.2">
      <c r="A142" s="26" t="str">
        <f>IF(Qualifikation!$A152&lt;&gt;"",IF(Qualifikation!C152&lt;&gt;"",IF(Qualifikation!C152="LOC.ID",CONCATENATE("LOC.",Qualifikation!AG$12),Qualifikation!C152),""),"")</f>
        <v/>
      </c>
      <c r="B142" s="57" t="str">
        <f>IF(A142&lt;&gt;"",Qualifikation!J152,"")</f>
        <v/>
      </c>
      <c r="C142" s="26" t="str">
        <f>IF(A142&lt;&gt;"",IF(Qualifikation!E152=TRUE,INDEX(codesex,MATCH(Qualifikation!D152,libsex,0)),Qualifikation!D152),"")</f>
        <v/>
      </c>
      <c r="D142" s="112" t="str">
        <f>IF(OR(A142="",ISBLANK(Qualifikation!F152)),"",Qualifikation!F152)</f>
        <v/>
      </c>
      <c r="E142" s="26" t="str">
        <f>IF(A142&lt;&gt;"",IF(Qualifikation!I152=TRUE,IF(INDEX(codegem,MATCH(Qualifikation!H152,libgem,0))&lt;8000,INDEX(codegem,MATCH(Qualifikation!H152,libgem,0)),""),Qualifikation!H152),"")</f>
        <v/>
      </c>
      <c r="F142" s="26" t="str">
        <f>IF(A142&lt;&gt;"",IF(Qualifikation!I152=TRUE,INDEX(codegemhist,MATCH(Qualifikation!H152,libgem,0)),""),"")</f>
        <v/>
      </c>
      <c r="G142" s="26" t="str">
        <f>IF(A142&lt;&gt;"",IF(Qualifikation!I152=TRUE,IF(INDEX(codegem,MATCH(Qualifikation!H152,libgem,0))&gt;=8000,INDEX(codegem,MATCH(Qualifikation!H152,libgem,0)),""),Qualifikation!H152),"")</f>
        <v/>
      </c>
      <c r="H142" s="26" t="str">
        <f>IF(A142&lt;&gt;"",IF(Qualifikation!Y152=TRUE,INDEX(libcatidinst,MATCH(Qualifikation!P152,libinst,0)),""),"")</f>
        <v/>
      </c>
      <c r="I142" s="26" t="str">
        <f>IF(OR(A142="",ISBLANK(Qualifikation!P152)),"",IF(Qualifikation!Y152=TRUE,INDEX(codeinst,MATCH(Qualifikation!P152,libinst,0)),Qualifikation!P152))</f>
        <v/>
      </c>
      <c r="J142" s="26" t="str">
        <f>IF(OR(A142="",ISBLANK(Qualifikation!Q152)),"",IF(Qualifikation!Z152=TRUE,INDEX(codetform,MATCH(Qualifikation!Q152,libtform,0)),Qualifikation!Q152))</f>
        <v/>
      </c>
      <c r="K142" s="26" t="str">
        <f t="shared" si="2"/>
        <v/>
      </c>
      <c r="L142" s="112" t="str">
        <f>IF(OR(A142="",ISBLANK(Qualifikation!R152)),"",Qualifikation!R152)</f>
        <v/>
      </c>
      <c r="M142" s="56" t="str">
        <f>IF(OR(A142="",ISBLANK(Qualifikation!S152)),"",Qualifikation!S152)</f>
        <v/>
      </c>
      <c r="N142" s="56" t="str">
        <f>IF(OR(A142="",ISBLANK(Qualifikation!T152)),"",IF(Qualifikation!AC152=TRUE,INDEX(coderesult,MATCH(Qualifikation!T152,libresult,0)),Qualifikation!T152))</f>
        <v/>
      </c>
      <c r="O142" s="56" t="str">
        <f>IF(OR(A142="",ISBLANK(Qualifikation!U152),Qualifikation!U152="-"),"",IF(ISNA(MATCH(Qualifikation!U152,libtwolang,0)),Qualifikation!U152,IF(Qualifikation!AC152=TRUE,INDEX(codetwolang,MATCH(Qualifikation!U152,libtwolang,0)),Qualifikation!U152)))</f>
        <v/>
      </c>
      <c r="P142" s="56" t="str">
        <f>IF(OR(A142="",ISBLANK(Qualifikation!V152)),"",Qualifikation!V152)</f>
        <v/>
      </c>
    </row>
    <row r="143" spans="1:16" x14ac:dyDescent="0.2">
      <c r="A143" s="26" t="str">
        <f>IF(Qualifikation!$A153&lt;&gt;"",IF(Qualifikation!C153&lt;&gt;"",IF(Qualifikation!C153="LOC.ID",CONCATENATE("LOC.",Qualifikation!AG$12),Qualifikation!C153),""),"")</f>
        <v/>
      </c>
      <c r="B143" s="57" t="str">
        <f>IF(A143&lt;&gt;"",Qualifikation!J153,"")</f>
        <v/>
      </c>
      <c r="C143" s="26" t="str">
        <f>IF(A143&lt;&gt;"",IF(Qualifikation!E153=TRUE,INDEX(codesex,MATCH(Qualifikation!D153,libsex,0)),Qualifikation!D153),"")</f>
        <v/>
      </c>
      <c r="D143" s="112" t="str">
        <f>IF(OR(A143="",ISBLANK(Qualifikation!F153)),"",Qualifikation!F153)</f>
        <v/>
      </c>
      <c r="E143" s="26" t="str">
        <f>IF(A143&lt;&gt;"",IF(Qualifikation!I153=TRUE,IF(INDEX(codegem,MATCH(Qualifikation!H153,libgem,0))&lt;8000,INDEX(codegem,MATCH(Qualifikation!H153,libgem,0)),""),Qualifikation!H153),"")</f>
        <v/>
      </c>
      <c r="F143" s="26" t="str">
        <f>IF(A143&lt;&gt;"",IF(Qualifikation!I153=TRUE,INDEX(codegemhist,MATCH(Qualifikation!H153,libgem,0)),""),"")</f>
        <v/>
      </c>
      <c r="G143" s="26" t="str">
        <f>IF(A143&lt;&gt;"",IF(Qualifikation!I153=TRUE,IF(INDEX(codegem,MATCH(Qualifikation!H153,libgem,0))&gt;=8000,INDEX(codegem,MATCH(Qualifikation!H153,libgem,0)),""),Qualifikation!H153),"")</f>
        <v/>
      </c>
      <c r="H143" s="26" t="str">
        <f>IF(A143&lt;&gt;"",IF(Qualifikation!Y153=TRUE,INDEX(libcatidinst,MATCH(Qualifikation!P153,libinst,0)),""),"")</f>
        <v/>
      </c>
      <c r="I143" s="26" t="str">
        <f>IF(OR(A143="",ISBLANK(Qualifikation!P153)),"",IF(Qualifikation!Y153=TRUE,INDEX(codeinst,MATCH(Qualifikation!P153,libinst,0)),Qualifikation!P153))</f>
        <v/>
      </c>
      <c r="J143" s="26" t="str">
        <f>IF(OR(A143="",ISBLANK(Qualifikation!Q153)),"",IF(Qualifikation!Z153=TRUE,INDEX(codetform,MATCH(Qualifikation!Q153,libtform,0)),Qualifikation!Q153))</f>
        <v/>
      </c>
      <c r="K143" s="26" t="str">
        <f t="shared" si="2"/>
        <v/>
      </c>
      <c r="L143" s="112" t="str">
        <f>IF(OR(A143="",ISBLANK(Qualifikation!R153)),"",Qualifikation!R153)</f>
        <v/>
      </c>
      <c r="M143" s="56" t="str">
        <f>IF(OR(A143="",ISBLANK(Qualifikation!S153)),"",Qualifikation!S153)</f>
        <v/>
      </c>
      <c r="N143" s="56" t="str">
        <f>IF(OR(A143="",ISBLANK(Qualifikation!T153)),"",IF(Qualifikation!AC153=TRUE,INDEX(coderesult,MATCH(Qualifikation!T153,libresult,0)),Qualifikation!T153))</f>
        <v/>
      </c>
      <c r="O143" s="56" t="str">
        <f>IF(OR(A143="",ISBLANK(Qualifikation!U153),Qualifikation!U153="-"),"",IF(ISNA(MATCH(Qualifikation!U153,libtwolang,0)),Qualifikation!U153,IF(Qualifikation!AC153=TRUE,INDEX(codetwolang,MATCH(Qualifikation!U153,libtwolang,0)),Qualifikation!U153)))</f>
        <v/>
      </c>
      <c r="P143" s="56" t="str">
        <f>IF(OR(A143="",ISBLANK(Qualifikation!V153)),"",Qualifikation!V153)</f>
        <v/>
      </c>
    </row>
    <row r="144" spans="1:16" x14ac:dyDescent="0.2">
      <c r="A144" s="26" t="str">
        <f>IF(Qualifikation!$A154&lt;&gt;"",IF(Qualifikation!C154&lt;&gt;"",IF(Qualifikation!C154="LOC.ID",CONCATENATE("LOC.",Qualifikation!AG$12),Qualifikation!C154),""),"")</f>
        <v/>
      </c>
      <c r="B144" s="57" t="str">
        <f>IF(A144&lt;&gt;"",Qualifikation!J154,"")</f>
        <v/>
      </c>
      <c r="C144" s="26" t="str">
        <f>IF(A144&lt;&gt;"",IF(Qualifikation!E154=TRUE,INDEX(codesex,MATCH(Qualifikation!D154,libsex,0)),Qualifikation!D154),"")</f>
        <v/>
      </c>
      <c r="D144" s="112" t="str">
        <f>IF(OR(A144="",ISBLANK(Qualifikation!F154)),"",Qualifikation!F154)</f>
        <v/>
      </c>
      <c r="E144" s="26" t="str">
        <f>IF(A144&lt;&gt;"",IF(Qualifikation!I154=TRUE,IF(INDEX(codegem,MATCH(Qualifikation!H154,libgem,0))&lt;8000,INDEX(codegem,MATCH(Qualifikation!H154,libgem,0)),""),Qualifikation!H154),"")</f>
        <v/>
      </c>
      <c r="F144" s="26" t="str">
        <f>IF(A144&lt;&gt;"",IF(Qualifikation!I154=TRUE,INDEX(codegemhist,MATCH(Qualifikation!H154,libgem,0)),""),"")</f>
        <v/>
      </c>
      <c r="G144" s="26" t="str">
        <f>IF(A144&lt;&gt;"",IF(Qualifikation!I154=TRUE,IF(INDEX(codegem,MATCH(Qualifikation!H154,libgem,0))&gt;=8000,INDEX(codegem,MATCH(Qualifikation!H154,libgem,0)),""),Qualifikation!H154),"")</f>
        <v/>
      </c>
      <c r="H144" s="26" t="str">
        <f>IF(A144&lt;&gt;"",IF(Qualifikation!Y154=TRUE,INDEX(libcatidinst,MATCH(Qualifikation!P154,libinst,0)),""),"")</f>
        <v/>
      </c>
      <c r="I144" s="26" t="str">
        <f>IF(OR(A144="",ISBLANK(Qualifikation!P154)),"",IF(Qualifikation!Y154=TRUE,INDEX(codeinst,MATCH(Qualifikation!P154,libinst,0)),Qualifikation!P154))</f>
        <v/>
      </c>
      <c r="J144" s="26" t="str">
        <f>IF(OR(A144="",ISBLANK(Qualifikation!Q154)),"",IF(Qualifikation!Z154=TRUE,INDEX(codetform,MATCH(Qualifikation!Q154,libtform,0)),Qualifikation!Q154))</f>
        <v/>
      </c>
      <c r="K144" s="26" t="str">
        <f t="shared" si="2"/>
        <v/>
      </c>
      <c r="L144" s="112" t="str">
        <f>IF(OR(A144="",ISBLANK(Qualifikation!R154)),"",Qualifikation!R154)</f>
        <v/>
      </c>
      <c r="M144" s="56" t="str">
        <f>IF(OR(A144="",ISBLANK(Qualifikation!S154)),"",Qualifikation!S154)</f>
        <v/>
      </c>
      <c r="N144" s="56" t="str">
        <f>IF(OR(A144="",ISBLANK(Qualifikation!T154)),"",IF(Qualifikation!AC154=TRUE,INDEX(coderesult,MATCH(Qualifikation!T154,libresult,0)),Qualifikation!T154))</f>
        <v/>
      </c>
      <c r="O144" s="56" t="str">
        <f>IF(OR(A144="",ISBLANK(Qualifikation!U154),Qualifikation!U154="-"),"",IF(ISNA(MATCH(Qualifikation!U154,libtwolang,0)),Qualifikation!U154,IF(Qualifikation!AC154=TRUE,INDEX(codetwolang,MATCH(Qualifikation!U154,libtwolang,0)),Qualifikation!U154)))</f>
        <v/>
      </c>
      <c r="P144" s="56" t="str">
        <f>IF(OR(A144="",ISBLANK(Qualifikation!V154)),"",Qualifikation!V154)</f>
        <v/>
      </c>
    </row>
    <row r="145" spans="1:16" x14ac:dyDescent="0.2">
      <c r="A145" s="26" t="str">
        <f>IF(Qualifikation!$A155&lt;&gt;"",IF(Qualifikation!C155&lt;&gt;"",IF(Qualifikation!C155="LOC.ID",CONCATENATE("LOC.",Qualifikation!AG$12),Qualifikation!C155),""),"")</f>
        <v/>
      </c>
      <c r="B145" s="57" t="str">
        <f>IF(A145&lt;&gt;"",Qualifikation!J155,"")</f>
        <v/>
      </c>
      <c r="C145" s="26" t="str">
        <f>IF(A145&lt;&gt;"",IF(Qualifikation!E155=TRUE,INDEX(codesex,MATCH(Qualifikation!D155,libsex,0)),Qualifikation!D155),"")</f>
        <v/>
      </c>
      <c r="D145" s="112" t="str">
        <f>IF(OR(A145="",ISBLANK(Qualifikation!F155)),"",Qualifikation!F155)</f>
        <v/>
      </c>
      <c r="E145" s="26" t="str">
        <f>IF(A145&lt;&gt;"",IF(Qualifikation!I155=TRUE,IF(INDEX(codegem,MATCH(Qualifikation!H155,libgem,0))&lt;8000,INDEX(codegem,MATCH(Qualifikation!H155,libgem,0)),""),Qualifikation!H155),"")</f>
        <v/>
      </c>
      <c r="F145" s="26" t="str">
        <f>IF(A145&lt;&gt;"",IF(Qualifikation!I155=TRUE,INDEX(codegemhist,MATCH(Qualifikation!H155,libgem,0)),""),"")</f>
        <v/>
      </c>
      <c r="G145" s="26" t="str">
        <f>IF(A145&lt;&gt;"",IF(Qualifikation!I155=TRUE,IF(INDEX(codegem,MATCH(Qualifikation!H155,libgem,0))&gt;=8000,INDEX(codegem,MATCH(Qualifikation!H155,libgem,0)),""),Qualifikation!H155),"")</f>
        <v/>
      </c>
      <c r="H145" s="26" t="str">
        <f>IF(A145&lt;&gt;"",IF(Qualifikation!Y155=TRUE,INDEX(libcatidinst,MATCH(Qualifikation!P155,libinst,0)),""),"")</f>
        <v/>
      </c>
      <c r="I145" s="26" t="str">
        <f>IF(OR(A145="",ISBLANK(Qualifikation!P155)),"",IF(Qualifikation!Y155=TRUE,INDEX(codeinst,MATCH(Qualifikation!P155,libinst,0)),Qualifikation!P155))</f>
        <v/>
      </c>
      <c r="J145" s="26" t="str">
        <f>IF(OR(A145="",ISBLANK(Qualifikation!Q155)),"",IF(Qualifikation!Z155=TRUE,INDEX(codetform,MATCH(Qualifikation!Q155,libtform,0)),Qualifikation!Q155))</f>
        <v/>
      </c>
      <c r="K145" s="26" t="str">
        <f t="shared" si="2"/>
        <v/>
      </c>
      <c r="L145" s="112" t="str">
        <f>IF(OR(A145="",ISBLANK(Qualifikation!R155)),"",Qualifikation!R155)</f>
        <v/>
      </c>
      <c r="M145" s="56" t="str">
        <f>IF(OR(A145="",ISBLANK(Qualifikation!S155)),"",Qualifikation!S155)</f>
        <v/>
      </c>
      <c r="N145" s="56" t="str">
        <f>IF(OR(A145="",ISBLANK(Qualifikation!T155)),"",IF(Qualifikation!AC155=TRUE,INDEX(coderesult,MATCH(Qualifikation!T155,libresult,0)),Qualifikation!T155))</f>
        <v/>
      </c>
      <c r="O145" s="56" t="str">
        <f>IF(OR(A145="",ISBLANK(Qualifikation!U155),Qualifikation!U155="-"),"",IF(ISNA(MATCH(Qualifikation!U155,libtwolang,0)),Qualifikation!U155,IF(Qualifikation!AC155=TRUE,INDEX(codetwolang,MATCH(Qualifikation!U155,libtwolang,0)),Qualifikation!U155)))</f>
        <v/>
      </c>
      <c r="P145" s="56" t="str">
        <f>IF(OR(A145="",ISBLANK(Qualifikation!V155)),"",Qualifikation!V155)</f>
        <v/>
      </c>
    </row>
    <row r="146" spans="1:16" x14ac:dyDescent="0.2">
      <c r="A146" s="26" t="str">
        <f>IF(Qualifikation!$A156&lt;&gt;"",IF(Qualifikation!C156&lt;&gt;"",IF(Qualifikation!C156="LOC.ID",CONCATENATE("LOC.",Qualifikation!AG$12),Qualifikation!C156),""),"")</f>
        <v/>
      </c>
      <c r="B146" s="57" t="str">
        <f>IF(A146&lt;&gt;"",Qualifikation!J156,"")</f>
        <v/>
      </c>
      <c r="C146" s="26" t="str">
        <f>IF(A146&lt;&gt;"",IF(Qualifikation!E156=TRUE,INDEX(codesex,MATCH(Qualifikation!D156,libsex,0)),Qualifikation!D156),"")</f>
        <v/>
      </c>
      <c r="D146" s="112" t="str">
        <f>IF(OR(A146="",ISBLANK(Qualifikation!F156)),"",Qualifikation!F156)</f>
        <v/>
      </c>
      <c r="E146" s="26" t="str">
        <f>IF(A146&lt;&gt;"",IF(Qualifikation!I156=TRUE,IF(INDEX(codegem,MATCH(Qualifikation!H156,libgem,0))&lt;8000,INDEX(codegem,MATCH(Qualifikation!H156,libgem,0)),""),Qualifikation!H156),"")</f>
        <v/>
      </c>
      <c r="F146" s="26" t="str">
        <f>IF(A146&lt;&gt;"",IF(Qualifikation!I156=TRUE,INDEX(codegemhist,MATCH(Qualifikation!H156,libgem,0)),""),"")</f>
        <v/>
      </c>
      <c r="G146" s="26" t="str">
        <f>IF(A146&lt;&gt;"",IF(Qualifikation!I156=TRUE,IF(INDEX(codegem,MATCH(Qualifikation!H156,libgem,0))&gt;=8000,INDEX(codegem,MATCH(Qualifikation!H156,libgem,0)),""),Qualifikation!H156),"")</f>
        <v/>
      </c>
      <c r="H146" s="26" t="str">
        <f>IF(A146&lt;&gt;"",IF(Qualifikation!Y156=TRUE,INDEX(libcatidinst,MATCH(Qualifikation!P156,libinst,0)),""),"")</f>
        <v/>
      </c>
      <c r="I146" s="26" t="str">
        <f>IF(OR(A146="",ISBLANK(Qualifikation!P156)),"",IF(Qualifikation!Y156=TRUE,INDEX(codeinst,MATCH(Qualifikation!P156,libinst,0)),Qualifikation!P156))</f>
        <v/>
      </c>
      <c r="J146" s="26" t="str">
        <f>IF(OR(A146="",ISBLANK(Qualifikation!Q156)),"",IF(Qualifikation!Z156=TRUE,INDEX(codetform,MATCH(Qualifikation!Q156,libtform,0)),Qualifikation!Q156))</f>
        <v/>
      </c>
      <c r="K146" s="26" t="str">
        <f t="shared" si="2"/>
        <v/>
      </c>
      <c r="L146" s="112" t="str">
        <f>IF(OR(A146="",ISBLANK(Qualifikation!R156)),"",Qualifikation!R156)</f>
        <v/>
      </c>
      <c r="M146" s="56" t="str">
        <f>IF(OR(A146="",ISBLANK(Qualifikation!S156)),"",Qualifikation!S156)</f>
        <v/>
      </c>
      <c r="N146" s="56" t="str">
        <f>IF(OR(A146="",ISBLANK(Qualifikation!T156)),"",IF(Qualifikation!AC156=TRUE,INDEX(coderesult,MATCH(Qualifikation!T156,libresult,0)),Qualifikation!T156))</f>
        <v/>
      </c>
      <c r="O146" s="56" t="str">
        <f>IF(OR(A146="",ISBLANK(Qualifikation!U156),Qualifikation!U156="-"),"",IF(ISNA(MATCH(Qualifikation!U156,libtwolang,0)),Qualifikation!U156,IF(Qualifikation!AC156=TRUE,INDEX(codetwolang,MATCH(Qualifikation!U156,libtwolang,0)),Qualifikation!U156)))</f>
        <v/>
      </c>
      <c r="P146" s="56" t="str">
        <f>IF(OR(A146="",ISBLANK(Qualifikation!V156)),"",Qualifikation!V156)</f>
        <v/>
      </c>
    </row>
    <row r="147" spans="1:16" x14ac:dyDescent="0.2">
      <c r="A147" s="26" t="str">
        <f>IF(Qualifikation!$A157&lt;&gt;"",IF(Qualifikation!C157&lt;&gt;"",IF(Qualifikation!C157="LOC.ID",CONCATENATE("LOC.",Qualifikation!AG$12),Qualifikation!C157),""),"")</f>
        <v/>
      </c>
      <c r="B147" s="57" t="str">
        <f>IF(A147&lt;&gt;"",Qualifikation!J157,"")</f>
        <v/>
      </c>
      <c r="C147" s="26" t="str">
        <f>IF(A147&lt;&gt;"",IF(Qualifikation!E157=TRUE,INDEX(codesex,MATCH(Qualifikation!D157,libsex,0)),Qualifikation!D157),"")</f>
        <v/>
      </c>
      <c r="D147" s="112" t="str">
        <f>IF(OR(A147="",ISBLANK(Qualifikation!F157)),"",Qualifikation!F157)</f>
        <v/>
      </c>
      <c r="E147" s="26" t="str">
        <f>IF(A147&lt;&gt;"",IF(Qualifikation!I157=TRUE,IF(INDEX(codegem,MATCH(Qualifikation!H157,libgem,0))&lt;8000,INDEX(codegem,MATCH(Qualifikation!H157,libgem,0)),""),Qualifikation!H157),"")</f>
        <v/>
      </c>
      <c r="F147" s="26" t="str">
        <f>IF(A147&lt;&gt;"",IF(Qualifikation!I157=TRUE,INDEX(codegemhist,MATCH(Qualifikation!H157,libgem,0)),""),"")</f>
        <v/>
      </c>
      <c r="G147" s="26" t="str">
        <f>IF(A147&lt;&gt;"",IF(Qualifikation!I157=TRUE,IF(INDEX(codegem,MATCH(Qualifikation!H157,libgem,0))&gt;=8000,INDEX(codegem,MATCH(Qualifikation!H157,libgem,0)),""),Qualifikation!H157),"")</f>
        <v/>
      </c>
      <c r="H147" s="26" t="str">
        <f>IF(A147&lt;&gt;"",IF(Qualifikation!Y157=TRUE,INDEX(libcatidinst,MATCH(Qualifikation!P157,libinst,0)),""),"")</f>
        <v/>
      </c>
      <c r="I147" s="26" t="str">
        <f>IF(OR(A147="",ISBLANK(Qualifikation!P157)),"",IF(Qualifikation!Y157=TRUE,INDEX(codeinst,MATCH(Qualifikation!P157,libinst,0)),Qualifikation!P157))</f>
        <v/>
      </c>
      <c r="J147" s="26" t="str">
        <f>IF(OR(A147="",ISBLANK(Qualifikation!Q157)),"",IF(Qualifikation!Z157=TRUE,INDEX(codetform,MATCH(Qualifikation!Q157,libtform,0)),Qualifikation!Q157))</f>
        <v/>
      </c>
      <c r="K147" s="26" t="str">
        <f t="shared" si="2"/>
        <v/>
      </c>
      <c r="L147" s="112" t="str">
        <f>IF(OR(A147="",ISBLANK(Qualifikation!R157)),"",Qualifikation!R157)</f>
        <v/>
      </c>
      <c r="M147" s="56" t="str">
        <f>IF(OR(A147="",ISBLANK(Qualifikation!S157)),"",Qualifikation!S157)</f>
        <v/>
      </c>
      <c r="N147" s="56" t="str">
        <f>IF(OR(A147="",ISBLANK(Qualifikation!T157)),"",IF(Qualifikation!AC157=TRUE,INDEX(coderesult,MATCH(Qualifikation!T157,libresult,0)),Qualifikation!T157))</f>
        <v/>
      </c>
      <c r="O147" s="56" t="str">
        <f>IF(OR(A147="",ISBLANK(Qualifikation!U157),Qualifikation!U157="-"),"",IF(ISNA(MATCH(Qualifikation!U157,libtwolang,0)),Qualifikation!U157,IF(Qualifikation!AC157=TRUE,INDEX(codetwolang,MATCH(Qualifikation!U157,libtwolang,0)),Qualifikation!U157)))</f>
        <v/>
      </c>
      <c r="P147" s="56" t="str">
        <f>IF(OR(A147="",ISBLANK(Qualifikation!V157)),"",Qualifikation!V157)</f>
        <v/>
      </c>
    </row>
    <row r="148" spans="1:16" x14ac:dyDescent="0.2">
      <c r="A148" s="26" t="str">
        <f>IF(Qualifikation!$A158&lt;&gt;"",IF(Qualifikation!C158&lt;&gt;"",IF(Qualifikation!C158="LOC.ID",CONCATENATE("LOC.",Qualifikation!AG$12),Qualifikation!C158),""),"")</f>
        <v/>
      </c>
      <c r="B148" s="57" t="str">
        <f>IF(A148&lt;&gt;"",Qualifikation!J158,"")</f>
        <v/>
      </c>
      <c r="C148" s="26" t="str">
        <f>IF(A148&lt;&gt;"",IF(Qualifikation!E158=TRUE,INDEX(codesex,MATCH(Qualifikation!D158,libsex,0)),Qualifikation!D158),"")</f>
        <v/>
      </c>
      <c r="D148" s="112" t="str">
        <f>IF(OR(A148="",ISBLANK(Qualifikation!F158)),"",Qualifikation!F158)</f>
        <v/>
      </c>
      <c r="E148" s="26" t="str">
        <f>IF(A148&lt;&gt;"",IF(Qualifikation!I158=TRUE,IF(INDEX(codegem,MATCH(Qualifikation!H158,libgem,0))&lt;8000,INDEX(codegem,MATCH(Qualifikation!H158,libgem,0)),""),Qualifikation!H158),"")</f>
        <v/>
      </c>
      <c r="F148" s="26" t="str">
        <f>IF(A148&lt;&gt;"",IF(Qualifikation!I158=TRUE,INDEX(codegemhist,MATCH(Qualifikation!H158,libgem,0)),""),"")</f>
        <v/>
      </c>
      <c r="G148" s="26" t="str">
        <f>IF(A148&lt;&gt;"",IF(Qualifikation!I158=TRUE,IF(INDEX(codegem,MATCH(Qualifikation!H158,libgem,0))&gt;=8000,INDEX(codegem,MATCH(Qualifikation!H158,libgem,0)),""),Qualifikation!H158),"")</f>
        <v/>
      </c>
      <c r="H148" s="26" t="str">
        <f>IF(A148&lt;&gt;"",IF(Qualifikation!Y158=TRUE,INDEX(libcatidinst,MATCH(Qualifikation!P158,libinst,0)),""),"")</f>
        <v/>
      </c>
      <c r="I148" s="26" t="str">
        <f>IF(OR(A148="",ISBLANK(Qualifikation!P158)),"",IF(Qualifikation!Y158=TRUE,INDEX(codeinst,MATCH(Qualifikation!P158,libinst,0)),Qualifikation!P158))</f>
        <v/>
      </c>
      <c r="J148" s="26" t="str">
        <f>IF(OR(A148="",ISBLANK(Qualifikation!Q158)),"",IF(Qualifikation!Z158=TRUE,INDEX(codetform,MATCH(Qualifikation!Q158,libtform,0)),Qualifikation!Q158))</f>
        <v/>
      </c>
      <c r="K148" s="26" t="str">
        <f t="shared" si="2"/>
        <v/>
      </c>
      <c r="L148" s="112" t="str">
        <f>IF(OR(A148="",ISBLANK(Qualifikation!R158)),"",Qualifikation!R158)</f>
        <v/>
      </c>
      <c r="M148" s="56" t="str">
        <f>IF(OR(A148="",ISBLANK(Qualifikation!S158)),"",Qualifikation!S158)</f>
        <v/>
      </c>
      <c r="N148" s="56" t="str">
        <f>IF(OR(A148="",ISBLANK(Qualifikation!T158)),"",IF(Qualifikation!AC158=TRUE,INDEX(coderesult,MATCH(Qualifikation!T158,libresult,0)),Qualifikation!T158))</f>
        <v/>
      </c>
      <c r="O148" s="56" t="str">
        <f>IF(OR(A148="",ISBLANK(Qualifikation!U158),Qualifikation!U158="-"),"",IF(ISNA(MATCH(Qualifikation!U158,libtwolang,0)),Qualifikation!U158,IF(Qualifikation!AC158=TRUE,INDEX(codetwolang,MATCH(Qualifikation!U158,libtwolang,0)),Qualifikation!U158)))</f>
        <v/>
      </c>
      <c r="P148" s="56" t="str">
        <f>IF(OR(A148="",ISBLANK(Qualifikation!V158)),"",Qualifikation!V158)</f>
        <v/>
      </c>
    </row>
    <row r="149" spans="1:16" x14ac:dyDescent="0.2">
      <c r="A149" s="26" t="str">
        <f>IF(Qualifikation!$A159&lt;&gt;"",IF(Qualifikation!C159&lt;&gt;"",IF(Qualifikation!C159="LOC.ID",CONCATENATE("LOC.",Qualifikation!AG$12),Qualifikation!C159),""),"")</f>
        <v/>
      </c>
      <c r="B149" s="57" t="str">
        <f>IF(A149&lt;&gt;"",Qualifikation!J159,"")</f>
        <v/>
      </c>
      <c r="C149" s="26" t="str">
        <f>IF(A149&lt;&gt;"",IF(Qualifikation!E159=TRUE,INDEX(codesex,MATCH(Qualifikation!D159,libsex,0)),Qualifikation!D159),"")</f>
        <v/>
      </c>
      <c r="D149" s="112" t="str">
        <f>IF(OR(A149="",ISBLANK(Qualifikation!F159)),"",Qualifikation!F159)</f>
        <v/>
      </c>
      <c r="E149" s="26" t="str">
        <f>IF(A149&lt;&gt;"",IF(Qualifikation!I159=TRUE,IF(INDEX(codegem,MATCH(Qualifikation!H159,libgem,0))&lt;8000,INDEX(codegem,MATCH(Qualifikation!H159,libgem,0)),""),Qualifikation!H159),"")</f>
        <v/>
      </c>
      <c r="F149" s="26" t="str">
        <f>IF(A149&lt;&gt;"",IF(Qualifikation!I159=TRUE,INDEX(codegemhist,MATCH(Qualifikation!H159,libgem,0)),""),"")</f>
        <v/>
      </c>
      <c r="G149" s="26" t="str">
        <f>IF(A149&lt;&gt;"",IF(Qualifikation!I159=TRUE,IF(INDEX(codegem,MATCH(Qualifikation!H159,libgem,0))&gt;=8000,INDEX(codegem,MATCH(Qualifikation!H159,libgem,0)),""),Qualifikation!H159),"")</f>
        <v/>
      </c>
      <c r="H149" s="26" t="str">
        <f>IF(A149&lt;&gt;"",IF(Qualifikation!Y159=TRUE,INDEX(libcatidinst,MATCH(Qualifikation!P159,libinst,0)),""),"")</f>
        <v/>
      </c>
      <c r="I149" s="26" t="str">
        <f>IF(OR(A149="",ISBLANK(Qualifikation!P159)),"",IF(Qualifikation!Y159=TRUE,INDEX(codeinst,MATCH(Qualifikation!P159,libinst,0)),Qualifikation!P159))</f>
        <v/>
      </c>
      <c r="J149" s="26" t="str">
        <f>IF(OR(A149="",ISBLANK(Qualifikation!Q159)),"",IF(Qualifikation!Z159=TRUE,INDEX(codetform,MATCH(Qualifikation!Q159,libtform,0)),Qualifikation!Q159))</f>
        <v/>
      </c>
      <c r="K149" s="26" t="str">
        <f t="shared" si="2"/>
        <v/>
      </c>
      <c r="L149" s="112" t="str">
        <f>IF(OR(A149="",ISBLANK(Qualifikation!R159)),"",Qualifikation!R159)</f>
        <v/>
      </c>
      <c r="M149" s="56" t="str">
        <f>IF(OR(A149="",ISBLANK(Qualifikation!S159)),"",Qualifikation!S159)</f>
        <v/>
      </c>
      <c r="N149" s="56" t="str">
        <f>IF(OR(A149="",ISBLANK(Qualifikation!T159)),"",IF(Qualifikation!AC159=TRUE,INDEX(coderesult,MATCH(Qualifikation!T159,libresult,0)),Qualifikation!T159))</f>
        <v/>
      </c>
      <c r="O149" s="56" t="str">
        <f>IF(OR(A149="",ISBLANK(Qualifikation!U159),Qualifikation!U159="-"),"",IF(ISNA(MATCH(Qualifikation!U159,libtwolang,0)),Qualifikation!U159,IF(Qualifikation!AC159=TRUE,INDEX(codetwolang,MATCH(Qualifikation!U159,libtwolang,0)),Qualifikation!U159)))</f>
        <v/>
      </c>
      <c r="P149" s="56" t="str">
        <f>IF(OR(A149="",ISBLANK(Qualifikation!V159)),"",Qualifikation!V159)</f>
        <v/>
      </c>
    </row>
    <row r="150" spans="1:16" x14ac:dyDescent="0.2">
      <c r="A150" s="26" t="str">
        <f>IF(Qualifikation!$A160&lt;&gt;"",IF(Qualifikation!C160&lt;&gt;"",IF(Qualifikation!C160="LOC.ID",CONCATENATE("LOC.",Qualifikation!AG$12),Qualifikation!C160),""),"")</f>
        <v/>
      </c>
      <c r="B150" s="57" t="str">
        <f>IF(A150&lt;&gt;"",Qualifikation!J160,"")</f>
        <v/>
      </c>
      <c r="C150" s="26" t="str">
        <f>IF(A150&lt;&gt;"",IF(Qualifikation!E160=TRUE,INDEX(codesex,MATCH(Qualifikation!D160,libsex,0)),Qualifikation!D160),"")</f>
        <v/>
      </c>
      <c r="D150" s="112" t="str">
        <f>IF(OR(A150="",ISBLANK(Qualifikation!F160)),"",Qualifikation!F160)</f>
        <v/>
      </c>
      <c r="E150" s="26" t="str">
        <f>IF(A150&lt;&gt;"",IF(Qualifikation!I160=TRUE,IF(INDEX(codegem,MATCH(Qualifikation!H160,libgem,0))&lt;8000,INDEX(codegem,MATCH(Qualifikation!H160,libgem,0)),""),Qualifikation!H160),"")</f>
        <v/>
      </c>
      <c r="F150" s="26" t="str">
        <f>IF(A150&lt;&gt;"",IF(Qualifikation!I160=TRUE,INDEX(codegemhist,MATCH(Qualifikation!H160,libgem,0)),""),"")</f>
        <v/>
      </c>
      <c r="G150" s="26" t="str">
        <f>IF(A150&lt;&gt;"",IF(Qualifikation!I160=TRUE,IF(INDEX(codegem,MATCH(Qualifikation!H160,libgem,0))&gt;=8000,INDEX(codegem,MATCH(Qualifikation!H160,libgem,0)),""),Qualifikation!H160),"")</f>
        <v/>
      </c>
      <c r="H150" s="26" t="str">
        <f>IF(A150&lt;&gt;"",IF(Qualifikation!Y160=TRUE,INDEX(libcatidinst,MATCH(Qualifikation!P160,libinst,0)),""),"")</f>
        <v/>
      </c>
      <c r="I150" s="26" t="str">
        <f>IF(OR(A150="",ISBLANK(Qualifikation!P160)),"",IF(Qualifikation!Y160=TRUE,INDEX(codeinst,MATCH(Qualifikation!P160,libinst,0)),Qualifikation!P160))</f>
        <v/>
      </c>
      <c r="J150" s="26" t="str">
        <f>IF(OR(A150="",ISBLANK(Qualifikation!Q160)),"",IF(Qualifikation!Z160=TRUE,INDEX(codetform,MATCH(Qualifikation!Q160,libtform,0)),Qualifikation!Q160))</f>
        <v/>
      </c>
      <c r="K150" s="26" t="str">
        <f t="shared" si="2"/>
        <v/>
      </c>
      <c r="L150" s="112" t="str">
        <f>IF(OR(A150="",ISBLANK(Qualifikation!R160)),"",Qualifikation!R160)</f>
        <v/>
      </c>
      <c r="M150" s="56" t="str">
        <f>IF(OR(A150="",ISBLANK(Qualifikation!S160)),"",Qualifikation!S160)</f>
        <v/>
      </c>
      <c r="N150" s="56" t="str">
        <f>IF(OR(A150="",ISBLANK(Qualifikation!T160)),"",IF(Qualifikation!AC160=TRUE,INDEX(coderesult,MATCH(Qualifikation!T160,libresult,0)),Qualifikation!T160))</f>
        <v/>
      </c>
      <c r="O150" s="56" t="str">
        <f>IF(OR(A150="",ISBLANK(Qualifikation!U160),Qualifikation!U160="-"),"",IF(ISNA(MATCH(Qualifikation!U160,libtwolang,0)),Qualifikation!U160,IF(Qualifikation!AC160=TRUE,INDEX(codetwolang,MATCH(Qualifikation!U160,libtwolang,0)),Qualifikation!U160)))</f>
        <v/>
      </c>
      <c r="P150" s="56" t="str">
        <f>IF(OR(A150="",ISBLANK(Qualifikation!V160)),"",Qualifikation!V160)</f>
        <v/>
      </c>
    </row>
    <row r="151" spans="1:16" x14ac:dyDescent="0.2">
      <c r="A151" s="26" t="str">
        <f>IF(Qualifikation!$A161&lt;&gt;"",IF(Qualifikation!C161&lt;&gt;"",IF(Qualifikation!C161="LOC.ID",CONCATENATE("LOC.",Qualifikation!AG$12),Qualifikation!C161),""),"")</f>
        <v/>
      </c>
      <c r="B151" s="57" t="str">
        <f>IF(A151&lt;&gt;"",Qualifikation!J161,"")</f>
        <v/>
      </c>
      <c r="C151" s="26" t="str">
        <f>IF(A151&lt;&gt;"",IF(Qualifikation!E161=TRUE,INDEX(codesex,MATCH(Qualifikation!D161,libsex,0)),Qualifikation!D161),"")</f>
        <v/>
      </c>
      <c r="D151" s="112" t="str">
        <f>IF(OR(A151="",ISBLANK(Qualifikation!F161)),"",Qualifikation!F161)</f>
        <v/>
      </c>
      <c r="E151" s="26" t="str">
        <f>IF(A151&lt;&gt;"",IF(Qualifikation!I161=TRUE,IF(INDEX(codegem,MATCH(Qualifikation!H161,libgem,0))&lt;8000,INDEX(codegem,MATCH(Qualifikation!H161,libgem,0)),""),Qualifikation!H161),"")</f>
        <v/>
      </c>
      <c r="F151" s="26" t="str">
        <f>IF(A151&lt;&gt;"",IF(Qualifikation!I161=TRUE,INDEX(codegemhist,MATCH(Qualifikation!H161,libgem,0)),""),"")</f>
        <v/>
      </c>
      <c r="G151" s="26" t="str">
        <f>IF(A151&lt;&gt;"",IF(Qualifikation!I161=TRUE,IF(INDEX(codegem,MATCH(Qualifikation!H161,libgem,0))&gt;=8000,INDEX(codegem,MATCH(Qualifikation!H161,libgem,0)),""),Qualifikation!H161),"")</f>
        <v/>
      </c>
      <c r="H151" s="26" t="str">
        <f>IF(A151&lt;&gt;"",IF(Qualifikation!Y161=TRUE,INDEX(libcatidinst,MATCH(Qualifikation!P161,libinst,0)),""),"")</f>
        <v/>
      </c>
      <c r="I151" s="26" t="str">
        <f>IF(OR(A151="",ISBLANK(Qualifikation!P161)),"",IF(Qualifikation!Y161=TRUE,INDEX(codeinst,MATCH(Qualifikation!P161,libinst,0)),Qualifikation!P161))</f>
        <v/>
      </c>
      <c r="J151" s="26" t="str">
        <f>IF(OR(A151="",ISBLANK(Qualifikation!Q161)),"",IF(Qualifikation!Z161=TRUE,INDEX(codetform,MATCH(Qualifikation!Q161,libtform,0)),Qualifikation!Q161))</f>
        <v/>
      </c>
      <c r="K151" s="26" t="str">
        <f t="shared" si="2"/>
        <v/>
      </c>
      <c r="L151" s="112" t="str">
        <f>IF(OR(A151="",ISBLANK(Qualifikation!R161)),"",Qualifikation!R161)</f>
        <v/>
      </c>
      <c r="M151" s="56" t="str">
        <f>IF(OR(A151="",ISBLANK(Qualifikation!S161)),"",Qualifikation!S161)</f>
        <v/>
      </c>
      <c r="N151" s="56" t="str">
        <f>IF(OR(A151="",ISBLANK(Qualifikation!T161)),"",IF(Qualifikation!AC161=TRUE,INDEX(coderesult,MATCH(Qualifikation!T161,libresult,0)),Qualifikation!T161))</f>
        <v/>
      </c>
      <c r="O151" s="56" t="str">
        <f>IF(OR(A151="",ISBLANK(Qualifikation!U161),Qualifikation!U161="-"),"",IF(ISNA(MATCH(Qualifikation!U161,libtwolang,0)),Qualifikation!U161,IF(Qualifikation!AC161=TRUE,INDEX(codetwolang,MATCH(Qualifikation!U161,libtwolang,0)),Qualifikation!U161)))</f>
        <v/>
      </c>
      <c r="P151" s="56" t="str">
        <f>IF(OR(A151="",ISBLANK(Qualifikation!V161)),"",Qualifikation!V161)</f>
        <v/>
      </c>
    </row>
    <row r="152" spans="1:16" x14ac:dyDescent="0.2">
      <c r="A152" s="26" t="str">
        <f>IF(Qualifikation!$A162&lt;&gt;"",IF(Qualifikation!C162&lt;&gt;"",IF(Qualifikation!C162="LOC.ID",CONCATENATE("LOC.",Qualifikation!AG$12),Qualifikation!C162),""),"")</f>
        <v/>
      </c>
      <c r="B152" s="57" t="str">
        <f>IF(A152&lt;&gt;"",Qualifikation!J162,"")</f>
        <v/>
      </c>
      <c r="C152" s="26" t="str">
        <f>IF(A152&lt;&gt;"",IF(Qualifikation!E162=TRUE,INDEX(codesex,MATCH(Qualifikation!D162,libsex,0)),Qualifikation!D162),"")</f>
        <v/>
      </c>
      <c r="D152" s="112" t="str">
        <f>IF(OR(A152="",ISBLANK(Qualifikation!F162)),"",Qualifikation!F162)</f>
        <v/>
      </c>
      <c r="E152" s="26" t="str">
        <f>IF(A152&lt;&gt;"",IF(Qualifikation!I162=TRUE,IF(INDEX(codegem,MATCH(Qualifikation!H162,libgem,0))&lt;8000,INDEX(codegem,MATCH(Qualifikation!H162,libgem,0)),""),Qualifikation!H162),"")</f>
        <v/>
      </c>
      <c r="F152" s="26" t="str">
        <f>IF(A152&lt;&gt;"",IF(Qualifikation!I162=TRUE,INDEX(codegemhist,MATCH(Qualifikation!H162,libgem,0)),""),"")</f>
        <v/>
      </c>
      <c r="G152" s="26" t="str">
        <f>IF(A152&lt;&gt;"",IF(Qualifikation!I162=TRUE,IF(INDEX(codegem,MATCH(Qualifikation!H162,libgem,0))&gt;=8000,INDEX(codegem,MATCH(Qualifikation!H162,libgem,0)),""),Qualifikation!H162),"")</f>
        <v/>
      </c>
      <c r="H152" s="26" t="str">
        <f>IF(A152&lt;&gt;"",IF(Qualifikation!Y162=TRUE,INDEX(libcatidinst,MATCH(Qualifikation!P162,libinst,0)),""),"")</f>
        <v/>
      </c>
      <c r="I152" s="26" t="str">
        <f>IF(OR(A152="",ISBLANK(Qualifikation!P162)),"",IF(Qualifikation!Y162=TRUE,INDEX(codeinst,MATCH(Qualifikation!P162,libinst,0)),Qualifikation!P162))</f>
        <v/>
      </c>
      <c r="J152" s="26" t="str">
        <f>IF(OR(A152="",ISBLANK(Qualifikation!Q162)),"",IF(Qualifikation!Z162=TRUE,INDEX(codetform,MATCH(Qualifikation!Q162,libtform,0)),Qualifikation!Q162))</f>
        <v/>
      </c>
      <c r="K152" s="26" t="str">
        <f t="shared" si="2"/>
        <v/>
      </c>
      <c r="L152" s="112" t="str">
        <f>IF(OR(A152="",ISBLANK(Qualifikation!R162)),"",Qualifikation!R162)</f>
        <v/>
      </c>
      <c r="M152" s="56" t="str">
        <f>IF(OR(A152="",ISBLANK(Qualifikation!S162)),"",Qualifikation!S162)</f>
        <v/>
      </c>
      <c r="N152" s="56" t="str">
        <f>IF(OR(A152="",ISBLANK(Qualifikation!T162)),"",IF(Qualifikation!AC162=TRUE,INDEX(coderesult,MATCH(Qualifikation!T162,libresult,0)),Qualifikation!T162))</f>
        <v/>
      </c>
      <c r="O152" s="56" t="str">
        <f>IF(OR(A152="",ISBLANK(Qualifikation!U162),Qualifikation!U162="-"),"",IF(ISNA(MATCH(Qualifikation!U162,libtwolang,0)),Qualifikation!U162,IF(Qualifikation!AC162=TRUE,INDEX(codetwolang,MATCH(Qualifikation!U162,libtwolang,0)),Qualifikation!U162)))</f>
        <v/>
      </c>
      <c r="P152" s="56" t="str">
        <f>IF(OR(A152="",ISBLANK(Qualifikation!V162)),"",Qualifikation!V162)</f>
        <v/>
      </c>
    </row>
    <row r="153" spans="1:16" x14ac:dyDescent="0.2">
      <c r="A153" s="26" t="str">
        <f>IF(Qualifikation!$A163&lt;&gt;"",IF(Qualifikation!C163&lt;&gt;"",IF(Qualifikation!C163="LOC.ID",CONCATENATE("LOC.",Qualifikation!AG$12),Qualifikation!C163),""),"")</f>
        <v/>
      </c>
      <c r="B153" s="57" t="str">
        <f>IF(A153&lt;&gt;"",Qualifikation!J163,"")</f>
        <v/>
      </c>
      <c r="C153" s="26" t="str">
        <f>IF(A153&lt;&gt;"",IF(Qualifikation!E163=TRUE,INDEX(codesex,MATCH(Qualifikation!D163,libsex,0)),Qualifikation!D163),"")</f>
        <v/>
      </c>
      <c r="D153" s="112" t="str">
        <f>IF(OR(A153="",ISBLANK(Qualifikation!F163)),"",Qualifikation!F163)</f>
        <v/>
      </c>
      <c r="E153" s="26" t="str">
        <f>IF(A153&lt;&gt;"",IF(Qualifikation!I163=TRUE,IF(INDEX(codegem,MATCH(Qualifikation!H163,libgem,0))&lt;8000,INDEX(codegem,MATCH(Qualifikation!H163,libgem,0)),""),Qualifikation!H163),"")</f>
        <v/>
      </c>
      <c r="F153" s="26" t="str">
        <f>IF(A153&lt;&gt;"",IF(Qualifikation!I163=TRUE,INDEX(codegemhist,MATCH(Qualifikation!H163,libgem,0)),""),"")</f>
        <v/>
      </c>
      <c r="G153" s="26" t="str">
        <f>IF(A153&lt;&gt;"",IF(Qualifikation!I163=TRUE,IF(INDEX(codegem,MATCH(Qualifikation!H163,libgem,0))&gt;=8000,INDEX(codegem,MATCH(Qualifikation!H163,libgem,0)),""),Qualifikation!H163),"")</f>
        <v/>
      </c>
      <c r="H153" s="26" t="str">
        <f>IF(A153&lt;&gt;"",IF(Qualifikation!Y163=TRUE,INDEX(libcatidinst,MATCH(Qualifikation!P163,libinst,0)),""),"")</f>
        <v/>
      </c>
      <c r="I153" s="26" t="str">
        <f>IF(OR(A153="",ISBLANK(Qualifikation!P163)),"",IF(Qualifikation!Y163=TRUE,INDEX(codeinst,MATCH(Qualifikation!P163,libinst,0)),Qualifikation!P163))</f>
        <v/>
      </c>
      <c r="J153" s="26" t="str">
        <f>IF(OR(A153="",ISBLANK(Qualifikation!Q163)),"",IF(Qualifikation!Z163=TRUE,INDEX(codetform,MATCH(Qualifikation!Q163,libtform,0)),Qualifikation!Q163))</f>
        <v/>
      </c>
      <c r="K153" s="26" t="str">
        <f t="shared" si="2"/>
        <v/>
      </c>
      <c r="L153" s="112" t="str">
        <f>IF(OR(A153="",ISBLANK(Qualifikation!R163)),"",Qualifikation!R163)</f>
        <v/>
      </c>
      <c r="M153" s="56" t="str">
        <f>IF(OR(A153="",ISBLANK(Qualifikation!S163)),"",Qualifikation!S163)</f>
        <v/>
      </c>
      <c r="N153" s="56" t="str">
        <f>IF(OR(A153="",ISBLANK(Qualifikation!T163)),"",IF(Qualifikation!AC163=TRUE,INDEX(coderesult,MATCH(Qualifikation!T163,libresult,0)),Qualifikation!T163))</f>
        <v/>
      </c>
      <c r="O153" s="56" t="str">
        <f>IF(OR(A153="",ISBLANK(Qualifikation!U163),Qualifikation!U163="-"),"",IF(ISNA(MATCH(Qualifikation!U163,libtwolang,0)),Qualifikation!U163,IF(Qualifikation!AC163=TRUE,INDEX(codetwolang,MATCH(Qualifikation!U163,libtwolang,0)),Qualifikation!U163)))</f>
        <v/>
      </c>
      <c r="P153" s="56" t="str">
        <f>IF(OR(A153="",ISBLANK(Qualifikation!V163)),"",Qualifikation!V163)</f>
        <v/>
      </c>
    </row>
    <row r="154" spans="1:16" x14ac:dyDescent="0.2">
      <c r="A154" s="26" t="str">
        <f>IF(Qualifikation!$A164&lt;&gt;"",IF(Qualifikation!C164&lt;&gt;"",IF(Qualifikation!C164="LOC.ID",CONCATENATE("LOC.",Qualifikation!AG$12),Qualifikation!C164),""),"")</f>
        <v/>
      </c>
      <c r="B154" s="57" t="str">
        <f>IF(A154&lt;&gt;"",Qualifikation!J164,"")</f>
        <v/>
      </c>
      <c r="C154" s="26" t="str">
        <f>IF(A154&lt;&gt;"",IF(Qualifikation!E164=TRUE,INDEX(codesex,MATCH(Qualifikation!D164,libsex,0)),Qualifikation!D164),"")</f>
        <v/>
      </c>
      <c r="D154" s="112" t="str">
        <f>IF(OR(A154="",ISBLANK(Qualifikation!F164)),"",Qualifikation!F164)</f>
        <v/>
      </c>
      <c r="E154" s="26" t="str">
        <f>IF(A154&lt;&gt;"",IF(Qualifikation!I164=TRUE,IF(INDEX(codegem,MATCH(Qualifikation!H164,libgem,0))&lt;8000,INDEX(codegem,MATCH(Qualifikation!H164,libgem,0)),""),Qualifikation!H164),"")</f>
        <v/>
      </c>
      <c r="F154" s="26" t="str">
        <f>IF(A154&lt;&gt;"",IF(Qualifikation!I164=TRUE,INDEX(codegemhist,MATCH(Qualifikation!H164,libgem,0)),""),"")</f>
        <v/>
      </c>
      <c r="G154" s="26" t="str">
        <f>IF(A154&lt;&gt;"",IF(Qualifikation!I164=TRUE,IF(INDEX(codegem,MATCH(Qualifikation!H164,libgem,0))&gt;=8000,INDEX(codegem,MATCH(Qualifikation!H164,libgem,0)),""),Qualifikation!H164),"")</f>
        <v/>
      </c>
      <c r="H154" s="26" t="str">
        <f>IF(A154&lt;&gt;"",IF(Qualifikation!Y164=TRUE,INDEX(libcatidinst,MATCH(Qualifikation!P164,libinst,0)),""),"")</f>
        <v/>
      </c>
      <c r="I154" s="26" t="str">
        <f>IF(OR(A154="",ISBLANK(Qualifikation!P164)),"",IF(Qualifikation!Y164=TRUE,INDEX(codeinst,MATCH(Qualifikation!P164,libinst,0)),Qualifikation!P164))</f>
        <v/>
      </c>
      <c r="J154" s="26" t="str">
        <f>IF(OR(A154="",ISBLANK(Qualifikation!Q164)),"",IF(Qualifikation!Z164=TRUE,INDEX(codetform,MATCH(Qualifikation!Q164,libtform,0)),Qualifikation!Q164))</f>
        <v/>
      </c>
      <c r="K154" s="26" t="str">
        <f t="shared" si="2"/>
        <v/>
      </c>
      <c r="L154" s="112" t="str">
        <f>IF(OR(A154="",ISBLANK(Qualifikation!R164)),"",Qualifikation!R164)</f>
        <v/>
      </c>
      <c r="M154" s="56" t="str">
        <f>IF(OR(A154="",ISBLANK(Qualifikation!S164)),"",Qualifikation!S164)</f>
        <v/>
      </c>
      <c r="N154" s="56" t="str">
        <f>IF(OR(A154="",ISBLANK(Qualifikation!T164)),"",IF(Qualifikation!AC164=TRUE,INDEX(coderesult,MATCH(Qualifikation!T164,libresult,0)),Qualifikation!T164))</f>
        <v/>
      </c>
      <c r="O154" s="56" t="str">
        <f>IF(OR(A154="",ISBLANK(Qualifikation!U164),Qualifikation!U164="-"),"",IF(ISNA(MATCH(Qualifikation!U164,libtwolang,0)),Qualifikation!U164,IF(Qualifikation!AC164=TRUE,INDEX(codetwolang,MATCH(Qualifikation!U164,libtwolang,0)),Qualifikation!U164)))</f>
        <v/>
      </c>
      <c r="P154" s="56" t="str">
        <f>IF(OR(A154="",ISBLANK(Qualifikation!V164)),"",Qualifikation!V164)</f>
        <v/>
      </c>
    </row>
    <row r="155" spans="1:16" x14ac:dyDescent="0.2">
      <c r="A155" s="26" t="str">
        <f>IF(Qualifikation!$A165&lt;&gt;"",IF(Qualifikation!C165&lt;&gt;"",IF(Qualifikation!C165="LOC.ID",CONCATENATE("LOC.",Qualifikation!AG$12),Qualifikation!C165),""),"")</f>
        <v/>
      </c>
      <c r="B155" s="57" t="str">
        <f>IF(A155&lt;&gt;"",Qualifikation!J165,"")</f>
        <v/>
      </c>
      <c r="C155" s="26" t="str">
        <f>IF(A155&lt;&gt;"",IF(Qualifikation!E165=TRUE,INDEX(codesex,MATCH(Qualifikation!D165,libsex,0)),Qualifikation!D165),"")</f>
        <v/>
      </c>
      <c r="D155" s="112" t="str">
        <f>IF(OR(A155="",ISBLANK(Qualifikation!F165)),"",Qualifikation!F165)</f>
        <v/>
      </c>
      <c r="E155" s="26" t="str">
        <f>IF(A155&lt;&gt;"",IF(Qualifikation!I165=TRUE,IF(INDEX(codegem,MATCH(Qualifikation!H165,libgem,0))&lt;8000,INDEX(codegem,MATCH(Qualifikation!H165,libgem,0)),""),Qualifikation!H165),"")</f>
        <v/>
      </c>
      <c r="F155" s="26" t="str">
        <f>IF(A155&lt;&gt;"",IF(Qualifikation!I165=TRUE,INDEX(codegemhist,MATCH(Qualifikation!H165,libgem,0)),""),"")</f>
        <v/>
      </c>
      <c r="G155" s="26" t="str">
        <f>IF(A155&lt;&gt;"",IF(Qualifikation!I165=TRUE,IF(INDEX(codegem,MATCH(Qualifikation!H165,libgem,0))&gt;=8000,INDEX(codegem,MATCH(Qualifikation!H165,libgem,0)),""),Qualifikation!H165),"")</f>
        <v/>
      </c>
      <c r="H155" s="26" t="str">
        <f>IF(A155&lt;&gt;"",IF(Qualifikation!Y165=TRUE,INDEX(libcatidinst,MATCH(Qualifikation!P165,libinst,0)),""),"")</f>
        <v/>
      </c>
      <c r="I155" s="26" t="str">
        <f>IF(OR(A155="",ISBLANK(Qualifikation!P165)),"",IF(Qualifikation!Y165=TRUE,INDEX(codeinst,MATCH(Qualifikation!P165,libinst,0)),Qualifikation!P165))</f>
        <v/>
      </c>
      <c r="J155" s="26" t="str">
        <f>IF(OR(A155="",ISBLANK(Qualifikation!Q165)),"",IF(Qualifikation!Z165=TRUE,INDEX(codetform,MATCH(Qualifikation!Q165,libtform,0)),Qualifikation!Q165))</f>
        <v/>
      </c>
      <c r="K155" s="26" t="str">
        <f t="shared" si="2"/>
        <v/>
      </c>
      <c r="L155" s="112" t="str">
        <f>IF(OR(A155="",ISBLANK(Qualifikation!R165)),"",Qualifikation!R165)</f>
        <v/>
      </c>
      <c r="M155" s="56" t="str">
        <f>IF(OR(A155="",ISBLANK(Qualifikation!S165)),"",Qualifikation!S165)</f>
        <v/>
      </c>
      <c r="N155" s="56" t="str">
        <f>IF(OR(A155="",ISBLANK(Qualifikation!T165)),"",IF(Qualifikation!AC165=TRUE,INDEX(coderesult,MATCH(Qualifikation!T165,libresult,0)),Qualifikation!T165))</f>
        <v/>
      </c>
      <c r="O155" s="56" t="str">
        <f>IF(OR(A155="",ISBLANK(Qualifikation!U165),Qualifikation!U165="-"),"",IF(ISNA(MATCH(Qualifikation!U165,libtwolang,0)),Qualifikation!U165,IF(Qualifikation!AC165=TRUE,INDEX(codetwolang,MATCH(Qualifikation!U165,libtwolang,0)),Qualifikation!U165)))</f>
        <v/>
      </c>
      <c r="P155" s="56" t="str">
        <f>IF(OR(A155="",ISBLANK(Qualifikation!V165)),"",Qualifikation!V165)</f>
        <v/>
      </c>
    </row>
    <row r="156" spans="1:16" x14ac:dyDescent="0.2">
      <c r="A156" s="26" t="str">
        <f>IF(Qualifikation!$A166&lt;&gt;"",IF(Qualifikation!C166&lt;&gt;"",IF(Qualifikation!C166="LOC.ID",CONCATENATE("LOC.",Qualifikation!AG$12),Qualifikation!C166),""),"")</f>
        <v/>
      </c>
      <c r="B156" s="57" t="str">
        <f>IF(A156&lt;&gt;"",Qualifikation!J166,"")</f>
        <v/>
      </c>
      <c r="C156" s="26" t="str">
        <f>IF(A156&lt;&gt;"",IF(Qualifikation!E166=TRUE,INDEX(codesex,MATCH(Qualifikation!D166,libsex,0)),Qualifikation!D166),"")</f>
        <v/>
      </c>
      <c r="D156" s="112" t="str">
        <f>IF(OR(A156="",ISBLANK(Qualifikation!F166)),"",Qualifikation!F166)</f>
        <v/>
      </c>
      <c r="E156" s="26" t="str">
        <f>IF(A156&lt;&gt;"",IF(Qualifikation!I166=TRUE,IF(INDEX(codegem,MATCH(Qualifikation!H166,libgem,0))&lt;8000,INDEX(codegem,MATCH(Qualifikation!H166,libgem,0)),""),Qualifikation!H166),"")</f>
        <v/>
      </c>
      <c r="F156" s="26" t="str">
        <f>IF(A156&lt;&gt;"",IF(Qualifikation!I166=TRUE,INDEX(codegemhist,MATCH(Qualifikation!H166,libgem,0)),""),"")</f>
        <v/>
      </c>
      <c r="G156" s="26" t="str">
        <f>IF(A156&lt;&gt;"",IF(Qualifikation!I166=TRUE,IF(INDEX(codegem,MATCH(Qualifikation!H166,libgem,0))&gt;=8000,INDEX(codegem,MATCH(Qualifikation!H166,libgem,0)),""),Qualifikation!H166),"")</f>
        <v/>
      </c>
      <c r="H156" s="26" t="str">
        <f>IF(A156&lt;&gt;"",IF(Qualifikation!Y166=TRUE,INDEX(libcatidinst,MATCH(Qualifikation!P166,libinst,0)),""),"")</f>
        <v/>
      </c>
      <c r="I156" s="26" t="str">
        <f>IF(OR(A156="",ISBLANK(Qualifikation!P166)),"",IF(Qualifikation!Y166=TRUE,INDEX(codeinst,MATCH(Qualifikation!P166,libinst,0)),Qualifikation!P166))</f>
        <v/>
      </c>
      <c r="J156" s="26" t="str">
        <f>IF(OR(A156="",ISBLANK(Qualifikation!Q166)),"",IF(Qualifikation!Z166=TRUE,INDEX(codetform,MATCH(Qualifikation!Q166,libtform,0)),Qualifikation!Q166))</f>
        <v/>
      </c>
      <c r="K156" s="26" t="str">
        <f t="shared" si="2"/>
        <v/>
      </c>
      <c r="L156" s="112" t="str">
        <f>IF(OR(A156="",ISBLANK(Qualifikation!R166)),"",Qualifikation!R166)</f>
        <v/>
      </c>
      <c r="M156" s="56" t="str">
        <f>IF(OR(A156="",ISBLANK(Qualifikation!S166)),"",Qualifikation!S166)</f>
        <v/>
      </c>
      <c r="N156" s="56" t="str">
        <f>IF(OR(A156="",ISBLANK(Qualifikation!T166)),"",IF(Qualifikation!AC166=TRUE,INDEX(coderesult,MATCH(Qualifikation!T166,libresult,0)),Qualifikation!T166))</f>
        <v/>
      </c>
      <c r="O156" s="56" t="str">
        <f>IF(OR(A156="",ISBLANK(Qualifikation!U166),Qualifikation!U166="-"),"",IF(ISNA(MATCH(Qualifikation!U166,libtwolang,0)),Qualifikation!U166,IF(Qualifikation!AC166=TRUE,INDEX(codetwolang,MATCH(Qualifikation!U166,libtwolang,0)),Qualifikation!U166)))</f>
        <v/>
      </c>
      <c r="P156" s="56" t="str">
        <f>IF(OR(A156="",ISBLANK(Qualifikation!V166)),"",Qualifikation!V166)</f>
        <v/>
      </c>
    </row>
    <row r="157" spans="1:16" x14ac:dyDescent="0.2">
      <c r="A157" s="26" t="str">
        <f>IF(Qualifikation!$A167&lt;&gt;"",IF(Qualifikation!C167&lt;&gt;"",IF(Qualifikation!C167="LOC.ID",CONCATENATE("LOC.",Qualifikation!AG$12),Qualifikation!C167),""),"")</f>
        <v/>
      </c>
      <c r="B157" s="57" t="str">
        <f>IF(A157&lt;&gt;"",Qualifikation!J167,"")</f>
        <v/>
      </c>
      <c r="C157" s="26" t="str">
        <f>IF(A157&lt;&gt;"",IF(Qualifikation!E167=TRUE,INDEX(codesex,MATCH(Qualifikation!D167,libsex,0)),Qualifikation!D167),"")</f>
        <v/>
      </c>
      <c r="D157" s="112" t="str">
        <f>IF(OR(A157="",ISBLANK(Qualifikation!F167)),"",Qualifikation!F167)</f>
        <v/>
      </c>
      <c r="E157" s="26" t="str">
        <f>IF(A157&lt;&gt;"",IF(Qualifikation!I167=TRUE,IF(INDEX(codegem,MATCH(Qualifikation!H167,libgem,0))&lt;8000,INDEX(codegem,MATCH(Qualifikation!H167,libgem,0)),""),Qualifikation!H167),"")</f>
        <v/>
      </c>
      <c r="F157" s="26" t="str">
        <f>IF(A157&lt;&gt;"",IF(Qualifikation!I167=TRUE,INDEX(codegemhist,MATCH(Qualifikation!H167,libgem,0)),""),"")</f>
        <v/>
      </c>
      <c r="G157" s="26" t="str">
        <f>IF(A157&lt;&gt;"",IF(Qualifikation!I167=TRUE,IF(INDEX(codegem,MATCH(Qualifikation!H167,libgem,0))&gt;=8000,INDEX(codegem,MATCH(Qualifikation!H167,libgem,0)),""),Qualifikation!H167),"")</f>
        <v/>
      </c>
      <c r="H157" s="26" t="str">
        <f>IF(A157&lt;&gt;"",IF(Qualifikation!Y167=TRUE,INDEX(libcatidinst,MATCH(Qualifikation!P167,libinst,0)),""),"")</f>
        <v/>
      </c>
      <c r="I157" s="26" t="str">
        <f>IF(OR(A157="",ISBLANK(Qualifikation!P167)),"",IF(Qualifikation!Y167=TRUE,INDEX(codeinst,MATCH(Qualifikation!P167,libinst,0)),Qualifikation!P167))</f>
        <v/>
      </c>
      <c r="J157" s="26" t="str">
        <f>IF(OR(A157="",ISBLANK(Qualifikation!Q167)),"",IF(Qualifikation!Z167=TRUE,INDEX(codetform,MATCH(Qualifikation!Q167,libtform,0)),Qualifikation!Q167))</f>
        <v/>
      </c>
      <c r="K157" s="26" t="str">
        <f t="shared" si="2"/>
        <v/>
      </c>
      <c r="L157" s="112" t="str">
        <f>IF(OR(A157="",ISBLANK(Qualifikation!R167)),"",Qualifikation!R167)</f>
        <v/>
      </c>
      <c r="M157" s="56" t="str">
        <f>IF(OR(A157="",ISBLANK(Qualifikation!S167)),"",Qualifikation!S167)</f>
        <v/>
      </c>
      <c r="N157" s="56" t="str">
        <f>IF(OR(A157="",ISBLANK(Qualifikation!T167)),"",IF(Qualifikation!AC167=TRUE,INDEX(coderesult,MATCH(Qualifikation!T167,libresult,0)),Qualifikation!T167))</f>
        <v/>
      </c>
      <c r="O157" s="56" t="str">
        <f>IF(OR(A157="",ISBLANK(Qualifikation!U167),Qualifikation!U167="-"),"",IF(ISNA(MATCH(Qualifikation!U167,libtwolang,0)),Qualifikation!U167,IF(Qualifikation!AC167=TRUE,INDEX(codetwolang,MATCH(Qualifikation!U167,libtwolang,0)),Qualifikation!U167)))</f>
        <v/>
      </c>
      <c r="P157" s="56" t="str">
        <f>IF(OR(A157="",ISBLANK(Qualifikation!V167)),"",Qualifikation!V167)</f>
        <v/>
      </c>
    </row>
    <row r="158" spans="1:16" x14ac:dyDescent="0.2">
      <c r="A158" s="26" t="str">
        <f>IF(Qualifikation!$A168&lt;&gt;"",IF(Qualifikation!C168&lt;&gt;"",IF(Qualifikation!C168="LOC.ID",CONCATENATE("LOC.",Qualifikation!AG$12),Qualifikation!C168),""),"")</f>
        <v/>
      </c>
      <c r="B158" s="57" t="str">
        <f>IF(A158&lt;&gt;"",Qualifikation!J168,"")</f>
        <v/>
      </c>
      <c r="C158" s="26" t="str">
        <f>IF(A158&lt;&gt;"",IF(Qualifikation!E168=TRUE,INDEX(codesex,MATCH(Qualifikation!D168,libsex,0)),Qualifikation!D168),"")</f>
        <v/>
      </c>
      <c r="D158" s="112" t="str">
        <f>IF(OR(A158="",ISBLANK(Qualifikation!F168)),"",Qualifikation!F168)</f>
        <v/>
      </c>
      <c r="E158" s="26" t="str">
        <f>IF(A158&lt;&gt;"",IF(Qualifikation!I168=TRUE,IF(INDEX(codegem,MATCH(Qualifikation!H168,libgem,0))&lt;8000,INDEX(codegem,MATCH(Qualifikation!H168,libgem,0)),""),Qualifikation!H168),"")</f>
        <v/>
      </c>
      <c r="F158" s="26" t="str">
        <f>IF(A158&lt;&gt;"",IF(Qualifikation!I168=TRUE,INDEX(codegemhist,MATCH(Qualifikation!H168,libgem,0)),""),"")</f>
        <v/>
      </c>
      <c r="G158" s="26" t="str">
        <f>IF(A158&lt;&gt;"",IF(Qualifikation!I168=TRUE,IF(INDEX(codegem,MATCH(Qualifikation!H168,libgem,0))&gt;=8000,INDEX(codegem,MATCH(Qualifikation!H168,libgem,0)),""),Qualifikation!H168),"")</f>
        <v/>
      </c>
      <c r="H158" s="26" t="str">
        <f>IF(A158&lt;&gt;"",IF(Qualifikation!Y168=TRUE,INDEX(libcatidinst,MATCH(Qualifikation!P168,libinst,0)),""),"")</f>
        <v/>
      </c>
      <c r="I158" s="26" t="str">
        <f>IF(OR(A158="",ISBLANK(Qualifikation!P168)),"",IF(Qualifikation!Y168=TRUE,INDEX(codeinst,MATCH(Qualifikation!P168,libinst,0)),Qualifikation!P168))</f>
        <v/>
      </c>
      <c r="J158" s="26" t="str">
        <f>IF(OR(A158="",ISBLANK(Qualifikation!Q168)),"",IF(Qualifikation!Z168=TRUE,INDEX(codetform,MATCH(Qualifikation!Q168,libtform,0)),Qualifikation!Q168))</f>
        <v/>
      </c>
      <c r="K158" s="26" t="str">
        <f t="shared" si="2"/>
        <v/>
      </c>
      <c r="L158" s="112" t="str">
        <f>IF(OR(A158="",ISBLANK(Qualifikation!R168)),"",Qualifikation!R168)</f>
        <v/>
      </c>
      <c r="M158" s="56" t="str">
        <f>IF(OR(A158="",ISBLANK(Qualifikation!S168)),"",Qualifikation!S168)</f>
        <v/>
      </c>
      <c r="N158" s="56" t="str">
        <f>IF(OR(A158="",ISBLANK(Qualifikation!T168)),"",IF(Qualifikation!AC168=TRUE,INDEX(coderesult,MATCH(Qualifikation!T168,libresult,0)),Qualifikation!T168))</f>
        <v/>
      </c>
      <c r="O158" s="56" t="str">
        <f>IF(OR(A158="",ISBLANK(Qualifikation!U168),Qualifikation!U168="-"),"",IF(ISNA(MATCH(Qualifikation!U168,libtwolang,0)),Qualifikation!U168,IF(Qualifikation!AC168=TRUE,INDEX(codetwolang,MATCH(Qualifikation!U168,libtwolang,0)),Qualifikation!U168)))</f>
        <v/>
      </c>
      <c r="P158" s="56" t="str">
        <f>IF(OR(A158="",ISBLANK(Qualifikation!V168)),"",Qualifikation!V168)</f>
        <v/>
      </c>
    </row>
    <row r="159" spans="1:16" x14ac:dyDescent="0.2">
      <c r="A159" s="26" t="str">
        <f>IF(Qualifikation!$A169&lt;&gt;"",IF(Qualifikation!C169&lt;&gt;"",IF(Qualifikation!C169="LOC.ID",CONCATENATE("LOC.",Qualifikation!AG$12),Qualifikation!C169),""),"")</f>
        <v/>
      </c>
      <c r="B159" s="57" t="str">
        <f>IF(A159&lt;&gt;"",Qualifikation!J169,"")</f>
        <v/>
      </c>
      <c r="C159" s="26" t="str">
        <f>IF(A159&lt;&gt;"",IF(Qualifikation!E169=TRUE,INDEX(codesex,MATCH(Qualifikation!D169,libsex,0)),Qualifikation!D169),"")</f>
        <v/>
      </c>
      <c r="D159" s="112" t="str">
        <f>IF(OR(A159="",ISBLANK(Qualifikation!F169)),"",Qualifikation!F169)</f>
        <v/>
      </c>
      <c r="E159" s="26" t="str">
        <f>IF(A159&lt;&gt;"",IF(Qualifikation!I169=TRUE,IF(INDEX(codegem,MATCH(Qualifikation!H169,libgem,0))&lt;8000,INDEX(codegem,MATCH(Qualifikation!H169,libgem,0)),""),Qualifikation!H169),"")</f>
        <v/>
      </c>
      <c r="F159" s="26" t="str">
        <f>IF(A159&lt;&gt;"",IF(Qualifikation!I169=TRUE,INDEX(codegemhist,MATCH(Qualifikation!H169,libgem,0)),""),"")</f>
        <v/>
      </c>
      <c r="G159" s="26" t="str">
        <f>IF(A159&lt;&gt;"",IF(Qualifikation!I169=TRUE,IF(INDEX(codegem,MATCH(Qualifikation!H169,libgem,0))&gt;=8000,INDEX(codegem,MATCH(Qualifikation!H169,libgem,0)),""),Qualifikation!H169),"")</f>
        <v/>
      </c>
      <c r="H159" s="26" t="str">
        <f>IF(A159&lt;&gt;"",IF(Qualifikation!Y169=TRUE,INDEX(libcatidinst,MATCH(Qualifikation!P169,libinst,0)),""),"")</f>
        <v/>
      </c>
      <c r="I159" s="26" t="str">
        <f>IF(OR(A159="",ISBLANK(Qualifikation!P169)),"",IF(Qualifikation!Y169=TRUE,INDEX(codeinst,MATCH(Qualifikation!P169,libinst,0)),Qualifikation!P169))</f>
        <v/>
      </c>
      <c r="J159" s="26" t="str">
        <f>IF(OR(A159="",ISBLANK(Qualifikation!Q169)),"",IF(Qualifikation!Z169=TRUE,INDEX(codetform,MATCH(Qualifikation!Q169,libtform,0)),Qualifikation!Q169))</f>
        <v/>
      </c>
      <c r="K159" s="26" t="str">
        <f t="shared" si="2"/>
        <v/>
      </c>
      <c r="L159" s="112" t="str">
        <f>IF(OR(A159="",ISBLANK(Qualifikation!R169)),"",Qualifikation!R169)</f>
        <v/>
      </c>
      <c r="M159" s="56" t="str">
        <f>IF(OR(A159="",ISBLANK(Qualifikation!S169)),"",Qualifikation!S169)</f>
        <v/>
      </c>
      <c r="N159" s="56" t="str">
        <f>IF(OR(A159="",ISBLANK(Qualifikation!T169)),"",IF(Qualifikation!AC169=TRUE,INDEX(coderesult,MATCH(Qualifikation!T169,libresult,0)),Qualifikation!T169))</f>
        <v/>
      </c>
      <c r="O159" s="56" t="str">
        <f>IF(OR(A159="",ISBLANK(Qualifikation!U169),Qualifikation!U169="-"),"",IF(ISNA(MATCH(Qualifikation!U169,libtwolang,0)),Qualifikation!U169,IF(Qualifikation!AC169=TRUE,INDEX(codetwolang,MATCH(Qualifikation!U169,libtwolang,0)),Qualifikation!U169)))</f>
        <v/>
      </c>
      <c r="P159" s="56" t="str">
        <f>IF(OR(A159="",ISBLANK(Qualifikation!V169)),"",Qualifikation!V169)</f>
        <v/>
      </c>
    </row>
    <row r="160" spans="1:16" x14ac:dyDescent="0.2">
      <c r="A160" s="26" t="str">
        <f>IF(Qualifikation!$A170&lt;&gt;"",IF(Qualifikation!C170&lt;&gt;"",IF(Qualifikation!C170="LOC.ID",CONCATENATE("LOC.",Qualifikation!AG$12),Qualifikation!C170),""),"")</f>
        <v/>
      </c>
      <c r="B160" s="57" t="str">
        <f>IF(A160&lt;&gt;"",Qualifikation!J170,"")</f>
        <v/>
      </c>
      <c r="C160" s="26" t="str">
        <f>IF(A160&lt;&gt;"",IF(Qualifikation!E170=TRUE,INDEX(codesex,MATCH(Qualifikation!D170,libsex,0)),Qualifikation!D170),"")</f>
        <v/>
      </c>
      <c r="D160" s="112" t="str">
        <f>IF(OR(A160="",ISBLANK(Qualifikation!F170)),"",Qualifikation!F170)</f>
        <v/>
      </c>
      <c r="E160" s="26" t="str">
        <f>IF(A160&lt;&gt;"",IF(Qualifikation!I170=TRUE,IF(INDEX(codegem,MATCH(Qualifikation!H170,libgem,0))&lt;8000,INDEX(codegem,MATCH(Qualifikation!H170,libgem,0)),""),Qualifikation!H170),"")</f>
        <v/>
      </c>
      <c r="F160" s="26" t="str">
        <f>IF(A160&lt;&gt;"",IF(Qualifikation!I170=TRUE,INDEX(codegemhist,MATCH(Qualifikation!H170,libgem,0)),""),"")</f>
        <v/>
      </c>
      <c r="G160" s="26" t="str">
        <f>IF(A160&lt;&gt;"",IF(Qualifikation!I170=TRUE,IF(INDEX(codegem,MATCH(Qualifikation!H170,libgem,0))&gt;=8000,INDEX(codegem,MATCH(Qualifikation!H170,libgem,0)),""),Qualifikation!H170),"")</f>
        <v/>
      </c>
      <c r="H160" s="26" t="str">
        <f>IF(A160&lt;&gt;"",IF(Qualifikation!Y170=TRUE,INDEX(libcatidinst,MATCH(Qualifikation!P170,libinst,0)),""),"")</f>
        <v/>
      </c>
      <c r="I160" s="26" t="str">
        <f>IF(OR(A160="",ISBLANK(Qualifikation!P170)),"",IF(Qualifikation!Y170=TRUE,INDEX(codeinst,MATCH(Qualifikation!P170,libinst,0)),Qualifikation!P170))</f>
        <v/>
      </c>
      <c r="J160" s="26" t="str">
        <f>IF(OR(A160="",ISBLANK(Qualifikation!Q170)),"",IF(Qualifikation!Z170=TRUE,INDEX(codetform,MATCH(Qualifikation!Q170,libtform,0)),Qualifikation!Q170))</f>
        <v/>
      </c>
      <c r="K160" s="26" t="str">
        <f t="shared" si="2"/>
        <v/>
      </c>
      <c r="L160" s="112" t="str">
        <f>IF(OR(A160="",ISBLANK(Qualifikation!R170)),"",Qualifikation!R170)</f>
        <v/>
      </c>
      <c r="M160" s="56" t="str">
        <f>IF(OR(A160="",ISBLANK(Qualifikation!S170)),"",Qualifikation!S170)</f>
        <v/>
      </c>
      <c r="N160" s="56" t="str">
        <f>IF(OR(A160="",ISBLANK(Qualifikation!T170)),"",IF(Qualifikation!AC170=TRUE,INDEX(coderesult,MATCH(Qualifikation!T170,libresult,0)),Qualifikation!T170))</f>
        <v/>
      </c>
      <c r="O160" s="56" t="str">
        <f>IF(OR(A160="",ISBLANK(Qualifikation!U170),Qualifikation!U170="-"),"",IF(ISNA(MATCH(Qualifikation!U170,libtwolang,0)),Qualifikation!U170,IF(Qualifikation!AC170=TRUE,INDEX(codetwolang,MATCH(Qualifikation!U170,libtwolang,0)),Qualifikation!U170)))</f>
        <v/>
      </c>
      <c r="P160" s="56" t="str">
        <f>IF(OR(A160="",ISBLANK(Qualifikation!V170)),"",Qualifikation!V170)</f>
        <v/>
      </c>
    </row>
    <row r="161" spans="1:16" x14ac:dyDescent="0.2">
      <c r="A161" s="26" t="str">
        <f>IF(Qualifikation!$A171&lt;&gt;"",IF(Qualifikation!C171&lt;&gt;"",IF(Qualifikation!C171="LOC.ID",CONCATENATE("LOC.",Qualifikation!AG$12),Qualifikation!C171),""),"")</f>
        <v/>
      </c>
      <c r="B161" s="57" t="str">
        <f>IF(A161&lt;&gt;"",Qualifikation!J171,"")</f>
        <v/>
      </c>
      <c r="C161" s="26" t="str">
        <f>IF(A161&lt;&gt;"",IF(Qualifikation!E171=TRUE,INDEX(codesex,MATCH(Qualifikation!D171,libsex,0)),Qualifikation!D171),"")</f>
        <v/>
      </c>
      <c r="D161" s="112" t="str">
        <f>IF(OR(A161="",ISBLANK(Qualifikation!F171)),"",Qualifikation!F171)</f>
        <v/>
      </c>
      <c r="E161" s="26" t="str">
        <f>IF(A161&lt;&gt;"",IF(Qualifikation!I171=TRUE,IF(INDEX(codegem,MATCH(Qualifikation!H171,libgem,0))&lt;8000,INDEX(codegem,MATCH(Qualifikation!H171,libgem,0)),""),Qualifikation!H171),"")</f>
        <v/>
      </c>
      <c r="F161" s="26" t="str">
        <f>IF(A161&lt;&gt;"",IF(Qualifikation!I171=TRUE,INDEX(codegemhist,MATCH(Qualifikation!H171,libgem,0)),""),"")</f>
        <v/>
      </c>
      <c r="G161" s="26" t="str">
        <f>IF(A161&lt;&gt;"",IF(Qualifikation!I171=TRUE,IF(INDEX(codegem,MATCH(Qualifikation!H171,libgem,0))&gt;=8000,INDEX(codegem,MATCH(Qualifikation!H171,libgem,0)),""),Qualifikation!H171),"")</f>
        <v/>
      </c>
      <c r="H161" s="26" t="str">
        <f>IF(A161&lt;&gt;"",IF(Qualifikation!Y171=TRUE,INDEX(libcatidinst,MATCH(Qualifikation!P171,libinst,0)),""),"")</f>
        <v/>
      </c>
      <c r="I161" s="26" t="str">
        <f>IF(OR(A161="",ISBLANK(Qualifikation!P171)),"",IF(Qualifikation!Y171=TRUE,INDEX(codeinst,MATCH(Qualifikation!P171,libinst,0)),Qualifikation!P171))</f>
        <v/>
      </c>
      <c r="J161" s="26" t="str">
        <f>IF(OR(A161="",ISBLANK(Qualifikation!Q171)),"",IF(Qualifikation!Z171=TRUE,INDEX(codetform,MATCH(Qualifikation!Q171,libtform,0)),Qualifikation!Q171))</f>
        <v/>
      </c>
      <c r="K161" s="26" t="str">
        <f t="shared" si="2"/>
        <v/>
      </c>
      <c r="L161" s="112" t="str">
        <f>IF(OR(A161="",ISBLANK(Qualifikation!R171)),"",Qualifikation!R171)</f>
        <v/>
      </c>
      <c r="M161" s="56" t="str">
        <f>IF(OR(A161="",ISBLANK(Qualifikation!S171)),"",Qualifikation!S171)</f>
        <v/>
      </c>
      <c r="N161" s="56" t="str">
        <f>IF(OR(A161="",ISBLANK(Qualifikation!T171)),"",IF(Qualifikation!AC171=TRUE,INDEX(coderesult,MATCH(Qualifikation!T171,libresult,0)),Qualifikation!T171))</f>
        <v/>
      </c>
      <c r="O161" s="56" t="str">
        <f>IF(OR(A161="",ISBLANK(Qualifikation!U171),Qualifikation!U171="-"),"",IF(ISNA(MATCH(Qualifikation!U171,libtwolang,0)),Qualifikation!U171,IF(Qualifikation!AC171=TRUE,INDEX(codetwolang,MATCH(Qualifikation!U171,libtwolang,0)),Qualifikation!U171)))</f>
        <v/>
      </c>
      <c r="P161" s="56" t="str">
        <f>IF(OR(A161="",ISBLANK(Qualifikation!V171)),"",Qualifikation!V171)</f>
        <v/>
      </c>
    </row>
    <row r="162" spans="1:16" x14ac:dyDescent="0.2">
      <c r="A162" s="26" t="str">
        <f>IF(Qualifikation!$A172&lt;&gt;"",IF(Qualifikation!C172&lt;&gt;"",IF(Qualifikation!C172="LOC.ID",CONCATENATE("LOC.",Qualifikation!AG$12),Qualifikation!C172),""),"")</f>
        <v/>
      </c>
      <c r="B162" s="57" t="str">
        <f>IF(A162&lt;&gt;"",Qualifikation!J172,"")</f>
        <v/>
      </c>
      <c r="C162" s="26" t="str">
        <f>IF(A162&lt;&gt;"",IF(Qualifikation!E172=TRUE,INDEX(codesex,MATCH(Qualifikation!D172,libsex,0)),Qualifikation!D172),"")</f>
        <v/>
      </c>
      <c r="D162" s="112" t="str">
        <f>IF(OR(A162="",ISBLANK(Qualifikation!F172)),"",Qualifikation!F172)</f>
        <v/>
      </c>
      <c r="E162" s="26" t="str">
        <f>IF(A162&lt;&gt;"",IF(Qualifikation!I172=TRUE,IF(INDEX(codegem,MATCH(Qualifikation!H172,libgem,0))&lt;8000,INDEX(codegem,MATCH(Qualifikation!H172,libgem,0)),""),Qualifikation!H172),"")</f>
        <v/>
      </c>
      <c r="F162" s="26" t="str">
        <f>IF(A162&lt;&gt;"",IF(Qualifikation!I172=TRUE,INDEX(codegemhist,MATCH(Qualifikation!H172,libgem,0)),""),"")</f>
        <v/>
      </c>
      <c r="G162" s="26" t="str">
        <f>IF(A162&lt;&gt;"",IF(Qualifikation!I172=TRUE,IF(INDEX(codegem,MATCH(Qualifikation!H172,libgem,0))&gt;=8000,INDEX(codegem,MATCH(Qualifikation!H172,libgem,0)),""),Qualifikation!H172),"")</f>
        <v/>
      </c>
      <c r="H162" s="26" t="str">
        <f>IF(A162&lt;&gt;"",IF(Qualifikation!Y172=TRUE,INDEX(libcatidinst,MATCH(Qualifikation!P172,libinst,0)),""),"")</f>
        <v/>
      </c>
      <c r="I162" s="26" t="str">
        <f>IF(OR(A162="",ISBLANK(Qualifikation!P172)),"",IF(Qualifikation!Y172=TRUE,INDEX(codeinst,MATCH(Qualifikation!P172,libinst,0)),Qualifikation!P172))</f>
        <v/>
      </c>
      <c r="J162" s="26" t="str">
        <f>IF(OR(A162="",ISBLANK(Qualifikation!Q172)),"",IF(Qualifikation!Z172=TRUE,INDEX(codetform,MATCH(Qualifikation!Q172,libtform,0)),Qualifikation!Q172))</f>
        <v/>
      </c>
      <c r="K162" s="26" t="str">
        <f t="shared" si="2"/>
        <v/>
      </c>
      <c r="L162" s="112" t="str">
        <f>IF(OR(A162="",ISBLANK(Qualifikation!R172)),"",Qualifikation!R172)</f>
        <v/>
      </c>
      <c r="M162" s="56" t="str">
        <f>IF(OR(A162="",ISBLANK(Qualifikation!S172)),"",Qualifikation!S172)</f>
        <v/>
      </c>
      <c r="N162" s="56" t="str">
        <f>IF(OR(A162="",ISBLANK(Qualifikation!T172)),"",IF(Qualifikation!AC172=TRUE,INDEX(coderesult,MATCH(Qualifikation!T172,libresult,0)),Qualifikation!T172))</f>
        <v/>
      </c>
      <c r="O162" s="56" t="str">
        <f>IF(OR(A162="",ISBLANK(Qualifikation!U172),Qualifikation!U172="-"),"",IF(ISNA(MATCH(Qualifikation!U172,libtwolang,0)),Qualifikation!U172,IF(Qualifikation!AC172=TRUE,INDEX(codetwolang,MATCH(Qualifikation!U172,libtwolang,0)),Qualifikation!U172)))</f>
        <v/>
      </c>
      <c r="P162" s="56" t="str">
        <f>IF(OR(A162="",ISBLANK(Qualifikation!V172)),"",Qualifikation!V172)</f>
        <v/>
      </c>
    </row>
    <row r="163" spans="1:16" x14ac:dyDescent="0.2">
      <c r="A163" s="26" t="str">
        <f>IF(Qualifikation!$A173&lt;&gt;"",IF(Qualifikation!C173&lt;&gt;"",IF(Qualifikation!C173="LOC.ID",CONCATENATE("LOC.",Qualifikation!AG$12),Qualifikation!C173),""),"")</f>
        <v/>
      </c>
      <c r="B163" s="57" t="str">
        <f>IF(A163&lt;&gt;"",Qualifikation!J173,"")</f>
        <v/>
      </c>
      <c r="C163" s="26" t="str">
        <f>IF(A163&lt;&gt;"",IF(Qualifikation!E173=TRUE,INDEX(codesex,MATCH(Qualifikation!D173,libsex,0)),Qualifikation!D173),"")</f>
        <v/>
      </c>
      <c r="D163" s="112" t="str">
        <f>IF(OR(A163="",ISBLANK(Qualifikation!F173)),"",Qualifikation!F173)</f>
        <v/>
      </c>
      <c r="E163" s="26" t="str">
        <f>IF(A163&lt;&gt;"",IF(Qualifikation!I173=TRUE,IF(INDEX(codegem,MATCH(Qualifikation!H173,libgem,0))&lt;8000,INDEX(codegem,MATCH(Qualifikation!H173,libgem,0)),""),Qualifikation!H173),"")</f>
        <v/>
      </c>
      <c r="F163" s="26" t="str">
        <f>IF(A163&lt;&gt;"",IF(Qualifikation!I173=TRUE,INDEX(codegemhist,MATCH(Qualifikation!H173,libgem,0)),""),"")</f>
        <v/>
      </c>
      <c r="G163" s="26" t="str">
        <f>IF(A163&lt;&gt;"",IF(Qualifikation!I173=TRUE,IF(INDEX(codegem,MATCH(Qualifikation!H173,libgem,0))&gt;=8000,INDEX(codegem,MATCH(Qualifikation!H173,libgem,0)),""),Qualifikation!H173),"")</f>
        <v/>
      </c>
      <c r="H163" s="26" t="str">
        <f>IF(A163&lt;&gt;"",IF(Qualifikation!Y173=TRUE,INDEX(libcatidinst,MATCH(Qualifikation!P173,libinst,0)),""),"")</f>
        <v/>
      </c>
      <c r="I163" s="26" t="str">
        <f>IF(OR(A163="",ISBLANK(Qualifikation!P173)),"",IF(Qualifikation!Y173=TRUE,INDEX(codeinst,MATCH(Qualifikation!P173,libinst,0)),Qualifikation!P173))</f>
        <v/>
      </c>
      <c r="J163" s="26" t="str">
        <f>IF(OR(A163="",ISBLANK(Qualifikation!Q173)),"",IF(Qualifikation!Z173=TRUE,INDEX(codetform,MATCH(Qualifikation!Q173,libtform,0)),Qualifikation!Q173))</f>
        <v/>
      </c>
      <c r="K163" s="26" t="str">
        <f t="shared" si="2"/>
        <v/>
      </c>
      <c r="L163" s="112" t="str">
        <f>IF(OR(A163="",ISBLANK(Qualifikation!R173)),"",Qualifikation!R173)</f>
        <v/>
      </c>
      <c r="M163" s="56" t="str">
        <f>IF(OR(A163="",ISBLANK(Qualifikation!S173)),"",Qualifikation!S173)</f>
        <v/>
      </c>
      <c r="N163" s="56" t="str">
        <f>IF(OR(A163="",ISBLANK(Qualifikation!T173)),"",IF(Qualifikation!AC173=TRUE,INDEX(coderesult,MATCH(Qualifikation!T173,libresult,0)),Qualifikation!T173))</f>
        <v/>
      </c>
      <c r="O163" s="56" t="str">
        <f>IF(OR(A163="",ISBLANK(Qualifikation!U173),Qualifikation!U173="-"),"",IF(ISNA(MATCH(Qualifikation!U173,libtwolang,0)),Qualifikation!U173,IF(Qualifikation!AC173=TRUE,INDEX(codetwolang,MATCH(Qualifikation!U173,libtwolang,0)),Qualifikation!U173)))</f>
        <v/>
      </c>
      <c r="P163" s="56" t="str">
        <f>IF(OR(A163="",ISBLANK(Qualifikation!V173)),"",Qualifikation!V173)</f>
        <v/>
      </c>
    </row>
    <row r="164" spans="1:16" x14ac:dyDescent="0.2">
      <c r="A164" s="26" t="str">
        <f>IF(Qualifikation!$A174&lt;&gt;"",IF(Qualifikation!C174&lt;&gt;"",IF(Qualifikation!C174="LOC.ID",CONCATENATE("LOC.",Qualifikation!AG$12),Qualifikation!C174),""),"")</f>
        <v/>
      </c>
      <c r="B164" s="57" t="str">
        <f>IF(A164&lt;&gt;"",Qualifikation!J174,"")</f>
        <v/>
      </c>
      <c r="C164" s="26" t="str">
        <f>IF(A164&lt;&gt;"",IF(Qualifikation!E174=TRUE,INDEX(codesex,MATCH(Qualifikation!D174,libsex,0)),Qualifikation!D174),"")</f>
        <v/>
      </c>
      <c r="D164" s="112" t="str">
        <f>IF(OR(A164="",ISBLANK(Qualifikation!F174)),"",Qualifikation!F174)</f>
        <v/>
      </c>
      <c r="E164" s="26" t="str">
        <f>IF(A164&lt;&gt;"",IF(Qualifikation!I174=TRUE,IF(INDEX(codegem,MATCH(Qualifikation!H174,libgem,0))&lt;8000,INDEX(codegem,MATCH(Qualifikation!H174,libgem,0)),""),Qualifikation!H174),"")</f>
        <v/>
      </c>
      <c r="F164" s="26" t="str">
        <f>IF(A164&lt;&gt;"",IF(Qualifikation!I174=TRUE,INDEX(codegemhist,MATCH(Qualifikation!H174,libgem,0)),""),"")</f>
        <v/>
      </c>
      <c r="G164" s="26" t="str">
        <f>IF(A164&lt;&gt;"",IF(Qualifikation!I174=TRUE,IF(INDEX(codegem,MATCH(Qualifikation!H174,libgem,0))&gt;=8000,INDEX(codegem,MATCH(Qualifikation!H174,libgem,0)),""),Qualifikation!H174),"")</f>
        <v/>
      </c>
      <c r="H164" s="26" t="str">
        <f>IF(A164&lt;&gt;"",IF(Qualifikation!Y174=TRUE,INDEX(libcatidinst,MATCH(Qualifikation!P174,libinst,0)),""),"")</f>
        <v/>
      </c>
      <c r="I164" s="26" t="str">
        <f>IF(OR(A164="",ISBLANK(Qualifikation!P174)),"",IF(Qualifikation!Y174=TRUE,INDEX(codeinst,MATCH(Qualifikation!P174,libinst,0)),Qualifikation!P174))</f>
        <v/>
      </c>
      <c r="J164" s="26" t="str">
        <f>IF(OR(A164="",ISBLANK(Qualifikation!Q174)),"",IF(Qualifikation!Z174=TRUE,INDEX(codetform,MATCH(Qualifikation!Q174,libtform,0)),Qualifikation!Q174))</f>
        <v/>
      </c>
      <c r="K164" s="26" t="str">
        <f t="shared" si="2"/>
        <v/>
      </c>
      <c r="L164" s="112" t="str">
        <f>IF(OR(A164="",ISBLANK(Qualifikation!R174)),"",Qualifikation!R174)</f>
        <v/>
      </c>
      <c r="M164" s="56" t="str">
        <f>IF(OR(A164="",ISBLANK(Qualifikation!S174)),"",Qualifikation!S174)</f>
        <v/>
      </c>
      <c r="N164" s="56" t="str">
        <f>IF(OR(A164="",ISBLANK(Qualifikation!T174)),"",IF(Qualifikation!AC174=TRUE,INDEX(coderesult,MATCH(Qualifikation!T174,libresult,0)),Qualifikation!T174))</f>
        <v/>
      </c>
      <c r="O164" s="56" t="str">
        <f>IF(OR(A164="",ISBLANK(Qualifikation!U174),Qualifikation!U174="-"),"",IF(ISNA(MATCH(Qualifikation!U174,libtwolang,0)),Qualifikation!U174,IF(Qualifikation!AC174=TRUE,INDEX(codetwolang,MATCH(Qualifikation!U174,libtwolang,0)),Qualifikation!U174)))</f>
        <v/>
      </c>
      <c r="P164" s="56" t="str">
        <f>IF(OR(A164="",ISBLANK(Qualifikation!V174)),"",Qualifikation!V174)</f>
        <v/>
      </c>
    </row>
    <row r="165" spans="1:16" x14ac:dyDescent="0.2">
      <c r="A165" s="26" t="str">
        <f>IF(Qualifikation!$A175&lt;&gt;"",IF(Qualifikation!C175&lt;&gt;"",IF(Qualifikation!C175="LOC.ID",CONCATENATE("LOC.",Qualifikation!AG$12),Qualifikation!C175),""),"")</f>
        <v/>
      </c>
      <c r="B165" s="57" t="str">
        <f>IF(A165&lt;&gt;"",Qualifikation!J175,"")</f>
        <v/>
      </c>
      <c r="C165" s="26" t="str">
        <f>IF(A165&lt;&gt;"",IF(Qualifikation!E175=TRUE,INDEX(codesex,MATCH(Qualifikation!D175,libsex,0)),Qualifikation!D175),"")</f>
        <v/>
      </c>
      <c r="D165" s="112" t="str">
        <f>IF(OR(A165="",ISBLANK(Qualifikation!F175)),"",Qualifikation!F175)</f>
        <v/>
      </c>
      <c r="E165" s="26" t="str">
        <f>IF(A165&lt;&gt;"",IF(Qualifikation!I175=TRUE,IF(INDEX(codegem,MATCH(Qualifikation!H175,libgem,0))&lt;8000,INDEX(codegem,MATCH(Qualifikation!H175,libgem,0)),""),Qualifikation!H175),"")</f>
        <v/>
      </c>
      <c r="F165" s="26" t="str">
        <f>IF(A165&lt;&gt;"",IF(Qualifikation!I175=TRUE,INDEX(codegemhist,MATCH(Qualifikation!H175,libgem,0)),""),"")</f>
        <v/>
      </c>
      <c r="G165" s="26" t="str">
        <f>IF(A165&lt;&gt;"",IF(Qualifikation!I175=TRUE,IF(INDEX(codegem,MATCH(Qualifikation!H175,libgem,0))&gt;=8000,INDEX(codegem,MATCH(Qualifikation!H175,libgem,0)),""),Qualifikation!H175),"")</f>
        <v/>
      </c>
      <c r="H165" s="26" t="str">
        <f>IF(A165&lt;&gt;"",IF(Qualifikation!Y175=TRUE,INDEX(libcatidinst,MATCH(Qualifikation!P175,libinst,0)),""),"")</f>
        <v/>
      </c>
      <c r="I165" s="26" t="str">
        <f>IF(OR(A165="",ISBLANK(Qualifikation!P175)),"",IF(Qualifikation!Y175=TRUE,INDEX(codeinst,MATCH(Qualifikation!P175,libinst,0)),Qualifikation!P175))</f>
        <v/>
      </c>
      <c r="J165" s="26" t="str">
        <f>IF(OR(A165="",ISBLANK(Qualifikation!Q175)),"",IF(Qualifikation!Z175=TRUE,INDEX(codetform,MATCH(Qualifikation!Q175,libtform,0)),Qualifikation!Q175))</f>
        <v/>
      </c>
      <c r="K165" s="26" t="str">
        <f t="shared" si="2"/>
        <v/>
      </c>
      <c r="L165" s="112" t="str">
        <f>IF(OR(A165="",ISBLANK(Qualifikation!R175)),"",Qualifikation!R175)</f>
        <v/>
      </c>
      <c r="M165" s="56" t="str">
        <f>IF(OR(A165="",ISBLANK(Qualifikation!S175)),"",Qualifikation!S175)</f>
        <v/>
      </c>
      <c r="N165" s="56" t="str">
        <f>IF(OR(A165="",ISBLANK(Qualifikation!T175)),"",IF(Qualifikation!AC175=TRUE,INDEX(coderesult,MATCH(Qualifikation!T175,libresult,0)),Qualifikation!T175))</f>
        <v/>
      </c>
      <c r="O165" s="56" t="str">
        <f>IF(OR(A165="",ISBLANK(Qualifikation!U175),Qualifikation!U175="-"),"",IF(ISNA(MATCH(Qualifikation!U175,libtwolang,0)),Qualifikation!U175,IF(Qualifikation!AC175=TRUE,INDEX(codetwolang,MATCH(Qualifikation!U175,libtwolang,0)),Qualifikation!U175)))</f>
        <v/>
      </c>
      <c r="P165" s="56" t="str">
        <f>IF(OR(A165="",ISBLANK(Qualifikation!V175)),"",Qualifikation!V175)</f>
        <v/>
      </c>
    </row>
    <row r="166" spans="1:16" x14ac:dyDescent="0.2">
      <c r="A166" s="26" t="str">
        <f>IF(Qualifikation!$A176&lt;&gt;"",IF(Qualifikation!C176&lt;&gt;"",IF(Qualifikation!C176="LOC.ID",CONCATENATE("LOC.",Qualifikation!AG$12),Qualifikation!C176),""),"")</f>
        <v/>
      </c>
      <c r="B166" s="57" t="str">
        <f>IF(A166&lt;&gt;"",Qualifikation!J176,"")</f>
        <v/>
      </c>
      <c r="C166" s="26" t="str">
        <f>IF(A166&lt;&gt;"",IF(Qualifikation!E176=TRUE,INDEX(codesex,MATCH(Qualifikation!D176,libsex,0)),Qualifikation!D176),"")</f>
        <v/>
      </c>
      <c r="D166" s="112" t="str">
        <f>IF(OR(A166="",ISBLANK(Qualifikation!F176)),"",Qualifikation!F176)</f>
        <v/>
      </c>
      <c r="E166" s="26" t="str">
        <f>IF(A166&lt;&gt;"",IF(Qualifikation!I176=TRUE,IF(INDEX(codegem,MATCH(Qualifikation!H176,libgem,0))&lt;8000,INDEX(codegem,MATCH(Qualifikation!H176,libgem,0)),""),Qualifikation!H176),"")</f>
        <v/>
      </c>
      <c r="F166" s="26" t="str">
        <f>IF(A166&lt;&gt;"",IF(Qualifikation!I176=TRUE,INDEX(codegemhist,MATCH(Qualifikation!H176,libgem,0)),""),"")</f>
        <v/>
      </c>
      <c r="G166" s="26" t="str">
        <f>IF(A166&lt;&gt;"",IF(Qualifikation!I176=TRUE,IF(INDEX(codegem,MATCH(Qualifikation!H176,libgem,0))&gt;=8000,INDEX(codegem,MATCH(Qualifikation!H176,libgem,0)),""),Qualifikation!H176),"")</f>
        <v/>
      </c>
      <c r="H166" s="26" t="str">
        <f>IF(A166&lt;&gt;"",IF(Qualifikation!Y176=TRUE,INDEX(libcatidinst,MATCH(Qualifikation!P176,libinst,0)),""),"")</f>
        <v/>
      </c>
      <c r="I166" s="26" t="str">
        <f>IF(OR(A166="",ISBLANK(Qualifikation!P176)),"",IF(Qualifikation!Y176=TRUE,INDEX(codeinst,MATCH(Qualifikation!P176,libinst,0)),Qualifikation!P176))</f>
        <v/>
      </c>
      <c r="J166" s="26" t="str">
        <f>IF(OR(A166="",ISBLANK(Qualifikation!Q176)),"",IF(Qualifikation!Z176=TRUE,INDEX(codetform,MATCH(Qualifikation!Q176,libtform,0)),Qualifikation!Q176))</f>
        <v/>
      </c>
      <c r="K166" s="26" t="str">
        <f t="shared" si="2"/>
        <v/>
      </c>
      <c r="L166" s="112" t="str">
        <f>IF(OR(A166="",ISBLANK(Qualifikation!R176)),"",Qualifikation!R176)</f>
        <v/>
      </c>
      <c r="M166" s="56" t="str">
        <f>IF(OR(A166="",ISBLANK(Qualifikation!S176)),"",Qualifikation!S176)</f>
        <v/>
      </c>
      <c r="N166" s="56" t="str">
        <f>IF(OR(A166="",ISBLANK(Qualifikation!T176)),"",IF(Qualifikation!AC176=TRUE,INDEX(coderesult,MATCH(Qualifikation!T176,libresult,0)),Qualifikation!T176))</f>
        <v/>
      </c>
      <c r="O166" s="56" t="str">
        <f>IF(OR(A166="",ISBLANK(Qualifikation!U176),Qualifikation!U176="-"),"",IF(ISNA(MATCH(Qualifikation!U176,libtwolang,0)),Qualifikation!U176,IF(Qualifikation!AC176=TRUE,INDEX(codetwolang,MATCH(Qualifikation!U176,libtwolang,0)),Qualifikation!U176)))</f>
        <v/>
      </c>
      <c r="P166" s="56" t="str">
        <f>IF(OR(A166="",ISBLANK(Qualifikation!V176)),"",Qualifikation!V176)</f>
        <v/>
      </c>
    </row>
    <row r="167" spans="1:16" x14ac:dyDescent="0.2">
      <c r="A167" s="26" t="str">
        <f>IF(Qualifikation!$A177&lt;&gt;"",IF(Qualifikation!C177&lt;&gt;"",IF(Qualifikation!C177="LOC.ID",CONCATENATE("LOC.",Qualifikation!AG$12),Qualifikation!C177),""),"")</f>
        <v/>
      </c>
      <c r="B167" s="57" t="str">
        <f>IF(A167&lt;&gt;"",Qualifikation!J177,"")</f>
        <v/>
      </c>
      <c r="C167" s="26" t="str">
        <f>IF(A167&lt;&gt;"",IF(Qualifikation!E177=TRUE,INDEX(codesex,MATCH(Qualifikation!D177,libsex,0)),Qualifikation!D177),"")</f>
        <v/>
      </c>
      <c r="D167" s="112" t="str">
        <f>IF(OR(A167="",ISBLANK(Qualifikation!F177)),"",Qualifikation!F177)</f>
        <v/>
      </c>
      <c r="E167" s="26" t="str">
        <f>IF(A167&lt;&gt;"",IF(Qualifikation!I177=TRUE,IF(INDEX(codegem,MATCH(Qualifikation!H177,libgem,0))&lt;8000,INDEX(codegem,MATCH(Qualifikation!H177,libgem,0)),""),Qualifikation!H177),"")</f>
        <v/>
      </c>
      <c r="F167" s="26" t="str">
        <f>IF(A167&lt;&gt;"",IF(Qualifikation!I177=TRUE,INDEX(codegemhist,MATCH(Qualifikation!H177,libgem,0)),""),"")</f>
        <v/>
      </c>
      <c r="G167" s="26" t="str">
        <f>IF(A167&lt;&gt;"",IF(Qualifikation!I177=TRUE,IF(INDEX(codegem,MATCH(Qualifikation!H177,libgem,0))&gt;=8000,INDEX(codegem,MATCH(Qualifikation!H177,libgem,0)),""),Qualifikation!H177),"")</f>
        <v/>
      </c>
      <c r="H167" s="26" t="str">
        <f>IF(A167&lt;&gt;"",IF(Qualifikation!Y177=TRUE,INDEX(libcatidinst,MATCH(Qualifikation!P177,libinst,0)),""),"")</f>
        <v/>
      </c>
      <c r="I167" s="26" t="str">
        <f>IF(OR(A167="",ISBLANK(Qualifikation!P177)),"",IF(Qualifikation!Y177=TRUE,INDEX(codeinst,MATCH(Qualifikation!P177,libinst,0)),Qualifikation!P177))</f>
        <v/>
      </c>
      <c r="J167" s="26" t="str">
        <f>IF(OR(A167="",ISBLANK(Qualifikation!Q177)),"",IF(Qualifikation!Z177=TRUE,INDEX(codetform,MATCH(Qualifikation!Q177,libtform,0)),Qualifikation!Q177))</f>
        <v/>
      </c>
      <c r="K167" s="26" t="str">
        <f t="shared" si="2"/>
        <v/>
      </c>
      <c r="L167" s="112" t="str">
        <f>IF(OR(A167="",ISBLANK(Qualifikation!R177)),"",Qualifikation!R177)</f>
        <v/>
      </c>
      <c r="M167" s="56" t="str">
        <f>IF(OR(A167="",ISBLANK(Qualifikation!S177)),"",Qualifikation!S177)</f>
        <v/>
      </c>
      <c r="N167" s="56" t="str">
        <f>IF(OR(A167="",ISBLANK(Qualifikation!T177)),"",IF(Qualifikation!AC177=TRUE,INDEX(coderesult,MATCH(Qualifikation!T177,libresult,0)),Qualifikation!T177))</f>
        <v/>
      </c>
      <c r="O167" s="56" t="str">
        <f>IF(OR(A167="",ISBLANK(Qualifikation!U177),Qualifikation!U177="-"),"",IF(ISNA(MATCH(Qualifikation!U177,libtwolang,0)),Qualifikation!U177,IF(Qualifikation!AC177=TRUE,INDEX(codetwolang,MATCH(Qualifikation!U177,libtwolang,0)),Qualifikation!U177)))</f>
        <v/>
      </c>
      <c r="P167" s="56" t="str">
        <f>IF(OR(A167="",ISBLANK(Qualifikation!V177)),"",Qualifikation!V177)</f>
        <v/>
      </c>
    </row>
    <row r="168" spans="1:16" x14ac:dyDescent="0.2">
      <c r="A168" s="26" t="str">
        <f>IF(Qualifikation!$A178&lt;&gt;"",IF(Qualifikation!C178&lt;&gt;"",IF(Qualifikation!C178="LOC.ID",CONCATENATE("LOC.",Qualifikation!AG$12),Qualifikation!C178),""),"")</f>
        <v/>
      </c>
      <c r="B168" s="57" t="str">
        <f>IF(A168&lt;&gt;"",Qualifikation!J178,"")</f>
        <v/>
      </c>
      <c r="C168" s="26" t="str">
        <f>IF(A168&lt;&gt;"",IF(Qualifikation!E178=TRUE,INDEX(codesex,MATCH(Qualifikation!D178,libsex,0)),Qualifikation!D178),"")</f>
        <v/>
      </c>
      <c r="D168" s="112" t="str">
        <f>IF(OR(A168="",ISBLANK(Qualifikation!F178)),"",Qualifikation!F178)</f>
        <v/>
      </c>
      <c r="E168" s="26" t="str">
        <f>IF(A168&lt;&gt;"",IF(Qualifikation!I178=TRUE,IF(INDEX(codegem,MATCH(Qualifikation!H178,libgem,0))&lt;8000,INDEX(codegem,MATCH(Qualifikation!H178,libgem,0)),""),Qualifikation!H178),"")</f>
        <v/>
      </c>
      <c r="F168" s="26" t="str">
        <f>IF(A168&lt;&gt;"",IF(Qualifikation!I178=TRUE,INDEX(codegemhist,MATCH(Qualifikation!H178,libgem,0)),""),"")</f>
        <v/>
      </c>
      <c r="G168" s="26" t="str">
        <f>IF(A168&lt;&gt;"",IF(Qualifikation!I178=TRUE,IF(INDEX(codegem,MATCH(Qualifikation!H178,libgem,0))&gt;=8000,INDEX(codegem,MATCH(Qualifikation!H178,libgem,0)),""),Qualifikation!H178),"")</f>
        <v/>
      </c>
      <c r="H168" s="26" t="str">
        <f>IF(A168&lt;&gt;"",IF(Qualifikation!Y178=TRUE,INDEX(libcatidinst,MATCH(Qualifikation!P178,libinst,0)),""),"")</f>
        <v/>
      </c>
      <c r="I168" s="26" t="str">
        <f>IF(OR(A168="",ISBLANK(Qualifikation!P178)),"",IF(Qualifikation!Y178=TRUE,INDEX(codeinst,MATCH(Qualifikation!P178,libinst,0)),Qualifikation!P178))</f>
        <v/>
      </c>
      <c r="J168" s="26" t="str">
        <f>IF(OR(A168="",ISBLANK(Qualifikation!Q178)),"",IF(Qualifikation!Z178=TRUE,INDEX(codetform,MATCH(Qualifikation!Q178,libtform,0)),Qualifikation!Q178))</f>
        <v/>
      </c>
      <c r="K168" s="26" t="str">
        <f t="shared" si="2"/>
        <v/>
      </c>
      <c r="L168" s="112" t="str">
        <f>IF(OR(A168="",ISBLANK(Qualifikation!R178)),"",Qualifikation!R178)</f>
        <v/>
      </c>
      <c r="M168" s="56" t="str">
        <f>IF(OR(A168="",ISBLANK(Qualifikation!S178)),"",Qualifikation!S178)</f>
        <v/>
      </c>
      <c r="N168" s="56" t="str">
        <f>IF(OR(A168="",ISBLANK(Qualifikation!T178)),"",IF(Qualifikation!AC178=TRUE,INDEX(coderesult,MATCH(Qualifikation!T178,libresult,0)),Qualifikation!T178))</f>
        <v/>
      </c>
      <c r="O168" s="56" t="str">
        <f>IF(OR(A168="",ISBLANK(Qualifikation!U178),Qualifikation!U178="-"),"",IF(ISNA(MATCH(Qualifikation!U178,libtwolang,0)),Qualifikation!U178,IF(Qualifikation!AC178=TRUE,INDEX(codetwolang,MATCH(Qualifikation!U178,libtwolang,0)),Qualifikation!U178)))</f>
        <v/>
      </c>
      <c r="P168" s="56" t="str">
        <f>IF(OR(A168="",ISBLANK(Qualifikation!V178)),"",Qualifikation!V178)</f>
        <v/>
      </c>
    </row>
    <row r="169" spans="1:16" x14ac:dyDescent="0.2">
      <c r="A169" s="26" t="str">
        <f>IF(Qualifikation!$A179&lt;&gt;"",IF(Qualifikation!C179&lt;&gt;"",IF(Qualifikation!C179="LOC.ID",CONCATENATE("LOC.",Qualifikation!AG$12),Qualifikation!C179),""),"")</f>
        <v/>
      </c>
      <c r="B169" s="57" t="str">
        <f>IF(A169&lt;&gt;"",Qualifikation!J179,"")</f>
        <v/>
      </c>
      <c r="C169" s="26" t="str">
        <f>IF(A169&lt;&gt;"",IF(Qualifikation!E179=TRUE,INDEX(codesex,MATCH(Qualifikation!D179,libsex,0)),Qualifikation!D179),"")</f>
        <v/>
      </c>
      <c r="D169" s="112" t="str">
        <f>IF(OR(A169="",ISBLANK(Qualifikation!F179)),"",Qualifikation!F179)</f>
        <v/>
      </c>
      <c r="E169" s="26" t="str">
        <f>IF(A169&lt;&gt;"",IF(Qualifikation!I179=TRUE,IF(INDEX(codegem,MATCH(Qualifikation!H179,libgem,0))&lt;8000,INDEX(codegem,MATCH(Qualifikation!H179,libgem,0)),""),Qualifikation!H179),"")</f>
        <v/>
      </c>
      <c r="F169" s="26" t="str">
        <f>IF(A169&lt;&gt;"",IF(Qualifikation!I179=TRUE,INDEX(codegemhist,MATCH(Qualifikation!H179,libgem,0)),""),"")</f>
        <v/>
      </c>
      <c r="G169" s="26" t="str">
        <f>IF(A169&lt;&gt;"",IF(Qualifikation!I179=TRUE,IF(INDEX(codegem,MATCH(Qualifikation!H179,libgem,0))&gt;=8000,INDEX(codegem,MATCH(Qualifikation!H179,libgem,0)),""),Qualifikation!H179),"")</f>
        <v/>
      </c>
      <c r="H169" s="26" t="str">
        <f>IF(A169&lt;&gt;"",IF(Qualifikation!Y179=TRUE,INDEX(libcatidinst,MATCH(Qualifikation!P179,libinst,0)),""),"")</f>
        <v/>
      </c>
      <c r="I169" s="26" t="str">
        <f>IF(OR(A169="",ISBLANK(Qualifikation!P179)),"",IF(Qualifikation!Y179=TRUE,INDEX(codeinst,MATCH(Qualifikation!P179,libinst,0)),Qualifikation!P179))</f>
        <v/>
      </c>
      <c r="J169" s="26" t="str">
        <f>IF(OR(A169="",ISBLANK(Qualifikation!Q179)),"",IF(Qualifikation!Z179=TRUE,INDEX(codetform,MATCH(Qualifikation!Q179,libtform,0)),Qualifikation!Q179))</f>
        <v/>
      </c>
      <c r="K169" s="26" t="str">
        <f t="shared" si="2"/>
        <v/>
      </c>
      <c r="L169" s="112" t="str">
        <f>IF(OR(A169="",ISBLANK(Qualifikation!R179)),"",Qualifikation!R179)</f>
        <v/>
      </c>
      <c r="M169" s="56" t="str">
        <f>IF(OR(A169="",ISBLANK(Qualifikation!S179)),"",Qualifikation!S179)</f>
        <v/>
      </c>
      <c r="N169" s="56" t="str">
        <f>IF(OR(A169="",ISBLANK(Qualifikation!T179)),"",IF(Qualifikation!AC179=TRUE,INDEX(coderesult,MATCH(Qualifikation!T179,libresult,0)),Qualifikation!T179))</f>
        <v/>
      </c>
      <c r="O169" s="56" t="str">
        <f>IF(OR(A169="",ISBLANK(Qualifikation!U179),Qualifikation!U179="-"),"",IF(ISNA(MATCH(Qualifikation!U179,libtwolang,0)),Qualifikation!U179,IF(Qualifikation!AC179=TRUE,INDEX(codetwolang,MATCH(Qualifikation!U179,libtwolang,0)),Qualifikation!U179)))</f>
        <v/>
      </c>
      <c r="P169" s="56" t="str">
        <f>IF(OR(A169="",ISBLANK(Qualifikation!V179)),"",Qualifikation!V179)</f>
        <v/>
      </c>
    </row>
    <row r="170" spans="1:16" x14ac:dyDescent="0.2">
      <c r="A170" s="26" t="str">
        <f>IF(Qualifikation!$A180&lt;&gt;"",IF(Qualifikation!C180&lt;&gt;"",IF(Qualifikation!C180="LOC.ID",CONCATENATE("LOC.",Qualifikation!AG$12),Qualifikation!C180),""),"")</f>
        <v/>
      </c>
      <c r="B170" s="57" t="str">
        <f>IF(A170&lt;&gt;"",Qualifikation!J180,"")</f>
        <v/>
      </c>
      <c r="C170" s="26" t="str">
        <f>IF(A170&lt;&gt;"",IF(Qualifikation!E180=TRUE,INDEX(codesex,MATCH(Qualifikation!D180,libsex,0)),Qualifikation!D180),"")</f>
        <v/>
      </c>
      <c r="D170" s="112" t="str">
        <f>IF(OR(A170="",ISBLANK(Qualifikation!F180)),"",Qualifikation!F180)</f>
        <v/>
      </c>
      <c r="E170" s="26" t="str">
        <f>IF(A170&lt;&gt;"",IF(Qualifikation!I180=TRUE,IF(INDEX(codegem,MATCH(Qualifikation!H180,libgem,0))&lt;8000,INDEX(codegem,MATCH(Qualifikation!H180,libgem,0)),""),Qualifikation!H180),"")</f>
        <v/>
      </c>
      <c r="F170" s="26" t="str">
        <f>IF(A170&lt;&gt;"",IF(Qualifikation!I180=TRUE,INDEX(codegemhist,MATCH(Qualifikation!H180,libgem,0)),""),"")</f>
        <v/>
      </c>
      <c r="G170" s="26" t="str">
        <f>IF(A170&lt;&gt;"",IF(Qualifikation!I180=TRUE,IF(INDEX(codegem,MATCH(Qualifikation!H180,libgem,0))&gt;=8000,INDEX(codegem,MATCH(Qualifikation!H180,libgem,0)),""),Qualifikation!H180),"")</f>
        <v/>
      </c>
      <c r="H170" s="26" t="str">
        <f>IF(A170&lt;&gt;"",IF(Qualifikation!Y180=TRUE,INDEX(libcatidinst,MATCH(Qualifikation!P180,libinst,0)),""),"")</f>
        <v/>
      </c>
      <c r="I170" s="26" t="str">
        <f>IF(OR(A170="",ISBLANK(Qualifikation!P180)),"",IF(Qualifikation!Y180=TRUE,INDEX(codeinst,MATCH(Qualifikation!P180,libinst,0)),Qualifikation!P180))</f>
        <v/>
      </c>
      <c r="J170" s="26" t="str">
        <f>IF(OR(A170="",ISBLANK(Qualifikation!Q180)),"",IF(Qualifikation!Z180=TRUE,INDEX(codetform,MATCH(Qualifikation!Q180,libtform,0)),Qualifikation!Q180))</f>
        <v/>
      </c>
      <c r="K170" s="26" t="str">
        <f t="shared" si="2"/>
        <v/>
      </c>
      <c r="L170" s="112" t="str">
        <f>IF(OR(A170="",ISBLANK(Qualifikation!R180)),"",Qualifikation!R180)</f>
        <v/>
      </c>
      <c r="M170" s="56" t="str">
        <f>IF(OR(A170="",ISBLANK(Qualifikation!S180)),"",Qualifikation!S180)</f>
        <v/>
      </c>
      <c r="N170" s="56" t="str">
        <f>IF(OR(A170="",ISBLANK(Qualifikation!T180)),"",IF(Qualifikation!AC180=TRUE,INDEX(coderesult,MATCH(Qualifikation!T180,libresult,0)),Qualifikation!T180))</f>
        <v/>
      </c>
      <c r="O170" s="56" t="str">
        <f>IF(OR(A170="",ISBLANK(Qualifikation!U180),Qualifikation!U180="-"),"",IF(ISNA(MATCH(Qualifikation!U180,libtwolang,0)),Qualifikation!U180,IF(Qualifikation!AC180=TRUE,INDEX(codetwolang,MATCH(Qualifikation!U180,libtwolang,0)),Qualifikation!U180)))</f>
        <v/>
      </c>
      <c r="P170" s="56" t="str">
        <f>IF(OR(A170="",ISBLANK(Qualifikation!V180)),"",Qualifikation!V180)</f>
        <v/>
      </c>
    </row>
    <row r="171" spans="1:16" x14ac:dyDescent="0.2">
      <c r="A171" s="26" t="str">
        <f>IF(Qualifikation!$A181&lt;&gt;"",IF(Qualifikation!C181&lt;&gt;"",IF(Qualifikation!C181="LOC.ID",CONCATENATE("LOC.",Qualifikation!AG$12),Qualifikation!C181),""),"")</f>
        <v/>
      </c>
      <c r="B171" s="57" t="str">
        <f>IF(A171&lt;&gt;"",Qualifikation!J181,"")</f>
        <v/>
      </c>
      <c r="C171" s="26" t="str">
        <f>IF(A171&lt;&gt;"",IF(Qualifikation!E181=TRUE,INDEX(codesex,MATCH(Qualifikation!D181,libsex,0)),Qualifikation!D181),"")</f>
        <v/>
      </c>
      <c r="D171" s="112" t="str">
        <f>IF(OR(A171="",ISBLANK(Qualifikation!F181)),"",Qualifikation!F181)</f>
        <v/>
      </c>
      <c r="E171" s="26" t="str">
        <f>IF(A171&lt;&gt;"",IF(Qualifikation!I181=TRUE,IF(INDEX(codegem,MATCH(Qualifikation!H181,libgem,0))&lt;8000,INDEX(codegem,MATCH(Qualifikation!H181,libgem,0)),""),Qualifikation!H181),"")</f>
        <v/>
      </c>
      <c r="F171" s="26" t="str">
        <f>IF(A171&lt;&gt;"",IF(Qualifikation!I181=TRUE,INDEX(codegemhist,MATCH(Qualifikation!H181,libgem,0)),""),"")</f>
        <v/>
      </c>
      <c r="G171" s="26" t="str">
        <f>IF(A171&lt;&gt;"",IF(Qualifikation!I181=TRUE,IF(INDEX(codegem,MATCH(Qualifikation!H181,libgem,0))&gt;=8000,INDEX(codegem,MATCH(Qualifikation!H181,libgem,0)),""),Qualifikation!H181),"")</f>
        <v/>
      </c>
      <c r="H171" s="26" t="str">
        <f>IF(A171&lt;&gt;"",IF(Qualifikation!Y181=TRUE,INDEX(libcatidinst,MATCH(Qualifikation!P181,libinst,0)),""),"")</f>
        <v/>
      </c>
      <c r="I171" s="26" t="str">
        <f>IF(OR(A171="",ISBLANK(Qualifikation!P181)),"",IF(Qualifikation!Y181=TRUE,INDEX(codeinst,MATCH(Qualifikation!P181,libinst,0)),Qualifikation!P181))</f>
        <v/>
      </c>
      <c r="J171" s="26" t="str">
        <f>IF(OR(A171="",ISBLANK(Qualifikation!Q181)),"",IF(Qualifikation!Z181=TRUE,INDEX(codetform,MATCH(Qualifikation!Q181,libtform,0)),Qualifikation!Q181))</f>
        <v/>
      </c>
      <c r="K171" s="26" t="str">
        <f t="shared" si="2"/>
        <v/>
      </c>
      <c r="L171" s="112" t="str">
        <f>IF(OR(A171="",ISBLANK(Qualifikation!R181)),"",Qualifikation!R181)</f>
        <v/>
      </c>
      <c r="M171" s="56" t="str">
        <f>IF(OR(A171="",ISBLANK(Qualifikation!S181)),"",Qualifikation!S181)</f>
        <v/>
      </c>
      <c r="N171" s="56" t="str">
        <f>IF(OR(A171="",ISBLANK(Qualifikation!T181)),"",IF(Qualifikation!AC181=TRUE,INDEX(coderesult,MATCH(Qualifikation!T181,libresult,0)),Qualifikation!T181))</f>
        <v/>
      </c>
      <c r="O171" s="56" t="str">
        <f>IF(OR(A171="",ISBLANK(Qualifikation!U181),Qualifikation!U181="-"),"",IF(ISNA(MATCH(Qualifikation!U181,libtwolang,0)),Qualifikation!U181,IF(Qualifikation!AC181=TRUE,INDEX(codetwolang,MATCH(Qualifikation!U181,libtwolang,0)),Qualifikation!U181)))</f>
        <v/>
      </c>
      <c r="P171" s="56" t="str">
        <f>IF(OR(A171="",ISBLANK(Qualifikation!V181)),"",Qualifikation!V181)</f>
        <v/>
      </c>
    </row>
    <row r="172" spans="1:16" x14ac:dyDescent="0.2">
      <c r="A172" s="26" t="str">
        <f>IF(Qualifikation!$A182&lt;&gt;"",IF(Qualifikation!C182&lt;&gt;"",IF(Qualifikation!C182="LOC.ID",CONCATENATE("LOC.",Qualifikation!AG$12),Qualifikation!C182),""),"")</f>
        <v/>
      </c>
      <c r="B172" s="57" t="str">
        <f>IF(A172&lt;&gt;"",Qualifikation!J182,"")</f>
        <v/>
      </c>
      <c r="C172" s="26" t="str">
        <f>IF(A172&lt;&gt;"",IF(Qualifikation!E182=TRUE,INDEX(codesex,MATCH(Qualifikation!D182,libsex,0)),Qualifikation!D182),"")</f>
        <v/>
      </c>
      <c r="D172" s="112" t="str">
        <f>IF(OR(A172="",ISBLANK(Qualifikation!F182)),"",Qualifikation!F182)</f>
        <v/>
      </c>
      <c r="E172" s="26" t="str">
        <f>IF(A172&lt;&gt;"",IF(Qualifikation!I182=TRUE,IF(INDEX(codegem,MATCH(Qualifikation!H182,libgem,0))&lt;8000,INDEX(codegem,MATCH(Qualifikation!H182,libgem,0)),""),Qualifikation!H182),"")</f>
        <v/>
      </c>
      <c r="F172" s="26" t="str">
        <f>IF(A172&lt;&gt;"",IF(Qualifikation!I182=TRUE,INDEX(codegemhist,MATCH(Qualifikation!H182,libgem,0)),""),"")</f>
        <v/>
      </c>
      <c r="G172" s="26" t="str">
        <f>IF(A172&lt;&gt;"",IF(Qualifikation!I182=TRUE,IF(INDEX(codegem,MATCH(Qualifikation!H182,libgem,0))&gt;=8000,INDEX(codegem,MATCH(Qualifikation!H182,libgem,0)),""),Qualifikation!H182),"")</f>
        <v/>
      </c>
      <c r="H172" s="26" t="str">
        <f>IF(A172&lt;&gt;"",IF(Qualifikation!Y182=TRUE,INDEX(libcatidinst,MATCH(Qualifikation!P182,libinst,0)),""),"")</f>
        <v/>
      </c>
      <c r="I172" s="26" t="str">
        <f>IF(OR(A172="",ISBLANK(Qualifikation!P182)),"",IF(Qualifikation!Y182=TRUE,INDEX(codeinst,MATCH(Qualifikation!P182,libinst,0)),Qualifikation!P182))</f>
        <v/>
      </c>
      <c r="J172" s="26" t="str">
        <f>IF(OR(A172="",ISBLANK(Qualifikation!Q182)),"",IF(Qualifikation!Z182=TRUE,INDEX(codetform,MATCH(Qualifikation!Q182,libtform,0)),Qualifikation!Q182))</f>
        <v/>
      </c>
      <c r="K172" s="26" t="str">
        <f t="shared" si="2"/>
        <v/>
      </c>
      <c r="L172" s="112" t="str">
        <f>IF(OR(A172="",ISBLANK(Qualifikation!R182)),"",Qualifikation!R182)</f>
        <v/>
      </c>
      <c r="M172" s="56" t="str">
        <f>IF(OR(A172="",ISBLANK(Qualifikation!S182)),"",Qualifikation!S182)</f>
        <v/>
      </c>
      <c r="N172" s="56" t="str">
        <f>IF(OR(A172="",ISBLANK(Qualifikation!T182)),"",IF(Qualifikation!AC182=TRUE,INDEX(coderesult,MATCH(Qualifikation!T182,libresult,0)),Qualifikation!T182))</f>
        <v/>
      </c>
      <c r="O172" s="56" t="str">
        <f>IF(OR(A172="",ISBLANK(Qualifikation!U182),Qualifikation!U182="-"),"",IF(ISNA(MATCH(Qualifikation!U182,libtwolang,0)),Qualifikation!U182,IF(Qualifikation!AC182=TRUE,INDEX(codetwolang,MATCH(Qualifikation!U182,libtwolang,0)),Qualifikation!U182)))</f>
        <v/>
      </c>
      <c r="P172" s="56" t="str">
        <f>IF(OR(A172="",ISBLANK(Qualifikation!V182)),"",Qualifikation!V182)</f>
        <v/>
      </c>
    </row>
    <row r="173" spans="1:16" x14ac:dyDescent="0.2">
      <c r="A173" s="26" t="str">
        <f>IF(Qualifikation!$A183&lt;&gt;"",IF(Qualifikation!C183&lt;&gt;"",IF(Qualifikation!C183="LOC.ID",CONCATENATE("LOC.",Qualifikation!AG$12),Qualifikation!C183),""),"")</f>
        <v/>
      </c>
      <c r="B173" s="57" t="str">
        <f>IF(A173&lt;&gt;"",Qualifikation!J183,"")</f>
        <v/>
      </c>
      <c r="C173" s="26" t="str">
        <f>IF(A173&lt;&gt;"",IF(Qualifikation!E183=TRUE,INDEX(codesex,MATCH(Qualifikation!D183,libsex,0)),Qualifikation!D183),"")</f>
        <v/>
      </c>
      <c r="D173" s="112" t="str">
        <f>IF(OR(A173="",ISBLANK(Qualifikation!F183)),"",Qualifikation!F183)</f>
        <v/>
      </c>
      <c r="E173" s="26" t="str">
        <f>IF(A173&lt;&gt;"",IF(Qualifikation!I183=TRUE,IF(INDEX(codegem,MATCH(Qualifikation!H183,libgem,0))&lt;8000,INDEX(codegem,MATCH(Qualifikation!H183,libgem,0)),""),Qualifikation!H183),"")</f>
        <v/>
      </c>
      <c r="F173" s="26" t="str">
        <f>IF(A173&lt;&gt;"",IF(Qualifikation!I183=TRUE,INDEX(codegemhist,MATCH(Qualifikation!H183,libgem,0)),""),"")</f>
        <v/>
      </c>
      <c r="G173" s="26" t="str">
        <f>IF(A173&lt;&gt;"",IF(Qualifikation!I183=TRUE,IF(INDEX(codegem,MATCH(Qualifikation!H183,libgem,0))&gt;=8000,INDEX(codegem,MATCH(Qualifikation!H183,libgem,0)),""),Qualifikation!H183),"")</f>
        <v/>
      </c>
      <c r="H173" s="26" t="str">
        <f>IF(A173&lt;&gt;"",IF(Qualifikation!Y183=TRUE,INDEX(libcatidinst,MATCH(Qualifikation!P183,libinst,0)),""),"")</f>
        <v/>
      </c>
      <c r="I173" s="26" t="str">
        <f>IF(OR(A173="",ISBLANK(Qualifikation!P183)),"",IF(Qualifikation!Y183=TRUE,INDEX(codeinst,MATCH(Qualifikation!P183,libinst,0)),Qualifikation!P183))</f>
        <v/>
      </c>
      <c r="J173" s="26" t="str">
        <f>IF(OR(A173="",ISBLANK(Qualifikation!Q183)),"",IF(Qualifikation!Z183=TRUE,INDEX(codetform,MATCH(Qualifikation!Q183,libtform,0)),Qualifikation!Q183))</f>
        <v/>
      </c>
      <c r="K173" s="26" t="str">
        <f t="shared" si="2"/>
        <v/>
      </c>
      <c r="L173" s="112" t="str">
        <f>IF(OR(A173="",ISBLANK(Qualifikation!R183)),"",Qualifikation!R183)</f>
        <v/>
      </c>
      <c r="M173" s="56" t="str">
        <f>IF(OR(A173="",ISBLANK(Qualifikation!S183)),"",Qualifikation!S183)</f>
        <v/>
      </c>
      <c r="N173" s="56" t="str">
        <f>IF(OR(A173="",ISBLANK(Qualifikation!T183)),"",IF(Qualifikation!AC183=TRUE,INDEX(coderesult,MATCH(Qualifikation!T183,libresult,0)),Qualifikation!T183))</f>
        <v/>
      </c>
      <c r="O173" s="56" t="str">
        <f>IF(OR(A173="",ISBLANK(Qualifikation!U183),Qualifikation!U183="-"),"",IF(ISNA(MATCH(Qualifikation!U183,libtwolang,0)),Qualifikation!U183,IF(Qualifikation!AC183=TRUE,INDEX(codetwolang,MATCH(Qualifikation!U183,libtwolang,0)),Qualifikation!U183)))</f>
        <v/>
      </c>
      <c r="P173" s="56" t="str">
        <f>IF(OR(A173="",ISBLANK(Qualifikation!V183)),"",Qualifikation!V183)</f>
        <v/>
      </c>
    </row>
    <row r="174" spans="1:16" x14ac:dyDescent="0.2">
      <c r="A174" s="26" t="str">
        <f>IF(Qualifikation!$A184&lt;&gt;"",IF(Qualifikation!C184&lt;&gt;"",IF(Qualifikation!C184="LOC.ID",CONCATENATE("LOC.",Qualifikation!AG$12),Qualifikation!C184),""),"")</f>
        <v/>
      </c>
      <c r="B174" s="57" t="str">
        <f>IF(A174&lt;&gt;"",Qualifikation!J184,"")</f>
        <v/>
      </c>
      <c r="C174" s="26" t="str">
        <f>IF(A174&lt;&gt;"",IF(Qualifikation!E184=TRUE,INDEX(codesex,MATCH(Qualifikation!D184,libsex,0)),Qualifikation!D184),"")</f>
        <v/>
      </c>
      <c r="D174" s="112" t="str">
        <f>IF(OR(A174="",ISBLANK(Qualifikation!F184)),"",Qualifikation!F184)</f>
        <v/>
      </c>
      <c r="E174" s="26" t="str">
        <f>IF(A174&lt;&gt;"",IF(Qualifikation!I184=TRUE,IF(INDEX(codegem,MATCH(Qualifikation!H184,libgem,0))&lt;8000,INDEX(codegem,MATCH(Qualifikation!H184,libgem,0)),""),Qualifikation!H184),"")</f>
        <v/>
      </c>
      <c r="F174" s="26" t="str">
        <f>IF(A174&lt;&gt;"",IF(Qualifikation!I184=TRUE,INDEX(codegemhist,MATCH(Qualifikation!H184,libgem,0)),""),"")</f>
        <v/>
      </c>
      <c r="G174" s="26" t="str">
        <f>IF(A174&lt;&gt;"",IF(Qualifikation!I184=TRUE,IF(INDEX(codegem,MATCH(Qualifikation!H184,libgem,0))&gt;=8000,INDEX(codegem,MATCH(Qualifikation!H184,libgem,0)),""),Qualifikation!H184),"")</f>
        <v/>
      </c>
      <c r="H174" s="26" t="str">
        <f>IF(A174&lt;&gt;"",IF(Qualifikation!Y184=TRUE,INDEX(libcatidinst,MATCH(Qualifikation!P184,libinst,0)),""),"")</f>
        <v/>
      </c>
      <c r="I174" s="26" t="str">
        <f>IF(OR(A174="",ISBLANK(Qualifikation!P184)),"",IF(Qualifikation!Y184=TRUE,INDEX(codeinst,MATCH(Qualifikation!P184,libinst,0)),Qualifikation!P184))</f>
        <v/>
      </c>
      <c r="J174" s="26" t="str">
        <f>IF(OR(A174="",ISBLANK(Qualifikation!Q184)),"",IF(Qualifikation!Z184=TRUE,INDEX(codetform,MATCH(Qualifikation!Q184,libtform,0)),Qualifikation!Q184))</f>
        <v/>
      </c>
      <c r="K174" s="26" t="str">
        <f t="shared" si="2"/>
        <v/>
      </c>
      <c r="L174" s="112" t="str">
        <f>IF(OR(A174="",ISBLANK(Qualifikation!R184)),"",Qualifikation!R184)</f>
        <v/>
      </c>
      <c r="M174" s="56" t="str">
        <f>IF(OR(A174="",ISBLANK(Qualifikation!S184)),"",Qualifikation!S184)</f>
        <v/>
      </c>
      <c r="N174" s="56" t="str">
        <f>IF(OR(A174="",ISBLANK(Qualifikation!T184)),"",IF(Qualifikation!AC184=TRUE,INDEX(coderesult,MATCH(Qualifikation!T184,libresult,0)),Qualifikation!T184))</f>
        <v/>
      </c>
      <c r="O174" s="56" t="str">
        <f>IF(OR(A174="",ISBLANK(Qualifikation!U184),Qualifikation!U184="-"),"",IF(ISNA(MATCH(Qualifikation!U184,libtwolang,0)),Qualifikation!U184,IF(Qualifikation!AC184=TRUE,INDEX(codetwolang,MATCH(Qualifikation!U184,libtwolang,0)),Qualifikation!U184)))</f>
        <v/>
      </c>
      <c r="P174" s="56" t="str">
        <f>IF(OR(A174="",ISBLANK(Qualifikation!V184)),"",Qualifikation!V184)</f>
        <v/>
      </c>
    </row>
    <row r="175" spans="1:16" x14ac:dyDescent="0.2">
      <c r="A175" s="26" t="str">
        <f>IF(Qualifikation!$A185&lt;&gt;"",IF(Qualifikation!C185&lt;&gt;"",IF(Qualifikation!C185="LOC.ID",CONCATENATE("LOC.",Qualifikation!AG$12),Qualifikation!C185),""),"")</f>
        <v/>
      </c>
      <c r="B175" s="57" t="str">
        <f>IF(A175&lt;&gt;"",Qualifikation!J185,"")</f>
        <v/>
      </c>
      <c r="C175" s="26" t="str">
        <f>IF(A175&lt;&gt;"",IF(Qualifikation!E185=TRUE,INDEX(codesex,MATCH(Qualifikation!D185,libsex,0)),Qualifikation!D185),"")</f>
        <v/>
      </c>
      <c r="D175" s="112" t="str">
        <f>IF(OR(A175="",ISBLANK(Qualifikation!F185)),"",Qualifikation!F185)</f>
        <v/>
      </c>
      <c r="E175" s="26" t="str">
        <f>IF(A175&lt;&gt;"",IF(Qualifikation!I185=TRUE,IF(INDEX(codegem,MATCH(Qualifikation!H185,libgem,0))&lt;8000,INDEX(codegem,MATCH(Qualifikation!H185,libgem,0)),""),Qualifikation!H185),"")</f>
        <v/>
      </c>
      <c r="F175" s="26" t="str">
        <f>IF(A175&lt;&gt;"",IF(Qualifikation!I185=TRUE,INDEX(codegemhist,MATCH(Qualifikation!H185,libgem,0)),""),"")</f>
        <v/>
      </c>
      <c r="G175" s="26" t="str">
        <f>IF(A175&lt;&gt;"",IF(Qualifikation!I185=TRUE,IF(INDEX(codegem,MATCH(Qualifikation!H185,libgem,0))&gt;=8000,INDEX(codegem,MATCH(Qualifikation!H185,libgem,0)),""),Qualifikation!H185),"")</f>
        <v/>
      </c>
      <c r="H175" s="26" t="str">
        <f>IF(A175&lt;&gt;"",IF(Qualifikation!Y185=TRUE,INDEX(libcatidinst,MATCH(Qualifikation!P185,libinst,0)),""),"")</f>
        <v/>
      </c>
      <c r="I175" s="26" t="str">
        <f>IF(OR(A175="",ISBLANK(Qualifikation!P185)),"",IF(Qualifikation!Y185=TRUE,INDEX(codeinst,MATCH(Qualifikation!P185,libinst,0)),Qualifikation!P185))</f>
        <v/>
      </c>
      <c r="J175" s="26" t="str">
        <f>IF(OR(A175="",ISBLANK(Qualifikation!Q185)),"",IF(Qualifikation!Z185=TRUE,INDEX(codetform,MATCH(Qualifikation!Q185,libtform,0)),Qualifikation!Q185))</f>
        <v/>
      </c>
      <c r="K175" s="26" t="str">
        <f t="shared" si="2"/>
        <v/>
      </c>
      <c r="L175" s="112" t="str">
        <f>IF(OR(A175="",ISBLANK(Qualifikation!R185)),"",Qualifikation!R185)</f>
        <v/>
      </c>
      <c r="M175" s="56" t="str">
        <f>IF(OR(A175="",ISBLANK(Qualifikation!S185)),"",Qualifikation!S185)</f>
        <v/>
      </c>
      <c r="N175" s="56" t="str">
        <f>IF(OR(A175="",ISBLANK(Qualifikation!T185)),"",IF(Qualifikation!AC185=TRUE,INDEX(coderesult,MATCH(Qualifikation!T185,libresult,0)),Qualifikation!T185))</f>
        <v/>
      </c>
      <c r="O175" s="56" t="str">
        <f>IF(OR(A175="",ISBLANK(Qualifikation!U185),Qualifikation!U185="-"),"",IF(ISNA(MATCH(Qualifikation!U185,libtwolang,0)),Qualifikation!U185,IF(Qualifikation!AC185=TRUE,INDEX(codetwolang,MATCH(Qualifikation!U185,libtwolang,0)),Qualifikation!U185)))</f>
        <v/>
      </c>
      <c r="P175" s="56" t="str">
        <f>IF(OR(A175="",ISBLANK(Qualifikation!V185)),"",Qualifikation!V185)</f>
        <v/>
      </c>
    </row>
    <row r="176" spans="1:16" x14ac:dyDescent="0.2">
      <c r="A176" s="26" t="str">
        <f>IF(Qualifikation!$A186&lt;&gt;"",IF(Qualifikation!C186&lt;&gt;"",IF(Qualifikation!C186="LOC.ID",CONCATENATE("LOC.",Qualifikation!AG$12),Qualifikation!C186),""),"")</f>
        <v/>
      </c>
      <c r="B176" s="57" t="str">
        <f>IF(A176&lt;&gt;"",Qualifikation!J186,"")</f>
        <v/>
      </c>
      <c r="C176" s="26" t="str">
        <f>IF(A176&lt;&gt;"",IF(Qualifikation!E186=TRUE,INDEX(codesex,MATCH(Qualifikation!D186,libsex,0)),Qualifikation!D186),"")</f>
        <v/>
      </c>
      <c r="D176" s="112" t="str">
        <f>IF(OR(A176="",ISBLANK(Qualifikation!F186)),"",Qualifikation!F186)</f>
        <v/>
      </c>
      <c r="E176" s="26" t="str">
        <f>IF(A176&lt;&gt;"",IF(Qualifikation!I186=TRUE,IF(INDEX(codegem,MATCH(Qualifikation!H186,libgem,0))&lt;8000,INDEX(codegem,MATCH(Qualifikation!H186,libgem,0)),""),Qualifikation!H186),"")</f>
        <v/>
      </c>
      <c r="F176" s="26" t="str">
        <f>IF(A176&lt;&gt;"",IF(Qualifikation!I186=TRUE,INDEX(codegemhist,MATCH(Qualifikation!H186,libgem,0)),""),"")</f>
        <v/>
      </c>
      <c r="G176" s="26" t="str">
        <f>IF(A176&lt;&gt;"",IF(Qualifikation!I186=TRUE,IF(INDEX(codegem,MATCH(Qualifikation!H186,libgem,0))&gt;=8000,INDEX(codegem,MATCH(Qualifikation!H186,libgem,0)),""),Qualifikation!H186),"")</f>
        <v/>
      </c>
      <c r="H176" s="26" t="str">
        <f>IF(A176&lt;&gt;"",IF(Qualifikation!Y186=TRUE,INDEX(libcatidinst,MATCH(Qualifikation!P186,libinst,0)),""),"")</f>
        <v/>
      </c>
      <c r="I176" s="26" t="str">
        <f>IF(OR(A176="",ISBLANK(Qualifikation!P186)),"",IF(Qualifikation!Y186=TRUE,INDEX(codeinst,MATCH(Qualifikation!P186,libinst,0)),Qualifikation!P186))</f>
        <v/>
      </c>
      <c r="J176" s="26" t="str">
        <f>IF(OR(A176="",ISBLANK(Qualifikation!Q186)),"",IF(Qualifikation!Z186=TRUE,INDEX(codetform,MATCH(Qualifikation!Q186,libtform,0)),Qualifikation!Q186))</f>
        <v/>
      </c>
      <c r="K176" s="26" t="str">
        <f t="shared" si="2"/>
        <v/>
      </c>
      <c r="L176" s="112" t="str">
        <f>IF(OR(A176="",ISBLANK(Qualifikation!R186)),"",Qualifikation!R186)</f>
        <v/>
      </c>
      <c r="M176" s="56" t="str">
        <f>IF(OR(A176="",ISBLANK(Qualifikation!S186)),"",Qualifikation!S186)</f>
        <v/>
      </c>
      <c r="N176" s="56" t="str">
        <f>IF(OR(A176="",ISBLANK(Qualifikation!T186)),"",IF(Qualifikation!AC186=TRUE,INDEX(coderesult,MATCH(Qualifikation!T186,libresult,0)),Qualifikation!T186))</f>
        <v/>
      </c>
      <c r="O176" s="56" t="str">
        <f>IF(OR(A176="",ISBLANK(Qualifikation!U186),Qualifikation!U186="-"),"",IF(ISNA(MATCH(Qualifikation!U186,libtwolang,0)),Qualifikation!U186,IF(Qualifikation!AC186=TRUE,INDEX(codetwolang,MATCH(Qualifikation!U186,libtwolang,0)),Qualifikation!U186)))</f>
        <v/>
      </c>
      <c r="P176" s="56" t="str">
        <f>IF(OR(A176="",ISBLANK(Qualifikation!V186)),"",Qualifikation!V186)</f>
        <v/>
      </c>
    </row>
    <row r="177" spans="1:16" x14ac:dyDescent="0.2">
      <c r="A177" s="26" t="str">
        <f>IF(Qualifikation!$A187&lt;&gt;"",IF(Qualifikation!C187&lt;&gt;"",IF(Qualifikation!C187="LOC.ID",CONCATENATE("LOC.",Qualifikation!AG$12),Qualifikation!C187),""),"")</f>
        <v/>
      </c>
      <c r="B177" s="57" t="str">
        <f>IF(A177&lt;&gt;"",Qualifikation!J187,"")</f>
        <v/>
      </c>
      <c r="C177" s="26" t="str">
        <f>IF(A177&lt;&gt;"",IF(Qualifikation!E187=TRUE,INDEX(codesex,MATCH(Qualifikation!D187,libsex,0)),Qualifikation!D187),"")</f>
        <v/>
      </c>
      <c r="D177" s="112" t="str">
        <f>IF(OR(A177="",ISBLANK(Qualifikation!F187)),"",Qualifikation!F187)</f>
        <v/>
      </c>
      <c r="E177" s="26" t="str">
        <f>IF(A177&lt;&gt;"",IF(Qualifikation!I187=TRUE,IF(INDEX(codegem,MATCH(Qualifikation!H187,libgem,0))&lt;8000,INDEX(codegem,MATCH(Qualifikation!H187,libgem,0)),""),Qualifikation!H187),"")</f>
        <v/>
      </c>
      <c r="F177" s="26" t="str">
        <f>IF(A177&lt;&gt;"",IF(Qualifikation!I187=TRUE,INDEX(codegemhist,MATCH(Qualifikation!H187,libgem,0)),""),"")</f>
        <v/>
      </c>
      <c r="G177" s="26" t="str">
        <f>IF(A177&lt;&gt;"",IF(Qualifikation!I187=TRUE,IF(INDEX(codegem,MATCH(Qualifikation!H187,libgem,0))&gt;=8000,INDEX(codegem,MATCH(Qualifikation!H187,libgem,0)),""),Qualifikation!H187),"")</f>
        <v/>
      </c>
      <c r="H177" s="26" t="str">
        <f>IF(A177&lt;&gt;"",IF(Qualifikation!Y187=TRUE,INDEX(libcatidinst,MATCH(Qualifikation!P187,libinst,0)),""),"")</f>
        <v/>
      </c>
      <c r="I177" s="26" t="str">
        <f>IF(OR(A177="",ISBLANK(Qualifikation!P187)),"",IF(Qualifikation!Y187=TRUE,INDEX(codeinst,MATCH(Qualifikation!P187,libinst,0)),Qualifikation!P187))</f>
        <v/>
      </c>
      <c r="J177" s="26" t="str">
        <f>IF(OR(A177="",ISBLANK(Qualifikation!Q187)),"",IF(Qualifikation!Z187=TRUE,INDEX(codetform,MATCH(Qualifikation!Q187,libtform,0)),Qualifikation!Q187))</f>
        <v/>
      </c>
      <c r="K177" s="26" t="str">
        <f t="shared" si="2"/>
        <v/>
      </c>
      <c r="L177" s="112" t="str">
        <f>IF(OR(A177="",ISBLANK(Qualifikation!R187)),"",Qualifikation!R187)</f>
        <v/>
      </c>
      <c r="M177" s="56" t="str">
        <f>IF(OR(A177="",ISBLANK(Qualifikation!S187)),"",Qualifikation!S187)</f>
        <v/>
      </c>
      <c r="N177" s="56" t="str">
        <f>IF(OR(A177="",ISBLANK(Qualifikation!T187)),"",IF(Qualifikation!AC187=TRUE,INDEX(coderesult,MATCH(Qualifikation!T187,libresult,0)),Qualifikation!T187))</f>
        <v/>
      </c>
      <c r="O177" s="56" t="str">
        <f>IF(OR(A177="",ISBLANK(Qualifikation!U187),Qualifikation!U187="-"),"",IF(ISNA(MATCH(Qualifikation!U187,libtwolang,0)),Qualifikation!U187,IF(Qualifikation!AC187=TRUE,INDEX(codetwolang,MATCH(Qualifikation!U187,libtwolang,0)),Qualifikation!U187)))</f>
        <v/>
      </c>
      <c r="P177" s="56" t="str">
        <f>IF(OR(A177="",ISBLANK(Qualifikation!V187)),"",Qualifikation!V187)</f>
        <v/>
      </c>
    </row>
    <row r="178" spans="1:16" x14ac:dyDescent="0.2">
      <c r="A178" s="26" t="str">
        <f>IF(Qualifikation!$A188&lt;&gt;"",IF(Qualifikation!C188&lt;&gt;"",IF(Qualifikation!C188="LOC.ID",CONCATENATE("LOC.",Qualifikation!AG$12),Qualifikation!C188),""),"")</f>
        <v/>
      </c>
      <c r="B178" s="57" t="str">
        <f>IF(A178&lt;&gt;"",Qualifikation!J188,"")</f>
        <v/>
      </c>
      <c r="C178" s="26" t="str">
        <f>IF(A178&lt;&gt;"",IF(Qualifikation!E188=TRUE,INDEX(codesex,MATCH(Qualifikation!D188,libsex,0)),Qualifikation!D188),"")</f>
        <v/>
      </c>
      <c r="D178" s="112" t="str">
        <f>IF(OR(A178="",ISBLANK(Qualifikation!F188)),"",Qualifikation!F188)</f>
        <v/>
      </c>
      <c r="E178" s="26" t="str">
        <f>IF(A178&lt;&gt;"",IF(Qualifikation!I188=TRUE,IF(INDEX(codegem,MATCH(Qualifikation!H188,libgem,0))&lt;8000,INDEX(codegem,MATCH(Qualifikation!H188,libgem,0)),""),Qualifikation!H188),"")</f>
        <v/>
      </c>
      <c r="F178" s="26" t="str">
        <f>IF(A178&lt;&gt;"",IF(Qualifikation!I188=TRUE,INDEX(codegemhist,MATCH(Qualifikation!H188,libgem,0)),""),"")</f>
        <v/>
      </c>
      <c r="G178" s="26" t="str">
        <f>IF(A178&lt;&gt;"",IF(Qualifikation!I188=TRUE,IF(INDEX(codegem,MATCH(Qualifikation!H188,libgem,0))&gt;=8000,INDEX(codegem,MATCH(Qualifikation!H188,libgem,0)),""),Qualifikation!H188),"")</f>
        <v/>
      </c>
      <c r="H178" s="26" t="str">
        <f>IF(A178&lt;&gt;"",IF(Qualifikation!Y188=TRUE,INDEX(libcatidinst,MATCH(Qualifikation!P188,libinst,0)),""),"")</f>
        <v/>
      </c>
      <c r="I178" s="26" t="str">
        <f>IF(OR(A178="",ISBLANK(Qualifikation!P188)),"",IF(Qualifikation!Y188=TRUE,INDEX(codeinst,MATCH(Qualifikation!P188,libinst,0)),Qualifikation!P188))</f>
        <v/>
      </c>
      <c r="J178" s="26" t="str">
        <f>IF(OR(A178="",ISBLANK(Qualifikation!Q188)),"",IF(Qualifikation!Z188=TRUE,INDEX(codetform,MATCH(Qualifikation!Q188,libtform,0)),Qualifikation!Q188))</f>
        <v/>
      </c>
      <c r="K178" s="26" t="str">
        <f t="shared" si="2"/>
        <v/>
      </c>
      <c r="L178" s="112" t="str">
        <f>IF(OR(A178="",ISBLANK(Qualifikation!R188)),"",Qualifikation!R188)</f>
        <v/>
      </c>
      <c r="M178" s="56" t="str">
        <f>IF(OR(A178="",ISBLANK(Qualifikation!S188)),"",Qualifikation!S188)</f>
        <v/>
      </c>
      <c r="N178" s="56" t="str">
        <f>IF(OR(A178="",ISBLANK(Qualifikation!T188)),"",IF(Qualifikation!AC188=TRUE,INDEX(coderesult,MATCH(Qualifikation!T188,libresult,0)),Qualifikation!T188))</f>
        <v/>
      </c>
      <c r="O178" s="56" t="str">
        <f>IF(OR(A178="",ISBLANK(Qualifikation!U188),Qualifikation!U188="-"),"",IF(ISNA(MATCH(Qualifikation!U188,libtwolang,0)),Qualifikation!U188,IF(Qualifikation!AC188=TRUE,INDEX(codetwolang,MATCH(Qualifikation!U188,libtwolang,0)),Qualifikation!U188)))</f>
        <v/>
      </c>
      <c r="P178" s="56" t="str">
        <f>IF(OR(A178="",ISBLANK(Qualifikation!V188)),"",Qualifikation!V188)</f>
        <v/>
      </c>
    </row>
    <row r="179" spans="1:16" x14ac:dyDescent="0.2">
      <c r="A179" s="26" t="str">
        <f>IF(Qualifikation!$A189&lt;&gt;"",IF(Qualifikation!C189&lt;&gt;"",IF(Qualifikation!C189="LOC.ID",CONCATENATE("LOC.",Qualifikation!AG$12),Qualifikation!C189),""),"")</f>
        <v/>
      </c>
      <c r="B179" s="57" t="str">
        <f>IF(A179&lt;&gt;"",Qualifikation!J189,"")</f>
        <v/>
      </c>
      <c r="C179" s="26" t="str">
        <f>IF(A179&lt;&gt;"",IF(Qualifikation!E189=TRUE,INDEX(codesex,MATCH(Qualifikation!D189,libsex,0)),Qualifikation!D189),"")</f>
        <v/>
      </c>
      <c r="D179" s="112" t="str">
        <f>IF(OR(A179="",ISBLANK(Qualifikation!F189)),"",Qualifikation!F189)</f>
        <v/>
      </c>
      <c r="E179" s="26" t="str">
        <f>IF(A179&lt;&gt;"",IF(Qualifikation!I189=TRUE,IF(INDEX(codegem,MATCH(Qualifikation!H189,libgem,0))&lt;8000,INDEX(codegem,MATCH(Qualifikation!H189,libgem,0)),""),Qualifikation!H189),"")</f>
        <v/>
      </c>
      <c r="F179" s="26" t="str">
        <f>IF(A179&lt;&gt;"",IF(Qualifikation!I189=TRUE,INDEX(codegemhist,MATCH(Qualifikation!H189,libgem,0)),""),"")</f>
        <v/>
      </c>
      <c r="G179" s="26" t="str">
        <f>IF(A179&lt;&gt;"",IF(Qualifikation!I189=TRUE,IF(INDEX(codegem,MATCH(Qualifikation!H189,libgem,0))&gt;=8000,INDEX(codegem,MATCH(Qualifikation!H189,libgem,0)),""),Qualifikation!H189),"")</f>
        <v/>
      </c>
      <c r="H179" s="26" t="str">
        <f>IF(A179&lt;&gt;"",IF(Qualifikation!Y189=TRUE,INDEX(libcatidinst,MATCH(Qualifikation!P189,libinst,0)),""),"")</f>
        <v/>
      </c>
      <c r="I179" s="26" t="str">
        <f>IF(OR(A179="",ISBLANK(Qualifikation!P189)),"",IF(Qualifikation!Y189=TRUE,INDEX(codeinst,MATCH(Qualifikation!P189,libinst,0)),Qualifikation!P189))</f>
        <v/>
      </c>
      <c r="J179" s="26" t="str">
        <f>IF(OR(A179="",ISBLANK(Qualifikation!Q189)),"",IF(Qualifikation!Z189=TRUE,INDEX(codetform,MATCH(Qualifikation!Q189,libtform,0)),Qualifikation!Q189))</f>
        <v/>
      </c>
      <c r="K179" s="26" t="str">
        <f t="shared" si="2"/>
        <v/>
      </c>
      <c r="L179" s="112" t="str">
        <f>IF(OR(A179="",ISBLANK(Qualifikation!R189)),"",Qualifikation!R189)</f>
        <v/>
      </c>
      <c r="M179" s="56" t="str">
        <f>IF(OR(A179="",ISBLANK(Qualifikation!S189)),"",Qualifikation!S189)</f>
        <v/>
      </c>
      <c r="N179" s="56" t="str">
        <f>IF(OR(A179="",ISBLANK(Qualifikation!T189)),"",IF(Qualifikation!AC189=TRUE,INDEX(coderesult,MATCH(Qualifikation!T189,libresult,0)),Qualifikation!T189))</f>
        <v/>
      </c>
      <c r="O179" s="56" t="str">
        <f>IF(OR(A179="",ISBLANK(Qualifikation!U189),Qualifikation!U189="-"),"",IF(ISNA(MATCH(Qualifikation!U189,libtwolang,0)),Qualifikation!U189,IF(Qualifikation!AC189=TRUE,INDEX(codetwolang,MATCH(Qualifikation!U189,libtwolang,0)),Qualifikation!U189)))</f>
        <v/>
      </c>
      <c r="P179" s="56" t="str">
        <f>IF(OR(A179="",ISBLANK(Qualifikation!V189)),"",Qualifikation!V189)</f>
        <v/>
      </c>
    </row>
    <row r="180" spans="1:16" x14ac:dyDescent="0.2">
      <c r="A180" s="26" t="str">
        <f>IF(Qualifikation!$A190&lt;&gt;"",IF(Qualifikation!C190&lt;&gt;"",IF(Qualifikation!C190="LOC.ID",CONCATENATE("LOC.",Qualifikation!AG$12),Qualifikation!C190),""),"")</f>
        <v/>
      </c>
      <c r="B180" s="57" t="str">
        <f>IF(A180&lt;&gt;"",Qualifikation!J190,"")</f>
        <v/>
      </c>
      <c r="C180" s="26" t="str">
        <f>IF(A180&lt;&gt;"",IF(Qualifikation!E190=TRUE,INDEX(codesex,MATCH(Qualifikation!D190,libsex,0)),Qualifikation!D190),"")</f>
        <v/>
      </c>
      <c r="D180" s="112" t="str">
        <f>IF(OR(A180="",ISBLANK(Qualifikation!F190)),"",Qualifikation!F190)</f>
        <v/>
      </c>
      <c r="E180" s="26" t="str">
        <f>IF(A180&lt;&gt;"",IF(Qualifikation!I190=TRUE,IF(INDEX(codegem,MATCH(Qualifikation!H190,libgem,0))&lt;8000,INDEX(codegem,MATCH(Qualifikation!H190,libgem,0)),""),Qualifikation!H190),"")</f>
        <v/>
      </c>
      <c r="F180" s="26" t="str">
        <f>IF(A180&lt;&gt;"",IF(Qualifikation!I190=TRUE,INDEX(codegemhist,MATCH(Qualifikation!H190,libgem,0)),""),"")</f>
        <v/>
      </c>
      <c r="G180" s="26" t="str">
        <f>IF(A180&lt;&gt;"",IF(Qualifikation!I190=TRUE,IF(INDEX(codegem,MATCH(Qualifikation!H190,libgem,0))&gt;=8000,INDEX(codegem,MATCH(Qualifikation!H190,libgem,0)),""),Qualifikation!H190),"")</f>
        <v/>
      </c>
      <c r="H180" s="26" t="str">
        <f>IF(A180&lt;&gt;"",IF(Qualifikation!Y190=TRUE,INDEX(libcatidinst,MATCH(Qualifikation!P190,libinst,0)),""),"")</f>
        <v/>
      </c>
      <c r="I180" s="26" t="str">
        <f>IF(OR(A180="",ISBLANK(Qualifikation!P190)),"",IF(Qualifikation!Y190=TRUE,INDEX(codeinst,MATCH(Qualifikation!P190,libinst,0)),Qualifikation!P190))</f>
        <v/>
      </c>
      <c r="J180" s="26" t="str">
        <f>IF(OR(A180="",ISBLANK(Qualifikation!Q190)),"",IF(Qualifikation!Z190=TRUE,INDEX(codetform,MATCH(Qualifikation!Q190,libtform,0)),Qualifikation!Q190))</f>
        <v/>
      </c>
      <c r="K180" s="26" t="str">
        <f t="shared" si="2"/>
        <v/>
      </c>
      <c r="L180" s="112" t="str">
        <f>IF(OR(A180="",ISBLANK(Qualifikation!R190)),"",Qualifikation!R190)</f>
        <v/>
      </c>
      <c r="M180" s="56" t="str">
        <f>IF(OR(A180="",ISBLANK(Qualifikation!S190)),"",Qualifikation!S190)</f>
        <v/>
      </c>
      <c r="N180" s="56" t="str">
        <f>IF(OR(A180="",ISBLANK(Qualifikation!T190)),"",IF(Qualifikation!AC190=TRUE,INDEX(coderesult,MATCH(Qualifikation!T190,libresult,0)),Qualifikation!T190))</f>
        <v/>
      </c>
      <c r="O180" s="56" t="str">
        <f>IF(OR(A180="",ISBLANK(Qualifikation!U190),Qualifikation!U190="-"),"",IF(ISNA(MATCH(Qualifikation!U190,libtwolang,0)),Qualifikation!U190,IF(Qualifikation!AC190=TRUE,INDEX(codetwolang,MATCH(Qualifikation!U190,libtwolang,0)),Qualifikation!U190)))</f>
        <v/>
      </c>
      <c r="P180" s="56" t="str">
        <f>IF(OR(A180="",ISBLANK(Qualifikation!V190)),"",Qualifikation!V190)</f>
        <v/>
      </c>
    </row>
    <row r="181" spans="1:16" x14ac:dyDescent="0.2">
      <c r="A181" s="26" t="str">
        <f>IF(Qualifikation!$A191&lt;&gt;"",IF(Qualifikation!C191&lt;&gt;"",IF(Qualifikation!C191="LOC.ID",CONCATENATE("LOC.",Qualifikation!AG$12),Qualifikation!C191),""),"")</f>
        <v/>
      </c>
      <c r="B181" s="57" t="str">
        <f>IF(A181&lt;&gt;"",Qualifikation!J191,"")</f>
        <v/>
      </c>
      <c r="C181" s="26" t="str">
        <f>IF(A181&lt;&gt;"",IF(Qualifikation!E191=TRUE,INDEX(codesex,MATCH(Qualifikation!D191,libsex,0)),Qualifikation!D191),"")</f>
        <v/>
      </c>
      <c r="D181" s="112" t="str">
        <f>IF(OR(A181="",ISBLANK(Qualifikation!F191)),"",Qualifikation!F191)</f>
        <v/>
      </c>
      <c r="E181" s="26" t="str">
        <f>IF(A181&lt;&gt;"",IF(Qualifikation!I191=TRUE,IF(INDEX(codegem,MATCH(Qualifikation!H191,libgem,0))&lt;8000,INDEX(codegem,MATCH(Qualifikation!H191,libgem,0)),""),Qualifikation!H191),"")</f>
        <v/>
      </c>
      <c r="F181" s="26" t="str">
        <f>IF(A181&lt;&gt;"",IF(Qualifikation!I191=TRUE,INDEX(codegemhist,MATCH(Qualifikation!H191,libgem,0)),""),"")</f>
        <v/>
      </c>
      <c r="G181" s="26" t="str">
        <f>IF(A181&lt;&gt;"",IF(Qualifikation!I191=TRUE,IF(INDEX(codegem,MATCH(Qualifikation!H191,libgem,0))&gt;=8000,INDEX(codegem,MATCH(Qualifikation!H191,libgem,0)),""),Qualifikation!H191),"")</f>
        <v/>
      </c>
      <c r="H181" s="26" t="str">
        <f>IF(A181&lt;&gt;"",IF(Qualifikation!Y191=TRUE,INDEX(libcatidinst,MATCH(Qualifikation!P191,libinst,0)),""),"")</f>
        <v/>
      </c>
      <c r="I181" s="26" t="str">
        <f>IF(OR(A181="",ISBLANK(Qualifikation!P191)),"",IF(Qualifikation!Y191=TRUE,INDEX(codeinst,MATCH(Qualifikation!P191,libinst,0)),Qualifikation!P191))</f>
        <v/>
      </c>
      <c r="J181" s="26" t="str">
        <f>IF(OR(A181="",ISBLANK(Qualifikation!Q191)),"",IF(Qualifikation!Z191=TRUE,INDEX(codetform,MATCH(Qualifikation!Q191,libtform,0)),Qualifikation!Q191))</f>
        <v/>
      </c>
      <c r="K181" s="26" t="str">
        <f t="shared" si="2"/>
        <v/>
      </c>
      <c r="L181" s="112" t="str">
        <f>IF(OR(A181="",ISBLANK(Qualifikation!R191)),"",Qualifikation!R191)</f>
        <v/>
      </c>
      <c r="M181" s="56" t="str">
        <f>IF(OR(A181="",ISBLANK(Qualifikation!S191)),"",Qualifikation!S191)</f>
        <v/>
      </c>
      <c r="N181" s="56" t="str">
        <f>IF(OR(A181="",ISBLANK(Qualifikation!T191)),"",IF(Qualifikation!AC191=TRUE,INDEX(coderesult,MATCH(Qualifikation!T191,libresult,0)),Qualifikation!T191))</f>
        <v/>
      </c>
      <c r="O181" s="56" t="str">
        <f>IF(OR(A181="",ISBLANK(Qualifikation!U191),Qualifikation!U191="-"),"",IF(ISNA(MATCH(Qualifikation!U191,libtwolang,0)),Qualifikation!U191,IF(Qualifikation!AC191=TRUE,INDEX(codetwolang,MATCH(Qualifikation!U191,libtwolang,0)),Qualifikation!U191)))</f>
        <v/>
      </c>
      <c r="P181" s="56" t="str">
        <f>IF(OR(A181="",ISBLANK(Qualifikation!V191)),"",Qualifikation!V191)</f>
        <v/>
      </c>
    </row>
    <row r="182" spans="1:16" x14ac:dyDescent="0.2">
      <c r="A182" s="26" t="str">
        <f>IF(Qualifikation!$A192&lt;&gt;"",IF(Qualifikation!C192&lt;&gt;"",IF(Qualifikation!C192="LOC.ID",CONCATENATE("LOC.",Qualifikation!AG$12),Qualifikation!C192),""),"")</f>
        <v/>
      </c>
      <c r="B182" s="57" t="str">
        <f>IF(A182&lt;&gt;"",Qualifikation!J192,"")</f>
        <v/>
      </c>
      <c r="C182" s="26" t="str">
        <f>IF(A182&lt;&gt;"",IF(Qualifikation!E192=TRUE,INDEX(codesex,MATCH(Qualifikation!D192,libsex,0)),Qualifikation!D192),"")</f>
        <v/>
      </c>
      <c r="D182" s="112" t="str">
        <f>IF(OR(A182="",ISBLANK(Qualifikation!F192)),"",Qualifikation!F192)</f>
        <v/>
      </c>
      <c r="E182" s="26" t="str">
        <f>IF(A182&lt;&gt;"",IF(Qualifikation!I192=TRUE,IF(INDEX(codegem,MATCH(Qualifikation!H192,libgem,0))&lt;8000,INDEX(codegem,MATCH(Qualifikation!H192,libgem,0)),""),Qualifikation!H192),"")</f>
        <v/>
      </c>
      <c r="F182" s="26" t="str">
        <f>IF(A182&lt;&gt;"",IF(Qualifikation!I192=TRUE,INDEX(codegemhist,MATCH(Qualifikation!H192,libgem,0)),""),"")</f>
        <v/>
      </c>
      <c r="G182" s="26" t="str">
        <f>IF(A182&lt;&gt;"",IF(Qualifikation!I192=TRUE,IF(INDEX(codegem,MATCH(Qualifikation!H192,libgem,0))&gt;=8000,INDEX(codegem,MATCH(Qualifikation!H192,libgem,0)),""),Qualifikation!H192),"")</f>
        <v/>
      </c>
      <c r="H182" s="26" t="str">
        <f>IF(A182&lt;&gt;"",IF(Qualifikation!Y192=TRUE,INDEX(libcatidinst,MATCH(Qualifikation!P192,libinst,0)),""),"")</f>
        <v/>
      </c>
      <c r="I182" s="26" t="str">
        <f>IF(OR(A182="",ISBLANK(Qualifikation!P192)),"",IF(Qualifikation!Y192=TRUE,INDEX(codeinst,MATCH(Qualifikation!P192,libinst,0)),Qualifikation!P192))</f>
        <v/>
      </c>
      <c r="J182" s="26" t="str">
        <f>IF(OR(A182="",ISBLANK(Qualifikation!Q192)),"",IF(Qualifikation!Z192=TRUE,INDEX(codetform,MATCH(Qualifikation!Q192,libtform,0)),Qualifikation!Q192))</f>
        <v/>
      </c>
      <c r="K182" s="26" t="str">
        <f t="shared" si="2"/>
        <v/>
      </c>
      <c r="L182" s="112" t="str">
        <f>IF(OR(A182="",ISBLANK(Qualifikation!R192)),"",Qualifikation!R192)</f>
        <v/>
      </c>
      <c r="M182" s="56" t="str">
        <f>IF(OR(A182="",ISBLANK(Qualifikation!S192)),"",Qualifikation!S192)</f>
        <v/>
      </c>
      <c r="N182" s="56" t="str">
        <f>IF(OR(A182="",ISBLANK(Qualifikation!T192)),"",IF(Qualifikation!AC192=TRUE,INDEX(coderesult,MATCH(Qualifikation!T192,libresult,0)),Qualifikation!T192))</f>
        <v/>
      </c>
      <c r="O182" s="56" t="str">
        <f>IF(OR(A182="",ISBLANK(Qualifikation!U192),Qualifikation!U192="-"),"",IF(ISNA(MATCH(Qualifikation!U192,libtwolang,0)),Qualifikation!U192,IF(Qualifikation!AC192=TRUE,INDEX(codetwolang,MATCH(Qualifikation!U192,libtwolang,0)),Qualifikation!U192)))</f>
        <v/>
      </c>
      <c r="P182" s="56" t="str">
        <f>IF(OR(A182="",ISBLANK(Qualifikation!V192)),"",Qualifikation!V192)</f>
        <v/>
      </c>
    </row>
    <row r="183" spans="1:16" x14ac:dyDescent="0.2">
      <c r="A183" s="26" t="str">
        <f>IF(Qualifikation!$A193&lt;&gt;"",IF(Qualifikation!C193&lt;&gt;"",IF(Qualifikation!C193="LOC.ID",CONCATENATE("LOC.",Qualifikation!AG$12),Qualifikation!C193),""),"")</f>
        <v/>
      </c>
      <c r="B183" s="57" t="str">
        <f>IF(A183&lt;&gt;"",Qualifikation!J193,"")</f>
        <v/>
      </c>
      <c r="C183" s="26" t="str">
        <f>IF(A183&lt;&gt;"",IF(Qualifikation!E193=TRUE,INDEX(codesex,MATCH(Qualifikation!D193,libsex,0)),Qualifikation!D193),"")</f>
        <v/>
      </c>
      <c r="D183" s="112" t="str">
        <f>IF(OR(A183="",ISBLANK(Qualifikation!F193)),"",Qualifikation!F193)</f>
        <v/>
      </c>
      <c r="E183" s="26" t="str">
        <f>IF(A183&lt;&gt;"",IF(Qualifikation!I193=TRUE,IF(INDEX(codegem,MATCH(Qualifikation!H193,libgem,0))&lt;8000,INDEX(codegem,MATCH(Qualifikation!H193,libgem,0)),""),Qualifikation!H193),"")</f>
        <v/>
      </c>
      <c r="F183" s="26" t="str">
        <f>IF(A183&lt;&gt;"",IF(Qualifikation!I193=TRUE,INDEX(codegemhist,MATCH(Qualifikation!H193,libgem,0)),""),"")</f>
        <v/>
      </c>
      <c r="G183" s="26" t="str">
        <f>IF(A183&lt;&gt;"",IF(Qualifikation!I193=TRUE,IF(INDEX(codegem,MATCH(Qualifikation!H193,libgem,0))&gt;=8000,INDEX(codegem,MATCH(Qualifikation!H193,libgem,0)),""),Qualifikation!H193),"")</f>
        <v/>
      </c>
      <c r="H183" s="26" t="str">
        <f>IF(A183&lt;&gt;"",IF(Qualifikation!Y193=TRUE,INDEX(libcatidinst,MATCH(Qualifikation!P193,libinst,0)),""),"")</f>
        <v/>
      </c>
      <c r="I183" s="26" t="str">
        <f>IF(OR(A183="",ISBLANK(Qualifikation!P193)),"",IF(Qualifikation!Y193=TRUE,INDEX(codeinst,MATCH(Qualifikation!P193,libinst,0)),Qualifikation!P193))</f>
        <v/>
      </c>
      <c r="J183" s="26" t="str">
        <f>IF(OR(A183="",ISBLANK(Qualifikation!Q193)),"",IF(Qualifikation!Z193=TRUE,INDEX(codetform,MATCH(Qualifikation!Q193,libtform,0)),Qualifikation!Q193))</f>
        <v/>
      </c>
      <c r="K183" s="26" t="str">
        <f t="shared" si="2"/>
        <v/>
      </c>
      <c r="L183" s="112" t="str">
        <f>IF(OR(A183="",ISBLANK(Qualifikation!R193)),"",Qualifikation!R193)</f>
        <v/>
      </c>
      <c r="M183" s="56" t="str">
        <f>IF(OR(A183="",ISBLANK(Qualifikation!S193)),"",Qualifikation!S193)</f>
        <v/>
      </c>
      <c r="N183" s="56" t="str">
        <f>IF(OR(A183="",ISBLANK(Qualifikation!T193)),"",IF(Qualifikation!AC193=TRUE,INDEX(coderesult,MATCH(Qualifikation!T193,libresult,0)),Qualifikation!T193))</f>
        <v/>
      </c>
      <c r="O183" s="56" t="str">
        <f>IF(OR(A183="",ISBLANK(Qualifikation!U193),Qualifikation!U193="-"),"",IF(ISNA(MATCH(Qualifikation!U193,libtwolang,0)),Qualifikation!U193,IF(Qualifikation!AC193=TRUE,INDEX(codetwolang,MATCH(Qualifikation!U193,libtwolang,0)),Qualifikation!U193)))</f>
        <v/>
      </c>
      <c r="P183" s="56" t="str">
        <f>IF(OR(A183="",ISBLANK(Qualifikation!V193)),"",Qualifikation!V193)</f>
        <v/>
      </c>
    </row>
    <row r="184" spans="1:16" x14ac:dyDescent="0.2">
      <c r="A184" s="26" t="str">
        <f>IF(Qualifikation!$A194&lt;&gt;"",IF(Qualifikation!C194&lt;&gt;"",IF(Qualifikation!C194="LOC.ID",CONCATENATE("LOC.",Qualifikation!AG$12),Qualifikation!C194),""),"")</f>
        <v/>
      </c>
      <c r="B184" s="57" t="str">
        <f>IF(A184&lt;&gt;"",Qualifikation!J194,"")</f>
        <v/>
      </c>
      <c r="C184" s="26" t="str">
        <f>IF(A184&lt;&gt;"",IF(Qualifikation!E194=TRUE,INDEX(codesex,MATCH(Qualifikation!D194,libsex,0)),Qualifikation!D194),"")</f>
        <v/>
      </c>
      <c r="D184" s="112" t="str">
        <f>IF(OR(A184="",ISBLANK(Qualifikation!F194)),"",Qualifikation!F194)</f>
        <v/>
      </c>
      <c r="E184" s="26" t="str">
        <f>IF(A184&lt;&gt;"",IF(Qualifikation!I194=TRUE,IF(INDEX(codegem,MATCH(Qualifikation!H194,libgem,0))&lt;8000,INDEX(codegem,MATCH(Qualifikation!H194,libgem,0)),""),Qualifikation!H194),"")</f>
        <v/>
      </c>
      <c r="F184" s="26" t="str">
        <f>IF(A184&lt;&gt;"",IF(Qualifikation!I194=TRUE,INDEX(codegemhist,MATCH(Qualifikation!H194,libgem,0)),""),"")</f>
        <v/>
      </c>
      <c r="G184" s="26" t="str">
        <f>IF(A184&lt;&gt;"",IF(Qualifikation!I194=TRUE,IF(INDEX(codegem,MATCH(Qualifikation!H194,libgem,0))&gt;=8000,INDEX(codegem,MATCH(Qualifikation!H194,libgem,0)),""),Qualifikation!H194),"")</f>
        <v/>
      </c>
      <c r="H184" s="26" t="str">
        <f>IF(A184&lt;&gt;"",IF(Qualifikation!Y194=TRUE,INDEX(libcatidinst,MATCH(Qualifikation!P194,libinst,0)),""),"")</f>
        <v/>
      </c>
      <c r="I184" s="26" t="str">
        <f>IF(OR(A184="",ISBLANK(Qualifikation!P194)),"",IF(Qualifikation!Y194=TRUE,INDEX(codeinst,MATCH(Qualifikation!P194,libinst,0)),Qualifikation!P194))</f>
        <v/>
      </c>
      <c r="J184" s="26" t="str">
        <f>IF(OR(A184="",ISBLANK(Qualifikation!Q194)),"",IF(Qualifikation!Z194=TRUE,INDEX(codetform,MATCH(Qualifikation!Q194,libtform,0)),Qualifikation!Q194))</f>
        <v/>
      </c>
      <c r="K184" s="26" t="str">
        <f t="shared" si="2"/>
        <v/>
      </c>
      <c r="L184" s="112" t="str">
        <f>IF(OR(A184="",ISBLANK(Qualifikation!R194)),"",Qualifikation!R194)</f>
        <v/>
      </c>
      <c r="M184" s="56" t="str">
        <f>IF(OR(A184="",ISBLANK(Qualifikation!S194)),"",Qualifikation!S194)</f>
        <v/>
      </c>
      <c r="N184" s="56" t="str">
        <f>IF(OR(A184="",ISBLANK(Qualifikation!T194)),"",IF(Qualifikation!AC194=TRUE,INDEX(coderesult,MATCH(Qualifikation!T194,libresult,0)),Qualifikation!T194))</f>
        <v/>
      </c>
      <c r="O184" s="56" t="str">
        <f>IF(OR(A184="",ISBLANK(Qualifikation!U194),Qualifikation!U194="-"),"",IF(ISNA(MATCH(Qualifikation!U194,libtwolang,0)),Qualifikation!U194,IF(Qualifikation!AC194=TRUE,INDEX(codetwolang,MATCH(Qualifikation!U194,libtwolang,0)),Qualifikation!U194)))</f>
        <v/>
      </c>
      <c r="P184" s="56" t="str">
        <f>IF(OR(A184="",ISBLANK(Qualifikation!V194)),"",Qualifikation!V194)</f>
        <v/>
      </c>
    </row>
    <row r="185" spans="1:16" x14ac:dyDescent="0.2">
      <c r="A185" s="26" t="str">
        <f>IF(Qualifikation!$A195&lt;&gt;"",IF(Qualifikation!C195&lt;&gt;"",IF(Qualifikation!C195="LOC.ID",CONCATENATE("LOC.",Qualifikation!AG$12),Qualifikation!C195),""),"")</f>
        <v/>
      </c>
      <c r="B185" s="57" t="str">
        <f>IF(A185&lt;&gt;"",Qualifikation!J195,"")</f>
        <v/>
      </c>
      <c r="C185" s="26" t="str">
        <f>IF(A185&lt;&gt;"",IF(Qualifikation!E195=TRUE,INDEX(codesex,MATCH(Qualifikation!D195,libsex,0)),Qualifikation!D195),"")</f>
        <v/>
      </c>
      <c r="D185" s="112" t="str">
        <f>IF(OR(A185="",ISBLANK(Qualifikation!F195)),"",Qualifikation!F195)</f>
        <v/>
      </c>
      <c r="E185" s="26" t="str">
        <f>IF(A185&lt;&gt;"",IF(Qualifikation!I195=TRUE,IF(INDEX(codegem,MATCH(Qualifikation!H195,libgem,0))&lt;8000,INDEX(codegem,MATCH(Qualifikation!H195,libgem,0)),""),Qualifikation!H195),"")</f>
        <v/>
      </c>
      <c r="F185" s="26" t="str">
        <f>IF(A185&lt;&gt;"",IF(Qualifikation!I195=TRUE,INDEX(codegemhist,MATCH(Qualifikation!H195,libgem,0)),""),"")</f>
        <v/>
      </c>
      <c r="G185" s="26" t="str">
        <f>IF(A185&lt;&gt;"",IF(Qualifikation!I195=TRUE,IF(INDEX(codegem,MATCH(Qualifikation!H195,libgem,0))&gt;=8000,INDEX(codegem,MATCH(Qualifikation!H195,libgem,0)),""),Qualifikation!H195),"")</f>
        <v/>
      </c>
      <c r="H185" s="26" t="str">
        <f>IF(A185&lt;&gt;"",IF(Qualifikation!Y195=TRUE,INDEX(libcatidinst,MATCH(Qualifikation!P195,libinst,0)),""),"")</f>
        <v/>
      </c>
      <c r="I185" s="26" t="str">
        <f>IF(OR(A185="",ISBLANK(Qualifikation!P195)),"",IF(Qualifikation!Y195=TRUE,INDEX(codeinst,MATCH(Qualifikation!P195,libinst,0)),Qualifikation!P195))</f>
        <v/>
      </c>
      <c r="J185" s="26" t="str">
        <f>IF(OR(A185="",ISBLANK(Qualifikation!Q195)),"",IF(Qualifikation!Z195=TRUE,INDEX(codetform,MATCH(Qualifikation!Q195,libtform,0)),Qualifikation!Q195))</f>
        <v/>
      </c>
      <c r="K185" s="26" t="str">
        <f t="shared" si="2"/>
        <v/>
      </c>
      <c r="L185" s="112" t="str">
        <f>IF(OR(A185="",ISBLANK(Qualifikation!R195)),"",Qualifikation!R195)</f>
        <v/>
      </c>
      <c r="M185" s="56" t="str">
        <f>IF(OR(A185="",ISBLANK(Qualifikation!S195)),"",Qualifikation!S195)</f>
        <v/>
      </c>
      <c r="N185" s="56" t="str">
        <f>IF(OR(A185="",ISBLANK(Qualifikation!T195)),"",IF(Qualifikation!AC195=TRUE,INDEX(coderesult,MATCH(Qualifikation!T195,libresult,0)),Qualifikation!T195))</f>
        <v/>
      </c>
      <c r="O185" s="56" t="str">
        <f>IF(OR(A185="",ISBLANK(Qualifikation!U195),Qualifikation!U195="-"),"",IF(ISNA(MATCH(Qualifikation!U195,libtwolang,0)),Qualifikation!U195,IF(Qualifikation!AC195=TRUE,INDEX(codetwolang,MATCH(Qualifikation!U195,libtwolang,0)),Qualifikation!U195)))</f>
        <v/>
      </c>
      <c r="P185" s="56" t="str">
        <f>IF(OR(A185="",ISBLANK(Qualifikation!V195)),"",Qualifikation!V195)</f>
        <v/>
      </c>
    </row>
    <row r="186" spans="1:16" x14ac:dyDescent="0.2">
      <c r="A186" s="26" t="str">
        <f>IF(Qualifikation!$A196&lt;&gt;"",IF(Qualifikation!C196&lt;&gt;"",IF(Qualifikation!C196="LOC.ID",CONCATENATE("LOC.",Qualifikation!AG$12),Qualifikation!C196),""),"")</f>
        <v/>
      </c>
      <c r="B186" s="57" t="str">
        <f>IF(A186&lt;&gt;"",Qualifikation!J196,"")</f>
        <v/>
      </c>
      <c r="C186" s="26" t="str">
        <f>IF(A186&lt;&gt;"",IF(Qualifikation!E196=TRUE,INDEX(codesex,MATCH(Qualifikation!D196,libsex,0)),Qualifikation!D196),"")</f>
        <v/>
      </c>
      <c r="D186" s="112" t="str">
        <f>IF(OR(A186="",ISBLANK(Qualifikation!F196)),"",Qualifikation!F196)</f>
        <v/>
      </c>
      <c r="E186" s="26" t="str">
        <f>IF(A186&lt;&gt;"",IF(Qualifikation!I196=TRUE,IF(INDEX(codegem,MATCH(Qualifikation!H196,libgem,0))&lt;8000,INDEX(codegem,MATCH(Qualifikation!H196,libgem,0)),""),Qualifikation!H196),"")</f>
        <v/>
      </c>
      <c r="F186" s="26" t="str">
        <f>IF(A186&lt;&gt;"",IF(Qualifikation!I196=TRUE,INDEX(codegemhist,MATCH(Qualifikation!H196,libgem,0)),""),"")</f>
        <v/>
      </c>
      <c r="G186" s="26" t="str">
        <f>IF(A186&lt;&gt;"",IF(Qualifikation!I196=TRUE,IF(INDEX(codegem,MATCH(Qualifikation!H196,libgem,0))&gt;=8000,INDEX(codegem,MATCH(Qualifikation!H196,libgem,0)),""),Qualifikation!H196),"")</f>
        <v/>
      </c>
      <c r="H186" s="26" t="str">
        <f>IF(A186&lt;&gt;"",IF(Qualifikation!Y196=TRUE,INDEX(libcatidinst,MATCH(Qualifikation!P196,libinst,0)),""),"")</f>
        <v/>
      </c>
      <c r="I186" s="26" t="str">
        <f>IF(OR(A186="",ISBLANK(Qualifikation!P196)),"",IF(Qualifikation!Y196=TRUE,INDEX(codeinst,MATCH(Qualifikation!P196,libinst,0)),Qualifikation!P196))</f>
        <v/>
      </c>
      <c r="J186" s="26" t="str">
        <f>IF(OR(A186="",ISBLANK(Qualifikation!Q196)),"",IF(Qualifikation!Z196=TRUE,INDEX(codetform,MATCH(Qualifikation!Q196,libtform,0)),Qualifikation!Q196))</f>
        <v/>
      </c>
      <c r="K186" s="26" t="str">
        <f t="shared" si="2"/>
        <v/>
      </c>
      <c r="L186" s="112" t="str">
        <f>IF(OR(A186="",ISBLANK(Qualifikation!R196)),"",Qualifikation!R196)</f>
        <v/>
      </c>
      <c r="M186" s="56" t="str">
        <f>IF(OR(A186="",ISBLANK(Qualifikation!S196)),"",Qualifikation!S196)</f>
        <v/>
      </c>
      <c r="N186" s="56" t="str">
        <f>IF(OR(A186="",ISBLANK(Qualifikation!T196)),"",IF(Qualifikation!AC196=TRUE,INDEX(coderesult,MATCH(Qualifikation!T196,libresult,0)),Qualifikation!T196))</f>
        <v/>
      </c>
      <c r="O186" s="56" t="str">
        <f>IF(OR(A186="",ISBLANK(Qualifikation!U196),Qualifikation!U196="-"),"",IF(ISNA(MATCH(Qualifikation!U196,libtwolang,0)),Qualifikation!U196,IF(Qualifikation!AC196=TRUE,INDEX(codetwolang,MATCH(Qualifikation!U196,libtwolang,0)),Qualifikation!U196)))</f>
        <v/>
      </c>
      <c r="P186" s="56" t="str">
        <f>IF(OR(A186="",ISBLANK(Qualifikation!V196)),"",Qualifikation!V196)</f>
        <v/>
      </c>
    </row>
    <row r="187" spans="1:16" x14ac:dyDescent="0.2">
      <c r="A187" s="26" t="str">
        <f>IF(Qualifikation!$A197&lt;&gt;"",IF(Qualifikation!C197&lt;&gt;"",IF(Qualifikation!C197="LOC.ID",CONCATENATE("LOC.",Qualifikation!AG$12),Qualifikation!C197),""),"")</f>
        <v/>
      </c>
      <c r="B187" s="57" t="str">
        <f>IF(A187&lt;&gt;"",Qualifikation!J197,"")</f>
        <v/>
      </c>
      <c r="C187" s="26" t="str">
        <f>IF(A187&lt;&gt;"",IF(Qualifikation!E197=TRUE,INDEX(codesex,MATCH(Qualifikation!D197,libsex,0)),Qualifikation!D197),"")</f>
        <v/>
      </c>
      <c r="D187" s="112" t="str">
        <f>IF(OR(A187="",ISBLANK(Qualifikation!F197)),"",Qualifikation!F197)</f>
        <v/>
      </c>
      <c r="E187" s="26" t="str">
        <f>IF(A187&lt;&gt;"",IF(Qualifikation!I197=TRUE,IF(INDEX(codegem,MATCH(Qualifikation!H197,libgem,0))&lt;8000,INDEX(codegem,MATCH(Qualifikation!H197,libgem,0)),""),Qualifikation!H197),"")</f>
        <v/>
      </c>
      <c r="F187" s="26" t="str">
        <f>IF(A187&lt;&gt;"",IF(Qualifikation!I197=TRUE,INDEX(codegemhist,MATCH(Qualifikation!H197,libgem,0)),""),"")</f>
        <v/>
      </c>
      <c r="G187" s="26" t="str">
        <f>IF(A187&lt;&gt;"",IF(Qualifikation!I197=TRUE,IF(INDEX(codegem,MATCH(Qualifikation!H197,libgem,0))&gt;=8000,INDEX(codegem,MATCH(Qualifikation!H197,libgem,0)),""),Qualifikation!H197),"")</f>
        <v/>
      </c>
      <c r="H187" s="26" t="str">
        <f>IF(A187&lt;&gt;"",IF(Qualifikation!Y197=TRUE,INDEX(libcatidinst,MATCH(Qualifikation!P197,libinst,0)),""),"")</f>
        <v/>
      </c>
      <c r="I187" s="26" t="str">
        <f>IF(OR(A187="",ISBLANK(Qualifikation!P197)),"",IF(Qualifikation!Y197=TRUE,INDEX(codeinst,MATCH(Qualifikation!P197,libinst,0)),Qualifikation!P197))</f>
        <v/>
      </c>
      <c r="J187" s="26" t="str">
        <f>IF(OR(A187="",ISBLANK(Qualifikation!Q197)),"",IF(Qualifikation!Z197=TRUE,INDEX(codetform,MATCH(Qualifikation!Q197,libtform,0)),Qualifikation!Q197))</f>
        <v/>
      </c>
      <c r="K187" s="26" t="str">
        <f t="shared" si="2"/>
        <v/>
      </c>
      <c r="L187" s="112" t="str">
        <f>IF(OR(A187="",ISBLANK(Qualifikation!R197)),"",Qualifikation!R197)</f>
        <v/>
      </c>
      <c r="M187" s="56" t="str">
        <f>IF(OR(A187="",ISBLANK(Qualifikation!S197)),"",Qualifikation!S197)</f>
        <v/>
      </c>
      <c r="N187" s="56" t="str">
        <f>IF(OR(A187="",ISBLANK(Qualifikation!T197)),"",IF(Qualifikation!AC197=TRUE,INDEX(coderesult,MATCH(Qualifikation!T197,libresult,0)),Qualifikation!T197))</f>
        <v/>
      </c>
      <c r="O187" s="56" t="str">
        <f>IF(OR(A187="",ISBLANK(Qualifikation!U197),Qualifikation!U197="-"),"",IF(ISNA(MATCH(Qualifikation!U197,libtwolang,0)),Qualifikation!U197,IF(Qualifikation!AC197=TRUE,INDEX(codetwolang,MATCH(Qualifikation!U197,libtwolang,0)),Qualifikation!U197)))</f>
        <v/>
      </c>
      <c r="P187" s="56" t="str">
        <f>IF(OR(A187="",ISBLANK(Qualifikation!V197)),"",Qualifikation!V197)</f>
        <v/>
      </c>
    </row>
    <row r="188" spans="1:16" x14ac:dyDescent="0.2">
      <c r="A188" s="26" t="str">
        <f>IF(Qualifikation!$A198&lt;&gt;"",IF(Qualifikation!C198&lt;&gt;"",IF(Qualifikation!C198="LOC.ID",CONCATENATE("LOC.",Qualifikation!AG$12),Qualifikation!C198),""),"")</f>
        <v/>
      </c>
      <c r="B188" s="57" t="str">
        <f>IF(A188&lt;&gt;"",Qualifikation!J198,"")</f>
        <v/>
      </c>
      <c r="C188" s="26" t="str">
        <f>IF(A188&lt;&gt;"",IF(Qualifikation!E198=TRUE,INDEX(codesex,MATCH(Qualifikation!D198,libsex,0)),Qualifikation!D198),"")</f>
        <v/>
      </c>
      <c r="D188" s="112" t="str">
        <f>IF(OR(A188="",ISBLANK(Qualifikation!F198)),"",Qualifikation!F198)</f>
        <v/>
      </c>
      <c r="E188" s="26" t="str">
        <f>IF(A188&lt;&gt;"",IF(Qualifikation!I198=TRUE,IF(INDEX(codegem,MATCH(Qualifikation!H198,libgem,0))&lt;8000,INDEX(codegem,MATCH(Qualifikation!H198,libgem,0)),""),Qualifikation!H198),"")</f>
        <v/>
      </c>
      <c r="F188" s="26" t="str">
        <f>IF(A188&lt;&gt;"",IF(Qualifikation!I198=TRUE,INDEX(codegemhist,MATCH(Qualifikation!H198,libgem,0)),""),"")</f>
        <v/>
      </c>
      <c r="G188" s="26" t="str">
        <f>IF(A188&lt;&gt;"",IF(Qualifikation!I198=TRUE,IF(INDEX(codegem,MATCH(Qualifikation!H198,libgem,0))&gt;=8000,INDEX(codegem,MATCH(Qualifikation!H198,libgem,0)),""),Qualifikation!H198),"")</f>
        <v/>
      </c>
      <c r="H188" s="26" t="str">
        <f>IF(A188&lt;&gt;"",IF(Qualifikation!Y198=TRUE,INDEX(libcatidinst,MATCH(Qualifikation!P198,libinst,0)),""),"")</f>
        <v/>
      </c>
      <c r="I188" s="26" t="str">
        <f>IF(OR(A188="",ISBLANK(Qualifikation!P198)),"",IF(Qualifikation!Y198=TRUE,INDEX(codeinst,MATCH(Qualifikation!P198,libinst,0)),Qualifikation!P198))</f>
        <v/>
      </c>
      <c r="J188" s="26" t="str">
        <f>IF(OR(A188="",ISBLANK(Qualifikation!Q198)),"",IF(Qualifikation!Z198=TRUE,INDEX(codetform,MATCH(Qualifikation!Q198,libtform,0)),Qualifikation!Q198))</f>
        <v/>
      </c>
      <c r="K188" s="26" t="str">
        <f t="shared" si="2"/>
        <v/>
      </c>
      <c r="L188" s="112" t="str">
        <f>IF(OR(A188="",ISBLANK(Qualifikation!R198)),"",Qualifikation!R198)</f>
        <v/>
      </c>
      <c r="M188" s="56" t="str">
        <f>IF(OR(A188="",ISBLANK(Qualifikation!S198)),"",Qualifikation!S198)</f>
        <v/>
      </c>
      <c r="N188" s="56" t="str">
        <f>IF(OR(A188="",ISBLANK(Qualifikation!T198)),"",IF(Qualifikation!AC198=TRUE,INDEX(coderesult,MATCH(Qualifikation!T198,libresult,0)),Qualifikation!T198))</f>
        <v/>
      </c>
      <c r="O188" s="56" t="str">
        <f>IF(OR(A188="",ISBLANK(Qualifikation!U198),Qualifikation!U198="-"),"",IF(ISNA(MATCH(Qualifikation!U198,libtwolang,0)),Qualifikation!U198,IF(Qualifikation!AC198=TRUE,INDEX(codetwolang,MATCH(Qualifikation!U198,libtwolang,0)),Qualifikation!U198)))</f>
        <v/>
      </c>
      <c r="P188" s="56" t="str">
        <f>IF(OR(A188="",ISBLANK(Qualifikation!V198)),"",Qualifikation!V198)</f>
        <v/>
      </c>
    </row>
    <row r="189" spans="1:16" x14ac:dyDescent="0.2">
      <c r="A189" s="26" t="str">
        <f>IF(Qualifikation!$A199&lt;&gt;"",IF(Qualifikation!C199&lt;&gt;"",IF(Qualifikation!C199="LOC.ID",CONCATENATE("LOC.",Qualifikation!AG$12),Qualifikation!C199),""),"")</f>
        <v/>
      </c>
      <c r="B189" s="57" t="str">
        <f>IF(A189&lt;&gt;"",Qualifikation!J199,"")</f>
        <v/>
      </c>
      <c r="C189" s="26" t="str">
        <f>IF(A189&lt;&gt;"",IF(Qualifikation!E199=TRUE,INDEX(codesex,MATCH(Qualifikation!D199,libsex,0)),Qualifikation!D199),"")</f>
        <v/>
      </c>
      <c r="D189" s="112" t="str">
        <f>IF(OR(A189="",ISBLANK(Qualifikation!F199)),"",Qualifikation!F199)</f>
        <v/>
      </c>
      <c r="E189" s="26" t="str">
        <f>IF(A189&lt;&gt;"",IF(Qualifikation!I199=TRUE,IF(INDEX(codegem,MATCH(Qualifikation!H199,libgem,0))&lt;8000,INDEX(codegem,MATCH(Qualifikation!H199,libgem,0)),""),Qualifikation!H199),"")</f>
        <v/>
      </c>
      <c r="F189" s="26" t="str">
        <f>IF(A189&lt;&gt;"",IF(Qualifikation!I199=TRUE,INDEX(codegemhist,MATCH(Qualifikation!H199,libgem,0)),""),"")</f>
        <v/>
      </c>
      <c r="G189" s="26" t="str">
        <f>IF(A189&lt;&gt;"",IF(Qualifikation!I199=TRUE,IF(INDEX(codegem,MATCH(Qualifikation!H199,libgem,0))&gt;=8000,INDEX(codegem,MATCH(Qualifikation!H199,libgem,0)),""),Qualifikation!H199),"")</f>
        <v/>
      </c>
      <c r="H189" s="26" t="str">
        <f>IF(A189&lt;&gt;"",IF(Qualifikation!Y199=TRUE,INDEX(libcatidinst,MATCH(Qualifikation!P199,libinst,0)),""),"")</f>
        <v/>
      </c>
      <c r="I189" s="26" t="str">
        <f>IF(OR(A189="",ISBLANK(Qualifikation!P199)),"",IF(Qualifikation!Y199=TRUE,INDEX(codeinst,MATCH(Qualifikation!P199,libinst,0)),Qualifikation!P199))</f>
        <v/>
      </c>
      <c r="J189" s="26" t="str">
        <f>IF(OR(A189="",ISBLANK(Qualifikation!Q199)),"",IF(Qualifikation!Z199=TRUE,INDEX(codetform,MATCH(Qualifikation!Q199,libtform,0)),Qualifikation!Q199))</f>
        <v/>
      </c>
      <c r="K189" s="26" t="str">
        <f t="shared" si="2"/>
        <v/>
      </c>
      <c r="L189" s="112" t="str">
        <f>IF(OR(A189="",ISBLANK(Qualifikation!R199)),"",Qualifikation!R199)</f>
        <v/>
      </c>
      <c r="M189" s="56" t="str">
        <f>IF(OR(A189="",ISBLANK(Qualifikation!S199)),"",Qualifikation!S199)</f>
        <v/>
      </c>
      <c r="N189" s="56" t="str">
        <f>IF(OR(A189="",ISBLANK(Qualifikation!T199)),"",IF(Qualifikation!AC199=TRUE,INDEX(coderesult,MATCH(Qualifikation!T199,libresult,0)),Qualifikation!T199))</f>
        <v/>
      </c>
      <c r="O189" s="56" t="str">
        <f>IF(OR(A189="",ISBLANK(Qualifikation!U199),Qualifikation!U199="-"),"",IF(ISNA(MATCH(Qualifikation!U199,libtwolang,0)),Qualifikation!U199,IF(Qualifikation!AC199=TRUE,INDEX(codetwolang,MATCH(Qualifikation!U199,libtwolang,0)),Qualifikation!U199)))</f>
        <v/>
      </c>
      <c r="P189" s="56" t="str">
        <f>IF(OR(A189="",ISBLANK(Qualifikation!V199)),"",Qualifikation!V199)</f>
        <v/>
      </c>
    </row>
    <row r="190" spans="1:16" x14ac:dyDescent="0.2">
      <c r="A190" s="26" t="str">
        <f>IF(Qualifikation!$A200&lt;&gt;"",IF(Qualifikation!C200&lt;&gt;"",IF(Qualifikation!C200="LOC.ID",CONCATENATE("LOC.",Qualifikation!AG$12),Qualifikation!C200),""),"")</f>
        <v/>
      </c>
      <c r="B190" s="57" t="str">
        <f>IF(A190&lt;&gt;"",Qualifikation!J200,"")</f>
        <v/>
      </c>
      <c r="C190" s="26" t="str">
        <f>IF(A190&lt;&gt;"",IF(Qualifikation!E200=TRUE,INDEX(codesex,MATCH(Qualifikation!D200,libsex,0)),Qualifikation!D200),"")</f>
        <v/>
      </c>
      <c r="D190" s="112" t="str">
        <f>IF(OR(A190="",ISBLANK(Qualifikation!F200)),"",Qualifikation!F200)</f>
        <v/>
      </c>
      <c r="E190" s="26" t="str">
        <f>IF(A190&lt;&gt;"",IF(Qualifikation!I200=TRUE,IF(INDEX(codegem,MATCH(Qualifikation!H200,libgem,0))&lt;8000,INDEX(codegem,MATCH(Qualifikation!H200,libgem,0)),""),Qualifikation!H200),"")</f>
        <v/>
      </c>
      <c r="F190" s="26" t="str">
        <f>IF(A190&lt;&gt;"",IF(Qualifikation!I200=TRUE,INDEX(codegemhist,MATCH(Qualifikation!H200,libgem,0)),""),"")</f>
        <v/>
      </c>
      <c r="G190" s="26" t="str">
        <f>IF(A190&lt;&gt;"",IF(Qualifikation!I200=TRUE,IF(INDEX(codegem,MATCH(Qualifikation!H200,libgem,0))&gt;=8000,INDEX(codegem,MATCH(Qualifikation!H200,libgem,0)),""),Qualifikation!H200),"")</f>
        <v/>
      </c>
      <c r="H190" s="26" t="str">
        <f>IF(A190&lt;&gt;"",IF(Qualifikation!Y200=TRUE,INDEX(libcatidinst,MATCH(Qualifikation!P200,libinst,0)),""),"")</f>
        <v/>
      </c>
      <c r="I190" s="26" t="str">
        <f>IF(OR(A190="",ISBLANK(Qualifikation!P200)),"",IF(Qualifikation!Y200=TRUE,INDEX(codeinst,MATCH(Qualifikation!P200,libinst,0)),Qualifikation!P200))</f>
        <v/>
      </c>
      <c r="J190" s="26" t="str">
        <f>IF(OR(A190="",ISBLANK(Qualifikation!Q200)),"",IF(Qualifikation!Z200=TRUE,INDEX(codetform,MATCH(Qualifikation!Q200,libtform,0)),Qualifikation!Q200))</f>
        <v/>
      </c>
      <c r="K190" s="26" t="str">
        <f t="shared" si="2"/>
        <v/>
      </c>
      <c r="L190" s="112" t="str">
        <f>IF(OR(A190="",ISBLANK(Qualifikation!R200)),"",Qualifikation!R200)</f>
        <v/>
      </c>
      <c r="M190" s="56" t="str">
        <f>IF(OR(A190="",ISBLANK(Qualifikation!S200)),"",Qualifikation!S200)</f>
        <v/>
      </c>
      <c r="N190" s="56" t="str">
        <f>IF(OR(A190="",ISBLANK(Qualifikation!T200)),"",IF(Qualifikation!AC200=TRUE,INDEX(coderesult,MATCH(Qualifikation!T200,libresult,0)),Qualifikation!T200))</f>
        <v/>
      </c>
      <c r="O190" s="56" t="str">
        <f>IF(OR(A190="",ISBLANK(Qualifikation!U200),Qualifikation!U200="-"),"",IF(ISNA(MATCH(Qualifikation!U200,libtwolang,0)),Qualifikation!U200,IF(Qualifikation!AC200=TRUE,INDEX(codetwolang,MATCH(Qualifikation!U200,libtwolang,0)),Qualifikation!U200)))</f>
        <v/>
      </c>
      <c r="P190" s="56" t="str">
        <f>IF(OR(A190="",ISBLANK(Qualifikation!V200)),"",Qualifikation!V200)</f>
        <v/>
      </c>
    </row>
    <row r="191" spans="1:16" x14ac:dyDescent="0.2">
      <c r="A191" s="26" t="str">
        <f>IF(Qualifikation!$A201&lt;&gt;"",IF(Qualifikation!C201&lt;&gt;"",IF(Qualifikation!C201="LOC.ID",CONCATENATE("LOC.",Qualifikation!AG$12),Qualifikation!C201),""),"")</f>
        <v/>
      </c>
      <c r="B191" s="57" t="str">
        <f>IF(A191&lt;&gt;"",Qualifikation!J201,"")</f>
        <v/>
      </c>
      <c r="C191" s="26" t="str">
        <f>IF(A191&lt;&gt;"",IF(Qualifikation!E201=TRUE,INDEX(codesex,MATCH(Qualifikation!D201,libsex,0)),Qualifikation!D201),"")</f>
        <v/>
      </c>
      <c r="D191" s="112" t="str">
        <f>IF(OR(A191="",ISBLANK(Qualifikation!F201)),"",Qualifikation!F201)</f>
        <v/>
      </c>
      <c r="E191" s="26" t="str">
        <f>IF(A191&lt;&gt;"",IF(Qualifikation!I201=TRUE,IF(INDEX(codegem,MATCH(Qualifikation!H201,libgem,0))&lt;8000,INDEX(codegem,MATCH(Qualifikation!H201,libgem,0)),""),Qualifikation!H201),"")</f>
        <v/>
      </c>
      <c r="F191" s="26" t="str">
        <f>IF(A191&lt;&gt;"",IF(Qualifikation!I201=TRUE,INDEX(codegemhist,MATCH(Qualifikation!H201,libgem,0)),""),"")</f>
        <v/>
      </c>
      <c r="G191" s="26" t="str">
        <f>IF(A191&lt;&gt;"",IF(Qualifikation!I201=TRUE,IF(INDEX(codegem,MATCH(Qualifikation!H201,libgem,0))&gt;=8000,INDEX(codegem,MATCH(Qualifikation!H201,libgem,0)),""),Qualifikation!H201),"")</f>
        <v/>
      </c>
      <c r="H191" s="26" t="str">
        <f>IF(A191&lt;&gt;"",IF(Qualifikation!Y201=TRUE,INDEX(libcatidinst,MATCH(Qualifikation!P201,libinst,0)),""),"")</f>
        <v/>
      </c>
      <c r="I191" s="26" t="str">
        <f>IF(OR(A191="",ISBLANK(Qualifikation!P201)),"",IF(Qualifikation!Y201=TRUE,INDEX(codeinst,MATCH(Qualifikation!P201,libinst,0)),Qualifikation!P201))</f>
        <v/>
      </c>
      <c r="J191" s="26" t="str">
        <f>IF(OR(A191="",ISBLANK(Qualifikation!Q201)),"",IF(Qualifikation!Z201=TRUE,INDEX(codetform,MATCH(Qualifikation!Q201,libtform,0)),Qualifikation!Q201))</f>
        <v/>
      </c>
      <c r="K191" s="26" t="str">
        <f t="shared" si="2"/>
        <v/>
      </c>
      <c r="L191" s="112" t="str">
        <f>IF(OR(A191="",ISBLANK(Qualifikation!R201)),"",Qualifikation!R201)</f>
        <v/>
      </c>
      <c r="M191" s="56" t="str">
        <f>IF(OR(A191="",ISBLANK(Qualifikation!S201)),"",Qualifikation!S201)</f>
        <v/>
      </c>
      <c r="N191" s="56" t="str">
        <f>IF(OR(A191="",ISBLANK(Qualifikation!T201)),"",IF(Qualifikation!AC201=TRUE,INDEX(coderesult,MATCH(Qualifikation!T201,libresult,0)),Qualifikation!T201))</f>
        <v/>
      </c>
      <c r="O191" s="56" t="str">
        <f>IF(OR(A191="",ISBLANK(Qualifikation!U201),Qualifikation!U201="-"),"",IF(ISNA(MATCH(Qualifikation!U201,libtwolang,0)),Qualifikation!U201,IF(Qualifikation!AC201=TRUE,INDEX(codetwolang,MATCH(Qualifikation!U201,libtwolang,0)),Qualifikation!U201)))</f>
        <v/>
      </c>
      <c r="P191" s="56" t="str">
        <f>IF(OR(A191="",ISBLANK(Qualifikation!V201)),"",Qualifikation!V201)</f>
        <v/>
      </c>
    </row>
    <row r="192" spans="1:16" x14ac:dyDescent="0.2">
      <c r="A192" s="26" t="str">
        <f>IF(Qualifikation!$A202&lt;&gt;"",IF(Qualifikation!C202&lt;&gt;"",IF(Qualifikation!C202="LOC.ID",CONCATENATE("LOC.",Qualifikation!AG$12),Qualifikation!C202),""),"")</f>
        <v/>
      </c>
      <c r="B192" s="57" t="str">
        <f>IF(A192&lt;&gt;"",Qualifikation!J202,"")</f>
        <v/>
      </c>
      <c r="C192" s="26" t="str">
        <f>IF(A192&lt;&gt;"",IF(Qualifikation!E202=TRUE,INDEX(codesex,MATCH(Qualifikation!D202,libsex,0)),Qualifikation!D202),"")</f>
        <v/>
      </c>
      <c r="D192" s="112" t="str">
        <f>IF(OR(A192="",ISBLANK(Qualifikation!F202)),"",Qualifikation!F202)</f>
        <v/>
      </c>
      <c r="E192" s="26" t="str">
        <f>IF(A192&lt;&gt;"",IF(Qualifikation!I202=TRUE,IF(INDEX(codegem,MATCH(Qualifikation!H202,libgem,0))&lt;8000,INDEX(codegem,MATCH(Qualifikation!H202,libgem,0)),""),Qualifikation!H202),"")</f>
        <v/>
      </c>
      <c r="F192" s="26" t="str">
        <f>IF(A192&lt;&gt;"",IF(Qualifikation!I202=TRUE,INDEX(codegemhist,MATCH(Qualifikation!H202,libgem,0)),""),"")</f>
        <v/>
      </c>
      <c r="G192" s="26" t="str">
        <f>IF(A192&lt;&gt;"",IF(Qualifikation!I202=TRUE,IF(INDEX(codegem,MATCH(Qualifikation!H202,libgem,0))&gt;=8000,INDEX(codegem,MATCH(Qualifikation!H202,libgem,0)),""),Qualifikation!H202),"")</f>
        <v/>
      </c>
      <c r="H192" s="26" t="str">
        <f>IF(A192&lt;&gt;"",IF(Qualifikation!Y202=TRUE,INDEX(libcatidinst,MATCH(Qualifikation!P202,libinst,0)),""),"")</f>
        <v/>
      </c>
      <c r="I192" s="26" t="str">
        <f>IF(OR(A192="",ISBLANK(Qualifikation!P202)),"",IF(Qualifikation!Y202=TRUE,INDEX(codeinst,MATCH(Qualifikation!P202,libinst,0)),Qualifikation!P202))</f>
        <v/>
      </c>
      <c r="J192" s="26" t="str">
        <f>IF(OR(A192="",ISBLANK(Qualifikation!Q202)),"",IF(Qualifikation!Z202=TRUE,INDEX(codetform,MATCH(Qualifikation!Q202,libtform,0)),Qualifikation!Q202))</f>
        <v/>
      </c>
      <c r="K192" s="26" t="str">
        <f t="shared" si="2"/>
        <v/>
      </c>
      <c r="L192" s="112" t="str">
        <f>IF(OR(A192="",ISBLANK(Qualifikation!R202)),"",Qualifikation!R202)</f>
        <v/>
      </c>
      <c r="M192" s="56" t="str">
        <f>IF(OR(A192="",ISBLANK(Qualifikation!S202)),"",Qualifikation!S202)</f>
        <v/>
      </c>
      <c r="N192" s="56" t="str">
        <f>IF(OR(A192="",ISBLANK(Qualifikation!T202)),"",IF(Qualifikation!AC202=TRUE,INDEX(coderesult,MATCH(Qualifikation!T202,libresult,0)),Qualifikation!T202))</f>
        <v/>
      </c>
      <c r="O192" s="56" t="str">
        <f>IF(OR(A192="",ISBLANK(Qualifikation!U202),Qualifikation!U202="-"),"",IF(ISNA(MATCH(Qualifikation!U202,libtwolang,0)),Qualifikation!U202,IF(Qualifikation!AC202=TRUE,INDEX(codetwolang,MATCH(Qualifikation!U202,libtwolang,0)),Qualifikation!U202)))</f>
        <v/>
      </c>
      <c r="P192" s="56" t="str">
        <f>IF(OR(A192="",ISBLANK(Qualifikation!V202)),"",Qualifikation!V202)</f>
        <v/>
      </c>
    </row>
    <row r="193" spans="1:16" x14ac:dyDescent="0.2">
      <c r="A193" s="26" t="str">
        <f>IF(Qualifikation!$A203&lt;&gt;"",IF(Qualifikation!C203&lt;&gt;"",IF(Qualifikation!C203="LOC.ID",CONCATENATE("LOC.",Qualifikation!AG$12),Qualifikation!C203),""),"")</f>
        <v/>
      </c>
      <c r="B193" s="57" t="str">
        <f>IF(A193&lt;&gt;"",Qualifikation!J203,"")</f>
        <v/>
      </c>
      <c r="C193" s="26" t="str">
        <f>IF(A193&lt;&gt;"",IF(Qualifikation!E203=TRUE,INDEX(codesex,MATCH(Qualifikation!D203,libsex,0)),Qualifikation!D203),"")</f>
        <v/>
      </c>
      <c r="D193" s="112" t="str">
        <f>IF(OR(A193="",ISBLANK(Qualifikation!F203)),"",Qualifikation!F203)</f>
        <v/>
      </c>
      <c r="E193" s="26" t="str">
        <f>IF(A193&lt;&gt;"",IF(Qualifikation!I203=TRUE,IF(INDEX(codegem,MATCH(Qualifikation!H203,libgem,0))&lt;8000,INDEX(codegem,MATCH(Qualifikation!H203,libgem,0)),""),Qualifikation!H203),"")</f>
        <v/>
      </c>
      <c r="F193" s="26" t="str">
        <f>IF(A193&lt;&gt;"",IF(Qualifikation!I203=TRUE,INDEX(codegemhist,MATCH(Qualifikation!H203,libgem,0)),""),"")</f>
        <v/>
      </c>
      <c r="G193" s="26" t="str">
        <f>IF(A193&lt;&gt;"",IF(Qualifikation!I203=TRUE,IF(INDEX(codegem,MATCH(Qualifikation!H203,libgem,0))&gt;=8000,INDEX(codegem,MATCH(Qualifikation!H203,libgem,0)),""),Qualifikation!H203),"")</f>
        <v/>
      </c>
      <c r="H193" s="26" t="str">
        <f>IF(A193&lt;&gt;"",IF(Qualifikation!Y203=TRUE,INDEX(libcatidinst,MATCH(Qualifikation!P203,libinst,0)),""),"")</f>
        <v/>
      </c>
      <c r="I193" s="26" t="str">
        <f>IF(OR(A193="",ISBLANK(Qualifikation!P203)),"",IF(Qualifikation!Y203=TRUE,INDEX(codeinst,MATCH(Qualifikation!P203,libinst,0)),Qualifikation!P203))</f>
        <v/>
      </c>
      <c r="J193" s="26" t="str">
        <f>IF(OR(A193="",ISBLANK(Qualifikation!Q203)),"",IF(Qualifikation!Z203=TRUE,INDEX(codetform,MATCH(Qualifikation!Q203,libtform,0)),Qualifikation!Q203))</f>
        <v/>
      </c>
      <c r="K193" s="26" t="str">
        <f t="shared" si="2"/>
        <v/>
      </c>
      <c r="L193" s="112" t="str">
        <f>IF(OR(A193="",ISBLANK(Qualifikation!R203)),"",Qualifikation!R203)</f>
        <v/>
      </c>
      <c r="M193" s="56" t="str">
        <f>IF(OR(A193="",ISBLANK(Qualifikation!S203)),"",Qualifikation!S203)</f>
        <v/>
      </c>
      <c r="N193" s="56" t="str">
        <f>IF(OR(A193="",ISBLANK(Qualifikation!T203)),"",IF(Qualifikation!AC203=TRUE,INDEX(coderesult,MATCH(Qualifikation!T203,libresult,0)),Qualifikation!T203))</f>
        <v/>
      </c>
      <c r="O193" s="56" t="str">
        <f>IF(OR(A193="",ISBLANK(Qualifikation!U203),Qualifikation!U203="-"),"",IF(ISNA(MATCH(Qualifikation!U203,libtwolang,0)),Qualifikation!U203,IF(Qualifikation!AC203=TRUE,INDEX(codetwolang,MATCH(Qualifikation!U203,libtwolang,0)),Qualifikation!U203)))</f>
        <v/>
      </c>
      <c r="P193" s="56" t="str">
        <f>IF(OR(A193="",ISBLANK(Qualifikation!V203)),"",Qualifikation!V203)</f>
        <v/>
      </c>
    </row>
    <row r="194" spans="1:16" x14ac:dyDescent="0.2">
      <c r="A194" s="26" t="str">
        <f>IF(Qualifikation!$A204&lt;&gt;"",IF(Qualifikation!C204&lt;&gt;"",IF(Qualifikation!C204="LOC.ID",CONCATENATE("LOC.",Qualifikation!AG$12),Qualifikation!C204),""),"")</f>
        <v/>
      </c>
      <c r="B194" s="57" t="str">
        <f>IF(A194&lt;&gt;"",Qualifikation!J204,"")</f>
        <v/>
      </c>
      <c r="C194" s="26" t="str">
        <f>IF(A194&lt;&gt;"",IF(Qualifikation!E204=TRUE,INDEX(codesex,MATCH(Qualifikation!D204,libsex,0)),Qualifikation!D204),"")</f>
        <v/>
      </c>
      <c r="D194" s="112" t="str">
        <f>IF(OR(A194="",ISBLANK(Qualifikation!F204)),"",Qualifikation!F204)</f>
        <v/>
      </c>
      <c r="E194" s="26" t="str">
        <f>IF(A194&lt;&gt;"",IF(Qualifikation!I204=TRUE,IF(INDEX(codegem,MATCH(Qualifikation!H204,libgem,0))&lt;8000,INDEX(codegem,MATCH(Qualifikation!H204,libgem,0)),""),Qualifikation!H204),"")</f>
        <v/>
      </c>
      <c r="F194" s="26" t="str">
        <f>IF(A194&lt;&gt;"",IF(Qualifikation!I204=TRUE,INDEX(codegemhist,MATCH(Qualifikation!H204,libgem,0)),""),"")</f>
        <v/>
      </c>
      <c r="G194" s="26" t="str">
        <f>IF(A194&lt;&gt;"",IF(Qualifikation!I204=TRUE,IF(INDEX(codegem,MATCH(Qualifikation!H204,libgem,0))&gt;=8000,INDEX(codegem,MATCH(Qualifikation!H204,libgem,0)),""),Qualifikation!H204),"")</f>
        <v/>
      </c>
      <c r="H194" s="26" t="str">
        <f>IF(A194&lt;&gt;"",IF(Qualifikation!Y204=TRUE,INDEX(libcatidinst,MATCH(Qualifikation!P204,libinst,0)),""),"")</f>
        <v/>
      </c>
      <c r="I194" s="26" t="str">
        <f>IF(OR(A194="",ISBLANK(Qualifikation!P204)),"",IF(Qualifikation!Y204=TRUE,INDEX(codeinst,MATCH(Qualifikation!P204,libinst,0)),Qualifikation!P204))</f>
        <v/>
      </c>
      <c r="J194" s="26" t="str">
        <f>IF(OR(A194="",ISBLANK(Qualifikation!Q204)),"",IF(Qualifikation!Z204=TRUE,INDEX(codetform,MATCH(Qualifikation!Q204,libtform,0)),Qualifikation!Q204))</f>
        <v/>
      </c>
      <c r="K194" s="26" t="str">
        <f t="shared" si="2"/>
        <v/>
      </c>
      <c r="L194" s="112" t="str">
        <f>IF(OR(A194="",ISBLANK(Qualifikation!R204)),"",Qualifikation!R204)</f>
        <v/>
      </c>
      <c r="M194" s="56" t="str">
        <f>IF(OR(A194="",ISBLANK(Qualifikation!S204)),"",Qualifikation!S204)</f>
        <v/>
      </c>
      <c r="N194" s="56" t="str">
        <f>IF(OR(A194="",ISBLANK(Qualifikation!T204)),"",IF(Qualifikation!AC204=TRUE,INDEX(coderesult,MATCH(Qualifikation!T204,libresult,0)),Qualifikation!T204))</f>
        <v/>
      </c>
      <c r="O194" s="56" t="str">
        <f>IF(OR(A194="",ISBLANK(Qualifikation!U204),Qualifikation!U204="-"),"",IF(ISNA(MATCH(Qualifikation!U204,libtwolang,0)),Qualifikation!U204,IF(Qualifikation!AC204=TRUE,INDEX(codetwolang,MATCH(Qualifikation!U204,libtwolang,0)),Qualifikation!U204)))</f>
        <v/>
      </c>
      <c r="P194" s="56" t="str">
        <f>IF(OR(A194="",ISBLANK(Qualifikation!V204)),"",Qualifikation!V204)</f>
        <v/>
      </c>
    </row>
    <row r="195" spans="1:16" x14ac:dyDescent="0.2">
      <c r="A195" s="26" t="str">
        <f>IF(Qualifikation!$A205&lt;&gt;"",IF(Qualifikation!C205&lt;&gt;"",IF(Qualifikation!C205="LOC.ID",CONCATENATE("LOC.",Qualifikation!AG$12),Qualifikation!C205),""),"")</f>
        <v/>
      </c>
      <c r="B195" s="57" t="str">
        <f>IF(A195&lt;&gt;"",Qualifikation!J205,"")</f>
        <v/>
      </c>
      <c r="C195" s="26" t="str">
        <f>IF(A195&lt;&gt;"",IF(Qualifikation!E205=TRUE,INDEX(codesex,MATCH(Qualifikation!D205,libsex,0)),Qualifikation!D205),"")</f>
        <v/>
      </c>
      <c r="D195" s="112" t="str">
        <f>IF(OR(A195="",ISBLANK(Qualifikation!F205)),"",Qualifikation!F205)</f>
        <v/>
      </c>
      <c r="E195" s="26" t="str">
        <f>IF(A195&lt;&gt;"",IF(Qualifikation!I205=TRUE,IF(INDEX(codegem,MATCH(Qualifikation!H205,libgem,0))&lt;8000,INDEX(codegem,MATCH(Qualifikation!H205,libgem,0)),""),Qualifikation!H205),"")</f>
        <v/>
      </c>
      <c r="F195" s="26" t="str">
        <f>IF(A195&lt;&gt;"",IF(Qualifikation!I205=TRUE,INDEX(codegemhist,MATCH(Qualifikation!H205,libgem,0)),""),"")</f>
        <v/>
      </c>
      <c r="G195" s="26" t="str">
        <f>IF(A195&lt;&gt;"",IF(Qualifikation!I205=TRUE,IF(INDEX(codegem,MATCH(Qualifikation!H205,libgem,0))&gt;=8000,INDEX(codegem,MATCH(Qualifikation!H205,libgem,0)),""),Qualifikation!H205),"")</f>
        <v/>
      </c>
      <c r="H195" s="26" t="str">
        <f>IF(A195&lt;&gt;"",IF(Qualifikation!Y205=TRUE,INDEX(libcatidinst,MATCH(Qualifikation!P205,libinst,0)),""),"")</f>
        <v/>
      </c>
      <c r="I195" s="26" t="str">
        <f>IF(OR(A195="",ISBLANK(Qualifikation!P205)),"",IF(Qualifikation!Y205=TRUE,INDEX(codeinst,MATCH(Qualifikation!P205,libinst,0)),Qualifikation!P205))</f>
        <v/>
      </c>
      <c r="J195" s="26" t="str">
        <f>IF(OR(A195="",ISBLANK(Qualifikation!Q205)),"",IF(Qualifikation!Z205=TRUE,INDEX(codetform,MATCH(Qualifikation!Q205,libtform,0)),Qualifikation!Q205))</f>
        <v/>
      </c>
      <c r="K195" s="26" t="str">
        <f t="shared" ref="K195:K258" si="3">IF(A195="","",2)</f>
        <v/>
      </c>
      <c r="L195" s="112" t="str">
        <f>IF(OR(A195="",ISBLANK(Qualifikation!R205)),"",Qualifikation!R205)</f>
        <v/>
      </c>
      <c r="M195" s="56" t="str">
        <f>IF(OR(A195="",ISBLANK(Qualifikation!S205)),"",Qualifikation!S205)</f>
        <v/>
      </c>
      <c r="N195" s="56" t="str">
        <f>IF(OR(A195="",ISBLANK(Qualifikation!T205)),"",IF(Qualifikation!AC205=TRUE,INDEX(coderesult,MATCH(Qualifikation!T205,libresult,0)),Qualifikation!T205))</f>
        <v/>
      </c>
      <c r="O195" s="56" t="str">
        <f>IF(OR(A195="",ISBLANK(Qualifikation!U205),Qualifikation!U205="-"),"",IF(ISNA(MATCH(Qualifikation!U205,libtwolang,0)),Qualifikation!U205,IF(Qualifikation!AC205=TRUE,INDEX(codetwolang,MATCH(Qualifikation!U205,libtwolang,0)),Qualifikation!U205)))</f>
        <v/>
      </c>
      <c r="P195" s="56" t="str">
        <f>IF(OR(A195="",ISBLANK(Qualifikation!V205)),"",Qualifikation!V205)</f>
        <v/>
      </c>
    </row>
    <row r="196" spans="1:16" x14ac:dyDescent="0.2">
      <c r="A196" s="26" t="str">
        <f>IF(Qualifikation!$A206&lt;&gt;"",IF(Qualifikation!C206&lt;&gt;"",IF(Qualifikation!C206="LOC.ID",CONCATENATE("LOC.",Qualifikation!AG$12),Qualifikation!C206),""),"")</f>
        <v/>
      </c>
      <c r="B196" s="57" t="str">
        <f>IF(A196&lt;&gt;"",Qualifikation!J206,"")</f>
        <v/>
      </c>
      <c r="C196" s="26" t="str">
        <f>IF(A196&lt;&gt;"",IF(Qualifikation!E206=TRUE,INDEX(codesex,MATCH(Qualifikation!D206,libsex,0)),Qualifikation!D206),"")</f>
        <v/>
      </c>
      <c r="D196" s="112" t="str">
        <f>IF(OR(A196="",ISBLANK(Qualifikation!F206)),"",Qualifikation!F206)</f>
        <v/>
      </c>
      <c r="E196" s="26" t="str">
        <f>IF(A196&lt;&gt;"",IF(Qualifikation!I206=TRUE,IF(INDEX(codegem,MATCH(Qualifikation!H206,libgem,0))&lt;8000,INDEX(codegem,MATCH(Qualifikation!H206,libgem,0)),""),Qualifikation!H206),"")</f>
        <v/>
      </c>
      <c r="F196" s="26" t="str">
        <f>IF(A196&lt;&gt;"",IF(Qualifikation!I206=TRUE,INDEX(codegemhist,MATCH(Qualifikation!H206,libgem,0)),""),"")</f>
        <v/>
      </c>
      <c r="G196" s="26" t="str">
        <f>IF(A196&lt;&gt;"",IF(Qualifikation!I206=TRUE,IF(INDEX(codegem,MATCH(Qualifikation!H206,libgem,0))&gt;=8000,INDEX(codegem,MATCH(Qualifikation!H206,libgem,0)),""),Qualifikation!H206),"")</f>
        <v/>
      </c>
      <c r="H196" s="26" t="str">
        <f>IF(A196&lt;&gt;"",IF(Qualifikation!Y206=TRUE,INDEX(libcatidinst,MATCH(Qualifikation!P206,libinst,0)),""),"")</f>
        <v/>
      </c>
      <c r="I196" s="26" t="str">
        <f>IF(OR(A196="",ISBLANK(Qualifikation!P206)),"",IF(Qualifikation!Y206=TRUE,INDEX(codeinst,MATCH(Qualifikation!P206,libinst,0)),Qualifikation!P206))</f>
        <v/>
      </c>
      <c r="J196" s="26" t="str">
        <f>IF(OR(A196="",ISBLANK(Qualifikation!Q206)),"",IF(Qualifikation!Z206=TRUE,INDEX(codetform,MATCH(Qualifikation!Q206,libtform,0)),Qualifikation!Q206))</f>
        <v/>
      </c>
      <c r="K196" s="26" t="str">
        <f t="shared" si="3"/>
        <v/>
      </c>
      <c r="L196" s="112" t="str">
        <f>IF(OR(A196="",ISBLANK(Qualifikation!R206)),"",Qualifikation!R206)</f>
        <v/>
      </c>
      <c r="M196" s="56" t="str">
        <f>IF(OR(A196="",ISBLANK(Qualifikation!S206)),"",Qualifikation!S206)</f>
        <v/>
      </c>
      <c r="N196" s="56" t="str">
        <f>IF(OR(A196="",ISBLANK(Qualifikation!T206)),"",IF(Qualifikation!AC206=TRUE,INDEX(coderesult,MATCH(Qualifikation!T206,libresult,0)),Qualifikation!T206))</f>
        <v/>
      </c>
      <c r="O196" s="56" t="str">
        <f>IF(OR(A196="",ISBLANK(Qualifikation!U206),Qualifikation!U206="-"),"",IF(ISNA(MATCH(Qualifikation!U206,libtwolang,0)),Qualifikation!U206,IF(Qualifikation!AC206=TRUE,INDEX(codetwolang,MATCH(Qualifikation!U206,libtwolang,0)),Qualifikation!U206)))</f>
        <v/>
      </c>
      <c r="P196" s="56" t="str">
        <f>IF(OR(A196="",ISBLANK(Qualifikation!V206)),"",Qualifikation!V206)</f>
        <v/>
      </c>
    </row>
    <row r="197" spans="1:16" x14ac:dyDescent="0.2">
      <c r="A197" s="26" t="str">
        <f>IF(Qualifikation!$A207&lt;&gt;"",IF(Qualifikation!C207&lt;&gt;"",IF(Qualifikation!C207="LOC.ID",CONCATENATE("LOC.",Qualifikation!AG$12),Qualifikation!C207),""),"")</f>
        <v/>
      </c>
      <c r="B197" s="57" t="str">
        <f>IF(A197&lt;&gt;"",Qualifikation!J207,"")</f>
        <v/>
      </c>
      <c r="C197" s="26" t="str">
        <f>IF(A197&lt;&gt;"",IF(Qualifikation!E207=TRUE,INDEX(codesex,MATCH(Qualifikation!D207,libsex,0)),Qualifikation!D207),"")</f>
        <v/>
      </c>
      <c r="D197" s="112" t="str">
        <f>IF(OR(A197="",ISBLANK(Qualifikation!F207)),"",Qualifikation!F207)</f>
        <v/>
      </c>
      <c r="E197" s="26" t="str">
        <f>IF(A197&lt;&gt;"",IF(Qualifikation!I207=TRUE,IF(INDEX(codegem,MATCH(Qualifikation!H207,libgem,0))&lt;8000,INDEX(codegem,MATCH(Qualifikation!H207,libgem,0)),""),Qualifikation!H207),"")</f>
        <v/>
      </c>
      <c r="F197" s="26" t="str">
        <f>IF(A197&lt;&gt;"",IF(Qualifikation!I207=TRUE,INDEX(codegemhist,MATCH(Qualifikation!H207,libgem,0)),""),"")</f>
        <v/>
      </c>
      <c r="G197" s="26" t="str">
        <f>IF(A197&lt;&gt;"",IF(Qualifikation!I207=TRUE,IF(INDEX(codegem,MATCH(Qualifikation!H207,libgem,0))&gt;=8000,INDEX(codegem,MATCH(Qualifikation!H207,libgem,0)),""),Qualifikation!H207),"")</f>
        <v/>
      </c>
      <c r="H197" s="26" t="str">
        <f>IF(A197&lt;&gt;"",IF(Qualifikation!Y207=TRUE,INDEX(libcatidinst,MATCH(Qualifikation!P207,libinst,0)),""),"")</f>
        <v/>
      </c>
      <c r="I197" s="26" t="str">
        <f>IF(OR(A197="",ISBLANK(Qualifikation!P207)),"",IF(Qualifikation!Y207=TRUE,INDEX(codeinst,MATCH(Qualifikation!P207,libinst,0)),Qualifikation!P207))</f>
        <v/>
      </c>
      <c r="J197" s="26" t="str">
        <f>IF(OR(A197="",ISBLANK(Qualifikation!Q207)),"",IF(Qualifikation!Z207=TRUE,INDEX(codetform,MATCH(Qualifikation!Q207,libtform,0)),Qualifikation!Q207))</f>
        <v/>
      </c>
      <c r="K197" s="26" t="str">
        <f t="shared" si="3"/>
        <v/>
      </c>
      <c r="L197" s="112" t="str">
        <f>IF(OR(A197="",ISBLANK(Qualifikation!R207)),"",Qualifikation!R207)</f>
        <v/>
      </c>
      <c r="M197" s="56" t="str">
        <f>IF(OR(A197="",ISBLANK(Qualifikation!S207)),"",Qualifikation!S207)</f>
        <v/>
      </c>
      <c r="N197" s="56" t="str">
        <f>IF(OR(A197="",ISBLANK(Qualifikation!T207)),"",IF(Qualifikation!AC207=TRUE,INDEX(coderesult,MATCH(Qualifikation!T207,libresult,0)),Qualifikation!T207))</f>
        <v/>
      </c>
      <c r="O197" s="56" t="str">
        <f>IF(OR(A197="",ISBLANK(Qualifikation!U207),Qualifikation!U207="-"),"",IF(ISNA(MATCH(Qualifikation!U207,libtwolang,0)),Qualifikation!U207,IF(Qualifikation!AC207=TRUE,INDEX(codetwolang,MATCH(Qualifikation!U207,libtwolang,0)),Qualifikation!U207)))</f>
        <v/>
      </c>
      <c r="P197" s="56" t="str">
        <f>IF(OR(A197="",ISBLANK(Qualifikation!V207)),"",Qualifikation!V207)</f>
        <v/>
      </c>
    </row>
    <row r="198" spans="1:16" x14ac:dyDescent="0.2">
      <c r="A198" s="26" t="str">
        <f>IF(Qualifikation!$A208&lt;&gt;"",IF(Qualifikation!C208&lt;&gt;"",IF(Qualifikation!C208="LOC.ID",CONCATENATE("LOC.",Qualifikation!AG$12),Qualifikation!C208),""),"")</f>
        <v/>
      </c>
      <c r="B198" s="57" t="str">
        <f>IF(A198&lt;&gt;"",Qualifikation!J208,"")</f>
        <v/>
      </c>
      <c r="C198" s="26" t="str">
        <f>IF(A198&lt;&gt;"",IF(Qualifikation!E208=TRUE,INDEX(codesex,MATCH(Qualifikation!D208,libsex,0)),Qualifikation!D208),"")</f>
        <v/>
      </c>
      <c r="D198" s="112" t="str">
        <f>IF(OR(A198="",ISBLANK(Qualifikation!F208)),"",Qualifikation!F208)</f>
        <v/>
      </c>
      <c r="E198" s="26" t="str">
        <f>IF(A198&lt;&gt;"",IF(Qualifikation!I208=TRUE,IF(INDEX(codegem,MATCH(Qualifikation!H208,libgem,0))&lt;8000,INDEX(codegem,MATCH(Qualifikation!H208,libgem,0)),""),Qualifikation!H208),"")</f>
        <v/>
      </c>
      <c r="F198" s="26" t="str">
        <f>IF(A198&lt;&gt;"",IF(Qualifikation!I208=TRUE,INDEX(codegemhist,MATCH(Qualifikation!H208,libgem,0)),""),"")</f>
        <v/>
      </c>
      <c r="G198" s="26" t="str">
        <f>IF(A198&lt;&gt;"",IF(Qualifikation!I208=TRUE,IF(INDEX(codegem,MATCH(Qualifikation!H208,libgem,0))&gt;=8000,INDEX(codegem,MATCH(Qualifikation!H208,libgem,0)),""),Qualifikation!H208),"")</f>
        <v/>
      </c>
      <c r="H198" s="26" t="str">
        <f>IF(A198&lt;&gt;"",IF(Qualifikation!Y208=TRUE,INDEX(libcatidinst,MATCH(Qualifikation!P208,libinst,0)),""),"")</f>
        <v/>
      </c>
      <c r="I198" s="26" t="str">
        <f>IF(OR(A198="",ISBLANK(Qualifikation!P208)),"",IF(Qualifikation!Y208=TRUE,INDEX(codeinst,MATCH(Qualifikation!P208,libinst,0)),Qualifikation!P208))</f>
        <v/>
      </c>
      <c r="J198" s="26" t="str">
        <f>IF(OR(A198="",ISBLANK(Qualifikation!Q208)),"",IF(Qualifikation!Z208=TRUE,INDEX(codetform,MATCH(Qualifikation!Q208,libtform,0)),Qualifikation!Q208))</f>
        <v/>
      </c>
      <c r="K198" s="26" t="str">
        <f t="shared" si="3"/>
        <v/>
      </c>
      <c r="L198" s="112" t="str">
        <f>IF(OR(A198="",ISBLANK(Qualifikation!R208)),"",Qualifikation!R208)</f>
        <v/>
      </c>
      <c r="M198" s="56" t="str">
        <f>IF(OR(A198="",ISBLANK(Qualifikation!S208)),"",Qualifikation!S208)</f>
        <v/>
      </c>
      <c r="N198" s="56" t="str">
        <f>IF(OR(A198="",ISBLANK(Qualifikation!T208)),"",IF(Qualifikation!AC208=TRUE,INDEX(coderesult,MATCH(Qualifikation!T208,libresult,0)),Qualifikation!T208))</f>
        <v/>
      </c>
      <c r="O198" s="56" t="str">
        <f>IF(OR(A198="",ISBLANK(Qualifikation!U208),Qualifikation!U208="-"),"",IF(ISNA(MATCH(Qualifikation!U208,libtwolang,0)),Qualifikation!U208,IF(Qualifikation!AC208=TRUE,INDEX(codetwolang,MATCH(Qualifikation!U208,libtwolang,0)),Qualifikation!U208)))</f>
        <v/>
      </c>
      <c r="P198" s="56" t="str">
        <f>IF(OR(A198="",ISBLANK(Qualifikation!V208)),"",Qualifikation!V208)</f>
        <v/>
      </c>
    </row>
    <row r="199" spans="1:16" x14ac:dyDescent="0.2">
      <c r="A199" s="26" t="str">
        <f>IF(Qualifikation!$A209&lt;&gt;"",IF(Qualifikation!C209&lt;&gt;"",IF(Qualifikation!C209="LOC.ID",CONCATENATE("LOC.",Qualifikation!AG$12),Qualifikation!C209),""),"")</f>
        <v/>
      </c>
      <c r="B199" s="57" t="str">
        <f>IF(A199&lt;&gt;"",Qualifikation!J209,"")</f>
        <v/>
      </c>
      <c r="C199" s="26" t="str">
        <f>IF(A199&lt;&gt;"",IF(Qualifikation!E209=TRUE,INDEX(codesex,MATCH(Qualifikation!D209,libsex,0)),Qualifikation!D209),"")</f>
        <v/>
      </c>
      <c r="D199" s="112" t="str">
        <f>IF(OR(A199="",ISBLANK(Qualifikation!F209)),"",Qualifikation!F209)</f>
        <v/>
      </c>
      <c r="E199" s="26" t="str">
        <f>IF(A199&lt;&gt;"",IF(Qualifikation!I209=TRUE,IF(INDEX(codegem,MATCH(Qualifikation!H209,libgem,0))&lt;8000,INDEX(codegem,MATCH(Qualifikation!H209,libgem,0)),""),Qualifikation!H209),"")</f>
        <v/>
      </c>
      <c r="F199" s="26" t="str">
        <f>IF(A199&lt;&gt;"",IF(Qualifikation!I209=TRUE,INDEX(codegemhist,MATCH(Qualifikation!H209,libgem,0)),""),"")</f>
        <v/>
      </c>
      <c r="G199" s="26" t="str">
        <f>IF(A199&lt;&gt;"",IF(Qualifikation!I209=TRUE,IF(INDEX(codegem,MATCH(Qualifikation!H209,libgem,0))&gt;=8000,INDEX(codegem,MATCH(Qualifikation!H209,libgem,0)),""),Qualifikation!H209),"")</f>
        <v/>
      </c>
      <c r="H199" s="26" t="str">
        <f>IF(A199&lt;&gt;"",IF(Qualifikation!Y209=TRUE,INDEX(libcatidinst,MATCH(Qualifikation!P209,libinst,0)),""),"")</f>
        <v/>
      </c>
      <c r="I199" s="26" t="str">
        <f>IF(OR(A199="",ISBLANK(Qualifikation!P209)),"",IF(Qualifikation!Y209=TRUE,INDEX(codeinst,MATCH(Qualifikation!P209,libinst,0)),Qualifikation!P209))</f>
        <v/>
      </c>
      <c r="J199" s="26" t="str">
        <f>IF(OR(A199="",ISBLANK(Qualifikation!Q209)),"",IF(Qualifikation!Z209=TRUE,INDEX(codetform,MATCH(Qualifikation!Q209,libtform,0)),Qualifikation!Q209))</f>
        <v/>
      </c>
      <c r="K199" s="26" t="str">
        <f t="shared" si="3"/>
        <v/>
      </c>
      <c r="L199" s="112" t="str">
        <f>IF(OR(A199="",ISBLANK(Qualifikation!R209)),"",Qualifikation!R209)</f>
        <v/>
      </c>
      <c r="M199" s="56" t="str">
        <f>IF(OR(A199="",ISBLANK(Qualifikation!S209)),"",Qualifikation!S209)</f>
        <v/>
      </c>
      <c r="N199" s="56" t="str">
        <f>IF(OR(A199="",ISBLANK(Qualifikation!T209)),"",IF(Qualifikation!AC209=TRUE,INDEX(coderesult,MATCH(Qualifikation!T209,libresult,0)),Qualifikation!T209))</f>
        <v/>
      </c>
      <c r="O199" s="56" t="str">
        <f>IF(OR(A199="",ISBLANK(Qualifikation!U209),Qualifikation!U209="-"),"",IF(ISNA(MATCH(Qualifikation!U209,libtwolang,0)),Qualifikation!U209,IF(Qualifikation!AC209=TRUE,INDEX(codetwolang,MATCH(Qualifikation!U209,libtwolang,0)),Qualifikation!U209)))</f>
        <v/>
      </c>
      <c r="P199" s="56" t="str">
        <f>IF(OR(A199="",ISBLANK(Qualifikation!V209)),"",Qualifikation!V209)</f>
        <v/>
      </c>
    </row>
    <row r="200" spans="1:16" x14ac:dyDescent="0.2">
      <c r="A200" s="26" t="str">
        <f>IF(Qualifikation!$A210&lt;&gt;"",IF(Qualifikation!C210&lt;&gt;"",IF(Qualifikation!C210="LOC.ID",CONCATENATE("LOC.",Qualifikation!AG$12),Qualifikation!C210),""),"")</f>
        <v/>
      </c>
      <c r="B200" s="57" t="str">
        <f>IF(A200&lt;&gt;"",Qualifikation!J210,"")</f>
        <v/>
      </c>
      <c r="C200" s="26" t="str">
        <f>IF(A200&lt;&gt;"",IF(Qualifikation!E210=TRUE,INDEX(codesex,MATCH(Qualifikation!D210,libsex,0)),Qualifikation!D210),"")</f>
        <v/>
      </c>
      <c r="D200" s="112" t="str">
        <f>IF(OR(A200="",ISBLANK(Qualifikation!F210)),"",Qualifikation!F210)</f>
        <v/>
      </c>
      <c r="E200" s="26" t="str">
        <f>IF(A200&lt;&gt;"",IF(Qualifikation!I210=TRUE,IF(INDEX(codegem,MATCH(Qualifikation!H210,libgem,0))&lt;8000,INDEX(codegem,MATCH(Qualifikation!H210,libgem,0)),""),Qualifikation!H210),"")</f>
        <v/>
      </c>
      <c r="F200" s="26" t="str">
        <f>IF(A200&lt;&gt;"",IF(Qualifikation!I210=TRUE,INDEX(codegemhist,MATCH(Qualifikation!H210,libgem,0)),""),"")</f>
        <v/>
      </c>
      <c r="G200" s="26" t="str">
        <f>IF(A200&lt;&gt;"",IF(Qualifikation!I210=TRUE,IF(INDEX(codegem,MATCH(Qualifikation!H210,libgem,0))&gt;=8000,INDEX(codegem,MATCH(Qualifikation!H210,libgem,0)),""),Qualifikation!H210),"")</f>
        <v/>
      </c>
      <c r="H200" s="26" t="str">
        <f>IF(A200&lt;&gt;"",IF(Qualifikation!Y210=TRUE,INDEX(libcatidinst,MATCH(Qualifikation!P210,libinst,0)),""),"")</f>
        <v/>
      </c>
      <c r="I200" s="26" t="str">
        <f>IF(OR(A200="",ISBLANK(Qualifikation!P210)),"",IF(Qualifikation!Y210=TRUE,INDEX(codeinst,MATCH(Qualifikation!P210,libinst,0)),Qualifikation!P210))</f>
        <v/>
      </c>
      <c r="J200" s="26" t="str">
        <f>IF(OR(A200="",ISBLANK(Qualifikation!Q210)),"",IF(Qualifikation!Z210=TRUE,INDEX(codetform,MATCH(Qualifikation!Q210,libtform,0)),Qualifikation!Q210))</f>
        <v/>
      </c>
      <c r="K200" s="26" t="str">
        <f t="shared" si="3"/>
        <v/>
      </c>
      <c r="L200" s="112" t="str">
        <f>IF(OR(A200="",ISBLANK(Qualifikation!R210)),"",Qualifikation!R210)</f>
        <v/>
      </c>
      <c r="M200" s="56" t="str">
        <f>IF(OR(A200="",ISBLANK(Qualifikation!S210)),"",Qualifikation!S210)</f>
        <v/>
      </c>
      <c r="N200" s="56" t="str">
        <f>IF(OR(A200="",ISBLANK(Qualifikation!T210)),"",IF(Qualifikation!AC210=TRUE,INDEX(coderesult,MATCH(Qualifikation!T210,libresult,0)),Qualifikation!T210))</f>
        <v/>
      </c>
      <c r="O200" s="56" t="str">
        <f>IF(OR(A200="",ISBLANK(Qualifikation!U210),Qualifikation!U210="-"),"",IF(ISNA(MATCH(Qualifikation!U210,libtwolang,0)),Qualifikation!U210,IF(Qualifikation!AC210=TRUE,INDEX(codetwolang,MATCH(Qualifikation!U210,libtwolang,0)),Qualifikation!U210)))</f>
        <v/>
      </c>
      <c r="P200" s="56" t="str">
        <f>IF(OR(A200="",ISBLANK(Qualifikation!V210)),"",Qualifikation!V210)</f>
        <v/>
      </c>
    </row>
    <row r="201" spans="1:16" x14ac:dyDescent="0.2">
      <c r="A201" s="26" t="str">
        <f>IF(Qualifikation!$A211&lt;&gt;"",IF(Qualifikation!C211&lt;&gt;"",IF(Qualifikation!C211="LOC.ID",CONCATENATE("LOC.",Qualifikation!AG$12),Qualifikation!C211),""),"")</f>
        <v/>
      </c>
      <c r="B201" s="57" t="str">
        <f>IF(A201&lt;&gt;"",Qualifikation!J211,"")</f>
        <v/>
      </c>
      <c r="C201" s="26" t="str">
        <f>IF(A201&lt;&gt;"",IF(Qualifikation!E211=TRUE,INDEX(codesex,MATCH(Qualifikation!D211,libsex,0)),Qualifikation!D211),"")</f>
        <v/>
      </c>
      <c r="D201" s="112" t="str">
        <f>IF(OR(A201="",ISBLANK(Qualifikation!F211)),"",Qualifikation!F211)</f>
        <v/>
      </c>
      <c r="E201" s="26" t="str">
        <f>IF(A201&lt;&gt;"",IF(Qualifikation!I211=TRUE,IF(INDEX(codegem,MATCH(Qualifikation!H211,libgem,0))&lt;8000,INDEX(codegem,MATCH(Qualifikation!H211,libgem,0)),""),Qualifikation!H211),"")</f>
        <v/>
      </c>
      <c r="F201" s="26" t="str">
        <f>IF(A201&lt;&gt;"",IF(Qualifikation!I211=TRUE,INDEX(codegemhist,MATCH(Qualifikation!H211,libgem,0)),""),"")</f>
        <v/>
      </c>
      <c r="G201" s="26" t="str">
        <f>IF(A201&lt;&gt;"",IF(Qualifikation!I211=TRUE,IF(INDEX(codegem,MATCH(Qualifikation!H211,libgem,0))&gt;=8000,INDEX(codegem,MATCH(Qualifikation!H211,libgem,0)),""),Qualifikation!H211),"")</f>
        <v/>
      </c>
      <c r="H201" s="26" t="str">
        <f>IF(A201&lt;&gt;"",IF(Qualifikation!Y211=TRUE,INDEX(libcatidinst,MATCH(Qualifikation!P211,libinst,0)),""),"")</f>
        <v/>
      </c>
      <c r="I201" s="26" t="str">
        <f>IF(OR(A201="",ISBLANK(Qualifikation!P211)),"",IF(Qualifikation!Y211=TRUE,INDEX(codeinst,MATCH(Qualifikation!P211,libinst,0)),Qualifikation!P211))</f>
        <v/>
      </c>
      <c r="J201" s="26" t="str">
        <f>IF(OR(A201="",ISBLANK(Qualifikation!Q211)),"",IF(Qualifikation!Z211=TRUE,INDEX(codetform,MATCH(Qualifikation!Q211,libtform,0)),Qualifikation!Q211))</f>
        <v/>
      </c>
      <c r="K201" s="26" t="str">
        <f t="shared" si="3"/>
        <v/>
      </c>
      <c r="L201" s="112" t="str">
        <f>IF(OR(A201="",ISBLANK(Qualifikation!R211)),"",Qualifikation!R211)</f>
        <v/>
      </c>
      <c r="M201" s="56" t="str">
        <f>IF(OR(A201="",ISBLANK(Qualifikation!S211)),"",Qualifikation!S211)</f>
        <v/>
      </c>
      <c r="N201" s="56" t="str">
        <f>IF(OR(A201="",ISBLANK(Qualifikation!T211)),"",IF(Qualifikation!AC211=TRUE,INDEX(coderesult,MATCH(Qualifikation!T211,libresult,0)),Qualifikation!T211))</f>
        <v/>
      </c>
      <c r="O201" s="56" t="str">
        <f>IF(OR(A201="",ISBLANK(Qualifikation!U211),Qualifikation!U211="-"),"",IF(ISNA(MATCH(Qualifikation!U211,libtwolang,0)),Qualifikation!U211,IF(Qualifikation!AC211=TRUE,INDEX(codetwolang,MATCH(Qualifikation!U211,libtwolang,0)),Qualifikation!U211)))</f>
        <v/>
      </c>
      <c r="P201" s="56" t="str">
        <f>IF(OR(A201="",ISBLANK(Qualifikation!V211)),"",Qualifikation!V211)</f>
        <v/>
      </c>
    </row>
    <row r="202" spans="1:16" x14ac:dyDescent="0.2">
      <c r="A202" s="26" t="str">
        <f>IF(Qualifikation!$A212&lt;&gt;"",IF(Qualifikation!C212&lt;&gt;"",IF(Qualifikation!C212="LOC.ID",CONCATENATE("LOC.",Qualifikation!AG$12),Qualifikation!C212),""),"")</f>
        <v/>
      </c>
      <c r="B202" s="57" t="str">
        <f>IF(A202&lt;&gt;"",Qualifikation!J212,"")</f>
        <v/>
      </c>
      <c r="C202" s="26" t="str">
        <f>IF(A202&lt;&gt;"",IF(Qualifikation!E212=TRUE,INDEX(codesex,MATCH(Qualifikation!D212,libsex,0)),Qualifikation!D212),"")</f>
        <v/>
      </c>
      <c r="D202" s="112" t="str">
        <f>IF(OR(A202="",ISBLANK(Qualifikation!F212)),"",Qualifikation!F212)</f>
        <v/>
      </c>
      <c r="E202" s="26" t="str">
        <f>IF(A202&lt;&gt;"",IF(Qualifikation!I212=TRUE,IF(INDEX(codegem,MATCH(Qualifikation!H212,libgem,0))&lt;8000,INDEX(codegem,MATCH(Qualifikation!H212,libgem,0)),""),Qualifikation!H212),"")</f>
        <v/>
      </c>
      <c r="F202" s="26" t="str">
        <f>IF(A202&lt;&gt;"",IF(Qualifikation!I212=TRUE,INDEX(codegemhist,MATCH(Qualifikation!H212,libgem,0)),""),"")</f>
        <v/>
      </c>
      <c r="G202" s="26" t="str">
        <f>IF(A202&lt;&gt;"",IF(Qualifikation!I212=TRUE,IF(INDEX(codegem,MATCH(Qualifikation!H212,libgem,0))&gt;=8000,INDEX(codegem,MATCH(Qualifikation!H212,libgem,0)),""),Qualifikation!H212),"")</f>
        <v/>
      </c>
      <c r="H202" s="26" t="str">
        <f>IF(A202&lt;&gt;"",IF(Qualifikation!Y212=TRUE,INDEX(libcatidinst,MATCH(Qualifikation!P212,libinst,0)),""),"")</f>
        <v/>
      </c>
      <c r="I202" s="26" t="str">
        <f>IF(OR(A202="",ISBLANK(Qualifikation!P212)),"",IF(Qualifikation!Y212=TRUE,INDEX(codeinst,MATCH(Qualifikation!P212,libinst,0)),Qualifikation!P212))</f>
        <v/>
      </c>
      <c r="J202" s="26" t="str">
        <f>IF(OR(A202="",ISBLANK(Qualifikation!Q212)),"",IF(Qualifikation!Z212=TRUE,INDEX(codetform,MATCH(Qualifikation!Q212,libtform,0)),Qualifikation!Q212))</f>
        <v/>
      </c>
      <c r="K202" s="26" t="str">
        <f t="shared" si="3"/>
        <v/>
      </c>
      <c r="L202" s="112" t="str">
        <f>IF(OR(A202="",ISBLANK(Qualifikation!R212)),"",Qualifikation!R212)</f>
        <v/>
      </c>
      <c r="M202" s="56" t="str">
        <f>IF(OR(A202="",ISBLANK(Qualifikation!S212)),"",Qualifikation!S212)</f>
        <v/>
      </c>
      <c r="N202" s="56" t="str">
        <f>IF(OR(A202="",ISBLANK(Qualifikation!T212)),"",IF(Qualifikation!AC212=TRUE,INDEX(coderesult,MATCH(Qualifikation!T212,libresult,0)),Qualifikation!T212))</f>
        <v/>
      </c>
      <c r="O202" s="56" t="str">
        <f>IF(OR(A202="",ISBLANK(Qualifikation!U212),Qualifikation!U212="-"),"",IF(ISNA(MATCH(Qualifikation!U212,libtwolang,0)),Qualifikation!U212,IF(Qualifikation!AC212=TRUE,INDEX(codetwolang,MATCH(Qualifikation!U212,libtwolang,0)),Qualifikation!U212)))</f>
        <v/>
      </c>
      <c r="P202" s="56" t="str">
        <f>IF(OR(A202="",ISBLANK(Qualifikation!V212)),"",Qualifikation!V212)</f>
        <v/>
      </c>
    </row>
    <row r="203" spans="1:16" x14ac:dyDescent="0.2">
      <c r="A203" s="26" t="str">
        <f>IF(Qualifikation!$A213&lt;&gt;"",IF(Qualifikation!C213&lt;&gt;"",IF(Qualifikation!C213="LOC.ID",CONCATENATE("LOC.",Qualifikation!AG$12),Qualifikation!C213),""),"")</f>
        <v/>
      </c>
      <c r="B203" s="57" t="str">
        <f>IF(A203&lt;&gt;"",Qualifikation!J213,"")</f>
        <v/>
      </c>
      <c r="C203" s="26" t="str">
        <f>IF(A203&lt;&gt;"",IF(Qualifikation!E213=TRUE,INDEX(codesex,MATCH(Qualifikation!D213,libsex,0)),Qualifikation!D213),"")</f>
        <v/>
      </c>
      <c r="D203" s="112" t="str">
        <f>IF(OR(A203="",ISBLANK(Qualifikation!F213)),"",Qualifikation!F213)</f>
        <v/>
      </c>
      <c r="E203" s="26" t="str">
        <f>IF(A203&lt;&gt;"",IF(Qualifikation!I213=TRUE,IF(INDEX(codegem,MATCH(Qualifikation!H213,libgem,0))&lt;8000,INDEX(codegem,MATCH(Qualifikation!H213,libgem,0)),""),Qualifikation!H213),"")</f>
        <v/>
      </c>
      <c r="F203" s="26" t="str">
        <f>IF(A203&lt;&gt;"",IF(Qualifikation!I213=TRUE,INDEX(codegemhist,MATCH(Qualifikation!H213,libgem,0)),""),"")</f>
        <v/>
      </c>
      <c r="G203" s="26" t="str">
        <f>IF(A203&lt;&gt;"",IF(Qualifikation!I213=TRUE,IF(INDEX(codegem,MATCH(Qualifikation!H213,libgem,0))&gt;=8000,INDEX(codegem,MATCH(Qualifikation!H213,libgem,0)),""),Qualifikation!H213),"")</f>
        <v/>
      </c>
      <c r="H203" s="26" t="str">
        <f>IF(A203&lt;&gt;"",IF(Qualifikation!Y213=TRUE,INDEX(libcatidinst,MATCH(Qualifikation!P213,libinst,0)),""),"")</f>
        <v/>
      </c>
      <c r="I203" s="26" t="str">
        <f>IF(OR(A203="",ISBLANK(Qualifikation!P213)),"",IF(Qualifikation!Y213=TRUE,INDEX(codeinst,MATCH(Qualifikation!P213,libinst,0)),Qualifikation!P213))</f>
        <v/>
      </c>
      <c r="J203" s="26" t="str">
        <f>IF(OR(A203="",ISBLANK(Qualifikation!Q213)),"",IF(Qualifikation!Z213=TRUE,INDEX(codetform,MATCH(Qualifikation!Q213,libtform,0)),Qualifikation!Q213))</f>
        <v/>
      </c>
      <c r="K203" s="26" t="str">
        <f t="shared" si="3"/>
        <v/>
      </c>
      <c r="L203" s="112" t="str">
        <f>IF(OR(A203="",ISBLANK(Qualifikation!R213)),"",Qualifikation!R213)</f>
        <v/>
      </c>
      <c r="M203" s="56" t="str">
        <f>IF(OR(A203="",ISBLANK(Qualifikation!S213)),"",Qualifikation!S213)</f>
        <v/>
      </c>
      <c r="N203" s="56" t="str">
        <f>IF(OR(A203="",ISBLANK(Qualifikation!T213)),"",IF(Qualifikation!AC213=TRUE,INDEX(coderesult,MATCH(Qualifikation!T213,libresult,0)),Qualifikation!T213))</f>
        <v/>
      </c>
      <c r="O203" s="56" t="str">
        <f>IF(OR(A203="",ISBLANK(Qualifikation!U213),Qualifikation!U213="-"),"",IF(ISNA(MATCH(Qualifikation!U213,libtwolang,0)),Qualifikation!U213,IF(Qualifikation!AC213=TRUE,INDEX(codetwolang,MATCH(Qualifikation!U213,libtwolang,0)),Qualifikation!U213)))</f>
        <v/>
      </c>
      <c r="P203" s="56" t="str">
        <f>IF(OR(A203="",ISBLANK(Qualifikation!V213)),"",Qualifikation!V213)</f>
        <v/>
      </c>
    </row>
    <row r="204" spans="1:16" x14ac:dyDescent="0.2">
      <c r="A204" s="26" t="str">
        <f>IF(Qualifikation!$A214&lt;&gt;"",IF(Qualifikation!C214&lt;&gt;"",IF(Qualifikation!C214="LOC.ID",CONCATENATE("LOC.",Qualifikation!AG$12),Qualifikation!C214),""),"")</f>
        <v/>
      </c>
      <c r="B204" s="57" t="str">
        <f>IF(A204&lt;&gt;"",Qualifikation!J214,"")</f>
        <v/>
      </c>
      <c r="C204" s="26" t="str">
        <f>IF(A204&lt;&gt;"",IF(Qualifikation!E214=TRUE,INDEX(codesex,MATCH(Qualifikation!D214,libsex,0)),Qualifikation!D214),"")</f>
        <v/>
      </c>
      <c r="D204" s="112" t="str">
        <f>IF(OR(A204="",ISBLANK(Qualifikation!F214)),"",Qualifikation!F214)</f>
        <v/>
      </c>
      <c r="E204" s="26" t="str">
        <f>IF(A204&lt;&gt;"",IF(Qualifikation!I214=TRUE,IF(INDEX(codegem,MATCH(Qualifikation!H214,libgem,0))&lt;8000,INDEX(codegem,MATCH(Qualifikation!H214,libgem,0)),""),Qualifikation!H214),"")</f>
        <v/>
      </c>
      <c r="F204" s="26" t="str">
        <f>IF(A204&lt;&gt;"",IF(Qualifikation!I214=TRUE,INDEX(codegemhist,MATCH(Qualifikation!H214,libgem,0)),""),"")</f>
        <v/>
      </c>
      <c r="G204" s="26" t="str">
        <f>IF(A204&lt;&gt;"",IF(Qualifikation!I214=TRUE,IF(INDEX(codegem,MATCH(Qualifikation!H214,libgem,0))&gt;=8000,INDEX(codegem,MATCH(Qualifikation!H214,libgem,0)),""),Qualifikation!H214),"")</f>
        <v/>
      </c>
      <c r="H204" s="26" t="str">
        <f>IF(A204&lt;&gt;"",IF(Qualifikation!Y214=TRUE,INDEX(libcatidinst,MATCH(Qualifikation!P214,libinst,0)),""),"")</f>
        <v/>
      </c>
      <c r="I204" s="26" t="str">
        <f>IF(OR(A204="",ISBLANK(Qualifikation!P214)),"",IF(Qualifikation!Y214=TRUE,INDEX(codeinst,MATCH(Qualifikation!P214,libinst,0)),Qualifikation!P214))</f>
        <v/>
      </c>
      <c r="J204" s="26" t="str">
        <f>IF(OR(A204="",ISBLANK(Qualifikation!Q214)),"",IF(Qualifikation!Z214=TRUE,INDEX(codetform,MATCH(Qualifikation!Q214,libtform,0)),Qualifikation!Q214))</f>
        <v/>
      </c>
      <c r="K204" s="26" t="str">
        <f t="shared" si="3"/>
        <v/>
      </c>
      <c r="L204" s="112" t="str">
        <f>IF(OR(A204="",ISBLANK(Qualifikation!R214)),"",Qualifikation!R214)</f>
        <v/>
      </c>
      <c r="M204" s="56" t="str">
        <f>IF(OR(A204="",ISBLANK(Qualifikation!S214)),"",Qualifikation!S214)</f>
        <v/>
      </c>
      <c r="N204" s="56" t="str">
        <f>IF(OR(A204="",ISBLANK(Qualifikation!T214)),"",IF(Qualifikation!AC214=TRUE,INDEX(coderesult,MATCH(Qualifikation!T214,libresult,0)),Qualifikation!T214))</f>
        <v/>
      </c>
      <c r="O204" s="56" t="str">
        <f>IF(OR(A204="",ISBLANK(Qualifikation!U214),Qualifikation!U214="-"),"",IF(ISNA(MATCH(Qualifikation!U214,libtwolang,0)),Qualifikation!U214,IF(Qualifikation!AC214=TRUE,INDEX(codetwolang,MATCH(Qualifikation!U214,libtwolang,0)),Qualifikation!U214)))</f>
        <v/>
      </c>
      <c r="P204" s="56" t="str">
        <f>IF(OR(A204="",ISBLANK(Qualifikation!V214)),"",Qualifikation!V214)</f>
        <v/>
      </c>
    </row>
    <row r="205" spans="1:16" x14ac:dyDescent="0.2">
      <c r="A205" s="26" t="str">
        <f>IF(Qualifikation!$A215&lt;&gt;"",IF(Qualifikation!C215&lt;&gt;"",IF(Qualifikation!C215="LOC.ID",CONCATENATE("LOC.",Qualifikation!AG$12),Qualifikation!C215),""),"")</f>
        <v/>
      </c>
      <c r="B205" s="57" t="str">
        <f>IF(A205&lt;&gt;"",Qualifikation!J215,"")</f>
        <v/>
      </c>
      <c r="C205" s="26" t="str">
        <f>IF(A205&lt;&gt;"",IF(Qualifikation!E215=TRUE,INDEX(codesex,MATCH(Qualifikation!D215,libsex,0)),Qualifikation!D215),"")</f>
        <v/>
      </c>
      <c r="D205" s="112" t="str">
        <f>IF(OR(A205="",ISBLANK(Qualifikation!F215)),"",Qualifikation!F215)</f>
        <v/>
      </c>
      <c r="E205" s="26" t="str">
        <f>IF(A205&lt;&gt;"",IF(Qualifikation!I215=TRUE,IF(INDEX(codegem,MATCH(Qualifikation!H215,libgem,0))&lt;8000,INDEX(codegem,MATCH(Qualifikation!H215,libgem,0)),""),Qualifikation!H215),"")</f>
        <v/>
      </c>
      <c r="F205" s="26" t="str">
        <f>IF(A205&lt;&gt;"",IF(Qualifikation!I215=TRUE,INDEX(codegemhist,MATCH(Qualifikation!H215,libgem,0)),""),"")</f>
        <v/>
      </c>
      <c r="G205" s="26" t="str">
        <f>IF(A205&lt;&gt;"",IF(Qualifikation!I215=TRUE,IF(INDEX(codegem,MATCH(Qualifikation!H215,libgem,0))&gt;=8000,INDEX(codegem,MATCH(Qualifikation!H215,libgem,0)),""),Qualifikation!H215),"")</f>
        <v/>
      </c>
      <c r="H205" s="26" t="str">
        <f>IF(A205&lt;&gt;"",IF(Qualifikation!Y215=TRUE,INDEX(libcatidinst,MATCH(Qualifikation!P215,libinst,0)),""),"")</f>
        <v/>
      </c>
      <c r="I205" s="26" t="str">
        <f>IF(OR(A205="",ISBLANK(Qualifikation!P215)),"",IF(Qualifikation!Y215=TRUE,INDEX(codeinst,MATCH(Qualifikation!P215,libinst,0)),Qualifikation!P215))</f>
        <v/>
      </c>
      <c r="J205" s="26" t="str">
        <f>IF(OR(A205="",ISBLANK(Qualifikation!Q215)),"",IF(Qualifikation!Z215=TRUE,INDEX(codetform,MATCH(Qualifikation!Q215,libtform,0)),Qualifikation!Q215))</f>
        <v/>
      </c>
      <c r="K205" s="26" t="str">
        <f t="shared" si="3"/>
        <v/>
      </c>
      <c r="L205" s="112" t="str">
        <f>IF(OR(A205="",ISBLANK(Qualifikation!R215)),"",Qualifikation!R215)</f>
        <v/>
      </c>
      <c r="M205" s="56" t="str">
        <f>IF(OR(A205="",ISBLANK(Qualifikation!S215)),"",Qualifikation!S215)</f>
        <v/>
      </c>
      <c r="N205" s="56" t="str">
        <f>IF(OR(A205="",ISBLANK(Qualifikation!T215)),"",IF(Qualifikation!AC215=TRUE,INDEX(coderesult,MATCH(Qualifikation!T215,libresult,0)),Qualifikation!T215))</f>
        <v/>
      </c>
      <c r="O205" s="56" t="str">
        <f>IF(OR(A205="",ISBLANK(Qualifikation!U215),Qualifikation!U215="-"),"",IF(ISNA(MATCH(Qualifikation!U215,libtwolang,0)),Qualifikation!U215,IF(Qualifikation!AC215=TRUE,INDEX(codetwolang,MATCH(Qualifikation!U215,libtwolang,0)),Qualifikation!U215)))</f>
        <v/>
      </c>
      <c r="P205" s="56" t="str">
        <f>IF(OR(A205="",ISBLANK(Qualifikation!V215)),"",Qualifikation!V215)</f>
        <v/>
      </c>
    </row>
    <row r="206" spans="1:16" x14ac:dyDescent="0.2">
      <c r="A206" s="26" t="str">
        <f>IF(Qualifikation!$A216&lt;&gt;"",IF(Qualifikation!C216&lt;&gt;"",IF(Qualifikation!C216="LOC.ID",CONCATENATE("LOC.",Qualifikation!AG$12),Qualifikation!C216),""),"")</f>
        <v/>
      </c>
      <c r="B206" s="57" t="str">
        <f>IF(A206&lt;&gt;"",Qualifikation!J216,"")</f>
        <v/>
      </c>
      <c r="C206" s="26" t="str">
        <f>IF(A206&lt;&gt;"",IF(Qualifikation!E216=TRUE,INDEX(codesex,MATCH(Qualifikation!D216,libsex,0)),Qualifikation!D216),"")</f>
        <v/>
      </c>
      <c r="D206" s="112" t="str">
        <f>IF(OR(A206="",ISBLANK(Qualifikation!F216)),"",Qualifikation!F216)</f>
        <v/>
      </c>
      <c r="E206" s="26" t="str">
        <f>IF(A206&lt;&gt;"",IF(Qualifikation!I216=TRUE,IF(INDEX(codegem,MATCH(Qualifikation!H216,libgem,0))&lt;8000,INDEX(codegem,MATCH(Qualifikation!H216,libgem,0)),""),Qualifikation!H216),"")</f>
        <v/>
      </c>
      <c r="F206" s="26" t="str">
        <f>IF(A206&lt;&gt;"",IF(Qualifikation!I216=TRUE,INDEX(codegemhist,MATCH(Qualifikation!H216,libgem,0)),""),"")</f>
        <v/>
      </c>
      <c r="G206" s="26" t="str">
        <f>IF(A206&lt;&gt;"",IF(Qualifikation!I216=TRUE,IF(INDEX(codegem,MATCH(Qualifikation!H216,libgem,0))&gt;=8000,INDEX(codegem,MATCH(Qualifikation!H216,libgem,0)),""),Qualifikation!H216),"")</f>
        <v/>
      </c>
      <c r="H206" s="26" t="str">
        <f>IF(A206&lt;&gt;"",IF(Qualifikation!Y216=TRUE,INDEX(libcatidinst,MATCH(Qualifikation!P216,libinst,0)),""),"")</f>
        <v/>
      </c>
      <c r="I206" s="26" t="str">
        <f>IF(OR(A206="",ISBLANK(Qualifikation!P216)),"",IF(Qualifikation!Y216=TRUE,INDEX(codeinst,MATCH(Qualifikation!P216,libinst,0)),Qualifikation!P216))</f>
        <v/>
      </c>
      <c r="J206" s="26" t="str">
        <f>IF(OR(A206="",ISBLANK(Qualifikation!Q216)),"",IF(Qualifikation!Z216=TRUE,INDEX(codetform,MATCH(Qualifikation!Q216,libtform,0)),Qualifikation!Q216))</f>
        <v/>
      </c>
      <c r="K206" s="26" t="str">
        <f t="shared" si="3"/>
        <v/>
      </c>
      <c r="L206" s="112" t="str">
        <f>IF(OR(A206="",ISBLANK(Qualifikation!R216)),"",Qualifikation!R216)</f>
        <v/>
      </c>
      <c r="M206" s="56" t="str">
        <f>IF(OR(A206="",ISBLANK(Qualifikation!S216)),"",Qualifikation!S216)</f>
        <v/>
      </c>
      <c r="N206" s="56" t="str">
        <f>IF(OR(A206="",ISBLANK(Qualifikation!T216)),"",IF(Qualifikation!AC216=TRUE,INDEX(coderesult,MATCH(Qualifikation!T216,libresult,0)),Qualifikation!T216))</f>
        <v/>
      </c>
      <c r="O206" s="56" t="str">
        <f>IF(OR(A206="",ISBLANK(Qualifikation!U216),Qualifikation!U216="-"),"",IF(ISNA(MATCH(Qualifikation!U216,libtwolang,0)),Qualifikation!U216,IF(Qualifikation!AC216=TRUE,INDEX(codetwolang,MATCH(Qualifikation!U216,libtwolang,0)),Qualifikation!U216)))</f>
        <v/>
      </c>
      <c r="P206" s="56" t="str">
        <f>IF(OR(A206="",ISBLANK(Qualifikation!V216)),"",Qualifikation!V216)</f>
        <v/>
      </c>
    </row>
    <row r="207" spans="1:16" x14ac:dyDescent="0.2">
      <c r="A207" s="26" t="str">
        <f>IF(Qualifikation!$A217&lt;&gt;"",IF(Qualifikation!C217&lt;&gt;"",IF(Qualifikation!C217="LOC.ID",CONCATENATE("LOC.",Qualifikation!AG$12),Qualifikation!C217),""),"")</f>
        <v/>
      </c>
      <c r="B207" s="57" t="str">
        <f>IF(A207&lt;&gt;"",Qualifikation!J217,"")</f>
        <v/>
      </c>
      <c r="C207" s="26" t="str">
        <f>IF(A207&lt;&gt;"",IF(Qualifikation!E217=TRUE,INDEX(codesex,MATCH(Qualifikation!D217,libsex,0)),Qualifikation!D217),"")</f>
        <v/>
      </c>
      <c r="D207" s="112" t="str">
        <f>IF(OR(A207="",ISBLANK(Qualifikation!F217)),"",Qualifikation!F217)</f>
        <v/>
      </c>
      <c r="E207" s="26" t="str">
        <f>IF(A207&lt;&gt;"",IF(Qualifikation!I217=TRUE,IF(INDEX(codegem,MATCH(Qualifikation!H217,libgem,0))&lt;8000,INDEX(codegem,MATCH(Qualifikation!H217,libgem,0)),""),Qualifikation!H217),"")</f>
        <v/>
      </c>
      <c r="F207" s="26" t="str">
        <f>IF(A207&lt;&gt;"",IF(Qualifikation!I217=TRUE,INDEX(codegemhist,MATCH(Qualifikation!H217,libgem,0)),""),"")</f>
        <v/>
      </c>
      <c r="G207" s="26" t="str">
        <f>IF(A207&lt;&gt;"",IF(Qualifikation!I217=TRUE,IF(INDEX(codegem,MATCH(Qualifikation!H217,libgem,0))&gt;=8000,INDEX(codegem,MATCH(Qualifikation!H217,libgem,0)),""),Qualifikation!H217),"")</f>
        <v/>
      </c>
      <c r="H207" s="26" t="str">
        <f>IF(A207&lt;&gt;"",IF(Qualifikation!Y217=TRUE,INDEX(libcatidinst,MATCH(Qualifikation!P217,libinst,0)),""),"")</f>
        <v/>
      </c>
      <c r="I207" s="26" t="str">
        <f>IF(OR(A207="",ISBLANK(Qualifikation!P217)),"",IF(Qualifikation!Y217=TRUE,INDEX(codeinst,MATCH(Qualifikation!P217,libinst,0)),Qualifikation!P217))</f>
        <v/>
      </c>
      <c r="J207" s="26" t="str">
        <f>IF(OR(A207="",ISBLANK(Qualifikation!Q217)),"",IF(Qualifikation!Z217=TRUE,INDEX(codetform,MATCH(Qualifikation!Q217,libtform,0)),Qualifikation!Q217))</f>
        <v/>
      </c>
      <c r="K207" s="26" t="str">
        <f t="shared" si="3"/>
        <v/>
      </c>
      <c r="L207" s="112" t="str">
        <f>IF(OR(A207="",ISBLANK(Qualifikation!R217)),"",Qualifikation!R217)</f>
        <v/>
      </c>
      <c r="M207" s="56" t="str">
        <f>IF(OR(A207="",ISBLANK(Qualifikation!S217)),"",Qualifikation!S217)</f>
        <v/>
      </c>
      <c r="N207" s="56" t="str">
        <f>IF(OR(A207="",ISBLANK(Qualifikation!T217)),"",IF(Qualifikation!AC217=TRUE,INDEX(coderesult,MATCH(Qualifikation!T217,libresult,0)),Qualifikation!T217))</f>
        <v/>
      </c>
      <c r="O207" s="56" t="str">
        <f>IF(OR(A207="",ISBLANK(Qualifikation!U217),Qualifikation!U217="-"),"",IF(ISNA(MATCH(Qualifikation!U217,libtwolang,0)),Qualifikation!U217,IF(Qualifikation!AC217=TRUE,INDEX(codetwolang,MATCH(Qualifikation!U217,libtwolang,0)),Qualifikation!U217)))</f>
        <v/>
      </c>
      <c r="P207" s="56" t="str">
        <f>IF(OR(A207="",ISBLANK(Qualifikation!V217)),"",Qualifikation!V217)</f>
        <v/>
      </c>
    </row>
    <row r="208" spans="1:16" x14ac:dyDescent="0.2">
      <c r="A208" s="26" t="str">
        <f>IF(Qualifikation!$A218&lt;&gt;"",IF(Qualifikation!C218&lt;&gt;"",IF(Qualifikation!C218="LOC.ID",CONCATENATE("LOC.",Qualifikation!AG$12),Qualifikation!C218),""),"")</f>
        <v/>
      </c>
      <c r="B208" s="57" t="str">
        <f>IF(A208&lt;&gt;"",Qualifikation!J218,"")</f>
        <v/>
      </c>
      <c r="C208" s="26" t="str">
        <f>IF(A208&lt;&gt;"",IF(Qualifikation!E218=TRUE,INDEX(codesex,MATCH(Qualifikation!D218,libsex,0)),Qualifikation!D218),"")</f>
        <v/>
      </c>
      <c r="D208" s="112" t="str">
        <f>IF(OR(A208="",ISBLANK(Qualifikation!F218)),"",Qualifikation!F218)</f>
        <v/>
      </c>
      <c r="E208" s="26" t="str">
        <f>IF(A208&lt;&gt;"",IF(Qualifikation!I218=TRUE,IF(INDEX(codegem,MATCH(Qualifikation!H218,libgem,0))&lt;8000,INDEX(codegem,MATCH(Qualifikation!H218,libgem,0)),""),Qualifikation!H218),"")</f>
        <v/>
      </c>
      <c r="F208" s="26" t="str">
        <f>IF(A208&lt;&gt;"",IF(Qualifikation!I218=TRUE,INDEX(codegemhist,MATCH(Qualifikation!H218,libgem,0)),""),"")</f>
        <v/>
      </c>
      <c r="G208" s="26" t="str">
        <f>IF(A208&lt;&gt;"",IF(Qualifikation!I218=TRUE,IF(INDEX(codegem,MATCH(Qualifikation!H218,libgem,0))&gt;=8000,INDEX(codegem,MATCH(Qualifikation!H218,libgem,0)),""),Qualifikation!H218),"")</f>
        <v/>
      </c>
      <c r="H208" s="26" t="str">
        <f>IF(A208&lt;&gt;"",IF(Qualifikation!Y218=TRUE,INDEX(libcatidinst,MATCH(Qualifikation!P218,libinst,0)),""),"")</f>
        <v/>
      </c>
      <c r="I208" s="26" t="str">
        <f>IF(OR(A208="",ISBLANK(Qualifikation!P218)),"",IF(Qualifikation!Y218=TRUE,INDEX(codeinst,MATCH(Qualifikation!P218,libinst,0)),Qualifikation!P218))</f>
        <v/>
      </c>
      <c r="J208" s="26" t="str">
        <f>IF(OR(A208="",ISBLANK(Qualifikation!Q218)),"",IF(Qualifikation!Z218=TRUE,INDEX(codetform,MATCH(Qualifikation!Q218,libtform,0)),Qualifikation!Q218))</f>
        <v/>
      </c>
      <c r="K208" s="26" t="str">
        <f t="shared" si="3"/>
        <v/>
      </c>
      <c r="L208" s="112" t="str">
        <f>IF(OR(A208="",ISBLANK(Qualifikation!R218)),"",Qualifikation!R218)</f>
        <v/>
      </c>
      <c r="M208" s="56" t="str">
        <f>IF(OR(A208="",ISBLANK(Qualifikation!S218)),"",Qualifikation!S218)</f>
        <v/>
      </c>
      <c r="N208" s="56" t="str">
        <f>IF(OR(A208="",ISBLANK(Qualifikation!T218)),"",IF(Qualifikation!AC218=TRUE,INDEX(coderesult,MATCH(Qualifikation!T218,libresult,0)),Qualifikation!T218))</f>
        <v/>
      </c>
      <c r="O208" s="56" t="str">
        <f>IF(OR(A208="",ISBLANK(Qualifikation!U218),Qualifikation!U218="-"),"",IF(ISNA(MATCH(Qualifikation!U218,libtwolang,0)),Qualifikation!U218,IF(Qualifikation!AC218=TRUE,INDEX(codetwolang,MATCH(Qualifikation!U218,libtwolang,0)),Qualifikation!U218)))</f>
        <v/>
      </c>
      <c r="P208" s="56" t="str">
        <f>IF(OR(A208="",ISBLANK(Qualifikation!V218)),"",Qualifikation!V218)</f>
        <v/>
      </c>
    </row>
    <row r="209" spans="1:16" x14ac:dyDescent="0.2">
      <c r="A209" s="26" t="str">
        <f>IF(Qualifikation!$A219&lt;&gt;"",IF(Qualifikation!C219&lt;&gt;"",IF(Qualifikation!C219="LOC.ID",CONCATENATE("LOC.",Qualifikation!AG$12),Qualifikation!C219),""),"")</f>
        <v/>
      </c>
      <c r="B209" s="57" t="str">
        <f>IF(A209&lt;&gt;"",Qualifikation!J219,"")</f>
        <v/>
      </c>
      <c r="C209" s="26" t="str">
        <f>IF(A209&lt;&gt;"",IF(Qualifikation!E219=TRUE,INDEX(codesex,MATCH(Qualifikation!D219,libsex,0)),Qualifikation!D219),"")</f>
        <v/>
      </c>
      <c r="D209" s="112" t="str">
        <f>IF(OR(A209="",ISBLANK(Qualifikation!F219)),"",Qualifikation!F219)</f>
        <v/>
      </c>
      <c r="E209" s="26" t="str">
        <f>IF(A209&lt;&gt;"",IF(Qualifikation!I219=TRUE,IF(INDEX(codegem,MATCH(Qualifikation!H219,libgem,0))&lt;8000,INDEX(codegem,MATCH(Qualifikation!H219,libgem,0)),""),Qualifikation!H219),"")</f>
        <v/>
      </c>
      <c r="F209" s="26" t="str">
        <f>IF(A209&lt;&gt;"",IF(Qualifikation!I219=TRUE,INDEX(codegemhist,MATCH(Qualifikation!H219,libgem,0)),""),"")</f>
        <v/>
      </c>
      <c r="G209" s="26" t="str">
        <f>IF(A209&lt;&gt;"",IF(Qualifikation!I219=TRUE,IF(INDEX(codegem,MATCH(Qualifikation!H219,libgem,0))&gt;=8000,INDEX(codegem,MATCH(Qualifikation!H219,libgem,0)),""),Qualifikation!H219),"")</f>
        <v/>
      </c>
      <c r="H209" s="26" t="str">
        <f>IF(A209&lt;&gt;"",IF(Qualifikation!Y219=TRUE,INDEX(libcatidinst,MATCH(Qualifikation!P219,libinst,0)),""),"")</f>
        <v/>
      </c>
      <c r="I209" s="26" t="str">
        <f>IF(OR(A209="",ISBLANK(Qualifikation!P219)),"",IF(Qualifikation!Y219=TRUE,INDEX(codeinst,MATCH(Qualifikation!P219,libinst,0)),Qualifikation!P219))</f>
        <v/>
      </c>
      <c r="J209" s="26" t="str">
        <f>IF(OR(A209="",ISBLANK(Qualifikation!Q219)),"",IF(Qualifikation!Z219=TRUE,INDEX(codetform,MATCH(Qualifikation!Q219,libtform,0)),Qualifikation!Q219))</f>
        <v/>
      </c>
      <c r="K209" s="26" t="str">
        <f t="shared" si="3"/>
        <v/>
      </c>
      <c r="L209" s="112" t="str">
        <f>IF(OR(A209="",ISBLANK(Qualifikation!R219)),"",Qualifikation!R219)</f>
        <v/>
      </c>
      <c r="M209" s="56" t="str">
        <f>IF(OR(A209="",ISBLANK(Qualifikation!S219)),"",Qualifikation!S219)</f>
        <v/>
      </c>
      <c r="N209" s="56" t="str">
        <f>IF(OR(A209="",ISBLANK(Qualifikation!T219)),"",IF(Qualifikation!AC219=TRUE,INDEX(coderesult,MATCH(Qualifikation!T219,libresult,0)),Qualifikation!T219))</f>
        <v/>
      </c>
      <c r="O209" s="56" t="str">
        <f>IF(OR(A209="",ISBLANK(Qualifikation!U219),Qualifikation!U219="-"),"",IF(ISNA(MATCH(Qualifikation!U219,libtwolang,0)),Qualifikation!U219,IF(Qualifikation!AC219=TRUE,INDEX(codetwolang,MATCH(Qualifikation!U219,libtwolang,0)),Qualifikation!U219)))</f>
        <v/>
      </c>
      <c r="P209" s="56" t="str">
        <f>IF(OR(A209="",ISBLANK(Qualifikation!V219)),"",Qualifikation!V219)</f>
        <v/>
      </c>
    </row>
    <row r="210" spans="1:16" x14ac:dyDescent="0.2">
      <c r="A210" s="26" t="str">
        <f>IF(Qualifikation!$A220&lt;&gt;"",IF(Qualifikation!C220&lt;&gt;"",IF(Qualifikation!C220="LOC.ID",CONCATENATE("LOC.",Qualifikation!AG$12),Qualifikation!C220),""),"")</f>
        <v/>
      </c>
      <c r="B210" s="57" t="str">
        <f>IF(A210&lt;&gt;"",Qualifikation!J220,"")</f>
        <v/>
      </c>
      <c r="C210" s="26" t="str">
        <f>IF(A210&lt;&gt;"",IF(Qualifikation!E220=TRUE,INDEX(codesex,MATCH(Qualifikation!D220,libsex,0)),Qualifikation!D220),"")</f>
        <v/>
      </c>
      <c r="D210" s="112" t="str">
        <f>IF(OR(A210="",ISBLANK(Qualifikation!F220)),"",Qualifikation!F220)</f>
        <v/>
      </c>
      <c r="E210" s="26" t="str">
        <f>IF(A210&lt;&gt;"",IF(Qualifikation!I220=TRUE,IF(INDEX(codegem,MATCH(Qualifikation!H220,libgem,0))&lt;8000,INDEX(codegem,MATCH(Qualifikation!H220,libgem,0)),""),Qualifikation!H220),"")</f>
        <v/>
      </c>
      <c r="F210" s="26" t="str">
        <f>IF(A210&lt;&gt;"",IF(Qualifikation!I220=TRUE,INDEX(codegemhist,MATCH(Qualifikation!H220,libgem,0)),""),"")</f>
        <v/>
      </c>
      <c r="G210" s="26" t="str">
        <f>IF(A210&lt;&gt;"",IF(Qualifikation!I220=TRUE,IF(INDEX(codegem,MATCH(Qualifikation!H220,libgem,0))&gt;=8000,INDEX(codegem,MATCH(Qualifikation!H220,libgem,0)),""),Qualifikation!H220),"")</f>
        <v/>
      </c>
      <c r="H210" s="26" t="str">
        <f>IF(A210&lt;&gt;"",IF(Qualifikation!Y220=TRUE,INDEX(libcatidinst,MATCH(Qualifikation!P220,libinst,0)),""),"")</f>
        <v/>
      </c>
      <c r="I210" s="26" t="str">
        <f>IF(OR(A210="",ISBLANK(Qualifikation!P220)),"",IF(Qualifikation!Y220=TRUE,INDEX(codeinst,MATCH(Qualifikation!P220,libinst,0)),Qualifikation!P220))</f>
        <v/>
      </c>
      <c r="J210" s="26" t="str">
        <f>IF(OR(A210="",ISBLANK(Qualifikation!Q220)),"",IF(Qualifikation!Z220=TRUE,INDEX(codetform,MATCH(Qualifikation!Q220,libtform,0)),Qualifikation!Q220))</f>
        <v/>
      </c>
      <c r="K210" s="26" t="str">
        <f t="shared" si="3"/>
        <v/>
      </c>
      <c r="L210" s="112" t="str">
        <f>IF(OR(A210="",ISBLANK(Qualifikation!R220)),"",Qualifikation!R220)</f>
        <v/>
      </c>
      <c r="M210" s="56" t="str">
        <f>IF(OR(A210="",ISBLANK(Qualifikation!S220)),"",Qualifikation!S220)</f>
        <v/>
      </c>
      <c r="N210" s="56" t="str">
        <f>IF(OR(A210="",ISBLANK(Qualifikation!T220)),"",IF(Qualifikation!AC220=TRUE,INDEX(coderesult,MATCH(Qualifikation!T220,libresult,0)),Qualifikation!T220))</f>
        <v/>
      </c>
      <c r="O210" s="56" t="str">
        <f>IF(OR(A210="",ISBLANK(Qualifikation!U220),Qualifikation!U220="-"),"",IF(ISNA(MATCH(Qualifikation!U220,libtwolang,0)),Qualifikation!U220,IF(Qualifikation!AC220=TRUE,INDEX(codetwolang,MATCH(Qualifikation!U220,libtwolang,0)),Qualifikation!U220)))</f>
        <v/>
      </c>
      <c r="P210" s="56" t="str">
        <f>IF(OR(A210="",ISBLANK(Qualifikation!V220)),"",Qualifikation!V220)</f>
        <v/>
      </c>
    </row>
    <row r="211" spans="1:16" x14ac:dyDescent="0.2">
      <c r="A211" s="26" t="str">
        <f>IF(Qualifikation!$A221&lt;&gt;"",IF(Qualifikation!C221&lt;&gt;"",IF(Qualifikation!C221="LOC.ID",CONCATENATE("LOC.",Qualifikation!AG$12),Qualifikation!C221),""),"")</f>
        <v/>
      </c>
      <c r="B211" s="57" t="str">
        <f>IF(A211&lt;&gt;"",Qualifikation!J221,"")</f>
        <v/>
      </c>
      <c r="C211" s="26" t="str">
        <f>IF(A211&lt;&gt;"",IF(Qualifikation!E221=TRUE,INDEX(codesex,MATCH(Qualifikation!D221,libsex,0)),Qualifikation!D221),"")</f>
        <v/>
      </c>
      <c r="D211" s="112" t="str">
        <f>IF(OR(A211="",ISBLANK(Qualifikation!F221)),"",Qualifikation!F221)</f>
        <v/>
      </c>
      <c r="E211" s="26" t="str">
        <f>IF(A211&lt;&gt;"",IF(Qualifikation!I221=TRUE,IF(INDEX(codegem,MATCH(Qualifikation!H221,libgem,0))&lt;8000,INDEX(codegem,MATCH(Qualifikation!H221,libgem,0)),""),Qualifikation!H221),"")</f>
        <v/>
      </c>
      <c r="F211" s="26" t="str">
        <f>IF(A211&lt;&gt;"",IF(Qualifikation!I221=TRUE,INDEX(codegemhist,MATCH(Qualifikation!H221,libgem,0)),""),"")</f>
        <v/>
      </c>
      <c r="G211" s="26" t="str">
        <f>IF(A211&lt;&gt;"",IF(Qualifikation!I221=TRUE,IF(INDEX(codegem,MATCH(Qualifikation!H221,libgem,0))&gt;=8000,INDEX(codegem,MATCH(Qualifikation!H221,libgem,0)),""),Qualifikation!H221),"")</f>
        <v/>
      </c>
      <c r="H211" s="26" t="str">
        <f>IF(A211&lt;&gt;"",IF(Qualifikation!Y221=TRUE,INDEX(libcatidinst,MATCH(Qualifikation!P221,libinst,0)),""),"")</f>
        <v/>
      </c>
      <c r="I211" s="26" t="str">
        <f>IF(OR(A211="",ISBLANK(Qualifikation!P221)),"",IF(Qualifikation!Y221=TRUE,INDEX(codeinst,MATCH(Qualifikation!P221,libinst,0)),Qualifikation!P221))</f>
        <v/>
      </c>
      <c r="J211" s="26" t="str">
        <f>IF(OR(A211="",ISBLANK(Qualifikation!Q221)),"",IF(Qualifikation!Z221=TRUE,INDEX(codetform,MATCH(Qualifikation!Q221,libtform,0)),Qualifikation!Q221))</f>
        <v/>
      </c>
      <c r="K211" s="26" t="str">
        <f t="shared" si="3"/>
        <v/>
      </c>
      <c r="L211" s="112" t="str">
        <f>IF(OR(A211="",ISBLANK(Qualifikation!R221)),"",Qualifikation!R221)</f>
        <v/>
      </c>
      <c r="M211" s="56" t="str">
        <f>IF(OR(A211="",ISBLANK(Qualifikation!S221)),"",Qualifikation!S221)</f>
        <v/>
      </c>
      <c r="N211" s="56" t="str">
        <f>IF(OR(A211="",ISBLANK(Qualifikation!T221)),"",IF(Qualifikation!AC221=TRUE,INDEX(coderesult,MATCH(Qualifikation!T221,libresult,0)),Qualifikation!T221))</f>
        <v/>
      </c>
      <c r="O211" s="56" t="str">
        <f>IF(OR(A211="",ISBLANK(Qualifikation!U221),Qualifikation!U221="-"),"",IF(ISNA(MATCH(Qualifikation!U221,libtwolang,0)),Qualifikation!U221,IF(Qualifikation!AC221=TRUE,INDEX(codetwolang,MATCH(Qualifikation!U221,libtwolang,0)),Qualifikation!U221)))</f>
        <v/>
      </c>
      <c r="P211" s="56" t="str">
        <f>IF(OR(A211="",ISBLANK(Qualifikation!V221)),"",Qualifikation!V221)</f>
        <v/>
      </c>
    </row>
    <row r="212" spans="1:16" x14ac:dyDescent="0.2">
      <c r="A212" s="26" t="str">
        <f>IF(Qualifikation!$A222&lt;&gt;"",IF(Qualifikation!C222&lt;&gt;"",IF(Qualifikation!C222="LOC.ID",CONCATENATE("LOC.",Qualifikation!AG$12),Qualifikation!C222),""),"")</f>
        <v/>
      </c>
      <c r="B212" s="57" t="str">
        <f>IF(A212&lt;&gt;"",Qualifikation!J222,"")</f>
        <v/>
      </c>
      <c r="C212" s="26" t="str">
        <f>IF(A212&lt;&gt;"",IF(Qualifikation!E222=TRUE,INDEX(codesex,MATCH(Qualifikation!D222,libsex,0)),Qualifikation!D222),"")</f>
        <v/>
      </c>
      <c r="D212" s="112" t="str">
        <f>IF(OR(A212="",ISBLANK(Qualifikation!F222)),"",Qualifikation!F222)</f>
        <v/>
      </c>
      <c r="E212" s="26" t="str">
        <f>IF(A212&lt;&gt;"",IF(Qualifikation!I222=TRUE,IF(INDEX(codegem,MATCH(Qualifikation!H222,libgem,0))&lt;8000,INDEX(codegem,MATCH(Qualifikation!H222,libgem,0)),""),Qualifikation!H222),"")</f>
        <v/>
      </c>
      <c r="F212" s="26" t="str">
        <f>IF(A212&lt;&gt;"",IF(Qualifikation!I222=TRUE,INDEX(codegemhist,MATCH(Qualifikation!H222,libgem,0)),""),"")</f>
        <v/>
      </c>
      <c r="G212" s="26" t="str">
        <f>IF(A212&lt;&gt;"",IF(Qualifikation!I222=TRUE,IF(INDEX(codegem,MATCH(Qualifikation!H222,libgem,0))&gt;=8000,INDEX(codegem,MATCH(Qualifikation!H222,libgem,0)),""),Qualifikation!H222),"")</f>
        <v/>
      </c>
      <c r="H212" s="26" t="str">
        <f>IF(A212&lt;&gt;"",IF(Qualifikation!Y222=TRUE,INDEX(libcatidinst,MATCH(Qualifikation!P222,libinst,0)),""),"")</f>
        <v/>
      </c>
      <c r="I212" s="26" t="str">
        <f>IF(OR(A212="",ISBLANK(Qualifikation!P222)),"",IF(Qualifikation!Y222=TRUE,INDEX(codeinst,MATCH(Qualifikation!P222,libinst,0)),Qualifikation!P222))</f>
        <v/>
      </c>
      <c r="J212" s="26" t="str">
        <f>IF(OR(A212="",ISBLANK(Qualifikation!Q222)),"",IF(Qualifikation!Z222=TRUE,INDEX(codetform,MATCH(Qualifikation!Q222,libtform,0)),Qualifikation!Q222))</f>
        <v/>
      </c>
      <c r="K212" s="26" t="str">
        <f t="shared" si="3"/>
        <v/>
      </c>
      <c r="L212" s="112" t="str">
        <f>IF(OR(A212="",ISBLANK(Qualifikation!R222)),"",Qualifikation!R222)</f>
        <v/>
      </c>
      <c r="M212" s="56" t="str">
        <f>IF(OR(A212="",ISBLANK(Qualifikation!S222)),"",Qualifikation!S222)</f>
        <v/>
      </c>
      <c r="N212" s="56" t="str">
        <f>IF(OR(A212="",ISBLANK(Qualifikation!T222)),"",IF(Qualifikation!AC222=TRUE,INDEX(coderesult,MATCH(Qualifikation!T222,libresult,0)),Qualifikation!T222))</f>
        <v/>
      </c>
      <c r="O212" s="56" t="str">
        <f>IF(OR(A212="",ISBLANK(Qualifikation!U222),Qualifikation!U222="-"),"",IF(ISNA(MATCH(Qualifikation!U222,libtwolang,0)),Qualifikation!U222,IF(Qualifikation!AC222=TRUE,INDEX(codetwolang,MATCH(Qualifikation!U222,libtwolang,0)),Qualifikation!U222)))</f>
        <v/>
      </c>
      <c r="P212" s="56" t="str">
        <f>IF(OR(A212="",ISBLANK(Qualifikation!V222)),"",Qualifikation!V222)</f>
        <v/>
      </c>
    </row>
    <row r="213" spans="1:16" x14ac:dyDescent="0.2">
      <c r="A213" s="26" t="str">
        <f>IF(Qualifikation!$A223&lt;&gt;"",IF(Qualifikation!C223&lt;&gt;"",IF(Qualifikation!C223="LOC.ID",CONCATENATE("LOC.",Qualifikation!AG$12),Qualifikation!C223),""),"")</f>
        <v/>
      </c>
      <c r="B213" s="57" t="str">
        <f>IF(A213&lt;&gt;"",Qualifikation!J223,"")</f>
        <v/>
      </c>
      <c r="C213" s="26" t="str">
        <f>IF(A213&lt;&gt;"",IF(Qualifikation!E223=TRUE,INDEX(codesex,MATCH(Qualifikation!D223,libsex,0)),Qualifikation!D223),"")</f>
        <v/>
      </c>
      <c r="D213" s="112" t="str">
        <f>IF(OR(A213="",ISBLANK(Qualifikation!F223)),"",Qualifikation!F223)</f>
        <v/>
      </c>
      <c r="E213" s="26" t="str">
        <f>IF(A213&lt;&gt;"",IF(Qualifikation!I223=TRUE,IF(INDEX(codegem,MATCH(Qualifikation!H223,libgem,0))&lt;8000,INDEX(codegem,MATCH(Qualifikation!H223,libgem,0)),""),Qualifikation!H223),"")</f>
        <v/>
      </c>
      <c r="F213" s="26" t="str">
        <f>IF(A213&lt;&gt;"",IF(Qualifikation!I223=TRUE,INDEX(codegemhist,MATCH(Qualifikation!H223,libgem,0)),""),"")</f>
        <v/>
      </c>
      <c r="G213" s="26" t="str">
        <f>IF(A213&lt;&gt;"",IF(Qualifikation!I223=TRUE,IF(INDEX(codegem,MATCH(Qualifikation!H223,libgem,0))&gt;=8000,INDEX(codegem,MATCH(Qualifikation!H223,libgem,0)),""),Qualifikation!H223),"")</f>
        <v/>
      </c>
      <c r="H213" s="26" t="str">
        <f>IF(A213&lt;&gt;"",IF(Qualifikation!Y223=TRUE,INDEX(libcatidinst,MATCH(Qualifikation!P223,libinst,0)),""),"")</f>
        <v/>
      </c>
      <c r="I213" s="26" t="str">
        <f>IF(OR(A213="",ISBLANK(Qualifikation!P223)),"",IF(Qualifikation!Y223=TRUE,INDEX(codeinst,MATCH(Qualifikation!P223,libinst,0)),Qualifikation!P223))</f>
        <v/>
      </c>
      <c r="J213" s="26" t="str">
        <f>IF(OR(A213="",ISBLANK(Qualifikation!Q223)),"",IF(Qualifikation!Z223=TRUE,INDEX(codetform,MATCH(Qualifikation!Q223,libtform,0)),Qualifikation!Q223))</f>
        <v/>
      </c>
      <c r="K213" s="26" t="str">
        <f t="shared" si="3"/>
        <v/>
      </c>
      <c r="L213" s="112" t="str">
        <f>IF(OR(A213="",ISBLANK(Qualifikation!R223)),"",Qualifikation!R223)</f>
        <v/>
      </c>
      <c r="M213" s="56" t="str">
        <f>IF(OR(A213="",ISBLANK(Qualifikation!S223)),"",Qualifikation!S223)</f>
        <v/>
      </c>
      <c r="N213" s="56" t="str">
        <f>IF(OR(A213="",ISBLANK(Qualifikation!T223)),"",IF(Qualifikation!AC223=TRUE,INDEX(coderesult,MATCH(Qualifikation!T223,libresult,0)),Qualifikation!T223))</f>
        <v/>
      </c>
      <c r="O213" s="56" t="str">
        <f>IF(OR(A213="",ISBLANK(Qualifikation!U223),Qualifikation!U223="-"),"",IF(ISNA(MATCH(Qualifikation!U223,libtwolang,0)),Qualifikation!U223,IF(Qualifikation!AC223=TRUE,INDEX(codetwolang,MATCH(Qualifikation!U223,libtwolang,0)),Qualifikation!U223)))</f>
        <v/>
      </c>
      <c r="P213" s="56" t="str">
        <f>IF(OR(A213="",ISBLANK(Qualifikation!V223)),"",Qualifikation!V223)</f>
        <v/>
      </c>
    </row>
    <row r="214" spans="1:16" x14ac:dyDescent="0.2">
      <c r="A214" s="26" t="str">
        <f>IF(Qualifikation!$A224&lt;&gt;"",IF(Qualifikation!C224&lt;&gt;"",IF(Qualifikation!C224="LOC.ID",CONCATENATE("LOC.",Qualifikation!AG$12),Qualifikation!C224),""),"")</f>
        <v/>
      </c>
      <c r="B214" s="57" t="str">
        <f>IF(A214&lt;&gt;"",Qualifikation!J224,"")</f>
        <v/>
      </c>
      <c r="C214" s="26" t="str">
        <f>IF(A214&lt;&gt;"",IF(Qualifikation!E224=TRUE,INDEX(codesex,MATCH(Qualifikation!D224,libsex,0)),Qualifikation!D224),"")</f>
        <v/>
      </c>
      <c r="D214" s="112" t="str">
        <f>IF(OR(A214="",ISBLANK(Qualifikation!F224)),"",Qualifikation!F224)</f>
        <v/>
      </c>
      <c r="E214" s="26" t="str">
        <f>IF(A214&lt;&gt;"",IF(Qualifikation!I224=TRUE,IF(INDEX(codegem,MATCH(Qualifikation!H224,libgem,0))&lt;8000,INDEX(codegem,MATCH(Qualifikation!H224,libgem,0)),""),Qualifikation!H224),"")</f>
        <v/>
      </c>
      <c r="F214" s="26" t="str">
        <f>IF(A214&lt;&gt;"",IF(Qualifikation!I224=TRUE,INDEX(codegemhist,MATCH(Qualifikation!H224,libgem,0)),""),"")</f>
        <v/>
      </c>
      <c r="G214" s="26" t="str">
        <f>IF(A214&lt;&gt;"",IF(Qualifikation!I224=TRUE,IF(INDEX(codegem,MATCH(Qualifikation!H224,libgem,0))&gt;=8000,INDEX(codegem,MATCH(Qualifikation!H224,libgem,0)),""),Qualifikation!H224),"")</f>
        <v/>
      </c>
      <c r="H214" s="26" t="str">
        <f>IF(A214&lt;&gt;"",IF(Qualifikation!Y224=TRUE,INDEX(libcatidinst,MATCH(Qualifikation!P224,libinst,0)),""),"")</f>
        <v/>
      </c>
      <c r="I214" s="26" t="str">
        <f>IF(OR(A214="",ISBLANK(Qualifikation!P224)),"",IF(Qualifikation!Y224=TRUE,INDEX(codeinst,MATCH(Qualifikation!P224,libinst,0)),Qualifikation!P224))</f>
        <v/>
      </c>
      <c r="J214" s="26" t="str">
        <f>IF(OR(A214="",ISBLANK(Qualifikation!Q224)),"",IF(Qualifikation!Z224=TRUE,INDEX(codetform,MATCH(Qualifikation!Q224,libtform,0)),Qualifikation!Q224))</f>
        <v/>
      </c>
      <c r="K214" s="26" t="str">
        <f t="shared" si="3"/>
        <v/>
      </c>
      <c r="L214" s="112" t="str">
        <f>IF(OR(A214="",ISBLANK(Qualifikation!R224)),"",Qualifikation!R224)</f>
        <v/>
      </c>
      <c r="M214" s="56" t="str">
        <f>IF(OR(A214="",ISBLANK(Qualifikation!S224)),"",Qualifikation!S224)</f>
        <v/>
      </c>
      <c r="N214" s="56" t="str">
        <f>IF(OR(A214="",ISBLANK(Qualifikation!T224)),"",IF(Qualifikation!AC224=TRUE,INDEX(coderesult,MATCH(Qualifikation!T224,libresult,0)),Qualifikation!T224))</f>
        <v/>
      </c>
      <c r="O214" s="56" t="str">
        <f>IF(OR(A214="",ISBLANK(Qualifikation!U224),Qualifikation!U224="-"),"",IF(ISNA(MATCH(Qualifikation!U224,libtwolang,0)),Qualifikation!U224,IF(Qualifikation!AC224=TRUE,INDEX(codetwolang,MATCH(Qualifikation!U224,libtwolang,0)),Qualifikation!U224)))</f>
        <v/>
      </c>
      <c r="P214" s="56" t="str">
        <f>IF(OR(A214="",ISBLANK(Qualifikation!V224)),"",Qualifikation!V224)</f>
        <v/>
      </c>
    </row>
    <row r="215" spans="1:16" x14ac:dyDescent="0.2">
      <c r="A215" s="26" t="str">
        <f>IF(Qualifikation!$A225&lt;&gt;"",IF(Qualifikation!C225&lt;&gt;"",IF(Qualifikation!C225="LOC.ID",CONCATENATE("LOC.",Qualifikation!AG$12),Qualifikation!C225),""),"")</f>
        <v/>
      </c>
      <c r="B215" s="57" t="str">
        <f>IF(A215&lt;&gt;"",Qualifikation!J225,"")</f>
        <v/>
      </c>
      <c r="C215" s="26" t="str">
        <f>IF(A215&lt;&gt;"",IF(Qualifikation!E225=TRUE,INDEX(codesex,MATCH(Qualifikation!D225,libsex,0)),Qualifikation!D225),"")</f>
        <v/>
      </c>
      <c r="D215" s="112" t="str">
        <f>IF(OR(A215="",ISBLANK(Qualifikation!F225)),"",Qualifikation!F225)</f>
        <v/>
      </c>
      <c r="E215" s="26" t="str">
        <f>IF(A215&lt;&gt;"",IF(Qualifikation!I225=TRUE,IF(INDEX(codegem,MATCH(Qualifikation!H225,libgem,0))&lt;8000,INDEX(codegem,MATCH(Qualifikation!H225,libgem,0)),""),Qualifikation!H225),"")</f>
        <v/>
      </c>
      <c r="F215" s="26" t="str">
        <f>IF(A215&lt;&gt;"",IF(Qualifikation!I225=TRUE,INDEX(codegemhist,MATCH(Qualifikation!H225,libgem,0)),""),"")</f>
        <v/>
      </c>
      <c r="G215" s="26" t="str">
        <f>IF(A215&lt;&gt;"",IF(Qualifikation!I225=TRUE,IF(INDEX(codegem,MATCH(Qualifikation!H225,libgem,0))&gt;=8000,INDEX(codegem,MATCH(Qualifikation!H225,libgem,0)),""),Qualifikation!H225),"")</f>
        <v/>
      </c>
      <c r="H215" s="26" t="str">
        <f>IF(A215&lt;&gt;"",IF(Qualifikation!Y225=TRUE,INDEX(libcatidinst,MATCH(Qualifikation!P225,libinst,0)),""),"")</f>
        <v/>
      </c>
      <c r="I215" s="26" t="str">
        <f>IF(OR(A215="",ISBLANK(Qualifikation!P225)),"",IF(Qualifikation!Y225=TRUE,INDEX(codeinst,MATCH(Qualifikation!P225,libinst,0)),Qualifikation!P225))</f>
        <v/>
      </c>
      <c r="J215" s="26" t="str">
        <f>IF(OR(A215="",ISBLANK(Qualifikation!Q225)),"",IF(Qualifikation!Z225=TRUE,INDEX(codetform,MATCH(Qualifikation!Q225,libtform,0)),Qualifikation!Q225))</f>
        <v/>
      </c>
      <c r="K215" s="26" t="str">
        <f t="shared" si="3"/>
        <v/>
      </c>
      <c r="L215" s="112" t="str">
        <f>IF(OR(A215="",ISBLANK(Qualifikation!R225)),"",Qualifikation!R225)</f>
        <v/>
      </c>
      <c r="M215" s="56" t="str">
        <f>IF(OR(A215="",ISBLANK(Qualifikation!S225)),"",Qualifikation!S225)</f>
        <v/>
      </c>
      <c r="N215" s="56" t="str">
        <f>IF(OR(A215="",ISBLANK(Qualifikation!T225)),"",IF(Qualifikation!AC225=TRUE,INDEX(coderesult,MATCH(Qualifikation!T225,libresult,0)),Qualifikation!T225))</f>
        <v/>
      </c>
      <c r="O215" s="56" t="str">
        <f>IF(OR(A215="",ISBLANK(Qualifikation!U225),Qualifikation!U225="-"),"",IF(ISNA(MATCH(Qualifikation!U225,libtwolang,0)),Qualifikation!U225,IF(Qualifikation!AC225=TRUE,INDEX(codetwolang,MATCH(Qualifikation!U225,libtwolang,0)),Qualifikation!U225)))</f>
        <v/>
      </c>
      <c r="P215" s="56" t="str">
        <f>IF(OR(A215="",ISBLANK(Qualifikation!V225)),"",Qualifikation!V225)</f>
        <v/>
      </c>
    </row>
    <row r="216" spans="1:16" x14ac:dyDescent="0.2">
      <c r="A216" s="26" t="str">
        <f>IF(Qualifikation!$A226&lt;&gt;"",IF(Qualifikation!C226&lt;&gt;"",IF(Qualifikation!C226="LOC.ID",CONCATENATE("LOC.",Qualifikation!AG$12),Qualifikation!C226),""),"")</f>
        <v/>
      </c>
      <c r="B216" s="57" t="str">
        <f>IF(A216&lt;&gt;"",Qualifikation!J226,"")</f>
        <v/>
      </c>
      <c r="C216" s="26" t="str">
        <f>IF(A216&lt;&gt;"",IF(Qualifikation!E226=TRUE,INDEX(codesex,MATCH(Qualifikation!D226,libsex,0)),Qualifikation!D226),"")</f>
        <v/>
      </c>
      <c r="D216" s="112" t="str">
        <f>IF(OR(A216="",ISBLANK(Qualifikation!F226)),"",Qualifikation!F226)</f>
        <v/>
      </c>
      <c r="E216" s="26" t="str">
        <f>IF(A216&lt;&gt;"",IF(Qualifikation!I226=TRUE,IF(INDEX(codegem,MATCH(Qualifikation!H226,libgem,0))&lt;8000,INDEX(codegem,MATCH(Qualifikation!H226,libgem,0)),""),Qualifikation!H226),"")</f>
        <v/>
      </c>
      <c r="F216" s="26" t="str">
        <f>IF(A216&lt;&gt;"",IF(Qualifikation!I226=TRUE,INDEX(codegemhist,MATCH(Qualifikation!H226,libgem,0)),""),"")</f>
        <v/>
      </c>
      <c r="G216" s="26" t="str">
        <f>IF(A216&lt;&gt;"",IF(Qualifikation!I226=TRUE,IF(INDEX(codegem,MATCH(Qualifikation!H226,libgem,0))&gt;=8000,INDEX(codegem,MATCH(Qualifikation!H226,libgem,0)),""),Qualifikation!H226),"")</f>
        <v/>
      </c>
      <c r="H216" s="26" t="str">
        <f>IF(A216&lt;&gt;"",IF(Qualifikation!Y226=TRUE,INDEX(libcatidinst,MATCH(Qualifikation!P226,libinst,0)),""),"")</f>
        <v/>
      </c>
      <c r="I216" s="26" t="str">
        <f>IF(OR(A216="",ISBLANK(Qualifikation!P226)),"",IF(Qualifikation!Y226=TRUE,INDEX(codeinst,MATCH(Qualifikation!P226,libinst,0)),Qualifikation!P226))</f>
        <v/>
      </c>
      <c r="J216" s="26" t="str">
        <f>IF(OR(A216="",ISBLANK(Qualifikation!Q226)),"",IF(Qualifikation!Z226=TRUE,INDEX(codetform,MATCH(Qualifikation!Q226,libtform,0)),Qualifikation!Q226))</f>
        <v/>
      </c>
      <c r="K216" s="26" t="str">
        <f t="shared" si="3"/>
        <v/>
      </c>
      <c r="L216" s="112" t="str">
        <f>IF(OR(A216="",ISBLANK(Qualifikation!R226)),"",Qualifikation!R226)</f>
        <v/>
      </c>
      <c r="M216" s="56" t="str">
        <f>IF(OR(A216="",ISBLANK(Qualifikation!S226)),"",Qualifikation!S226)</f>
        <v/>
      </c>
      <c r="N216" s="56" t="str">
        <f>IF(OR(A216="",ISBLANK(Qualifikation!T226)),"",IF(Qualifikation!AC226=TRUE,INDEX(coderesult,MATCH(Qualifikation!T226,libresult,0)),Qualifikation!T226))</f>
        <v/>
      </c>
      <c r="O216" s="56" t="str">
        <f>IF(OR(A216="",ISBLANK(Qualifikation!U226),Qualifikation!U226="-"),"",IF(ISNA(MATCH(Qualifikation!U226,libtwolang,0)),Qualifikation!U226,IF(Qualifikation!AC226=TRUE,INDEX(codetwolang,MATCH(Qualifikation!U226,libtwolang,0)),Qualifikation!U226)))</f>
        <v/>
      </c>
      <c r="P216" s="56" t="str">
        <f>IF(OR(A216="",ISBLANK(Qualifikation!V226)),"",Qualifikation!V226)</f>
        <v/>
      </c>
    </row>
    <row r="217" spans="1:16" x14ac:dyDescent="0.2">
      <c r="A217" s="26" t="str">
        <f>IF(Qualifikation!$A227&lt;&gt;"",IF(Qualifikation!C227&lt;&gt;"",IF(Qualifikation!C227="LOC.ID",CONCATENATE("LOC.",Qualifikation!AG$12),Qualifikation!C227),""),"")</f>
        <v/>
      </c>
      <c r="B217" s="57" t="str">
        <f>IF(A217&lt;&gt;"",Qualifikation!J227,"")</f>
        <v/>
      </c>
      <c r="C217" s="26" t="str">
        <f>IF(A217&lt;&gt;"",IF(Qualifikation!E227=TRUE,INDEX(codesex,MATCH(Qualifikation!D227,libsex,0)),Qualifikation!D227),"")</f>
        <v/>
      </c>
      <c r="D217" s="112" t="str">
        <f>IF(OR(A217="",ISBLANK(Qualifikation!F227)),"",Qualifikation!F227)</f>
        <v/>
      </c>
      <c r="E217" s="26" t="str">
        <f>IF(A217&lt;&gt;"",IF(Qualifikation!I227=TRUE,IF(INDEX(codegem,MATCH(Qualifikation!H227,libgem,0))&lt;8000,INDEX(codegem,MATCH(Qualifikation!H227,libgem,0)),""),Qualifikation!H227),"")</f>
        <v/>
      </c>
      <c r="F217" s="26" t="str">
        <f>IF(A217&lt;&gt;"",IF(Qualifikation!I227=TRUE,INDEX(codegemhist,MATCH(Qualifikation!H227,libgem,0)),""),"")</f>
        <v/>
      </c>
      <c r="G217" s="26" t="str">
        <f>IF(A217&lt;&gt;"",IF(Qualifikation!I227=TRUE,IF(INDEX(codegem,MATCH(Qualifikation!H227,libgem,0))&gt;=8000,INDEX(codegem,MATCH(Qualifikation!H227,libgem,0)),""),Qualifikation!H227),"")</f>
        <v/>
      </c>
      <c r="H217" s="26" t="str">
        <f>IF(A217&lt;&gt;"",IF(Qualifikation!Y227=TRUE,INDEX(libcatidinst,MATCH(Qualifikation!P227,libinst,0)),""),"")</f>
        <v/>
      </c>
      <c r="I217" s="26" t="str">
        <f>IF(OR(A217="",ISBLANK(Qualifikation!P227)),"",IF(Qualifikation!Y227=TRUE,INDEX(codeinst,MATCH(Qualifikation!P227,libinst,0)),Qualifikation!P227))</f>
        <v/>
      </c>
      <c r="J217" s="26" t="str">
        <f>IF(OR(A217="",ISBLANK(Qualifikation!Q227)),"",IF(Qualifikation!Z227=TRUE,INDEX(codetform,MATCH(Qualifikation!Q227,libtform,0)),Qualifikation!Q227))</f>
        <v/>
      </c>
      <c r="K217" s="26" t="str">
        <f t="shared" si="3"/>
        <v/>
      </c>
      <c r="L217" s="112" t="str">
        <f>IF(OR(A217="",ISBLANK(Qualifikation!R227)),"",Qualifikation!R227)</f>
        <v/>
      </c>
      <c r="M217" s="56" t="str">
        <f>IF(OR(A217="",ISBLANK(Qualifikation!S227)),"",Qualifikation!S227)</f>
        <v/>
      </c>
      <c r="N217" s="56" t="str">
        <f>IF(OR(A217="",ISBLANK(Qualifikation!T227)),"",IF(Qualifikation!AC227=TRUE,INDEX(coderesult,MATCH(Qualifikation!T227,libresult,0)),Qualifikation!T227))</f>
        <v/>
      </c>
      <c r="O217" s="56" t="str">
        <f>IF(OR(A217="",ISBLANK(Qualifikation!U227),Qualifikation!U227="-"),"",IF(ISNA(MATCH(Qualifikation!U227,libtwolang,0)),Qualifikation!U227,IF(Qualifikation!AC227=TRUE,INDEX(codetwolang,MATCH(Qualifikation!U227,libtwolang,0)),Qualifikation!U227)))</f>
        <v/>
      </c>
      <c r="P217" s="56" t="str">
        <f>IF(OR(A217="",ISBLANK(Qualifikation!V227)),"",Qualifikation!V227)</f>
        <v/>
      </c>
    </row>
    <row r="218" spans="1:16" x14ac:dyDescent="0.2">
      <c r="A218" s="26" t="str">
        <f>IF(Qualifikation!$A228&lt;&gt;"",IF(Qualifikation!C228&lt;&gt;"",IF(Qualifikation!C228="LOC.ID",CONCATENATE("LOC.",Qualifikation!AG$12),Qualifikation!C228),""),"")</f>
        <v/>
      </c>
      <c r="B218" s="57" t="str">
        <f>IF(A218&lt;&gt;"",Qualifikation!J228,"")</f>
        <v/>
      </c>
      <c r="C218" s="26" t="str">
        <f>IF(A218&lt;&gt;"",IF(Qualifikation!E228=TRUE,INDEX(codesex,MATCH(Qualifikation!D228,libsex,0)),Qualifikation!D228),"")</f>
        <v/>
      </c>
      <c r="D218" s="112" t="str">
        <f>IF(OR(A218="",ISBLANK(Qualifikation!F228)),"",Qualifikation!F228)</f>
        <v/>
      </c>
      <c r="E218" s="26" t="str">
        <f>IF(A218&lt;&gt;"",IF(Qualifikation!I228=TRUE,IF(INDEX(codegem,MATCH(Qualifikation!H228,libgem,0))&lt;8000,INDEX(codegem,MATCH(Qualifikation!H228,libgem,0)),""),Qualifikation!H228),"")</f>
        <v/>
      </c>
      <c r="F218" s="26" t="str">
        <f>IF(A218&lt;&gt;"",IF(Qualifikation!I228=TRUE,INDEX(codegemhist,MATCH(Qualifikation!H228,libgem,0)),""),"")</f>
        <v/>
      </c>
      <c r="G218" s="26" t="str">
        <f>IF(A218&lt;&gt;"",IF(Qualifikation!I228=TRUE,IF(INDEX(codegem,MATCH(Qualifikation!H228,libgem,0))&gt;=8000,INDEX(codegem,MATCH(Qualifikation!H228,libgem,0)),""),Qualifikation!H228),"")</f>
        <v/>
      </c>
      <c r="H218" s="26" t="str">
        <f>IF(A218&lt;&gt;"",IF(Qualifikation!Y228=TRUE,INDEX(libcatidinst,MATCH(Qualifikation!P228,libinst,0)),""),"")</f>
        <v/>
      </c>
      <c r="I218" s="26" t="str">
        <f>IF(OR(A218="",ISBLANK(Qualifikation!P228)),"",IF(Qualifikation!Y228=TRUE,INDEX(codeinst,MATCH(Qualifikation!P228,libinst,0)),Qualifikation!P228))</f>
        <v/>
      </c>
      <c r="J218" s="26" t="str">
        <f>IF(OR(A218="",ISBLANK(Qualifikation!Q228)),"",IF(Qualifikation!Z228=TRUE,INDEX(codetform,MATCH(Qualifikation!Q228,libtform,0)),Qualifikation!Q228))</f>
        <v/>
      </c>
      <c r="K218" s="26" t="str">
        <f t="shared" si="3"/>
        <v/>
      </c>
      <c r="L218" s="112" t="str">
        <f>IF(OR(A218="",ISBLANK(Qualifikation!R228)),"",Qualifikation!R228)</f>
        <v/>
      </c>
      <c r="M218" s="56" t="str">
        <f>IF(OR(A218="",ISBLANK(Qualifikation!S228)),"",Qualifikation!S228)</f>
        <v/>
      </c>
      <c r="N218" s="56" t="str">
        <f>IF(OR(A218="",ISBLANK(Qualifikation!T228)),"",IF(Qualifikation!AC228=TRUE,INDEX(coderesult,MATCH(Qualifikation!T228,libresult,0)),Qualifikation!T228))</f>
        <v/>
      </c>
      <c r="O218" s="56" t="str">
        <f>IF(OR(A218="",ISBLANK(Qualifikation!U228),Qualifikation!U228="-"),"",IF(ISNA(MATCH(Qualifikation!U228,libtwolang,0)),Qualifikation!U228,IF(Qualifikation!AC228=TRUE,INDEX(codetwolang,MATCH(Qualifikation!U228,libtwolang,0)),Qualifikation!U228)))</f>
        <v/>
      </c>
      <c r="P218" s="56" t="str">
        <f>IF(OR(A218="",ISBLANK(Qualifikation!V228)),"",Qualifikation!V228)</f>
        <v/>
      </c>
    </row>
    <row r="219" spans="1:16" x14ac:dyDescent="0.2">
      <c r="A219" s="26" t="str">
        <f>IF(Qualifikation!$A229&lt;&gt;"",IF(Qualifikation!C229&lt;&gt;"",IF(Qualifikation!C229="LOC.ID",CONCATENATE("LOC.",Qualifikation!AG$12),Qualifikation!C229),""),"")</f>
        <v/>
      </c>
      <c r="B219" s="57" t="str">
        <f>IF(A219&lt;&gt;"",Qualifikation!J229,"")</f>
        <v/>
      </c>
      <c r="C219" s="26" t="str">
        <f>IF(A219&lt;&gt;"",IF(Qualifikation!E229=TRUE,INDEX(codesex,MATCH(Qualifikation!D229,libsex,0)),Qualifikation!D229),"")</f>
        <v/>
      </c>
      <c r="D219" s="112" t="str">
        <f>IF(OR(A219="",ISBLANK(Qualifikation!F229)),"",Qualifikation!F229)</f>
        <v/>
      </c>
      <c r="E219" s="26" t="str">
        <f>IF(A219&lt;&gt;"",IF(Qualifikation!I229=TRUE,IF(INDEX(codegem,MATCH(Qualifikation!H229,libgem,0))&lt;8000,INDEX(codegem,MATCH(Qualifikation!H229,libgem,0)),""),Qualifikation!H229),"")</f>
        <v/>
      </c>
      <c r="F219" s="26" t="str">
        <f>IF(A219&lt;&gt;"",IF(Qualifikation!I229=TRUE,INDEX(codegemhist,MATCH(Qualifikation!H229,libgem,0)),""),"")</f>
        <v/>
      </c>
      <c r="G219" s="26" t="str">
        <f>IF(A219&lt;&gt;"",IF(Qualifikation!I229=TRUE,IF(INDEX(codegem,MATCH(Qualifikation!H229,libgem,0))&gt;=8000,INDEX(codegem,MATCH(Qualifikation!H229,libgem,0)),""),Qualifikation!H229),"")</f>
        <v/>
      </c>
      <c r="H219" s="26" t="str">
        <f>IF(A219&lt;&gt;"",IF(Qualifikation!Y229=TRUE,INDEX(libcatidinst,MATCH(Qualifikation!P229,libinst,0)),""),"")</f>
        <v/>
      </c>
      <c r="I219" s="26" t="str">
        <f>IF(OR(A219="",ISBLANK(Qualifikation!P229)),"",IF(Qualifikation!Y229=TRUE,INDEX(codeinst,MATCH(Qualifikation!P229,libinst,0)),Qualifikation!P229))</f>
        <v/>
      </c>
      <c r="J219" s="26" t="str">
        <f>IF(OR(A219="",ISBLANK(Qualifikation!Q229)),"",IF(Qualifikation!Z229=TRUE,INDEX(codetform,MATCH(Qualifikation!Q229,libtform,0)),Qualifikation!Q229))</f>
        <v/>
      </c>
      <c r="K219" s="26" t="str">
        <f t="shared" si="3"/>
        <v/>
      </c>
      <c r="L219" s="112" t="str">
        <f>IF(OR(A219="",ISBLANK(Qualifikation!R229)),"",Qualifikation!R229)</f>
        <v/>
      </c>
      <c r="M219" s="56" t="str">
        <f>IF(OR(A219="",ISBLANK(Qualifikation!S229)),"",Qualifikation!S229)</f>
        <v/>
      </c>
      <c r="N219" s="56" t="str">
        <f>IF(OR(A219="",ISBLANK(Qualifikation!T229)),"",IF(Qualifikation!AC229=TRUE,INDEX(coderesult,MATCH(Qualifikation!T229,libresult,0)),Qualifikation!T229))</f>
        <v/>
      </c>
      <c r="O219" s="56" t="str">
        <f>IF(OR(A219="",ISBLANK(Qualifikation!U229),Qualifikation!U229="-"),"",IF(ISNA(MATCH(Qualifikation!U229,libtwolang,0)),Qualifikation!U229,IF(Qualifikation!AC229=TRUE,INDEX(codetwolang,MATCH(Qualifikation!U229,libtwolang,0)),Qualifikation!U229)))</f>
        <v/>
      </c>
      <c r="P219" s="56" t="str">
        <f>IF(OR(A219="",ISBLANK(Qualifikation!V229)),"",Qualifikation!V229)</f>
        <v/>
      </c>
    </row>
    <row r="220" spans="1:16" x14ac:dyDescent="0.2">
      <c r="A220" s="26" t="str">
        <f>IF(Qualifikation!$A230&lt;&gt;"",IF(Qualifikation!C230&lt;&gt;"",IF(Qualifikation!C230="LOC.ID",CONCATENATE("LOC.",Qualifikation!AG$12),Qualifikation!C230),""),"")</f>
        <v/>
      </c>
      <c r="B220" s="57" t="str">
        <f>IF(A220&lt;&gt;"",Qualifikation!J230,"")</f>
        <v/>
      </c>
      <c r="C220" s="26" t="str">
        <f>IF(A220&lt;&gt;"",IF(Qualifikation!E230=TRUE,INDEX(codesex,MATCH(Qualifikation!D230,libsex,0)),Qualifikation!D230),"")</f>
        <v/>
      </c>
      <c r="D220" s="112" t="str">
        <f>IF(OR(A220="",ISBLANK(Qualifikation!F230)),"",Qualifikation!F230)</f>
        <v/>
      </c>
      <c r="E220" s="26" t="str">
        <f>IF(A220&lt;&gt;"",IF(Qualifikation!I230=TRUE,IF(INDEX(codegem,MATCH(Qualifikation!H230,libgem,0))&lt;8000,INDEX(codegem,MATCH(Qualifikation!H230,libgem,0)),""),Qualifikation!H230),"")</f>
        <v/>
      </c>
      <c r="F220" s="26" t="str">
        <f>IF(A220&lt;&gt;"",IF(Qualifikation!I230=TRUE,INDEX(codegemhist,MATCH(Qualifikation!H230,libgem,0)),""),"")</f>
        <v/>
      </c>
      <c r="G220" s="26" t="str">
        <f>IF(A220&lt;&gt;"",IF(Qualifikation!I230=TRUE,IF(INDEX(codegem,MATCH(Qualifikation!H230,libgem,0))&gt;=8000,INDEX(codegem,MATCH(Qualifikation!H230,libgem,0)),""),Qualifikation!H230),"")</f>
        <v/>
      </c>
      <c r="H220" s="26" t="str">
        <f>IF(A220&lt;&gt;"",IF(Qualifikation!Y230=TRUE,INDEX(libcatidinst,MATCH(Qualifikation!P230,libinst,0)),""),"")</f>
        <v/>
      </c>
      <c r="I220" s="26" t="str">
        <f>IF(OR(A220="",ISBLANK(Qualifikation!P230)),"",IF(Qualifikation!Y230=TRUE,INDEX(codeinst,MATCH(Qualifikation!P230,libinst,0)),Qualifikation!P230))</f>
        <v/>
      </c>
      <c r="J220" s="26" t="str">
        <f>IF(OR(A220="",ISBLANK(Qualifikation!Q230)),"",IF(Qualifikation!Z230=TRUE,INDEX(codetform,MATCH(Qualifikation!Q230,libtform,0)),Qualifikation!Q230))</f>
        <v/>
      </c>
      <c r="K220" s="26" t="str">
        <f t="shared" si="3"/>
        <v/>
      </c>
      <c r="L220" s="112" t="str">
        <f>IF(OR(A220="",ISBLANK(Qualifikation!R230)),"",Qualifikation!R230)</f>
        <v/>
      </c>
      <c r="M220" s="56" t="str">
        <f>IF(OR(A220="",ISBLANK(Qualifikation!S230)),"",Qualifikation!S230)</f>
        <v/>
      </c>
      <c r="N220" s="56" t="str">
        <f>IF(OR(A220="",ISBLANK(Qualifikation!T230)),"",IF(Qualifikation!AC230=TRUE,INDEX(coderesult,MATCH(Qualifikation!T230,libresult,0)),Qualifikation!T230))</f>
        <v/>
      </c>
      <c r="O220" s="56" t="str">
        <f>IF(OR(A220="",ISBLANK(Qualifikation!U230),Qualifikation!U230="-"),"",IF(ISNA(MATCH(Qualifikation!U230,libtwolang,0)),Qualifikation!U230,IF(Qualifikation!AC230=TRUE,INDEX(codetwolang,MATCH(Qualifikation!U230,libtwolang,0)),Qualifikation!U230)))</f>
        <v/>
      </c>
      <c r="P220" s="56" t="str">
        <f>IF(OR(A220="",ISBLANK(Qualifikation!V230)),"",Qualifikation!V230)</f>
        <v/>
      </c>
    </row>
    <row r="221" spans="1:16" x14ac:dyDescent="0.2">
      <c r="A221" s="26" t="str">
        <f>IF(Qualifikation!$A231&lt;&gt;"",IF(Qualifikation!C231&lt;&gt;"",IF(Qualifikation!C231="LOC.ID",CONCATENATE("LOC.",Qualifikation!AG$12),Qualifikation!C231),""),"")</f>
        <v/>
      </c>
      <c r="B221" s="57" t="str">
        <f>IF(A221&lt;&gt;"",Qualifikation!J231,"")</f>
        <v/>
      </c>
      <c r="C221" s="26" t="str">
        <f>IF(A221&lt;&gt;"",IF(Qualifikation!E231=TRUE,INDEX(codesex,MATCH(Qualifikation!D231,libsex,0)),Qualifikation!D231),"")</f>
        <v/>
      </c>
      <c r="D221" s="112" t="str">
        <f>IF(OR(A221="",ISBLANK(Qualifikation!F231)),"",Qualifikation!F231)</f>
        <v/>
      </c>
      <c r="E221" s="26" t="str">
        <f>IF(A221&lt;&gt;"",IF(Qualifikation!I231=TRUE,IF(INDEX(codegem,MATCH(Qualifikation!H231,libgem,0))&lt;8000,INDEX(codegem,MATCH(Qualifikation!H231,libgem,0)),""),Qualifikation!H231),"")</f>
        <v/>
      </c>
      <c r="F221" s="26" t="str">
        <f>IF(A221&lt;&gt;"",IF(Qualifikation!I231=TRUE,INDEX(codegemhist,MATCH(Qualifikation!H231,libgem,0)),""),"")</f>
        <v/>
      </c>
      <c r="G221" s="26" t="str">
        <f>IF(A221&lt;&gt;"",IF(Qualifikation!I231=TRUE,IF(INDEX(codegem,MATCH(Qualifikation!H231,libgem,0))&gt;=8000,INDEX(codegem,MATCH(Qualifikation!H231,libgem,0)),""),Qualifikation!H231),"")</f>
        <v/>
      </c>
      <c r="H221" s="26" t="str">
        <f>IF(A221&lt;&gt;"",IF(Qualifikation!Y231=TRUE,INDEX(libcatidinst,MATCH(Qualifikation!P231,libinst,0)),""),"")</f>
        <v/>
      </c>
      <c r="I221" s="26" t="str">
        <f>IF(OR(A221="",ISBLANK(Qualifikation!P231)),"",IF(Qualifikation!Y231=TRUE,INDEX(codeinst,MATCH(Qualifikation!P231,libinst,0)),Qualifikation!P231))</f>
        <v/>
      </c>
      <c r="J221" s="26" t="str">
        <f>IF(OR(A221="",ISBLANK(Qualifikation!Q231)),"",IF(Qualifikation!Z231=TRUE,INDEX(codetform,MATCH(Qualifikation!Q231,libtform,0)),Qualifikation!Q231))</f>
        <v/>
      </c>
      <c r="K221" s="26" t="str">
        <f t="shared" si="3"/>
        <v/>
      </c>
      <c r="L221" s="112" t="str">
        <f>IF(OR(A221="",ISBLANK(Qualifikation!R231)),"",Qualifikation!R231)</f>
        <v/>
      </c>
      <c r="M221" s="56" t="str">
        <f>IF(OR(A221="",ISBLANK(Qualifikation!S231)),"",Qualifikation!S231)</f>
        <v/>
      </c>
      <c r="N221" s="56" t="str">
        <f>IF(OR(A221="",ISBLANK(Qualifikation!T231)),"",IF(Qualifikation!AC231=TRUE,INDEX(coderesult,MATCH(Qualifikation!T231,libresult,0)),Qualifikation!T231))</f>
        <v/>
      </c>
      <c r="O221" s="56" t="str">
        <f>IF(OR(A221="",ISBLANK(Qualifikation!U231),Qualifikation!U231="-"),"",IF(ISNA(MATCH(Qualifikation!U231,libtwolang,0)),Qualifikation!U231,IF(Qualifikation!AC231=TRUE,INDEX(codetwolang,MATCH(Qualifikation!U231,libtwolang,0)),Qualifikation!U231)))</f>
        <v/>
      </c>
      <c r="P221" s="56" t="str">
        <f>IF(OR(A221="",ISBLANK(Qualifikation!V231)),"",Qualifikation!V231)</f>
        <v/>
      </c>
    </row>
    <row r="222" spans="1:16" x14ac:dyDescent="0.2">
      <c r="A222" s="26" t="str">
        <f>IF(Qualifikation!$A232&lt;&gt;"",IF(Qualifikation!C232&lt;&gt;"",IF(Qualifikation!C232="LOC.ID",CONCATENATE("LOC.",Qualifikation!AG$12),Qualifikation!C232),""),"")</f>
        <v/>
      </c>
      <c r="B222" s="57" t="str">
        <f>IF(A222&lt;&gt;"",Qualifikation!J232,"")</f>
        <v/>
      </c>
      <c r="C222" s="26" t="str">
        <f>IF(A222&lt;&gt;"",IF(Qualifikation!E232=TRUE,INDEX(codesex,MATCH(Qualifikation!D232,libsex,0)),Qualifikation!D232),"")</f>
        <v/>
      </c>
      <c r="D222" s="112" t="str">
        <f>IF(OR(A222="",ISBLANK(Qualifikation!F232)),"",Qualifikation!F232)</f>
        <v/>
      </c>
      <c r="E222" s="26" t="str">
        <f>IF(A222&lt;&gt;"",IF(Qualifikation!I232=TRUE,IF(INDEX(codegem,MATCH(Qualifikation!H232,libgem,0))&lt;8000,INDEX(codegem,MATCH(Qualifikation!H232,libgem,0)),""),Qualifikation!H232),"")</f>
        <v/>
      </c>
      <c r="F222" s="26" t="str">
        <f>IF(A222&lt;&gt;"",IF(Qualifikation!I232=TRUE,INDEX(codegemhist,MATCH(Qualifikation!H232,libgem,0)),""),"")</f>
        <v/>
      </c>
      <c r="G222" s="26" t="str">
        <f>IF(A222&lt;&gt;"",IF(Qualifikation!I232=TRUE,IF(INDEX(codegem,MATCH(Qualifikation!H232,libgem,0))&gt;=8000,INDEX(codegem,MATCH(Qualifikation!H232,libgem,0)),""),Qualifikation!H232),"")</f>
        <v/>
      </c>
      <c r="H222" s="26" t="str">
        <f>IF(A222&lt;&gt;"",IF(Qualifikation!Y232=TRUE,INDEX(libcatidinst,MATCH(Qualifikation!P232,libinst,0)),""),"")</f>
        <v/>
      </c>
      <c r="I222" s="26" t="str">
        <f>IF(OR(A222="",ISBLANK(Qualifikation!P232)),"",IF(Qualifikation!Y232=TRUE,INDEX(codeinst,MATCH(Qualifikation!P232,libinst,0)),Qualifikation!P232))</f>
        <v/>
      </c>
      <c r="J222" s="26" t="str">
        <f>IF(OR(A222="",ISBLANK(Qualifikation!Q232)),"",IF(Qualifikation!Z232=TRUE,INDEX(codetform,MATCH(Qualifikation!Q232,libtform,0)),Qualifikation!Q232))</f>
        <v/>
      </c>
      <c r="K222" s="26" t="str">
        <f t="shared" si="3"/>
        <v/>
      </c>
      <c r="L222" s="112" t="str">
        <f>IF(OR(A222="",ISBLANK(Qualifikation!R232)),"",Qualifikation!R232)</f>
        <v/>
      </c>
      <c r="M222" s="56" t="str">
        <f>IF(OR(A222="",ISBLANK(Qualifikation!S232)),"",Qualifikation!S232)</f>
        <v/>
      </c>
      <c r="N222" s="56" t="str">
        <f>IF(OR(A222="",ISBLANK(Qualifikation!T232)),"",IF(Qualifikation!AC232=TRUE,INDEX(coderesult,MATCH(Qualifikation!T232,libresult,0)),Qualifikation!T232))</f>
        <v/>
      </c>
      <c r="O222" s="56" t="str">
        <f>IF(OR(A222="",ISBLANK(Qualifikation!U232),Qualifikation!U232="-"),"",IF(ISNA(MATCH(Qualifikation!U232,libtwolang,0)),Qualifikation!U232,IF(Qualifikation!AC232=TRUE,INDEX(codetwolang,MATCH(Qualifikation!U232,libtwolang,0)),Qualifikation!U232)))</f>
        <v/>
      </c>
      <c r="P222" s="56" t="str">
        <f>IF(OR(A222="",ISBLANK(Qualifikation!V232)),"",Qualifikation!V232)</f>
        <v/>
      </c>
    </row>
    <row r="223" spans="1:16" x14ac:dyDescent="0.2">
      <c r="A223" s="26" t="str">
        <f>IF(Qualifikation!$A233&lt;&gt;"",IF(Qualifikation!C233&lt;&gt;"",IF(Qualifikation!C233="LOC.ID",CONCATENATE("LOC.",Qualifikation!AG$12),Qualifikation!C233),""),"")</f>
        <v/>
      </c>
      <c r="B223" s="57" t="str">
        <f>IF(A223&lt;&gt;"",Qualifikation!J233,"")</f>
        <v/>
      </c>
      <c r="C223" s="26" t="str">
        <f>IF(A223&lt;&gt;"",IF(Qualifikation!E233=TRUE,INDEX(codesex,MATCH(Qualifikation!D233,libsex,0)),Qualifikation!D233),"")</f>
        <v/>
      </c>
      <c r="D223" s="112" t="str">
        <f>IF(OR(A223="",ISBLANK(Qualifikation!F233)),"",Qualifikation!F233)</f>
        <v/>
      </c>
      <c r="E223" s="26" t="str">
        <f>IF(A223&lt;&gt;"",IF(Qualifikation!I233=TRUE,IF(INDEX(codegem,MATCH(Qualifikation!H233,libgem,0))&lt;8000,INDEX(codegem,MATCH(Qualifikation!H233,libgem,0)),""),Qualifikation!H233),"")</f>
        <v/>
      </c>
      <c r="F223" s="26" t="str">
        <f>IF(A223&lt;&gt;"",IF(Qualifikation!I233=TRUE,INDEX(codegemhist,MATCH(Qualifikation!H233,libgem,0)),""),"")</f>
        <v/>
      </c>
      <c r="G223" s="26" t="str">
        <f>IF(A223&lt;&gt;"",IF(Qualifikation!I233=TRUE,IF(INDEX(codegem,MATCH(Qualifikation!H233,libgem,0))&gt;=8000,INDEX(codegem,MATCH(Qualifikation!H233,libgem,0)),""),Qualifikation!H233),"")</f>
        <v/>
      </c>
      <c r="H223" s="26" t="str">
        <f>IF(A223&lt;&gt;"",IF(Qualifikation!Y233=TRUE,INDEX(libcatidinst,MATCH(Qualifikation!P233,libinst,0)),""),"")</f>
        <v/>
      </c>
      <c r="I223" s="26" t="str">
        <f>IF(OR(A223="",ISBLANK(Qualifikation!P233)),"",IF(Qualifikation!Y233=TRUE,INDEX(codeinst,MATCH(Qualifikation!P233,libinst,0)),Qualifikation!P233))</f>
        <v/>
      </c>
      <c r="J223" s="26" t="str">
        <f>IF(OR(A223="",ISBLANK(Qualifikation!Q233)),"",IF(Qualifikation!Z233=TRUE,INDEX(codetform,MATCH(Qualifikation!Q233,libtform,0)),Qualifikation!Q233))</f>
        <v/>
      </c>
      <c r="K223" s="26" t="str">
        <f t="shared" si="3"/>
        <v/>
      </c>
      <c r="L223" s="112" t="str">
        <f>IF(OR(A223="",ISBLANK(Qualifikation!R233)),"",Qualifikation!R233)</f>
        <v/>
      </c>
      <c r="M223" s="56" t="str">
        <f>IF(OR(A223="",ISBLANK(Qualifikation!S233)),"",Qualifikation!S233)</f>
        <v/>
      </c>
      <c r="N223" s="56" t="str">
        <f>IF(OR(A223="",ISBLANK(Qualifikation!T233)),"",IF(Qualifikation!AC233=TRUE,INDEX(coderesult,MATCH(Qualifikation!T233,libresult,0)),Qualifikation!T233))</f>
        <v/>
      </c>
      <c r="O223" s="56" t="str">
        <f>IF(OR(A223="",ISBLANK(Qualifikation!U233),Qualifikation!U233="-"),"",IF(ISNA(MATCH(Qualifikation!U233,libtwolang,0)),Qualifikation!U233,IF(Qualifikation!AC233=TRUE,INDEX(codetwolang,MATCH(Qualifikation!U233,libtwolang,0)),Qualifikation!U233)))</f>
        <v/>
      </c>
      <c r="P223" s="56" t="str">
        <f>IF(OR(A223="",ISBLANK(Qualifikation!V233)),"",Qualifikation!V233)</f>
        <v/>
      </c>
    </row>
    <row r="224" spans="1:16" x14ac:dyDescent="0.2">
      <c r="A224" s="26" t="str">
        <f>IF(Qualifikation!$A234&lt;&gt;"",IF(Qualifikation!C234&lt;&gt;"",IF(Qualifikation!C234="LOC.ID",CONCATENATE("LOC.",Qualifikation!AG$12),Qualifikation!C234),""),"")</f>
        <v/>
      </c>
      <c r="B224" s="57" t="str">
        <f>IF(A224&lt;&gt;"",Qualifikation!J234,"")</f>
        <v/>
      </c>
      <c r="C224" s="26" t="str">
        <f>IF(A224&lt;&gt;"",IF(Qualifikation!E234=TRUE,INDEX(codesex,MATCH(Qualifikation!D234,libsex,0)),Qualifikation!D234),"")</f>
        <v/>
      </c>
      <c r="D224" s="112" t="str">
        <f>IF(OR(A224="",ISBLANK(Qualifikation!F234)),"",Qualifikation!F234)</f>
        <v/>
      </c>
      <c r="E224" s="26" t="str">
        <f>IF(A224&lt;&gt;"",IF(Qualifikation!I234=TRUE,IF(INDEX(codegem,MATCH(Qualifikation!H234,libgem,0))&lt;8000,INDEX(codegem,MATCH(Qualifikation!H234,libgem,0)),""),Qualifikation!H234),"")</f>
        <v/>
      </c>
      <c r="F224" s="26" t="str">
        <f>IF(A224&lt;&gt;"",IF(Qualifikation!I234=TRUE,INDEX(codegemhist,MATCH(Qualifikation!H234,libgem,0)),""),"")</f>
        <v/>
      </c>
      <c r="G224" s="26" t="str">
        <f>IF(A224&lt;&gt;"",IF(Qualifikation!I234=TRUE,IF(INDEX(codegem,MATCH(Qualifikation!H234,libgem,0))&gt;=8000,INDEX(codegem,MATCH(Qualifikation!H234,libgem,0)),""),Qualifikation!H234),"")</f>
        <v/>
      </c>
      <c r="H224" s="26" t="str">
        <f>IF(A224&lt;&gt;"",IF(Qualifikation!Y234=TRUE,INDEX(libcatidinst,MATCH(Qualifikation!P234,libinst,0)),""),"")</f>
        <v/>
      </c>
      <c r="I224" s="26" t="str">
        <f>IF(OR(A224="",ISBLANK(Qualifikation!P234)),"",IF(Qualifikation!Y234=TRUE,INDEX(codeinst,MATCH(Qualifikation!P234,libinst,0)),Qualifikation!P234))</f>
        <v/>
      </c>
      <c r="J224" s="26" t="str">
        <f>IF(OR(A224="",ISBLANK(Qualifikation!Q234)),"",IF(Qualifikation!Z234=TRUE,INDEX(codetform,MATCH(Qualifikation!Q234,libtform,0)),Qualifikation!Q234))</f>
        <v/>
      </c>
      <c r="K224" s="26" t="str">
        <f t="shared" si="3"/>
        <v/>
      </c>
      <c r="L224" s="112" t="str">
        <f>IF(OR(A224="",ISBLANK(Qualifikation!R234)),"",Qualifikation!R234)</f>
        <v/>
      </c>
      <c r="M224" s="56" t="str">
        <f>IF(OR(A224="",ISBLANK(Qualifikation!S234)),"",Qualifikation!S234)</f>
        <v/>
      </c>
      <c r="N224" s="56" t="str">
        <f>IF(OR(A224="",ISBLANK(Qualifikation!T234)),"",IF(Qualifikation!AC234=TRUE,INDEX(coderesult,MATCH(Qualifikation!T234,libresult,0)),Qualifikation!T234))</f>
        <v/>
      </c>
      <c r="O224" s="56" t="str">
        <f>IF(OR(A224="",ISBLANK(Qualifikation!U234),Qualifikation!U234="-"),"",IF(ISNA(MATCH(Qualifikation!U234,libtwolang,0)),Qualifikation!U234,IF(Qualifikation!AC234=TRUE,INDEX(codetwolang,MATCH(Qualifikation!U234,libtwolang,0)),Qualifikation!U234)))</f>
        <v/>
      </c>
      <c r="P224" s="56" t="str">
        <f>IF(OR(A224="",ISBLANK(Qualifikation!V234)),"",Qualifikation!V234)</f>
        <v/>
      </c>
    </row>
    <row r="225" spans="1:16" x14ac:dyDescent="0.2">
      <c r="A225" s="26" t="str">
        <f>IF(Qualifikation!$A235&lt;&gt;"",IF(Qualifikation!C235&lt;&gt;"",IF(Qualifikation!C235="LOC.ID",CONCATENATE("LOC.",Qualifikation!AG$12),Qualifikation!C235),""),"")</f>
        <v/>
      </c>
      <c r="B225" s="57" t="str">
        <f>IF(A225&lt;&gt;"",Qualifikation!J235,"")</f>
        <v/>
      </c>
      <c r="C225" s="26" t="str">
        <f>IF(A225&lt;&gt;"",IF(Qualifikation!E235=TRUE,INDEX(codesex,MATCH(Qualifikation!D235,libsex,0)),Qualifikation!D235),"")</f>
        <v/>
      </c>
      <c r="D225" s="112" t="str">
        <f>IF(OR(A225="",ISBLANK(Qualifikation!F235)),"",Qualifikation!F235)</f>
        <v/>
      </c>
      <c r="E225" s="26" t="str">
        <f>IF(A225&lt;&gt;"",IF(Qualifikation!I235=TRUE,IF(INDEX(codegem,MATCH(Qualifikation!H235,libgem,0))&lt;8000,INDEX(codegem,MATCH(Qualifikation!H235,libgem,0)),""),Qualifikation!H235),"")</f>
        <v/>
      </c>
      <c r="F225" s="26" t="str">
        <f>IF(A225&lt;&gt;"",IF(Qualifikation!I235=TRUE,INDEX(codegemhist,MATCH(Qualifikation!H235,libgem,0)),""),"")</f>
        <v/>
      </c>
      <c r="G225" s="26" t="str">
        <f>IF(A225&lt;&gt;"",IF(Qualifikation!I235=TRUE,IF(INDEX(codegem,MATCH(Qualifikation!H235,libgem,0))&gt;=8000,INDEX(codegem,MATCH(Qualifikation!H235,libgem,0)),""),Qualifikation!H235),"")</f>
        <v/>
      </c>
      <c r="H225" s="26" t="str">
        <f>IF(A225&lt;&gt;"",IF(Qualifikation!Y235=TRUE,INDEX(libcatidinst,MATCH(Qualifikation!P235,libinst,0)),""),"")</f>
        <v/>
      </c>
      <c r="I225" s="26" t="str">
        <f>IF(OR(A225="",ISBLANK(Qualifikation!P235)),"",IF(Qualifikation!Y235=TRUE,INDEX(codeinst,MATCH(Qualifikation!P235,libinst,0)),Qualifikation!P235))</f>
        <v/>
      </c>
      <c r="J225" s="26" t="str">
        <f>IF(OR(A225="",ISBLANK(Qualifikation!Q235)),"",IF(Qualifikation!Z235=TRUE,INDEX(codetform,MATCH(Qualifikation!Q235,libtform,0)),Qualifikation!Q235))</f>
        <v/>
      </c>
      <c r="K225" s="26" t="str">
        <f t="shared" si="3"/>
        <v/>
      </c>
      <c r="L225" s="112" t="str">
        <f>IF(OR(A225="",ISBLANK(Qualifikation!R235)),"",Qualifikation!R235)</f>
        <v/>
      </c>
      <c r="M225" s="56" t="str">
        <f>IF(OR(A225="",ISBLANK(Qualifikation!S235)),"",Qualifikation!S235)</f>
        <v/>
      </c>
      <c r="N225" s="56" t="str">
        <f>IF(OR(A225="",ISBLANK(Qualifikation!T235)),"",IF(Qualifikation!AC235=TRUE,INDEX(coderesult,MATCH(Qualifikation!T235,libresult,0)),Qualifikation!T235))</f>
        <v/>
      </c>
      <c r="O225" s="56" t="str">
        <f>IF(OR(A225="",ISBLANK(Qualifikation!U235),Qualifikation!U235="-"),"",IF(ISNA(MATCH(Qualifikation!U235,libtwolang,0)),Qualifikation!U235,IF(Qualifikation!AC235=TRUE,INDEX(codetwolang,MATCH(Qualifikation!U235,libtwolang,0)),Qualifikation!U235)))</f>
        <v/>
      </c>
      <c r="P225" s="56" t="str">
        <f>IF(OR(A225="",ISBLANK(Qualifikation!V235)),"",Qualifikation!V235)</f>
        <v/>
      </c>
    </row>
    <row r="226" spans="1:16" x14ac:dyDescent="0.2">
      <c r="A226" s="26" t="str">
        <f>IF(Qualifikation!$A236&lt;&gt;"",IF(Qualifikation!C236&lt;&gt;"",IF(Qualifikation!C236="LOC.ID",CONCATENATE("LOC.",Qualifikation!AG$12),Qualifikation!C236),""),"")</f>
        <v/>
      </c>
      <c r="B226" s="57" t="str">
        <f>IF(A226&lt;&gt;"",Qualifikation!J236,"")</f>
        <v/>
      </c>
      <c r="C226" s="26" t="str">
        <f>IF(A226&lt;&gt;"",IF(Qualifikation!E236=TRUE,INDEX(codesex,MATCH(Qualifikation!D236,libsex,0)),Qualifikation!D236),"")</f>
        <v/>
      </c>
      <c r="D226" s="112" t="str">
        <f>IF(OR(A226="",ISBLANK(Qualifikation!F236)),"",Qualifikation!F236)</f>
        <v/>
      </c>
      <c r="E226" s="26" t="str">
        <f>IF(A226&lt;&gt;"",IF(Qualifikation!I236=TRUE,IF(INDEX(codegem,MATCH(Qualifikation!H236,libgem,0))&lt;8000,INDEX(codegem,MATCH(Qualifikation!H236,libgem,0)),""),Qualifikation!H236),"")</f>
        <v/>
      </c>
      <c r="F226" s="26" t="str">
        <f>IF(A226&lt;&gt;"",IF(Qualifikation!I236=TRUE,INDEX(codegemhist,MATCH(Qualifikation!H236,libgem,0)),""),"")</f>
        <v/>
      </c>
      <c r="G226" s="26" t="str">
        <f>IF(A226&lt;&gt;"",IF(Qualifikation!I236=TRUE,IF(INDEX(codegem,MATCH(Qualifikation!H236,libgem,0))&gt;=8000,INDEX(codegem,MATCH(Qualifikation!H236,libgem,0)),""),Qualifikation!H236),"")</f>
        <v/>
      </c>
      <c r="H226" s="26" t="str">
        <f>IF(A226&lt;&gt;"",IF(Qualifikation!Y236=TRUE,INDEX(libcatidinst,MATCH(Qualifikation!P236,libinst,0)),""),"")</f>
        <v/>
      </c>
      <c r="I226" s="26" t="str">
        <f>IF(OR(A226="",ISBLANK(Qualifikation!P236)),"",IF(Qualifikation!Y236=TRUE,INDEX(codeinst,MATCH(Qualifikation!P236,libinst,0)),Qualifikation!P236))</f>
        <v/>
      </c>
      <c r="J226" s="26" t="str">
        <f>IF(OR(A226="",ISBLANK(Qualifikation!Q236)),"",IF(Qualifikation!Z236=TRUE,INDEX(codetform,MATCH(Qualifikation!Q236,libtform,0)),Qualifikation!Q236))</f>
        <v/>
      </c>
      <c r="K226" s="26" t="str">
        <f t="shared" si="3"/>
        <v/>
      </c>
      <c r="L226" s="112" t="str">
        <f>IF(OR(A226="",ISBLANK(Qualifikation!R236)),"",Qualifikation!R236)</f>
        <v/>
      </c>
      <c r="M226" s="56" t="str">
        <f>IF(OR(A226="",ISBLANK(Qualifikation!S236)),"",Qualifikation!S236)</f>
        <v/>
      </c>
      <c r="N226" s="56" t="str">
        <f>IF(OR(A226="",ISBLANK(Qualifikation!T236)),"",IF(Qualifikation!AC236=TRUE,INDEX(coderesult,MATCH(Qualifikation!T236,libresult,0)),Qualifikation!T236))</f>
        <v/>
      </c>
      <c r="O226" s="56" t="str">
        <f>IF(OR(A226="",ISBLANK(Qualifikation!U236),Qualifikation!U236="-"),"",IF(ISNA(MATCH(Qualifikation!U236,libtwolang,0)),Qualifikation!U236,IF(Qualifikation!AC236=TRUE,INDEX(codetwolang,MATCH(Qualifikation!U236,libtwolang,0)),Qualifikation!U236)))</f>
        <v/>
      </c>
      <c r="P226" s="56" t="str">
        <f>IF(OR(A226="",ISBLANK(Qualifikation!V236)),"",Qualifikation!V236)</f>
        <v/>
      </c>
    </row>
    <row r="227" spans="1:16" x14ac:dyDescent="0.2">
      <c r="A227" s="26" t="str">
        <f>IF(Qualifikation!$A237&lt;&gt;"",IF(Qualifikation!C237&lt;&gt;"",IF(Qualifikation!C237="LOC.ID",CONCATENATE("LOC.",Qualifikation!AG$12),Qualifikation!C237),""),"")</f>
        <v/>
      </c>
      <c r="B227" s="57" t="str">
        <f>IF(A227&lt;&gt;"",Qualifikation!J237,"")</f>
        <v/>
      </c>
      <c r="C227" s="26" t="str">
        <f>IF(A227&lt;&gt;"",IF(Qualifikation!E237=TRUE,INDEX(codesex,MATCH(Qualifikation!D237,libsex,0)),Qualifikation!D237),"")</f>
        <v/>
      </c>
      <c r="D227" s="112" t="str">
        <f>IF(OR(A227="",ISBLANK(Qualifikation!F237)),"",Qualifikation!F237)</f>
        <v/>
      </c>
      <c r="E227" s="26" t="str">
        <f>IF(A227&lt;&gt;"",IF(Qualifikation!I237=TRUE,IF(INDEX(codegem,MATCH(Qualifikation!H237,libgem,0))&lt;8000,INDEX(codegem,MATCH(Qualifikation!H237,libgem,0)),""),Qualifikation!H237),"")</f>
        <v/>
      </c>
      <c r="F227" s="26" t="str">
        <f>IF(A227&lt;&gt;"",IF(Qualifikation!I237=TRUE,INDEX(codegemhist,MATCH(Qualifikation!H237,libgem,0)),""),"")</f>
        <v/>
      </c>
      <c r="G227" s="26" t="str">
        <f>IF(A227&lt;&gt;"",IF(Qualifikation!I237=TRUE,IF(INDEX(codegem,MATCH(Qualifikation!H237,libgem,0))&gt;=8000,INDEX(codegem,MATCH(Qualifikation!H237,libgem,0)),""),Qualifikation!H237),"")</f>
        <v/>
      </c>
      <c r="H227" s="26" t="str">
        <f>IF(A227&lt;&gt;"",IF(Qualifikation!Y237=TRUE,INDEX(libcatidinst,MATCH(Qualifikation!P237,libinst,0)),""),"")</f>
        <v/>
      </c>
      <c r="I227" s="26" t="str">
        <f>IF(OR(A227="",ISBLANK(Qualifikation!P237)),"",IF(Qualifikation!Y237=TRUE,INDEX(codeinst,MATCH(Qualifikation!P237,libinst,0)),Qualifikation!P237))</f>
        <v/>
      </c>
      <c r="J227" s="26" t="str">
        <f>IF(OR(A227="",ISBLANK(Qualifikation!Q237)),"",IF(Qualifikation!Z237=TRUE,INDEX(codetform,MATCH(Qualifikation!Q237,libtform,0)),Qualifikation!Q237))</f>
        <v/>
      </c>
      <c r="K227" s="26" t="str">
        <f t="shared" si="3"/>
        <v/>
      </c>
      <c r="L227" s="112" t="str">
        <f>IF(OR(A227="",ISBLANK(Qualifikation!R237)),"",Qualifikation!R237)</f>
        <v/>
      </c>
      <c r="M227" s="56" t="str">
        <f>IF(OR(A227="",ISBLANK(Qualifikation!S237)),"",Qualifikation!S237)</f>
        <v/>
      </c>
      <c r="N227" s="56" t="str">
        <f>IF(OR(A227="",ISBLANK(Qualifikation!T237)),"",IF(Qualifikation!AC237=TRUE,INDEX(coderesult,MATCH(Qualifikation!T237,libresult,0)),Qualifikation!T237))</f>
        <v/>
      </c>
      <c r="O227" s="56" t="str">
        <f>IF(OR(A227="",ISBLANK(Qualifikation!U237),Qualifikation!U237="-"),"",IF(ISNA(MATCH(Qualifikation!U237,libtwolang,0)),Qualifikation!U237,IF(Qualifikation!AC237=TRUE,INDEX(codetwolang,MATCH(Qualifikation!U237,libtwolang,0)),Qualifikation!U237)))</f>
        <v/>
      </c>
      <c r="P227" s="56" t="str">
        <f>IF(OR(A227="",ISBLANK(Qualifikation!V237)),"",Qualifikation!V237)</f>
        <v/>
      </c>
    </row>
    <row r="228" spans="1:16" x14ac:dyDescent="0.2">
      <c r="A228" s="26" t="str">
        <f>IF(Qualifikation!$A238&lt;&gt;"",IF(Qualifikation!C238&lt;&gt;"",IF(Qualifikation!C238="LOC.ID",CONCATENATE("LOC.",Qualifikation!AG$12),Qualifikation!C238),""),"")</f>
        <v/>
      </c>
      <c r="B228" s="57" t="str">
        <f>IF(A228&lt;&gt;"",Qualifikation!J238,"")</f>
        <v/>
      </c>
      <c r="C228" s="26" t="str">
        <f>IF(A228&lt;&gt;"",IF(Qualifikation!E238=TRUE,INDEX(codesex,MATCH(Qualifikation!D238,libsex,0)),Qualifikation!D238),"")</f>
        <v/>
      </c>
      <c r="D228" s="112" t="str">
        <f>IF(OR(A228="",ISBLANK(Qualifikation!F238)),"",Qualifikation!F238)</f>
        <v/>
      </c>
      <c r="E228" s="26" t="str">
        <f>IF(A228&lt;&gt;"",IF(Qualifikation!I238=TRUE,IF(INDEX(codegem,MATCH(Qualifikation!H238,libgem,0))&lt;8000,INDEX(codegem,MATCH(Qualifikation!H238,libgem,0)),""),Qualifikation!H238),"")</f>
        <v/>
      </c>
      <c r="F228" s="26" t="str">
        <f>IF(A228&lt;&gt;"",IF(Qualifikation!I238=TRUE,INDEX(codegemhist,MATCH(Qualifikation!H238,libgem,0)),""),"")</f>
        <v/>
      </c>
      <c r="G228" s="26" t="str">
        <f>IF(A228&lt;&gt;"",IF(Qualifikation!I238=TRUE,IF(INDEX(codegem,MATCH(Qualifikation!H238,libgem,0))&gt;=8000,INDEX(codegem,MATCH(Qualifikation!H238,libgem,0)),""),Qualifikation!H238),"")</f>
        <v/>
      </c>
      <c r="H228" s="26" t="str">
        <f>IF(A228&lt;&gt;"",IF(Qualifikation!Y238=TRUE,INDEX(libcatidinst,MATCH(Qualifikation!P238,libinst,0)),""),"")</f>
        <v/>
      </c>
      <c r="I228" s="26" t="str">
        <f>IF(OR(A228="",ISBLANK(Qualifikation!P238)),"",IF(Qualifikation!Y238=TRUE,INDEX(codeinst,MATCH(Qualifikation!P238,libinst,0)),Qualifikation!P238))</f>
        <v/>
      </c>
      <c r="J228" s="26" t="str">
        <f>IF(OR(A228="",ISBLANK(Qualifikation!Q238)),"",IF(Qualifikation!Z238=TRUE,INDEX(codetform,MATCH(Qualifikation!Q238,libtform,0)),Qualifikation!Q238))</f>
        <v/>
      </c>
      <c r="K228" s="26" t="str">
        <f t="shared" si="3"/>
        <v/>
      </c>
      <c r="L228" s="112" t="str">
        <f>IF(OR(A228="",ISBLANK(Qualifikation!R238)),"",Qualifikation!R238)</f>
        <v/>
      </c>
      <c r="M228" s="56" t="str">
        <f>IF(OR(A228="",ISBLANK(Qualifikation!S238)),"",Qualifikation!S238)</f>
        <v/>
      </c>
      <c r="N228" s="56" t="str">
        <f>IF(OR(A228="",ISBLANK(Qualifikation!T238)),"",IF(Qualifikation!AC238=TRUE,INDEX(coderesult,MATCH(Qualifikation!T238,libresult,0)),Qualifikation!T238))</f>
        <v/>
      </c>
      <c r="O228" s="56" t="str">
        <f>IF(OR(A228="",ISBLANK(Qualifikation!U238),Qualifikation!U238="-"),"",IF(ISNA(MATCH(Qualifikation!U238,libtwolang,0)),Qualifikation!U238,IF(Qualifikation!AC238=TRUE,INDEX(codetwolang,MATCH(Qualifikation!U238,libtwolang,0)),Qualifikation!U238)))</f>
        <v/>
      </c>
      <c r="P228" s="56" t="str">
        <f>IF(OR(A228="",ISBLANK(Qualifikation!V238)),"",Qualifikation!V238)</f>
        <v/>
      </c>
    </row>
    <row r="229" spans="1:16" x14ac:dyDescent="0.2">
      <c r="A229" s="26" t="str">
        <f>IF(Qualifikation!$A239&lt;&gt;"",IF(Qualifikation!C239&lt;&gt;"",IF(Qualifikation!C239="LOC.ID",CONCATENATE("LOC.",Qualifikation!AG$12),Qualifikation!C239),""),"")</f>
        <v/>
      </c>
      <c r="B229" s="57" t="str">
        <f>IF(A229&lt;&gt;"",Qualifikation!J239,"")</f>
        <v/>
      </c>
      <c r="C229" s="26" t="str">
        <f>IF(A229&lt;&gt;"",IF(Qualifikation!E239=TRUE,INDEX(codesex,MATCH(Qualifikation!D239,libsex,0)),Qualifikation!D239),"")</f>
        <v/>
      </c>
      <c r="D229" s="112" t="str">
        <f>IF(OR(A229="",ISBLANK(Qualifikation!F239)),"",Qualifikation!F239)</f>
        <v/>
      </c>
      <c r="E229" s="26" t="str">
        <f>IF(A229&lt;&gt;"",IF(Qualifikation!I239=TRUE,IF(INDEX(codegem,MATCH(Qualifikation!H239,libgem,0))&lt;8000,INDEX(codegem,MATCH(Qualifikation!H239,libgem,0)),""),Qualifikation!H239),"")</f>
        <v/>
      </c>
      <c r="F229" s="26" t="str">
        <f>IF(A229&lt;&gt;"",IF(Qualifikation!I239=TRUE,INDEX(codegemhist,MATCH(Qualifikation!H239,libgem,0)),""),"")</f>
        <v/>
      </c>
      <c r="G229" s="26" t="str">
        <f>IF(A229&lt;&gt;"",IF(Qualifikation!I239=TRUE,IF(INDEX(codegem,MATCH(Qualifikation!H239,libgem,0))&gt;=8000,INDEX(codegem,MATCH(Qualifikation!H239,libgem,0)),""),Qualifikation!H239),"")</f>
        <v/>
      </c>
      <c r="H229" s="26" t="str">
        <f>IF(A229&lt;&gt;"",IF(Qualifikation!Y239=TRUE,INDEX(libcatidinst,MATCH(Qualifikation!P239,libinst,0)),""),"")</f>
        <v/>
      </c>
      <c r="I229" s="26" t="str">
        <f>IF(OR(A229="",ISBLANK(Qualifikation!P239)),"",IF(Qualifikation!Y239=TRUE,INDEX(codeinst,MATCH(Qualifikation!P239,libinst,0)),Qualifikation!P239))</f>
        <v/>
      </c>
      <c r="J229" s="26" t="str">
        <f>IF(OR(A229="",ISBLANK(Qualifikation!Q239)),"",IF(Qualifikation!Z239=TRUE,INDEX(codetform,MATCH(Qualifikation!Q239,libtform,0)),Qualifikation!Q239))</f>
        <v/>
      </c>
      <c r="K229" s="26" t="str">
        <f t="shared" si="3"/>
        <v/>
      </c>
      <c r="L229" s="112" t="str">
        <f>IF(OR(A229="",ISBLANK(Qualifikation!R239)),"",Qualifikation!R239)</f>
        <v/>
      </c>
      <c r="M229" s="56" t="str">
        <f>IF(OR(A229="",ISBLANK(Qualifikation!S239)),"",Qualifikation!S239)</f>
        <v/>
      </c>
      <c r="N229" s="56" t="str">
        <f>IF(OR(A229="",ISBLANK(Qualifikation!T239)),"",IF(Qualifikation!AC239=TRUE,INDEX(coderesult,MATCH(Qualifikation!T239,libresult,0)),Qualifikation!T239))</f>
        <v/>
      </c>
      <c r="O229" s="56" t="str">
        <f>IF(OR(A229="",ISBLANK(Qualifikation!U239),Qualifikation!U239="-"),"",IF(ISNA(MATCH(Qualifikation!U239,libtwolang,0)),Qualifikation!U239,IF(Qualifikation!AC239=TRUE,INDEX(codetwolang,MATCH(Qualifikation!U239,libtwolang,0)),Qualifikation!U239)))</f>
        <v/>
      </c>
      <c r="P229" s="56" t="str">
        <f>IF(OR(A229="",ISBLANK(Qualifikation!V239)),"",Qualifikation!V239)</f>
        <v/>
      </c>
    </row>
    <row r="230" spans="1:16" x14ac:dyDescent="0.2">
      <c r="A230" s="26" t="str">
        <f>IF(Qualifikation!$A240&lt;&gt;"",IF(Qualifikation!C240&lt;&gt;"",IF(Qualifikation!C240="LOC.ID",CONCATENATE("LOC.",Qualifikation!AG$12),Qualifikation!C240),""),"")</f>
        <v/>
      </c>
      <c r="B230" s="57" t="str">
        <f>IF(A230&lt;&gt;"",Qualifikation!J240,"")</f>
        <v/>
      </c>
      <c r="C230" s="26" t="str">
        <f>IF(A230&lt;&gt;"",IF(Qualifikation!E240=TRUE,INDEX(codesex,MATCH(Qualifikation!D240,libsex,0)),Qualifikation!D240),"")</f>
        <v/>
      </c>
      <c r="D230" s="112" t="str">
        <f>IF(OR(A230="",ISBLANK(Qualifikation!F240)),"",Qualifikation!F240)</f>
        <v/>
      </c>
      <c r="E230" s="26" t="str">
        <f>IF(A230&lt;&gt;"",IF(Qualifikation!I240=TRUE,IF(INDEX(codegem,MATCH(Qualifikation!H240,libgem,0))&lt;8000,INDEX(codegem,MATCH(Qualifikation!H240,libgem,0)),""),Qualifikation!H240),"")</f>
        <v/>
      </c>
      <c r="F230" s="26" t="str">
        <f>IF(A230&lt;&gt;"",IF(Qualifikation!I240=TRUE,INDEX(codegemhist,MATCH(Qualifikation!H240,libgem,0)),""),"")</f>
        <v/>
      </c>
      <c r="G230" s="26" t="str">
        <f>IF(A230&lt;&gt;"",IF(Qualifikation!I240=TRUE,IF(INDEX(codegem,MATCH(Qualifikation!H240,libgem,0))&gt;=8000,INDEX(codegem,MATCH(Qualifikation!H240,libgem,0)),""),Qualifikation!H240),"")</f>
        <v/>
      </c>
      <c r="H230" s="26" t="str">
        <f>IF(A230&lt;&gt;"",IF(Qualifikation!Y240=TRUE,INDEX(libcatidinst,MATCH(Qualifikation!P240,libinst,0)),""),"")</f>
        <v/>
      </c>
      <c r="I230" s="26" t="str">
        <f>IF(OR(A230="",ISBLANK(Qualifikation!P240)),"",IF(Qualifikation!Y240=TRUE,INDEX(codeinst,MATCH(Qualifikation!P240,libinst,0)),Qualifikation!P240))</f>
        <v/>
      </c>
      <c r="J230" s="26" t="str">
        <f>IF(OR(A230="",ISBLANK(Qualifikation!Q240)),"",IF(Qualifikation!Z240=TRUE,INDEX(codetform,MATCH(Qualifikation!Q240,libtform,0)),Qualifikation!Q240))</f>
        <v/>
      </c>
      <c r="K230" s="26" t="str">
        <f t="shared" si="3"/>
        <v/>
      </c>
      <c r="L230" s="112" t="str">
        <f>IF(OR(A230="",ISBLANK(Qualifikation!R240)),"",Qualifikation!R240)</f>
        <v/>
      </c>
      <c r="M230" s="56" t="str">
        <f>IF(OR(A230="",ISBLANK(Qualifikation!S240)),"",Qualifikation!S240)</f>
        <v/>
      </c>
      <c r="N230" s="56" t="str">
        <f>IF(OR(A230="",ISBLANK(Qualifikation!T240)),"",IF(Qualifikation!AC240=TRUE,INDEX(coderesult,MATCH(Qualifikation!T240,libresult,0)),Qualifikation!T240))</f>
        <v/>
      </c>
      <c r="O230" s="56" t="str">
        <f>IF(OR(A230="",ISBLANK(Qualifikation!U240),Qualifikation!U240="-"),"",IF(ISNA(MATCH(Qualifikation!U240,libtwolang,0)),Qualifikation!U240,IF(Qualifikation!AC240=TRUE,INDEX(codetwolang,MATCH(Qualifikation!U240,libtwolang,0)),Qualifikation!U240)))</f>
        <v/>
      </c>
      <c r="P230" s="56" t="str">
        <f>IF(OR(A230="",ISBLANK(Qualifikation!V240)),"",Qualifikation!V240)</f>
        <v/>
      </c>
    </row>
    <row r="231" spans="1:16" x14ac:dyDescent="0.2">
      <c r="A231" s="26" t="str">
        <f>IF(Qualifikation!$A241&lt;&gt;"",IF(Qualifikation!C241&lt;&gt;"",IF(Qualifikation!C241="LOC.ID",CONCATENATE("LOC.",Qualifikation!AG$12),Qualifikation!C241),""),"")</f>
        <v/>
      </c>
      <c r="B231" s="57" t="str">
        <f>IF(A231&lt;&gt;"",Qualifikation!J241,"")</f>
        <v/>
      </c>
      <c r="C231" s="26" t="str">
        <f>IF(A231&lt;&gt;"",IF(Qualifikation!E241=TRUE,INDEX(codesex,MATCH(Qualifikation!D241,libsex,0)),Qualifikation!D241),"")</f>
        <v/>
      </c>
      <c r="D231" s="112" t="str">
        <f>IF(OR(A231="",ISBLANK(Qualifikation!F241)),"",Qualifikation!F241)</f>
        <v/>
      </c>
      <c r="E231" s="26" t="str">
        <f>IF(A231&lt;&gt;"",IF(Qualifikation!I241=TRUE,IF(INDEX(codegem,MATCH(Qualifikation!H241,libgem,0))&lt;8000,INDEX(codegem,MATCH(Qualifikation!H241,libgem,0)),""),Qualifikation!H241),"")</f>
        <v/>
      </c>
      <c r="F231" s="26" t="str">
        <f>IF(A231&lt;&gt;"",IF(Qualifikation!I241=TRUE,INDEX(codegemhist,MATCH(Qualifikation!H241,libgem,0)),""),"")</f>
        <v/>
      </c>
      <c r="G231" s="26" t="str">
        <f>IF(A231&lt;&gt;"",IF(Qualifikation!I241=TRUE,IF(INDEX(codegem,MATCH(Qualifikation!H241,libgem,0))&gt;=8000,INDEX(codegem,MATCH(Qualifikation!H241,libgem,0)),""),Qualifikation!H241),"")</f>
        <v/>
      </c>
      <c r="H231" s="26" t="str">
        <f>IF(A231&lt;&gt;"",IF(Qualifikation!Y241=TRUE,INDEX(libcatidinst,MATCH(Qualifikation!P241,libinst,0)),""),"")</f>
        <v/>
      </c>
      <c r="I231" s="26" t="str">
        <f>IF(OR(A231="",ISBLANK(Qualifikation!P241)),"",IF(Qualifikation!Y241=TRUE,INDEX(codeinst,MATCH(Qualifikation!P241,libinst,0)),Qualifikation!P241))</f>
        <v/>
      </c>
      <c r="J231" s="26" t="str">
        <f>IF(OR(A231="",ISBLANK(Qualifikation!Q241)),"",IF(Qualifikation!Z241=TRUE,INDEX(codetform,MATCH(Qualifikation!Q241,libtform,0)),Qualifikation!Q241))</f>
        <v/>
      </c>
      <c r="K231" s="26" t="str">
        <f t="shared" si="3"/>
        <v/>
      </c>
      <c r="L231" s="112" t="str">
        <f>IF(OR(A231="",ISBLANK(Qualifikation!R241)),"",Qualifikation!R241)</f>
        <v/>
      </c>
      <c r="M231" s="56" t="str">
        <f>IF(OR(A231="",ISBLANK(Qualifikation!S241)),"",Qualifikation!S241)</f>
        <v/>
      </c>
      <c r="N231" s="56" t="str">
        <f>IF(OR(A231="",ISBLANK(Qualifikation!T241)),"",IF(Qualifikation!AC241=TRUE,INDEX(coderesult,MATCH(Qualifikation!T241,libresult,0)),Qualifikation!T241))</f>
        <v/>
      </c>
      <c r="O231" s="56" t="str">
        <f>IF(OR(A231="",ISBLANK(Qualifikation!U241),Qualifikation!U241="-"),"",IF(ISNA(MATCH(Qualifikation!U241,libtwolang,0)),Qualifikation!U241,IF(Qualifikation!AC241=TRUE,INDEX(codetwolang,MATCH(Qualifikation!U241,libtwolang,0)),Qualifikation!U241)))</f>
        <v/>
      </c>
      <c r="P231" s="56" t="str">
        <f>IF(OR(A231="",ISBLANK(Qualifikation!V241)),"",Qualifikation!V241)</f>
        <v/>
      </c>
    </row>
    <row r="232" spans="1:16" x14ac:dyDescent="0.2">
      <c r="A232" s="26" t="str">
        <f>IF(Qualifikation!$A242&lt;&gt;"",IF(Qualifikation!C242&lt;&gt;"",IF(Qualifikation!C242="LOC.ID",CONCATENATE("LOC.",Qualifikation!AG$12),Qualifikation!C242),""),"")</f>
        <v/>
      </c>
      <c r="B232" s="57" t="str">
        <f>IF(A232&lt;&gt;"",Qualifikation!J242,"")</f>
        <v/>
      </c>
      <c r="C232" s="26" t="str">
        <f>IF(A232&lt;&gt;"",IF(Qualifikation!E242=TRUE,INDEX(codesex,MATCH(Qualifikation!D242,libsex,0)),Qualifikation!D242),"")</f>
        <v/>
      </c>
      <c r="D232" s="112" t="str">
        <f>IF(OR(A232="",ISBLANK(Qualifikation!F242)),"",Qualifikation!F242)</f>
        <v/>
      </c>
      <c r="E232" s="26" t="str">
        <f>IF(A232&lt;&gt;"",IF(Qualifikation!I242=TRUE,IF(INDEX(codegem,MATCH(Qualifikation!H242,libgem,0))&lt;8000,INDEX(codegem,MATCH(Qualifikation!H242,libgem,0)),""),Qualifikation!H242),"")</f>
        <v/>
      </c>
      <c r="F232" s="26" t="str">
        <f>IF(A232&lt;&gt;"",IF(Qualifikation!I242=TRUE,INDEX(codegemhist,MATCH(Qualifikation!H242,libgem,0)),""),"")</f>
        <v/>
      </c>
      <c r="G232" s="26" t="str">
        <f>IF(A232&lt;&gt;"",IF(Qualifikation!I242=TRUE,IF(INDEX(codegem,MATCH(Qualifikation!H242,libgem,0))&gt;=8000,INDEX(codegem,MATCH(Qualifikation!H242,libgem,0)),""),Qualifikation!H242),"")</f>
        <v/>
      </c>
      <c r="H232" s="26" t="str">
        <f>IF(A232&lt;&gt;"",IF(Qualifikation!Y242=TRUE,INDEX(libcatidinst,MATCH(Qualifikation!P242,libinst,0)),""),"")</f>
        <v/>
      </c>
      <c r="I232" s="26" t="str">
        <f>IF(OR(A232="",ISBLANK(Qualifikation!P242)),"",IF(Qualifikation!Y242=TRUE,INDEX(codeinst,MATCH(Qualifikation!P242,libinst,0)),Qualifikation!P242))</f>
        <v/>
      </c>
      <c r="J232" s="26" t="str">
        <f>IF(OR(A232="",ISBLANK(Qualifikation!Q242)),"",IF(Qualifikation!Z242=TRUE,INDEX(codetform,MATCH(Qualifikation!Q242,libtform,0)),Qualifikation!Q242))</f>
        <v/>
      </c>
      <c r="K232" s="26" t="str">
        <f t="shared" si="3"/>
        <v/>
      </c>
      <c r="L232" s="112" t="str">
        <f>IF(OR(A232="",ISBLANK(Qualifikation!R242)),"",Qualifikation!R242)</f>
        <v/>
      </c>
      <c r="M232" s="56" t="str">
        <f>IF(OR(A232="",ISBLANK(Qualifikation!S242)),"",Qualifikation!S242)</f>
        <v/>
      </c>
      <c r="N232" s="56" t="str">
        <f>IF(OR(A232="",ISBLANK(Qualifikation!T242)),"",IF(Qualifikation!AC242=TRUE,INDEX(coderesult,MATCH(Qualifikation!T242,libresult,0)),Qualifikation!T242))</f>
        <v/>
      </c>
      <c r="O232" s="56" t="str">
        <f>IF(OR(A232="",ISBLANK(Qualifikation!U242),Qualifikation!U242="-"),"",IF(ISNA(MATCH(Qualifikation!U242,libtwolang,0)),Qualifikation!U242,IF(Qualifikation!AC242=TRUE,INDEX(codetwolang,MATCH(Qualifikation!U242,libtwolang,0)),Qualifikation!U242)))</f>
        <v/>
      </c>
      <c r="P232" s="56" t="str">
        <f>IF(OR(A232="",ISBLANK(Qualifikation!V242)),"",Qualifikation!V242)</f>
        <v/>
      </c>
    </row>
    <row r="233" spans="1:16" x14ac:dyDescent="0.2">
      <c r="A233" s="26" t="str">
        <f>IF(Qualifikation!$A243&lt;&gt;"",IF(Qualifikation!C243&lt;&gt;"",IF(Qualifikation!C243="LOC.ID",CONCATENATE("LOC.",Qualifikation!AG$12),Qualifikation!C243),""),"")</f>
        <v/>
      </c>
      <c r="B233" s="57" t="str">
        <f>IF(A233&lt;&gt;"",Qualifikation!J243,"")</f>
        <v/>
      </c>
      <c r="C233" s="26" t="str">
        <f>IF(A233&lt;&gt;"",IF(Qualifikation!E243=TRUE,INDEX(codesex,MATCH(Qualifikation!D243,libsex,0)),Qualifikation!D243),"")</f>
        <v/>
      </c>
      <c r="D233" s="112" t="str">
        <f>IF(OR(A233="",ISBLANK(Qualifikation!F243)),"",Qualifikation!F243)</f>
        <v/>
      </c>
      <c r="E233" s="26" t="str">
        <f>IF(A233&lt;&gt;"",IF(Qualifikation!I243=TRUE,IF(INDEX(codegem,MATCH(Qualifikation!H243,libgem,0))&lt;8000,INDEX(codegem,MATCH(Qualifikation!H243,libgem,0)),""),Qualifikation!H243),"")</f>
        <v/>
      </c>
      <c r="F233" s="26" t="str">
        <f>IF(A233&lt;&gt;"",IF(Qualifikation!I243=TRUE,INDEX(codegemhist,MATCH(Qualifikation!H243,libgem,0)),""),"")</f>
        <v/>
      </c>
      <c r="G233" s="26" t="str">
        <f>IF(A233&lt;&gt;"",IF(Qualifikation!I243=TRUE,IF(INDEX(codegem,MATCH(Qualifikation!H243,libgem,0))&gt;=8000,INDEX(codegem,MATCH(Qualifikation!H243,libgem,0)),""),Qualifikation!H243),"")</f>
        <v/>
      </c>
      <c r="H233" s="26" t="str">
        <f>IF(A233&lt;&gt;"",IF(Qualifikation!Y243=TRUE,INDEX(libcatidinst,MATCH(Qualifikation!P243,libinst,0)),""),"")</f>
        <v/>
      </c>
      <c r="I233" s="26" t="str">
        <f>IF(OR(A233="",ISBLANK(Qualifikation!P243)),"",IF(Qualifikation!Y243=TRUE,INDEX(codeinst,MATCH(Qualifikation!P243,libinst,0)),Qualifikation!P243))</f>
        <v/>
      </c>
      <c r="J233" s="26" t="str">
        <f>IF(OR(A233="",ISBLANK(Qualifikation!Q243)),"",IF(Qualifikation!Z243=TRUE,INDEX(codetform,MATCH(Qualifikation!Q243,libtform,0)),Qualifikation!Q243))</f>
        <v/>
      </c>
      <c r="K233" s="26" t="str">
        <f t="shared" si="3"/>
        <v/>
      </c>
      <c r="L233" s="112" t="str">
        <f>IF(OR(A233="",ISBLANK(Qualifikation!R243)),"",Qualifikation!R243)</f>
        <v/>
      </c>
      <c r="M233" s="56" t="str">
        <f>IF(OR(A233="",ISBLANK(Qualifikation!S243)),"",Qualifikation!S243)</f>
        <v/>
      </c>
      <c r="N233" s="56" t="str">
        <f>IF(OR(A233="",ISBLANK(Qualifikation!T243)),"",IF(Qualifikation!AC243=TRUE,INDEX(coderesult,MATCH(Qualifikation!T243,libresult,0)),Qualifikation!T243))</f>
        <v/>
      </c>
      <c r="O233" s="56" t="str">
        <f>IF(OR(A233="",ISBLANK(Qualifikation!U243),Qualifikation!U243="-"),"",IF(ISNA(MATCH(Qualifikation!U243,libtwolang,0)),Qualifikation!U243,IF(Qualifikation!AC243=TRUE,INDEX(codetwolang,MATCH(Qualifikation!U243,libtwolang,0)),Qualifikation!U243)))</f>
        <v/>
      </c>
      <c r="P233" s="56" t="str">
        <f>IF(OR(A233="",ISBLANK(Qualifikation!V243)),"",Qualifikation!V243)</f>
        <v/>
      </c>
    </row>
    <row r="234" spans="1:16" x14ac:dyDescent="0.2">
      <c r="A234" s="26" t="str">
        <f>IF(Qualifikation!$A244&lt;&gt;"",IF(Qualifikation!C244&lt;&gt;"",IF(Qualifikation!C244="LOC.ID",CONCATENATE("LOC.",Qualifikation!AG$12),Qualifikation!C244),""),"")</f>
        <v/>
      </c>
      <c r="B234" s="57" t="str">
        <f>IF(A234&lt;&gt;"",Qualifikation!J244,"")</f>
        <v/>
      </c>
      <c r="C234" s="26" t="str">
        <f>IF(A234&lt;&gt;"",IF(Qualifikation!E244=TRUE,INDEX(codesex,MATCH(Qualifikation!D244,libsex,0)),Qualifikation!D244),"")</f>
        <v/>
      </c>
      <c r="D234" s="112" t="str">
        <f>IF(OR(A234="",ISBLANK(Qualifikation!F244)),"",Qualifikation!F244)</f>
        <v/>
      </c>
      <c r="E234" s="26" t="str">
        <f>IF(A234&lt;&gt;"",IF(Qualifikation!I244=TRUE,IF(INDEX(codegem,MATCH(Qualifikation!H244,libgem,0))&lt;8000,INDEX(codegem,MATCH(Qualifikation!H244,libgem,0)),""),Qualifikation!H244),"")</f>
        <v/>
      </c>
      <c r="F234" s="26" t="str">
        <f>IF(A234&lt;&gt;"",IF(Qualifikation!I244=TRUE,INDEX(codegemhist,MATCH(Qualifikation!H244,libgem,0)),""),"")</f>
        <v/>
      </c>
      <c r="G234" s="26" t="str">
        <f>IF(A234&lt;&gt;"",IF(Qualifikation!I244=TRUE,IF(INDEX(codegem,MATCH(Qualifikation!H244,libgem,0))&gt;=8000,INDEX(codegem,MATCH(Qualifikation!H244,libgem,0)),""),Qualifikation!H244),"")</f>
        <v/>
      </c>
      <c r="H234" s="26" t="str">
        <f>IF(A234&lt;&gt;"",IF(Qualifikation!Y244=TRUE,INDEX(libcatidinst,MATCH(Qualifikation!P244,libinst,0)),""),"")</f>
        <v/>
      </c>
      <c r="I234" s="26" t="str">
        <f>IF(OR(A234="",ISBLANK(Qualifikation!P244)),"",IF(Qualifikation!Y244=TRUE,INDEX(codeinst,MATCH(Qualifikation!P244,libinst,0)),Qualifikation!P244))</f>
        <v/>
      </c>
      <c r="J234" s="26" t="str">
        <f>IF(OR(A234="",ISBLANK(Qualifikation!Q244)),"",IF(Qualifikation!Z244=TRUE,INDEX(codetform,MATCH(Qualifikation!Q244,libtform,0)),Qualifikation!Q244))</f>
        <v/>
      </c>
      <c r="K234" s="26" t="str">
        <f t="shared" si="3"/>
        <v/>
      </c>
      <c r="L234" s="112" t="str">
        <f>IF(OR(A234="",ISBLANK(Qualifikation!R244)),"",Qualifikation!R244)</f>
        <v/>
      </c>
      <c r="M234" s="56" t="str">
        <f>IF(OR(A234="",ISBLANK(Qualifikation!S244)),"",Qualifikation!S244)</f>
        <v/>
      </c>
      <c r="N234" s="56" t="str">
        <f>IF(OR(A234="",ISBLANK(Qualifikation!T244)),"",IF(Qualifikation!AC244=TRUE,INDEX(coderesult,MATCH(Qualifikation!T244,libresult,0)),Qualifikation!T244))</f>
        <v/>
      </c>
      <c r="O234" s="56" t="str">
        <f>IF(OR(A234="",ISBLANK(Qualifikation!U244),Qualifikation!U244="-"),"",IF(ISNA(MATCH(Qualifikation!U244,libtwolang,0)),Qualifikation!U244,IF(Qualifikation!AC244=TRUE,INDEX(codetwolang,MATCH(Qualifikation!U244,libtwolang,0)),Qualifikation!U244)))</f>
        <v/>
      </c>
      <c r="P234" s="56" t="str">
        <f>IF(OR(A234="",ISBLANK(Qualifikation!V244)),"",Qualifikation!V244)</f>
        <v/>
      </c>
    </row>
    <row r="235" spans="1:16" x14ac:dyDescent="0.2">
      <c r="A235" s="26" t="str">
        <f>IF(Qualifikation!$A245&lt;&gt;"",IF(Qualifikation!C245&lt;&gt;"",IF(Qualifikation!C245="LOC.ID",CONCATENATE("LOC.",Qualifikation!AG$12),Qualifikation!C245),""),"")</f>
        <v/>
      </c>
      <c r="B235" s="57" t="str">
        <f>IF(A235&lt;&gt;"",Qualifikation!J245,"")</f>
        <v/>
      </c>
      <c r="C235" s="26" t="str">
        <f>IF(A235&lt;&gt;"",IF(Qualifikation!E245=TRUE,INDEX(codesex,MATCH(Qualifikation!D245,libsex,0)),Qualifikation!D245),"")</f>
        <v/>
      </c>
      <c r="D235" s="112" t="str">
        <f>IF(OR(A235="",ISBLANK(Qualifikation!F245)),"",Qualifikation!F245)</f>
        <v/>
      </c>
      <c r="E235" s="26" t="str">
        <f>IF(A235&lt;&gt;"",IF(Qualifikation!I245=TRUE,IF(INDEX(codegem,MATCH(Qualifikation!H245,libgem,0))&lt;8000,INDEX(codegem,MATCH(Qualifikation!H245,libgem,0)),""),Qualifikation!H245),"")</f>
        <v/>
      </c>
      <c r="F235" s="26" t="str">
        <f>IF(A235&lt;&gt;"",IF(Qualifikation!I245=TRUE,INDEX(codegemhist,MATCH(Qualifikation!H245,libgem,0)),""),"")</f>
        <v/>
      </c>
      <c r="G235" s="26" t="str">
        <f>IF(A235&lt;&gt;"",IF(Qualifikation!I245=TRUE,IF(INDEX(codegem,MATCH(Qualifikation!H245,libgem,0))&gt;=8000,INDEX(codegem,MATCH(Qualifikation!H245,libgem,0)),""),Qualifikation!H245),"")</f>
        <v/>
      </c>
      <c r="H235" s="26" t="str">
        <f>IF(A235&lt;&gt;"",IF(Qualifikation!Y245=TRUE,INDEX(libcatidinst,MATCH(Qualifikation!P245,libinst,0)),""),"")</f>
        <v/>
      </c>
      <c r="I235" s="26" t="str">
        <f>IF(OR(A235="",ISBLANK(Qualifikation!P245)),"",IF(Qualifikation!Y245=TRUE,INDEX(codeinst,MATCH(Qualifikation!P245,libinst,0)),Qualifikation!P245))</f>
        <v/>
      </c>
      <c r="J235" s="26" t="str">
        <f>IF(OR(A235="",ISBLANK(Qualifikation!Q245)),"",IF(Qualifikation!Z245=TRUE,INDEX(codetform,MATCH(Qualifikation!Q245,libtform,0)),Qualifikation!Q245))</f>
        <v/>
      </c>
      <c r="K235" s="26" t="str">
        <f t="shared" si="3"/>
        <v/>
      </c>
      <c r="L235" s="112" t="str">
        <f>IF(OR(A235="",ISBLANK(Qualifikation!R245)),"",Qualifikation!R245)</f>
        <v/>
      </c>
      <c r="M235" s="56" t="str">
        <f>IF(OR(A235="",ISBLANK(Qualifikation!S245)),"",Qualifikation!S245)</f>
        <v/>
      </c>
      <c r="N235" s="56" t="str">
        <f>IF(OR(A235="",ISBLANK(Qualifikation!T245)),"",IF(Qualifikation!AC245=TRUE,INDEX(coderesult,MATCH(Qualifikation!T245,libresult,0)),Qualifikation!T245))</f>
        <v/>
      </c>
      <c r="O235" s="56" t="str">
        <f>IF(OR(A235="",ISBLANK(Qualifikation!U245),Qualifikation!U245="-"),"",IF(ISNA(MATCH(Qualifikation!U245,libtwolang,0)),Qualifikation!U245,IF(Qualifikation!AC245=TRUE,INDEX(codetwolang,MATCH(Qualifikation!U245,libtwolang,0)),Qualifikation!U245)))</f>
        <v/>
      </c>
      <c r="P235" s="56" t="str">
        <f>IF(OR(A235="",ISBLANK(Qualifikation!V245)),"",Qualifikation!V245)</f>
        <v/>
      </c>
    </row>
    <row r="236" spans="1:16" x14ac:dyDescent="0.2">
      <c r="A236" s="26" t="str">
        <f>IF(Qualifikation!$A246&lt;&gt;"",IF(Qualifikation!C246&lt;&gt;"",IF(Qualifikation!C246="LOC.ID",CONCATENATE("LOC.",Qualifikation!AG$12),Qualifikation!C246),""),"")</f>
        <v/>
      </c>
      <c r="B236" s="57" t="str">
        <f>IF(A236&lt;&gt;"",Qualifikation!J246,"")</f>
        <v/>
      </c>
      <c r="C236" s="26" t="str">
        <f>IF(A236&lt;&gt;"",IF(Qualifikation!E246=TRUE,INDEX(codesex,MATCH(Qualifikation!D246,libsex,0)),Qualifikation!D246),"")</f>
        <v/>
      </c>
      <c r="D236" s="112" t="str">
        <f>IF(OR(A236="",ISBLANK(Qualifikation!F246)),"",Qualifikation!F246)</f>
        <v/>
      </c>
      <c r="E236" s="26" t="str">
        <f>IF(A236&lt;&gt;"",IF(Qualifikation!I246=TRUE,IF(INDEX(codegem,MATCH(Qualifikation!H246,libgem,0))&lt;8000,INDEX(codegem,MATCH(Qualifikation!H246,libgem,0)),""),Qualifikation!H246),"")</f>
        <v/>
      </c>
      <c r="F236" s="26" t="str">
        <f>IF(A236&lt;&gt;"",IF(Qualifikation!I246=TRUE,INDEX(codegemhist,MATCH(Qualifikation!H246,libgem,0)),""),"")</f>
        <v/>
      </c>
      <c r="G236" s="26" t="str">
        <f>IF(A236&lt;&gt;"",IF(Qualifikation!I246=TRUE,IF(INDEX(codegem,MATCH(Qualifikation!H246,libgem,0))&gt;=8000,INDEX(codegem,MATCH(Qualifikation!H246,libgem,0)),""),Qualifikation!H246),"")</f>
        <v/>
      </c>
      <c r="H236" s="26" t="str">
        <f>IF(A236&lt;&gt;"",IF(Qualifikation!Y246=TRUE,INDEX(libcatidinst,MATCH(Qualifikation!P246,libinst,0)),""),"")</f>
        <v/>
      </c>
      <c r="I236" s="26" t="str">
        <f>IF(OR(A236="",ISBLANK(Qualifikation!P246)),"",IF(Qualifikation!Y246=TRUE,INDEX(codeinst,MATCH(Qualifikation!P246,libinst,0)),Qualifikation!P246))</f>
        <v/>
      </c>
      <c r="J236" s="26" t="str">
        <f>IF(OR(A236="",ISBLANK(Qualifikation!Q246)),"",IF(Qualifikation!Z246=TRUE,INDEX(codetform,MATCH(Qualifikation!Q246,libtform,0)),Qualifikation!Q246))</f>
        <v/>
      </c>
      <c r="K236" s="26" t="str">
        <f t="shared" si="3"/>
        <v/>
      </c>
      <c r="L236" s="112" t="str">
        <f>IF(OR(A236="",ISBLANK(Qualifikation!R246)),"",Qualifikation!R246)</f>
        <v/>
      </c>
      <c r="M236" s="56" t="str">
        <f>IF(OR(A236="",ISBLANK(Qualifikation!S246)),"",Qualifikation!S246)</f>
        <v/>
      </c>
      <c r="N236" s="56" t="str">
        <f>IF(OR(A236="",ISBLANK(Qualifikation!T246)),"",IF(Qualifikation!AC246=TRUE,INDEX(coderesult,MATCH(Qualifikation!T246,libresult,0)),Qualifikation!T246))</f>
        <v/>
      </c>
      <c r="O236" s="56" t="str">
        <f>IF(OR(A236="",ISBLANK(Qualifikation!U246),Qualifikation!U246="-"),"",IF(ISNA(MATCH(Qualifikation!U246,libtwolang,0)),Qualifikation!U246,IF(Qualifikation!AC246=TRUE,INDEX(codetwolang,MATCH(Qualifikation!U246,libtwolang,0)),Qualifikation!U246)))</f>
        <v/>
      </c>
      <c r="P236" s="56" t="str">
        <f>IF(OR(A236="",ISBLANK(Qualifikation!V246)),"",Qualifikation!V246)</f>
        <v/>
      </c>
    </row>
    <row r="237" spans="1:16" x14ac:dyDescent="0.2">
      <c r="A237" s="26" t="str">
        <f>IF(Qualifikation!$A247&lt;&gt;"",IF(Qualifikation!C247&lt;&gt;"",IF(Qualifikation!C247="LOC.ID",CONCATENATE("LOC.",Qualifikation!AG$12),Qualifikation!C247),""),"")</f>
        <v/>
      </c>
      <c r="B237" s="57" t="str">
        <f>IF(A237&lt;&gt;"",Qualifikation!J247,"")</f>
        <v/>
      </c>
      <c r="C237" s="26" t="str">
        <f>IF(A237&lt;&gt;"",IF(Qualifikation!E247=TRUE,INDEX(codesex,MATCH(Qualifikation!D247,libsex,0)),Qualifikation!D247),"")</f>
        <v/>
      </c>
      <c r="D237" s="112" t="str">
        <f>IF(OR(A237="",ISBLANK(Qualifikation!F247)),"",Qualifikation!F247)</f>
        <v/>
      </c>
      <c r="E237" s="26" t="str">
        <f>IF(A237&lt;&gt;"",IF(Qualifikation!I247=TRUE,IF(INDEX(codegem,MATCH(Qualifikation!H247,libgem,0))&lt;8000,INDEX(codegem,MATCH(Qualifikation!H247,libgem,0)),""),Qualifikation!H247),"")</f>
        <v/>
      </c>
      <c r="F237" s="26" t="str">
        <f>IF(A237&lt;&gt;"",IF(Qualifikation!I247=TRUE,INDEX(codegemhist,MATCH(Qualifikation!H247,libgem,0)),""),"")</f>
        <v/>
      </c>
      <c r="G237" s="26" t="str">
        <f>IF(A237&lt;&gt;"",IF(Qualifikation!I247=TRUE,IF(INDEX(codegem,MATCH(Qualifikation!H247,libgem,0))&gt;=8000,INDEX(codegem,MATCH(Qualifikation!H247,libgem,0)),""),Qualifikation!H247),"")</f>
        <v/>
      </c>
      <c r="H237" s="26" t="str">
        <f>IF(A237&lt;&gt;"",IF(Qualifikation!Y247=TRUE,INDEX(libcatidinst,MATCH(Qualifikation!P247,libinst,0)),""),"")</f>
        <v/>
      </c>
      <c r="I237" s="26" t="str">
        <f>IF(OR(A237="",ISBLANK(Qualifikation!P247)),"",IF(Qualifikation!Y247=TRUE,INDEX(codeinst,MATCH(Qualifikation!P247,libinst,0)),Qualifikation!P247))</f>
        <v/>
      </c>
      <c r="J237" s="26" t="str">
        <f>IF(OR(A237="",ISBLANK(Qualifikation!Q247)),"",IF(Qualifikation!Z247=TRUE,INDEX(codetform,MATCH(Qualifikation!Q247,libtform,0)),Qualifikation!Q247))</f>
        <v/>
      </c>
      <c r="K237" s="26" t="str">
        <f t="shared" si="3"/>
        <v/>
      </c>
      <c r="L237" s="112" t="str">
        <f>IF(OR(A237="",ISBLANK(Qualifikation!R247)),"",Qualifikation!R247)</f>
        <v/>
      </c>
      <c r="M237" s="56" t="str">
        <f>IF(OR(A237="",ISBLANK(Qualifikation!S247)),"",Qualifikation!S247)</f>
        <v/>
      </c>
      <c r="N237" s="56" t="str">
        <f>IF(OR(A237="",ISBLANK(Qualifikation!T247)),"",IF(Qualifikation!AC247=TRUE,INDEX(coderesult,MATCH(Qualifikation!T247,libresult,0)),Qualifikation!T247))</f>
        <v/>
      </c>
      <c r="O237" s="56" t="str">
        <f>IF(OR(A237="",ISBLANK(Qualifikation!U247),Qualifikation!U247="-"),"",IF(ISNA(MATCH(Qualifikation!U247,libtwolang,0)),Qualifikation!U247,IF(Qualifikation!AC247=TRUE,INDEX(codetwolang,MATCH(Qualifikation!U247,libtwolang,0)),Qualifikation!U247)))</f>
        <v/>
      </c>
      <c r="P237" s="56" t="str">
        <f>IF(OR(A237="",ISBLANK(Qualifikation!V247)),"",Qualifikation!V247)</f>
        <v/>
      </c>
    </row>
    <row r="238" spans="1:16" x14ac:dyDescent="0.2">
      <c r="A238" s="26" t="str">
        <f>IF(Qualifikation!$A248&lt;&gt;"",IF(Qualifikation!C248&lt;&gt;"",IF(Qualifikation!C248="LOC.ID",CONCATENATE("LOC.",Qualifikation!AG$12),Qualifikation!C248),""),"")</f>
        <v/>
      </c>
      <c r="B238" s="57" t="str">
        <f>IF(A238&lt;&gt;"",Qualifikation!J248,"")</f>
        <v/>
      </c>
      <c r="C238" s="26" t="str">
        <f>IF(A238&lt;&gt;"",IF(Qualifikation!E248=TRUE,INDEX(codesex,MATCH(Qualifikation!D248,libsex,0)),Qualifikation!D248),"")</f>
        <v/>
      </c>
      <c r="D238" s="112" t="str">
        <f>IF(OR(A238="",ISBLANK(Qualifikation!F248)),"",Qualifikation!F248)</f>
        <v/>
      </c>
      <c r="E238" s="26" t="str">
        <f>IF(A238&lt;&gt;"",IF(Qualifikation!I248=TRUE,IF(INDEX(codegem,MATCH(Qualifikation!H248,libgem,0))&lt;8000,INDEX(codegem,MATCH(Qualifikation!H248,libgem,0)),""),Qualifikation!H248),"")</f>
        <v/>
      </c>
      <c r="F238" s="26" t="str">
        <f>IF(A238&lt;&gt;"",IF(Qualifikation!I248=TRUE,INDEX(codegemhist,MATCH(Qualifikation!H248,libgem,0)),""),"")</f>
        <v/>
      </c>
      <c r="G238" s="26" t="str">
        <f>IF(A238&lt;&gt;"",IF(Qualifikation!I248=TRUE,IF(INDEX(codegem,MATCH(Qualifikation!H248,libgem,0))&gt;=8000,INDEX(codegem,MATCH(Qualifikation!H248,libgem,0)),""),Qualifikation!H248),"")</f>
        <v/>
      </c>
      <c r="H238" s="26" t="str">
        <f>IF(A238&lt;&gt;"",IF(Qualifikation!Y248=TRUE,INDEX(libcatidinst,MATCH(Qualifikation!P248,libinst,0)),""),"")</f>
        <v/>
      </c>
      <c r="I238" s="26" t="str">
        <f>IF(OR(A238="",ISBLANK(Qualifikation!P248)),"",IF(Qualifikation!Y248=TRUE,INDEX(codeinst,MATCH(Qualifikation!P248,libinst,0)),Qualifikation!P248))</f>
        <v/>
      </c>
      <c r="J238" s="26" t="str">
        <f>IF(OR(A238="",ISBLANK(Qualifikation!Q248)),"",IF(Qualifikation!Z248=TRUE,INDEX(codetform,MATCH(Qualifikation!Q248,libtform,0)),Qualifikation!Q248))</f>
        <v/>
      </c>
      <c r="K238" s="26" t="str">
        <f t="shared" si="3"/>
        <v/>
      </c>
      <c r="L238" s="112" t="str">
        <f>IF(OR(A238="",ISBLANK(Qualifikation!R248)),"",Qualifikation!R248)</f>
        <v/>
      </c>
      <c r="M238" s="56" t="str">
        <f>IF(OR(A238="",ISBLANK(Qualifikation!S248)),"",Qualifikation!S248)</f>
        <v/>
      </c>
      <c r="N238" s="56" t="str">
        <f>IF(OR(A238="",ISBLANK(Qualifikation!T248)),"",IF(Qualifikation!AC248=TRUE,INDEX(coderesult,MATCH(Qualifikation!T248,libresult,0)),Qualifikation!T248))</f>
        <v/>
      </c>
      <c r="O238" s="56" t="str">
        <f>IF(OR(A238="",ISBLANK(Qualifikation!U248),Qualifikation!U248="-"),"",IF(ISNA(MATCH(Qualifikation!U248,libtwolang,0)),Qualifikation!U248,IF(Qualifikation!AC248=TRUE,INDEX(codetwolang,MATCH(Qualifikation!U248,libtwolang,0)),Qualifikation!U248)))</f>
        <v/>
      </c>
      <c r="P238" s="56" t="str">
        <f>IF(OR(A238="",ISBLANK(Qualifikation!V248)),"",Qualifikation!V248)</f>
        <v/>
      </c>
    </row>
    <row r="239" spans="1:16" x14ac:dyDescent="0.2">
      <c r="A239" s="26" t="str">
        <f>IF(Qualifikation!$A249&lt;&gt;"",IF(Qualifikation!C249&lt;&gt;"",IF(Qualifikation!C249="LOC.ID",CONCATENATE("LOC.",Qualifikation!AG$12),Qualifikation!C249),""),"")</f>
        <v/>
      </c>
      <c r="B239" s="57" t="str">
        <f>IF(A239&lt;&gt;"",Qualifikation!J249,"")</f>
        <v/>
      </c>
      <c r="C239" s="26" t="str">
        <f>IF(A239&lt;&gt;"",IF(Qualifikation!E249=TRUE,INDEX(codesex,MATCH(Qualifikation!D249,libsex,0)),Qualifikation!D249),"")</f>
        <v/>
      </c>
      <c r="D239" s="112" t="str">
        <f>IF(OR(A239="",ISBLANK(Qualifikation!F249)),"",Qualifikation!F249)</f>
        <v/>
      </c>
      <c r="E239" s="26" t="str">
        <f>IF(A239&lt;&gt;"",IF(Qualifikation!I249=TRUE,IF(INDEX(codegem,MATCH(Qualifikation!H249,libgem,0))&lt;8000,INDEX(codegem,MATCH(Qualifikation!H249,libgem,0)),""),Qualifikation!H249),"")</f>
        <v/>
      </c>
      <c r="F239" s="26" t="str">
        <f>IF(A239&lt;&gt;"",IF(Qualifikation!I249=TRUE,INDEX(codegemhist,MATCH(Qualifikation!H249,libgem,0)),""),"")</f>
        <v/>
      </c>
      <c r="G239" s="26" t="str">
        <f>IF(A239&lt;&gt;"",IF(Qualifikation!I249=TRUE,IF(INDEX(codegem,MATCH(Qualifikation!H249,libgem,0))&gt;=8000,INDEX(codegem,MATCH(Qualifikation!H249,libgem,0)),""),Qualifikation!H249),"")</f>
        <v/>
      </c>
      <c r="H239" s="26" t="str">
        <f>IF(A239&lt;&gt;"",IF(Qualifikation!Y249=TRUE,INDEX(libcatidinst,MATCH(Qualifikation!P249,libinst,0)),""),"")</f>
        <v/>
      </c>
      <c r="I239" s="26" t="str">
        <f>IF(OR(A239="",ISBLANK(Qualifikation!P249)),"",IF(Qualifikation!Y249=TRUE,INDEX(codeinst,MATCH(Qualifikation!P249,libinst,0)),Qualifikation!P249))</f>
        <v/>
      </c>
      <c r="J239" s="26" t="str">
        <f>IF(OR(A239="",ISBLANK(Qualifikation!Q249)),"",IF(Qualifikation!Z249=TRUE,INDEX(codetform,MATCH(Qualifikation!Q249,libtform,0)),Qualifikation!Q249))</f>
        <v/>
      </c>
      <c r="K239" s="26" t="str">
        <f t="shared" si="3"/>
        <v/>
      </c>
      <c r="L239" s="112" t="str">
        <f>IF(OR(A239="",ISBLANK(Qualifikation!R249)),"",Qualifikation!R249)</f>
        <v/>
      </c>
      <c r="M239" s="56" t="str">
        <f>IF(OR(A239="",ISBLANK(Qualifikation!S249)),"",Qualifikation!S249)</f>
        <v/>
      </c>
      <c r="N239" s="56" t="str">
        <f>IF(OR(A239="",ISBLANK(Qualifikation!T249)),"",IF(Qualifikation!AC249=TRUE,INDEX(coderesult,MATCH(Qualifikation!T249,libresult,0)),Qualifikation!T249))</f>
        <v/>
      </c>
      <c r="O239" s="56" t="str">
        <f>IF(OR(A239="",ISBLANK(Qualifikation!U249),Qualifikation!U249="-"),"",IF(ISNA(MATCH(Qualifikation!U249,libtwolang,0)),Qualifikation!U249,IF(Qualifikation!AC249=TRUE,INDEX(codetwolang,MATCH(Qualifikation!U249,libtwolang,0)),Qualifikation!U249)))</f>
        <v/>
      </c>
      <c r="P239" s="56" t="str">
        <f>IF(OR(A239="",ISBLANK(Qualifikation!V249)),"",Qualifikation!V249)</f>
        <v/>
      </c>
    </row>
    <row r="240" spans="1:16" x14ac:dyDescent="0.2">
      <c r="A240" s="26" t="str">
        <f>IF(Qualifikation!$A250&lt;&gt;"",IF(Qualifikation!C250&lt;&gt;"",IF(Qualifikation!C250="LOC.ID",CONCATENATE("LOC.",Qualifikation!AG$12),Qualifikation!C250),""),"")</f>
        <v/>
      </c>
      <c r="B240" s="57" t="str">
        <f>IF(A240&lt;&gt;"",Qualifikation!J250,"")</f>
        <v/>
      </c>
      <c r="C240" s="26" t="str">
        <f>IF(A240&lt;&gt;"",IF(Qualifikation!E250=TRUE,INDEX(codesex,MATCH(Qualifikation!D250,libsex,0)),Qualifikation!D250),"")</f>
        <v/>
      </c>
      <c r="D240" s="112" t="str">
        <f>IF(OR(A240="",ISBLANK(Qualifikation!F250)),"",Qualifikation!F250)</f>
        <v/>
      </c>
      <c r="E240" s="26" t="str">
        <f>IF(A240&lt;&gt;"",IF(Qualifikation!I250=TRUE,IF(INDEX(codegem,MATCH(Qualifikation!H250,libgem,0))&lt;8000,INDEX(codegem,MATCH(Qualifikation!H250,libgem,0)),""),Qualifikation!H250),"")</f>
        <v/>
      </c>
      <c r="F240" s="26" t="str">
        <f>IF(A240&lt;&gt;"",IF(Qualifikation!I250=TRUE,INDEX(codegemhist,MATCH(Qualifikation!H250,libgem,0)),""),"")</f>
        <v/>
      </c>
      <c r="G240" s="26" t="str">
        <f>IF(A240&lt;&gt;"",IF(Qualifikation!I250=TRUE,IF(INDEX(codegem,MATCH(Qualifikation!H250,libgem,0))&gt;=8000,INDEX(codegem,MATCH(Qualifikation!H250,libgem,0)),""),Qualifikation!H250),"")</f>
        <v/>
      </c>
      <c r="H240" s="26" t="str">
        <f>IF(A240&lt;&gt;"",IF(Qualifikation!Y250=TRUE,INDEX(libcatidinst,MATCH(Qualifikation!P250,libinst,0)),""),"")</f>
        <v/>
      </c>
      <c r="I240" s="26" t="str">
        <f>IF(OR(A240="",ISBLANK(Qualifikation!P250)),"",IF(Qualifikation!Y250=TRUE,INDEX(codeinst,MATCH(Qualifikation!P250,libinst,0)),Qualifikation!P250))</f>
        <v/>
      </c>
      <c r="J240" s="26" t="str">
        <f>IF(OR(A240="",ISBLANK(Qualifikation!Q250)),"",IF(Qualifikation!Z250=TRUE,INDEX(codetform,MATCH(Qualifikation!Q250,libtform,0)),Qualifikation!Q250))</f>
        <v/>
      </c>
      <c r="K240" s="26" t="str">
        <f t="shared" si="3"/>
        <v/>
      </c>
      <c r="L240" s="112" t="str">
        <f>IF(OR(A240="",ISBLANK(Qualifikation!R250)),"",Qualifikation!R250)</f>
        <v/>
      </c>
      <c r="M240" s="56" t="str">
        <f>IF(OR(A240="",ISBLANK(Qualifikation!S250)),"",Qualifikation!S250)</f>
        <v/>
      </c>
      <c r="N240" s="56" t="str">
        <f>IF(OR(A240="",ISBLANK(Qualifikation!T250)),"",IF(Qualifikation!AC250=TRUE,INDEX(coderesult,MATCH(Qualifikation!T250,libresult,0)),Qualifikation!T250))</f>
        <v/>
      </c>
      <c r="O240" s="56" t="str">
        <f>IF(OR(A240="",ISBLANK(Qualifikation!U250),Qualifikation!U250="-"),"",IF(ISNA(MATCH(Qualifikation!U250,libtwolang,0)),Qualifikation!U250,IF(Qualifikation!AC250=TRUE,INDEX(codetwolang,MATCH(Qualifikation!U250,libtwolang,0)),Qualifikation!U250)))</f>
        <v/>
      </c>
      <c r="P240" s="56" t="str">
        <f>IF(OR(A240="",ISBLANK(Qualifikation!V250)),"",Qualifikation!V250)</f>
        <v/>
      </c>
    </row>
    <row r="241" spans="1:16" x14ac:dyDescent="0.2">
      <c r="A241" s="26" t="str">
        <f>IF(Qualifikation!$A251&lt;&gt;"",IF(Qualifikation!C251&lt;&gt;"",IF(Qualifikation!C251="LOC.ID",CONCATENATE("LOC.",Qualifikation!AG$12),Qualifikation!C251),""),"")</f>
        <v/>
      </c>
      <c r="B241" s="57" t="str">
        <f>IF(A241&lt;&gt;"",Qualifikation!J251,"")</f>
        <v/>
      </c>
      <c r="C241" s="26" t="str">
        <f>IF(A241&lt;&gt;"",IF(Qualifikation!E251=TRUE,INDEX(codesex,MATCH(Qualifikation!D251,libsex,0)),Qualifikation!D251),"")</f>
        <v/>
      </c>
      <c r="D241" s="112" t="str">
        <f>IF(OR(A241="",ISBLANK(Qualifikation!F251)),"",Qualifikation!F251)</f>
        <v/>
      </c>
      <c r="E241" s="26" t="str">
        <f>IF(A241&lt;&gt;"",IF(Qualifikation!I251=TRUE,IF(INDEX(codegem,MATCH(Qualifikation!H251,libgem,0))&lt;8000,INDEX(codegem,MATCH(Qualifikation!H251,libgem,0)),""),Qualifikation!H251),"")</f>
        <v/>
      </c>
      <c r="F241" s="26" t="str">
        <f>IF(A241&lt;&gt;"",IF(Qualifikation!I251=TRUE,INDEX(codegemhist,MATCH(Qualifikation!H251,libgem,0)),""),"")</f>
        <v/>
      </c>
      <c r="G241" s="26" t="str">
        <f>IF(A241&lt;&gt;"",IF(Qualifikation!I251=TRUE,IF(INDEX(codegem,MATCH(Qualifikation!H251,libgem,0))&gt;=8000,INDEX(codegem,MATCH(Qualifikation!H251,libgem,0)),""),Qualifikation!H251),"")</f>
        <v/>
      </c>
      <c r="H241" s="26" t="str">
        <f>IF(A241&lt;&gt;"",IF(Qualifikation!Y251=TRUE,INDEX(libcatidinst,MATCH(Qualifikation!P251,libinst,0)),""),"")</f>
        <v/>
      </c>
      <c r="I241" s="26" t="str">
        <f>IF(OR(A241="",ISBLANK(Qualifikation!P251)),"",IF(Qualifikation!Y251=TRUE,INDEX(codeinst,MATCH(Qualifikation!P251,libinst,0)),Qualifikation!P251))</f>
        <v/>
      </c>
      <c r="J241" s="26" t="str">
        <f>IF(OR(A241="",ISBLANK(Qualifikation!Q251)),"",IF(Qualifikation!Z251=TRUE,INDEX(codetform,MATCH(Qualifikation!Q251,libtform,0)),Qualifikation!Q251))</f>
        <v/>
      </c>
      <c r="K241" s="26" t="str">
        <f t="shared" si="3"/>
        <v/>
      </c>
      <c r="L241" s="112" t="str">
        <f>IF(OR(A241="",ISBLANK(Qualifikation!R251)),"",Qualifikation!R251)</f>
        <v/>
      </c>
      <c r="M241" s="56" t="str">
        <f>IF(OR(A241="",ISBLANK(Qualifikation!S251)),"",Qualifikation!S251)</f>
        <v/>
      </c>
      <c r="N241" s="56" t="str">
        <f>IF(OR(A241="",ISBLANK(Qualifikation!T251)),"",IF(Qualifikation!AC251=TRUE,INDEX(coderesult,MATCH(Qualifikation!T251,libresult,0)),Qualifikation!T251))</f>
        <v/>
      </c>
      <c r="O241" s="56" t="str">
        <f>IF(OR(A241="",ISBLANK(Qualifikation!U251),Qualifikation!U251="-"),"",IF(ISNA(MATCH(Qualifikation!U251,libtwolang,0)),Qualifikation!U251,IF(Qualifikation!AC251=TRUE,INDEX(codetwolang,MATCH(Qualifikation!U251,libtwolang,0)),Qualifikation!U251)))</f>
        <v/>
      </c>
      <c r="P241" s="56" t="str">
        <f>IF(OR(A241="",ISBLANK(Qualifikation!V251)),"",Qualifikation!V251)</f>
        <v/>
      </c>
    </row>
    <row r="242" spans="1:16" x14ac:dyDescent="0.2">
      <c r="A242" s="26" t="str">
        <f>IF(Qualifikation!$A252&lt;&gt;"",IF(Qualifikation!C252&lt;&gt;"",IF(Qualifikation!C252="LOC.ID",CONCATENATE("LOC.",Qualifikation!AG$12),Qualifikation!C252),""),"")</f>
        <v/>
      </c>
      <c r="B242" s="57" t="str">
        <f>IF(A242&lt;&gt;"",Qualifikation!J252,"")</f>
        <v/>
      </c>
      <c r="C242" s="26" t="str">
        <f>IF(A242&lt;&gt;"",IF(Qualifikation!E252=TRUE,INDEX(codesex,MATCH(Qualifikation!D252,libsex,0)),Qualifikation!D252),"")</f>
        <v/>
      </c>
      <c r="D242" s="112" t="str">
        <f>IF(OR(A242="",ISBLANK(Qualifikation!F252)),"",Qualifikation!F252)</f>
        <v/>
      </c>
      <c r="E242" s="26" t="str">
        <f>IF(A242&lt;&gt;"",IF(Qualifikation!I252=TRUE,IF(INDEX(codegem,MATCH(Qualifikation!H252,libgem,0))&lt;8000,INDEX(codegem,MATCH(Qualifikation!H252,libgem,0)),""),Qualifikation!H252),"")</f>
        <v/>
      </c>
      <c r="F242" s="26" t="str">
        <f>IF(A242&lt;&gt;"",IF(Qualifikation!I252=TRUE,INDEX(codegemhist,MATCH(Qualifikation!H252,libgem,0)),""),"")</f>
        <v/>
      </c>
      <c r="G242" s="26" t="str">
        <f>IF(A242&lt;&gt;"",IF(Qualifikation!I252=TRUE,IF(INDEX(codegem,MATCH(Qualifikation!H252,libgem,0))&gt;=8000,INDEX(codegem,MATCH(Qualifikation!H252,libgem,0)),""),Qualifikation!H252),"")</f>
        <v/>
      </c>
      <c r="H242" s="26" t="str">
        <f>IF(A242&lt;&gt;"",IF(Qualifikation!Y252=TRUE,INDEX(libcatidinst,MATCH(Qualifikation!P252,libinst,0)),""),"")</f>
        <v/>
      </c>
      <c r="I242" s="26" t="str">
        <f>IF(OR(A242="",ISBLANK(Qualifikation!P252)),"",IF(Qualifikation!Y252=TRUE,INDEX(codeinst,MATCH(Qualifikation!P252,libinst,0)),Qualifikation!P252))</f>
        <v/>
      </c>
      <c r="J242" s="26" t="str">
        <f>IF(OR(A242="",ISBLANK(Qualifikation!Q252)),"",IF(Qualifikation!Z252=TRUE,INDEX(codetform,MATCH(Qualifikation!Q252,libtform,0)),Qualifikation!Q252))</f>
        <v/>
      </c>
      <c r="K242" s="26" t="str">
        <f t="shared" si="3"/>
        <v/>
      </c>
      <c r="L242" s="112" t="str">
        <f>IF(OR(A242="",ISBLANK(Qualifikation!R252)),"",Qualifikation!R252)</f>
        <v/>
      </c>
      <c r="M242" s="56" t="str">
        <f>IF(OR(A242="",ISBLANK(Qualifikation!S252)),"",Qualifikation!S252)</f>
        <v/>
      </c>
      <c r="N242" s="56" t="str">
        <f>IF(OR(A242="",ISBLANK(Qualifikation!T252)),"",IF(Qualifikation!AC252=TRUE,INDEX(coderesult,MATCH(Qualifikation!T252,libresult,0)),Qualifikation!T252))</f>
        <v/>
      </c>
      <c r="O242" s="56" t="str">
        <f>IF(OR(A242="",ISBLANK(Qualifikation!U252),Qualifikation!U252="-"),"",IF(ISNA(MATCH(Qualifikation!U252,libtwolang,0)),Qualifikation!U252,IF(Qualifikation!AC252=TRUE,INDEX(codetwolang,MATCH(Qualifikation!U252,libtwolang,0)),Qualifikation!U252)))</f>
        <v/>
      </c>
      <c r="P242" s="56" t="str">
        <f>IF(OR(A242="",ISBLANK(Qualifikation!V252)),"",Qualifikation!V252)</f>
        <v/>
      </c>
    </row>
    <row r="243" spans="1:16" x14ac:dyDescent="0.2">
      <c r="A243" s="26" t="str">
        <f>IF(Qualifikation!$A253&lt;&gt;"",IF(Qualifikation!C253&lt;&gt;"",IF(Qualifikation!C253="LOC.ID",CONCATENATE("LOC.",Qualifikation!AG$12),Qualifikation!C253),""),"")</f>
        <v/>
      </c>
      <c r="B243" s="57" t="str">
        <f>IF(A243&lt;&gt;"",Qualifikation!J253,"")</f>
        <v/>
      </c>
      <c r="C243" s="26" t="str">
        <f>IF(A243&lt;&gt;"",IF(Qualifikation!E253=TRUE,INDEX(codesex,MATCH(Qualifikation!D253,libsex,0)),Qualifikation!D253),"")</f>
        <v/>
      </c>
      <c r="D243" s="112" t="str">
        <f>IF(OR(A243="",ISBLANK(Qualifikation!F253)),"",Qualifikation!F253)</f>
        <v/>
      </c>
      <c r="E243" s="26" t="str">
        <f>IF(A243&lt;&gt;"",IF(Qualifikation!I253=TRUE,IF(INDEX(codegem,MATCH(Qualifikation!H253,libgem,0))&lt;8000,INDEX(codegem,MATCH(Qualifikation!H253,libgem,0)),""),Qualifikation!H253),"")</f>
        <v/>
      </c>
      <c r="F243" s="26" t="str">
        <f>IF(A243&lt;&gt;"",IF(Qualifikation!I253=TRUE,INDEX(codegemhist,MATCH(Qualifikation!H253,libgem,0)),""),"")</f>
        <v/>
      </c>
      <c r="G243" s="26" t="str">
        <f>IF(A243&lt;&gt;"",IF(Qualifikation!I253=TRUE,IF(INDEX(codegem,MATCH(Qualifikation!H253,libgem,0))&gt;=8000,INDEX(codegem,MATCH(Qualifikation!H253,libgem,0)),""),Qualifikation!H253),"")</f>
        <v/>
      </c>
      <c r="H243" s="26" t="str">
        <f>IF(A243&lt;&gt;"",IF(Qualifikation!Y253=TRUE,INDEX(libcatidinst,MATCH(Qualifikation!P253,libinst,0)),""),"")</f>
        <v/>
      </c>
      <c r="I243" s="26" t="str">
        <f>IF(OR(A243="",ISBLANK(Qualifikation!P253)),"",IF(Qualifikation!Y253=TRUE,INDEX(codeinst,MATCH(Qualifikation!P253,libinst,0)),Qualifikation!P253))</f>
        <v/>
      </c>
      <c r="J243" s="26" t="str">
        <f>IF(OR(A243="",ISBLANK(Qualifikation!Q253)),"",IF(Qualifikation!Z253=TRUE,INDEX(codetform,MATCH(Qualifikation!Q253,libtform,0)),Qualifikation!Q253))</f>
        <v/>
      </c>
      <c r="K243" s="26" t="str">
        <f t="shared" si="3"/>
        <v/>
      </c>
      <c r="L243" s="112" t="str">
        <f>IF(OR(A243="",ISBLANK(Qualifikation!R253)),"",Qualifikation!R253)</f>
        <v/>
      </c>
      <c r="M243" s="56" t="str">
        <f>IF(OR(A243="",ISBLANK(Qualifikation!S253)),"",Qualifikation!S253)</f>
        <v/>
      </c>
      <c r="N243" s="56" t="str">
        <f>IF(OR(A243="",ISBLANK(Qualifikation!T253)),"",IF(Qualifikation!AC253=TRUE,INDEX(coderesult,MATCH(Qualifikation!T253,libresult,0)),Qualifikation!T253))</f>
        <v/>
      </c>
      <c r="O243" s="56" t="str">
        <f>IF(OR(A243="",ISBLANK(Qualifikation!U253),Qualifikation!U253="-"),"",IF(ISNA(MATCH(Qualifikation!U253,libtwolang,0)),Qualifikation!U253,IF(Qualifikation!AC253=TRUE,INDEX(codetwolang,MATCH(Qualifikation!U253,libtwolang,0)),Qualifikation!U253)))</f>
        <v/>
      </c>
      <c r="P243" s="56" t="str">
        <f>IF(OR(A243="",ISBLANK(Qualifikation!V253)),"",Qualifikation!V253)</f>
        <v/>
      </c>
    </row>
    <row r="244" spans="1:16" x14ac:dyDescent="0.2">
      <c r="A244" s="26" t="str">
        <f>IF(Qualifikation!$A254&lt;&gt;"",IF(Qualifikation!C254&lt;&gt;"",IF(Qualifikation!C254="LOC.ID",CONCATENATE("LOC.",Qualifikation!AG$12),Qualifikation!C254),""),"")</f>
        <v/>
      </c>
      <c r="B244" s="57" t="str">
        <f>IF(A244&lt;&gt;"",Qualifikation!J254,"")</f>
        <v/>
      </c>
      <c r="C244" s="26" t="str">
        <f>IF(A244&lt;&gt;"",IF(Qualifikation!E254=TRUE,INDEX(codesex,MATCH(Qualifikation!D254,libsex,0)),Qualifikation!D254),"")</f>
        <v/>
      </c>
      <c r="D244" s="112" t="str">
        <f>IF(OR(A244="",ISBLANK(Qualifikation!F254)),"",Qualifikation!F254)</f>
        <v/>
      </c>
      <c r="E244" s="26" t="str">
        <f>IF(A244&lt;&gt;"",IF(Qualifikation!I254=TRUE,IF(INDEX(codegem,MATCH(Qualifikation!H254,libgem,0))&lt;8000,INDEX(codegem,MATCH(Qualifikation!H254,libgem,0)),""),Qualifikation!H254),"")</f>
        <v/>
      </c>
      <c r="F244" s="26" t="str">
        <f>IF(A244&lt;&gt;"",IF(Qualifikation!I254=TRUE,INDEX(codegemhist,MATCH(Qualifikation!H254,libgem,0)),""),"")</f>
        <v/>
      </c>
      <c r="G244" s="26" t="str">
        <f>IF(A244&lt;&gt;"",IF(Qualifikation!I254=TRUE,IF(INDEX(codegem,MATCH(Qualifikation!H254,libgem,0))&gt;=8000,INDEX(codegem,MATCH(Qualifikation!H254,libgem,0)),""),Qualifikation!H254),"")</f>
        <v/>
      </c>
      <c r="H244" s="26" t="str">
        <f>IF(A244&lt;&gt;"",IF(Qualifikation!Y254=TRUE,INDEX(libcatidinst,MATCH(Qualifikation!P254,libinst,0)),""),"")</f>
        <v/>
      </c>
      <c r="I244" s="26" t="str">
        <f>IF(OR(A244="",ISBLANK(Qualifikation!P254)),"",IF(Qualifikation!Y254=TRUE,INDEX(codeinst,MATCH(Qualifikation!P254,libinst,0)),Qualifikation!P254))</f>
        <v/>
      </c>
      <c r="J244" s="26" t="str">
        <f>IF(OR(A244="",ISBLANK(Qualifikation!Q254)),"",IF(Qualifikation!Z254=TRUE,INDEX(codetform,MATCH(Qualifikation!Q254,libtform,0)),Qualifikation!Q254))</f>
        <v/>
      </c>
      <c r="K244" s="26" t="str">
        <f t="shared" si="3"/>
        <v/>
      </c>
      <c r="L244" s="112" t="str">
        <f>IF(OR(A244="",ISBLANK(Qualifikation!R254)),"",Qualifikation!R254)</f>
        <v/>
      </c>
      <c r="M244" s="56" t="str">
        <f>IF(OR(A244="",ISBLANK(Qualifikation!S254)),"",Qualifikation!S254)</f>
        <v/>
      </c>
      <c r="N244" s="56" t="str">
        <f>IF(OR(A244="",ISBLANK(Qualifikation!T254)),"",IF(Qualifikation!AC254=TRUE,INDEX(coderesult,MATCH(Qualifikation!T254,libresult,0)),Qualifikation!T254))</f>
        <v/>
      </c>
      <c r="O244" s="56" t="str">
        <f>IF(OR(A244="",ISBLANK(Qualifikation!U254),Qualifikation!U254="-"),"",IF(ISNA(MATCH(Qualifikation!U254,libtwolang,0)),Qualifikation!U254,IF(Qualifikation!AC254=TRUE,INDEX(codetwolang,MATCH(Qualifikation!U254,libtwolang,0)),Qualifikation!U254)))</f>
        <v/>
      </c>
      <c r="P244" s="56" t="str">
        <f>IF(OR(A244="",ISBLANK(Qualifikation!V254)),"",Qualifikation!V254)</f>
        <v/>
      </c>
    </row>
    <row r="245" spans="1:16" x14ac:dyDescent="0.2">
      <c r="A245" s="26" t="str">
        <f>IF(Qualifikation!$A255&lt;&gt;"",IF(Qualifikation!C255&lt;&gt;"",IF(Qualifikation!C255="LOC.ID",CONCATENATE("LOC.",Qualifikation!AG$12),Qualifikation!C255),""),"")</f>
        <v/>
      </c>
      <c r="B245" s="57" t="str">
        <f>IF(A245&lt;&gt;"",Qualifikation!J255,"")</f>
        <v/>
      </c>
      <c r="C245" s="26" t="str">
        <f>IF(A245&lt;&gt;"",IF(Qualifikation!E255=TRUE,INDEX(codesex,MATCH(Qualifikation!D255,libsex,0)),Qualifikation!D255),"")</f>
        <v/>
      </c>
      <c r="D245" s="112" t="str">
        <f>IF(OR(A245="",ISBLANK(Qualifikation!F255)),"",Qualifikation!F255)</f>
        <v/>
      </c>
      <c r="E245" s="26" t="str">
        <f>IF(A245&lt;&gt;"",IF(Qualifikation!I255=TRUE,IF(INDEX(codegem,MATCH(Qualifikation!H255,libgem,0))&lt;8000,INDEX(codegem,MATCH(Qualifikation!H255,libgem,0)),""),Qualifikation!H255),"")</f>
        <v/>
      </c>
      <c r="F245" s="26" t="str">
        <f>IF(A245&lt;&gt;"",IF(Qualifikation!I255=TRUE,INDEX(codegemhist,MATCH(Qualifikation!H255,libgem,0)),""),"")</f>
        <v/>
      </c>
      <c r="G245" s="26" t="str">
        <f>IF(A245&lt;&gt;"",IF(Qualifikation!I255=TRUE,IF(INDEX(codegem,MATCH(Qualifikation!H255,libgem,0))&gt;=8000,INDEX(codegem,MATCH(Qualifikation!H255,libgem,0)),""),Qualifikation!H255),"")</f>
        <v/>
      </c>
      <c r="H245" s="26" t="str">
        <f>IF(A245&lt;&gt;"",IF(Qualifikation!Y255=TRUE,INDEX(libcatidinst,MATCH(Qualifikation!P255,libinst,0)),""),"")</f>
        <v/>
      </c>
      <c r="I245" s="26" t="str">
        <f>IF(OR(A245="",ISBLANK(Qualifikation!P255)),"",IF(Qualifikation!Y255=TRUE,INDEX(codeinst,MATCH(Qualifikation!P255,libinst,0)),Qualifikation!P255))</f>
        <v/>
      </c>
      <c r="J245" s="26" t="str">
        <f>IF(OR(A245="",ISBLANK(Qualifikation!Q255)),"",IF(Qualifikation!Z255=TRUE,INDEX(codetform,MATCH(Qualifikation!Q255,libtform,0)),Qualifikation!Q255))</f>
        <v/>
      </c>
      <c r="K245" s="26" t="str">
        <f t="shared" si="3"/>
        <v/>
      </c>
      <c r="L245" s="112" t="str">
        <f>IF(OR(A245="",ISBLANK(Qualifikation!R255)),"",Qualifikation!R255)</f>
        <v/>
      </c>
      <c r="M245" s="56" t="str">
        <f>IF(OR(A245="",ISBLANK(Qualifikation!S255)),"",Qualifikation!S255)</f>
        <v/>
      </c>
      <c r="N245" s="56" t="str">
        <f>IF(OR(A245="",ISBLANK(Qualifikation!T255)),"",IF(Qualifikation!AC255=TRUE,INDEX(coderesult,MATCH(Qualifikation!T255,libresult,0)),Qualifikation!T255))</f>
        <v/>
      </c>
      <c r="O245" s="56" t="str">
        <f>IF(OR(A245="",ISBLANK(Qualifikation!U255),Qualifikation!U255="-"),"",IF(ISNA(MATCH(Qualifikation!U255,libtwolang,0)),Qualifikation!U255,IF(Qualifikation!AC255=TRUE,INDEX(codetwolang,MATCH(Qualifikation!U255,libtwolang,0)),Qualifikation!U255)))</f>
        <v/>
      </c>
      <c r="P245" s="56" t="str">
        <f>IF(OR(A245="",ISBLANK(Qualifikation!V255)),"",Qualifikation!V255)</f>
        <v/>
      </c>
    </row>
    <row r="246" spans="1:16" x14ac:dyDescent="0.2">
      <c r="A246" s="26" t="str">
        <f>IF(Qualifikation!$A256&lt;&gt;"",IF(Qualifikation!C256&lt;&gt;"",IF(Qualifikation!C256="LOC.ID",CONCATENATE("LOC.",Qualifikation!AG$12),Qualifikation!C256),""),"")</f>
        <v/>
      </c>
      <c r="B246" s="57" t="str">
        <f>IF(A246&lt;&gt;"",Qualifikation!J256,"")</f>
        <v/>
      </c>
      <c r="C246" s="26" t="str">
        <f>IF(A246&lt;&gt;"",IF(Qualifikation!E256=TRUE,INDEX(codesex,MATCH(Qualifikation!D256,libsex,0)),Qualifikation!D256),"")</f>
        <v/>
      </c>
      <c r="D246" s="112" t="str">
        <f>IF(OR(A246="",ISBLANK(Qualifikation!F256)),"",Qualifikation!F256)</f>
        <v/>
      </c>
      <c r="E246" s="26" t="str">
        <f>IF(A246&lt;&gt;"",IF(Qualifikation!I256=TRUE,IF(INDEX(codegem,MATCH(Qualifikation!H256,libgem,0))&lt;8000,INDEX(codegem,MATCH(Qualifikation!H256,libgem,0)),""),Qualifikation!H256),"")</f>
        <v/>
      </c>
      <c r="F246" s="26" t="str">
        <f>IF(A246&lt;&gt;"",IF(Qualifikation!I256=TRUE,INDEX(codegemhist,MATCH(Qualifikation!H256,libgem,0)),""),"")</f>
        <v/>
      </c>
      <c r="G246" s="26" t="str">
        <f>IF(A246&lt;&gt;"",IF(Qualifikation!I256=TRUE,IF(INDEX(codegem,MATCH(Qualifikation!H256,libgem,0))&gt;=8000,INDEX(codegem,MATCH(Qualifikation!H256,libgem,0)),""),Qualifikation!H256),"")</f>
        <v/>
      </c>
      <c r="H246" s="26" t="str">
        <f>IF(A246&lt;&gt;"",IF(Qualifikation!Y256=TRUE,INDEX(libcatidinst,MATCH(Qualifikation!P256,libinst,0)),""),"")</f>
        <v/>
      </c>
      <c r="I246" s="26" t="str">
        <f>IF(OR(A246="",ISBLANK(Qualifikation!P256)),"",IF(Qualifikation!Y256=TRUE,INDEX(codeinst,MATCH(Qualifikation!P256,libinst,0)),Qualifikation!P256))</f>
        <v/>
      </c>
      <c r="J246" s="26" t="str">
        <f>IF(OR(A246="",ISBLANK(Qualifikation!Q256)),"",IF(Qualifikation!Z256=TRUE,INDEX(codetform,MATCH(Qualifikation!Q256,libtform,0)),Qualifikation!Q256))</f>
        <v/>
      </c>
      <c r="K246" s="26" t="str">
        <f t="shared" si="3"/>
        <v/>
      </c>
      <c r="L246" s="112" t="str">
        <f>IF(OR(A246="",ISBLANK(Qualifikation!R256)),"",Qualifikation!R256)</f>
        <v/>
      </c>
      <c r="M246" s="56" t="str">
        <f>IF(OR(A246="",ISBLANK(Qualifikation!S256)),"",Qualifikation!S256)</f>
        <v/>
      </c>
      <c r="N246" s="56" t="str">
        <f>IF(OR(A246="",ISBLANK(Qualifikation!T256)),"",IF(Qualifikation!AC256=TRUE,INDEX(coderesult,MATCH(Qualifikation!T256,libresult,0)),Qualifikation!T256))</f>
        <v/>
      </c>
      <c r="O246" s="56" t="str">
        <f>IF(OR(A246="",ISBLANK(Qualifikation!U256),Qualifikation!U256="-"),"",IF(ISNA(MATCH(Qualifikation!U256,libtwolang,0)),Qualifikation!U256,IF(Qualifikation!AC256=TRUE,INDEX(codetwolang,MATCH(Qualifikation!U256,libtwolang,0)),Qualifikation!U256)))</f>
        <v/>
      </c>
      <c r="P246" s="56" t="str">
        <f>IF(OR(A246="",ISBLANK(Qualifikation!V256)),"",Qualifikation!V256)</f>
        <v/>
      </c>
    </row>
    <row r="247" spans="1:16" x14ac:dyDescent="0.2">
      <c r="A247" s="26" t="str">
        <f>IF(Qualifikation!$A257&lt;&gt;"",IF(Qualifikation!C257&lt;&gt;"",IF(Qualifikation!C257="LOC.ID",CONCATENATE("LOC.",Qualifikation!AG$12),Qualifikation!C257),""),"")</f>
        <v/>
      </c>
      <c r="B247" s="57" t="str">
        <f>IF(A247&lt;&gt;"",Qualifikation!J257,"")</f>
        <v/>
      </c>
      <c r="C247" s="26" t="str">
        <f>IF(A247&lt;&gt;"",IF(Qualifikation!E257=TRUE,INDEX(codesex,MATCH(Qualifikation!D257,libsex,0)),Qualifikation!D257),"")</f>
        <v/>
      </c>
      <c r="D247" s="112" t="str">
        <f>IF(OR(A247="",ISBLANK(Qualifikation!F257)),"",Qualifikation!F257)</f>
        <v/>
      </c>
      <c r="E247" s="26" t="str">
        <f>IF(A247&lt;&gt;"",IF(Qualifikation!I257=TRUE,IF(INDEX(codegem,MATCH(Qualifikation!H257,libgem,0))&lt;8000,INDEX(codegem,MATCH(Qualifikation!H257,libgem,0)),""),Qualifikation!H257),"")</f>
        <v/>
      </c>
      <c r="F247" s="26" t="str">
        <f>IF(A247&lt;&gt;"",IF(Qualifikation!I257=TRUE,INDEX(codegemhist,MATCH(Qualifikation!H257,libgem,0)),""),"")</f>
        <v/>
      </c>
      <c r="G247" s="26" t="str">
        <f>IF(A247&lt;&gt;"",IF(Qualifikation!I257=TRUE,IF(INDEX(codegem,MATCH(Qualifikation!H257,libgem,0))&gt;=8000,INDEX(codegem,MATCH(Qualifikation!H257,libgem,0)),""),Qualifikation!H257),"")</f>
        <v/>
      </c>
      <c r="H247" s="26" t="str">
        <f>IF(A247&lt;&gt;"",IF(Qualifikation!Y257=TRUE,INDEX(libcatidinst,MATCH(Qualifikation!P257,libinst,0)),""),"")</f>
        <v/>
      </c>
      <c r="I247" s="26" t="str">
        <f>IF(OR(A247="",ISBLANK(Qualifikation!P257)),"",IF(Qualifikation!Y257=TRUE,INDEX(codeinst,MATCH(Qualifikation!P257,libinst,0)),Qualifikation!P257))</f>
        <v/>
      </c>
      <c r="J247" s="26" t="str">
        <f>IF(OR(A247="",ISBLANK(Qualifikation!Q257)),"",IF(Qualifikation!Z257=TRUE,INDEX(codetform,MATCH(Qualifikation!Q257,libtform,0)),Qualifikation!Q257))</f>
        <v/>
      </c>
      <c r="K247" s="26" t="str">
        <f t="shared" si="3"/>
        <v/>
      </c>
      <c r="L247" s="112" t="str">
        <f>IF(OR(A247="",ISBLANK(Qualifikation!R257)),"",Qualifikation!R257)</f>
        <v/>
      </c>
      <c r="M247" s="56" t="str">
        <f>IF(OR(A247="",ISBLANK(Qualifikation!S257)),"",Qualifikation!S257)</f>
        <v/>
      </c>
      <c r="N247" s="56" t="str">
        <f>IF(OR(A247="",ISBLANK(Qualifikation!T257)),"",IF(Qualifikation!AC257=TRUE,INDEX(coderesult,MATCH(Qualifikation!T257,libresult,0)),Qualifikation!T257))</f>
        <v/>
      </c>
      <c r="O247" s="56" t="str">
        <f>IF(OR(A247="",ISBLANK(Qualifikation!U257),Qualifikation!U257="-"),"",IF(ISNA(MATCH(Qualifikation!U257,libtwolang,0)),Qualifikation!U257,IF(Qualifikation!AC257=TRUE,INDEX(codetwolang,MATCH(Qualifikation!U257,libtwolang,0)),Qualifikation!U257)))</f>
        <v/>
      </c>
      <c r="P247" s="56" t="str">
        <f>IF(OR(A247="",ISBLANK(Qualifikation!V257)),"",Qualifikation!V257)</f>
        <v/>
      </c>
    </row>
    <row r="248" spans="1:16" x14ac:dyDescent="0.2">
      <c r="A248" s="26" t="str">
        <f>IF(Qualifikation!$A258&lt;&gt;"",IF(Qualifikation!C258&lt;&gt;"",IF(Qualifikation!C258="LOC.ID",CONCATENATE("LOC.",Qualifikation!AG$12),Qualifikation!C258),""),"")</f>
        <v/>
      </c>
      <c r="B248" s="57" t="str">
        <f>IF(A248&lt;&gt;"",Qualifikation!J258,"")</f>
        <v/>
      </c>
      <c r="C248" s="26" t="str">
        <f>IF(A248&lt;&gt;"",IF(Qualifikation!E258=TRUE,INDEX(codesex,MATCH(Qualifikation!D258,libsex,0)),Qualifikation!D258),"")</f>
        <v/>
      </c>
      <c r="D248" s="112" t="str">
        <f>IF(OR(A248="",ISBLANK(Qualifikation!F258)),"",Qualifikation!F258)</f>
        <v/>
      </c>
      <c r="E248" s="26" t="str">
        <f>IF(A248&lt;&gt;"",IF(Qualifikation!I258=TRUE,IF(INDEX(codegem,MATCH(Qualifikation!H258,libgem,0))&lt;8000,INDEX(codegem,MATCH(Qualifikation!H258,libgem,0)),""),Qualifikation!H258),"")</f>
        <v/>
      </c>
      <c r="F248" s="26" t="str">
        <f>IF(A248&lt;&gt;"",IF(Qualifikation!I258=TRUE,INDEX(codegemhist,MATCH(Qualifikation!H258,libgem,0)),""),"")</f>
        <v/>
      </c>
      <c r="G248" s="26" t="str">
        <f>IF(A248&lt;&gt;"",IF(Qualifikation!I258=TRUE,IF(INDEX(codegem,MATCH(Qualifikation!H258,libgem,0))&gt;=8000,INDEX(codegem,MATCH(Qualifikation!H258,libgem,0)),""),Qualifikation!H258),"")</f>
        <v/>
      </c>
      <c r="H248" s="26" t="str">
        <f>IF(A248&lt;&gt;"",IF(Qualifikation!Y258=TRUE,INDEX(libcatidinst,MATCH(Qualifikation!P258,libinst,0)),""),"")</f>
        <v/>
      </c>
      <c r="I248" s="26" t="str">
        <f>IF(OR(A248="",ISBLANK(Qualifikation!P258)),"",IF(Qualifikation!Y258=TRUE,INDEX(codeinst,MATCH(Qualifikation!P258,libinst,0)),Qualifikation!P258))</f>
        <v/>
      </c>
      <c r="J248" s="26" t="str">
        <f>IF(OR(A248="",ISBLANK(Qualifikation!Q258)),"",IF(Qualifikation!Z258=TRUE,INDEX(codetform,MATCH(Qualifikation!Q258,libtform,0)),Qualifikation!Q258))</f>
        <v/>
      </c>
      <c r="K248" s="26" t="str">
        <f t="shared" si="3"/>
        <v/>
      </c>
      <c r="L248" s="112" t="str">
        <f>IF(OR(A248="",ISBLANK(Qualifikation!R258)),"",Qualifikation!R258)</f>
        <v/>
      </c>
      <c r="M248" s="56" t="str">
        <f>IF(OR(A248="",ISBLANK(Qualifikation!S258)),"",Qualifikation!S258)</f>
        <v/>
      </c>
      <c r="N248" s="56" t="str">
        <f>IF(OR(A248="",ISBLANK(Qualifikation!T258)),"",IF(Qualifikation!AC258=TRUE,INDEX(coderesult,MATCH(Qualifikation!T258,libresult,0)),Qualifikation!T258))</f>
        <v/>
      </c>
      <c r="O248" s="56" t="str">
        <f>IF(OR(A248="",ISBLANK(Qualifikation!U258),Qualifikation!U258="-"),"",IF(ISNA(MATCH(Qualifikation!U258,libtwolang,0)),Qualifikation!U258,IF(Qualifikation!AC258=TRUE,INDEX(codetwolang,MATCH(Qualifikation!U258,libtwolang,0)),Qualifikation!U258)))</f>
        <v/>
      </c>
      <c r="P248" s="56" t="str">
        <f>IF(OR(A248="",ISBLANK(Qualifikation!V258)),"",Qualifikation!V258)</f>
        <v/>
      </c>
    </row>
    <row r="249" spans="1:16" x14ac:dyDescent="0.2">
      <c r="A249" s="26" t="str">
        <f>IF(Qualifikation!$A259&lt;&gt;"",IF(Qualifikation!C259&lt;&gt;"",IF(Qualifikation!C259="LOC.ID",CONCATENATE("LOC.",Qualifikation!AG$12),Qualifikation!C259),""),"")</f>
        <v/>
      </c>
      <c r="B249" s="57" t="str">
        <f>IF(A249&lt;&gt;"",Qualifikation!J259,"")</f>
        <v/>
      </c>
      <c r="C249" s="26" t="str">
        <f>IF(A249&lt;&gt;"",IF(Qualifikation!E259=TRUE,INDEX(codesex,MATCH(Qualifikation!D259,libsex,0)),Qualifikation!D259),"")</f>
        <v/>
      </c>
      <c r="D249" s="112" t="str">
        <f>IF(OR(A249="",ISBLANK(Qualifikation!F259)),"",Qualifikation!F259)</f>
        <v/>
      </c>
      <c r="E249" s="26" t="str">
        <f>IF(A249&lt;&gt;"",IF(Qualifikation!I259=TRUE,IF(INDEX(codegem,MATCH(Qualifikation!H259,libgem,0))&lt;8000,INDEX(codegem,MATCH(Qualifikation!H259,libgem,0)),""),Qualifikation!H259),"")</f>
        <v/>
      </c>
      <c r="F249" s="26" t="str">
        <f>IF(A249&lt;&gt;"",IF(Qualifikation!I259=TRUE,INDEX(codegemhist,MATCH(Qualifikation!H259,libgem,0)),""),"")</f>
        <v/>
      </c>
      <c r="G249" s="26" t="str">
        <f>IF(A249&lt;&gt;"",IF(Qualifikation!I259=TRUE,IF(INDEX(codegem,MATCH(Qualifikation!H259,libgem,0))&gt;=8000,INDEX(codegem,MATCH(Qualifikation!H259,libgem,0)),""),Qualifikation!H259),"")</f>
        <v/>
      </c>
      <c r="H249" s="26" t="str">
        <f>IF(A249&lt;&gt;"",IF(Qualifikation!Y259=TRUE,INDEX(libcatidinst,MATCH(Qualifikation!P259,libinst,0)),""),"")</f>
        <v/>
      </c>
      <c r="I249" s="26" t="str">
        <f>IF(OR(A249="",ISBLANK(Qualifikation!P259)),"",IF(Qualifikation!Y259=TRUE,INDEX(codeinst,MATCH(Qualifikation!P259,libinst,0)),Qualifikation!P259))</f>
        <v/>
      </c>
      <c r="J249" s="26" t="str">
        <f>IF(OR(A249="",ISBLANK(Qualifikation!Q259)),"",IF(Qualifikation!Z259=TRUE,INDEX(codetform,MATCH(Qualifikation!Q259,libtform,0)),Qualifikation!Q259))</f>
        <v/>
      </c>
      <c r="K249" s="26" t="str">
        <f t="shared" si="3"/>
        <v/>
      </c>
      <c r="L249" s="112" t="str">
        <f>IF(OR(A249="",ISBLANK(Qualifikation!R259)),"",Qualifikation!R259)</f>
        <v/>
      </c>
      <c r="M249" s="56" t="str">
        <f>IF(OR(A249="",ISBLANK(Qualifikation!S259)),"",Qualifikation!S259)</f>
        <v/>
      </c>
      <c r="N249" s="56" t="str">
        <f>IF(OR(A249="",ISBLANK(Qualifikation!T259)),"",IF(Qualifikation!AC259=TRUE,INDEX(coderesult,MATCH(Qualifikation!T259,libresult,0)),Qualifikation!T259))</f>
        <v/>
      </c>
      <c r="O249" s="56" t="str">
        <f>IF(OR(A249="",ISBLANK(Qualifikation!U259),Qualifikation!U259="-"),"",IF(ISNA(MATCH(Qualifikation!U259,libtwolang,0)),Qualifikation!U259,IF(Qualifikation!AC259=TRUE,INDEX(codetwolang,MATCH(Qualifikation!U259,libtwolang,0)),Qualifikation!U259)))</f>
        <v/>
      </c>
      <c r="P249" s="56" t="str">
        <f>IF(OR(A249="",ISBLANK(Qualifikation!V259)),"",Qualifikation!V259)</f>
        <v/>
      </c>
    </row>
    <row r="250" spans="1:16" x14ac:dyDescent="0.2">
      <c r="A250" s="26" t="str">
        <f>IF(Qualifikation!$A260&lt;&gt;"",IF(Qualifikation!C260&lt;&gt;"",IF(Qualifikation!C260="LOC.ID",CONCATENATE("LOC.",Qualifikation!AG$12),Qualifikation!C260),""),"")</f>
        <v/>
      </c>
      <c r="B250" s="57" t="str">
        <f>IF(A250&lt;&gt;"",Qualifikation!J260,"")</f>
        <v/>
      </c>
      <c r="C250" s="26" t="str">
        <f>IF(A250&lt;&gt;"",IF(Qualifikation!E260=TRUE,INDEX(codesex,MATCH(Qualifikation!D260,libsex,0)),Qualifikation!D260),"")</f>
        <v/>
      </c>
      <c r="D250" s="112" t="str">
        <f>IF(OR(A250="",ISBLANK(Qualifikation!F260)),"",Qualifikation!F260)</f>
        <v/>
      </c>
      <c r="E250" s="26" t="str">
        <f>IF(A250&lt;&gt;"",IF(Qualifikation!I260=TRUE,IF(INDEX(codegem,MATCH(Qualifikation!H260,libgem,0))&lt;8000,INDEX(codegem,MATCH(Qualifikation!H260,libgem,0)),""),Qualifikation!H260),"")</f>
        <v/>
      </c>
      <c r="F250" s="26" t="str">
        <f>IF(A250&lt;&gt;"",IF(Qualifikation!I260=TRUE,INDEX(codegemhist,MATCH(Qualifikation!H260,libgem,0)),""),"")</f>
        <v/>
      </c>
      <c r="G250" s="26" t="str">
        <f>IF(A250&lt;&gt;"",IF(Qualifikation!I260=TRUE,IF(INDEX(codegem,MATCH(Qualifikation!H260,libgem,0))&gt;=8000,INDEX(codegem,MATCH(Qualifikation!H260,libgem,0)),""),Qualifikation!H260),"")</f>
        <v/>
      </c>
      <c r="H250" s="26" t="str">
        <f>IF(A250&lt;&gt;"",IF(Qualifikation!Y260=TRUE,INDEX(libcatidinst,MATCH(Qualifikation!P260,libinst,0)),""),"")</f>
        <v/>
      </c>
      <c r="I250" s="26" t="str">
        <f>IF(OR(A250="",ISBLANK(Qualifikation!P260)),"",IF(Qualifikation!Y260=TRUE,INDEX(codeinst,MATCH(Qualifikation!P260,libinst,0)),Qualifikation!P260))</f>
        <v/>
      </c>
      <c r="J250" s="26" t="str">
        <f>IF(OR(A250="",ISBLANK(Qualifikation!Q260)),"",IF(Qualifikation!Z260=TRUE,INDEX(codetform,MATCH(Qualifikation!Q260,libtform,0)),Qualifikation!Q260))</f>
        <v/>
      </c>
      <c r="K250" s="26" t="str">
        <f t="shared" si="3"/>
        <v/>
      </c>
      <c r="L250" s="112" t="str">
        <f>IF(OR(A250="",ISBLANK(Qualifikation!R260)),"",Qualifikation!R260)</f>
        <v/>
      </c>
      <c r="M250" s="56" t="str">
        <f>IF(OR(A250="",ISBLANK(Qualifikation!S260)),"",Qualifikation!S260)</f>
        <v/>
      </c>
      <c r="N250" s="56" t="str">
        <f>IF(OR(A250="",ISBLANK(Qualifikation!T260)),"",IF(Qualifikation!AC260=TRUE,INDEX(coderesult,MATCH(Qualifikation!T260,libresult,0)),Qualifikation!T260))</f>
        <v/>
      </c>
      <c r="O250" s="56" t="str">
        <f>IF(OR(A250="",ISBLANK(Qualifikation!U260),Qualifikation!U260="-"),"",IF(ISNA(MATCH(Qualifikation!U260,libtwolang,0)),Qualifikation!U260,IF(Qualifikation!AC260=TRUE,INDEX(codetwolang,MATCH(Qualifikation!U260,libtwolang,0)),Qualifikation!U260)))</f>
        <v/>
      </c>
      <c r="P250" s="56" t="str">
        <f>IF(OR(A250="",ISBLANK(Qualifikation!V260)),"",Qualifikation!V260)</f>
        <v/>
      </c>
    </row>
    <row r="251" spans="1:16" x14ac:dyDescent="0.2">
      <c r="A251" s="26" t="str">
        <f>IF(Qualifikation!$A261&lt;&gt;"",IF(Qualifikation!C261&lt;&gt;"",IF(Qualifikation!C261="LOC.ID",CONCATENATE("LOC.",Qualifikation!AG$12),Qualifikation!C261),""),"")</f>
        <v/>
      </c>
      <c r="B251" s="57" t="str">
        <f>IF(A251&lt;&gt;"",Qualifikation!J261,"")</f>
        <v/>
      </c>
      <c r="C251" s="26" t="str">
        <f>IF(A251&lt;&gt;"",IF(Qualifikation!E261=TRUE,INDEX(codesex,MATCH(Qualifikation!D261,libsex,0)),Qualifikation!D261),"")</f>
        <v/>
      </c>
      <c r="D251" s="112" t="str">
        <f>IF(OR(A251="",ISBLANK(Qualifikation!F261)),"",Qualifikation!F261)</f>
        <v/>
      </c>
      <c r="E251" s="26" t="str">
        <f>IF(A251&lt;&gt;"",IF(Qualifikation!I261=TRUE,IF(INDEX(codegem,MATCH(Qualifikation!H261,libgem,0))&lt;8000,INDEX(codegem,MATCH(Qualifikation!H261,libgem,0)),""),Qualifikation!H261),"")</f>
        <v/>
      </c>
      <c r="F251" s="26" t="str">
        <f>IF(A251&lt;&gt;"",IF(Qualifikation!I261=TRUE,INDEX(codegemhist,MATCH(Qualifikation!H261,libgem,0)),""),"")</f>
        <v/>
      </c>
      <c r="G251" s="26" t="str">
        <f>IF(A251&lt;&gt;"",IF(Qualifikation!I261=TRUE,IF(INDEX(codegem,MATCH(Qualifikation!H261,libgem,0))&gt;=8000,INDEX(codegem,MATCH(Qualifikation!H261,libgem,0)),""),Qualifikation!H261),"")</f>
        <v/>
      </c>
      <c r="H251" s="26" t="str">
        <f>IF(A251&lt;&gt;"",IF(Qualifikation!Y261=TRUE,INDEX(libcatidinst,MATCH(Qualifikation!P261,libinst,0)),""),"")</f>
        <v/>
      </c>
      <c r="I251" s="26" t="str">
        <f>IF(OR(A251="",ISBLANK(Qualifikation!P261)),"",IF(Qualifikation!Y261=TRUE,INDEX(codeinst,MATCH(Qualifikation!P261,libinst,0)),Qualifikation!P261))</f>
        <v/>
      </c>
      <c r="J251" s="26" t="str">
        <f>IF(OR(A251="",ISBLANK(Qualifikation!Q261)),"",IF(Qualifikation!Z261=TRUE,INDEX(codetform,MATCH(Qualifikation!Q261,libtform,0)),Qualifikation!Q261))</f>
        <v/>
      </c>
      <c r="K251" s="26" t="str">
        <f t="shared" si="3"/>
        <v/>
      </c>
      <c r="L251" s="112" t="str">
        <f>IF(OR(A251="",ISBLANK(Qualifikation!R261)),"",Qualifikation!R261)</f>
        <v/>
      </c>
      <c r="M251" s="56" t="str">
        <f>IF(OR(A251="",ISBLANK(Qualifikation!S261)),"",Qualifikation!S261)</f>
        <v/>
      </c>
      <c r="N251" s="56" t="str">
        <f>IF(OR(A251="",ISBLANK(Qualifikation!T261)),"",IF(Qualifikation!AC261=TRUE,INDEX(coderesult,MATCH(Qualifikation!T261,libresult,0)),Qualifikation!T261))</f>
        <v/>
      </c>
      <c r="O251" s="56" t="str">
        <f>IF(OR(A251="",ISBLANK(Qualifikation!U261),Qualifikation!U261="-"),"",IF(ISNA(MATCH(Qualifikation!U261,libtwolang,0)),Qualifikation!U261,IF(Qualifikation!AC261=TRUE,INDEX(codetwolang,MATCH(Qualifikation!U261,libtwolang,0)),Qualifikation!U261)))</f>
        <v/>
      </c>
      <c r="P251" s="56" t="str">
        <f>IF(OR(A251="",ISBLANK(Qualifikation!V261)),"",Qualifikation!V261)</f>
        <v/>
      </c>
    </row>
    <row r="252" spans="1:16" x14ac:dyDescent="0.2">
      <c r="A252" s="26" t="str">
        <f>IF(Qualifikation!$A262&lt;&gt;"",IF(Qualifikation!C262&lt;&gt;"",IF(Qualifikation!C262="LOC.ID",CONCATENATE("LOC.",Qualifikation!AG$12),Qualifikation!C262),""),"")</f>
        <v/>
      </c>
      <c r="B252" s="57" t="str">
        <f>IF(A252&lt;&gt;"",Qualifikation!J262,"")</f>
        <v/>
      </c>
      <c r="C252" s="26" t="str">
        <f>IF(A252&lt;&gt;"",IF(Qualifikation!E262=TRUE,INDEX(codesex,MATCH(Qualifikation!D262,libsex,0)),Qualifikation!D262),"")</f>
        <v/>
      </c>
      <c r="D252" s="112" t="str">
        <f>IF(OR(A252="",ISBLANK(Qualifikation!F262)),"",Qualifikation!F262)</f>
        <v/>
      </c>
      <c r="E252" s="26" t="str">
        <f>IF(A252&lt;&gt;"",IF(Qualifikation!I262=TRUE,IF(INDEX(codegem,MATCH(Qualifikation!H262,libgem,0))&lt;8000,INDEX(codegem,MATCH(Qualifikation!H262,libgem,0)),""),Qualifikation!H262),"")</f>
        <v/>
      </c>
      <c r="F252" s="26" t="str">
        <f>IF(A252&lt;&gt;"",IF(Qualifikation!I262=TRUE,INDEX(codegemhist,MATCH(Qualifikation!H262,libgem,0)),""),"")</f>
        <v/>
      </c>
      <c r="G252" s="26" t="str">
        <f>IF(A252&lt;&gt;"",IF(Qualifikation!I262=TRUE,IF(INDEX(codegem,MATCH(Qualifikation!H262,libgem,0))&gt;=8000,INDEX(codegem,MATCH(Qualifikation!H262,libgem,0)),""),Qualifikation!H262),"")</f>
        <v/>
      </c>
      <c r="H252" s="26" t="str">
        <f>IF(A252&lt;&gt;"",IF(Qualifikation!Y262=TRUE,INDEX(libcatidinst,MATCH(Qualifikation!P262,libinst,0)),""),"")</f>
        <v/>
      </c>
      <c r="I252" s="26" t="str">
        <f>IF(OR(A252="",ISBLANK(Qualifikation!P262)),"",IF(Qualifikation!Y262=TRUE,INDEX(codeinst,MATCH(Qualifikation!P262,libinst,0)),Qualifikation!P262))</f>
        <v/>
      </c>
      <c r="J252" s="26" t="str">
        <f>IF(OR(A252="",ISBLANK(Qualifikation!Q262)),"",IF(Qualifikation!Z262=TRUE,INDEX(codetform,MATCH(Qualifikation!Q262,libtform,0)),Qualifikation!Q262))</f>
        <v/>
      </c>
      <c r="K252" s="26" t="str">
        <f t="shared" si="3"/>
        <v/>
      </c>
      <c r="L252" s="112" t="str">
        <f>IF(OR(A252="",ISBLANK(Qualifikation!R262)),"",Qualifikation!R262)</f>
        <v/>
      </c>
      <c r="M252" s="56" t="str">
        <f>IF(OR(A252="",ISBLANK(Qualifikation!S262)),"",Qualifikation!S262)</f>
        <v/>
      </c>
      <c r="N252" s="56" t="str">
        <f>IF(OR(A252="",ISBLANK(Qualifikation!T262)),"",IF(Qualifikation!AC262=TRUE,INDEX(coderesult,MATCH(Qualifikation!T262,libresult,0)),Qualifikation!T262))</f>
        <v/>
      </c>
      <c r="O252" s="56" t="str">
        <f>IF(OR(A252="",ISBLANK(Qualifikation!U262),Qualifikation!U262="-"),"",IF(ISNA(MATCH(Qualifikation!U262,libtwolang,0)),Qualifikation!U262,IF(Qualifikation!AC262=TRUE,INDEX(codetwolang,MATCH(Qualifikation!U262,libtwolang,0)),Qualifikation!U262)))</f>
        <v/>
      </c>
      <c r="P252" s="56" t="str">
        <f>IF(OR(A252="",ISBLANK(Qualifikation!V262)),"",Qualifikation!V262)</f>
        <v/>
      </c>
    </row>
    <row r="253" spans="1:16" x14ac:dyDescent="0.2">
      <c r="A253" s="26" t="str">
        <f>IF(Qualifikation!$A263&lt;&gt;"",IF(Qualifikation!C263&lt;&gt;"",IF(Qualifikation!C263="LOC.ID",CONCATENATE("LOC.",Qualifikation!AG$12),Qualifikation!C263),""),"")</f>
        <v/>
      </c>
      <c r="B253" s="57" t="str">
        <f>IF(A253&lt;&gt;"",Qualifikation!J263,"")</f>
        <v/>
      </c>
      <c r="C253" s="26" t="str">
        <f>IF(A253&lt;&gt;"",IF(Qualifikation!E263=TRUE,INDEX(codesex,MATCH(Qualifikation!D263,libsex,0)),Qualifikation!D263),"")</f>
        <v/>
      </c>
      <c r="D253" s="112" t="str">
        <f>IF(OR(A253="",ISBLANK(Qualifikation!F263)),"",Qualifikation!F263)</f>
        <v/>
      </c>
      <c r="E253" s="26" t="str">
        <f>IF(A253&lt;&gt;"",IF(Qualifikation!I263=TRUE,IF(INDEX(codegem,MATCH(Qualifikation!H263,libgem,0))&lt;8000,INDEX(codegem,MATCH(Qualifikation!H263,libgem,0)),""),Qualifikation!H263),"")</f>
        <v/>
      </c>
      <c r="F253" s="26" t="str">
        <f>IF(A253&lt;&gt;"",IF(Qualifikation!I263=TRUE,INDEX(codegemhist,MATCH(Qualifikation!H263,libgem,0)),""),"")</f>
        <v/>
      </c>
      <c r="G253" s="26" t="str">
        <f>IF(A253&lt;&gt;"",IF(Qualifikation!I263=TRUE,IF(INDEX(codegem,MATCH(Qualifikation!H263,libgem,0))&gt;=8000,INDEX(codegem,MATCH(Qualifikation!H263,libgem,0)),""),Qualifikation!H263),"")</f>
        <v/>
      </c>
      <c r="H253" s="26" t="str">
        <f>IF(A253&lt;&gt;"",IF(Qualifikation!Y263=TRUE,INDEX(libcatidinst,MATCH(Qualifikation!P263,libinst,0)),""),"")</f>
        <v/>
      </c>
      <c r="I253" s="26" t="str">
        <f>IF(OR(A253="",ISBLANK(Qualifikation!P263)),"",IF(Qualifikation!Y263=TRUE,INDEX(codeinst,MATCH(Qualifikation!P263,libinst,0)),Qualifikation!P263))</f>
        <v/>
      </c>
      <c r="J253" s="26" t="str">
        <f>IF(OR(A253="",ISBLANK(Qualifikation!Q263)),"",IF(Qualifikation!Z263=TRUE,INDEX(codetform,MATCH(Qualifikation!Q263,libtform,0)),Qualifikation!Q263))</f>
        <v/>
      </c>
      <c r="K253" s="26" t="str">
        <f t="shared" si="3"/>
        <v/>
      </c>
      <c r="L253" s="112" t="str">
        <f>IF(OR(A253="",ISBLANK(Qualifikation!R263)),"",Qualifikation!R263)</f>
        <v/>
      </c>
      <c r="M253" s="56" t="str">
        <f>IF(OR(A253="",ISBLANK(Qualifikation!S263)),"",Qualifikation!S263)</f>
        <v/>
      </c>
      <c r="N253" s="56" t="str">
        <f>IF(OR(A253="",ISBLANK(Qualifikation!T263)),"",IF(Qualifikation!AC263=TRUE,INDEX(coderesult,MATCH(Qualifikation!T263,libresult,0)),Qualifikation!T263))</f>
        <v/>
      </c>
      <c r="O253" s="56" t="str">
        <f>IF(OR(A253="",ISBLANK(Qualifikation!U263),Qualifikation!U263="-"),"",IF(ISNA(MATCH(Qualifikation!U263,libtwolang,0)),Qualifikation!U263,IF(Qualifikation!AC263=TRUE,INDEX(codetwolang,MATCH(Qualifikation!U263,libtwolang,0)),Qualifikation!U263)))</f>
        <v/>
      </c>
      <c r="P253" s="56" t="str">
        <f>IF(OR(A253="",ISBLANK(Qualifikation!V263)),"",Qualifikation!V263)</f>
        <v/>
      </c>
    </row>
    <row r="254" spans="1:16" x14ac:dyDescent="0.2">
      <c r="A254" s="26" t="str">
        <f>IF(Qualifikation!$A264&lt;&gt;"",IF(Qualifikation!C264&lt;&gt;"",IF(Qualifikation!C264="LOC.ID",CONCATENATE("LOC.",Qualifikation!AG$12),Qualifikation!C264),""),"")</f>
        <v/>
      </c>
      <c r="B254" s="57" t="str">
        <f>IF(A254&lt;&gt;"",Qualifikation!J264,"")</f>
        <v/>
      </c>
      <c r="C254" s="26" t="str">
        <f>IF(A254&lt;&gt;"",IF(Qualifikation!E264=TRUE,INDEX(codesex,MATCH(Qualifikation!D264,libsex,0)),Qualifikation!D264),"")</f>
        <v/>
      </c>
      <c r="D254" s="112" t="str">
        <f>IF(OR(A254="",ISBLANK(Qualifikation!F264)),"",Qualifikation!F264)</f>
        <v/>
      </c>
      <c r="E254" s="26" t="str">
        <f>IF(A254&lt;&gt;"",IF(Qualifikation!I264=TRUE,IF(INDEX(codegem,MATCH(Qualifikation!H264,libgem,0))&lt;8000,INDEX(codegem,MATCH(Qualifikation!H264,libgem,0)),""),Qualifikation!H264),"")</f>
        <v/>
      </c>
      <c r="F254" s="26" t="str">
        <f>IF(A254&lt;&gt;"",IF(Qualifikation!I264=TRUE,INDEX(codegemhist,MATCH(Qualifikation!H264,libgem,0)),""),"")</f>
        <v/>
      </c>
      <c r="G254" s="26" t="str">
        <f>IF(A254&lt;&gt;"",IF(Qualifikation!I264=TRUE,IF(INDEX(codegem,MATCH(Qualifikation!H264,libgem,0))&gt;=8000,INDEX(codegem,MATCH(Qualifikation!H264,libgem,0)),""),Qualifikation!H264),"")</f>
        <v/>
      </c>
      <c r="H254" s="26" t="str">
        <f>IF(A254&lt;&gt;"",IF(Qualifikation!Y264=TRUE,INDEX(libcatidinst,MATCH(Qualifikation!P264,libinst,0)),""),"")</f>
        <v/>
      </c>
      <c r="I254" s="26" t="str">
        <f>IF(OR(A254="",ISBLANK(Qualifikation!P264)),"",IF(Qualifikation!Y264=TRUE,INDEX(codeinst,MATCH(Qualifikation!P264,libinst,0)),Qualifikation!P264))</f>
        <v/>
      </c>
      <c r="J254" s="26" t="str">
        <f>IF(OR(A254="",ISBLANK(Qualifikation!Q264)),"",IF(Qualifikation!Z264=TRUE,INDEX(codetform,MATCH(Qualifikation!Q264,libtform,0)),Qualifikation!Q264))</f>
        <v/>
      </c>
      <c r="K254" s="26" t="str">
        <f t="shared" si="3"/>
        <v/>
      </c>
      <c r="L254" s="112" t="str">
        <f>IF(OR(A254="",ISBLANK(Qualifikation!R264)),"",Qualifikation!R264)</f>
        <v/>
      </c>
      <c r="M254" s="56" t="str">
        <f>IF(OR(A254="",ISBLANK(Qualifikation!S264)),"",Qualifikation!S264)</f>
        <v/>
      </c>
      <c r="N254" s="56" t="str">
        <f>IF(OR(A254="",ISBLANK(Qualifikation!T264)),"",IF(Qualifikation!AC264=TRUE,INDEX(coderesult,MATCH(Qualifikation!T264,libresult,0)),Qualifikation!T264))</f>
        <v/>
      </c>
      <c r="O254" s="56" t="str">
        <f>IF(OR(A254="",ISBLANK(Qualifikation!U264),Qualifikation!U264="-"),"",IF(ISNA(MATCH(Qualifikation!U264,libtwolang,0)),Qualifikation!U264,IF(Qualifikation!AC264=TRUE,INDEX(codetwolang,MATCH(Qualifikation!U264,libtwolang,0)),Qualifikation!U264)))</f>
        <v/>
      </c>
      <c r="P254" s="56" t="str">
        <f>IF(OR(A254="",ISBLANK(Qualifikation!V264)),"",Qualifikation!V264)</f>
        <v/>
      </c>
    </row>
    <row r="255" spans="1:16" x14ac:dyDescent="0.2">
      <c r="A255" s="26" t="str">
        <f>IF(Qualifikation!$A265&lt;&gt;"",IF(Qualifikation!C265&lt;&gt;"",IF(Qualifikation!C265="LOC.ID",CONCATENATE("LOC.",Qualifikation!AG$12),Qualifikation!C265),""),"")</f>
        <v/>
      </c>
      <c r="B255" s="57" t="str">
        <f>IF(A255&lt;&gt;"",Qualifikation!J265,"")</f>
        <v/>
      </c>
      <c r="C255" s="26" t="str">
        <f>IF(A255&lt;&gt;"",IF(Qualifikation!E265=TRUE,INDEX(codesex,MATCH(Qualifikation!D265,libsex,0)),Qualifikation!D265),"")</f>
        <v/>
      </c>
      <c r="D255" s="112" t="str">
        <f>IF(OR(A255="",ISBLANK(Qualifikation!F265)),"",Qualifikation!F265)</f>
        <v/>
      </c>
      <c r="E255" s="26" t="str">
        <f>IF(A255&lt;&gt;"",IF(Qualifikation!I265=TRUE,IF(INDEX(codegem,MATCH(Qualifikation!H265,libgem,0))&lt;8000,INDEX(codegem,MATCH(Qualifikation!H265,libgem,0)),""),Qualifikation!H265),"")</f>
        <v/>
      </c>
      <c r="F255" s="26" t="str">
        <f>IF(A255&lt;&gt;"",IF(Qualifikation!I265=TRUE,INDEX(codegemhist,MATCH(Qualifikation!H265,libgem,0)),""),"")</f>
        <v/>
      </c>
      <c r="G255" s="26" t="str">
        <f>IF(A255&lt;&gt;"",IF(Qualifikation!I265=TRUE,IF(INDEX(codegem,MATCH(Qualifikation!H265,libgem,0))&gt;=8000,INDEX(codegem,MATCH(Qualifikation!H265,libgem,0)),""),Qualifikation!H265),"")</f>
        <v/>
      </c>
      <c r="H255" s="26" t="str">
        <f>IF(A255&lt;&gt;"",IF(Qualifikation!Y265=TRUE,INDEX(libcatidinst,MATCH(Qualifikation!P265,libinst,0)),""),"")</f>
        <v/>
      </c>
      <c r="I255" s="26" t="str">
        <f>IF(OR(A255="",ISBLANK(Qualifikation!P265)),"",IF(Qualifikation!Y265=TRUE,INDEX(codeinst,MATCH(Qualifikation!P265,libinst,0)),Qualifikation!P265))</f>
        <v/>
      </c>
      <c r="J255" s="26" t="str">
        <f>IF(OR(A255="",ISBLANK(Qualifikation!Q265)),"",IF(Qualifikation!Z265=TRUE,INDEX(codetform,MATCH(Qualifikation!Q265,libtform,0)),Qualifikation!Q265))</f>
        <v/>
      </c>
      <c r="K255" s="26" t="str">
        <f t="shared" si="3"/>
        <v/>
      </c>
      <c r="L255" s="112" t="str">
        <f>IF(OR(A255="",ISBLANK(Qualifikation!R265)),"",Qualifikation!R265)</f>
        <v/>
      </c>
      <c r="M255" s="56" t="str">
        <f>IF(OR(A255="",ISBLANK(Qualifikation!S265)),"",Qualifikation!S265)</f>
        <v/>
      </c>
      <c r="N255" s="56" t="str">
        <f>IF(OR(A255="",ISBLANK(Qualifikation!T265)),"",IF(Qualifikation!AC265=TRUE,INDEX(coderesult,MATCH(Qualifikation!T265,libresult,0)),Qualifikation!T265))</f>
        <v/>
      </c>
      <c r="O255" s="56" t="str">
        <f>IF(OR(A255="",ISBLANK(Qualifikation!U265),Qualifikation!U265="-"),"",IF(ISNA(MATCH(Qualifikation!U265,libtwolang,0)),Qualifikation!U265,IF(Qualifikation!AC265=TRUE,INDEX(codetwolang,MATCH(Qualifikation!U265,libtwolang,0)),Qualifikation!U265)))</f>
        <v/>
      </c>
      <c r="P255" s="56" t="str">
        <f>IF(OR(A255="",ISBLANK(Qualifikation!V265)),"",Qualifikation!V265)</f>
        <v/>
      </c>
    </row>
    <row r="256" spans="1:16" x14ac:dyDescent="0.2">
      <c r="A256" s="26" t="str">
        <f>IF(Qualifikation!$A266&lt;&gt;"",IF(Qualifikation!C266&lt;&gt;"",IF(Qualifikation!C266="LOC.ID",CONCATENATE("LOC.",Qualifikation!AG$12),Qualifikation!C266),""),"")</f>
        <v/>
      </c>
      <c r="B256" s="57" t="str">
        <f>IF(A256&lt;&gt;"",Qualifikation!J266,"")</f>
        <v/>
      </c>
      <c r="C256" s="26" t="str">
        <f>IF(A256&lt;&gt;"",IF(Qualifikation!E266=TRUE,INDEX(codesex,MATCH(Qualifikation!D266,libsex,0)),Qualifikation!D266),"")</f>
        <v/>
      </c>
      <c r="D256" s="112" t="str">
        <f>IF(OR(A256="",ISBLANK(Qualifikation!F266)),"",Qualifikation!F266)</f>
        <v/>
      </c>
      <c r="E256" s="26" t="str">
        <f>IF(A256&lt;&gt;"",IF(Qualifikation!I266=TRUE,IF(INDEX(codegem,MATCH(Qualifikation!H266,libgem,0))&lt;8000,INDEX(codegem,MATCH(Qualifikation!H266,libgem,0)),""),Qualifikation!H266),"")</f>
        <v/>
      </c>
      <c r="F256" s="26" t="str">
        <f>IF(A256&lt;&gt;"",IF(Qualifikation!I266=TRUE,INDEX(codegemhist,MATCH(Qualifikation!H266,libgem,0)),""),"")</f>
        <v/>
      </c>
      <c r="G256" s="26" t="str">
        <f>IF(A256&lt;&gt;"",IF(Qualifikation!I266=TRUE,IF(INDEX(codegem,MATCH(Qualifikation!H266,libgem,0))&gt;=8000,INDEX(codegem,MATCH(Qualifikation!H266,libgem,0)),""),Qualifikation!H266),"")</f>
        <v/>
      </c>
      <c r="H256" s="26" t="str">
        <f>IF(A256&lt;&gt;"",IF(Qualifikation!Y266=TRUE,INDEX(libcatidinst,MATCH(Qualifikation!P266,libinst,0)),""),"")</f>
        <v/>
      </c>
      <c r="I256" s="26" t="str">
        <f>IF(OR(A256="",ISBLANK(Qualifikation!P266)),"",IF(Qualifikation!Y266=TRUE,INDEX(codeinst,MATCH(Qualifikation!P266,libinst,0)),Qualifikation!P266))</f>
        <v/>
      </c>
      <c r="J256" s="26" t="str">
        <f>IF(OR(A256="",ISBLANK(Qualifikation!Q266)),"",IF(Qualifikation!Z266=TRUE,INDEX(codetform,MATCH(Qualifikation!Q266,libtform,0)),Qualifikation!Q266))</f>
        <v/>
      </c>
      <c r="K256" s="26" t="str">
        <f t="shared" si="3"/>
        <v/>
      </c>
      <c r="L256" s="112" t="str">
        <f>IF(OR(A256="",ISBLANK(Qualifikation!R266)),"",Qualifikation!R266)</f>
        <v/>
      </c>
      <c r="M256" s="56" t="str">
        <f>IF(OR(A256="",ISBLANK(Qualifikation!S266)),"",Qualifikation!S266)</f>
        <v/>
      </c>
      <c r="N256" s="56" t="str">
        <f>IF(OR(A256="",ISBLANK(Qualifikation!T266)),"",IF(Qualifikation!AC266=TRUE,INDEX(coderesult,MATCH(Qualifikation!T266,libresult,0)),Qualifikation!T266))</f>
        <v/>
      </c>
      <c r="O256" s="56" t="str">
        <f>IF(OR(A256="",ISBLANK(Qualifikation!U266),Qualifikation!U266="-"),"",IF(ISNA(MATCH(Qualifikation!U266,libtwolang,0)),Qualifikation!U266,IF(Qualifikation!AC266=TRUE,INDEX(codetwolang,MATCH(Qualifikation!U266,libtwolang,0)),Qualifikation!U266)))</f>
        <v/>
      </c>
      <c r="P256" s="56" t="str">
        <f>IF(OR(A256="",ISBLANK(Qualifikation!V266)),"",Qualifikation!V266)</f>
        <v/>
      </c>
    </row>
    <row r="257" spans="1:16" x14ac:dyDescent="0.2">
      <c r="A257" s="26" t="str">
        <f>IF(Qualifikation!$A267&lt;&gt;"",IF(Qualifikation!C267&lt;&gt;"",IF(Qualifikation!C267="LOC.ID",CONCATENATE("LOC.",Qualifikation!AG$12),Qualifikation!C267),""),"")</f>
        <v/>
      </c>
      <c r="B257" s="57" t="str">
        <f>IF(A257&lt;&gt;"",Qualifikation!J267,"")</f>
        <v/>
      </c>
      <c r="C257" s="26" t="str">
        <f>IF(A257&lt;&gt;"",IF(Qualifikation!E267=TRUE,INDEX(codesex,MATCH(Qualifikation!D267,libsex,0)),Qualifikation!D267),"")</f>
        <v/>
      </c>
      <c r="D257" s="112" t="str">
        <f>IF(OR(A257="",ISBLANK(Qualifikation!F267)),"",Qualifikation!F267)</f>
        <v/>
      </c>
      <c r="E257" s="26" t="str">
        <f>IF(A257&lt;&gt;"",IF(Qualifikation!I267=TRUE,IF(INDEX(codegem,MATCH(Qualifikation!H267,libgem,0))&lt;8000,INDEX(codegem,MATCH(Qualifikation!H267,libgem,0)),""),Qualifikation!H267),"")</f>
        <v/>
      </c>
      <c r="F257" s="26" t="str">
        <f>IF(A257&lt;&gt;"",IF(Qualifikation!I267=TRUE,INDEX(codegemhist,MATCH(Qualifikation!H267,libgem,0)),""),"")</f>
        <v/>
      </c>
      <c r="G257" s="26" t="str">
        <f>IF(A257&lt;&gt;"",IF(Qualifikation!I267=TRUE,IF(INDEX(codegem,MATCH(Qualifikation!H267,libgem,0))&gt;=8000,INDEX(codegem,MATCH(Qualifikation!H267,libgem,0)),""),Qualifikation!H267),"")</f>
        <v/>
      </c>
      <c r="H257" s="26" t="str">
        <f>IF(A257&lt;&gt;"",IF(Qualifikation!Y267=TRUE,INDEX(libcatidinst,MATCH(Qualifikation!P267,libinst,0)),""),"")</f>
        <v/>
      </c>
      <c r="I257" s="26" t="str">
        <f>IF(OR(A257="",ISBLANK(Qualifikation!P267)),"",IF(Qualifikation!Y267=TRUE,INDEX(codeinst,MATCH(Qualifikation!P267,libinst,0)),Qualifikation!P267))</f>
        <v/>
      </c>
      <c r="J257" s="26" t="str">
        <f>IF(OR(A257="",ISBLANK(Qualifikation!Q267)),"",IF(Qualifikation!Z267=TRUE,INDEX(codetform,MATCH(Qualifikation!Q267,libtform,0)),Qualifikation!Q267))</f>
        <v/>
      </c>
      <c r="K257" s="26" t="str">
        <f t="shared" si="3"/>
        <v/>
      </c>
      <c r="L257" s="112" t="str">
        <f>IF(OR(A257="",ISBLANK(Qualifikation!R267)),"",Qualifikation!R267)</f>
        <v/>
      </c>
      <c r="M257" s="56" t="str">
        <f>IF(OR(A257="",ISBLANK(Qualifikation!S267)),"",Qualifikation!S267)</f>
        <v/>
      </c>
      <c r="N257" s="56" t="str">
        <f>IF(OR(A257="",ISBLANK(Qualifikation!T267)),"",IF(Qualifikation!AC267=TRUE,INDEX(coderesult,MATCH(Qualifikation!T267,libresult,0)),Qualifikation!T267))</f>
        <v/>
      </c>
      <c r="O257" s="56" t="str">
        <f>IF(OR(A257="",ISBLANK(Qualifikation!U267),Qualifikation!U267="-"),"",IF(ISNA(MATCH(Qualifikation!U267,libtwolang,0)),Qualifikation!U267,IF(Qualifikation!AC267=TRUE,INDEX(codetwolang,MATCH(Qualifikation!U267,libtwolang,0)),Qualifikation!U267)))</f>
        <v/>
      </c>
      <c r="P257" s="56" t="str">
        <f>IF(OR(A257="",ISBLANK(Qualifikation!V267)),"",Qualifikation!V267)</f>
        <v/>
      </c>
    </row>
    <row r="258" spans="1:16" x14ac:dyDescent="0.2">
      <c r="A258" s="26" t="str">
        <f>IF(Qualifikation!$A268&lt;&gt;"",IF(Qualifikation!C268&lt;&gt;"",IF(Qualifikation!C268="LOC.ID",CONCATENATE("LOC.",Qualifikation!AG$12),Qualifikation!C268),""),"")</f>
        <v/>
      </c>
      <c r="B258" s="57" t="str">
        <f>IF(A258&lt;&gt;"",Qualifikation!J268,"")</f>
        <v/>
      </c>
      <c r="C258" s="26" t="str">
        <f>IF(A258&lt;&gt;"",IF(Qualifikation!E268=TRUE,INDEX(codesex,MATCH(Qualifikation!D268,libsex,0)),Qualifikation!D268),"")</f>
        <v/>
      </c>
      <c r="D258" s="112" t="str">
        <f>IF(OR(A258="",ISBLANK(Qualifikation!F268)),"",Qualifikation!F268)</f>
        <v/>
      </c>
      <c r="E258" s="26" t="str">
        <f>IF(A258&lt;&gt;"",IF(Qualifikation!I268=TRUE,IF(INDEX(codegem,MATCH(Qualifikation!H268,libgem,0))&lt;8000,INDEX(codegem,MATCH(Qualifikation!H268,libgem,0)),""),Qualifikation!H268),"")</f>
        <v/>
      </c>
      <c r="F258" s="26" t="str">
        <f>IF(A258&lt;&gt;"",IF(Qualifikation!I268=TRUE,INDEX(codegemhist,MATCH(Qualifikation!H268,libgem,0)),""),"")</f>
        <v/>
      </c>
      <c r="G258" s="26" t="str">
        <f>IF(A258&lt;&gt;"",IF(Qualifikation!I268=TRUE,IF(INDEX(codegem,MATCH(Qualifikation!H268,libgem,0))&gt;=8000,INDEX(codegem,MATCH(Qualifikation!H268,libgem,0)),""),Qualifikation!H268),"")</f>
        <v/>
      </c>
      <c r="H258" s="26" t="str">
        <f>IF(A258&lt;&gt;"",IF(Qualifikation!Y268=TRUE,INDEX(libcatidinst,MATCH(Qualifikation!P268,libinst,0)),""),"")</f>
        <v/>
      </c>
      <c r="I258" s="26" t="str">
        <f>IF(OR(A258="",ISBLANK(Qualifikation!P268)),"",IF(Qualifikation!Y268=TRUE,INDEX(codeinst,MATCH(Qualifikation!P268,libinst,0)),Qualifikation!P268))</f>
        <v/>
      </c>
      <c r="J258" s="26" t="str">
        <f>IF(OR(A258="",ISBLANK(Qualifikation!Q268)),"",IF(Qualifikation!Z268=TRUE,INDEX(codetform,MATCH(Qualifikation!Q268,libtform,0)),Qualifikation!Q268))</f>
        <v/>
      </c>
      <c r="K258" s="26" t="str">
        <f t="shared" si="3"/>
        <v/>
      </c>
      <c r="L258" s="112" t="str">
        <f>IF(OR(A258="",ISBLANK(Qualifikation!R268)),"",Qualifikation!R268)</f>
        <v/>
      </c>
      <c r="M258" s="56" t="str">
        <f>IF(OR(A258="",ISBLANK(Qualifikation!S268)),"",Qualifikation!S268)</f>
        <v/>
      </c>
      <c r="N258" s="56" t="str">
        <f>IF(OR(A258="",ISBLANK(Qualifikation!T268)),"",IF(Qualifikation!AC268=TRUE,INDEX(coderesult,MATCH(Qualifikation!T268,libresult,0)),Qualifikation!T268))</f>
        <v/>
      </c>
      <c r="O258" s="56" t="str">
        <f>IF(OR(A258="",ISBLANK(Qualifikation!U268),Qualifikation!U268="-"),"",IF(ISNA(MATCH(Qualifikation!U268,libtwolang,0)),Qualifikation!U268,IF(Qualifikation!AC268=TRUE,INDEX(codetwolang,MATCH(Qualifikation!U268,libtwolang,0)),Qualifikation!U268)))</f>
        <v/>
      </c>
      <c r="P258" s="56" t="str">
        <f>IF(OR(A258="",ISBLANK(Qualifikation!V268)),"",Qualifikation!V268)</f>
        <v/>
      </c>
    </row>
    <row r="259" spans="1:16" x14ac:dyDescent="0.2">
      <c r="A259" s="26" t="str">
        <f>IF(Qualifikation!$A269&lt;&gt;"",IF(Qualifikation!C269&lt;&gt;"",IF(Qualifikation!C269="LOC.ID",CONCATENATE("LOC.",Qualifikation!AG$12),Qualifikation!C269),""),"")</f>
        <v/>
      </c>
      <c r="B259" s="57" t="str">
        <f>IF(A259&lt;&gt;"",Qualifikation!J269,"")</f>
        <v/>
      </c>
      <c r="C259" s="26" t="str">
        <f>IF(A259&lt;&gt;"",IF(Qualifikation!E269=TRUE,INDEX(codesex,MATCH(Qualifikation!D269,libsex,0)),Qualifikation!D269),"")</f>
        <v/>
      </c>
      <c r="D259" s="112" t="str">
        <f>IF(OR(A259="",ISBLANK(Qualifikation!F269)),"",Qualifikation!F269)</f>
        <v/>
      </c>
      <c r="E259" s="26" t="str">
        <f>IF(A259&lt;&gt;"",IF(Qualifikation!I269=TRUE,IF(INDEX(codegem,MATCH(Qualifikation!H269,libgem,0))&lt;8000,INDEX(codegem,MATCH(Qualifikation!H269,libgem,0)),""),Qualifikation!H269),"")</f>
        <v/>
      </c>
      <c r="F259" s="26" t="str">
        <f>IF(A259&lt;&gt;"",IF(Qualifikation!I269=TRUE,INDEX(codegemhist,MATCH(Qualifikation!H269,libgem,0)),""),"")</f>
        <v/>
      </c>
      <c r="G259" s="26" t="str">
        <f>IF(A259&lt;&gt;"",IF(Qualifikation!I269=TRUE,IF(INDEX(codegem,MATCH(Qualifikation!H269,libgem,0))&gt;=8000,INDEX(codegem,MATCH(Qualifikation!H269,libgem,0)),""),Qualifikation!H269),"")</f>
        <v/>
      </c>
      <c r="H259" s="26" t="str">
        <f>IF(A259&lt;&gt;"",IF(Qualifikation!Y269=TRUE,INDEX(libcatidinst,MATCH(Qualifikation!P269,libinst,0)),""),"")</f>
        <v/>
      </c>
      <c r="I259" s="26" t="str">
        <f>IF(OR(A259="",ISBLANK(Qualifikation!P269)),"",IF(Qualifikation!Y269=TRUE,INDEX(codeinst,MATCH(Qualifikation!P269,libinst,0)),Qualifikation!P269))</f>
        <v/>
      </c>
      <c r="J259" s="26" t="str">
        <f>IF(OR(A259="",ISBLANK(Qualifikation!Q269)),"",IF(Qualifikation!Z269=TRUE,INDEX(codetform,MATCH(Qualifikation!Q269,libtform,0)),Qualifikation!Q269))</f>
        <v/>
      </c>
      <c r="K259" s="26" t="str">
        <f t="shared" ref="K259:K322" si="4">IF(A259="","",2)</f>
        <v/>
      </c>
      <c r="L259" s="112" t="str">
        <f>IF(OR(A259="",ISBLANK(Qualifikation!R269)),"",Qualifikation!R269)</f>
        <v/>
      </c>
      <c r="M259" s="56" t="str">
        <f>IF(OR(A259="",ISBLANK(Qualifikation!S269)),"",Qualifikation!S269)</f>
        <v/>
      </c>
      <c r="N259" s="56" t="str">
        <f>IF(OR(A259="",ISBLANK(Qualifikation!T269)),"",IF(Qualifikation!AC269=TRUE,INDEX(coderesult,MATCH(Qualifikation!T269,libresult,0)),Qualifikation!T269))</f>
        <v/>
      </c>
      <c r="O259" s="56" t="str">
        <f>IF(OR(A259="",ISBLANK(Qualifikation!U269),Qualifikation!U269="-"),"",IF(ISNA(MATCH(Qualifikation!U269,libtwolang,0)),Qualifikation!U269,IF(Qualifikation!AC269=TRUE,INDEX(codetwolang,MATCH(Qualifikation!U269,libtwolang,0)),Qualifikation!U269)))</f>
        <v/>
      </c>
      <c r="P259" s="56" t="str">
        <f>IF(OR(A259="",ISBLANK(Qualifikation!V269)),"",Qualifikation!V269)</f>
        <v/>
      </c>
    </row>
    <row r="260" spans="1:16" x14ac:dyDescent="0.2">
      <c r="A260" s="26" t="str">
        <f>IF(Qualifikation!$A270&lt;&gt;"",IF(Qualifikation!C270&lt;&gt;"",IF(Qualifikation!C270="LOC.ID",CONCATENATE("LOC.",Qualifikation!AG$12),Qualifikation!C270),""),"")</f>
        <v/>
      </c>
      <c r="B260" s="57" t="str">
        <f>IF(A260&lt;&gt;"",Qualifikation!J270,"")</f>
        <v/>
      </c>
      <c r="C260" s="26" t="str">
        <f>IF(A260&lt;&gt;"",IF(Qualifikation!E270=TRUE,INDEX(codesex,MATCH(Qualifikation!D270,libsex,0)),Qualifikation!D270),"")</f>
        <v/>
      </c>
      <c r="D260" s="112" t="str">
        <f>IF(OR(A260="",ISBLANK(Qualifikation!F270)),"",Qualifikation!F270)</f>
        <v/>
      </c>
      <c r="E260" s="26" t="str">
        <f>IF(A260&lt;&gt;"",IF(Qualifikation!I270=TRUE,IF(INDEX(codegem,MATCH(Qualifikation!H270,libgem,0))&lt;8000,INDEX(codegem,MATCH(Qualifikation!H270,libgem,0)),""),Qualifikation!H270),"")</f>
        <v/>
      </c>
      <c r="F260" s="26" t="str">
        <f>IF(A260&lt;&gt;"",IF(Qualifikation!I270=TRUE,INDEX(codegemhist,MATCH(Qualifikation!H270,libgem,0)),""),"")</f>
        <v/>
      </c>
      <c r="G260" s="26" t="str">
        <f>IF(A260&lt;&gt;"",IF(Qualifikation!I270=TRUE,IF(INDEX(codegem,MATCH(Qualifikation!H270,libgem,0))&gt;=8000,INDEX(codegem,MATCH(Qualifikation!H270,libgem,0)),""),Qualifikation!H270),"")</f>
        <v/>
      </c>
      <c r="H260" s="26" t="str">
        <f>IF(A260&lt;&gt;"",IF(Qualifikation!Y270=TRUE,INDEX(libcatidinst,MATCH(Qualifikation!P270,libinst,0)),""),"")</f>
        <v/>
      </c>
      <c r="I260" s="26" t="str">
        <f>IF(OR(A260="",ISBLANK(Qualifikation!P270)),"",IF(Qualifikation!Y270=TRUE,INDEX(codeinst,MATCH(Qualifikation!P270,libinst,0)),Qualifikation!P270))</f>
        <v/>
      </c>
      <c r="J260" s="26" t="str">
        <f>IF(OR(A260="",ISBLANK(Qualifikation!Q270)),"",IF(Qualifikation!Z270=TRUE,INDEX(codetform,MATCH(Qualifikation!Q270,libtform,0)),Qualifikation!Q270))</f>
        <v/>
      </c>
      <c r="K260" s="26" t="str">
        <f t="shared" si="4"/>
        <v/>
      </c>
      <c r="L260" s="112" t="str">
        <f>IF(OR(A260="",ISBLANK(Qualifikation!R270)),"",Qualifikation!R270)</f>
        <v/>
      </c>
      <c r="M260" s="56" t="str">
        <f>IF(OR(A260="",ISBLANK(Qualifikation!S270)),"",Qualifikation!S270)</f>
        <v/>
      </c>
      <c r="N260" s="56" t="str">
        <f>IF(OR(A260="",ISBLANK(Qualifikation!T270)),"",IF(Qualifikation!AC270=TRUE,INDEX(coderesult,MATCH(Qualifikation!T270,libresult,0)),Qualifikation!T270))</f>
        <v/>
      </c>
      <c r="O260" s="56" t="str">
        <f>IF(OR(A260="",ISBLANK(Qualifikation!U270),Qualifikation!U270="-"),"",IF(ISNA(MATCH(Qualifikation!U270,libtwolang,0)),Qualifikation!U270,IF(Qualifikation!AC270=TRUE,INDEX(codetwolang,MATCH(Qualifikation!U270,libtwolang,0)),Qualifikation!U270)))</f>
        <v/>
      </c>
      <c r="P260" s="56" t="str">
        <f>IF(OR(A260="",ISBLANK(Qualifikation!V270)),"",Qualifikation!V270)</f>
        <v/>
      </c>
    </row>
    <row r="261" spans="1:16" x14ac:dyDescent="0.2">
      <c r="A261" s="26" t="str">
        <f>IF(Qualifikation!$A271&lt;&gt;"",IF(Qualifikation!C271&lt;&gt;"",IF(Qualifikation!C271="LOC.ID",CONCATENATE("LOC.",Qualifikation!AG$12),Qualifikation!C271),""),"")</f>
        <v/>
      </c>
      <c r="B261" s="57" t="str">
        <f>IF(A261&lt;&gt;"",Qualifikation!J271,"")</f>
        <v/>
      </c>
      <c r="C261" s="26" t="str">
        <f>IF(A261&lt;&gt;"",IF(Qualifikation!E271=TRUE,INDEX(codesex,MATCH(Qualifikation!D271,libsex,0)),Qualifikation!D271),"")</f>
        <v/>
      </c>
      <c r="D261" s="112" t="str">
        <f>IF(OR(A261="",ISBLANK(Qualifikation!F271)),"",Qualifikation!F271)</f>
        <v/>
      </c>
      <c r="E261" s="26" t="str">
        <f>IF(A261&lt;&gt;"",IF(Qualifikation!I271=TRUE,IF(INDEX(codegem,MATCH(Qualifikation!H271,libgem,0))&lt;8000,INDEX(codegem,MATCH(Qualifikation!H271,libgem,0)),""),Qualifikation!H271),"")</f>
        <v/>
      </c>
      <c r="F261" s="26" t="str">
        <f>IF(A261&lt;&gt;"",IF(Qualifikation!I271=TRUE,INDEX(codegemhist,MATCH(Qualifikation!H271,libgem,0)),""),"")</f>
        <v/>
      </c>
      <c r="G261" s="26" t="str">
        <f>IF(A261&lt;&gt;"",IF(Qualifikation!I271=TRUE,IF(INDEX(codegem,MATCH(Qualifikation!H271,libgem,0))&gt;=8000,INDEX(codegem,MATCH(Qualifikation!H271,libgem,0)),""),Qualifikation!H271),"")</f>
        <v/>
      </c>
      <c r="H261" s="26" t="str">
        <f>IF(A261&lt;&gt;"",IF(Qualifikation!Y271=TRUE,INDEX(libcatidinst,MATCH(Qualifikation!P271,libinst,0)),""),"")</f>
        <v/>
      </c>
      <c r="I261" s="26" t="str">
        <f>IF(OR(A261="",ISBLANK(Qualifikation!P271)),"",IF(Qualifikation!Y271=TRUE,INDEX(codeinst,MATCH(Qualifikation!P271,libinst,0)),Qualifikation!P271))</f>
        <v/>
      </c>
      <c r="J261" s="26" t="str">
        <f>IF(OR(A261="",ISBLANK(Qualifikation!Q271)),"",IF(Qualifikation!Z271=TRUE,INDEX(codetform,MATCH(Qualifikation!Q271,libtform,0)),Qualifikation!Q271))</f>
        <v/>
      </c>
      <c r="K261" s="26" t="str">
        <f t="shared" si="4"/>
        <v/>
      </c>
      <c r="L261" s="112" t="str">
        <f>IF(OR(A261="",ISBLANK(Qualifikation!R271)),"",Qualifikation!R271)</f>
        <v/>
      </c>
      <c r="M261" s="56" t="str">
        <f>IF(OR(A261="",ISBLANK(Qualifikation!S271)),"",Qualifikation!S271)</f>
        <v/>
      </c>
      <c r="N261" s="56" t="str">
        <f>IF(OR(A261="",ISBLANK(Qualifikation!T271)),"",IF(Qualifikation!AC271=TRUE,INDEX(coderesult,MATCH(Qualifikation!T271,libresult,0)),Qualifikation!T271))</f>
        <v/>
      </c>
      <c r="O261" s="56" t="str">
        <f>IF(OR(A261="",ISBLANK(Qualifikation!U271),Qualifikation!U271="-"),"",IF(ISNA(MATCH(Qualifikation!U271,libtwolang,0)),Qualifikation!U271,IF(Qualifikation!AC271=TRUE,INDEX(codetwolang,MATCH(Qualifikation!U271,libtwolang,0)),Qualifikation!U271)))</f>
        <v/>
      </c>
      <c r="P261" s="56" t="str">
        <f>IF(OR(A261="",ISBLANK(Qualifikation!V271)),"",Qualifikation!V271)</f>
        <v/>
      </c>
    </row>
    <row r="262" spans="1:16" x14ac:dyDescent="0.2">
      <c r="A262" s="26" t="str">
        <f>IF(Qualifikation!$A272&lt;&gt;"",IF(Qualifikation!C272&lt;&gt;"",IF(Qualifikation!C272="LOC.ID",CONCATENATE("LOC.",Qualifikation!AG$12),Qualifikation!C272),""),"")</f>
        <v/>
      </c>
      <c r="B262" s="57" t="str">
        <f>IF(A262&lt;&gt;"",Qualifikation!J272,"")</f>
        <v/>
      </c>
      <c r="C262" s="26" t="str">
        <f>IF(A262&lt;&gt;"",IF(Qualifikation!E272=TRUE,INDEX(codesex,MATCH(Qualifikation!D272,libsex,0)),Qualifikation!D272),"")</f>
        <v/>
      </c>
      <c r="D262" s="112" t="str">
        <f>IF(OR(A262="",ISBLANK(Qualifikation!F272)),"",Qualifikation!F272)</f>
        <v/>
      </c>
      <c r="E262" s="26" t="str">
        <f>IF(A262&lt;&gt;"",IF(Qualifikation!I272=TRUE,IF(INDEX(codegem,MATCH(Qualifikation!H272,libgem,0))&lt;8000,INDEX(codegem,MATCH(Qualifikation!H272,libgem,0)),""),Qualifikation!H272),"")</f>
        <v/>
      </c>
      <c r="F262" s="26" t="str">
        <f>IF(A262&lt;&gt;"",IF(Qualifikation!I272=TRUE,INDEX(codegemhist,MATCH(Qualifikation!H272,libgem,0)),""),"")</f>
        <v/>
      </c>
      <c r="G262" s="26" t="str">
        <f>IF(A262&lt;&gt;"",IF(Qualifikation!I272=TRUE,IF(INDEX(codegem,MATCH(Qualifikation!H272,libgem,0))&gt;=8000,INDEX(codegem,MATCH(Qualifikation!H272,libgem,0)),""),Qualifikation!H272),"")</f>
        <v/>
      </c>
      <c r="H262" s="26" t="str">
        <f>IF(A262&lt;&gt;"",IF(Qualifikation!Y272=TRUE,INDEX(libcatidinst,MATCH(Qualifikation!P272,libinst,0)),""),"")</f>
        <v/>
      </c>
      <c r="I262" s="26" t="str">
        <f>IF(OR(A262="",ISBLANK(Qualifikation!P272)),"",IF(Qualifikation!Y272=TRUE,INDEX(codeinst,MATCH(Qualifikation!P272,libinst,0)),Qualifikation!P272))</f>
        <v/>
      </c>
      <c r="J262" s="26" t="str">
        <f>IF(OR(A262="",ISBLANK(Qualifikation!Q272)),"",IF(Qualifikation!Z272=TRUE,INDEX(codetform,MATCH(Qualifikation!Q272,libtform,0)),Qualifikation!Q272))</f>
        <v/>
      </c>
      <c r="K262" s="26" t="str">
        <f t="shared" si="4"/>
        <v/>
      </c>
      <c r="L262" s="112" t="str">
        <f>IF(OR(A262="",ISBLANK(Qualifikation!R272)),"",Qualifikation!R272)</f>
        <v/>
      </c>
      <c r="M262" s="56" t="str">
        <f>IF(OR(A262="",ISBLANK(Qualifikation!S272)),"",Qualifikation!S272)</f>
        <v/>
      </c>
      <c r="N262" s="56" t="str">
        <f>IF(OR(A262="",ISBLANK(Qualifikation!T272)),"",IF(Qualifikation!AC272=TRUE,INDEX(coderesult,MATCH(Qualifikation!T272,libresult,0)),Qualifikation!T272))</f>
        <v/>
      </c>
      <c r="O262" s="56" t="str">
        <f>IF(OR(A262="",ISBLANK(Qualifikation!U272),Qualifikation!U272="-"),"",IF(ISNA(MATCH(Qualifikation!U272,libtwolang,0)),Qualifikation!U272,IF(Qualifikation!AC272=TRUE,INDEX(codetwolang,MATCH(Qualifikation!U272,libtwolang,0)),Qualifikation!U272)))</f>
        <v/>
      </c>
      <c r="P262" s="56" t="str">
        <f>IF(OR(A262="",ISBLANK(Qualifikation!V272)),"",Qualifikation!V272)</f>
        <v/>
      </c>
    </row>
    <row r="263" spans="1:16" x14ac:dyDescent="0.2">
      <c r="A263" s="26" t="str">
        <f>IF(Qualifikation!$A273&lt;&gt;"",IF(Qualifikation!C273&lt;&gt;"",IF(Qualifikation!C273="LOC.ID",CONCATENATE("LOC.",Qualifikation!AG$12),Qualifikation!C273),""),"")</f>
        <v/>
      </c>
      <c r="B263" s="57" t="str">
        <f>IF(A263&lt;&gt;"",Qualifikation!J273,"")</f>
        <v/>
      </c>
      <c r="C263" s="26" t="str">
        <f>IF(A263&lt;&gt;"",IF(Qualifikation!E273=TRUE,INDEX(codesex,MATCH(Qualifikation!D273,libsex,0)),Qualifikation!D273),"")</f>
        <v/>
      </c>
      <c r="D263" s="112" t="str">
        <f>IF(OR(A263="",ISBLANK(Qualifikation!F273)),"",Qualifikation!F273)</f>
        <v/>
      </c>
      <c r="E263" s="26" t="str">
        <f>IF(A263&lt;&gt;"",IF(Qualifikation!I273=TRUE,IF(INDEX(codegem,MATCH(Qualifikation!H273,libgem,0))&lt;8000,INDEX(codegem,MATCH(Qualifikation!H273,libgem,0)),""),Qualifikation!H273),"")</f>
        <v/>
      </c>
      <c r="F263" s="26" t="str">
        <f>IF(A263&lt;&gt;"",IF(Qualifikation!I273=TRUE,INDEX(codegemhist,MATCH(Qualifikation!H273,libgem,0)),""),"")</f>
        <v/>
      </c>
      <c r="G263" s="26" t="str">
        <f>IF(A263&lt;&gt;"",IF(Qualifikation!I273=TRUE,IF(INDEX(codegem,MATCH(Qualifikation!H273,libgem,0))&gt;=8000,INDEX(codegem,MATCH(Qualifikation!H273,libgem,0)),""),Qualifikation!H273),"")</f>
        <v/>
      </c>
      <c r="H263" s="26" t="str">
        <f>IF(A263&lt;&gt;"",IF(Qualifikation!Y273=TRUE,INDEX(libcatidinst,MATCH(Qualifikation!P273,libinst,0)),""),"")</f>
        <v/>
      </c>
      <c r="I263" s="26" t="str">
        <f>IF(OR(A263="",ISBLANK(Qualifikation!P273)),"",IF(Qualifikation!Y273=TRUE,INDEX(codeinst,MATCH(Qualifikation!P273,libinst,0)),Qualifikation!P273))</f>
        <v/>
      </c>
      <c r="J263" s="26" t="str">
        <f>IF(OR(A263="",ISBLANK(Qualifikation!Q273)),"",IF(Qualifikation!Z273=TRUE,INDEX(codetform,MATCH(Qualifikation!Q273,libtform,0)),Qualifikation!Q273))</f>
        <v/>
      </c>
      <c r="K263" s="26" t="str">
        <f t="shared" si="4"/>
        <v/>
      </c>
      <c r="L263" s="112" t="str">
        <f>IF(OR(A263="",ISBLANK(Qualifikation!R273)),"",Qualifikation!R273)</f>
        <v/>
      </c>
      <c r="M263" s="56" t="str">
        <f>IF(OR(A263="",ISBLANK(Qualifikation!S273)),"",Qualifikation!S273)</f>
        <v/>
      </c>
      <c r="N263" s="56" t="str">
        <f>IF(OR(A263="",ISBLANK(Qualifikation!T273)),"",IF(Qualifikation!AC273=TRUE,INDEX(coderesult,MATCH(Qualifikation!T273,libresult,0)),Qualifikation!T273))</f>
        <v/>
      </c>
      <c r="O263" s="56" t="str">
        <f>IF(OR(A263="",ISBLANK(Qualifikation!U273),Qualifikation!U273="-"),"",IF(ISNA(MATCH(Qualifikation!U273,libtwolang,0)),Qualifikation!U273,IF(Qualifikation!AC273=TRUE,INDEX(codetwolang,MATCH(Qualifikation!U273,libtwolang,0)),Qualifikation!U273)))</f>
        <v/>
      </c>
      <c r="P263" s="56" t="str">
        <f>IF(OR(A263="",ISBLANK(Qualifikation!V273)),"",Qualifikation!V273)</f>
        <v/>
      </c>
    </row>
    <row r="264" spans="1:16" x14ac:dyDescent="0.2">
      <c r="A264" s="26" t="str">
        <f>IF(Qualifikation!$A274&lt;&gt;"",IF(Qualifikation!C274&lt;&gt;"",IF(Qualifikation!C274="LOC.ID",CONCATENATE("LOC.",Qualifikation!AG$12),Qualifikation!C274),""),"")</f>
        <v/>
      </c>
      <c r="B264" s="57" t="str">
        <f>IF(A264&lt;&gt;"",Qualifikation!J274,"")</f>
        <v/>
      </c>
      <c r="C264" s="26" t="str">
        <f>IF(A264&lt;&gt;"",IF(Qualifikation!E274=TRUE,INDEX(codesex,MATCH(Qualifikation!D274,libsex,0)),Qualifikation!D274),"")</f>
        <v/>
      </c>
      <c r="D264" s="112" t="str">
        <f>IF(OR(A264="",ISBLANK(Qualifikation!F274)),"",Qualifikation!F274)</f>
        <v/>
      </c>
      <c r="E264" s="26" t="str">
        <f>IF(A264&lt;&gt;"",IF(Qualifikation!I274=TRUE,IF(INDEX(codegem,MATCH(Qualifikation!H274,libgem,0))&lt;8000,INDEX(codegem,MATCH(Qualifikation!H274,libgem,0)),""),Qualifikation!H274),"")</f>
        <v/>
      </c>
      <c r="F264" s="26" t="str">
        <f>IF(A264&lt;&gt;"",IF(Qualifikation!I274=TRUE,INDEX(codegemhist,MATCH(Qualifikation!H274,libgem,0)),""),"")</f>
        <v/>
      </c>
      <c r="G264" s="26" t="str">
        <f>IF(A264&lt;&gt;"",IF(Qualifikation!I274=TRUE,IF(INDEX(codegem,MATCH(Qualifikation!H274,libgem,0))&gt;=8000,INDEX(codegem,MATCH(Qualifikation!H274,libgem,0)),""),Qualifikation!H274),"")</f>
        <v/>
      </c>
      <c r="H264" s="26" t="str">
        <f>IF(A264&lt;&gt;"",IF(Qualifikation!Y274=TRUE,INDEX(libcatidinst,MATCH(Qualifikation!P274,libinst,0)),""),"")</f>
        <v/>
      </c>
      <c r="I264" s="26" t="str">
        <f>IF(OR(A264="",ISBLANK(Qualifikation!P274)),"",IF(Qualifikation!Y274=TRUE,INDEX(codeinst,MATCH(Qualifikation!P274,libinst,0)),Qualifikation!P274))</f>
        <v/>
      </c>
      <c r="J264" s="26" t="str">
        <f>IF(OR(A264="",ISBLANK(Qualifikation!Q274)),"",IF(Qualifikation!Z274=TRUE,INDEX(codetform,MATCH(Qualifikation!Q274,libtform,0)),Qualifikation!Q274))</f>
        <v/>
      </c>
      <c r="K264" s="26" t="str">
        <f t="shared" si="4"/>
        <v/>
      </c>
      <c r="L264" s="112" t="str">
        <f>IF(OR(A264="",ISBLANK(Qualifikation!R274)),"",Qualifikation!R274)</f>
        <v/>
      </c>
      <c r="M264" s="56" t="str">
        <f>IF(OR(A264="",ISBLANK(Qualifikation!S274)),"",Qualifikation!S274)</f>
        <v/>
      </c>
      <c r="N264" s="56" t="str">
        <f>IF(OR(A264="",ISBLANK(Qualifikation!T274)),"",IF(Qualifikation!AC274=TRUE,INDEX(coderesult,MATCH(Qualifikation!T274,libresult,0)),Qualifikation!T274))</f>
        <v/>
      </c>
      <c r="O264" s="56" t="str">
        <f>IF(OR(A264="",ISBLANK(Qualifikation!U274),Qualifikation!U274="-"),"",IF(ISNA(MATCH(Qualifikation!U274,libtwolang,0)),Qualifikation!U274,IF(Qualifikation!AC274=TRUE,INDEX(codetwolang,MATCH(Qualifikation!U274,libtwolang,0)),Qualifikation!U274)))</f>
        <v/>
      </c>
      <c r="P264" s="56" t="str">
        <f>IF(OR(A264="",ISBLANK(Qualifikation!V274)),"",Qualifikation!V274)</f>
        <v/>
      </c>
    </row>
    <row r="265" spans="1:16" x14ac:dyDescent="0.2">
      <c r="A265" s="26" t="str">
        <f>IF(Qualifikation!$A275&lt;&gt;"",IF(Qualifikation!C275&lt;&gt;"",IF(Qualifikation!C275="LOC.ID",CONCATENATE("LOC.",Qualifikation!AG$12),Qualifikation!C275),""),"")</f>
        <v/>
      </c>
      <c r="B265" s="57" t="str">
        <f>IF(A265&lt;&gt;"",Qualifikation!J275,"")</f>
        <v/>
      </c>
      <c r="C265" s="26" t="str">
        <f>IF(A265&lt;&gt;"",IF(Qualifikation!E275=TRUE,INDEX(codesex,MATCH(Qualifikation!D275,libsex,0)),Qualifikation!D275),"")</f>
        <v/>
      </c>
      <c r="D265" s="112" t="str">
        <f>IF(OR(A265="",ISBLANK(Qualifikation!F275)),"",Qualifikation!F275)</f>
        <v/>
      </c>
      <c r="E265" s="26" t="str">
        <f>IF(A265&lt;&gt;"",IF(Qualifikation!I275=TRUE,IF(INDEX(codegem,MATCH(Qualifikation!H275,libgem,0))&lt;8000,INDEX(codegem,MATCH(Qualifikation!H275,libgem,0)),""),Qualifikation!H275),"")</f>
        <v/>
      </c>
      <c r="F265" s="26" t="str">
        <f>IF(A265&lt;&gt;"",IF(Qualifikation!I275=TRUE,INDEX(codegemhist,MATCH(Qualifikation!H275,libgem,0)),""),"")</f>
        <v/>
      </c>
      <c r="G265" s="26" t="str">
        <f>IF(A265&lt;&gt;"",IF(Qualifikation!I275=TRUE,IF(INDEX(codegem,MATCH(Qualifikation!H275,libgem,0))&gt;=8000,INDEX(codegem,MATCH(Qualifikation!H275,libgem,0)),""),Qualifikation!H275),"")</f>
        <v/>
      </c>
      <c r="H265" s="26" t="str">
        <f>IF(A265&lt;&gt;"",IF(Qualifikation!Y275=TRUE,INDEX(libcatidinst,MATCH(Qualifikation!P275,libinst,0)),""),"")</f>
        <v/>
      </c>
      <c r="I265" s="26" t="str">
        <f>IF(OR(A265="",ISBLANK(Qualifikation!P275)),"",IF(Qualifikation!Y275=TRUE,INDEX(codeinst,MATCH(Qualifikation!P275,libinst,0)),Qualifikation!P275))</f>
        <v/>
      </c>
      <c r="J265" s="26" t="str">
        <f>IF(OR(A265="",ISBLANK(Qualifikation!Q275)),"",IF(Qualifikation!Z275=TRUE,INDEX(codetform,MATCH(Qualifikation!Q275,libtform,0)),Qualifikation!Q275))</f>
        <v/>
      </c>
      <c r="K265" s="26" t="str">
        <f t="shared" si="4"/>
        <v/>
      </c>
      <c r="L265" s="112" t="str">
        <f>IF(OR(A265="",ISBLANK(Qualifikation!R275)),"",Qualifikation!R275)</f>
        <v/>
      </c>
      <c r="M265" s="56" t="str">
        <f>IF(OR(A265="",ISBLANK(Qualifikation!S275)),"",Qualifikation!S275)</f>
        <v/>
      </c>
      <c r="N265" s="56" t="str">
        <f>IF(OR(A265="",ISBLANK(Qualifikation!T275)),"",IF(Qualifikation!AC275=TRUE,INDEX(coderesult,MATCH(Qualifikation!T275,libresult,0)),Qualifikation!T275))</f>
        <v/>
      </c>
      <c r="O265" s="56" t="str">
        <f>IF(OR(A265="",ISBLANK(Qualifikation!U275),Qualifikation!U275="-"),"",IF(ISNA(MATCH(Qualifikation!U275,libtwolang,0)),Qualifikation!U275,IF(Qualifikation!AC275=TRUE,INDEX(codetwolang,MATCH(Qualifikation!U275,libtwolang,0)),Qualifikation!U275)))</f>
        <v/>
      </c>
      <c r="P265" s="56" t="str">
        <f>IF(OR(A265="",ISBLANK(Qualifikation!V275)),"",Qualifikation!V275)</f>
        <v/>
      </c>
    </row>
    <row r="266" spans="1:16" x14ac:dyDescent="0.2">
      <c r="A266" s="26" t="str">
        <f>IF(Qualifikation!$A276&lt;&gt;"",IF(Qualifikation!C276&lt;&gt;"",IF(Qualifikation!C276="LOC.ID",CONCATENATE("LOC.",Qualifikation!AG$12),Qualifikation!C276),""),"")</f>
        <v/>
      </c>
      <c r="B266" s="57" t="str">
        <f>IF(A266&lt;&gt;"",Qualifikation!J276,"")</f>
        <v/>
      </c>
      <c r="C266" s="26" t="str">
        <f>IF(A266&lt;&gt;"",IF(Qualifikation!E276=TRUE,INDEX(codesex,MATCH(Qualifikation!D276,libsex,0)),Qualifikation!D276),"")</f>
        <v/>
      </c>
      <c r="D266" s="112" t="str">
        <f>IF(OR(A266="",ISBLANK(Qualifikation!F276)),"",Qualifikation!F276)</f>
        <v/>
      </c>
      <c r="E266" s="26" t="str">
        <f>IF(A266&lt;&gt;"",IF(Qualifikation!I276=TRUE,IF(INDEX(codegem,MATCH(Qualifikation!H276,libgem,0))&lt;8000,INDEX(codegem,MATCH(Qualifikation!H276,libgem,0)),""),Qualifikation!H276),"")</f>
        <v/>
      </c>
      <c r="F266" s="26" t="str">
        <f>IF(A266&lt;&gt;"",IF(Qualifikation!I276=TRUE,INDEX(codegemhist,MATCH(Qualifikation!H276,libgem,0)),""),"")</f>
        <v/>
      </c>
      <c r="G266" s="26" t="str">
        <f>IF(A266&lt;&gt;"",IF(Qualifikation!I276=TRUE,IF(INDEX(codegem,MATCH(Qualifikation!H276,libgem,0))&gt;=8000,INDEX(codegem,MATCH(Qualifikation!H276,libgem,0)),""),Qualifikation!H276),"")</f>
        <v/>
      </c>
      <c r="H266" s="26" t="str">
        <f>IF(A266&lt;&gt;"",IF(Qualifikation!Y276=TRUE,INDEX(libcatidinst,MATCH(Qualifikation!P276,libinst,0)),""),"")</f>
        <v/>
      </c>
      <c r="I266" s="26" t="str">
        <f>IF(OR(A266="",ISBLANK(Qualifikation!P276)),"",IF(Qualifikation!Y276=TRUE,INDEX(codeinst,MATCH(Qualifikation!P276,libinst,0)),Qualifikation!P276))</f>
        <v/>
      </c>
      <c r="J266" s="26" t="str">
        <f>IF(OR(A266="",ISBLANK(Qualifikation!Q276)),"",IF(Qualifikation!Z276=TRUE,INDEX(codetform,MATCH(Qualifikation!Q276,libtform,0)),Qualifikation!Q276))</f>
        <v/>
      </c>
      <c r="K266" s="26" t="str">
        <f t="shared" si="4"/>
        <v/>
      </c>
      <c r="L266" s="112" t="str">
        <f>IF(OR(A266="",ISBLANK(Qualifikation!R276)),"",Qualifikation!R276)</f>
        <v/>
      </c>
      <c r="M266" s="56" t="str">
        <f>IF(OR(A266="",ISBLANK(Qualifikation!S276)),"",Qualifikation!S276)</f>
        <v/>
      </c>
      <c r="N266" s="56" t="str">
        <f>IF(OR(A266="",ISBLANK(Qualifikation!T276)),"",IF(Qualifikation!AC276=TRUE,INDEX(coderesult,MATCH(Qualifikation!T276,libresult,0)),Qualifikation!T276))</f>
        <v/>
      </c>
      <c r="O266" s="56" t="str">
        <f>IF(OR(A266="",ISBLANK(Qualifikation!U276),Qualifikation!U276="-"),"",IF(ISNA(MATCH(Qualifikation!U276,libtwolang,0)),Qualifikation!U276,IF(Qualifikation!AC276=TRUE,INDEX(codetwolang,MATCH(Qualifikation!U276,libtwolang,0)),Qualifikation!U276)))</f>
        <v/>
      </c>
      <c r="P266" s="56" t="str">
        <f>IF(OR(A266="",ISBLANK(Qualifikation!V276)),"",Qualifikation!V276)</f>
        <v/>
      </c>
    </row>
    <row r="267" spans="1:16" x14ac:dyDescent="0.2">
      <c r="A267" s="26" t="str">
        <f>IF(Qualifikation!$A277&lt;&gt;"",IF(Qualifikation!C277&lt;&gt;"",IF(Qualifikation!C277="LOC.ID",CONCATENATE("LOC.",Qualifikation!AG$12),Qualifikation!C277),""),"")</f>
        <v/>
      </c>
      <c r="B267" s="57" t="str">
        <f>IF(A267&lt;&gt;"",Qualifikation!J277,"")</f>
        <v/>
      </c>
      <c r="C267" s="26" t="str">
        <f>IF(A267&lt;&gt;"",IF(Qualifikation!E277=TRUE,INDEX(codesex,MATCH(Qualifikation!D277,libsex,0)),Qualifikation!D277),"")</f>
        <v/>
      </c>
      <c r="D267" s="112" t="str">
        <f>IF(OR(A267="",ISBLANK(Qualifikation!F277)),"",Qualifikation!F277)</f>
        <v/>
      </c>
      <c r="E267" s="26" t="str">
        <f>IF(A267&lt;&gt;"",IF(Qualifikation!I277=TRUE,IF(INDEX(codegem,MATCH(Qualifikation!H277,libgem,0))&lt;8000,INDEX(codegem,MATCH(Qualifikation!H277,libgem,0)),""),Qualifikation!H277),"")</f>
        <v/>
      </c>
      <c r="F267" s="26" t="str">
        <f>IF(A267&lt;&gt;"",IF(Qualifikation!I277=TRUE,INDEX(codegemhist,MATCH(Qualifikation!H277,libgem,0)),""),"")</f>
        <v/>
      </c>
      <c r="G267" s="26" t="str">
        <f>IF(A267&lt;&gt;"",IF(Qualifikation!I277=TRUE,IF(INDEX(codegem,MATCH(Qualifikation!H277,libgem,0))&gt;=8000,INDEX(codegem,MATCH(Qualifikation!H277,libgem,0)),""),Qualifikation!H277),"")</f>
        <v/>
      </c>
      <c r="H267" s="26" t="str">
        <f>IF(A267&lt;&gt;"",IF(Qualifikation!Y277=TRUE,INDEX(libcatidinst,MATCH(Qualifikation!P277,libinst,0)),""),"")</f>
        <v/>
      </c>
      <c r="I267" s="26" t="str">
        <f>IF(OR(A267="",ISBLANK(Qualifikation!P277)),"",IF(Qualifikation!Y277=TRUE,INDEX(codeinst,MATCH(Qualifikation!P277,libinst,0)),Qualifikation!P277))</f>
        <v/>
      </c>
      <c r="J267" s="26" t="str">
        <f>IF(OR(A267="",ISBLANK(Qualifikation!Q277)),"",IF(Qualifikation!Z277=TRUE,INDEX(codetform,MATCH(Qualifikation!Q277,libtform,0)),Qualifikation!Q277))</f>
        <v/>
      </c>
      <c r="K267" s="26" t="str">
        <f t="shared" si="4"/>
        <v/>
      </c>
      <c r="L267" s="112" t="str">
        <f>IF(OR(A267="",ISBLANK(Qualifikation!R277)),"",Qualifikation!R277)</f>
        <v/>
      </c>
      <c r="M267" s="56" t="str">
        <f>IF(OR(A267="",ISBLANK(Qualifikation!S277)),"",Qualifikation!S277)</f>
        <v/>
      </c>
      <c r="N267" s="56" t="str">
        <f>IF(OR(A267="",ISBLANK(Qualifikation!T277)),"",IF(Qualifikation!AC277=TRUE,INDEX(coderesult,MATCH(Qualifikation!T277,libresult,0)),Qualifikation!T277))</f>
        <v/>
      </c>
      <c r="O267" s="56" t="str">
        <f>IF(OR(A267="",ISBLANK(Qualifikation!U277),Qualifikation!U277="-"),"",IF(ISNA(MATCH(Qualifikation!U277,libtwolang,0)),Qualifikation!U277,IF(Qualifikation!AC277=TRUE,INDEX(codetwolang,MATCH(Qualifikation!U277,libtwolang,0)),Qualifikation!U277)))</f>
        <v/>
      </c>
      <c r="P267" s="56" t="str">
        <f>IF(OR(A267="",ISBLANK(Qualifikation!V277)),"",Qualifikation!V277)</f>
        <v/>
      </c>
    </row>
    <row r="268" spans="1:16" x14ac:dyDescent="0.2">
      <c r="A268" s="26" t="str">
        <f>IF(Qualifikation!$A278&lt;&gt;"",IF(Qualifikation!C278&lt;&gt;"",IF(Qualifikation!C278="LOC.ID",CONCATENATE("LOC.",Qualifikation!AG$12),Qualifikation!C278),""),"")</f>
        <v/>
      </c>
      <c r="B268" s="57" t="str">
        <f>IF(A268&lt;&gt;"",Qualifikation!J278,"")</f>
        <v/>
      </c>
      <c r="C268" s="26" t="str">
        <f>IF(A268&lt;&gt;"",IF(Qualifikation!E278=TRUE,INDEX(codesex,MATCH(Qualifikation!D278,libsex,0)),Qualifikation!D278),"")</f>
        <v/>
      </c>
      <c r="D268" s="112" t="str">
        <f>IF(OR(A268="",ISBLANK(Qualifikation!F278)),"",Qualifikation!F278)</f>
        <v/>
      </c>
      <c r="E268" s="26" t="str">
        <f>IF(A268&lt;&gt;"",IF(Qualifikation!I278=TRUE,IF(INDEX(codegem,MATCH(Qualifikation!H278,libgem,0))&lt;8000,INDEX(codegem,MATCH(Qualifikation!H278,libgem,0)),""),Qualifikation!H278),"")</f>
        <v/>
      </c>
      <c r="F268" s="26" t="str">
        <f>IF(A268&lt;&gt;"",IF(Qualifikation!I278=TRUE,INDEX(codegemhist,MATCH(Qualifikation!H278,libgem,0)),""),"")</f>
        <v/>
      </c>
      <c r="G268" s="26" t="str">
        <f>IF(A268&lt;&gt;"",IF(Qualifikation!I278=TRUE,IF(INDEX(codegem,MATCH(Qualifikation!H278,libgem,0))&gt;=8000,INDEX(codegem,MATCH(Qualifikation!H278,libgem,0)),""),Qualifikation!H278),"")</f>
        <v/>
      </c>
      <c r="H268" s="26" t="str">
        <f>IF(A268&lt;&gt;"",IF(Qualifikation!Y278=TRUE,INDEX(libcatidinst,MATCH(Qualifikation!P278,libinst,0)),""),"")</f>
        <v/>
      </c>
      <c r="I268" s="26" t="str">
        <f>IF(OR(A268="",ISBLANK(Qualifikation!P278)),"",IF(Qualifikation!Y278=TRUE,INDEX(codeinst,MATCH(Qualifikation!P278,libinst,0)),Qualifikation!P278))</f>
        <v/>
      </c>
      <c r="J268" s="26" t="str">
        <f>IF(OR(A268="",ISBLANK(Qualifikation!Q278)),"",IF(Qualifikation!Z278=TRUE,INDEX(codetform,MATCH(Qualifikation!Q278,libtform,0)),Qualifikation!Q278))</f>
        <v/>
      </c>
      <c r="K268" s="26" t="str">
        <f t="shared" si="4"/>
        <v/>
      </c>
      <c r="L268" s="112" t="str">
        <f>IF(OR(A268="",ISBLANK(Qualifikation!R278)),"",Qualifikation!R278)</f>
        <v/>
      </c>
      <c r="M268" s="56" t="str">
        <f>IF(OR(A268="",ISBLANK(Qualifikation!S278)),"",Qualifikation!S278)</f>
        <v/>
      </c>
      <c r="N268" s="56" t="str">
        <f>IF(OR(A268="",ISBLANK(Qualifikation!T278)),"",IF(Qualifikation!AC278=TRUE,INDEX(coderesult,MATCH(Qualifikation!T278,libresult,0)),Qualifikation!T278))</f>
        <v/>
      </c>
      <c r="O268" s="56" t="str">
        <f>IF(OR(A268="",ISBLANK(Qualifikation!U278),Qualifikation!U278="-"),"",IF(ISNA(MATCH(Qualifikation!U278,libtwolang,0)),Qualifikation!U278,IF(Qualifikation!AC278=TRUE,INDEX(codetwolang,MATCH(Qualifikation!U278,libtwolang,0)),Qualifikation!U278)))</f>
        <v/>
      </c>
      <c r="P268" s="56" t="str">
        <f>IF(OR(A268="",ISBLANK(Qualifikation!V278)),"",Qualifikation!V278)</f>
        <v/>
      </c>
    </row>
    <row r="269" spans="1:16" x14ac:dyDescent="0.2">
      <c r="A269" s="26" t="str">
        <f>IF(Qualifikation!$A279&lt;&gt;"",IF(Qualifikation!C279&lt;&gt;"",IF(Qualifikation!C279="LOC.ID",CONCATENATE("LOC.",Qualifikation!AG$12),Qualifikation!C279),""),"")</f>
        <v/>
      </c>
      <c r="B269" s="57" t="str">
        <f>IF(A269&lt;&gt;"",Qualifikation!J279,"")</f>
        <v/>
      </c>
      <c r="C269" s="26" t="str">
        <f>IF(A269&lt;&gt;"",IF(Qualifikation!E279=TRUE,INDEX(codesex,MATCH(Qualifikation!D279,libsex,0)),Qualifikation!D279),"")</f>
        <v/>
      </c>
      <c r="D269" s="112" t="str">
        <f>IF(OR(A269="",ISBLANK(Qualifikation!F279)),"",Qualifikation!F279)</f>
        <v/>
      </c>
      <c r="E269" s="26" t="str">
        <f>IF(A269&lt;&gt;"",IF(Qualifikation!I279=TRUE,IF(INDEX(codegem,MATCH(Qualifikation!H279,libgem,0))&lt;8000,INDEX(codegem,MATCH(Qualifikation!H279,libgem,0)),""),Qualifikation!H279),"")</f>
        <v/>
      </c>
      <c r="F269" s="26" t="str">
        <f>IF(A269&lt;&gt;"",IF(Qualifikation!I279=TRUE,INDEX(codegemhist,MATCH(Qualifikation!H279,libgem,0)),""),"")</f>
        <v/>
      </c>
      <c r="G269" s="26" t="str">
        <f>IF(A269&lt;&gt;"",IF(Qualifikation!I279=TRUE,IF(INDEX(codegem,MATCH(Qualifikation!H279,libgem,0))&gt;=8000,INDEX(codegem,MATCH(Qualifikation!H279,libgem,0)),""),Qualifikation!H279),"")</f>
        <v/>
      </c>
      <c r="H269" s="26" t="str">
        <f>IF(A269&lt;&gt;"",IF(Qualifikation!Y279=TRUE,INDEX(libcatidinst,MATCH(Qualifikation!P279,libinst,0)),""),"")</f>
        <v/>
      </c>
      <c r="I269" s="26" t="str">
        <f>IF(OR(A269="",ISBLANK(Qualifikation!P279)),"",IF(Qualifikation!Y279=TRUE,INDEX(codeinst,MATCH(Qualifikation!P279,libinst,0)),Qualifikation!P279))</f>
        <v/>
      </c>
      <c r="J269" s="26" t="str">
        <f>IF(OR(A269="",ISBLANK(Qualifikation!Q279)),"",IF(Qualifikation!Z279=TRUE,INDEX(codetform,MATCH(Qualifikation!Q279,libtform,0)),Qualifikation!Q279))</f>
        <v/>
      </c>
      <c r="K269" s="26" t="str">
        <f t="shared" si="4"/>
        <v/>
      </c>
      <c r="L269" s="112" t="str">
        <f>IF(OR(A269="",ISBLANK(Qualifikation!R279)),"",Qualifikation!R279)</f>
        <v/>
      </c>
      <c r="M269" s="56" t="str">
        <f>IF(OR(A269="",ISBLANK(Qualifikation!S279)),"",Qualifikation!S279)</f>
        <v/>
      </c>
      <c r="N269" s="56" t="str">
        <f>IF(OR(A269="",ISBLANK(Qualifikation!T279)),"",IF(Qualifikation!AC279=TRUE,INDEX(coderesult,MATCH(Qualifikation!T279,libresult,0)),Qualifikation!T279))</f>
        <v/>
      </c>
      <c r="O269" s="56" t="str">
        <f>IF(OR(A269="",ISBLANK(Qualifikation!U279),Qualifikation!U279="-"),"",IF(ISNA(MATCH(Qualifikation!U279,libtwolang,0)),Qualifikation!U279,IF(Qualifikation!AC279=TRUE,INDEX(codetwolang,MATCH(Qualifikation!U279,libtwolang,0)),Qualifikation!U279)))</f>
        <v/>
      </c>
      <c r="P269" s="56" t="str">
        <f>IF(OR(A269="",ISBLANK(Qualifikation!V279)),"",Qualifikation!V279)</f>
        <v/>
      </c>
    </row>
    <row r="270" spans="1:16" x14ac:dyDescent="0.2">
      <c r="A270" s="26" t="str">
        <f>IF(Qualifikation!$A280&lt;&gt;"",IF(Qualifikation!C280&lt;&gt;"",IF(Qualifikation!C280="LOC.ID",CONCATENATE("LOC.",Qualifikation!AG$12),Qualifikation!C280),""),"")</f>
        <v/>
      </c>
      <c r="B270" s="57" t="str">
        <f>IF(A270&lt;&gt;"",Qualifikation!J280,"")</f>
        <v/>
      </c>
      <c r="C270" s="26" t="str">
        <f>IF(A270&lt;&gt;"",IF(Qualifikation!E280=TRUE,INDEX(codesex,MATCH(Qualifikation!D280,libsex,0)),Qualifikation!D280),"")</f>
        <v/>
      </c>
      <c r="D270" s="112" t="str">
        <f>IF(OR(A270="",ISBLANK(Qualifikation!F280)),"",Qualifikation!F280)</f>
        <v/>
      </c>
      <c r="E270" s="26" t="str">
        <f>IF(A270&lt;&gt;"",IF(Qualifikation!I280=TRUE,IF(INDEX(codegem,MATCH(Qualifikation!H280,libgem,0))&lt;8000,INDEX(codegem,MATCH(Qualifikation!H280,libgem,0)),""),Qualifikation!H280),"")</f>
        <v/>
      </c>
      <c r="F270" s="26" t="str">
        <f>IF(A270&lt;&gt;"",IF(Qualifikation!I280=TRUE,INDEX(codegemhist,MATCH(Qualifikation!H280,libgem,0)),""),"")</f>
        <v/>
      </c>
      <c r="G270" s="26" t="str">
        <f>IF(A270&lt;&gt;"",IF(Qualifikation!I280=TRUE,IF(INDEX(codegem,MATCH(Qualifikation!H280,libgem,0))&gt;=8000,INDEX(codegem,MATCH(Qualifikation!H280,libgem,0)),""),Qualifikation!H280),"")</f>
        <v/>
      </c>
      <c r="H270" s="26" t="str">
        <f>IF(A270&lt;&gt;"",IF(Qualifikation!Y280=TRUE,INDEX(libcatidinst,MATCH(Qualifikation!P280,libinst,0)),""),"")</f>
        <v/>
      </c>
      <c r="I270" s="26" t="str">
        <f>IF(OR(A270="",ISBLANK(Qualifikation!P280)),"",IF(Qualifikation!Y280=TRUE,INDEX(codeinst,MATCH(Qualifikation!P280,libinst,0)),Qualifikation!P280))</f>
        <v/>
      </c>
      <c r="J270" s="26" t="str">
        <f>IF(OR(A270="",ISBLANK(Qualifikation!Q280)),"",IF(Qualifikation!Z280=TRUE,INDEX(codetform,MATCH(Qualifikation!Q280,libtform,0)),Qualifikation!Q280))</f>
        <v/>
      </c>
      <c r="K270" s="26" t="str">
        <f t="shared" si="4"/>
        <v/>
      </c>
      <c r="L270" s="112" t="str">
        <f>IF(OR(A270="",ISBLANK(Qualifikation!R280)),"",Qualifikation!R280)</f>
        <v/>
      </c>
      <c r="M270" s="56" t="str">
        <f>IF(OR(A270="",ISBLANK(Qualifikation!S280)),"",Qualifikation!S280)</f>
        <v/>
      </c>
      <c r="N270" s="56" t="str">
        <f>IF(OR(A270="",ISBLANK(Qualifikation!T280)),"",IF(Qualifikation!AC280=TRUE,INDEX(coderesult,MATCH(Qualifikation!T280,libresult,0)),Qualifikation!T280))</f>
        <v/>
      </c>
      <c r="O270" s="56" t="str">
        <f>IF(OR(A270="",ISBLANK(Qualifikation!U280),Qualifikation!U280="-"),"",IF(ISNA(MATCH(Qualifikation!U280,libtwolang,0)),Qualifikation!U280,IF(Qualifikation!AC280=TRUE,INDEX(codetwolang,MATCH(Qualifikation!U280,libtwolang,0)),Qualifikation!U280)))</f>
        <v/>
      </c>
      <c r="P270" s="56" t="str">
        <f>IF(OR(A270="",ISBLANK(Qualifikation!V280)),"",Qualifikation!V280)</f>
        <v/>
      </c>
    </row>
    <row r="271" spans="1:16" x14ac:dyDescent="0.2">
      <c r="A271" s="26" t="str">
        <f>IF(Qualifikation!$A281&lt;&gt;"",IF(Qualifikation!C281&lt;&gt;"",IF(Qualifikation!C281="LOC.ID",CONCATENATE("LOC.",Qualifikation!AG$12),Qualifikation!C281),""),"")</f>
        <v/>
      </c>
      <c r="B271" s="57" t="str">
        <f>IF(A271&lt;&gt;"",Qualifikation!J281,"")</f>
        <v/>
      </c>
      <c r="C271" s="26" t="str">
        <f>IF(A271&lt;&gt;"",IF(Qualifikation!E281=TRUE,INDEX(codesex,MATCH(Qualifikation!D281,libsex,0)),Qualifikation!D281),"")</f>
        <v/>
      </c>
      <c r="D271" s="112" t="str">
        <f>IF(OR(A271="",ISBLANK(Qualifikation!F281)),"",Qualifikation!F281)</f>
        <v/>
      </c>
      <c r="E271" s="26" t="str">
        <f>IF(A271&lt;&gt;"",IF(Qualifikation!I281=TRUE,IF(INDEX(codegem,MATCH(Qualifikation!H281,libgem,0))&lt;8000,INDEX(codegem,MATCH(Qualifikation!H281,libgem,0)),""),Qualifikation!H281),"")</f>
        <v/>
      </c>
      <c r="F271" s="26" t="str">
        <f>IF(A271&lt;&gt;"",IF(Qualifikation!I281=TRUE,INDEX(codegemhist,MATCH(Qualifikation!H281,libgem,0)),""),"")</f>
        <v/>
      </c>
      <c r="G271" s="26" t="str">
        <f>IF(A271&lt;&gt;"",IF(Qualifikation!I281=TRUE,IF(INDEX(codegem,MATCH(Qualifikation!H281,libgem,0))&gt;=8000,INDEX(codegem,MATCH(Qualifikation!H281,libgem,0)),""),Qualifikation!H281),"")</f>
        <v/>
      </c>
      <c r="H271" s="26" t="str">
        <f>IF(A271&lt;&gt;"",IF(Qualifikation!Y281=TRUE,INDEX(libcatidinst,MATCH(Qualifikation!P281,libinst,0)),""),"")</f>
        <v/>
      </c>
      <c r="I271" s="26" t="str">
        <f>IF(OR(A271="",ISBLANK(Qualifikation!P281)),"",IF(Qualifikation!Y281=TRUE,INDEX(codeinst,MATCH(Qualifikation!P281,libinst,0)),Qualifikation!P281))</f>
        <v/>
      </c>
      <c r="J271" s="26" t="str">
        <f>IF(OR(A271="",ISBLANK(Qualifikation!Q281)),"",IF(Qualifikation!Z281=TRUE,INDEX(codetform,MATCH(Qualifikation!Q281,libtform,0)),Qualifikation!Q281))</f>
        <v/>
      </c>
      <c r="K271" s="26" t="str">
        <f t="shared" si="4"/>
        <v/>
      </c>
      <c r="L271" s="112" t="str">
        <f>IF(OR(A271="",ISBLANK(Qualifikation!R281)),"",Qualifikation!R281)</f>
        <v/>
      </c>
      <c r="M271" s="56" t="str">
        <f>IF(OR(A271="",ISBLANK(Qualifikation!S281)),"",Qualifikation!S281)</f>
        <v/>
      </c>
      <c r="N271" s="56" t="str">
        <f>IF(OR(A271="",ISBLANK(Qualifikation!T281)),"",IF(Qualifikation!AC281=TRUE,INDEX(coderesult,MATCH(Qualifikation!T281,libresult,0)),Qualifikation!T281))</f>
        <v/>
      </c>
      <c r="O271" s="56" t="str">
        <f>IF(OR(A271="",ISBLANK(Qualifikation!U281),Qualifikation!U281="-"),"",IF(ISNA(MATCH(Qualifikation!U281,libtwolang,0)),Qualifikation!U281,IF(Qualifikation!AC281=TRUE,INDEX(codetwolang,MATCH(Qualifikation!U281,libtwolang,0)),Qualifikation!U281)))</f>
        <v/>
      </c>
      <c r="P271" s="56" t="str">
        <f>IF(OR(A271="",ISBLANK(Qualifikation!V281)),"",Qualifikation!V281)</f>
        <v/>
      </c>
    </row>
    <row r="272" spans="1:16" x14ac:dyDescent="0.2">
      <c r="A272" s="26" t="str">
        <f>IF(Qualifikation!$A282&lt;&gt;"",IF(Qualifikation!C282&lt;&gt;"",IF(Qualifikation!C282="LOC.ID",CONCATENATE("LOC.",Qualifikation!AG$12),Qualifikation!C282),""),"")</f>
        <v/>
      </c>
      <c r="B272" s="57" t="str">
        <f>IF(A272&lt;&gt;"",Qualifikation!J282,"")</f>
        <v/>
      </c>
      <c r="C272" s="26" t="str">
        <f>IF(A272&lt;&gt;"",IF(Qualifikation!E282=TRUE,INDEX(codesex,MATCH(Qualifikation!D282,libsex,0)),Qualifikation!D282),"")</f>
        <v/>
      </c>
      <c r="D272" s="112" t="str">
        <f>IF(OR(A272="",ISBLANK(Qualifikation!F282)),"",Qualifikation!F282)</f>
        <v/>
      </c>
      <c r="E272" s="26" t="str">
        <f>IF(A272&lt;&gt;"",IF(Qualifikation!I282=TRUE,IF(INDEX(codegem,MATCH(Qualifikation!H282,libgem,0))&lt;8000,INDEX(codegem,MATCH(Qualifikation!H282,libgem,0)),""),Qualifikation!H282),"")</f>
        <v/>
      </c>
      <c r="F272" s="26" t="str">
        <f>IF(A272&lt;&gt;"",IF(Qualifikation!I282=TRUE,INDEX(codegemhist,MATCH(Qualifikation!H282,libgem,0)),""),"")</f>
        <v/>
      </c>
      <c r="G272" s="26" t="str">
        <f>IF(A272&lt;&gt;"",IF(Qualifikation!I282=TRUE,IF(INDEX(codegem,MATCH(Qualifikation!H282,libgem,0))&gt;=8000,INDEX(codegem,MATCH(Qualifikation!H282,libgem,0)),""),Qualifikation!H282),"")</f>
        <v/>
      </c>
      <c r="H272" s="26" t="str">
        <f>IF(A272&lt;&gt;"",IF(Qualifikation!Y282=TRUE,INDEX(libcatidinst,MATCH(Qualifikation!P282,libinst,0)),""),"")</f>
        <v/>
      </c>
      <c r="I272" s="26" t="str">
        <f>IF(OR(A272="",ISBLANK(Qualifikation!P282)),"",IF(Qualifikation!Y282=TRUE,INDEX(codeinst,MATCH(Qualifikation!P282,libinst,0)),Qualifikation!P282))</f>
        <v/>
      </c>
      <c r="J272" s="26" t="str">
        <f>IF(OR(A272="",ISBLANK(Qualifikation!Q282)),"",IF(Qualifikation!Z282=TRUE,INDEX(codetform,MATCH(Qualifikation!Q282,libtform,0)),Qualifikation!Q282))</f>
        <v/>
      </c>
      <c r="K272" s="26" t="str">
        <f t="shared" si="4"/>
        <v/>
      </c>
      <c r="L272" s="112" t="str">
        <f>IF(OR(A272="",ISBLANK(Qualifikation!R282)),"",Qualifikation!R282)</f>
        <v/>
      </c>
      <c r="M272" s="56" t="str">
        <f>IF(OR(A272="",ISBLANK(Qualifikation!S282)),"",Qualifikation!S282)</f>
        <v/>
      </c>
      <c r="N272" s="56" t="str">
        <f>IF(OR(A272="",ISBLANK(Qualifikation!T282)),"",IF(Qualifikation!AC282=TRUE,INDEX(coderesult,MATCH(Qualifikation!T282,libresult,0)),Qualifikation!T282))</f>
        <v/>
      </c>
      <c r="O272" s="56" t="str">
        <f>IF(OR(A272="",ISBLANK(Qualifikation!U282),Qualifikation!U282="-"),"",IF(ISNA(MATCH(Qualifikation!U282,libtwolang,0)),Qualifikation!U282,IF(Qualifikation!AC282=TRUE,INDEX(codetwolang,MATCH(Qualifikation!U282,libtwolang,0)),Qualifikation!U282)))</f>
        <v/>
      </c>
      <c r="P272" s="56" t="str">
        <f>IF(OR(A272="",ISBLANK(Qualifikation!V282)),"",Qualifikation!V282)</f>
        <v/>
      </c>
    </row>
    <row r="273" spans="1:16" x14ac:dyDescent="0.2">
      <c r="A273" s="26" t="str">
        <f>IF(Qualifikation!$A283&lt;&gt;"",IF(Qualifikation!C283&lt;&gt;"",IF(Qualifikation!C283="LOC.ID",CONCATENATE("LOC.",Qualifikation!AG$12),Qualifikation!C283),""),"")</f>
        <v/>
      </c>
      <c r="B273" s="57" t="str">
        <f>IF(A273&lt;&gt;"",Qualifikation!J283,"")</f>
        <v/>
      </c>
      <c r="C273" s="26" t="str">
        <f>IF(A273&lt;&gt;"",IF(Qualifikation!E283=TRUE,INDEX(codesex,MATCH(Qualifikation!D283,libsex,0)),Qualifikation!D283),"")</f>
        <v/>
      </c>
      <c r="D273" s="112" t="str">
        <f>IF(OR(A273="",ISBLANK(Qualifikation!F283)),"",Qualifikation!F283)</f>
        <v/>
      </c>
      <c r="E273" s="26" t="str">
        <f>IF(A273&lt;&gt;"",IF(Qualifikation!I283=TRUE,IF(INDEX(codegem,MATCH(Qualifikation!H283,libgem,0))&lt;8000,INDEX(codegem,MATCH(Qualifikation!H283,libgem,0)),""),Qualifikation!H283),"")</f>
        <v/>
      </c>
      <c r="F273" s="26" t="str">
        <f>IF(A273&lt;&gt;"",IF(Qualifikation!I283=TRUE,INDEX(codegemhist,MATCH(Qualifikation!H283,libgem,0)),""),"")</f>
        <v/>
      </c>
      <c r="G273" s="26" t="str">
        <f>IF(A273&lt;&gt;"",IF(Qualifikation!I283=TRUE,IF(INDEX(codegem,MATCH(Qualifikation!H283,libgem,0))&gt;=8000,INDEX(codegem,MATCH(Qualifikation!H283,libgem,0)),""),Qualifikation!H283),"")</f>
        <v/>
      </c>
      <c r="H273" s="26" t="str">
        <f>IF(A273&lt;&gt;"",IF(Qualifikation!Y283=TRUE,INDEX(libcatidinst,MATCH(Qualifikation!P283,libinst,0)),""),"")</f>
        <v/>
      </c>
      <c r="I273" s="26" t="str">
        <f>IF(OR(A273="",ISBLANK(Qualifikation!P283)),"",IF(Qualifikation!Y283=TRUE,INDEX(codeinst,MATCH(Qualifikation!P283,libinst,0)),Qualifikation!P283))</f>
        <v/>
      </c>
      <c r="J273" s="26" t="str">
        <f>IF(OR(A273="",ISBLANK(Qualifikation!Q283)),"",IF(Qualifikation!Z283=TRUE,INDEX(codetform,MATCH(Qualifikation!Q283,libtform,0)),Qualifikation!Q283))</f>
        <v/>
      </c>
      <c r="K273" s="26" t="str">
        <f t="shared" si="4"/>
        <v/>
      </c>
      <c r="L273" s="112" t="str">
        <f>IF(OR(A273="",ISBLANK(Qualifikation!R283)),"",Qualifikation!R283)</f>
        <v/>
      </c>
      <c r="M273" s="56" t="str">
        <f>IF(OR(A273="",ISBLANK(Qualifikation!S283)),"",Qualifikation!S283)</f>
        <v/>
      </c>
      <c r="N273" s="56" t="str">
        <f>IF(OR(A273="",ISBLANK(Qualifikation!T283)),"",IF(Qualifikation!AC283=TRUE,INDEX(coderesult,MATCH(Qualifikation!T283,libresult,0)),Qualifikation!T283))</f>
        <v/>
      </c>
      <c r="O273" s="56" t="str">
        <f>IF(OR(A273="",ISBLANK(Qualifikation!U283),Qualifikation!U283="-"),"",IF(ISNA(MATCH(Qualifikation!U283,libtwolang,0)),Qualifikation!U283,IF(Qualifikation!AC283=TRUE,INDEX(codetwolang,MATCH(Qualifikation!U283,libtwolang,0)),Qualifikation!U283)))</f>
        <v/>
      </c>
      <c r="P273" s="56" t="str">
        <f>IF(OR(A273="",ISBLANK(Qualifikation!V283)),"",Qualifikation!V283)</f>
        <v/>
      </c>
    </row>
    <row r="274" spans="1:16" x14ac:dyDescent="0.2">
      <c r="A274" s="26" t="str">
        <f>IF(Qualifikation!$A284&lt;&gt;"",IF(Qualifikation!C284&lt;&gt;"",IF(Qualifikation!C284="LOC.ID",CONCATENATE("LOC.",Qualifikation!AG$12),Qualifikation!C284),""),"")</f>
        <v/>
      </c>
      <c r="B274" s="57" t="str">
        <f>IF(A274&lt;&gt;"",Qualifikation!J284,"")</f>
        <v/>
      </c>
      <c r="C274" s="26" t="str">
        <f>IF(A274&lt;&gt;"",IF(Qualifikation!E284=TRUE,INDEX(codesex,MATCH(Qualifikation!D284,libsex,0)),Qualifikation!D284),"")</f>
        <v/>
      </c>
      <c r="D274" s="112" t="str">
        <f>IF(OR(A274="",ISBLANK(Qualifikation!F284)),"",Qualifikation!F284)</f>
        <v/>
      </c>
      <c r="E274" s="26" t="str">
        <f>IF(A274&lt;&gt;"",IF(Qualifikation!I284=TRUE,IF(INDEX(codegem,MATCH(Qualifikation!H284,libgem,0))&lt;8000,INDEX(codegem,MATCH(Qualifikation!H284,libgem,0)),""),Qualifikation!H284),"")</f>
        <v/>
      </c>
      <c r="F274" s="26" t="str">
        <f>IF(A274&lt;&gt;"",IF(Qualifikation!I284=TRUE,INDEX(codegemhist,MATCH(Qualifikation!H284,libgem,0)),""),"")</f>
        <v/>
      </c>
      <c r="G274" s="26" t="str">
        <f>IF(A274&lt;&gt;"",IF(Qualifikation!I284=TRUE,IF(INDEX(codegem,MATCH(Qualifikation!H284,libgem,0))&gt;=8000,INDEX(codegem,MATCH(Qualifikation!H284,libgem,0)),""),Qualifikation!H284),"")</f>
        <v/>
      </c>
      <c r="H274" s="26" t="str">
        <f>IF(A274&lt;&gt;"",IF(Qualifikation!Y284=TRUE,INDEX(libcatidinst,MATCH(Qualifikation!P284,libinst,0)),""),"")</f>
        <v/>
      </c>
      <c r="I274" s="26" t="str">
        <f>IF(OR(A274="",ISBLANK(Qualifikation!P284)),"",IF(Qualifikation!Y284=TRUE,INDEX(codeinst,MATCH(Qualifikation!P284,libinst,0)),Qualifikation!P284))</f>
        <v/>
      </c>
      <c r="J274" s="26" t="str">
        <f>IF(OR(A274="",ISBLANK(Qualifikation!Q284)),"",IF(Qualifikation!Z284=TRUE,INDEX(codetform,MATCH(Qualifikation!Q284,libtform,0)),Qualifikation!Q284))</f>
        <v/>
      </c>
      <c r="K274" s="26" t="str">
        <f t="shared" si="4"/>
        <v/>
      </c>
      <c r="L274" s="112" t="str">
        <f>IF(OR(A274="",ISBLANK(Qualifikation!R284)),"",Qualifikation!R284)</f>
        <v/>
      </c>
      <c r="M274" s="56" t="str">
        <f>IF(OR(A274="",ISBLANK(Qualifikation!S284)),"",Qualifikation!S284)</f>
        <v/>
      </c>
      <c r="N274" s="56" t="str">
        <f>IF(OR(A274="",ISBLANK(Qualifikation!T284)),"",IF(Qualifikation!AC284=TRUE,INDEX(coderesult,MATCH(Qualifikation!T284,libresult,0)),Qualifikation!T284))</f>
        <v/>
      </c>
      <c r="O274" s="56" t="str">
        <f>IF(OR(A274="",ISBLANK(Qualifikation!U284),Qualifikation!U284="-"),"",IF(ISNA(MATCH(Qualifikation!U284,libtwolang,0)),Qualifikation!U284,IF(Qualifikation!AC284=TRUE,INDEX(codetwolang,MATCH(Qualifikation!U284,libtwolang,0)),Qualifikation!U284)))</f>
        <v/>
      </c>
      <c r="P274" s="56" t="str">
        <f>IF(OR(A274="",ISBLANK(Qualifikation!V284)),"",Qualifikation!V284)</f>
        <v/>
      </c>
    </row>
    <row r="275" spans="1:16" x14ac:dyDescent="0.2">
      <c r="A275" s="26" t="str">
        <f>IF(Qualifikation!$A285&lt;&gt;"",IF(Qualifikation!C285&lt;&gt;"",IF(Qualifikation!C285="LOC.ID",CONCATENATE("LOC.",Qualifikation!AG$12),Qualifikation!C285),""),"")</f>
        <v/>
      </c>
      <c r="B275" s="57" t="str">
        <f>IF(A275&lt;&gt;"",Qualifikation!J285,"")</f>
        <v/>
      </c>
      <c r="C275" s="26" t="str">
        <f>IF(A275&lt;&gt;"",IF(Qualifikation!E285=TRUE,INDEX(codesex,MATCH(Qualifikation!D285,libsex,0)),Qualifikation!D285),"")</f>
        <v/>
      </c>
      <c r="D275" s="112" t="str">
        <f>IF(OR(A275="",ISBLANK(Qualifikation!F285)),"",Qualifikation!F285)</f>
        <v/>
      </c>
      <c r="E275" s="26" t="str">
        <f>IF(A275&lt;&gt;"",IF(Qualifikation!I285=TRUE,IF(INDEX(codegem,MATCH(Qualifikation!H285,libgem,0))&lt;8000,INDEX(codegem,MATCH(Qualifikation!H285,libgem,0)),""),Qualifikation!H285),"")</f>
        <v/>
      </c>
      <c r="F275" s="26" t="str">
        <f>IF(A275&lt;&gt;"",IF(Qualifikation!I285=TRUE,INDEX(codegemhist,MATCH(Qualifikation!H285,libgem,0)),""),"")</f>
        <v/>
      </c>
      <c r="G275" s="26" t="str">
        <f>IF(A275&lt;&gt;"",IF(Qualifikation!I285=TRUE,IF(INDEX(codegem,MATCH(Qualifikation!H285,libgem,0))&gt;=8000,INDEX(codegem,MATCH(Qualifikation!H285,libgem,0)),""),Qualifikation!H285),"")</f>
        <v/>
      </c>
      <c r="H275" s="26" t="str">
        <f>IF(A275&lt;&gt;"",IF(Qualifikation!Y285=TRUE,INDEX(libcatidinst,MATCH(Qualifikation!P285,libinst,0)),""),"")</f>
        <v/>
      </c>
      <c r="I275" s="26" t="str">
        <f>IF(OR(A275="",ISBLANK(Qualifikation!P285)),"",IF(Qualifikation!Y285=TRUE,INDEX(codeinst,MATCH(Qualifikation!P285,libinst,0)),Qualifikation!P285))</f>
        <v/>
      </c>
      <c r="J275" s="26" t="str">
        <f>IF(OR(A275="",ISBLANK(Qualifikation!Q285)),"",IF(Qualifikation!Z285=TRUE,INDEX(codetform,MATCH(Qualifikation!Q285,libtform,0)),Qualifikation!Q285))</f>
        <v/>
      </c>
      <c r="K275" s="26" t="str">
        <f t="shared" si="4"/>
        <v/>
      </c>
      <c r="L275" s="112" t="str">
        <f>IF(OR(A275="",ISBLANK(Qualifikation!R285)),"",Qualifikation!R285)</f>
        <v/>
      </c>
      <c r="M275" s="56" t="str">
        <f>IF(OR(A275="",ISBLANK(Qualifikation!S285)),"",Qualifikation!S285)</f>
        <v/>
      </c>
      <c r="N275" s="56" t="str">
        <f>IF(OR(A275="",ISBLANK(Qualifikation!T285)),"",IF(Qualifikation!AC285=TRUE,INDEX(coderesult,MATCH(Qualifikation!T285,libresult,0)),Qualifikation!T285))</f>
        <v/>
      </c>
      <c r="O275" s="56" t="str">
        <f>IF(OR(A275="",ISBLANK(Qualifikation!U285),Qualifikation!U285="-"),"",IF(ISNA(MATCH(Qualifikation!U285,libtwolang,0)),Qualifikation!U285,IF(Qualifikation!AC285=TRUE,INDEX(codetwolang,MATCH(Qualifikation!U285,libtwolang,0)),Qualifikation!U285)))</f>
        <v/>
      </c>
      <c r="P275" s="56" t="str">
        <f>IF(OR(A275="",ISBLANK(Qualifikation!V285)),"",Qualifikation!V285)</f>
        <v/>
      </c>
    </row>
    <row r="276" spans="1:16" x14ac:dyDescent="0.2">
      <c r="A276" s="26" t="str">
        <f>IF(Qualifikation!$A286&lt;&gt;"",IF(Qualifikation!C286&lt;&gt;"",IF(Qualifikation!C286="LOC.ID",CONCATENATE("LOC.",Qualifikation!AG$12),Qualifikation!C286),""),"")</f>
        <v/>
      </c>
      <c r="B276" s="57" t="str">
        <f>IF(A276&lt;&gt;"",Qualifikation!J286,"")</f>
        <v/>
      </c>
      <c r="C276" s="26" t="str">
        <f>IF(A276&lt;&gt;"",IF(Qualifikation!E286=TRUE,INDEX(codesex,MATCH(Qualifikation!D286,libsex,0)),Qualifikation!D286),"")</f>
        <v/>
      </c>
      <c r="D276" s="112" t="str">
        <f>IF(OR(A276="",ISBLANK(Qualifikation!F286)),"",Qualifikation!F286)</f>
        <v/>
      </c>
      <c r="E276" s="26" t="str">
        <f>IF(A276&lt;&gt;"",IF(Qualifikation!I286=TRUE,IF(INDEX(codegem,MATCH(Qualifikation!H286,libgem,0))&lt;8000,INDEX(codegem,MATCH(Qualifikation!H286,libgem,0)),""),Qualifikation!H286),"")</f>
        <v/>
      </c>
      <c r="F276" s="26" t="str">
        <f>IF(A276&lt;&gt;"",IF(Qualifikation!I286=TRUE,INDEX(codegemhist,MATCH(Qualifikation!H286,libgem,0)),""),"")</f>
        <v/>
      </c>
      <c r="G276" s="26" t="str">
        <f>IF(A276&lt;&gt;"",IF(Qualifikation!I286=TRUE,IF(INDEX(codegem,MATCH(Qualifikation!H286,libgem,0))&gt;=8000,INDEX(codegem,MATCH(Qualifikation!H286,libgem,0)),""),Qualifikation!H286),"")</f>
        <v/>
      </c>
      <c r="H276" s="26" t="str">
        <f>IF(A276&lt;&gt;"",IF(Qualifikation!Y286=TRUE,INDEX(libcatidinst,MATCH(Qualifikation!P286,libinst,0)),""),"")</f>
        <v/>
      </c>
      <c r="I276" s="26" t="str">
        <f>IF(OR(A276="",ISBLANK(Qualifikation!P286)),"",IF(Qualifikation!Y286=TRUE,INDEX(codeinst,MATCH(Qualifikation!P286,libinst,0)),Qualifikation!P286))</f>
        <v/>
      </c>
      <c r="J276" s="26" t="str">
        <f>IF(OR(A276="",ISBLANK(Qualifikation!Q286)),"",IF(Qualifikation!Z286=TRUE,INDEX(codetform,MATCH(Qualifikation!Q286,libtform,0)),Qualifikation!Q286))</f>
        <v/>
      </c>
      <c r="K276" s="26" t="str">
        <f t="shared" si="4"/>
        <v/>
      </c>
      <c r="L276" s="112" t="str">
        <f>IF(OR(A276="",ISBLANK(Qualifikation!R286)),"",Qualifikation!R286)</f>
        <v/>
      </c>
      <c r="M276" s="56" t="str">
        <f>IF(OR(A276="",ISBLANK(Qualifikation!S286)),"",Qualifikation!S286)</f>
        <v/>
      </c>
      <c r="N276" s="56" t="str">
        <f>IF(OR(A276="",ISBLANK(Qualifikation!T286)),"",IF(Qualifikation!AC286=TRUE,INDEX(coderesult,MATCH(Qualifikation!T286,libresult,0)),Qualifikation!T286))</f>
        <v/>
      </c>
      <c r="O276" s="56" t="str">
        <f>IF(OR(A276="",ISBLANK(Qualifikation!U286),Qualifikation!U286="-"),"",IF(ISNA(MATCH(Qualifikation!U286,libtwolang,0)),Qualifikation!U286,IF(Qualifikation!AC286=TRUE,INDEX(codetwolang,MATCH(Qualifikation!U286,libtwolang,0)),Qualifikation!U286)))</f>
        <v/>
      </c>
      <c r="P276" s="56" t="str">
        <f>IF(OR(A276="",ISBLANK(Qualifikation!V286)),"",Qualifikation!V286)</f>
        <v/>
      </c>
    </row>
    <row r="277" spans="1:16" x14ac:dyDescent="0.2">
      <c r="A277" s="26" t="str">
        <f>IF(Qualifikation!$A287&lt;&gt;"",IF(Qualifikation!C287&lt;&gt;"",IF(Qualifikation!C287="LOC.ID",CONCATENATE("LOC.",Qualifikation!AG$12),Qualifikation!C287),""),"")</f>
        <v/>
      </c>
      <c r="B277" s="57" t="str">
        <f>IF(A277&lt;&gt;"",Qualifikation!J287,"")</f>
        <v/>
      </c>
      <c r="C277" s="26" t="str">
        <f>IF(A277&lt;&gt;"",IF(Qualifikation!E287=TRUE,INDEX(codesex,MATCH(Qualifikation!D287,libsex,0)),Qualifikation!D287),"")</f>
        <v/>
      </c>
      <c r="D277" s="112" t="str">
        <f>IF(OR(A277="",ISBLANK(Qualifikation!F287)),"",Qualifikation!F287)</f>
        <v/>
      </c>
      <c r="E277" s="26" t="str">
        <f>IF(A277&lt;&gt;"",IF(Qualifikation!I287=TRUE,IF(INDEX(codegem,MATCH(Qualifikation!H287,libgem,0))&lt;8000,INDEX(codegem,MATCH(Qualifikation!H287,libgem,0)),""),Qualifikation!H287),"")</f>
        <v/>
      </c>
      <c r="F277" s="26" t="str">
        <f>IF(A277&lt;&gt;"",IF(Qualifikation!I287=TRUE,INDEX(codegemhist,MATCH(Qualifikation!H287,libgem,0)),""),"")</f>
        <v/>
      </c>
      <c r="G277" s="26" t="str">
        <f>IF(A277&lt;&gt;"",IF(Qualifikation!I287=TRUE,IF(INDEX(codegem,MATCH(Qualifikation!H287,libgem,0))&gt;=8000,INDEX(codegem,MATCH(Qualifikation!H287,libgem,0)),""),Qualifikation!H287),"")</f>
        <v/>
      </c>
      <c r="H277" s="26" t="str">
        <f>IF(A277&lt;&gt;"",IF(Qualifikation!Y287=TRUE,INDEX(libcatidinst,MATCH(Qualifikation!P287,libinst,0)),""),"")</f>
        <v/>
      </c>
      <c r="I277" s="26" t="str">
        <f>IF(OR(A277="",ISBLANK(Qualifikation!P287)),"",IF(Qualifikation!Y287=TRUE,INDEX(codeinst,MATCH(Qualifikation!P287,libinst,0)),Qualifikation!P287))</f>
        <v/>
      </c>
      <c r="J277" s="26" t="str">
        <f>IF(OR(A277="",ISBLANK(Qualifikation!Q287)),"",IF(Qualifikation!Z287=TRUE,INDEX(codetform,MATCH(Qualifikation!Q287,libtform,0)),Qualifikation!Q287))</f>
        <v/>
      </c>
      <c r="K277" s="26" t="str">
        <f t="shared" si="4"/>
        <v/>
      </c>
      <c r="L277" s="112" t="str">
        <f>IF(OR(A277="",ISBLANK(Qualifikation!R287)),"",Qualifikation!R287)</f>
        <v/>
      </c>
      <c r="M277" s="56" t="str">
        <f>IF(OR(A277="",ISBLANK(Qualifikation!S287)),"",Qualifikation!S287)</f>
        <v/>
      </c>
      <c r="N277" s="56" t="str">
        <f>IF(OR(A277="",ISBLANK(Qualifikation!T287)),"",IF(Qualifikation!AC287=TRUE,INDEX(coderesult,MATCH(Qualifikation!T287,libresult,0)),Qualifikation!T287))</f>
        <v/>
      </c>
      <c r="O277" s="56" t="str">
        <f>IF(OR(A277="",ISBLANK(Qualifikation!U287),Qualifikation!U287="-"),"",IF(ISNA(MATCH(Qualifikation!U287,libtwolang,0)),Qualifikation!U287,IF(Qualifikation!AC287=TRUE,INDEX(codetwolang,MATCH(Qualifikation!U287,libtwolang,0)),Qualifikation!U287)))</f>
        <v/>
      </c>
      <c r="P277" s="56" t="str">
        <f>IF(OR(A277="",ISBLANK(Qualifikation!V287)),"",Qualifikation!V287)</f>
        <v/>
      </c>
    </row>
    <row r="278" spans="1:16" x14ac:dyDescent="0.2">
      <c r="A278" s="26" t="str">
        <f>IF(Qualifikation!$A288&lt;&gt;"",IF(Qualifikation!C288&lt;&gt;"",IF(Qualifikation!C288="LOC.ID",CONCATENATE("LOC.",Qualifikation!AG$12),Qualifikation!C288),""),"")</f>
        <v/>
      </c>
      <c r="B278" s="57" t="str">
        <f>IF(A278&lt;&gt;"",Qualifikation!J288,"")</f>
        <v/>
      </c>
      <c r="C278" s="26" t="str">
        <f>IF(A278&lt;&gt;"",IF(Qualifikation!E288=TRUE,INDEX(codesex,MATCH(Qualifikation!D288,libsex,0)),Qualifikation!D288),"")</f>
        <v/>
      </c>
      <c r="D278" s="112" t="str">
        <f>IF(OR(A278="",ISBLANK(Qualifikation!F288)),"",Qualifikation!F288)</f>
        <v/>
      </c>
      <c r="E278" s="26" t="str">
        <f>IF(A278&lt;&gt;"",IF(Qualifikation!I288=TRUE,IF(INDEX(codegem,MATCH(Qualifikation!H288,libgem,0))&lt;8000,INDEX(codegem,MATCH(Qualifikation!H288,libgem,0)),""),Qualifikation!H288),"")</f>
        <v/>
      </c>
      <c r="F278" s="26" t="str">
        <f>IF(A278&lt;&gt;"",IF(Qualifikation!I288=TRUE,INDEX(codegemhist,MATCH(Qualifikation!H288,libgem,0)),""),"")</f>
        <v/>
      </c>
      <c r="G278" s="26" t="str">
        <f>IF(A278&lt;&gt;"",IF(Qualifikation!I288=TRUE,IF(INDEX(codegem,MATCH(Qualifikation!H288,libgem,0))&gt;=8000,INDEX(codegem,MATCH(Qualifikation!H288,libgem,0)),""),Qualifikation!H288),"")</f>
        <v/>
      </c>
      <c r="H278" s="26" t="str">
        <f>IF(A278&lt;&gt;"",IF(Qualifikation!Y288=TRUE,INDEX(libcatidinst,MATCH(Qualifikation!P288,libinst,0)),""),"")</f>
        <v/>
      </c>
      <c r="I278" s="26" t="str">
        <f>IF(OR(A278="",ISBLANK(Qualifikation!P288)),"",IF(Qualifikation!Y288=TRUE,INDEX(codeinst,MATCH(Qualifikation!P288,libinst,0)),Qualifikation!P288))</f>
        <v/>
      </c>
      <c r="J278" s="26" t="str">
        <f>IF(OR(A278="",ISBLANK(Qualifikation!Q288)),"",IF(Qualifikation!Z288=TRUE,INDEX(codetform,MATCH(Qualifikation!Q288,libtform,0)),Qualifikation!Q288))</f>
        <v/>
      </c>
      <c r="K278" s="26" t="str">
        <f t="shared" si="4"/>
        <v/>
      </c>
      <c r="L278" s="112" t="str">
        <f>IF(OR(A278="",ISBLANK(Qualifikation!R288)),"",Qualifikation!R288)</f>
        <v/>
      </c>
      <c r="M278" s="56" t="str">
        <f>IF(OR(A278="",ISBLANK(Qualifikation!S288)),"",Qualifikation!S288)</f>
        <v/>
      </c>
      <c r="N278" s="56" t="str">
        <f>IF(OR(A278="",ISBLANK(Qualifikation!T288)),"",IF(Qualifikation!AC288=TRUE,INDEX(coderesult,MATCH(Qualifikation!T288,libresult,0)),Qualifikation!T288))</f>
        <v/>
      </c>
      <c r="O278" s="56" t="str">
        <f>IF(OR(A278="",ISBLANK(Qualifikation!U288),Qualifikation!U288="-"),"",IF(ISNA(MATCH(Qualifikation!U288,libtwolang,0)),Qualifikation!U288,IF(Qualifikation!AC288=TRUE,INDEX(codetwolang,MATCH(Qualifikation!U288,libtwolang,0)),Qualifikation!U288)))</f>
        <v/>
      </c>
      <c r="P278" s="56" t="str">
        <f>IF(OR(A278="",ISBLANK(Qualifikation!V288)),"",Qualifikation!V288)</f>
        <v/>
      </c>
    </row>
    <row r="279" spans="1:16" x14ac:dyDescent="0.2">
      <c r="A279" s="26" t="str">
        <f>IF(Qualifikation!$A289&lt;&gt;"",IF(Qualifikation!C289&lt;&gt;"",IF(Qualifikation!C289="LOC.ID",CONCATENATE("LOC.",Qualifikation!AG$12),Qualifikation!C289),""),"")</f>
        <v/>
      </c>
      <c r="B279" s="57" t="str">
        <f>IF(A279&lt;&gt;"",Qualifikation!J289,"")</f>
        <v/>
      </c>
      <c r="C279" s="26" t="str">
        <f>IF(A279&lt;&gt;"",IF(Qualifikation!E289=TRUE,INDEX(codesex,MATCH(Qualifikation!D289,libsex,0)),Qualifikation!D289),"")</f>
        <v/>
      </c>
      <c r="D279" s="112" t="str">
        <f>IF(OR(A279="",ISBLANK(Qualifikation!F289)),"",Qualifikation!F289)</f>
        <v/>
      </c>
      <c r="E279" s="26" t="str">
        <f>IF(A279&lt;&gt;"",IF(Qualifikation!I289=TRUE,IF(INDEX(codegem,MATCH(Qualifikation!H289,libgem,0))&lt;8000,INDEX(codegem,MATCH(Qualifikation!H289,libgem,0)),""),Qualifikation!H289),"")</f>
        <v/>
      </c>
      <c r="F279" s="26" t="str">
        <f>IF(A279&lt;&gt;"",IF(Qualifikation!I289=TRUE,INDEX(codegemhist,MATCH(Qualifikation!H289,libgem,0)),""),"")</f>
        <v/>
      </c>
      <c r="G279" s="26" t="str">
        <f>IF(A279&lt;&gt;"",IF(Qualifikation!I289=TRUE,IF(INDEX(codegem,MATCH(Qualifikation!H289,libgem,0))&gt;=8000,INDEX(codegem,MATCH(Qualifikation!H289,libgem,0)),""),Qualifikation!H289),"")</f>
        <v/>
      </c>
      <c r="H279" s="26" t="str">
        <f>IF(A279&lt;&gt;"",IF(Qualifikation!Y289=TRUE,INDEX(libcatidinst,MATCH(Qualifikation!P289,libinst,0)),""),"")</f>
        <v/>
      </c>
      <c r="I279" s="26" t="str">
        <f>IF(OR(A279="",ISBLANK(Qualifikation!P289)),"",IF(Qualifikation!Y289=TRUE,INDEX(codeinst,MATCH(Qualifikation!P289,libinst,0)),Qualifikation!P289))</f>
        <v/>
      </c>
      <c r="J279" s="26" t="str">
        <f>IF(OR(A279="",ISBLANK(Qualifikation!Q289)),"",IF(Qualifikation!Z289=TRUE,INDEX(codetform,MATCH(Qualifikation!Q289,libtform,0)),Qualifikation!Q289))</f>
        <v/>
      </c>
      <c r="K279" s="26" t="str">
        <f t="shared" si="4"/>
        <v/>
      </c>
      <c r="L279" s="112" t="str">
        <f>IF(OR(A279="",ISBLANK(Qualifikation!R289)),"",Qualifikation!R289)</f>
        <v/>
      </c>
      <c r="M279" s="56" t="str">
        <f>IF(OR(A279="",ISBLANK(Qualifikation!S289)),"",Qualifikation!S289)</f>
        <v/>
      </c>
      <c r="N279" s="56" t="str">
        <f>IF(OR(A279="",ISBLANK(Qualifikation!T289)),"",IF(Qualifikation!AC289=TRUE,INDEX(coderesult,MATCH(Qualifikation!T289,libresult,0)),Qualifikation!T289))</f>
        <v/>
      </c>
      <c r="O279" s="56" t="str">
        <f>IF(OR(A279="",ISBLANK(Qualifikation!U289),Qualifikation!U289="-"),"",IF(ISNA(MATCH(Qualifikation!U289,libtwolang,0)),Qualifikation!U289,IF(Qualifikation!AC289=TRUE,INDEX(codetwolang,MATCH(Qualifikation!U289,libtwolang,0)),Qualifikation!U289)))</f>
        <v/>
      </c>
      <c r="P279" s="56" t="str">
        <f>IF(OR(A279="",ISBLANK(Qualifikation!V289)),"",Qualifikation!V289)</f>
        <v/>
      </c>
    </row>
    <row r="280" spans="1:16" x14ac:dyDescent="0.2">
      <c r="A280" s="26" t="str">
        <f>IF(Qualifikation!$A290&lt;&gt;"",IF(Qualifikation!C290&lt;&gt;"",IF(Qualifikation!C290="LOC.ID",CONCATENATE("LOC.",Qualifikation!AG$12),Qualifikation!C290),""),"")</f>
        <v/>
      </c>
      <c r="B280" s="57" t="str">
        <f>IF(A280&lt;&gt;"",Qualifikation!J290,"")</f>
        <v/>
      </c>
      <c r="C280" s="26" t="str">
        <f>IF(A280&lt;&gt;"",IF(Qualifikation!E290=TRUE,INDEX(codesex,MATCH(Qualifikation!D290,libsex,0)),Qualifikation!D290),"")</f>
        <v/>
      </c>
      <c r="D280" s="112" t="str">
        <f>IF(OR(A280="",ISBLANK(Qualifikation!F290)),"",Qualifikation!F290)</f>
        <v/>
      </c>
      <c r="E280" s="26" t="str">
        <f>IF(A280&lt;&gt;"",IF(Qualifikation!I290=TRUE,IF(INDEX(codegem,MATCH(Qualifikation!H290,libgem,0))&lt;8000,INDEX(codegem,MATCH(Qualifikation!H290,libgem,0)),""),Qualifikation!H290),"")</f>
        <v/>
      </c>
      <c r="F280" s="26" t="str">
        <f>IF(A280&lt;&gt;"",IF(Qualifikation!I290=TRUE,INDEX(codegemhist,MATCH(Qualifikation!H290,libgem,0)),""),"")</f>
        <v/>
      </c>
      <c r="G280" s="26" t="str">
        <f>IF(A280&lt;&gt;"",IF(Qualifikation!I290=TRUE,IF(INDEX(codegem,MATCH(Qualifikation!H290,libgem,0))&gt;=8000,INDEX(codegem,MATCH(Qualifikation!H290,libgem,0)),""),Qualifikation!H290),"")</f>
        <v/>
      </c>
      <c r="H280" s="26" t="str">
        <f>IF(A280&lt;&gt;"",IF(Qualifikation!Y290=TRUE,INDEX(libcatidinst,MATCH(Qualifikation!P290,libinst,0)),""),"")</f>
        <v/>
      </c>
      <c r="I280" s="26" t="str">
        <f>IF(OR(A280="",ISBLANK(Qualifikation!P290)),"",IF(Qualifikation!Y290=TRUE,INDEX(codeinst,MATCH(Qualifikation!P290,libinst,0)),Qualifikation!P290))</f>
        <v/>
      </c>
      <c r="J280" s="26" t="str">
        <f>IF(OR(A280="",ISBLANK(Qualifikation!Q290)),"",IF(Qualifikation!Z290=TRUE,INDEX(codetform,MATCH(Qualifikation!Q290,libtform,0)),Qualifikation!Q290))</f>
        <v/>
      </c>
      <c r="K280" s="26" t="str">
        <f t="shared" si="4"/>
        <v/>
      </c>
      <c r="L280" s="112" t="str">
        <f>IF(OR(A280="",ISBLANK(Qualifikation!R290)),"",Qualifikation!R290)</f>
        <v/>
      </c>
      <c r="M280" s="56" t="str">
        <f>IF(OR(A280="",ISBLANK(Qualifikation!S290)),"",Qualifikation!S290)</f>
        <v/>
      </c>
      <c r="N280" s="56" t="str">
        <f>IF(OR(A280="",ISBLANK(Qualifikation!T290)),"",IF(Qualifikation!AC290=TRUE,INDEX(coderesult,MATCH(Qualifikation!T290,libresult,0)),Qualifikation!T290))</f>
        <v/>
      </c>
      <c r="O280" s="56" t="str">
        <f>IF(OR(A280="",ISBLANK(Qualifikation!U290),Qualifikation!U290="-"),"",IF(ISNA(MATCH(Qualifikation!U290,libtwolang,0)),Qualifikation!U290,IF(Qualifikation!AC290=TRUE,INDEX(codetwolang,MATCH(Qualifikation!U290,libtwolang,0)),Qualifikation!U290)))</f>
        <v/>
      </c>
      <c r="P280" s="56" t="str">
        <f>IF(OR(A280="",ISBLANK(Qualifikation!V290)),"",Qualifikation!V290)</f>
        <v/>
      </c>
    </row>
    <row r="281" spans="1:16" x14ac:dyDescent="0.2">
      <c r="A281" s="26" t="str">
        <f>IF(Qualifikation!$A291&lt;&gt;"",IF(Qualifikation!C291&lt;&gt;"",IF(Qualifikation!C291="LOC.ID",CONCATENATE("LOC.",Qualifikation!AG$12),Qualifikation!C291),""),"")</f>
        <v/>
      </c>
      <c r="B281" s="57" t="str">
        <f>IF(A281&lt;&gt;"",Qualifikation!J291,"")</f>
        <v/>
      </c>
      <c r="C281" s="26" t="str">
        <f>IF(A281&lt;&gt;"",IF(Qualifikation!E291=TRUE,INDEX(codesex,MATCH(Qualifikation!D291,libsex,0)),Qualifikation!D291),"")</f>
        <v/>
      </c>
      <c r="D281" s="112" t="str">
        <f>IF(OR(A281="",ISBLANK(Qualifikation!F291)),"",Qualifikation!F291)</f>
        <v/>
      </c>
      <c r="E281" s="26" t="str">
        <f>IF(A281&lt;&gt;"",IF(Qualifikation!I291=TRUE,IF(INDEX(codegem,MATCH(Qualifikation!H291,libgem,0))&lt;8000,INDEX(codegem,MATCH(Qualifikation!H291,libgem,0)),""),Qualifikation!H291),"")</f>
        <v/>
      </c>
      <c r="F281" s="26" t="str">
        <f>IF(A281&lt;&gt;"",IF(Qualifikation!I291=TRUE,INDEX(codegemhist,MATCH(Qualifikation!H291,libgem,0)),""),"")</f>
        <v/>
      </c>
      <c r="G281" s="26" t="str">
        <f>IF(A281&lt;&gt;"",IF(Qualifikation!I291=TRUE,IF(INDEX(codegem,MATCH(Qualifikation!H291,libgem,0))&gt;=8000,INDEX(codegem,MATCH(Qualifikation!H291,libgem,0)),""),Qualifikation!H291),"")</f>
        <v/>
      </c>
      <c r="H281" s="26" t="str">
        <f>IF(A281&lt;&gt;"",IF(Qualifikation!Y291=TRUE,INDEX(libcatidinst,MATCH(Qualifikation!P291,libinst,0)),""),"")</f>
        <v/>
      </c>
      <c r="I281" s="26" t="str">
        <f>IF(OR(A281="",ISBLANK(Qualifikation!P291)),"",IF(Qualifikation!Y291=TRUE,INDEX(codeinst,MATCH(Qualifikation!P291,libinst,0)),Qualifikation!P291))</f>
        <v/>
      </c>
      <c r="J281" s="26" t="str">
        <f>IF(OR(A281="",ISBLANK(Qualifikation!Q291)),"",IF(Qualifikation!Z291=TRUE,INDEX(codetform,MATCH(Qualifikation!Q291,libtform,0)),Qualifikation!Q291))</f>
        <v/>
      </c>
      <c r="K281" s="26" t="str">
        <f t="shared" si="4"/>
        <v/>
      </c>
      <c r="L281" s="112" t="str">
        <f>IF(OR(A281="",ISBLANK(Qualifikation!R291)),"",Qualifikation!R291)</f>
        <v/>
      </c>
      <c r="M281" s="56" t="str">
        <f>IF(OR(A281="",ISBLANK(Qualifikation!S291)),"",Qualifikation!S291)</f>
        <v/>
      </c>
      <c r="N281" s="56" t="str">
        <f>IF(OR(A281="",ISBLANK(Qualifikation!T291)),"",IF(Qualifikation!AC291=TRUE,INDEX(coderesult,MATCH(Qualifikation!T291,libresult,0)),Qualifikation!T291))</f>
        <v/>
      </c>
      <c r="O281" s="56" t="str">
        <f>IF(OR(A281="",ISBLANK(Qualifikation!U291),Qualifikation!U291="-"),"",IF(ISNA(MATCH(Qualifikation!U291,libtwolang,0)),Qualifikation!U291,IF(Qualifikation!AC291=TRUE,INDEX(codetwolang,MATCH(Qualifikation!U291,libtwolang,0)),Qualifikation!U291)))</f>
        <v/>
      </c>
      <c r="P281" s="56" t="str">
        <f>IF(OR(A281="",ISBLANK(Qualifikation!V291)),"",Qualifikation!V291)</f>
        <v/>
      </c>
    </row>
    <row r="282" spans="1:16" x14ac:dyDescent="0.2">
      <c r="A282" s="26" t="str">
        <f>IF(Qualifikation!$A292&lt;&gt;"",IF(Qualifikation!C292&lt;&gt;"",IF(Qualifikation!C292="LOC.ID",CONCATENATE("LOC.",Qualifikation!AG$12),Qualifikation!C292),""),"")</f>
        <v/>
      </c>
      <c r="B282" s="57" t="str">
        <f>IF(A282&lt;&gt;"",Qualifikation!J292,"")</f>
        <v/>
      </c>
      <c r="C282" s="26" t="str">
        <f>IF(A282&lt;&gt;"",IF(Qualifikation!E292=TRUE,INDEX(codesex,MATCH(Qualifikation!D292,libsex,0)),Qualifikation!D292),"")</f>
        <v/>
      </c>
      <c r="D282" s="112" t="str">
        <f>IF(OR(A282="",ISBLANK(Qualifikation!F292)),"",Qualifikation!F292)</f>
        <v/>
      </c>
      <c r="E282" s="26" t="str">
        <f>IF(A282&lt;&gt;"",IF(Qualifikation!I292=TRUE,IF(INDEX(codegem,MATCH(Qualifikation!H292,libgem,0))&lt;8000,INDEX(codegem,MATCH(Qualifikation!H292,libgem,0)),""),Qualifikation!H292),"")</f>
        <v/>
      </c>
      <c r="F282" s="26" t="str">
        <f>IF(A282&lt;&gt;"",IF(Qualifikation!I292=TRUE,INDEX(codegemhist,MATCH(Qualifikation!H292,libgem,0)),""),"")</f>
        <v/>
      </c>
      <c r="G282" s="26" t="str">
        <f>IF(A282&lt;&gt;"",IF(Qualifikation!I292=TRUE,IF(INDEX(codegem,MATCH(Qualifikation!H292,libgem,0))&gt;=8000,INDEX(codegem,MATCH(Qualifikation!H292,libgem,0)),""),Qualifikation!H292),"")</f>
        <v/>
      </c>
      <c r="H282" s="26" t="str">
        <f>IF(A282&lt;&gt;"",IF(Qualifikation!Y292=TRUE,INDEX(libcatidinst,MATCH(Qualifikation!P292,libinst,0)),""),"")</f>
        <v/>
      </c>
      <c r="I282" s="26" t="str">
        <f>IF(OR(A282="",ISBLANK(Qualifikation!P292)),"",IF(Qualifikation!Y292=TRUE,INDEX(codeinst,MATCH(Qualifikation!P292,libinst,0)),Qualifikation!P292))</f>
        <v/>
      </c>
      <c r="J282" s="26" t="str">
        <f>IF(OR(A282="",ISBLANK(Qualifikation!Q292)),"",IF(Qualifikation!Z292=TRUE,INDEX(codetform,MATCH(Qualifikation!Q292,libtform,0)),Qualifikation!Q292))</f>
        <v/>
      </c>
      <c r="K282" s="26" t="str">
        <f t="shared" si="4"/>
        <v/>
      </c>
      <c r="L282" s="112" t="str">
        <f>IF(OR(A282="",ISBLANK(Qualifikation!R292)),"",Qualifikation!R292)</f>
        <v/>
      </c>
      <c r="M282" s="56" t="str">
        <f>IF(OR(A282="",ISBLANK(Qualifikation!S292)),"",Qualifikation!S292)</f>
        <v/>
      </c>
      <c r="N282" s="56" t="str">
        <f>IF(OR(A282="",ISBLANK(Qualifikation!T292)),"",IF(Qualifikation!AC292=TRUE,INDEX(coderesult,MATCH(Qualifikation!T292,libresult,0)),Qualifikation!T292))</f>
        <v/>
      </c>
      <c r="O282" s="56" t="str">
        <f>IF(OR(A282="",ISBLANK(Qualifikation!U292),Qualifikation!U292="-"),"",IF(ISNA(MATCH(Qualifikation!U292,libtwolang,0)),Qualifikation!U292,IF(Qualifikation!AC292=TRUE,INDEX(codetwolang,MATCH(Qualifikation!U292,libtwolang,0)),Qualifikation!U292)))</f>
        <v/>
      </c>
      <c r="P282" s="56" t="str">
        <f>IF(OR(A282="",ISBLANK(Qualifikation!V292)),"",Qualifikation!V292)</f>
        <v/>
      </c>
    </row>
    <row r="283" spans="1:16" x14ac:dyDescent="0.2">
      <c r="A283" s="26" t="str">
        <f>IF(Qualifikation!$A293&lt;&gt;"",IF(Qualifikation!C293&lt;&gt;"",IF(Qualifikation!C293="LOC.ID",CONCATENATE("LOC.",Qualifikation!AG$12),Qualifikation!C293),""),"")</f>
        <v/>
      </c>
      <c r="B283" s="57" t="str">
        <f>IF(A283&lt;&gt;"",Qualifikation!J293,"")</f>
        <v/>
      </c>
      <c r="C283" s="26" t="str">
        <f>IF(A283&lt;&gt;"",IF(Qualifikation!E293=TRUE,INDEX(codesex,MATCH(Qualifikation!D293,libsex,0)),Qualifikation!D293),"")</f>
        <v/>
      </c>
      <c r="D283" s="112" t="str">
        <f>IF(OR(A283="",ISBLANK(Qualifikation!F293)),"",Qualifikation!F293)</f>
        <v/>
      </c>
      <c r="E283" s="26" t="str">
        <f>IF(A283&lt;&gt;"",IF(Qualifikation!I293=TRUE,IF(INDEX(codegem,MATCH(Qualifikation!H293,libgem,0))&lt;8000,INDEX(codegem,MATCH(Qualifikation!H293,libgem,0)),""),Qualifikation!H293),"")</f>
        <v/>
      </c>
      <c r="F283" s="26" t="str">
        <f>IF(A283&lt;&gt;"",IF(Qualifikation!I293=TRUE,INDEX(codegemhist,MATCH(Qualifikation!H293,libgem,0)),""),"")</f>
        <v/>
      </c>
      <c r="G283" s="26" t="str">
        <f>IF(A283&lt;&gt;"",IF(Qualifikation!I293=TRUE,IF(INDEX(codegem,MATCH(Qualifikation!H293,libgem,0))&gt;=8000,INDEX(codegem,MATCH(Qualifikation!H293,libgem,0)),""),Qualifikation!H293),"")</f>
        <v/>
      </c>
      <c r="H283" s="26" t="str">
        <f>IF(A283&lt;&gt;"",IF(Qualifikation!Y293=TRUE,INDEX(libcatidinst,MATCH(Qualifikation!P293,libinst,0)),""),"")</f>
        <v/>
      </c>
      <c r="I283" s="26" t="str">
        <f>IF(OR(A283="",ISBLANK(Qualifikation!P293)),"",IF(Qualifikation!Y293=TRUE,INDEX(codeinst,MATCH(Qualifikation!P293,libinst,0)),Qualifikation!P293))</f>
        <v/>
      </c>
      <c r="J283" s="26" t="str">
        <f>IF(OR(A283="",ISBLANK(Qualifikation!Q293)),"",IF(Qualifikation!Z293=TRUE,INDEX(codetform,MATCH(Qualifikation!Q293,libtform,0)),Qualifikation!Q293))</f>
        <v/>
      </c>
      <c r="K283" s="26" t="str">
        <f t="shared" si="4"/>
        <v/>
      </c>
      <c r="L283" s="112" t="str">
        <f>IF(OR(A283="",ISBLANK(Qualifikation!R293)),"",Qualifikation!R293)</f>
        <v/>
      </c>
      <c r="M283" s="56" t="str">
        <f>IF(OR(A283="",ISBLANK(Qualifikation!S293)),"",Qualifikation!S293)</f>
        <v/>
      </c>
      <c r="N283" s="56" t="str">
        <f>IF(OR(A283="",ISBLANK(Qualifikation!T293)),"",IF(Qualifikation!AC293=TRUE,INDEX(coderesult,MATCH(Qualifikation!T293,libresult,0)),Qualifikation!T293))</f>
        <v/>
      </c>
      <c r="O283" s="56" t="str">
        <f>IF(OR(A283="",ISBLANK(Qualifikation!U293),Qualifikation!U293="-"),"",IF(ISNA(MATCH(Qualifikation!U293,libtwolang,0)),Qualifikation!U293,IF(Qualifikation!AC293=TRUE,INDEX(codetwolang,MATCH(Qualifikation!U293,libtwolang,0)),Qualifikation!U293)))</f>
        <v/>
      </c>
      <c r="P283" s="56" t="str">
        <f>IF(OR(A283="",ISBLANK(Qualifikation!V293)),"",Qualifikation!V293)</f>
        <v/>
      </c>
    </row>
    <row r="284" spans="1:16" x14ac:dyDescent="0.2">
      <c r="A284" s="26" t="str">
        <f>IF(Qualifikation!$A294&lt;&gt;"",IF(Qualifikation!C294&lt;&gt;"",IF(Qualifikation!C294="LOC.ID",CONCATENATE("LOC.",Qualifikation!AG$12),Qualifikation!C294),""),"")</f>
        <v/>
      </c>
      <c r="B284" s="57" t="str">
        <f>IF(A284&lt;&gt;"",Qualifikation!J294,"")</f>
        <v/>
      </c>
      <c r="C284" s="26" t="str">
        <f>IF(A284&lt;&gt;"",IF(Qualifikation!E294=TRUE,INDEX(codesex,MATCH(Qualifikation!D294,libsex,0)),Qualifikation!D294),"")</f>
        <v/>
      </c>
      <c r="D284" s="112" t="str">
        <f>IF(OR(A284="",ISBLANK(Qualifikation!F294)),"",Qualifikation!F294)</f>
        <v/>
      </c>
      <c r="E284" s="26" t="str">
        <f>IF(A284&lt;&gt;"",IF(Qualifikation!I294=TRUE,IF(INDEX(codegem,MATCH(Qualifikation!H294,libgem,0))&lt;8000,INDEX(codegem,MATCH(Qualifikation!H294,libgem,0)),""),Qualifikation!H294),"")</f>
        <v/>
      </c>
      <c r="F284" s="26" t="str">
        <f>IF(A284&lt;&gt;"",IF(Qualifikation!I294=TRUE,INDEX(codegemhist,MATCH(Qualifikation!H294,libgem,0)),""),"")</f>
        <v/>
      </c>
      <c r="G284" s="26" t="str">
        <f>IF(A284&lt;&gt;"",IF(Qualifikation!I294=TRUE,IF(INDEX(codegem,MATCH(Qualifikation!H294,libgem,0))&gt;=8000,INDEX(codegem,MATCH(Qualifikation!H294,libgem,0)),""),Qualifikation!H294),"")</f>
        <v/>
      </c>
      <c r="H284" s="26" t="str">
        <f>IF(A284&lt;&gt;"",IF(Qualifikation!Y294=TRUE,INDEX(libcatidinst,MATCH(Qualifikation!P294,libinst,0)),""),"")</f>
        <v/>
      </c>
      <c r="I284" s="26" t="str">
        <f>IF(OR(A284="",ISBLANK(Qualifikation!P294)),"",IF(Qualifikation!Y294=TRUE,INDEX(codeinst,MATCH(Qualifikation!P294,libinst,0)),Qualifikation!P294))</f>
        <v/>
      </c>
      <c r="J284" s="26" t="str">
        <f>IF(OR(A284="",ISBLANK(Qualifikation!Q294)),"",IF(Qualifikation!Z294=TRUE,INDEX(codetform,MATCH(Qualifikation!Q294,libtform,0)),Qualifikation!Q294))</f>
        <v/>
      </c>
      <c r="K284" s="26" t="str">
        <f t="shared" si="4"/>
        <v/>
      </c>
      <c r="L284" s="112" t="str">
        <f>IF(OR(A284="",ISBLANK(Qualifikation!R294)),"",Qualifikation!R294)</f>
        <v/>
      </c>
      <c r="M284" s="56" t="str">
        <f>IF(OR(A284="",ISBLANK(Qualifikation!S294)),"",Qualifikation!S294)</f>
        <v/>
      </c>
      <c r="N284" s="56" t="str">
        <f>IF(OR(A284="",ISBLANK(Qualifikation!T294)),"",IF(Qualifikation!AC294=TRUE,INDEX(coderesult,MATCH(Qualifikation!T294,libresult,0)),Qualifikation!T294))</f>
        <v/>
      </c>
      <c r="O284" s="56" t="str">
        <f>IF(OR(A284="",ISBLANK(Qualifikation!U294),Qualifikation!U294="-"),"",IF(ISNA(MATCH(Qualifikation!U294,libtwolang,0)),Qualifikation!U294,IF(Qualifikation!AC294=TRUE,INDEX(codetwolang,MATCH(Qualifikation!U294,libtwolang,0)),Qualifikation!U294)))</f>
        <v/>
      </c>
      <c r="P284" s="56" t="str">
        <f>IF(OR(A284="",ISBLANK(Qualifikation!V294)),"",Qualifikation!V294)</f>
        <v/>
      </c>
    </row>
    <row r="285" spans="1:16" x14ac:dyDescent="0.2">
      <c r="A285" s="26" t="str">
        <f>IF(Qualifikation!$A295&lt;&gt;"",IF(Qualifikation!C295&lt;&gt;"",IF(Qualifikation!C295="LOC.ID",CONCATENATE("LOC.",Qualifikation!AG$12),Qualifikation!C295),""),"")</f>
        <v/>
      </c>
      <c r="B285" s="57" t="str">
        <f>IF(A285&lt;&gt;"",Qualifikation!J295,"")</f>
        <v/>
      </c>
      <c r="C285" s="26" t="str">
        <f>IF(A285&lt;&gt;"",IF(Qualifikation!E295=TRUE,INDEX(codesex,MATCH(Qualifikation!D295,libsex,0)),Qualifikation!D295),"")</f>
        <v/>
      </c>
      <c r="D285" s="112" t="str">
        <f>IF(OR(A285="",ISBLANK(Qualifikation!F295)),"",Qualifikation!F295)</f>
        <v/>
      </c>
      <c r="E285" s="26" t="str">
        <f>IF(A285&lt;&gt;"",IF(Qualifikation!I295=TRUE,IF(INDEX(codegem,MATCH(Qualifikation!H295,libgem,0))&lt;8000,INDEX(codegem,MATCH(Qualifikation!H295,libgem,0)),""),Qualifikation!H295),"")</f>
        <v/>
      </c>
      <c r="F285" s="26" t="str">
        <f>IF(A285&lt;&gt;"",IF(Qualifikation!I295=TRUE,INDEX(codegemhist,MATCH(Qualifikation!H295,libgem,0)),""),"")</f>
        <v/>
      </c>
      <c r="G285" s="26" t="str">
        <f>IF(A285&lt;&gt;"",IF(Qualifikation!I295=TRUE,IF(INDEX(codegem,MATCH(Qualifikation!H295,libgem,0))&gt;=8000,INDEX(codegem,MATCH(Qualifikation!H295,libgem,0)),""),Qualifikation!H295),"")</f>
        <v/>
      </c>
      <c r="H285" s="26" t="str">
        <f>IF(A285&lt;&gt;"",IF(Qualifikation!Y295=TRUE,INDEX(libcatidinst,MATCH(Qualifikation!P295,libinst,0)),""),"")</f>
        <v/>
      </c>
      <c r="I285" s="26" t="str">
        <f>IF(OR(A285="",ISBLANK(Qualifikation!P295)),"",IF(Qualifikation!Y295=TRUE,INDEX(codeinst,MATCH(Qualifikation!P295,libinst,0)),Qualifikation!P295))</f>
        <v/>
      </c>
      <c r="J285" s="26" t="str">
        <f>IF(OR(A285="",ISBLANK(Qualifikation!Q295)),"",IF(Qualifikation!Z295=TRUE,INDEX(codetform,MATCH(Qualifikation!Q295,libtform,0)),Qualifikation!Q295))</f>
        <v/>
      </c>
      <c r="K285" s="26" t="str">
        <f t="shared" si="4"/>
        <v/>
      </c>
      <c r="L285" s="112" t="str">
        <f>IF(OR(A285="",ISBLANK(Qualifikation!R295)),"",Qualifikation!R295)</f>
        <v/>
      </c>
      <c r="M285" s="56" t="str">
        <f>IF(OR(A285="",ISBLANK(Qualifikation!S295)),"",Qualifikation!S295)</f>
        <v/>
      </c>
      <c r="N285" s="56" t="str">
        <f>IF(OR(A285="",ISBLANK(Qualifikation!T295)),"",IF(Qualifikation!AC295=TRUE,INDEX(coderesult,MATCH(Qualifikation!T295,libresult,0)),Qualifikation!T295))</f>
        <v/>
      </c>
      <c r="O285" s="56" t="str">
        <f>IF(OR(A285="",ISBLANK(Qualifikation!U295),Qualifikation!U295="-"),"",IF(ISNA(MATCH(Qualifikation!U295,libtwolang,0)),Qualifikation!U295,IF(Qualifikation!AC295=TRUE,INDEX(codetwolang,MATCH(Qualifikation!U295,libtwolang,0)),Qualifikation!U295)))</f>
        <v/>
      </c>
      <c r="P285" s="56" t="str">
        <f>IF(OR(A285="",ISBLANK(Qualifikation!V295)),"",Qualifikation!V295)</f>
        <v/>
      </c>
    </row>
    <row r="286" spans="1:16" x14ac:dyDescent="0.2">
      <c r="A286" s="26" t="str">
        <f>IF(Qualifikation!$A296&lt;&gt;"",IF(Qualifikation!C296&lt;&gt;"",IF(Qualifikation!C296="LOC.ID",CONCATENATE("LOC.",Qualifikation!AG$12),Qualifikation!C296),""),"")</f>
        <v/>
      </c>
      <c r="B286" s="57" t="str">
        <f>IF(A286&lt;&gt;"",Qualifikation!J296,"")</f>
        <v/>
      </c>
      <c r="C286" s="26" t="str">
        <f>IF(A286&lt;&gt;"",IF(Qualifikation!E296=TRUE,INDEX(codesex,MATCH(Qualifikation!D296,libsex,0)),Qualifikation!D296),"")</f>
        <v/>
      </c>
      <c r="D286" s="112" t="str">
        <f>IF(OR(A286="",ISBLANK(Qualifikation!F296)),"",Qualifikation!F296)</f>
        <v/>
      </c>
      <c r="E286" s="26" t="str">
        <f>IF(A286&lt;&gt;"",IF(Qualifikation!I296=TRUE,IF(INDEX(codegem,MATCH(Qualifikation!H296,libgem,0))&lt;8000,INDEX(codegem,MATCH(Qualifikation!H296,libgem,0)),""),Qualifikation!H296),"")</f>
        <v/>
      </c>
      <c r="F286" s="26" t="str">
        <f>IF(A286&lt;&gt;"",IF(Qualifikation!I296=TRUE,INDEX(codegemhist,MATCH(Qualifikation!H296,libgem,0)),""),"")</f>
        <v/>
      </c>
      <c r="G286" s="26" t="str">
        <f>IF(A286&lt;&gt;"",IF(Qualifikation!I296=TRUE,IF(INDEX(codegem,MATCH(Qualifikation!H296,libgem,0))&gt;=8000,INDEX(codegem,MATCH(Qualifikation!H296,libgem,0)),""),Qualifikation!H296),"")</f>
        <v/>
      </c>
      <c r="H286" s="26" t="str">
        <f>IF(A286&lt;&gt;"",IF(Qualifikation!Y296=TRUE,INDEX(libcatidinst,MATCH(Qualifikation!P296,libinst,0)),""),"")</f>
        <v/>
      </c>
      <c r="I286" s="26" t="str">
        <f>IF(OR(A286="",ISBLANK(Qualifikation!P296)),"",IF(Qualifikation!Y296=TRUE,INDEX(codeinst,MATCH(Qualifikation!P296,libinst,0)),Qualifikation!P296))</f>
        <v/>
      </c>
      <c r="J286" s="26" t="str">
        <f>IF(OR(A286="",ISBLANK(Qualifikation!Q296)),"",IF(Qualifikation!Z296=TRUE,INDEX(codetform,MATCH(Qualifikation!Q296,libtform,0)),Qualifikation!Q296))</f>
        <v/>
      </c>
      <c r="K286" s="26" t="str">
        <f t="shared" si="4"/>
        <v/>
      </c>
      <c r="L286" s="112" t="str">
        <f>IF(OR(A286="",ISBLANK(Qualifikation!R296)),"",Qualifikation!R296)</f>
        <v/>
      </c>
      <c r="M286" s="56" t="str">
        <f>IF(OR(A286="",ISBLANK(Qualifikation!S296)),"",Qualifikation!S296)</f>
        <v/>
      </c>
      <c r="N286" s="56" t="str">
        <f>IF(OR(A286="",ISBLANK(Qualifikation!T296)),"",IF(Qualifikation!AC296=TRUE,INDEX(coderesult,MATCH(Qualifikation!T296,libresult,0)),Qualifikation!T296))</f>
        <v/>
      </c>
      <c r="O286" s="56" t="str">
        <f>IF(OR(A286="",ISBLANK(Qualifikation!U296),Qualifikation!U296="-"),"",IF(ISNA(MATCH(Qualifikation!U296,libtwolang,0)),Qualifikation!U296,IF(Qualifikation!AC296=TRUE,INDEX(codetwolang,MATCH(Qualifikation!U296,libtwolang,0)),Qualifikation!U296)))</f>
        <v/>
      </c>
      <c r="P286" s="56" t="str">
        <f>IF(OR(A286="",ISBLANK(Qualifikation!V296)),"",Qualifikation!V296)</f>
        <v/>
      </c>
    </row>
    <row r="287" spans="1:16" x14ac:dyDescent="0.2">
      <c r="A287" s="26" t="str">
        <f>IF(Qualifikation!$A297&lt;&gt;"",IF(Qualifikation!C297&lt;&gt;"",IF(Qualifikation!C297="LOC.ID",CONCATENATE("LOC.",Qualifikation!AG$12),Qualifikation!C297),""),"")</f>
        <v/>
      </c>
      <c r="B287" s="57" t="str">
        <f>IF(A287&lt;&gt;"",Qualifikation!J297,"")</f>
        <v/>
      </c>
      <c r="C287" s="26" t="str">
        <f>IF(A287&lt;&gt;"",IF(Qualifikation!E297=TRUE,INDEX(codesex,MATCH(Qualifikation!D297,libsex,0)),Qualifikation!D297),"")</f>
        <v/>
      </c>
      <c r="D287" s="112" t="str">
        <f>IF(OR(A287="",ISBLANK(Qualifikation!F297)),"",Qualifikation!F297)</f>
        <v/>
      </c>
      <c r="E287" s="26" t="str">
        <f>IF(A287&lt;&gt;"",IF(Qualifikation!I297=TRUE,IF(INDEX(codegem,MATCH(Qualifikation!H297,libgem,0))&lt;8000,INDEX(codegem,MATCH(Qualifikation!H297,libgem,0)),""),Qualifikation!H297),"")</f>
        <v/>
      </c>
      <c r="F287" s="26" t="str">
        <f>IF(A287&lt;&gt;"",IF(Qualifikation!I297=TRUE,INDEX(codegemhist,MATCH(Qualifikation!H297,libgem,0)),""),"")</f>
        <v/>
      </c>
      <c r="G287" s="26" t="str">
        <f>IF(A287&lt;&gt;"",IF(Qualifikation!I297=TRUE,IF(INDEX(codegem,MATCH(Qualifikation!H297,libgem,0))&gt;=8000,INDEX(codegem,MATCH(Qualifikation!H297,libgem,0)),""),Qualifikation!H297),"")</f>
        <v/>
      </c>
      <c r="H287" s="26" t="str">
        <f>IF(A287&lt;&gt;"",IF(Qualifikation!Y297=TRUE,INDEX(libcatidinst,MATCH(Qualifikation!P297,libinst,0)),""),"")</f>
        <v/>
      </c>
      <c r="I287" s="26" t="str">
        <f>IF(OR(A287="",ISBLANK(Qualifikation!P297)),"",IF(Qualifikation!Y297=TRUE,INDEX(codeinst,MATCH(Qualifikation!P297,libinst,0)),Qualifikation!P297))</f>
        <v/>
      </c>
      <c r="J287" s="26" t="str">
        <f>IF(OR(A287="",ISBLANK(Qualifikation!Q297)),"",IF(Qualifikation!Z297=TRUE,INDEX(codetform,MATCH(Qualifikation!Q297,libtform,0)),Qualifikation!Q297))</f>
        <v/>
      </c>
      <c r="K287" s="26" t="str">
        <f t="shared" si="4"/>
        <v/>
      </c>
      <c r="L287" s="112" t="str">
        <f>IF(OR(A287="",ISBLANK(Qualifikation!R297)),"",Qualifikation!R297)</f>
        <v/>
      </c>
      <c r="M287" s="56" t="str">
        <f>IF(OR(A287="",ISBLANK(Qualifikation!S297)),"",Qualifikation!S297)</f>
        <v/>
      </c>
      <c r="N287" s="56" t="str">
        <f>IF(OR(A287="",ISBLANK(Qualifikation!T297)),"",IF(Qualifikation!AC297=TRUE,INDEX(coderesult,MATCH(Qualifikation!T297,libresult,0)),Qualifikation!T297))</f>
        <v/>
      </c>
      <c r="O287" s="56" t="str">
        <f>IF(OR(A287="",ISBLANK(Qualifikation!U297),Qualifikation!U297="-"),"",IF(ISNA(MATCH(Qualifikation!U297,libtwolang,0)),Qualifikation!U297,IF(Qualifikation!AC297=TRUE,INDEX(codetwolang,MATCH(Qualifikation!U297,libtwolang,0)),Qualifikation!U297)))</f>
        <v/>
      </c>
      <c r="P287" s="56" t="str">
        <f>IF(OR(A287="",ISBLANK(Qualifikation!V297)),"",Qualifikation!V297)</f>
        <v/>
      </c>
    </row>
    <row r="288" spans="1:16" x14ac:dyDescent="0.2">
      <c r="A288" s="26" t="str">
        <f>IF(Qualifikation!$A298&lt;&gt;"",IF(Qualifikation!C298&lt;&gt;"",IF(Qualifikation!C298="LOC.ID",CONCATENATE("LOC.",Qualifikation!AG$12),Qualifikation!C298),""),"")</f>
        <v/>
      </c>
      <c r="B288" s="57" t="str">
        <f>IF(A288&lt;&gt;"",Qualifikation!J298,"")</f>
        <v/>
      </c>
      <c r="C288" s="26" t="str">
        <f>IF(A288&lt;&gt;"",IF(Qualifikation!E298=TRUE,INDEX(codesex,MATCH(Qualifikation!D298,libsex,0)),Qualifikation!D298),"")</f>
        <v/>
      </c>
      <c r="D288" s="112" t="str">
        <f>IF(OR(A288="",ISBLANK(Qualifikation!F298)),"",Qualifikation!F298)</f>
        <v/>
      </c>
      <c r="E288" s="26" t="str">
        <f>IF(A288&lt;&gt;"",IF(Qualifikation!I298=TRUE,IF(INDEX(codegem,MATCH(Qualifikation!H298,libgem,0))&lt;8000,INDEX(codegem,MATCH(Qualifikation!H298,libgem,0)),""),Qualifikation!H298),"")</f>
        <v/>
      </c>
      <c r="F288" s="26" t="str">
        <f>IF(A288&lt;&gt;"",IF(Qualifikation!I298=TRUE,INDEX(codegemhist,MATCH(Qualifikation!H298,libgem,0)),""),"")</f>
        <v/>
      </c>
      <c r="G288" s="26" t="str">
        <f>IF(A288&lt;&gt;"",IF(Qualifikation!I298=TRUE,IF(INDEX(codegem,MATCH(Qualifikation!H298,libgem,0))&gt;=8000,INDEX(codegem,MATCH(Qualifikation!H298,libgem,0)),""),Qualifikation!H298),"")</f>
        <v/>
      </c>
      <c r="H288" s="26" t="str">
        <f>IF(A288&lt;&gt;"",IF(Qualifikation!Y298=TRUE,INDEX(libcatidinst,MATCH(Qualifikation!P298,libinst,0)),""),"")</f>
        <v/>
      </c>
      <c r="I288" s="26" t="str">
        <f>IF(OR(A288="",ISBLANK(Qualifikation!P298)),"",IF(Qualifikation!Y298=TRUE,INDEX(codeinst,MATCH(Qualifikation!P298,libinst,0)),Qualifikation!P298))</f>
        <v/>
      </c>
      <c r="J288" s="26" t="str">
        <f>IF(OR(A288="",ISBLANK(Qualifikation!Q298)),"",IF(Qualifikation!Z298=TRUE,INDEX(codetform,MATCH(Qualifikation!Q298,libtform,0)),Qualifikation!Q298))</f>
        <v/>
      </c>
      <c r="K288" s="26" t="str">
        <f t="shared" si="4"/>
        <v/>
      </c>
      <c r="L288" s="112" t="str">
        <f>IF(OR(A288="",ISBLANK(Qualifikation!R298)),"",Qualifikation!R298)</f>
        <v/>
      </c>
      <c r="M288" s="56" t="str">
        <f>IF(OR(A288="",ISBLANK(Qualifikation!S298)),"",Qualifikation!S298)</f>
        <v/>
      </c>
      <c r="N288" s="56" t="str">
        <f>IF(OR(A288="",ISBLANK(Qualifikation!T298)),"",IF(Qualifikation!AC298=TRUE,INDEX(coderesult,MATCH(Qualifikation!T298,libresult,0)),Qualifikation!T298))</f>
        <v/>
      </c>
      <c r="O288" s="56" t="str">
        <f>IF(OR(A288="",ISBLANK(Qualifikation!U298),Qualifikation!U298="-"),"",IF(ISNA(MATCH(Qualifikation!U298,libtwolang,0)),Qualifikation!U298,IF(Qualifikation!AC298=TRUE,INDEX(codetwolang,MATCH(Qualifikation!U298,libtwolang,0)),Qualifikation!U298)))</f>
        <v/>
      </c>
      <c r="P288" s="56" t="str">
        <f>IF(OR(A288="",ISBLANK(Qualifikation!V298)),"",Qualifikation!V298)</f>
        <v/>
      </c>
    </row>
    <row r="289" spans="1:16" x14ac:dyDescent="0.2">
      <c r="A289" s="26" t="str">
        <f>IF(Qualifikation!$A299&lt;&gt;"",IF(Qualifikation!C299&lt;&gt;"",IF(Qualifikation!C299="LOC.ID",CONCATENATE("LOC.",Qualifikation!AG$12),Qualifikation!C299),""),"")</f>
        <v/>
      </c>
      <c r="B289" s="57" t="str">
        <f>IF(A289&lt;&gt;"",Qualifikation!J299,"")</f>
        <v/>
      </c>
      <c r="C289" s="26" t="str">
        <f>IF(A289&lt;&gt;"",IF(Qualifikation!E299=TRUE,INDEX(codesex,MATCH(Qualifikation!D299,libsex,0)),Qualifikation!D299),"")</f>
        <v/>
      </c>
      <c r="D289" s="112" t="str">
        <f>IF(OR(A289="",ISBLANK(Qualifikation!F299)),"",Qualifikation!F299)</f>
        <v/>
      </c>
      <c r="E289" s="26" t="str">
        <f>IF(A289&lt;&gt;"",IF(Qualifikation!I299=TRUE,IF(INDEX(codegem,MATCH(Qualifikation!H299,libgem,0))&lt;8000,INDEX(codegem,MATCH(Qualifikation!H299,libgem,0)),""),Qualifikation!H299),"")</f>
        <v/>
      </c>
      <c r="F289" s="26" t="str">
        <f>IF(A289&lt;&gt;"",IF(Qualifikation!I299=TRUE,INDEX(codegemhist,MATCH(Qualifikation!H299,libgem,0)),""),"")</f>
        <v/>
      </c>
      <c r="G289" s="26" t="str">
        <f>IF(A289&lt;&gt;"",IF(Qualifikation!I299=TRUE,IF(INDEX(codegem,MATCH(Qualifikation!H299,libgem,0))&gt;=8000,INDEX(codegem,MATCH(Qualifikation!H299,libgem,0)),""),Qualifikation!H299),"")</f>
        <v/>
      </c>
      <c r="H289" s="26" t="str">
        <f>IF(A289&lt;&gt;"",IF(Qualifikation!Y299=TRUE,INDEX(libcatidinst,MATCH(Qualifikation!P299,libinst,0)),""),"")</f>
        <v/>
      </c>
      <c r="I289" s="26" t="str">
        <f>IF(OR(A289="",ISBLANK(Qualifikation!P299)),"",IF(Qualifikation!Y299=TRUE,INDEX(codeinst,MATCH(Qualifikation!P299,libinst,0)),Qualifikation!P299))</f>
        <v/>
      </c>
      <c r="J289" s="26" t="str">
        <f>IF(OR(A289="",ISBLANK(Qualifikation!Q299)),"",IF(Qualifikation!Z299=TRUE,INDEX(codetform,MATCH(Qualifikation!Q299,libtform,0)),Qualifikation!Q299))</f>
        <v/>
      </c>
      <c r="K289" s="26" t="str">
        <f t="shared" si="4"/>
        <v/>
      </c>
      <c r="L289" s="112" t="str">
        <f>IF(OR(A289="",ISBLANK(Qualifikation!R299)),"",Qualifikation!R299)</f>
        <v/>
      </c>
      <c r="M289" s="56" t="str">
        <f>IF(OR(A289="",ISBLANK(Qualifikation!S299)),"",Qualifikation!S299)</f>
        <v/>
      </c>
      <c r="N289" s="56" t="str">
        <f>IF(OR(A289="",ISBLANK(Qualifikation!T299)),"",IF(Qualifikation!AC299=TRUE,INDEX(coderesult,MATCH(Qualifikation!T299,libresult,0)),Qualifikation!T299))</f>
        <v/>
      </c>
      <c r="O289" s="56" t="str">
        <f>IF(OR(A289="",ISBLANK(Qualifikation!U299),Qualifikation!U299="-"),"",IF(ISNA(MATCH(Qualifikation!U299,libtwolang,0)),Qualifikation!U299,IF(Qualifikation!AC299=TRUE,INDEX(codetwolang,MATCH(Qualifikation!U299,libtwolang,0)),Qualifikation!U299)))</f>
        <v/>
      </c>
      <c r="P289" s="56" t="str">
        <f>IF(OR(A289="",ISBLANK(Qualifikation!V299)),"",Qualifikation!V299)</f>
        <v/>
      </c>
    </row>
    <row r="290" spans="1:16" x14ac:dyDescent="0.2">
      <c r="A290" s="26" t="str">
        <f>IF(Qualifikation!$A300&lt;&gt;"",IF(Qualifikation!C300&lt;&gt;"",IF(Qualifikation!C300="LOC.ID",CONCATENATE("LOC.",Qualifikation!AG$12),Qualifikation!C300),""),"")</f>
        <v/>
      </c>
      <c r="B290" s="57" t="str">
        <f>IF(A290&lt;&gt;"",Qualifikation!J300,"")</f>
        <v/>
      </c>
      <c r="C290" s="26" t="str">
        <f>IF(A290&lt;&gt;"",IF(Qualifikation!E300=TRUE,INDEX(codesex,MATCH(Qualifikation!D300,libsex,0)),Qualifikation!D300),"")</f>
        <v/>
      </c>
      <c r="D290" s="112" t="str">
        <f>IF(OR(A290="",ISBLANK(Qualifikation!F300)),"",Qualifikation!F300)</f>
        <v/>
      </c>
      <c r="E290" s="26" t="str">
        <f>IF(A290&lt;&gt;"",IF(Qualifikation!I300=TRUE,IF(INDEX(codegem,MATCH(Qualifikation!H300,libgem,0))&lt;8000,INDEX(codegem,MATCH(Qualifikation!H300,libgem,0)),""),Qualifikation!H300),"")</f>
        <v/>
      </c>
      <c r="F290" s="26" t="str">
        <f>IF(A290&lt;&gt;"",IF(Qualifikation!I300=TRUE,INDEX(codegemhist,MATCH(Qualifikation!H300,libgem,0)),""),"")</f>
        <v/>
      </c>
      <c r="G290" s="26" t="str">
        <f>IF(A290&lt;&gt;"",IF(Qualifikation!I300=TRUE,IF(INDEX(codegem,MATCH(Qualifikation!H300,libgem,0))&gt;=8000,INDEX(codegem,MATCH(Qualifikation!H300,libgem,0)),""),Qualifikation!H300),"")</f>
        <v/>
      </c>
      <c r="H290" s="26" t="str">
        <f>IF(A290&lt;&gt;"",IF(Qualifikation!Y300=TRUE,INDEX(libcatidinst,MATCH(Qualifikation!P300,libinst,0)),""),"")</f>
        <v/>
      </c>
      <c r="I290" s="26" t="str">
        <f>IF(OR(A290="",ISBLANK(Qualifikation!P300)),"",IF(Qualifikation!Y300=TRUE,INDEX(codeinst,MATCH(Qualifikation!P300,libinst,0)),Qualifikation!P300))</f>
        <v/>
      </c>
      <c r="J290" s="26" t="str">
        <f>IF(OR(A290="",ISBLANK(Qualifikation!Q300)),"",IF(Qualifikation!Z300=TRUE,INDEX(codetform,MATCH(Qualifikation!Q300,libtform,0)),Qualifikation!Q300))</f>
        <v/>
      </c>
      <c r="K290" s="26" t="str">
        <f t="shared" si="4"/>
        <v/>
      </c>
      <c r="L290" s="112" t="str">
        <f>IF(OR(A290="",ISBLANK(Qualifikation!R300)),"",Qualifikation!R300)</f>
        <v/>
      </c>
      <c r="M290" s="56" t="str">
        <f>IF(OR(A290="",ISBLANK(Qualifikation!S300)),"",Qualifikation!S300)</f>
        <v/>
      </c>
      <c r="N290" s="56" t="str">
        <f>IF(OR(A290="",ISBLANK(Qualifikation!T300)),"",IF(Qualifikation!AC300=TRUE,INDEX(coderesult,MATCH(Qualifikation!T300,libresult,0)),Qualifikation!T300))</f>
        <v/>
      </c>
      <c r="O290" s="56" t="str">
        <f>IF(OR(A290="",ISBLANK(Qualifikation!U300),Qualifikation!U300="-"),"",IF(ISNA(MATCH(Qualifikation!U300,libtwolang,0)),Qualifikation!U300,IF(Qualifikation!AC300=TRUE,INDEX(codetwolang,MATCH(Qualifikation!U300,libtwolang,0)),Qualifikation!U300)))</f>
        <v/>
      </c>
      <c r="P290" s="56" t="str">
        <f>IF(OR(A290="",ISBLANK(Qualifikation!V300)),"",Qualifikation!V300)</f>
        <v/>
      </c>
    </row>
    <row r="291" spans="1:16" x14ac:dyDescent="0.2">
      <c r="A291" s="26" t="str">
        <f>IF(Qualifikation!$A301&lt;&gt;"",IF(Qualifikation!C301&lt;&gt;"",IF(Qualifikation!C301="LOC.ID",CONCATENATE("LOC.",Qualifikation!AG$12),Qualifikation!C301),""),"")</f>
        <v/>
      </c>
      <c r="B291" s="57" t="str">
        <f>IF(A291&lt;&gt;"",Qualifikation!J301,"")</f>
        <v/>
      </c>
      <c r="C291" s="26" t="str">
        <f>IF(A291&lt;&gt;"",IF(Qualifikation!E301=TRUE,INDEX(codesex,MATCH(Qualifikation!D301,libsex,0)),Qualifikation!D301),"")</f>
        <v/>
      </c>
      <c r="D291" s="112" t="str">
        <f>IF(OR(A291="",ISBLANK(Qualifikation!F301)),"",Qualifikation!F301)</f>
        <v/>
      </c>
      <c r="E291" s="26" t="str">
        <f>IF(A291&lt;&gt;"",IF(Qualifikation!I301=TRUE,IF(INDEX(codegem,MATCH(Qualifikation!H301,libgem,0))&lt;8000,INDEX(codegem,MATCH(Qualifikation!H301,libgem,0)),""),Qualifikation!H301),"")</f>
        <v/>
      </c>
      <c r="F291" s="26" t="str">
        <f>IF(A291&lt;&gt;"",IF(Qualifikation!I301=TRUE,INDEX(codegemhist,MATCH(Qualifikation!H301,libgem,0)),""),"")</f>
        <v/>
      </c>
      <c r="G291" s="26" t="str">
        <f>IF(A291&lt;&gt;"",IF(Qualifikation!I301=TRUE,IF(INDEX(codegem,MATCH(Qualifikation!H301,libgem,0))&gt;=8000,INDEX(codegem,MATCH(Qualifikation!H301,libgem,0)),""),Qualifikation!H301),"")</f>
        <v/>
      </c>
      <c r="H291" s="26" t="str">
        <f>IF(A291&lt;&gt;"",IF(Qualifikation!Y301=TRUE,INDEX(libcatidinst,MATCH(Qualifikation!P301,libinst,0)),""),"")</f>
        <v/>
      </c>
      <c r="I291" s="26" t="str">
        <f>IF(OR(A291="",ISBLANK(Qualifikation!P301)),"",IF(Qualifikation!Y301=TRUE,INDEX(codeinst,MATCH(Qualifikation!P301,libinst,0)),Qualifikation!P301))</f>
        <v/>
      </c>
      <c r="J291" s="26" t="str">
        <f>IF(OR(A291="",ISBLANK(Qualifikation!Q301)),"",IF(Qualifikation!Z301=TRUE,INDEX(codetform,MATCH(Qualifikation!Q301,libtform,0)),Qualifikation!Q301))</f>
        <v/>
      </c>
      <c r="K291" s="26" t="str">
        <f t="shared" si="4"/>
        <v/>
      </c>
      <c r="L291" s="112" t="str">
        <f>IF(OR(A291="",ISBLANK(Qualifikation!R301)),"",Qualifikation!R301)</f>
        <v/>
      </c>
      <c r="M291" s="56" t="str">
        <f>IF(OR(A291="",ISBLANK(Qualifikation!S301)),"",Qualifikation!S301)</f>
        <v/>
      </c>
      <c r="N291" s="56" t="str">
        <f>IF(OR(A291="",ISBLANK(Qualifikation!T301)),"",IF(Qualifikation!AC301=TRUE,INDEX(coderesult,MATCH(Qualifikation!T301,libresult,0)),Qualifikation!T301))</f>
        <v/>
      </c>
      <c r="O291" s="56" t="str">
        <f>IF(OR(A291="",ISBLANK(Qualifikation!U301),Qualifikation!U301="-"),"",IF(ISNA(MATCH(Qualifikation!U301,libtwolang,0)),Qualifikation!U301,IF(Qualifikation!AC301=TRUE,INDEX(codetwolang,MATCH(Qualifikation!U301,libtwolang,0)),Qualifikation!U301)))</f>
        <v/>
      </c>
      <c r="P291" s="56" t="str">
        <f>IF(OR(A291="",ISBLANK(Qualifikation!V301)),"",Qualifikation!V301)</f>
        <v/>
      </c>
    </row>
    <row r="292" spans="1:16" x14ac:dyDescent="0.2">
      <c r="A292" s="26" t="str">
        <f>IF(Qualifikation!$A302&lt;&gt;"",IF(Qualifikation!C302&lt;&gt;"",IF(Qualifikation!C302="LOC.ID",CONCATENATE("LOC.",Qualifikation!AG$12),Qualifikation!C302),""),"")</f>
        <v/>
      </c>
      <c r="B292" s="57" t="str">
        <f>IF(A292&lt;&gt;"",Qualifikation!J302,"")</f>
        <v/>
      </c>
      <c r="C292" s="26" t="str">
        <f>IF(A292&lt;&gt;"",IF(Qualifikation!E302=TRUE,INDEX(codesex,MATCH(Qualifikation!D302,libsex,0)),Qualifikation!D302),"")</f>
        <v/>
      </c>
      <c r="D292" s="112" t="str">
        <f>IF(OR(A292="",ISBLANK(Qualifikation!F302)),"",Qualifikation!F302)</f>
        <v/>
      </c>
      <c r="E292" s="26" t="str">
        <f>IF(A292&lt;&gt;"",IF(Qualifikation!I302=TRUE,IF(INDEX(codegem,MATCH(Qualifikation!H302,libgem,0))&lt;8000,INDEX(codegem,MATCH(Qualifikation!H302,libgem,0)),""),Qualifikation!H302),"")</f>
        <v/>
      </c>
      <c r="F292" s="26" t="str">
        <f>IF(A292&lt;&gt;"",IF(Qualifikation!I302=TRUE,INDEX(codegemhist,MATCH(Qualifikation!H302,libgem,0)),""),"")</f>
        <v/>
      </c>
      <c r="G292" s="26" t="str">
        <f>IF(A292&lt;&gt;"",IF(Qualifikation!I302=TRUE,IF(INDEX(codegem,MATCH(Qualifikation!H302,libgem,0))&gt;=8000,INDEX(codegem,MATCH(Qualifikation!H302,libgem,0)),""),Qualifikation!H302),"")</f>
        <v/>
      </c>
      <c r="H292" s="26" t="str">
        <f>IF(A292&lt;&gt;"",IF(Qualifikation!Y302=TRUE,INDEX(libcatidinst,MATCH(Qualifikation!P302,libinst,0)),""),"")</f>
        <v/>
      </c>
      <c r="I292" s="26" t="str">
        <f>IF(OR(A292="",ISBLANK(Qualifikation!P302)),"",IF(Qualifikation!Y302=TRUE,INDEX(codeinst,MATCH(Qualifikation!P302,libinst,0)),Qualifikation!P302))</f>
        <v/>
      </c>
      <c r="J292" s="26" t="str">
        <f>IF(OR(A292="",ISBLANK(Qualifikation!Q302)),"",IF(Qualifikation!Z302=TRUE,INDEX(codetform,MATCH(Qualifikation!Q302,libtform,0)),Qualifikation!Q302))</f>
        <v/>
      </c>
      <c r="K292" s="26" t="str">
        <f t="shared" si="4"/>
        <v/>
      </c>
      <c r="L292" s="112" t="str">
        <f>IF(OR(A292="",ISBLANK(Qualifikation!R302)),"",Qualifikation!R302)</f>
        <v/>
      </c>
      <c r="M292" s="56" t="str">
        <f>IF(OR(A292="",ISBLANK(Qualifikation!S302)),"",Qualifikation!S302)</f>
        <v/>
      </c>
      <c r="N292" s="56" t="str">
        <f>IF(OR(A292="",ISBLANK(Qualifikation!T302)),"",IF(Qualifikation!AC302=TRUE,INDEX(coderesult,MATCH(Qualifikation!T302,libresult,0)),Qualifikation!T302))</f>
        <v/>
      </c>
      <c r="O292" s="56" t="str">
        <f>IF(OR(A292="",ISBLANK(Qualifikation!U302),Qualifikation!U302="-"),"",IF(ISNA(MATCH(Qualifikation!U302,libtwolang,0)),Qualifikation!U302,IF(Qualifikation!AC302=TRUE,INDEX(codetwolang,MATCH(Qualifikation!U302,libtwolang,0)),Qualifikation!U302)))</f>
        <v/>
      </c>
      <c r="P292" s="56" t="str">
        <f>IF(OR(A292="",ISBLANK(Qualifikation!V302)),"",Qualifikation!V302)</f>
        <v/>
      </c>
    </row>
    <row r="293" spans="1:16" x14ac:dyDescent="0.2">
      <c r="A293" s="26" t="str">
        <f>IF(Qualifikation!$A303&lt;&gt;"",IF(Qualifikation!C303&lt;&gt;"",IF(Qualifikation!C303="LOC.ID",CONCATENATE("LOC.",Qualifikation!AG$12),Qualifikation!C303),""),"")</f>
        <v/>
      </c>
      <c r="B293" s="57" t="str">
        <f>IF(A293&lt;&gt;"",Qualifikation!J303,"")</f>
        <v/>
      </c>
      <c r="C293" s="26" t="str">
        <f>IF(A293&lt;&gt;"",IF(Qualifikation!E303=TRUE,INDEX(codesex,MATCH(Qualifikation!D303,libsex,0)),Qualifikation!D303),"")</f>
        <v/>
      </c>
      <c r="D293" s="112" t="str">
        <f>IF(OR(A293="",ISBLANK(Qualifikation!F303)),"",Qualifikation!F303)</f>
        <v/>
      </c>
      <c r="E293" s="26" t="str">
        <f>IF(A293&lt;&gt;"",IF(Qualifikation!I303=TRUE,IF(INDEX(codegem,MATCH(Qualifikation!H303,libgem,0))&lt;8000,INDEX(codegem,MATCH(Qualifikation!H303,libgem,0)),""),Qualifikation!H303),"")</f>
        <v/>
      </c>
      <c r="F293" s="26" t="str">
        <f>IF(A293&lt;&gt;"",IF(Qualifikation!I303=TRUE,INDEX(codegemhist,MATCH(Qualifikation!H303,libgem,0)),""),"")</f>
        <v/>
      </c>
      <c r="G293" s="26" t="str">
        <f>IF(A293&lt;&gt;"",IF(Qualifikation!I303=TRUE,IF(INDEX(codegem,MATCH(Qualifikation!H303,libgem,0))&gt;=8000,INDEX(codegem,MATCH(Qualifikation!H303,libgem,0)),""),Qualifikation!H303),"")</f>
        <v/>
      </c>
      <c r="H293" s="26" t="str">
        <f>IF(A293&lt;&gt;"",IF(Qualifikation!Y303=TRUE,INDEX(libcatidinst,MATCH(Qualifikation!P303,libinst,0)),""),"")</f>
        <v/>
      </c>
      <c r="I293" s="26" t="str">
        <f>IF(OR(A293="",ISBLANK(Qualifikation!P303)),"",IF(Qualifikation!Y303=TRUE,INDEX(codeinst,MATCH(Qualifikation!P303,libinst,0)),Qualifikation!P303))</f>
        <v/>
      </c>
      <c r="J293" s="26" t="str">
        <f>IF(OR(A293="",ISBLANK(Qualifikation!Q303)),"",IF(Qualifikation!Z303=TRUE,INDEX(codetform,MATCH(Qualifikation!Q303,libtform,0)),Qualifikation!Q303))</f>
        <v/>
      </c>
      <c r="K293" s="26" t="str">
        <f t="shared" si="4"/>
        <v/>
      </c>
      <c r="L293" s="112" t="str">
        <f>IF(OR(A293="",ISBLANK(Qualifikation!R303)),"",Qualifikation!R303)</f>
        <v/>
      </c>
      <c r="M293" s="56" t="str">
        <f>IF(OR(A293="",ISBLANK(Qualifikation!S303)),"",Qualifikation!S303)</f>
        <v/>
      </c>
      <c r="N293" s="56" t="str">
        <f>IF(OR(A293="",ISBLANK(Qualifikation!T303)),"",IF(Qualifikation!AC303=TRUE,INDEX(coderesult,MATCH(Qualifikation!T303,libresult,0)),Qualifikation!T303))</f>
        <v/>
      </c>
      <c r="O293" s="56" t="str">
        <f>IF(OR(A293="",ISBLANK(Qualifikation!U303),Qualifikation!U303="-"),"",IF(ISNA(MATCH(Qualifikation!U303,libtwolang,0)),Qualifikation!U303,IF(Qualifikation!AC303=TRUE,INDEX(codetwolang,MATCH(Qualifikation!U303,libtwolang,0)),Qualifikation!U303)))</f>
        <v/>
      </c>
      <c r="P293" s="56" t="str">
        <f>IF(OR(A293="",ISBLANK(Qualifikation!V303)),"",Qualifikation!V303)</f>
        <v/>
      </c>
    </row>
    <row r="294" spans="1:16" x14ac:dyDescent="0.2">
      <c r="A294" s="26" t="str">
        <f>IF(Qualifikation!$A304&lt;&gt;"",IF(Qualifikation!C304&lt;&gt;"",IF(Qualifikation!C304="LOC.ID",CONCATENATE("LOC.",Qualifikation!AG$12),Qualifikation!C304),""),"")</f>
        <v/>
      </c>
      <c r="B294" s="57" t="str">
        <f>IF(A294&lt;&gt;"",Qualifikation!J304,"")</f>
        <v/>
      </c>
      <c r="C294" s="26" t="str">
        <f>IF(A294&lt;&gt;"",IF(Qualifikation!E304=TRUE,INDEX(codesex,MATCH(Qualifikation!D304,libsex,0)),Qualifikation!D304),"")</f>
        <v/>
      </c>
      <c r="D294" s="112" t="str">
        <f>IF(OR(A294="",ISBLANK(Qualifikation!F304)),"",Qualifikation!F304)</f>
        <v/>
      </c>
      <c r="E294" s="26" t="str">
        <f>IF(A294&lt;&gt;"",IF(Qualifikation!I304=TRUE,IF(INDEX(codegem,MATCH(Qualifikation!H304,libgem,0))&lt;8000,INDEX(codegem,MATCH(Qualifikation!H304,libgem,0)),""),Qualifikation!H304),"")</f>
        <v/>
      </c>
      <c r="F294" s="26" t="str">
        <f>IF(A294&lt;&gt;"",IF(Qualifikation!I304=TRUE,INDEX(codegemhist,MATCH(Qualifikation!H304,libgem,0)),""),"")</f>
        <v/>
      </c>
      <c r="G294" s="26" t="str">
        <f>IF(A294&lt;&gt;"",IF(Qualifikation!I304=TRUE,IF(INDEX(codegem,MATCH(Qualifikation!H304,libgem,0))&gt;=8000,INDEX(codegem,MATCH(Qualifikation!H304,libgem,0)),""),Qualifikation!H304),"")</f>
        <v/>
      </c>
      <c r="H294" s="26" t="str">
        <f>IF(A294&lt;&gt;"",IF(Qualifikation!Y304=TRUE,INDEX(libcatidinst,MATCH(Qualifikation!P304,libinst,0)),""),"")</f>
        <v/>
      </c>
      <c r="I294" s="26" t="str">
        <f>IF(OR(A294="",ISBLANK(Qualifikation!P304)),"",IF(Qualifikation!Y304=TRUE,INDEX(codeinst,MATCH(Qualifikation!P304,libinst,0)),Qualifikation!P304))</f>
        <v/>
      </c>
      <c r="J294" s="26" t="str">
        <f>IF(OR(A294="",ISBLANK(Qualifikation!Q304)),"",IF(Qualifikation!Z304=TRUE,INDEX(codetform,MATCH(Qualifikation!Q304,libtform,0)),Qualifikation!Q304))</f>
        <v/>
      </c>
      <c r="K294" s="26" t="str">
        <f t="shared" si="4"/>
        <v/>
      </c>
      <c r="L294" s="112" t="str">
        <f>IF(OR(A294="",ISBLANK(Qualifikation!R304)),"",Qualifikation!R304)</f>
        <v/>
      </c>
      <c r="M294" s="56" t="str">
        <f>IF(OR(A294="",ISBLANK(Qualifikation!S304)),"",Qualifikation!S304)</f>
        <v/>
      </c>
      <c r="N294" s="56" t="str">
        <f>IF(OR(A294="",ISBLANK(Qualifikation!T304)),"",IF(Qualifikation!AC304=TRUE,INDEX(coderesult,MATCH(Qualifikation!T304,libresult,0)),Qualifikation!T304))</f>
        <v/>
      </c>
      <c r="O294" s="56" t="str">
        <f>IF(OR(A294="",ISBLANK(Qualifikation!U304),Qualifikation!U304="-"),"",IF(ISNA(MATCH(Qualifikation!U304,libtwolang,0)),Qualifikation!U304,IF(Qualifikation!AC304=TRUE,INDEX(codetwolang,MATCH(Qualifikation!U304,libtwolang,0)),Qualifikation!U304)))</f>
        <v/>
      </c>
      <c r="P294" s="56" t="str">
        <f>IF(OR(A294="",ISBLANK(Qualifikation!V304)),"",Qualifikation!V304)</f>
        <v/>
      </c>
    </row>
    <row r="295" spans="1:16" x14ac:dyDescent="0.2">
      <c r="A295" s="26" t="str">
        <f>IF(Qualifikation!$A305&lt;&gt;"",IF(Qualifikation!C305&lt;&gt;"",IF(Qualifikation!C305="LOC.ID",CONCATENATE("LOC.",Qualifikation!AG$12),Qualifikation!C305),""),"")</f>
        <v/>
      </c>
      <c r="B295" s="57" t="str">
        <f>IF(A295&lt;&gt;"",Qualifikation!J305,"")</f>
        <v/>
      </c>
      <c r="C295" s="26" t="str">
        <f>IF(A295&lt;&gt;"",IF(Qualifikation!E305=TRUE,INDEX(codesex,MATCH(Qualifikation!D305,libsex,0)),Qualifikation!D305),"")</f>
        <v/>
      </c>
      <c r="D295" s="112" t="str">
        <f>IF(OR(A295="",ISBLANK(Qualifikation!F305)),"",Qualifikation!F305)</f>
        <v/>
      </c>
      <c r="E295" s="26" t="str">
        <f>IF(A295&lt;&gt;"",IF(Qualifikation!I305=TRUE,IF(INDEX(codegem,MATCH(Qualifikation!H305,libgem,0))&lt;8000,INDEX(codegem,MATCH(Qualifikation!H305,libgem,0)),""),Qualifikation!H305),"")</f>
        <v/>
      </c>
      <c r="F295" s="26" t="str">
        <f>IF(A295&lt;&gt;"",IF(Qualifikation!I305=TRUE,INDEX(codegemhist,MATCH(Qualifikation!H305,libgem,0)),""),"")</f>
        <v/>
      </c>
      <c r="G295" s="26" t="str">
        <f>IF(A295&lt;&gt;"",IF(Qualifikation!I305=TRUE,IF(INDEX(codegem,MATCH(Qualifikation!H305,libgem,0))&gt;=8000,INDEX(codegem,MATCH(Qualifikation!H305,libgem,0)),""),Qualifikation!H305),"")</f>
        <v/>
      </c>
      <c r="H295" s="26" t="str">
        <f>IF(A295&lt;&gt;"",IF(Qualifikation!Y305=TRUE,INDEX(libcatidinst,MATCH(Qualifikation!P305,libinst,0)),""),"")</f>
        <v/>
      </c>
      <c r="I295" s="26" t="str">
        <f>IF(OR(A295="",ISBLANK(Qualifikation!P305)),"",IF(Qualifikation!Y305=TRUE,INDEX(codeinst,MATCH(Qualifikation!P305,libinst,0)),Qualifikation!P305))</f>
        <v/>
      </c>
      <c r="J295" s="26" t="str">
        <f>IF(OR(A295="",ISBLANK(Qualifikation!Q305)),"",IF(Qualifikation!Z305=TRUE,INDEX(codetform,MATCH(Qualifikation!Q305,libtform,0)),Qualifikation!Q305))</f>
        <v/>
      </c>
      <c r="K295" s="26" t="str">
        <f t="shared" si="4"/>
        <v/>
      </c>
      <c r="L295" s="112" t="str">
        <f>IF(OR(A295="",ISBLANK(Qualifikation!R305)),"",Qualifikation!R305)</f>
        <v/>
      </c>
      <c r="M295" s="56" t="str">
        <f>IF(OR(A295="",ISBLANK(Qualifikation!S305)),"",Qualifikation!S305)</f>
        <v/>
      </c>
      <c r="N295" s="56" t="str">
        <f>IF(OR(A295="",ISBLANK(Qualifikation!T305)),"",IF(Qualifikation!AC305=TRUE,INDEX(coderesult,MATCH(Qualifikation!T305,libresult,0)),Qualifikation!T305))</f>
        <v/>
      </c>
      <c r="O295" s="56" t="str">
        <f>IF(OR(A295="",ISBLANK(Qualifikation!U305),Qualifikation!U305="-"),"",IF(ISNA(MATCH(Qualifikation!U305,libtwolang,0)),Qualifikation!U305,IF(Qualifikation!AC305=TRUE,INDEX(codetwolang,MATCH(Qualifikation!U305,libtwolang,0)),Qualifikation!U305)))</f>
        <v/>
      </c>
      <c r="P295" s="56" t="str">
        <f>IF(OR(A295="",ISBLANK(Qualifikation!V305)),"",Qualifikation!V305)</f>
        <v/>
      </c>
    </row>
    <row r="296" spans="1:16" x14ac:dyDescent="0.2">
      <c r="A296" s="26" t="str">
        <f>IF(Qualifikation!$A306&lt;&gt;"",IF(Qualifikation!C306&lt;&gt;"",IF(Qualifikation!C306="LOC.ID",CONCATENATE("LOC.",Qualifikation!AG$12),Qualifikation!C306),""),"")</f>
        <v/>
      </c>
      <c r="B296" s="57" t="str">
        <f>IF(A296&lt;&gt;"",Qualifikation!J306,"")</f>
        <v/>
      </c>
      <c r="C296" s="26" t="str">
        <f>IF(A296&lt;&gt;"",IF(Qualifikation!E306=TRUE,INDEX(codesex,MATCH(Qualifikation!D306,libsex,0)),Qualifikation!D306),"")</f>
        <v/>
      </c>
      <c r="D296" s="112" t="str">
        <f>IF(OR(A296="",ISBLANK(Qualifikation!F306)),"",Qualifikation!F306)</f>
        <v/>
      </c>
      <c r="E296" s="26" t="str">
        <f>IF(A296&lt;&gt;"",IF(Qualifikation!I306=TRUE,IF(INDEX(codegem,MATCH(Qualifikation!H306,libgem,0))&lt;8000,INDEX(codegem,MATCH(Qualifikation!H306,libgem,0)),""),Qualifikation!H306),"")</f>
        <v/>
      </c>
      <c r="F296" s="26" t="str">
        <f>IF(A296&lt;&gt;"",IF(Qualifikation!I306=TRUE,INDEX(codegemhist,MATCH(Qualifikation!H306,libgem,0)),""),"")</f>
        <v/>
      </c>
      <c r="G296" s="26" t="str">
        <f>IF(A296&lt;&gt;"",IF(Qualifikation!I306=TRUE,IF(INDEX(codegem,MATCH(Qualifikation!H306,libgem,0))&gt;=8000,INDEX(codegem,MATCH(Qualifikation!H306,libgem,0)),""),Qualifikation!H306),"")</f>
        <v/>
      </c>
      <c r="H296" s="26" t="str">
        <f>IF(A296&lt;&gt;"",IF(Qualifikation!Y306=TRUE,INDEX(libcatidinst,MATCH(Qualifikation!P306,libinst,0)),""),"")</f>
        <v/>
      </c>
      <c r="I296" s="26" t="str">
        <f>IF(OR(A296="",ISBLANK(Qualifikation!P306)),"",IF(Qualifikation!Y306=TRUE,INDEX(codeinst,MATCH(Qualifikation!P306,libinst,0)),Qualifikation!P306))</f>
        <v/>
      </c>
      <c r="J296" s="26" t="str">
        <f>IF(OR(A296="",ISBLANK(Qualifikation!Q306)),"",IF(Qualifikation!Z306=TRUE,INDEX(codetform,MATCH(Qualifikation!Q306,libtform,0)),Qualifikation!Q306))</f>
        <v/>
      </c>
      <c r="K296" s="26" t="str">
        <f t="shared" si="4"/>
        <v/>
      </c>
      <c r="L296" s="112" t="str">
        <f>IF(OR(A296="",ISBLANK(Qualifikation!R306)),"",Qualifikation!R306)</f>
        <v/>
      </c>
      <c r="M296" s="56" t="str">
        <f>IF(OR(A296="",ISBLANK(Qualifikation!S306)),"",Qualifikation!S306)</f>
        <v/>
      </c>
      <c r="N296" s="56" t="str">
        <f>IF(OR(A296="",ISBLANK(Qualifikation!T306)),"",IF(Qualifikation!AC306=TRUE,INDEX(coderesult,MATCH(Qualifikation!T306,libresult,0)),Qualifikation!T306))</f>
        <v/>
      </c>
      <c r="O296" s="56" t="str">
        <f>IF(OR(A296="",ISBLANK(Qualifikation!U306),Qualifikation!U306="-"),"",IF(ISNA(MATCH(Qualifikation!U306,libtwolang,0)),Qualifikation!U306,IF(Qualifikation!AC306=TRUE,INDEX(codetwolang,MATCH(Qualifikation!U306,libtwolang,0)),Qualifikation!U306)))</f>
        <v/>
      </c>
      <c r="P296" s="56" t="str">
        <f>IF(OR(A296="",ISBLANK(Qualifikation!V306)),"",Qualifikation!V306)</f>
        <v/>
      </c>
    </row>
    <row r="297" spans="1:16" x14ac:dyDescent="0.2">
      <c r="A297" s="26" t="str">
        <f>IF(Qualifikation!$A307&lt;&gt;"",IF(Qualifikation!C307&lt;&gt;"",IF(Qualifikation!C307="LOC.ID",CONCATENATE("LOC.",Qualifikation!AG$12),Qualifikation!C307),""),"")</f>
        <v/>
      </c>
      <c r="B297" s="57" t="str">
        <f>IF(A297&lt;&gt;"",Qualifikation!J307,"")</f>
        <v/>
      </c>
      <c r="C297" s="26" t="str">
        <f>IF(A297&lt;&gt;"",IF(Qualifikation!E307=TRUE,INDEX(codesex,MATCH(Qualifikation!D307,libsex,0)),Qualifikation!D307),"")</f>
        <v/>
      </c>
      <c r="D297" s="112" t="str">
        <f>IF(OR(A297="",ISBLANK(Qualifikation!F307)),"",Qualifikation!F307)</f>
        <v/>
      </c>
      <c r="E297" s="26" t="str">
        <f>IF(A297&lt;&gt;"",IF(Qualifikation!I307=TRUE,IF(INDEX(codegem,MATCH(Qualifikation!H307,libgem,0))&lt;8000,INDEX(codegem,MATCH(Qualifikation!H307,libgem,0)),""),Qualifikation!H307),"")</f>
        <v/>
      </c>
      <c r="F297" s="26" t="str">
        <f>IF(A297&lt;&gt;"",IF(Qualifikation!I307=TRUE,INDEX(codegemhist,MATCH(Qualifikation!H307,libgem,0)),""),"")</f>
        <v/>
      </c>
      <c r="G297" s="26" t="str">
        <f>IF(A297&lt;&gt;"",IF(Qualifikation!I307=TRUE,IF(INDEX(codegem,MATCH(Qualifikation!H307,libgem,0))&gt;=8000,INDEX(codegem,MATCH(Qualifikation!H307,libgem,0)),""),Qualifikation!H307),"")</f>
        <v/>
      </c>
      <c r="H297" s="26" t="str">
        <f>IF(A297&lt;&gt;"",IF(Qualifikation!Y307=TRUE,INDEX(libcatidinst,MATCH(Qualifikation!P307,libinst,0)),""),"")</f>
        <v/>
      </c>
      <c r="I297" s="26" t="str">
        <f>IF(OR(A297="",ISBLANK(Qualifikation!P307)),"",IF(Qualifikation!Y307=TRUE,INDEX(codeinst,MATCH(Qualifikation!P307,libinst,0)),Qualifikation!P307))</f>
        <v/>
      </c>
      <c r="J297" s="26" t="str">
        <f>IF(OR(A297="",ISBLANK(Qualifikation!Q307)),"",IF(Qualifikation!Z307=TRUE,INDEX(codetform,MATCH(Qualifikation!Q307,libtform,0)),Qualifikation!Q307))</f>
        <v/>
      </c>
      <c r="K297" s="26" t="str">
        <f t="shared" si="4"/>
        <v/>
      </c>
      <c r="L297" s="112" t="str">
        <f>IF(OR(A297="",ISBLANK(Qualifikation!R307)),"",Qualifikation!R307)</f>
        <v/>
      </c>
      <c r="M297" s="56" t="str">
        <f>IF(OR(A297="",ISBLANK(Qualifikation!S307)),"",Qualifikation!S307)</f>
        <v/>
      </c>
      <c r="N297" s="56" t="str">
        <f>IF(OR(A297="",ISBLANK(Qualifikation!T307)),"",IF(Qualifikation!AC307=TRUE,INDEX(coderesult,MATCH(Qualifikation!T307,libresult,0)),Qualifikation!T307))</f>
        <v/>
      </c>
      <c r="O297" s="56" t="str">
        <f>IF(OR(A297="",ISBLANK(Qualifikation!U307),Qualifikation!U307="-"),"",IF(ISNA(MATCH(Qualifikation!U307,libtwolang,0)),Qualifikation!U307,IF(Qualifikation!AC307=TRUE,INDEX(codetwolang,MATCH(Qualifikation!U307,libtwolang,0)),Qualifikation!U307)))</f>
        <v/>
      </c>
      <c r="P297" s="56" t="str">
        <f>IF(OR(A297="",ISBLANK(Qualifikation!V307)),"",Qualifikation!V307)</f>
        <v/>
      </c>
    </row>
    <row r="298" spans="1:16" x14ac:dyDescent="0.2">
      <c r="A298" s="26" t="str">
        <f>IF(Qualifikation!$A308&lt;&gt;"",IF(Qualifikation!C308&lt;&gt;"",IF(Qualifikation!C308="LOC.ID",CONCATENATE("LOC.",Qualifikation!AG$12),Qualifikation!C308),""),"")</f>
        <v/>
      </c>
      <c r="B298" s="57" t="str">
        <f>IF(A298&lt;&gt;"",Qualifikation!J308,"")</f>
        <v/>
      </c>
      <c r="C298" s="26" t="str">
        <f>IF(A298&lt;&gt;"",IF(Qualifikation!E308=TRUE,INDEX(codesex,MATCH(Qualifikation!D308,libsex,0)),Qualifikation!D308),"")</f>
        <v/>
      </c>
      <c r="D298" s="112" t="str">
        <f>IF(OR(A298="",ISBLANK(Qualifikation!F308)),"",Qualifikation!F308)</f>
        <v/>
      </c>
      <c r="E298" s="26" t="str">
        <f>IF(A298&lt;&gt;"",IF(Qualifikation!I308=TRUE,IF(INDEX(codegem,MATCH(Qualifikation!H308,libgem,0))&lt;8000,INDEX(codegem,MATCH(Qualifikation!H308,libgem,0)),""),Qualifikation!H308),"")</f>
        <v/>
      </c>
      <c r="F298" s="26" t="str">
        <f>IF(A298&lt;&gt;"",IF(Qualifikation!I308=TRUE,INDEX(codegemhist,MATCH(Qualifikation!H308,libgem,0)),""),"")</f>
        <v/>
      </c>
      <c r="G298" s="26" t="str">
        <f>IF(A298&lt;&gt;"",IF(Qualifikation!I308=TRUE,IF(INDEX(codegem,MATCH(Qualifikation!H308,libgem,0))&gt;=8000,INDEX(codegem,MATCH(Qualifikation!H308,libgem,0)),""),Qualifikation!H308),"")</f>
        <v/>
      </c>
      <c r="H298" s="26" t="str">
        <f>IF(A298&lt;&gt;"",IF(Qualifikation!Y308=TRUE,INDEX(libcatidinst,MATCH(Qualifikation!P308,libinst,0)),""),"")</f>
        <v/>
      </c>
      <c r="I298" s="26" t="str">
        <f>IF(OR(A298="",ISBLANK(Qualifikation!P308)),"",IF(Qualifikation!Y308=TRUE,INDEX(codeinst,MATCH(Qualifikation!P308,libinst,0)),Qualifikation!P308))</f>
        <v/>
      </c>
      <c r="J298" s="26" t="str">
        <f>IF(OR(A298="",ISBLANK(Qualifikation!Q308)),"",IF(Qualifikation!Z308=TRUE,INDEX(codetform,MATCH(Qualifikation!Q308,libtform,0)),Qualifikation!Q308))</f>
        <v/>
      </c>
      <c r="K298" s="26" t="str">
        <f t="shared" si="4"/>
        <v/>
      </c>
      <c r="L298" s="112" t="str">
        <f>IF(OR(A298="",ISBLANK(Qualifikation!R308)),"",Qualifikation!R308)</f>
        <v/>
      </c>
      <c r="M298" s="56" t="str">
        <f>IF(OR(A298="",ISBLANK(Qualifikation!S308)),"",Qualifikation!S308)</f>
        <v/>
      </c>
      <c r="N298" s="56" t="str">
        <f>IF(OR(A298="",ISBLANK(Qualifikation!T308)),"",IF(Qualifikation!AC308=TRUE,INDEX(coderesult,MATCH(Qualifikation!T308,libresult,0)),Qualifikation!T308))</f>
        <v/>
      </c>
      <c r="O298" s="56" t="str">
        <f>IF(OR(A298="",ISBLANK(Qualifikation!U308),Qualifikation!U308="-"),"",IF(ISNA(MATCH(Qualifikation!U308,libtwolang,0)),Qualifikation!U308,IF(Qualifikation!AC308=TRUE,INDEX(codetwolang,MATCH(Qualifikation!U308,libtwolang,0)),Qualifikation!U308)))</f>
        <v/>
      </c>
      <c r="P298" s="56" t="str">
        <f>IF(OR(A298="",ISBLANK(Qualifikation!V308)),"",Qualifikation!V308)</f>
        <v/>
      </c>
    </row>
    <row r="299" spans="1:16" x14ac:dyDescent="0.2">
      <c r="A299" s="26" t="str">
        <f>IF(Qualifikation!$A309&lt;&gt;"",IF(Qualifikation!C309&lt;&gt;"",IF(Qualifikation!C309="LOC.ID",CONCATENATE("LOC.",Qualifikation!AG$12),Qualifikation!C309),""),"")</f>
        <v/>
      </c>
      <c r="B299" s="57" t="str">
        <f>IF(A299&lt;&gt;"",Qualifikation!J309,"")</f>
        <v/>
      </c>
      <c r="C299" s="26" t="str">
        <f>IF(A299&lt;&gt;"",IF(Qualifikation!E309=TRUE,INDEX(codesex,MATCH(Qualifikation!D309,libsex,0)),Qualifikation!D309),"")</f>
        <v/>
      </c>
      <c r="D299" s="112" t="str">
        <f>IF(OR(A299="",ISBLANK(Qualifikation!F309)),"",Qualifikation!F309)</f>
        <v/>
      </c>
      <c r="E299" s="26" t="str">
        <f>IF(A299&lt;&gt;"",IF(Qualifikation!I309=TRUE,IF(INDEX(codegem,MATCH(Qualifikation!H309,libgem,0))&lt;8000,INDEX(codegem,MATCH(Qualifikation!H309,libgem,0)),""),Qualifikation!H309),"")</f>
        <v/>
      </c>
      <c r="F299" s="26" t="str">
        <f>IF(A299&lt;&gt;"",IF(Qualifikation!I309=TRUE,INDEX(codegemhist,MATCH(Qualifikation!H309,libgem,0)),""),"")</f>
        <v/>
      </c>
      <c r="G299" s="26" t="str">
        <f>IF(A299&lt;&gt;"",IF(Qualifikation!I309=TRUE,IF(INDEX(codegem,MATCH(Qualifikation!H309,libgem,0))&gt;=8000,INDEX(codegem,MATCH(Qualifikation!H309,libgem,0)),""),Qualifikation!H309),"")</f>
        <v/>
      </c>
      <c r="H299" s="26" t="str">
        <f>IF(A299&lt;&gt;"",IF(Qualifikation!Y309=TRUE,INDEX(libcatidinst,MATCH(Qualifikation!P309,libinst,0)),""),"")</f>
        <v/>
      </c>
      <c r="I299" s="26" t="str">
        <f>IF(OR(A299="",ISBLANK(Qualifikation!P309)),"",IF(Qualifikation!Y309=TRUE,INDEX(codeinst,MATCH(Qualifikation!P309,libinst,0)),Qualifikation!P309))</f>
        <v/>
      </c>
      <c r="J299" s="26" t="str">
        <f>IF(OR(A299="",ISBLANK(Qualifikation!Q309)),"",IF(Qualifikation!Z309=TRUE,INDEX(codetform,MATCH(Qualifikation!Q309,libtform,0)),Qualifikation!Q309))</f>
        <v/>
      </c>
      <c r="K299" s="26" t="str">
        <f t="shared" si="4"/>
        <v/>
      </c>
      <c r="L299" s="112" t="str">
        <f>IF(OR(A299="",ISBLANK(Qualifikation!R309)),"",Qualifikation!R309)</f>
        <v/>
      </c>
      <c r="M299" s="56" t="str">
        <f>IF(OR(A299="",ISBLANK(Qualifikation!S309)),"",Qualifikation!S309)</f>
        <v/>
      </c>
      <c r="N299" s="56" t="str">
        <f>IF(OR(A299="",ISBLANK(Qualifikation!T309)),"",IF(Qualifikation!AC309=TRUE,INDEX(coderesult,MATCH(Qualifikation!T309,libresult,0)),Qualifikation!T309))</f>
        <v/>
      </c>
      <c r="O299" s="56" t="str">
        <f>IF(OR(A299="",ISBLANK(Qualifikation!U309),Qualifikation!U309="-"),"",IF(ISNA(MATCH(Qualifikation!U309,libtwolang,0)),Qualifikation!U309,IF(Qualifikation!AC309=TRUE,INDEX(codetwolang,MATCH(Qualifikation!U309,libtwolang,0)),Qualifikation!U309)))</f>
        <v/>
      </c>
      <c r="P299" s="56" t="str">
        <f>IF(OR(A299="",ISBLANK(Qualifikation!V309)),"",Qualifikation!V309)</f>
        <v/>
      </c>
    </row>
    <row r="300" spans="1:16" x14ac:dyDescent="0.2">
      <c r="A300" s="26" t="str">
        <f>IF(Qualifikation!$A310&lt;&gt;"",IF(Qualifikation!C310&lt;&gt;"",IF(Qualifikation!C310="LOC.ID",CONCATENATE("LOC.",Qualifikation!AG$12),Qualifikation!C310),""),"")</f>
        <v/>
      </c>
      <c r="B300" s="57" t="str">
        <f>IF(A300&lt;&gt;"",Qualifikation!J310,"")</f>
        <v/>
      </c>
      <c r="C300" s="26" t="str">
        <f>IF(A300&lt;&gt;"",IF(Qualifikation!E310=TRUE,INDEX(codesex,MATCH(Qualifikation!D310,libsex,0)),Qualifikation!D310),"")</f>
        <v/>
      </c>
      <c r="D300" s="112" t="str">
        <f>IF(OR(A300="",ISBLANK(Qualifikation!F310)),"",Qualifikation!F310)</f>
        <v/>
      </c>
      <c r="E300" s="26" t="str">
        <f>IF(A300&lt;&gt;"",IF(Qualifikation!I310=TRUE,IF(INDEX(codegem,MATCH(Qualifikation!H310,libgem,0))&lt;8000,INDEX(codegem,MATCH(Qualifikation!H310,libgem,0)),""),Qualifikation!H310),"")</f>
        <v/>
      </c>
      <c r="F300" s="26" t="str">
        <f>IF(A300&lt;&gt;"",IF(Qualifikation!I310=TRUE,INDEX(codegemhist,MATCH(Qualifikation!H310,libgem,0)),""),"")</f>
        <v/>
      </c>
      <c r="G300" s="26" t="str">
        <f>IF(A300&lt;&gt;"",IF(Qualifikation!I310=TRUE,IF(INDEX(codegem,MATCH(Qualifikation!H310,libgem,0))&gt;=8000,INDEX(codegem,MATCH(Qualifikation!H310,libgem,0)),""),Qualifikation!H310),"")</f>
        <v/>
      </c>
      <c r="H300" s="26" t="str">
        <f>IF(A300&lt;&gt;"",IF(Qualifikation!Y310=TRUE,INDEX(libcatidinst,MATCH(Qualifikation!P310,libinst,0)),""),"")</f>
        <v/>
      </c>
      <c r="I300" s="26" t="str">
        <f>IF(OR(A300="",ISBLANK(Qualifikation!P310)),"",IF(Qualifikation!Y310=TRUE,INDEX(codeinst,MATCH(Qualifikation!P310,libinst,0)),Qualifikation!P310))</f>
        <v/>
      </c>
      <c r="J300" s="26" t="str">
        <f>IF(OR(A300="",ISBLANK(Qualifikation!Q310)),"",IF(Qualifikation!Z310=TRUE,INDEX(codetform,MATCH(Qualifikation!Q310,libtform,0)),Qualifikation!Q310))</f>
        <v/>
      </c>
      <c r="K300" s="26" t="str">
        <f t="shared" si="4"/>
        <v/>
      </c>
      <c r="L300" s="112" t="str">
        <f>IF(OR(A300="",ISBLANK(Qualifikation!R310)),"",Qualifikation!R310)</f>
        <v/>
      </c>
      <c r="M300" s="56" t="str">
        <f>IF(OR(A300="",ISBLANK(Qualifikation!S310)),"",Qualifikation!S310)</f>
        <v/>
      </c>
      <c r="N300" s="56" t="str">
        <f>IF(OR(A300="",ISBLANK(Qualifikation!T310)),"",IF(Qualifikation!AC310=TRUE,INDEX(coderesult,MATCH(Qualifikation!T310,libresult,0)),Qualifikation!T310))</f>
        <v/>
      </c>
      <c r="O300" s="56" t="str">
        <f>IF(OR(A300="",ISBLANK(Qualifikation!U310),Qualifikation!U310="-"),"",IF(ISNA(MATCH(Qualifikation!U310,libtwolang,0)),Qualifikation!U310,IF(Qualifikation!AC310=TRUE,INDEX(codetwolang,MATCH(Qualifikation!U310,libtwolang,0)),Qualifikation!U310)))</f>
        <v/>
      </c>
      <c r="P300" s="56" t="str">
        <f>IF(OR(A300="",ISBLANK(Qualifikation!V310)),"",Qualifikation!V310)</f>
        <v/>
      </c>
    </row>
    <row r="301" spans="1:16" x14ac:dyDescent="0.2">
      <c r="A301" s="26" t="str">
        <f>IF(Qualifikation!$A311&lt;&gt;"",IF(Qualifikation!C311&lt;&gt;"",IF(Qualifikation!C311="LOC.ID",CONCATENATE("LOC.",Qualifikation!AG$12),Qualifikation!C311),""),"")</f>
        <v/>
      </c>
      <c r="B301" s="57" t="str">
        <f>IF(A301&lt;&gt;"",Qualifikation!J311,"")</f>
        <v/>
      </c>
      <c r="C301" s="26" t="str">
        <f>IF(A301&lt;&gt;"",IF(Qualifikation!E311=TRUE,INDEX(codesex,MATCH(Qualifikation!D311,libsex,0)),Qualifikation!D311),"")</f>
        <v/>
      </c>
      <c r="D301" s="112" t="str">
        <f>IF(OR(A301="",ISBLANK(Qualifikation!F311)),"",Qualifikation!F311)</f>
        <v/>
      </c>
      <c r="E301" s="26" t="str">
        <f>IF(A301&lt;&gt;"",IF(Qualifikation!I311=TRUE,IF(INDEX(codegem,MATCH(Qualifikation!H311,libgem,0))&lt;8000,INDEX(codegem,MATCH(Qualifikation!H311,libgem,0)),""),Qualifikation!H311),"")</f>
        <v/>
      </c>
      <c r="F301" s="26" t="str">
        <f>IF(A301&lt;&gt;"",IF(Qualifikation!I311=TRUE,INDEX(codegemhist,MATCH(Qualifikation!H311,libgem,0)),""),"")</f>
        <v/>
      </c>
      <c r="G301" s="26" t="str">
        <f>IF(A301&lt;&gt;"",IF(Qualifikation!I311=TRUE,IF(INDEX(codegem,MATCH(Qualifikation!H311,libgem,0))&gt;=8000,INDEX(codegem,MATCH(Qualifikation!H311,libgem,0)),""),Qualifikation!H311),"")</f>
        <v/>
      </c>
      <c r="H301" s="26" t="str">
        <f>IF(A301&lt;&gt;"",IF(Qualifikation!Y311=TRUE,INDEX(libcatidinst,MATCH(Qualifikation!P311,libinst,0)),""),"")</f>
        <v/>
      </c>
      <c r="I301" s="26" t="str">
        <f>IF(OR(A301="",ISBLANK(Qualifikation!P311)),"",IF(Qualifikation!Y311=TRUE,INDEX(codeinst,MATCH(Qualifikation!P311,libinst,0)),Qualifikation!P311))</f>
        <v/>
      </c>
      <c r="J301" s="26" t="str">
        <f>IF(OR(A301="",ISBLANK(Qualifikation!Q311)),"",IF(Qualifikation!Z311=TRUE,INDEX(codetform,MATCH(Qualifikation!Q311,libtform,0)),Qualifikation!Q311))</f>
        <v/>
      </c>
      <c r="K301" s="26" t="str">
        <f t="shared" si="4"/>
        <v/>
      </c>
      <c r="L301" s="112" t="str">
        <f>IF(OR(A301="",ISBLANK(Qualifikation!R311)),"",Qualifikation!R311)</f>
        <v/>
      </c>
      <c r="M301" s="56" t="str">
        <f>IF(OR(A301="",ISBLANK(Qualifikation!S311)),"",Qualifikation!S311)</f>
        <v/>
      </c>
      <c r="N301" s="56" t="str">
        <f>IF(OR(A301="",ISBLANK(Qualifikation!T311)),"",IF(Qualifikation!AC311=TRUE,INDEX(coderesult,MATCH(Qualifikation!T311,libresult,0)),Qualifikation!T311))</f>
        <v/>
      </c>
      <c r="O301" s="56" t="str">
        <f>IF(OR(A301="",ISBLANK(Qualifikation!U311),Qualifikation!U311="-"),"",IF(ISNA(MATCH(Qualifikation!U311,libtwolang,0)),Qualifikation!U311,IF(Qualifikation!AC311=TRUE,INDEX(codetwolang,MATCH(Qualifikation!U311,libtwolang,0)),Qualifikation!U311)))</f>
        <v/>
      </c>
      <c r="P301" s="56" t="str">
        <f>IF(OR(A301="",ISBLANK(Qualifikation!V311)),"",Qualifikation!V311)</f>
        <v/>
      </c>
    </row>
    <row r="302" spans="1:16" x14ac:dyDescent="0.2">
      <c r="A302" s="26" t="str">
        <f>IF(Qualifikation!$A312&lt;&gt;"",IF(Qualifikation!C312&lt;&gt;"",IF(Qualifikation!C312="LOC.ID",CONCATENATE("LOC.",Qualifikation!AG$12),Qualifikation!C312),""),"")</f>
        <v/>
      </c>
      <c r="B302" s="57" t="str">
        <f>IF(A302&lt;&gt;"",Qualifikation!J312,"")</f>
        <v/>
      </c>
      <c r="C302" s="26" t="str">
        <f>IF(A302&lt;&gt;"",IF(Qualifikation!E312=TRUE,INDEX(codesex,MATCH(Qualifikation!D312,libsex,0)),Qualifikation!D312),"")</f>
        <v/>
      </c>
      <c r="D302" s="112" t="str">
        <f>IF(OR(A302="",ISBLANK(Qualifikation!F312)),"",Qualifikation!F312)</f>
        <v/>
      </c>
      <c r="E302" s="26" t="str">
        <f>IF(A302&lt;&gt;"",IF(Qualifikation!I312=TRUE,IF(INDEX(codegem,MATCH(Qualifikation!H312,libgem,0))&lt;8000,INDEX(codegem,MATCH(Qualifikation!H312,libgem,0)),""),Qualifikation!H312),"")</f>
        <v/>
      </c>
      <c r="F302" s="26" t="str">
        <f>IF(A302&lt;&gt;"",IF(Qualifikation!I312=TRUE,INDEX(codegemhist,MATCH(Qualifikation!H312,libgem,0)),""),"")</f>
        <v/>
      </c>
      <c r="G302" s="26" t="str">
        <f>IF(A302&lt;&gt;"",IF(Qualifikation!I312=TRUE,IF(INDEX(codegem,MATCH(Qualifikation!H312,libgem,0))&gt;=8000,INDEX(codegem,MATCH(Qualifikation!H312,libgem,0)),""),Qualifikation!H312),"")</f>
        <v/>
      </c>
      <c r="H302" s="26" t="str">
        <f>IF(A302&lt;&gt;"",IF(Qualifikation!Y312=TRUE,INDEX(libcatidinst,MATCH(Qualifikation!P312,libinst,0)),""),"")</f>
        <v/>
      </c>
      <c r="I302" s="26" t="str">
        <f>IF(OR(A302="",ISBLANK(Qualifikation!P312)),"",IF(Qualifikation!Y312=TRUE,INDEX(codeinst,MATCH(Qualifikation!P312,libinst,0)),Qualifikation!P312))</f>
        <v/>
      </c>
      <c r="J302" s="26" t="str">
        <f>IF(OR(A302="",ISBLANK(Qualifikation!Q312)),"",IF(Qualifikation!Z312=TRUE,INDEX(codetform,MATCH(Qualifikation!Q312,libtform,0)),Qualifikation!Q312))</f>
        <v/>
      </c>
      <c r="K302" s="26" t="str">
        <f t="shared" si="4"/>
        <v/>
      </c>
      <c r="L302" s="112" t="str">
        <f>IF(OR(A302="",ISBLANK(Qualifikation!R312)),"",Qualifikation!R312)</f>
        <v/>
      </c>
      <c r="M302" s="56" t="str">
        <f>IF(OR(A302="",ISBLANK(Qualifikation!S312)),"",Qualifikation!S312)</f>
        <v/>
      </c>
      <c r="N302" s="56" t="str">
        <f>IF(OR(A302="",ISBLANK(Qualifikation!T312)),"",IF(Qualifikation!AC312=TRUE,INDEX(coderesult,MATCH(Qualifikation!T312,libresult,0)),Qualifikation!T312))</f>
        <v/>
      </c>
      <c r="O302" s="56" t="str">
        <f>IF(OR(A302="",ISBLANK(Qualifikation!U312),Qualifikation!U312="-"),"",IF(ISNA(MATCH(Qualifikation!U312,libtwolang,0)),Qualifikation!U312,IF(Qualifikation!AC312=TRUE,INDEX(codetwolang,MATCH(Qualifikation!U312,libtwolang,0)),Qualifikation!U312)))</f>
        <v/>
      </c>
      <c r="P302" s="56" t="str">
        <f>IF(OR(A302="",ISBLANK(Qualifikation!V312)),"",Qualifikation!V312)</f>
        <v/>
      </c>
    </row>
    <row r="303" spans="1:16" x14ac:dyDescent="0.2">
      <c r="A303" s="26" t="str">
        <f>IF(Qualifikation!$A313&lt;&gt;"",IF(Qualifikation!C313&lt;&gt;"",IF(Qualifikation!C313="LOC.ID",CONCATENATE("LOC.",Qualifikation!AG$12),Qualifikation!C313),""),"")</f>
        <v/>
      </c>
      <c r="B303" s="57" t="str">
        <f>IF(A303&lt;&gt;"",Qualifikation!J313,"")</f>
        <v/>
      </c>
      <c r="C303" s="26" t="str">
        <f>IF(A303&lt;&gt;"",IF(Qualifikation!E313=TRUE,INDEX(codesex,MATCH(Qualifikation!D313,libsex,0)),Qualifikation!D313),"")</f>
        <v/>
      </c>
      <c r="D303" s="112" t="str">
        <f>IF(OR(A303="",ISBLANK(Qualifikation!F313)),"",Qualifikation!F313)</f>
        <v/>
      </c>
      <c r="E303" s="26" t="str">
        <f>IF(A303&lt;&gt;"",IF(Qualifikation!I313=TRUE,IF(INDEX(codegem,MATCH(Qualifikation!H313,libgem,0))&lt;8000,INDEX(codegem,MATCH(Qualifikation!H313,libgem,0)),""),Qualifikation!H313),"")</f>
        <v/>
      </c>
      <c r="F303" s="26" t="str">
        <f>IF(A303&lt;&gt;"",IF(Qualifikation!I313=TRUE,INDEX(codegemhist,MATCH(Qualifikation!H313,libgem,0)),""),"")</f>
        <v/>
      </c>
      <c r="G303" s="26" t="str">
        <f>IF(A303&lt;&gt;"",IF(Qualifikation!I313=TRUE,IF(INDEX(codegem,MATCH(Qualifikation!H313,libgem,0))&gt;=8000,INDEX(codegem,MATCH(Qualifikation!H313,libgem,0)),""),Qualifikation!H313),"")</f>
        <v/>
      </c>
      <c r="H303" s="26" t="str">
        <f>IF(A303&lt;&gt;"",IF(Qualifikation!Y313=TRUE,INDEX(libcatidinst,MATCH(Qualifikation!P313,libinst,0)),""),"")</f>
        <v/>
      </c>
      <c r="I303" s="26" t="str">
        <f>IF(OR(A303="",ISBLANK(Qualifikation!P313)),"",IF(Qualifikation!Y313=TRUE,INDEX(codeinst,MATCH(Qualifikation!P313,libinst,0)),Qualifikation!P313))</f>
        <v/>
      </c>
      <c r="J303" s="26" t="str">
        <f>IF(OR(A303="",ISBLANK(Qualifikation!Q313)),"",IF(Qualifikation!Z313=TRUE,INDEX(codetform,MATCH(Qualifikation!Q313,libtform,0)),Qualifikation!Q313))</f>
        <v/>
      </c>
      <c r="K303" s="26" t="str">
        <f t="shared" si="4"/>
        <v/>
      </c>
      <c r="L303" s="112" t="str">
        <f>IF(OR(A303="",ISBLANK(Qualifikation!R313)),"",Qualifikation!R313)</f>
        <v/>
      </c>
      <c r="M303" s="56" t="str">
        <f>IF(OR(A303="",ISBLANK(Qualifikation!S313)),"",Qualifikation!S313)</f>
        <v/>
      </c>
      <c r="N303" s="56" t="str">
        <f>IF(OR(A303="",ISBLANK(Qualifikation!T313)),"",IF(Qualifikation!AC313=TRUE,INDEX(coderesult,MATCH(Qualifikation!T313,libresult,0)),Qualifikation!T313))</f>
        <v/>
      </c>
      <c r="O303" s="56" t="str">
        <f>IF(OR(A303="",ISBLANK(Qualifikation!U313),Qualifikation!U313="-"),"",IF(ISNA(MATCH(Qualifikation!U313,libtwolang,0)),Qualifikation!U313,IF(Qualifikation!AC313=TRUE,INDEX(codetwolang,MATCH(Qualifikation!U313,libtwolang,0)),Qualifikation!U313)))</f>
        <v/>
      </c>
      <c r="P303" s="56" t="str">
        <f>IF(OR(A303="",ISBLANK(Qualifikation!V313)),"",Qualifikation!V313)</f>
        <v/>
      </c>
    </row>
    <row r="304" spans="1:16" x14ac:dyDescent="0.2">
      <c r="A304" s="26" t="str">
        <f>IF(Qualifikation!$A314&lt;&gt;"",IF(Qualifikation!C314&lt;&gt;"",IF(Qualifikation!C314="LOC.ID",CONCATENATE("LOC.",Qualifikation!AG$12),Qualifikation!C314),""),"")</f>
        <v/>
      </c>
      <c r="B304" s="57" t="str">
        <f>IF(A304&lt;&gt;"",Qualifikation!J314,"")</f>
        <v/>
      </c>
      <c r="C304" s="26" t="str">
        <f>IF(A304&lt;&gt;"",IF(Qualifikation!E314=TRUE,INDEX(codesex,MATCH(Qualifikation!D314,libsex,0)),Qualifikation!D314),"")</f>
        <v/>
      </c>
      <c r="D304" s="112" t="str">
        <f>IF(OR(A304="",ISBLANK(Qualifikation!F314)),"",Qualifikation!F314)</f>
        <v/>
      </c>
      <c r="E304" s="26" t="str">
        <f>IF(A304&lt;&gt;"",IF(Qualifikation!I314=TRUE,IF(INDEX(codegem,MATCH(Qualifikation!H314,libgem,0))&lt;8000,INDEX(codegem,MATCH(Qualifikation!H314,libgem,0)),""),Qualifikation!H314),"")</f>
        <v/>
      </c>
      <c r="F304" s="26" t="str">
        <f>IF(A304&lt;&gt;"",IF(Qualifikation!I314=TRUE,INDEX(codegemhist,MATCH(Qualifikation!H314,libgem,0)),""),"")</f>
        <v/>
      </c>
      <c r="G304" s="26" t="str">
        <f>IF(A304&lt;&gt;"",IF(Qualifikation!I314=TRUE,IF(INDEX(codegem,MATCH(Qualifikation!H314,libgem,0))&gt;=8000,INDEX(codegem,MATCH(Qualifikation!H314,libgem,0)),""),Qualifikation!H314),"")</f>
        <v/>
      </c>
      <c r="H304" s="26" t="str">
        <f>IF(A304&lt;&gt;"",IF(Qualifikation!Y314=TRUE,INDEX(libcatidinst,MATCH(Qualifikation!P314,libinst,0)),""),"")</f>
        <v/>
      </c>
      <c r="I304" s="26" t="str">
        <f>IF(OR(A304="",ISBLANK(Qualifikation!P314)),"",IF(Qualifikation!Y314=TRUE,INDEX(codeinst,MATCH(Qualifikation!P314,libinst,0)),Qualifikation!P314))</f>
        <v/>
      </c>
      <c r="J304" s="26" t="str">
        <f>IF(OR(A304="",ISBLANK(Qualifikation!Q314)),"",IF(Qualifikation!Z314=TRUE,INDEX(codetform,MATCH(Qualifikation!Q314,libtform,0)),Qualifikation!Q314))</f>
        <v/>
      </c>
      <c r="K304" s="26" t="str">
        <f t="shared" si="4"/>
        <v/>
      </c>
      <c r="L304" s="112" t="str">
        <f>IF(OR(A304="",ISBLANK(Qualifikation!R314)),"",Qualifikation!R314)</f>
        <v/>
      </c>
      <c r="M304" s="56" t="str">
        <f>IF(OR(A304="",ISBLANK(Qualifikation!S314)),"",Qualifikation!S314)</f>
        <v/>
      </c>
      <c r="N304" s="56" t="str">
        <f>IF(OR(A304="",ISBLANK(Qualifikation!T314)),"",IF(Qualifikation!AC314=TRUE,INDEX(coderesult,MATCH(Qualifikation!T314,libresult,0)),Qualifikation!T314))</f>
        <v/>
      </c>
      <c r="O304" s="56" t="str">
        <f>IF(OR(A304="",ISBLANK(Qualifikation!U314),Qualifikation!U314="-"),"",IF(ISNA(MATCH(Qualifikation!U314,libtwolang,0)),Qualifikation!U314,IF(Qualifikation!AC314=TRUE,INDEX(codetwolang,MATCH(Qualifikation!U314,libtwolang,0)),Qualifikation!U314)))</f>
        <v/>
      </c>
      <c r="P304" s="56" t="str">
        <f>IF(OR(A304="",ISBLANK(Qualifikation!V314)),"",Qualifikation!V314)</f>
        <v/>
      </c>
    </row>
    <row r="305" spans="1:16" x14ac:dyDescent="0.2">
      <c r="A305" s="26" t="str">
        <f>IF(Qualifikation!$A315&lt;&gt;"",IF(Qualifikation!C315&lt;&gt;"",IF(Qualifikation!C315="LOC.ID",CONCATENATE("LOC.",Qualifikation!AG$12),Qualifikation!C315),""),"")</f>
        <v/>
      </c>
      <c r="B305" s="57" t="str">
        <f>IF(A305&lt;&gt;"",Qualifikation!J315,"")</f>
        <v/>
      </c>
      <c r="C305" s="26" t="str">
        <f>IF(A305&lt;&gt;"",IF(Qualifikation!E315=TRUE,INDEX(codesex,MATCH(Qualifikation!D315,libsex,0)),Qualifikation!D315),"")</f>
        <v/>
      </c>
      <c r="D305" s="112" t="str">
        <f>IF(OR(A305="",ISBLANK(Qualifikation!F315)),"",Qualifikation!F315)</f>
        <v/>
      </c>
      <c r="E305" s="26" t="str">
        <f>IF(A305&lt;&gt;"",IF(Qualifikation!I315=TRUE,IF(INDEX(codegem,MATCH(Qualifikation!H315,libgem,0))&lt;8000,INDEX(codegem,MATCH(Qualifikation!H315,libgem,0)),""),Qualifikation!H315),"")</f>
        <v/>
      </c>
      <c r="F305" s="26" t="str">
        <f>IF(A305&lt;&gt;"",IF(Qualifikation!I315=TRUE,INDEX(codegemhist,MATCH(Qualifikation!H315,libgem,0)),""),"")</f>
        <v/>
      </c>
      <c r="G305" s="26" t="str">
        <f>IF(A305&lt;&gt;"",IF(Qualifikation!I315=TRUE,IF(INDEX(codegem,MATCH(Qualifikation!H315,libgem,0))&gt;=8000,INDEX(codegem,MATCH(Qualifikation!H315,libgem,0)),""),Qualifikation!H315),"")</f>
        <v/>
      </c>
      <c r="H305" s="26" t="str">
        <f>IF(A305&lt;&gt;"",IF(Qualifikation!Y315=TRUE,INDEX(libcatidinst,MATCH(Qualifikation!P315,libinst,0)),""),"")</f>
        <v/>
      </c>
      <c r="I305" s="26" t="str">
        <f>IF(OR(A305="",ISBLANK(Qualifikation!P315)),"",IF(Qualifikation!Y315=TRUE,INDEX(codeinst,MATCH(Qualifikation!P315,libinst,0)),Qualifikation!P315))</f>
        <v/>
      </c>
      <c r="J305" s="26" t="str">
        <f>IF(OR(A305="",ISBLANK(Qualifikation!Q315)),"",IF(Qualifikation!Z315=TRUE,INDEX(codetform,MATCH(Qualifikation!Q315,libtform,0)),Qualifikation!Q315))</f>
        <v/>
      </c>
      <c r="K305" s="26" t="str">
        <f t="shared" si="4"/>
        <v/>
      </c>
      <c r="L305" s="112" t="str">
        <f>IF(OR(A305="",ISBLANK(Qualifikation!R315)),"",Qualifikation!R315)</f>
        <v/>
      </c>
      <c r="M305" s="56" t="str">
        <f>IF(OR(A305="",ISBLANK(Qualifikation!S315)),"",Qualifikation!S315)</f>
        <v/>
      </c>
      <c r="N305" s="56" t="str">
        <f>IF(OR(A305="",ISBLANK(Qualifikation!T315)),"",IF(Qualifikation!AC315=TRUE,INDEX(coderesult,MATCH(Qualifikation!T315,libresult,0)),Qualifikation!T315))</f>
        <v/>
      </c>
      <c r="O305" s="56" t="str">
        <f>IF(OR(A305="",ISBLANK(Qualifikation!U315),Qualifikation!U315="-"),"",IF(ISNA(MATCH(Qualifikation!U315,libtwolang,0)),Qualifikation!U315,IF(Qualifikation!AC315=TRUE,INDEX(codetwolang,MATCH(Qualifikation!U315,libtwolang,0)),Qualifikation!U315)))</f>
        <v/>
      </c>
      <c r="P305" s="56" t="str">
        <f>IF(OR(A305="",ISBLANK(Qualifikation!V315)),"",Qualifikation!V315)</f>
        <v/>
      </c>
    </row>
    <row r="306" spans="1:16" x14ac:dyDescent="0.2">
      <c r="A306" s="26" t="str">
        <f>IF(Qualifikation!$A316&lt;&gt;"",IF(Qualifikation!C316&lt;&gt;"",IF(Qualifikation!C316="LOC.ID",CONCATENATE("LOC.",Qualifikation!AG$12),Qualifikation!C316),""),"")</f>
        <v/>
      </c>
      <c r="B306" s="57" t="str">
        <f>IF(A306&lt;&gt;"",Qualifikation!J316,"")</f>
        <v/>
      </c>
      <c r="C306" s="26" t="str">
        <f>IF(A306&lt;&gt;"",IF(Qualifikation!E316=TRUE,INDEX(codesex,MATCH(Qualifikation!D316,libsex,0)),Qualifikation!D316),"")</f>
        <v/>
      </c>
      <c r="D306" s="112" t="str">
        <f>IF(OR(A306="",ISBLANK(Qualifikation!F316)),"",Qualifikation!F316)</f>
        <v/>
      </c>
      <c r="E306" s="26" t="str">
        <f>IF(A306&lt;&gt;"",IF(Qualifikation!I316=TRUE,IF(INDEX(codegem,MATCH(Qualifikation!H316,libgem,0))&lt;8000,INDEX(codegem,MATCH(Qualifikation!H316,libgem,0)),""),Qualifikation!H316),"")</f>
        <v/>
      </c>
      <c r="F306" s="26" t="str">
        <f>IF(A306&lt;&gt;"",IF(Qualifikation!I316=TRUE,INDEX(codegemhist,MATCH(Qualifikation!H316,libgem,0)),""),"")</f>
        <v/>
      </c>
      <c r="G306" s="26" t="str">
        <f>IF(A306&lt;&gt;"",IF(Qualifikation!I316=TRUE,IF(INDEX(codegem,MATCH(Qualifikation!H316,libgem,0))&gt;=8000,INDEX(codegem,MATCH(Qualifikation!H316,libgem,0)),""),Qualifikation!H316),"")</f>
        <v/>
      </c>
      <c r="H306" s="26" t="str">
        <f>IF(A306&lt;&gt;"",IF(Qualifikation!Y316=TRUE,INDEX(libcatidinst,MATCH(Qualifikation!P316,libinst,0)),""),"")</f>
        <v/>
      </c>
      <c r="I306" s="26" t="str">
        <f>IF(OR(A306="",ISBLANK(Qualifikation!P316)),"",IF(Qualifikation!Y316=TRUE,INDEX(codeinst,MATCH(Qualifikation!P316,libinst,0)),Qualifikation!P316))</f>
        <v/>
      </c>
      <c r="J306" s="26" t="str">
        <f>IF(OR(A306="",ISBLANK(Qualifikation!Q316)),"",IF(Qualifikation!Z316=TRUE,INDEX(codetform,MATCH(Qualifikation!Q316,libtform,0)),Qualifikation!Q316))</f>
        <v/>
      </c>
      <c r="K306" s="26" t="str">
        <f t="shared" si="4"/>
        <v/>
      </c>
      <c r="L306" s="112" t="str">
        <f>IF(OR(A306="",ISBLANK(Qualifikation!R316)),"",Qualifikation!R316)</f>
        <v/>
      </c>
      <c r="M306" s="56" t="str">
        <f>IF(OR(A306="",ISBLANK(Qualifikation!S316)),"",Qualifikation!S316)</f>
        <v/>
      </c>
      <c r="N306" s="56" t="str">
        <f>IF(OR(A306="",ISBLANK(Qualifikation!T316)),"",IF(Qualifikation!AC316=TRUE,INDEX(coderesult,MATCH(Qualifikation!T316,libresult,0)),Qualifikation!T316))</f>
        <v/>
      </c>
      <c r="O306" s="56" t="str">
        <f>IF(OR(A306="",ISBLANK(Qualifikation!U316),Qualifikation!U316="-"),"",IF(ISNA(MATCH(Qualifikation!U316,libtwolang,0)),Qualifikation!U316,IF(Qualifikation!AC316=TRUE,INDEX(codetwolang,MATCH(Qualifikation!U316,libtwolang,0)),Qualifikation!U316)))</f>
        <v/>
      </c>
      <c r="P306" s="56" t="str">
        <f>IF(OR(A306="",ISBLANK(Qualifikation!V316)),"",Qualifikation!V316)</f>
        <v/>
      </c>
    </row>
    <row r="307" spans="1:16" x14ac:dyDescent="0.2">
      <c r="A307" s="26" t="str">
        <f>IF(Qualifikation!$A317&lt;&gt;"",IF(Qualifikation!C317&lt;&gt;"",IF(Qualifikation!C317="LOC.ID",CONCATENATE("LOC.",Qualifikation!AG$12),Qualifikation!C317),""),"")</f>
        <v/>
      </c>
      <c r="B307" s="57" t="str">
        <f>IF(A307&lt;&gt;"",Qualifikation!J317,"")</f>
        <v/>
      </c>
      <c r="C307" s="26" t="str">
        <f>IF(A307&lt;&gt;"",IF(Qualifikation!E317=TRUE,INDEX(codesex,MATCH(Qualifikation!D317,libsex,0)),Qualifikation!D317),"")</f>
        <v/>
      </c>
      <c r="D307" s="112" t="str">
        <f>IF(OR(A307="",ISBLANK(Qualifikation!F317)),"",Qualifikation!F317)</f>
        <v/>
      </c>
      <c r="E307" s="26" t="str">
        <f>IF(A307&lt;&gt;"",IF(Qualifikation!I317=TRUE,IF(INDEX(codegem,MATCH(Qualifikation!H317,libgem,0))&lt;8000,INDEX(codegem,MATCH(Qualifikation!H317,libgem,0)),""),Qualifikation!H317),"")</f>
        <v/>
      </c>
      <c r="F307" s="26" t="str">
        <f>IF(A307&lt;&gt;"",IF(Qualifikation!I317=TRUE,INDEX(codegemhist,MATCH(Qualifikation!H317,libgem,0)),""),"")</f>
        <v/>
      </c>
      <c r="G307" s="26" t="str">
        <f>IF(A307&lt;&gt;"",IF(Qualifikation!I317=TRUE,IF(INDEX(codegem,MATCH(Qualifikation!H317,libgem,0))&gt;=8000,INDEX(codegem,MATCH(Qualifikation!H317,libgem,0)),""),Qualifikation!H317),"")</f>
        <v/>
      </c>
      <c r="H307" s="26" t="str">
        <f>IF(A307&lt;&gt;"",IF(Qualifikation!Y317=TRUE,INDEX(libcatidinst,MATCH(Qualifikation!P317,libinst,0)),""),"")</f>
        <v/>
      </c>
      <c r="I307" s="26" t="str">
        <f>IF(OR(A307="",ISBLANK(Qualifikation!P317)),"",IF(Qualifikation!Y317=TRUE,INDEX(codeinst,MATCH(Qualifikation!P317,libinst,0)),Qualifikation!P317))</f>
        <v/>
      </c>
      <c r="J307" s="26" t="str">
        <f>IF(OR(A307="",ISBLANK(Qualifikation!Q317)),"",IF(Qualifikation!Z317=TRUE,INDEX(codetform,MATCH(Qualifikation!Q317,libtform,0)),Qualifikation!Q317))</f>
        <v/>
      </c>
      <c r="K307" s="26" t="str">
        <f t="shared" si="4"/>
        <v/>
      </c>
      <c r="L307" s="112" t="str">
        <f>IF(OR(A307="",ISBLANK(Qualifikation!R317)),"",Qualifikation!R317)</f>
        <v/>
      </c>
      <c r="M307" s="56" t="str">
        <f>IF(OR(A307="",ISBLANK(Qualifikation!S317)),"",Qualifikation!S317)</f>
        <v/>
      </c>
      <c r="N307" s="56" t="str">
        <f>IF(OR(A307="",ISBLANK(Qualifikation!T317)),"",IF(Qualifikation!AC317=TRUE,INDEX(coderesult,MATCH(Qualifikation!T317,libresult,0)),Qualifikation!T317))</f>
        <v/>
      </c>
      <c r="O307" s="56" t="str">
        <f>IF(OR(A307="",ISBLANK(Qualifikation!U317),Qualifikation!U317="-"),"",IF(ISNA(MATCH(Qualifikation!U317,libtwolang,0)),Qualifikation!U317,IF(Qualifikation!AC317=TRUE,INDEX(codetwolang,MATCH(Qualifikation!U317,libtwolang,0)),Qualifikation!U317)))</f>
        <v/>
      </c>
      <c r="P307" s="56" t="str">
        <f>IF(OR(A307="",ISBLANK(Qualifikation!V317)),"",Qualifikation!V317)</f>
        <v/>
      </c>
    </row>
    <row r="308" spans="1:16" x14ac:dyDescent="0.2">
      <c r="A308" s="26" t="str">
        <f>IF(Qualifikation!$A318&lt;&gt;"",IF(Qualifikation!C318&lt;&gt;"",IF(Qualifikation!C318="LOC.ID",CONCATENATE("LOC.",Qualifikation!AG$12),Qualifikation!C318),""),"")</f>
        <v/>
      </c>
      <c r="B308" s="57" t="str">
        <f>IF(A308&lt;&gt;"",Qualifikation!J318,"")</f>
        <v/>
      </c>
      <c r="C308" s="26" t="str">
        <f>IF(A308&lt;&gt;"",IF(Qualifikation!E318=TRUE,INDEX(codesex,MATCH(Qualifikation!D318,libsex,0)),Qualifikation!D318),"")</f>
        <v/>
      </c>
      <c r="D308" s="112" t="str">
        <f>IF(OR(A308="",ISBLANK(Qualifikation!F318)),"",Qualifikation!F318)</f>
        <v/>
      </c>
      <c r="E308" s="26" t="str">
        <f>IF(A308&lt;&gt;"",IF(Qualifikation!I318=TRUE,IF(INDEX(codegem,MATCH(Qualifikation!H318,libgem,0))&lt;8000,INDEX(codegem,MATCH(Qualifikation!H318,libgem,0)),""),Qualifikation!H318),"")</f>
        <v/>
      </c>
      <c r="F308" s="26" t="str">
        <f>IF(A308&lt;&gt;"",IF(Qualifikation!I318=TRUE,INDEX(codegemhist,MATCH(Qualifikation!H318,libgem,0)),""),"")</f>
        <v/>
      </c>
      <c r="G308" s="26" t="str">
        <f>IF(A308&lt;&gt;"",IF(Qualifikation!I318=TRUE,IF(INDEX(codegem,MATCH(Qualifikation!H318,libgem,0))&gt;=8000,INDEX(codegem,MATCH(Qualifikation!H318,libgem,0)),""),Qualifikation!H318),"")</f>
        <v/>
      </c>
      <c r="H308" s="26" t="str">
        <f>IF(A308&lt;&gt;"",IF(Qualifikation!Y318=TRUE,INDEX(libcatidinst,MATCH(Qualifikation!P318,libinst,0)),""),"")</f>
        <v/>
      </c>
      <c r="I308" s="26" t="str">
        <f>IF(OR(A308="",ISBLANK(Qualifikation!P318)),"",IF(Qualifikation!Y318=TRUE,INDEX(codeinst,MATCH(Qualifikation!P318,libinst,0)),Qualifikation!P318))</f>
        <v/>
      </c>
      <c r="J308" s="26" t="str">
        <f>IF(OR(A308="",ISBLANK(Qualifikation!Q318)),"",IF(Qualifikation!Z318=TRUE,INDEX(codetform,MATCH(Qualifikation!Q318,libtform,0)),Qualifikation!Q318))</f>
        <v/>
      </c>
      <c r="K308" s="26" t="str">
        <f t="shared" si="4"/>
        <v/>
      </c>
      <c r="L308" s="112" t="str">
        <f>IF(OR(A308="",ISBLANK(Qualifikation!R318)),"",Qualifikation!R318)</f>
        <v/>
      </c>
      <c r="M308" s="56" t="str">
        <f>IF(OR(A308="",ISBLANK(Qualifikation!S318)),"",Qualifikation!S318)</f>
        <v/>
      </c>
      <c r="N308" s="56" t="str">
        <f>IF(OR(A308="",ISBLANK(Qualifikation!T318)),"",IF(Qualifikation!AC318=TRUE,INDEX(coderesult,MATCH(Qualifikation!T318,libresult,0)),Qualifikation!T318))</f>
        <v/>
      </c>
      <c r="O308" s="56" t="str">
        <f>IF(OR(A308="",ISBLANK(Qualifikation!U318),Qualifikation!U318="-"),"",IF(ISNA(MATCH(Qualifikation!U318,libtwolang,0)),Qualifikation!U318,IF(Qualifikation!AC318=TRUE,INDEX(codetwolang,MATCH(Qualifikation!U318,libtwolang,0)),Qualifikation!U318)))</f>
        <v/>
      </c>
      <c r="P308" s="56" t="str">
        <f>IF(OR(A308="",ISBLANK(Qualifikation!V318)),"",Qualifikation!V318)</f>
        <v/>
      </c>
    </row>
    <row r="309" spans="1:16" x14ac:dyDescent="0.2">
      <c r="A309" s="26" t="str">
        <f>IF(Qualifikation!$A319&lt;&gt;"",IF(Qualifikation!C319&lt;&gt;"",IF(Qualifikation!C319="LOC.ID",CONCATENATE("LOC.",Qualifikation!AG$12),Qualifikation!C319),""),"")</f>
        <v/>
      </c>
      <c r="B309" s="57" t="str">
        <f>IF(A309&lt;&gt;"",Qualifikation!J319,"")</f>
        <v/>
      </c>
      <c r="C309" s="26" t="str">
        <f>IF(A309&lt;&gt;"",IF(Qualifikation!E319=TRUE,INDEX(codesex,MATCH(Qualifikation!D319,libsex,0)),Qualifikation!D319),"")</f>
        <v/>
      </c>
      <c r="D309" s="112" t="str">
        <f>IF(OR(A309="",ISBLANK(Qualifikation!F319)),"",Qualifikation!F319)</f>
        <v/>
      </c>
      <c r="E309" s="26" t="str">
        <f>IF(A309&lt;&gt;"",IF(Qualifikation!I319=TRUE,IF(INDEX(codegem,MATCH(Qualifikation!H319,libgem,0))&lt;8000,INDEX(codegem,MATCH(Qualifikation!H319,libgem,0)),""),Qualifikation!H319),"")</f>
        <v/>
      </c>
      <c r="F309" s="26" t="str">
        <f>IF(A309&lt;&gt;"",IF(Qualifikation!I319=TRUE,INDEX(codegemhist,MATCH(Qualifikation!H319,libgem,0)),""),"")</f>
        <v/>
      </c>
      <c r="G309" s="26" t="str">
        <f>IF(A309&lt;&gt;"",IF(Qualifikation!I319=TRUE,IF(INDEX(codegem,MATCH(Qualifikation!H319,libgem,0))&gt;=8000,INDEX(codegem,MATCH(Qualifikation!H319,libgem,0)),""),Qualifikation!H319),"")</f>
        <v/>
      </c>
      <c r="H309" s="26" t="str">
        <f>IF(A309&lt;&gt;"",IF(Qualifikation!Y319=TRUE,INDEX(libcatidinst,MATCH(Qualifikation!P319,libinst,0)),""),"")</f>
        <v/>
      </c>
      <c r="I309" s="26" t="str">
        <f>IF(OR(A309="",ISBLANK(Qualifikation!P319)),"",IF(Qualifikation!Y319=TRUE,INDEX(codeinst,MATCH(Qualifikation!P319,libinst,0)),Qualifikation!P319))</f>
        <v/>
      </c>
      <c r="J309" s="26" t="str">
        <f>IF(OR(A309="",ISBLANK(Qualifikation!Q319)),"",IF(Qualifikation!Z319=TRUE,INDEX(codetform,MATCH(Qualifikation!Q319,libtform,0)),Qualifikation!Q319))</f>
        <v/>
      </c>
      <c r="K309" s="26" t="str">
        <f t="shared" si="4"/>
        <v/>
      </c>
      <c r="L309" s="112" t="str">
        <f>IF(OR(A309="",ISBLANK(Qualifikation!R319)),"",Qualifikation!R319)</f>
        <v/>
      </c>
      <c r="M309" s="56" t="str">
        <f>IF(OR(A309="",ISBLANK(Qualifikation!S319)),"",Qualifikation!S319)</f>
        <v/>
      </c>
      <c r="N309" s="56" t="str">
        <f>IF(OR(A309="",ISBLANK(Qualifikation!T319)),"",IF(Qualifikation!AC319=TRUE,INDEX(coderesult,MATCH(Qualifikation!T319,libresult,0)),Qualifikation!T319))</f>
        <v/>
      </c>
      <c r="O309" s="56" t="str">
        <f>IF(OR(A309="",ISBLANK(Qualifikation!U319),Qualifikation!U319="-"),"",IF(ISNA(MATCH(Qualifikation!U319,libtwolang,0)),Qualifikation!U319,IF(Qualifikation!AC319=TRUE,INDEX(codetwolang,MATCH(Qualifikation!U319,libtwolang,0)),Qualifikation!U319)))</f>
        <v/>
      </c>
      <c r="P309" s="56" t="str">
        <f>IF(OR(A309="",ISBLANK(Qualifikation!V319)),"",Qualifikation!V319)</f>
        <v/>
      </c>
    </row>
    <row r="310" spans="1:16" x14ac:dyDescent="0.2">
      <c r="A310" s="26" t="str">
        <f>IF(Qualifikation!$A320&lt;&gt;"",IF(Qualifikation!C320&lt;&gt;"",IF(Qualifikation!C320="LOC.ID",CONCATENATE("LOC.",Qualifikation!AG$12),Qualifikation!C320),""),"")</f>
        <v/>
      </c>
      <c r="B310" s="57" t="str">
        <f>IF(A310&lt;&gt;"",Qualifikation!J320,"")</f>
        <v/>
      </c>
      <c r="C310" s="26" t="str">
        <f>IF(A310&lt;&gt;"",IF(Qualifikation!E320=TRUE,INDEX(codesex,MATCH(Qualifikation!D320,libsex,0)),Qualifikation!D320),"")</f>
        <v/>
      </c>
      <c r="D310" s="112" t="str">
        <f>IF(OR(A310="",ISBLANK(Qualifikation!F320)),"",Qualifikation!F320)</f>
        <v/>
      </c>
      <c r="E310" s="26" t="str">
        <f>IF(A310&lt;&gt;"",IF(Qualifikation!I320=TRUE,IF(INDEX(codegem,MATCH(Qualifikation!H320,libgem,0))&lt;8000,INDEX(codegem,MATCH(Qualifikation!H320,libgem,0)),""),Qualifikation!H320),"")</f>
        <v/>
      </c>
      <c r="F310" s="26" t="str">
        <f>IF(A310&lt;&gt;"",IF(Qualifikation!I320=TRUE,INDEX(codegemhist,MATCH(Qualifikation!H320,libgem,0)),""),"")</f>
        <v/>
      </c>
      <c r="G310" s="26" t="str">
        <f>IF(A310&lt;&gt;"",IF(Qualifikation!I320=TRUE,IF(INDEX(codegem,MATCH(Qualifikation!H320,libgem,0))&gt;=8000,INDEX(codegem,MATCH(Qualifikation!H320,libgem,0)),""),Qualifikation!H320),"")</f>
        <v/>
      </c>
      <c r="H310" s="26" t="str">
        <f>IF(A310&lt;&gt;"",IF(Qualifikation!Y320=TRUE,INDEX(libcatidinst,MATCH(Qualifikation!P320,libinst,0)),""),"")</f>
        <v/>
      </c>
      <c r="I310" s="26" t="str">
        <f>IF(OR(A310="",ISBLANK(Qualifikation!P320)),"",IF(Qualifikation!Y320=TRUE,INDEX(codeinst,MATCH(Qualifikation!P320,libinst,0)),Qualifikation!P320))</f>
        <v/>
      </c>
      <c r="J310" s="26" t="str">
        <f>IF(OR(A310="",ISBLANK(Qualifikation!Q320)),"",IF(Qualifikation!Z320=TRUE,INDEX(codetform,MATCH(Qualifikation!Q320,libtform,0)),Qualifikation!Q320))</f>
        <v/>
      </c>
      <c r="K310" s="26" t="str">
        <f t="shared" si="4"/>
        <v/>
      </c>
      <c r="L310" s="112" t="str">
        <f>IF(OR(A310="",ISBLANK(Qualifikation!R320)),"",Qualifikation!R320)</f>
        <v/>
      </c>
      <c r="M310" s="56" t="str">
        <f>IF(OR(A310="",ISBLANK(Qualifikation!S320)),"",Qualifikation!S320)</f>
        <v/>
      </c>
      <c r="N310" s="56" t="str">
        <f>IF(OR(A310="",ISBLANK(Qualifikation!T320)),"",IF(Qualifikation!AC320=TRUE,INDEX(coderesult,MATCH(Qualifikation!T320,libresult,0)),Qualifikation!T320))</f>
        <v/>
      </c>
      <c r="O310" s="56" t="str">
        <f>IF(OR(A310="",ISBLANK(Qualifikation!U320),Qualifikation!U320="-"),"",IF(ISNA(MATCH(Qualifikation!U320,libtwolang,0)),Qualifikation!U320,IF(Qualifikation!AC320=TRUE,INDEX(codetwolang,MATCH(Qualifikation!U320,libtwolang,0)),Qualifikation!U320)))</f>
        <v/>
      </c>
      <c r="P310" s="56" t="str">
        <f>IF(OR(A310="",ISBLANK(Qualifikation!V320)),"",Qualifikation!V320)</f>
        <v/>
      </c>
    </row>
    <row r="311" spans="1:16" x14ac:dyDescent="0.2">
      <c r="A311" s="26" t="str">
        <f>IF(Qualifikation!$A321&lt;&gt;"",IF(Qualifikation!C321&lt;&gt;"",IF(Qualifikation!C321="LOC.ID",CONCATENATE("LOC.",Qualifikation!AG$12),Qualifikation!C321),""),"")</f>
        <v/>
      </c>
      <c r="B311" s="57" t="str">
        <f>IF(A311&lt;&gt;"",Qualifikation!J321,"")</f>
        <v/>
      </c>
      <c r="C311" s="26" t="str">
        <f>IF(A311&lt;&gt;"",IF(Qualifikation!E321=TRUE,INDEX(codesex,MATCH(Qualifikation!D321,libsex,0)),Qualifikation!D321),"")</f>
        <v/>
      </c>
      <c r="D311" s="112" t="str">
        <f>IF(OR(A311="",ISBLANK(Qualifikation!F321)),"",Qualifikation!F321)</f>
        <v/>
      </c>
      <c r="E311" s="26" t="str">
        <f>IF(A311&lt;&gt;"",IF(Qualifikation!I321=TRUE,IF(INDEX(codegem,MATCH(Qualifikation!H321,libgem,0))&lt;8000,INDEX(codegem,MATCH(Qualifikation!H321,libgem,0)),""),Qualifikation!H321),"")</f>
        <v/>
      </c>
      <c r="F311" s="26" t="str">
        <f>IF(A311&lt;&gt;"",IF(Qualifikation!I321=TRUE,INDEX(codegemhist,MATCH(Qualifikation!H321,libgem,0)),""),"")</f>
        <v/>
      </c>
      <c r="G311" s="26" t="str">
        <f>IF(A311&lt;&gt;"",IF(Qualifikation!I321=TRUE,IF(INDEX(codegem,MATCH(Qualifikation!H321,libgem,0))&gt;=8000,INDEX(codegem,MATCH(Qualifikation!H321,libgem,0)),""),Qualifikation!H321),"")</f>
        <v/>
      </c>
      <c r="H311" s="26" t="str">
        <f>IF(A311&lt;&gt;"",IF(Qualifikation!Y321=TRUE,INDEX(libcatidinst,MATCH(Qualifikation!P321,libinst,0)),""),"")</f>
        <v/>
      </c>
      <c r="I311" s="26" t="str">
        <f>IF(OR(A311="",ISBLANK(Qualifikation!P321)),"",IF(Qualifikation!Y321=TRUE,INDEX(codeinst,MATCH(Qualifikation!P321,libinst,0)),Qualifikation!P321))</f>
        <v/>
      </c>
      <c r="J311" s="26" t="str">
        <f>IF(OR(A311="",ISBLANK(Qualifikation!Q321)),"",IF(Qualifikation!Z321=TRUE,INDEX(codetform,MATCH(Qualifikation!Q321,libtform,0)),Qualifikation!Q321))</f>
        <v/>
      </c>
      <c r="K311" s="26" t="str">
        <f t="shared" si="4"/>
        <v/>
      </c>
      <c r="L311" s="112" t="str">
        <f>IF(OR(A311="",ISBLANK(Qualifikation!R321)),"",Qualifikation!R321)</f>
        <v/>
      </c>
      <c r="M311" s="56" t="str">
        <f>IF(OR(A311="",ISBLANK(Qualifikation!S321)),"",Qualifikation!S321)</f>
        <v/>
      </c>
      <c r="N311" s="56" t="str">
        <f>IF(OR(A311="",ISBLANK(Qualifikation!T321)),"",IF(Qualifikation!AC321=TRUE,INDEX(coderesult,MATCH(Qualifikation!T321,libresult,0)),Qualifikation!T321))</f>
        <v/>
      </c>
      <c r="O311" s="56" t="str">
        <f>IF(OR(A311="",ISBLANK(Qualifikation!U321),Qualifikation!U321="-"),"",IF(ISNA(MATCH(Qualifikation!U321,libtwolang,0)),Qualifikation!U321,IF(Qualifikation!AC321=TRUE,INDEX(codetwolang,MATCH(Qualifikation!U321,libtwolang,0)),Qualifikation!U321)))</f>
        <v/>
      </c>
      <c r="P311" s="56" t="str">
        <f>IF(OR(A311="",ISBLANK(Qualifikation!V321)),"",Qualifikation!V321)</f>
        <v/>
      </c>
    </row>
    <row r="312" spans="1:16" x14ac:dyDescent="0.2">
      <c r="A312" s="26" t="str">
        <f>IF(Qualifikation!$A322&lt;&gt;"",IF(Qualifikation!C322&lt;&gt;"",IF(Qualifikation!C322="LOC.ID",CONCATENATE("LOC.",Qualifikation!AG$12),Qualifikation!C322),""),"")</f>
        <v/>
      </c>
      <c r="B312" s="57" t="str">
        <f>IF(A312&lt;&gt;"",Qualifikation!J322,"")</f>
        <v/>
      </c>
      <c r="C312" s="26" t="str">
        <f>IF(A312&lt;&gt;"",IF(Qualifikation!E322=TRUE,INDEX(codesex,MATCH(Qualifikation!D322,libsex,0)),Qualifikation!D322),"")</f>
        <v/>
      </c>
      <c r="D312" s="112" t="str">
        <f>IF(OR(A312="",ISBLANK(Qualifikation!F322)),"",Qualifikation!F322)</f>
        <v/>
      </c>
      <c r="E312" s="26" t="str">
        <f>IF(A312&lt;&gt;"",IF(Qualifikation!I322=TRUE,IF(INDEX(codegem,MATCH(Qualifikation!H322,libgem,0))&lt;8000,INDEX(codegem,MATCH(Qualifikation!H322,libgem,0)),""),Qualifikation!H322),"")</f>
        <v/>
      </c>
      <c r="F312" s="26" t="str">
        <f>IF(A312&lt;&gt;"",IF(Qualifikation!I322=TRUE,INDEX(codegemhist,MATCH(Qualifikation!H322,libgem,0)),""),"")</f>
        <v/>
      </c>
      <c r="G312" s="26" t="str">
        <f>IF(A312&lt;&gt;"",IF(Qualifikation!I322=TRUE,IF(INDEX(codegem,MATCH(Qualifikation!H322,libgem,0))&gt;=8000,INDEX(codegem,MATCH(Qualifikation!H322,libgem,0)),""),Qualifikation!H322),"")</f>
        <v/>
      </c>
      <c r="H312" s="26" t="str">
        <f>IF(A312&lt;&gt;"",IF(Qualifikation!Y322=TRUE,INDEX(libcatidinst,MATCH(Qualifikation!P322,libinst,0)),""),"")</f>
        <v/>
      </c>
      <c r="I312" s="26" t="str">
        <f>IF(OR(A312="",ISBLANK(Qualifikation!P322)),"",IF(Qualifikation!Y322=TRUE,INDEX(codeinst,MATCH(Qualifikation!P322,libinst,0)),Qualifikation!P322))</f>
        <v/>
      </c>
      <c r="J312" s="26" t="str">
        <f>IF(OR(A312="",ISBLANK(Qualifikation!Q322)),"",IF(Qualifikation!Z322=TRUE,INDEX(codetform,MATCH(Qualifikation!Q322,libtform,0)),Qualifikation!Q322))</f>
        <v/>
      </c>
      <c r="K312" s="26" t="str">
        <f t="shared" si="4"/>
        <v/>
      </c>
      <c r="L312" s="112" t="str">
        <f>IF(OR(A312="",ISBLANK(Qualifikation!R322)),"",Qualifikation!R322)</f>
        <v/>
      </c>
      <c r="M312" s="56" t="str">
        <f>IF(OR(A312="",ISBLANK(Qualifikation!S322)),"",Qualifikation!S322)</f>
        <v/>
      </c>
      <c r="N312" s="56" t="str">
        <f>IF(OR(A312="",ISBLANK(Qualifikation!T322)),"",IF(Qualifikation!AC322=TRUE,INDEX(coderesult,MATCH(Qualifikation!T322,libresult,0)),Qualifikation!T322))</f>
        <v/>
      </c>
      <c r="O312" s="56" t="str">
        <f>IF(OR(A312="",ISBLANK(Qualifikation!U322),Qualifikation!U322="-"),"",IF(ISNA(MATCH(Qualifikation!U322,libtwolang,0)),Qualifikation!U322,IF(Qualifikation!AC322=TRUE,INDEX(codetwolang,MATCH(Qualifikation!U322,libtwolang,0)),Qualifikation!U322)))</f>
        <v/>
      </c>
      <c r="P312" s="56" t="str">
        <f>IF(OR(A312="",ISBLANK(Qualifikation!V322)),"",Qualifikation!V322)</f>
        <v/>
      </c>
    </row>
    <row r="313" spans="1:16" x14ac:dyDescent="0.2">
      <c r="A313" s="26" t="str">
        <f>IF(Qualifikation!$A323&lt;&gt;"",IF(Qualifikation!C323&lt;&gt;"",IF(Qualifikation!C323="LOC.ID",CONCATENATE("LOC.",Qualifikation!AG$12),Qualifikation!C323),""),"")</f>
        <v/>
      </c>
      <c r="B313" s="57" t="str">
        <f>IF(A313&lt;&gt;"",Qualifikation!J323,"")</f>
        <v/>
      </c>
      <c r="C313" s="26" t="str">
        <f>IF(A313&lt;&gt;"",IF(Qualifikation!E323=TRUE,INDEX(codesex,MATCH(Qualifikation!D323,libsex,0)),Qualifikation!D323),"")</f>
        <v/>
      </c>
      <c r="D313" s="112" t="str">
        <f>IF(OR(A313="",ISBLANK(Qualifikation!F323)),"",Qualifikation!F323)</f>
        <v/>
      </c>
      <c r="E313" s="26" t="str">
        <f>IF(A313&lt;&gt;"",IF(Qualifikation!I323=TRUE,IF(INDEX(codegem,MATCH(Qualifikation!H323,libgem,0))&lt;8000,INDEX(codegem,MATCH(Qualifikation!H323,libgem,0)),""),Qualifikation!H323),"")</f>
        <v/>
      </c>
      <c r="F313" s="26" t="str">
        <f>IF(A313&lt;&gt;"",IF(Qualifikation!I323=TRUE,INDEX(codegemhist,MATCH(Qualifikation!H323,libgem,0)),""),"")</f>
        <v/>
      </c>
      <c r="G313" s="26" t="str">
        <f>IF(A313&lt;&gt;"",IF(Qualifikation!I323=TRUE,IF(INDEX(codegem,MATCH(Qualifikation!H323,libgem,0))&gt;=8000,INDEX(codegem,MATCH(Qualifikation!H323,libgem,0)),""),Qualifikation!H323),"")</f>
        <v/>
      </c>
      <c r="H313" s="26" t="str">
        <f>IF(A313&lt;&gt;"",IF(Qualifikation!Y323=TRUE,INDEX(libcatidinst,MATCH(Qualifikation!P323,libinst,0)),""),"")</f>
        <v/>
      </c>
      <c r="I313" s="26" t="str">
        <f>IF(OR(A313="",ISBLANK(Qualifikation!P323)),"",IF(Qualifikation!Y323=TRUE,INDEX(codeinst,MATCH(Qualifikation!P323,libinst,0)),Qualifikation!P323))</f>
        <v/>
      </c>
      <c r="J313" s="26" t="str">
        <f>IF(OR(A313="",ISBLANK(Qualifikation!Q323)),"",IF(Qualifikation!Z323=TRUE,INDEX(codetform,MATCH(Qualifikation!Q323,libtform,0)),Qualifikation!Q323))</f>
        <v/>
      </c>
      <c r="K313" s="26" t="str">
        <f t="shared" si="4"/>
        <v/>
      </c>
      <c r="L313" s="112" t="str">
        <f>IF(OR(A313="",ISBLANK(Qualifikation!R323)),"",Qualifikation!R323)</f>
        <v/>
      </c>
      <c r="M313" s="56" t="str">
        <f>IF(OR(A313="",ISBLANK(Qualifikation!S323)),"",Qualifikation!S323)</f>
        <v/>
      </c>
      <c r="N313" s="56" t="str">
        <f>IF(OR(A313="",ISBLANK(Qualifikation!T323)),"",IF(Qualifikation!AC323=TRUE,INDEX(coderesult,MATCH(Qualifikation!T323,libresult,0)),Qualifikation!T323))</f>
        <v/>
      </c>
      <c r="O313" s="56" t="str">
        <f>IF(OR(A313="",ISBLANK(Qualifikation!U323),Qualifikation!U323="-"),"",IF(ISNA(MATCH(Qualifikation!U323,libtwolang,0)),Qualifikation!U323,IF(Qualifikation!AC323=TRUE,INDEX(codetwolang,MATCH(Qualifikation!U323,libtwolang,0)),Qualifikation!U323)))</f>
        <v/>
      </c>
      <c r="P313" s="56" t="str">
        <f>IF(OR(A313="",ISBLANK(Qualifikation!V323)),"",Qualifikation!V323)</f>
        <v/>
      </c>
    </row>
    <row r="314" spans="1:16" x14ac:dyDescent="0.2">
      <c r="A314" s="26" t="str">
        <f>IF(Qualifikation!$A324&lt;&gt;"",IF(Qualifikation!C324&lt;&gt;"",IF(Qualifikation!C324="LOC.ID",CONCATENATE("LOC.",Qualifikation!AG$12),Qualifikation!C324),""),"")</f>
        <v/>
      </c>
      <c r="B314" s="57" t="str">
        <f>IF(A314&lt;&gt;"",Qualifikation!J324,"")</f>
        <v/>
      </c>
      <c r="C314" s="26" t="str">
        <f>IF(A314&lt;&gt;"",IF(Qualifikation!E324=TRUE,INDEX(codesex,MATCH(Qualifikation!D324,libsex,0)),Qualifikation!D324),"")</f>
        <v/>
      </c>
      <c r="D314" s="112" t="str">
        <f>IF(OR(A314="",ISBLANK(Qualifikation!F324)),"",Qualifikation!F324)</f>
        <v/>
      </c>
      <c r="E314" s="26" t="str">
        <f>IF(A314&lt;&gt;"",IF(Qualifikation!I324=TRUE,IF(INDEX(codegem,MATCH(Qualifikation!H324,libgem,0))&lt;8000,INDEX(codegem,MATCH(Qualifikation!H324,libgem,0)),""),Qualifikation!H324),"")</f>
        <v/>
      </c>
      <c r="F314" s="26" t="str">
        <f>IF(A314&lt;&gt;"",IF(Qualifikation!I324=TRUE,INDEX(codegemhist,MATCH(Qualifikation!H324,libgem,0)),""),"")</f>
        <v/>
      </c>
      <c r="G314" s="26" t="str">
        <f>IF(A314&lt;&gt;"",IF(Qualifikation!I324=TRUE,IF(INDEX(codegem,MATCH(Qualifikation!H324,libgem,0))&gt;=8000,INDEX(codegem,MATCH(Qualifikation!H324,libgem,0)),""),Qualifikation!H324),"")</f>
        <v/>
      </c>
      <c r="H314" s="26" t="str">
        <f>IF(A314&lt;&gt;"",IF(Qualifikation!Y324=TRUE,INDEX(libcatidinst,MATCH(Qualifikation!P324,libinst,0)),""),"")</f>
        <v/>
      </c>
      <c r="I314" s="26" t="str">
        <f>IF(OR(A314="",ISBLANK(Qualifikation!P324)),"",IF(Qualifikation!Y324=TRUE,INDEX(codeinst,MATCH(Qualifikation!P324,libinst,0)),Qualifikation!P324))</f>
        <v/>
      </c>
      <c r="J314" s="26" t="str">
        <f>IF(OR(A314="",ISBLANK(Qualifikation!Q324)),"",IF(Qualifikation!Z324=TRUE,INDEX(codetform,MATCH(Qualifikation!Q324,libtform,0)),Qualifikation!Q324))</f>
        <v/>
      </c>
      <c r="K314" s="26" t="str">
        <f t="shared" si="4"/>
        <v/>
      </c>
      <c r="L314" s="112" t="str">
        <f>IF(OR(A314="",ISBLANK(Qualifikation!R324)),"",Qualifikation!R324)</f>
        <v/>
      </c>
      <c r="M314" s="56" t="str">
        <f>IF(OR(A314="",ISBLANK(Qualifikation!S324)),"",Qualifikation!S324)</f>
        <v/>
      </c>
      <c r="N314" s="56" t="str">
        <f>IF(OR(A314="",ISBLANK(Qualifikation!T324)),"",IF(Qualifikation!AC324=TRUE,INDEX(coderesult,MATCH(Qualifikation!T324,libresult,0)),Qualifikation!T324))</f>
        <v/>
      </c>
      <c r="O314" s="56" t="str">
        <f>IF(OR(A314="",ISBLANK(Qualifikation!U324),Qualifikation!U324="-"),"",IF(ISNA(MATCH(Qualifikation!U324,libtwolang,0)),Qualifikation!U324,IF(Qualifikation!AC324=TRUE,INDEX(codetwolang,MATCH(Qualifikation!U324,libtwolang,0)),Qualifikation!U324)))</f>
        <v/>
      </c>
      <c r="P314" s="56" t="str">
        <f>IF(OR(A314="",ISBLANK(Qualifikation!V324)),"",Qualifikation!V324)</f>
        <v/>
      </c>
    </row>
    <row r="315" spans="1:16" x14ac:dyDescent="0.2">
      <c r="A315" s="26" t="str">
        <f>IF(Qualifikation!$A325&lt;&gt;"",IF(Qualifikation!C325&lt;&gt;"",IF(Qualifikation!C325="LOC.ID",CONCATENATE("LOC.",Qualifikation!AG$12),Qualifikation!C325),""),"")</f>
        <v/>
      </c>
      <c r="B315" s="57" t="str">
        <f>IF(A315&lt;&gt;"",Qualifikation!J325,"")</f>
        <v/>
      </c>
      <c r="C315" s="26" t="str">
        <f>IF(A315&lt;&gt;"",IF(Qualifikation!E325=TRUE,INDEX(codesex,MATCH(Qualifikation!D325,libsex,0)),Qualifikation!D325),"")</f>
        <v/>
      </c>
      <c r="D315" s="112" t="str">
        <f>IF(OR(A315="",ISBLANK(Qualifikation!F325)),"",Qualifikation!F325)</f>
        <v/>
      </c>
      <c r="E315" s="26" t="str">
        <f>IF(A315&lt;&gt;"",IF(Qualifikation!I325=TRUE,IF(INDEX(codegem,MATCH(Qualifikation!H325,libgem,0))&lt;8000,INDEX(codegem,MATCH(Qualifikation!H325,libgem,0)),""),Qualifikation!H325),"")</f>
        <v/>
      </c>
      <c r="F315" s="26" t="str">
        <f>IF(A315&lt;&gt;"",IF(Qualifikation!I325=TRUE,INDEX(codegemhist,MATCH(Qualifikation!H325,libgem,0)),""),"")</f>
        <v/>
      </c>
      <c r="G315" s="26" t="str">
        <f>IF(A315&lt;&gt;"",IF(Qualifikation!I325=TRUE,IF(INDEX(codegem,MATCH(Qualifikation!H325,libgem,0))&gt;=8000,INDEX(codegem,MATCH(Qualifikation!H325,libgem,0)),""),Qualifikation!H325),"")</f>
        <v/>
      </c>
      <c r="H315" s="26" t="str">
        <f>IF(A315&lt;&gt;"",IF(Qualifikation!Y325=TRUE,INDEX(libcatidinst,MATCH(Qualifikation!P325,libinst,0)),""),"")</f>
        <v/>
      </c>
      <c r="I315" s="26" t="str">
        <f>IF(OR(A315="",ISBLANK(Qualifikation!P325)),"",IF(Qualifikation!Y325=TRUE,INDEX(codeinst,MATCH(Qualifikation!P325,libinst,0)),Qualifikation!P325))</f>
        <v/>
      </c>
      <c r="J315" s="26" t="str">
        <f>IF(OR(A315="",ISBLANK(Qualifikation!Q325)),"",IF(Qualifikation!Z325=TRUE,INDEX(codetform,MATCH(Qualifikation!Q325,libtform,0)),Qualifikation!Q325))</f>
        <v/>
      </c>
      <c r="K315" s="26" t="str">
        <f t="shared" si="4"/>
        <v/>
      </c>
      <c r="L315" s="112" t="str">
        <f>IF(OR(A315="",ISBLANK(Qualifikation!R325)),"",Qualifikation!R325)</f>
        <v/>
      </c>
      <c r="M315" s="56" t="str">
        <f>IF(OR(A315="",ISBLANK(Qualifikation!S325)),"",Qualifikation!S325)</f>
        <v/>
      </c>
      <c r="N315" s="56" t="str">
        <f>IF(OR(A315="",ISBLANK(Qualifikation!T325)),"",IF(Qualifikation!AC325=TRUE,INDEX(coderesult,MATCH(Qualifikation!T325,libresult,0)),Qualifikation!T325))</f>
        <v/>
      </c>
      <c r="O315" s="56" t="str">
        <f>IF(OR(A315="",ISBLANK(Qualifikation!U325),Qualifikation!U325="-"),"",IF(ISNA(MATCH(Qualifikation!U325,libtwolang,0)),Qualifikation!U325,IF(Qualifikation!AC325=TRUE,INDEX(codetwolang,MATCH(Qualifikation!U325,libtwolang,0)),Qualifikation!U325)))</f>
        <v/>
      </c>
      <c r="P315" s="56" t="str">
        <f>IF(OR(A315="",ISBLANK(Qualifikation!V325)),"",Qualifikation!V325)</f>
        <v/>
      </c>
    </row>
    <row r="316" spans="1:16" x14ac:dyDescent="0.2">
      <c r="A316" s="26" t="str">
        <f>IF(Qualifikation!$A326&lt;&gt;"",IF(Qualifikation!C326&lt;&gt;"",IF(Qualifikation!C326="LOC.ID",CONCATENATE("LOC.",Qualifikation!AG$12),Qualifikation!C326),""),"")</f>
        <v/>
      </c>
      <c r="B316" s="57" t="str">
        <f>IF(A316&lt;&gt;"",Qualifikation!J326,"")</f>
        <v/>
      </c>
      <c r="C316" s="26" t="str">
        <f>IF(A316&lt;&gt;"",IF(Qualifikation!E326=TRUE,INDEX(codesex,MATCH(Qualifikation!D326,libsex,0)),Qualifikation!D326),"")</f>
        <v/>
      </c>
      <c r="D316" s="112" t="str">
        <f>IF(OR(A316="",ISBLANK(Qualifikation!F326)),"",Qualifikation!F326)</f>
        <v/>
      </c>
      <c r="E316" s="26" t="str">
        <f>IF(A316&lt;&gt;"",IF(Qualifikation!I326=TRUE,IF(INDEX(codegem,MATCH(Qualifikation!H326,libgem,0))&lt;8000,INDEX(codegem,MATCH(Qualifikation!H326,libgem,0)),""),Qualifikation!H326),"")</f>
        <v/>
      </c>
      <c r="F316" s="26" t="str">
        <f>IF(A316&lt;&gt;"",IF(Qualifikation!I326=TRUE,INDEX(codegemhist,MATCH(Qualifikation!H326,libgem,0)),""),"")</f>
        <v/>
      </c>
      <c r="G316" s="26" t="str">
        <f>IF(A316&lt;&gt;"",IF(Qualifikation!I326=TRUE,IF(INDEX(codegem,MATCH(Qualifikation!H326,libgem,0))&gt;=8000,INDEX(codegem,MATCH(Qualifikation!H326,libgem,0)),""),Qualifikation!H326),"")</f>
        <v/>
      </c>
      <c r="H316" s="26" t="str">
        <f>IF(A316&lt;&gt;"",IF(Qualifikation!Y326=TRUE,INDEX(libcatidinst,MATCH(Qualifikation!P326,libinst,0)),""),"")</f>
        <v/>
      </c>
      <c r="I316" s="26" t="str">
        <f>IF(OR(A316="",ISBLANK(Qualifikation!P326)),"",IF(Qualifikation!Y326=TRUE,INDEX(codeinst,MATCH(Qualifikation!P326,libinst,0)),Qualifikation!P326))</f>
        <v/>
      </c>
      <c r="J316" s="26" t="str">
        <f>IF(OR(A316="",ISBLANK(Qualifikation!Q326)),"",IF(Qualifikation!Z326=TRUE,INDEX(codetform,MATCH(Qualifikation!Q326,libtform,0)),Qualifikation!Q326))</f>
        <v/>
      </c>
      <c r="K316" s="26" t="str">
        <f t="shared" si="4"/>
        <v/>
      </c>
      <c r="L316" s="112" t="str">
        <f>IF(OR(A316="",ISBLANK(Qualifikation!R326)),"",Qualifikation!R326)</f>
        <v/>
      </c>
      <c r="M316" s="56" t="str">
        <f>IF(OR(A316="",ISBLANK(Qualifikation!S326)),"",Qualifikation!S326)</f>
        <v/>
      </c>
      <c r="N316" s="56" t="str">
        <f>IF(OR(A316="",ISBLANK(Qualifikation!T326)),"",IF(Qualifikation!AC326=TRUE,INDEX(coderesult,MATCH(Qualifikation!T326,libresult,0)),Qualifikation!T326))</f>
        <v/>
      </c>
      <c r="O316" s="56" t="str">
        <f>IF(OR(A316="",ISBLANK(Qualifikation!U326),Qualifikation!U326="-"),"",IF(ISNA(MATCH(Qualifikation!U326,libtwolang,0)),Qualifikation!U326,IF(Qualifikation!AC326=TRUE,INDEX(codetwolang,MATCH(Qualifikation!U326,libtwolang,0)),Qualifikation!U326)))</f>
        <v/>
      </c>
      <c r="P316" s="56" t="str">
        <f>IF(OR(A316="",ISBLANK(Qualifikation!V326)),"",Qualifikation!V326)</f>
        <v/>
      </c>
    </row>
    <row r="317" spans="1:16" x14ac:dyDescent="0.2">
      <c r="A317" s="26" t="str">
        <f>IF(Qualifikation!$A327&lt;&gt;"",IF(Qualifikation!C327&lt;&gt;"",IF(Qualifikation!C327="LOC.ID",CONCATENATE("LOC.",Qualifikation!AG$12),Qualifikation!C327),""),"")</f>
        <v/>
      </c>
      <c r="B317" s="57" t="str">
        <f>IF(A317&lt;&gt;"",Qualifikation!J327,"")</f>
        <v/>
      </c>
      <c r="C317" s="26" t="str">
        <f>IF(A317&lt;&gt;"",IF(Qualifikation!E327=TRUE,INDEX(codesex,MATCH(Qualifikation!D327,libsex,0)),Qualifikation!D327),"")</f>
        <v/>
      </c>
      <c r="D317" s="112" t="str">
        <f>IF(OR(A317="",ISBLANK(Qualifikation!F327)),"",Qualifikation!F327)</f>
        <v/>
      </c>
      <c r="E317" s="26" t="str">
        <f>IF(A317&lt;&gt;"",IF(Qualifikation!I327=TRUE,IF(INDEX(codegem,MATCH(Qualifikation!H327,libgem,0))&lt;8000,INDEX(codegem,MATCH(Qualifikation!H327,libgem,0)),""),Qualifikation!H327),"")</f>
        <v/>
      </c>
      <c r="F317" s="26" t="str">
        <f>IF(A317&lt;&gt;"",IF(Qualifikation!I327=TRUE,INDEX(codegemhist,MATCH(Qualifikation!H327,libgem,0)),""),"")</f>
        <v/>
      </c>
      <c r="G317" s="26" t="str">
        <f>IF(A317&lt;&gt;"",IF(Qualifikation!I327=TRUE,IF(INDEX(codegem,MATCH(Qualifikation!H327,libgem,0))&gt;=8000,INDEX(codegem,MATCH(Qualifikation!H327,libgem,0)),""),Qualifikation!H327),"")</f>
        <v/>
      </c>
      <c r="H317" s="26" t="str">
        <f>IF(A317&lt;&gt;"",IF(Qualifikation!Y327=TRUE,INDEX(libcatidinst,MATCH(Qualifikation!P327,libinst,0)),""),"")</f>
        <v/>
      </c>
      <c r="I317" s="26" t="str">
        <f>IF(OR(A317="",ISBLANK(Qualifikation!P327)),"",IF(Qualifikation!Y327=TRUE,INDEX(codeinst,MATCH(Qualifikation!P327,libinst,0)),Qualifikation!P327))</f>
        <v/>
      </c>
      <c r="J317" s="26" t="str">
        <f>IF(OR(A317="",ISBLANK(Qualifikation!Q327)),"",IF(Qualifikation!Z327=TRUE,INDEX(codetform,MATCH(Qualifikation!Q327,libtform,0)),Qualifikation!Q327))</f>
        <v/>
      </c>
      <c r="K317" s="26" t="str">
        <f t="shared" si="4"/>
        <v/>
      </c>
      <c r="L317" s="112" t="str">
        <f>IF(OR(A317="",ISBLANK(Qualifikation!R327)),"",Qualifikation!R327)</f>
        <v/>
      </c>
      <c r="M317" s="56" t="str">
        <f>IF(OR(A317="",ISBLANK(Qualifikation!S327)),"",Qualifikation!S327)</f>
        <v/>
      </c>
      <c r="N317" s="56" t="str">
        <f>IF(OR(A317="",ISBLANK(Qualifikation!T327)),"",IF(Qualifikation!AC327=TRUE,INDEX(coderesult,MATCH(Qualifikation!T327,libresult,0)),Qualifikation!T327))</f>
        <v/>
      </c>
      <c r="O317" s="56" t="str">
        <f>IF(OR(A317="",ISBLANK(Qualifikation!U327),Qualifikation!U327="-"),"",IF(ISNA(MATCH(Qualifikation!U327,libtwolang,0)),Qualifikation!U327,IF(Qualifikation!AC327=TRUE,INDEX(codetwolang,MATCH(Qualifikation!U327,libtwolang,0)),Qualifikation!U327)))</f>
        <v/>
      </c>
      <c r="P317" s="56" t="str">
        <f>IF(OR(A317="",ISBLANK(Qualifikation!V327)),"",Qualifikation!V327)</f>
        <v/>
      </c>
    </row>
    <row r="318" spans="1:16" x14ac:dyDescent="0.2">
      <c r="A318" s="26" t="str">
        <f>IF(Qualifikation!$A328&lt;&gt;"",IF(Qualifikation!C328&lt;&gt;"",IF(Qualifikation!C328="LOC.ID",CONCATENATE("LOC.",Qualifikation!AG$12),Qualifikation!C328),""),"")</f>
        <v/>
      </c>
      <c r="B318" s="57" t="str">
        <f>IF(A318&lt;&gt;"",Qualifikation!J328,"")</f>
        <v/>
      </c>
      <c r="C318" s="26" t="str">
        <f>IF(A318&lt;&gt;"",IF(Qualifikation!E328=TRUE,INDEX(codesex,MATCH(Qualifikation!D328,libsex,0)),Qualifikation!D328),"")</f>
        <v/>
      </c>
      <c r="D318" s="112" t="str">
        <f>IF(OR(A318="",ISBLANK(Qualifikation!F328)),"",Qualifikation!F328)</f>
        <v/>
      </c>
      <c r="E318" s="26" t="str">
        <f>IF(A318&lt;&gt;"",IF(Qualifikation!I328=TRUE,IF(INDEX(codegem,MATCH(Qualifikation!H328,libgem,0))&lt;8000,INDEX(codegem,MATCH(Qualifikation!H328,libgem,0)),""),Qualifikation!H328),"")</f>
        <v/>
      </c>
      <c r="F318" s="26" t="str">
        <f>IF(A318&lt;&gt;"",IF(Qualifikation!I328=TRUE,INDEX(codegemhist,MATCH(Qualifikation!H328,libgem,0)),""),"")</f>
        <v/>
      </c>
      <c r="G318" s="26" t="str">
        <f>IF(A318&lt;&gt;"",IF(Qualifikation!I328=TRUE,IF(INDEX(codegem,MATCH(Qualifikation!H328,libgem,0))&gt;=8000,INDEX(codegem,MATCH(Qualifikation!H328,libgem,0)),""),Qualifikation!H328),"")</f>
        <v/>
      </c>
      <c r="H318" s="26" t="str">
        <f>IF(A318&lt;&gt;"",IF(Qualifikation!Y328=TRUE,INDEX(libcatidinst,MATCH(Qualifikation!P328,libinst,0)),""),"")</f>
        <v/>
      </c>
      <c r="I318" s="26" t="str">
        <f>IF(OR(A318="",ISBLANK(Qualifikation!P328)),"",IF(Qualifikation!Y328=TRUE,INDEX(codeinst,MATCH(Qualifikation!P328,libinst,0)),Qualifikation!P328))</f>
        <v/>
      </c>
      <c r="J318" s="26" t="str">
        <f>IF(OR(A318="",ISBLANK(Qualifikation!Q328)),"",IF(Qualifikation!Z328=TRUE,INDEX(codetform,MATCH(Qualifikation!Q328,libtform,0)),Qualifikation!Q328))</f>
        <v/>
      </c>
      <c r="K318" s="26" t="str">
        <f t="shared" si="4"/>
        <v/>
      </c>
      <c r="L318" s="112" t="str">
        <f>IF(OR(A318="",ISBLANK(Qualifikation!R328)),"",Qualifikation!R328)</f>
        <v/>
      </c>
      <c r="M318" s="56" t="str">
        <f>IF(OR(A318="",ISBLANK(Qualifikation!S328)),"",Qualifikation!S328)</f>
        <v/>
      </c>
      <c r="N318" s="56" t="str">
        <f>IF(OR(A318="",ISBLANK(Qualifikation!T328)),"",IF(Qualifikation!AC328=TRUE,INDEX(coderesult,MATCH(Qualifikation!T328,libresult,0)),Qualifikation!T328))</f>
        <v/>
      </c>
      <c r="O318" s="56" t="str">
        <f>IF(OR(A318="",ISBLANK(Qualifikation!U328),Qualifikation!U328="-"),"",IF(ISNA(MATCH(Qualifikation!U328,libtwolang,0)),Qualifikation!U328,IF(Qualifikation!AC328=TRUE,INDEX(codetwolang,MATCH(Qualifikation!U328,libtwolang,0)),Qualifikation!U328)))</f>
        <v/>
      </c>
      <c r="P318" s="56" t="str">
        <f>IF(OR(A318="",ISBLANK(Qualifikation!V328)),"",Qualifikation!V328)</f>
        <v/>
      </c>
    </row>
    <row r="319" spans="1:16" x14ac:dyDescent="0.2">
      <c r="A319" s="26" t="str">
        <f>IF(Qualifikation!$A329&lt;&gt;"",IF(Qualifikation!C329&lt;&gt;"",IF(Qualifikation!C329="LOC.ID",CONCATENATE("LOC.",Qualifikation!AG$12),Qualifikation!C329),""),"")</f>
        <v/>
      </c>
      <c r="B319" s="57" t="str">
        <f>IF(A319&lt;&gt;"",Qualifikation!J329,"")</f>
        <v/>
      </c>
      <c r="C319" s="26" t="str">
        <f>IF(A319&lt;&gt;"",IF(Qualifikation!E329=TRUE,INDEX(codesex,MATCH(Qualifikation!D329,libsex,0)),Qualifikation!D329),"")</f>
        <v/>
      </c>
      <c r="D319" s="112" t="str">
        <f>IF(OR(A319="",ISBLANK(Qualifikation!F329)),"",Qualifikation!F329)</f>
        <v/>
      </c>
      <c r="E319" s="26" t="str">
        <f>IF(A319&lt;&gt;"",IF(Qualifikation!I329=TRUE,IF(INDEX(codegem,MATCH(Qualifikation!H329,libgem,0))&lt;8000,INDEX(codegem,MATCH(Qualifikation!H329,libgem,0)),""),Qualifikation!H329),"")</f>
        <v/>
      </c>
      <c r="F319" s="26" t="str">
        <f>IF(A319&lt;&gt;"",IF(Qualifikation!I329=TRUE,INDEX(codegemhist,MATCH(Qualifikation!H329,libgem,0)),""),"")</f>
        <v/>
      </c>
      <c r="G319" s="26" t="str">
        <f>IF(A319&lt;&gt;"",IF(Qualifikation!I329=TRUE,IF(INDEX(codegem,MATCH(Qualifikation!H329,libgem,0))&gt;=8000,INDEX(codegem,MATCH(Qualifikation!H329,libgem,0)),""),Qualifikation!H329),"")</f>
        <v/>
      </c>
      <c r="H319" s="26" t="str">
        <f>IF(A319&lt;&gt;"",IF(Qualifikation!Y329=TRUE,INDEX(libcatidinst,MATCH(Qualifikation!P329,libinst,0)),""),"")</f>
        <v/>
      </c>
      <c r="I319" s="26" t="str">
        <f>IF(OR(A319="",ISBLANK(Qualifikation!P329)),"",IF(Qualifikation!Y329=TRUE,INDEX(codeinst,MATCH(Qualifikation!P329,libinst,0)),Qualifikation!P329))</f>
        <v/>
      </c>
      <c r="J319" s="26" t="str">
        <f>IF(OR(A319="",ISBLANK(Qualifikation!Q329)),"",IF(Qualifikation!Z329=TRUE,INDEX(codetform,MATCH(Qualifikation!Q329,libtform,0)),Qualifikation!Q329))</f>
        <v/>
      </c>
      <c r="K319" s="26" t="str">
        <f t="shared" si="4"/>
        <v/>
      </c>
      <c r="L319" s="112" t="str">
        <f>IF(OR(A319="",ISBLANK(Qualifikation!R329)),"",Qualifikation!R329)</f>
        <v/>
      </c>
      <c r="M319" s="56" t="str">
        <f>IF(OR(A319="",ISBLANK(Qualifikation!S329)),"",Qualifikation!S329)</f>
        <v/>
      </c>
      <c r="N319" s="56" t="str">
        <f>IF(OR(A319="",ISBLANK(Qualifikation!T329)),"",IF(Qualifikation!AC329=TRUE,INDEX(coderesult,MATCH(Qualifikation!T329,libresult,0)),Qualifikation!T329))</f>
        <v/>
      </c>
      <c r="O319" s="56" t="str">
        <f>IF(OR(A319="",ISBLANK(Qualifikation!U329),Qualifikation!U329="-"),"",IF(ISNA(MATCH(Qualifikation!U329,libtwolang,0)),Qualifikation!U329,IF(Qualifikation!AC329=TRUE,INDEX(codetwolang,MATCH(Qualifikation!U329,libtwolang,0)),Qualifikation!U329)))</f>
        <v/>
      </c>
      <c r="P319" s="56" t="str">
        <f>IF(OR(A319="",ISBLANK(Qualifikation!V329)),"",Qualifikation!V329)</f>
        <v/>
      </c>
    </row>
    <row r="320" spans="1:16" x14ac:dyDescent="0.2">
      <c r="A320" s="26" t="str">
        <f>IF(Qualifikation!$A330&lt;&gt;"",IF(Qualifikation!C330&lt;&gt;"",IF(Qualifikation!C330="LOC.ID",CONCATENATE("LOC.",Qualifikation!AG$12),Qualifikation!C330),""),"")</f>
        <v/>
      </c>
      <c r="B320" s="57" t="str">
        <f>IF(A320&lt;&gt;"",Qualifikation!J330,"")</f>
        <v/>
      </c>
      <c r="C320" s="26" t="str">
        <f>IF(A320&lt;&gt;"",IF(Qualifikation!E330=TRUE,INDEX(codesex,MATCH(Qualifikation!D330,libsex,0)),Qualifikation!D330),"")</f>
        <v/>
      </c>
      <c r="D320" s="112" t="str">
        <f>IF(OR(A320="",ISBLANK(Qualifikation!F330)),"",Qualifikation!F330)</f>
        <v/>
      </c>
      <c r="E320" s="26" t="str">
        <f>IF(A320&lt;&gt;"",IF(Qualifikation!I330=TRUE,IF(INDEX(codegem,MATCH(Qualifikation!H330,libgem,0))&lt;8000,INDEX(codegem,MATCH(Qualifikation!H330,libgem,0)),""),Qualifikation!H330),"")</f>
        <v/>
      </c>
      <c r="F320" s="26" t="str">
        <f>IF(A320&lt;&gt;"",IF(Qualifikation!I330=TRUE,INDEX(codegemhist,MATCH(Qualifikation!H330,libgem,0)),""),"")</f>
        <v/>
      </c>
      <c r="G320" s="26" t="str">
        <f>IF(A320&lt;&gt;"",IF(Qualifikation!I330=TRUE,IF(INDEX(codegem,MATCH(Qualifikation!H330,libgem,0))&gt;=8000,INDEX(codegem,MATCH(Qualifikation!H330,libgem,0)),""),Qualifikation!H330),"")</f>
        <v/>
      </c>
      <c r="H320" s="26" t="str">
        <f>IF(A320&lt;&gt;"",IF(Qualifikation!Y330=TRUE,INDEX(libcatidinst,MATCH(Qualifikation!P330,libinst,0)),""),"")</f>
        <v/>
      </c>
      <c r="I320" s="26" t="str">
        <f>IF(OR(A320="",ISBLANK(Qualifikation!P330)),"",IF(Qualifikation!Y330=TRUE,INDEX(codeinst,MATCH(Qualifikation!P330,libinst,0)),Qualifikation!P330))</f>
        <v/>
      </c>
      <c r="J320" s="26" t="str">
        <f>IF(OR(A320="",ISBLANK(Qualifikation!Q330)),"",IF(Qualifikation!Z330=TRUE,INDEX(codetform,MATCH(Qualifikation!Q330,libtform,0)),Qualifikation!Q330))</f>
        <v/>
      </c>
      <c r="K320" s="26" t="str">
        <f t="shared" si="4"/>
        <v/>
      </c>
      <c r="L320" s="112" t="str">
        <f>IF(OR(A320="",ISBLANK(Qualifikation!R330)),"",Qualifikation!R330)</f>
        <v/>
      </c>
      <c r="M320" s="56" t="str">
        <f>IF(OR(A320="",ISBLANK(Qualifikation!S330)),"",Qualifikation!S330)</f>
        <v/>
      </c>
      <c r="N320" s="56" t="str">
        <f>IF(OR(A320="",ISBLANK(Qualifikation!T330)),"",IF(Qualifikation!AC330=TRUE,INDEX(coderesult,MATCH(Qualifikation!T330,libresult,0)),Qualifikation!T330))</f>
        <v/>
      </c>
      <c r="O320" s="56" t="str">
        <f>IF(OR(A320="",ISBLANK(Qualifikation!U330),Qualifikation!U330="-"),"",IF(ISNA(MATCH(Qualifikation!U330,libtwolang,0)),Qualifikation!U330,IF(Qualifikation!AC330=TRUE,INDEX(codetwolang,MATCH(Qualifikation!U330,libtwolang,0)),Qualifikation!U330)))</f>
        <v/>
      </c>
      <c r="P320" s="56" t="str">
        <f>IF(OR(A320="",ISBLANK(Qualifikation!V330)),"",Qualifikation!V330)</f>
        <v/>
      </c>
    </row>
    <row r="321" spans="1:16" x14ac:dyDescent="0.2">
      <c r="A321" s="26" t="str">
        <f>IF(Qualifikation!$A331&lt;&gt;"",IF(Qualifikation!C331&lt;&gt;"",IF(Qualifikation!C331="LOC.ID",CONCATENATE("LOC.",Qualifikation!AG$12),Qualifikation!C331),""),"")</f>
        <v/>
      </c>
      <c r="B321" s="57" t="str">
        <f>IF(A321&lt;&gt;"",Qualifikation!J331,"")</f>
        <v/>
      </c>
      <c r="C321" s="26" t="str">
        <f>IF(A321&lt;&gt;"",IF(Qualifikation!E331=TRUE,INDEX(codesex,MATCH(Qualifikation!D331,libsex,0)),Qualifikation!D331),"")</f>
        <v/>
      </c>
      <c r="D321" s="112" t="str">
        <f>IF(OR(A321="",ISBLANK(Qualifikation!F331)),"",Qualifikation!F331)</f>
        <v/>
      </c>
      <c r="E321" s="26" t="str">
        <f>IF(A321&lt;&gt;"",IF(Qualifikation!I331=TRUE,IF(INDEX(codegem,MATCH(Qualifikation!H331,libgem,0))&lt;8000,INDEX(codegem,MATCH(Qualifikation!H331,libgem,0)),""),Qualifikation!H331),"")</f>
        <v/>
      </c>
      <c r="F321" s="26" t="str">
        <f>IF(A321&lt;&gt;"",IF(Qualifikation!I331=TRUE,INDEX(codegemhist,MATCH(Qualifikation!H331,libgem,0)),""),"")</f>
        <v/>
      </c>
      <c r="G321" s="26" t="str">
        <f>IF(A321&lt;&gt;"",IF(Qualifikation!I331=TRUE,IF(INDEX(codegem,MATCH(Qualifikation!H331,libgem,0))&gt;=8000,INDEX(codegem,MATCH(Qualifikation!H331,libgem,0)),""),Qualifikation!H331),"")</f>
        <v/>
      </c>
      <c r="H321" s="26" t="str">
        <f>IF(A321&lt;&gt;"",IF(Qualifikation!Y331=TRUE,INDEX(libcatidinst,MATCH(Qualifikation!P331,libinst,0)),""),"")</f>
        <v/>
      </c>
      <c r="I321" s="26" t="str">
        <f>IF(OR(A321="",ISBLANK(Qualifikation!P331)),"",IF(Qualifikation!Y331=TRUE,INDEX(codeinst,MATCH(Qualifikation!P331,libinst,0)),Qualifikation!P331))</f>
        <v/>
      </c>
      <c r="J321" s="26" t="str">
        <f>IF(OR(A321="",ISBLANK(Qualifikation!Q331)),"",IF(Qualifikation!Z331=TRUE,INDEX(codetform,MATCH(Qualifikation!Q331,libtform,0)),Qualifikation!Q331))</f>
        <v/>
      </c>
      <c r="K321" s="26" t="str">
        <f t="shared" si="4"/>
        <v/>
      </c>
      <c r="L321" s="112" t="str">
        <f>IF(OR(A321="",ISBLANK(Qualifikation!R331)),"",Qualifikation!R331)</f>
        <v/>
      </c>
      <c r="M321" s="56" t="str">
        <f>IF(OR(A321="",ISBLANK(Qualifikation!S331)),"",Qualifikation!S331)</f>
        <v/>
      </c>
      <c r="N321" s="56" t="str">
        <f>IF(OR(A321="",ISBLANK(Qualifikation!T331)),"",IF(Qualifikation!AC331=TRUE,INDEX(coderesult,MATCH(Qualifikation!T331,libresult,0)),Qualifikation!T331))</f>
        <v/>
      </c>
      <c r="O321" s="56" t="str">
        <f>IF(OR(A321="",ISBLANK(Qualifikation!U331),Qualifikation!U331="-"),"",IF(ISNA(MATCH(Qualifikation!U331,libtwolang,0)),Qualifikation!U331,IF(Qualifikation!AC331=TRUE,INDEX(codetwolang,MATCH(Qualifikation!U331,libtwolang,0)),Qualifikation!U331)))</f>
        <v/>
      </c>
      <c r="P321" s="56" t="str">
        <f>IF(OR(A321="",ISBLANK(Qualifikation!V331)),"",Qualifikation!V331)</f>
        <v/>
      </c>
    </row>
    <row r="322" spans="1:16" x14ac:dyDescent="0.2">
      <c r="A322" s="26" t="str">
        <f>IF(Qualifikation!$A332&lt;&gt;"",IF(Qualifikation!C332&lt;&gt;"",IF(Qualifikation!C332="LOC.ID",CONCATENATE("LOC.",Qualifikation!AG$12),Qualifikation!C332),""),"")</f>
        <v/>
      </c>
      <c r="B322" s="57" t="str">
        <f>IF(A322&lt;&gt;"",Qualifikation!J332,"")</f>
        <v/>
      </c>
      <c r="C322" s="26" t="str">
        <f>IF(A322&lt;&gt;"",IF(Qualifikation!E332=TRUE,INDEX(codesex,MATCH(Qualifikation!D332,libsex,0)),Qualifikation!D332),"")</f>
        <v/>
      </c>
      <c r="D322" s="112" t="str">
        <f>IF(OR(A322="",ISBLANK(Qualifikation!F332)),"",Qualifikation!F332)</f>
        <v/>
      </c>
      <c r="E322" s="26" t="str">
        <f>IF(A322&lt;&gt;"",IF(Qualifikation!I332=TRUE,IF(INDEX(codegem,MATCH(Qualifikation!H332,libgem,0))&lt;8000,INDEX(codegem,MATCH(Qualifikation!H332,libgem,0)),""),Qualifikation!H332),"")</f>
        <v/>
      </c>
      <c r="F322" s="26" t="str">
        <f>IF(A322&lt;&gt;"",IF(Qualifikation!I332=TRUE,INDEX(codegemhist,MATCH(Qualifikation!H332,libgem,0)),""),"")</f>
        <v/>
      </c>
      <c r="G322" s="26" t="str">
        <f>IF(A322&lt;&gt;"",IF(Qualifikation!I332=TRUE,IF(INDEX(codegem,MATCH(Qualifikation!H332,libgem,0))&gt;=8000,INDEX(codegem,MATCH(Qualifikation!H332,libgem,0)),""),Qualifikation!H332),"")</f>
        <v/>
      </c>
      <c r="H322" s="26" t="str">
        <f>IF(A322&lt;&gt;"",IF(Qualifikation!Y332=TRUE,INDEX(libcatidinst,MATCH(Qualifikation!P332,libinst,0)),""),"")</f>
        <v/>
      </c>
      <c r="I322" s="26" t="str">
        <f>IF(OR(A322="",ISBLANK(Qualifikation!P332)),"",IF(Qualifikation!Y332=TRUE,INDEX(codeinst,MATCH(Qualifikation!P332,libinst,0)),Qualifikation!P332))</f>
        <v/>
      </c>
      <c r="J322" s="26" t="str">
        <f>IF(OR(A322="",ISBLANK(Qualifikation!Q332)),"",IF(Qualifikation!Z332=TRUE,INDEX(codetform,MATCH(Qualifikation!Q332,libtform,0)),Qualifikation!Q332))</f>
        <v/>
      </c>
      <c r="K322" s="26" t="str">
        <f t="shared" si="4"/>
        <v/>
      </c>
      <c r="L322" s="112" t="str">
        <f>IF(OR(A322="",ISBLANK(Qualifikation!R332)),"",Qualifikation!R332)</f>
        <v/>
      </c>
      <c r="M322" s="56" t="str">
        <f>IF(OR(A322="",ISBLANK(Qualifikation!S332)),"",Qualifikation!S332)</f>
        <v/>
      </c>
      <c r="N322" s="56" t="str">
        <f>IF(OR(A322="",ISBLANK(Qualifikation!T332)),"",IF(Qualifikation!AC332=TRUE,INDEX(coderesult,MATCH(Qualifikation!T332,libresult,0)),Qualifikation!T332))</f>
        <v/>
      </c>
      <c r="O322" s="56" t="str">
        <f>IF(OR(A322="",ISBLANK(Qualifikation!U332),Qualifikation!U332="-"),"",IF(ISNA(MATCH(Qualifikation!U332,libtwolang,0)),Qualifikation!U332,IF(Qualifikation!AC332=TRUE,INDEX(codetwolang,MATCH(Qualifikation!U332,libtwolang,0)),Qualifikation!U332)))</f>
        <v/>
      </c>
      <c r="P322" s="56" t="str">
        <f>IF(OR(A322="",ISBLANK(Qualifikation!V332)),"",Qualifikation!V332)</f>
        <v/>
      </c>
    </row>
    <row r="323" spans="1:16" x14ac:dyDescent="0.2">
      <c r="A323" s="26" t="str">
        <f>IF(Qualifikation!$A333&lt;&gt;"",IF(Qualifikation!C333&lt;&gt;"",IF(Qualifikation!C333="LOC.ID",CONCATENATE("LOC.",Qualifikation!AG$12),Qualifikation!C333),""),"")</f>
        <v/>
      </c>
      <c r="B323" s="57" t="str">
        <f>IF(A323&lt;&gt;"",Qualifikation!J333,"")</f>
        <v/>
      </c>
      <c r="C323" s="26" t="str">
        <f>IF(A323&lt;&gt;"",IF(Qualifikation!E333=TRUE,INDEX(codesex,MATCH(Qualifikation!D333,libsex,0)),Qualifikation!D333),"")</f>
        <v/>
      </c>
      <c r="D323" s="112" t="str">
        <f>IF(OR(A323="",ISBLANK(Qualifikation!F333)),"",Qualifikation!F333)</f>
        <v/>
      </c>
      <c r="E323" s="26" t="str">
        <f>IF(A323&lt;&gt;"",IF(Qualifikation!I333=TRUE,IF(INDEX(codegem,MATCH(Qualifikation!H333,libgem,0))&lt;8000,INDEX(codegem,MATCH(Qualifikation!H333,libgem,0)),""),Qualifikation!H333),"")</f>
        <v/>
      </c>
      <c r="F323" s="26" t="str">
        <f>IF(A323&lt;&gt;"",IF(Qualifikation!I333=TRUE,INDEX(codegemhist,MATCH(Qualifikation!H333,libgem,0)),""),"")</f>
        <v/>
      </c>
      <c r="G323" s="26" t="str">
        <f>IF(A323&lt;&gt;"",IF(Qualifikation!I333=TRUE,IF(INDEX(codegem,MATCH(Qualifikation!H333,libgem,0))&gt;=8000,INDEX(codegem,MATCH(Qualifikation!H333,libgem,0)),""),Qualifikation!H333),"")</f>
        <v/>
      </c>
      <c r="H323" s="26" t="str">
        <f>IF(A323&lt;&gt;"",IF(Qualifikation!Y333=TRUE,INDEX(libcatidinst,MATCH(Qualifikation!P333,libinst,0)),""),"")</f>
        <v/>
      </c>
      <c r="I323" s="26" t="str">
        <f>IF(OR(A323="",ISBLANK(Qualifikation!P333)),"",IF(Qualifikation!Y333=TRUE,INDEX(codeinst,MATCH(Qualifikation!P333,libinst,0)),Qualifikation!P333))</f>
        <v/>
      </c>
      <c r="J323" s="26" t="str">
        <f>IF(OR(A323="",ISBLANK(Qualifikation!Q333)),"",IF(Qualifikation!Z333=TRUE,INDEX(codetform,MATCH(Qualifikation!Q333,libtform,0)),Qualifikation!Q333))</f>
        <v/>
      </c>
      <c r="K323" s="26" t="str">
        <f t="shared" ref="K323:K386" si="5">IF(A323="","",2)</f>
        <v/>
      </c>
      <c r="L323" s="112" t="str">
        <f>IF(OR(A323="",ISBLANK(Qualifikation!R333)),"",Qualifikation!R333)</f>
        <v/>
      </c>
      <c r="M323" s="56" t="str">
        <f>IF(OR(A323="",ISBLANK(Qualifikation!S333)),"",Qualifikation!S333)</f>
        <v/>
      </c>
      <c r="N323" s="56" t="str">
        <f>IF(OR(A323="",ISBLANK(Qualifikation!T333)),"",IF(Qualifikation!AC333=TRUE,INDEX(coderesult,MATCH(Qualifikation!T333,libresult,0)),Qualifikation!T333))</f>
        <v/>
      </c>
      <c r="O323" s="56" t="str">
        <f>IF(OR(A323="",ISBLANK(Qualifikation!U333),Qualifikation!U333="-"),"",IF(ISNA(MATCH(Qualifikation!U333,libtwolang,0)),Qualifikation!U333,IF(Qualifikation!AC333=TRUE,INDEX(codetwolang,MATCH(Qualifikation!U333,libtwolang,0)),Qualifikation!U333)))</f>
        <v/>
      </c>
      <c r="P323" s="56" t="str">
        <f>IF(OR(A323="",ISBLANK(Qualifikation!V333)),"",Qualifikation!V333)</f>
        <v/>
      </c>
    </row>
    <row r="324" spans="1:16" x14ac:dyDescent="0.2">
      <c r="A324" s="26" t="str">
        <f>IF(Qualifikation!$A334&lt;&gt;"",IF(Qualifikation!C334&lt;&gt;"",IF(Qualifikation!C334="LOC.ID",CONCATENATE("LOC.",Qualifikation!AG$12),Qualifikation!C334),""),"")</f>
        <v/>
      </c>
      <c r="B324" s="57" t="str">
        <f>IF(A324&lt;&gt;"",Qualifikation!J334,"")</f>
        <v/>
      </c>
      <c r="C324" s="26" t="str">
        <f>IF(A324&lt;&gt;"",IF(Qualifikation!E334=TRUE,INDEX(codesex,MATCH(Qualifikation!D334,libsex,0)),Qualifikation!D334),"")</f>
        <v/>
      </c>
      <c r="D324" s="112" t="str">
        <f>IF(OR(A324="",ISBLANK(Qualifikation!F334)),"",Qualifikation!F334)</f>
        <v/>
      </c>
      <c r="E324" s="26" t="str">
        <f>IF(A324&lt;&gt;"",IF(Qualifikation!I334=TRUE,IF(INDEX(codegem,MATCH(Qualifikation!H334,libgem,0))&lt;8000,INDEX(codegem,MATCH(Qualifikation!H334,libgem,0)),""),Qualifikation!H334),"")</f>
        <v/>
      </c>
      <c r="F324" s="26" t="str">
        <f>IF(A324&lt;&gt;"",IF(Qualifikation!I334=TRUE,INDEX(codegemhist,MATCH(Qualifikation!H334,libgem,0)),""),"")</f>
        <v/>
      </c>
      <c r="G324" s="26" t="str">
        <f>IF(A324&lt;&gt;"",IF(Qualifikation!I334=TRUE,IF(INDEX(codegem,MATCH(Qualifikation!H334,libgem,0))&gt;=8000,INDEX(codegem,MATCH(Qualifikation!H334,libgem,0)),""),Qualifikation!H334),"")</f>
        <v/>
      </c>
      <c r="H324" s="26" t="str">
        <f>IF(A324&lt;&gt;"",IF(Qualifikation!Y334=TRUE,INDEX(libcatidinst,MATCH(Qualifikation!P334,libinst,0)),""),"")</f>
        <v/>
      </c>
      <c r="I324" s="26" t="str">
        <f>IF(OR(A324="",ISBLANK(Qualifikation!P334)),"",IF(Qualifikation!Y334=TRUE,INDEX(codeinst,MATCH(Qualifikation!P334,libinst,0)),Qualifikation!P334))</f>
        <v/>
      </c>
      <c r="J324" s="26" t="str">
        <f>IF(OR(A324="",ISBLANK(Qualifikation!Q334)),"",IF(Qualifikation!Z334=TRUE,INDEX(codetform,MATCH(Qualifikation!Q334,libtform,0)),Qualifikation!Q334))</f>
        <v/>
      </c>
      <c r="K324" s="26" t="str">
        <f t="shared" si="5"/>
        <v/>
      </c>
      <c r="L324" s="112" t="str">
        <f>IF(OR(A324="",ISBLANK(Qualifikation!R334)),"",Qualifikation!R334)</f>
        <v/>
      </c>
      <c r="M324" s="56" t="str">
        <f>IF(OR(A324="",ISBLANK(Qualifikation!S334)),"",Qualifikation!S334)</f>
        <v/>
      </c>
      <c r="N324" s="56" t="str">
        <f>IF(OR(A324="",ISBLANK(Qualifikation!T334)),"",IF(Qualifikation!AC334=TRUE,INDEX(coderesult,MATCH(Qualifikation!T334,libresult,0)),Qualifikation!T334))</f>
        <v/>
      </c>
      <c r="O324" s="56" t="str">
        <f>IF(OR(A324="",ISBLANK(Qualifikation!U334),Qualifikation!U334="-"),"",IF(ISNA(MATCH(Qualifikation!U334,libtwolang,0)),Qualifikation!U334,IF(Qualifikation!AC334=TRUE,INDEX(codetwolang,MATCH(Qualifikation!U334,libtwolang,0)),Qualifikation!U334)))</f>
        <v/>
      </c>
      <c r="P324" s="56" t="str">
        <f>IF(OR(A324="",ISBLANK(Qualifikation!V334)),"",Qualifikation!V334)</f>
        <v/>
      </c>
    </row>
    <row r="325" spans="1:16" x14ac:dyDescent="0.2">
      <c r="A325" s="26" t="str">
        <f>IF(Qualifikation!$A335&lt;&gt;"",IF(Qualifikation!C335&lt;&gt;"",IF(Qualifikation!C335="LOC.ID",CONCATENATE("LOC.",Qualifikation!AG$12),Qualifikation!C335),""),"")</f>
        <v/>
      </c>
      <c r="B325" s="57" t="str">
        <f>IF(A325&lt;&gt;"",Qualifikation!J335,"")</f>
        <v/>
      </c>
      <c r="C325" s="26" t="str">
        <f>IF(A325&lt;&gt;"",IF(Qualifikation!E335=TRUE,INDEX(codesex,MATCH(Qualifikation!D335,libsex,0)),Qualifikation!D335),"")</f>
        <v/>
      </c>
      <c r="D325" s="112" t="str">
        <f>IF(OR(A325="",ISBLANK(Qualifikation!F335)),"",Qualifikation!F335)</f>
        <v/>
      </c>
      <c r="E325" s="26" t="str">
        <f>IF(A325&lt;&gt;"",IF(Qualifikation!I335=TRUE,IF(INDEX(codegem,MATCH(Qualifikation!H335,libgem,0))&lt;8000,INDEX(codegem,MATCH(Qualifikation!H335,libgem,0)),""),Qualifikation!H335),"")</f>
        <v/>
      </c>
      <c r="F325" s="26" t="str">
        <f>IF(A325&lt;&gt;"",IF(Qualifikation!I335=TRUE,INDEX(codegemhist,MATCH(Qualifikation!H335,libgem,0)),""),"")</f>
        <v/>
      </c>
      <c r="G325" s="26" t="str">
        <f>IF(A325&lt;&gt;"",IF(Qualifikation!I335=TRUE,IF(INDEX(codegem,MATCH(Qualifikation!H335,libgem,0))&gt;=8000,INDEX(codegem,MATCH(Qualifikation!H335,libgem,0)),""),Qualifikation!H335),"")</f>
        <v/>
      </c>
      <c r="H325" s="26" t="str">
        <f>IF(A325&lt;&gt;"",IF(Qualifikation!Y335=TRUE,INDEX(libcatidinst,MATCH(Qualifikation!P335,libinst,0)),""),"")</f>
        <v/>
      </c>
      <c r="I325" s="26" t="str">
        <f>IF(OR(A325="",ISBLANK(Qualifikation!P335)),"",IF(Qualifikation!Y335=TRUE,INDEX(codeinst,MATCH(Qualifikation!P335,libinst,0)),Qualifikation!P335))</f>
        <v/>
      </c>
      <c r="J325" s="26" t="str">
        <f>IF(OR(A325="",ISBLANK(Qualifikation!Q335)),"",IF(Qualifikation!Z335=TRUE,INDEX(codetform,MATCH(Qualifikation!Q335,libtform,0)),Qualifikation!Q335))</f>
        <v/>
      </c>
      <c r="K325" s="26" t="str">
        <f t="shared" si="5"/>
        <v/>
      </c>
      <c r="L325" s="112" t="str">
        <f>IF(OR(A325="",ISBLANK(Qualifikation!R335)),"",Qualifikation!R335)</f>
        <v/>
      </c>
      <c r="M325" s="56" t="str">
        <f>IF(OR(A325="",ISBLANK(Qualifikation!S335)),"",Qualifikation!S335)</f>
        <v/>
      </c>
      <c r="N325" s="56" t="str">
        <f>IF(OR(A325="",ISBLANK(Qualifikation!T335)),"",IF(Qualifikation!AC335=TRUE,INDEX(coderesult,MATCH(Qualifikation!T335,libresult,0)),Qualifikation!T335))</f>
        <v/>
      </c>
      <c r="O325" s="56" t="str">
        <f>IF(OR(A325="",ISBLANK(Qualifikation!U335),Qualifikation!U335="-"),"",IF(ISNA(MATCH(Qualifikation!U335,libtwolang,0)),Qualifikation!U335,IF(Qualifikation!AC335=TRUE,INDEX(codetwolang,MATCH(Qualifikation!U335,libtwolang,0)),Qualifikation!U335)))</f>
        <v/>
      </c>
      <c r="P325" s="56" t="str">
        <f>IF(OR(A325="",ISBLANK(Qualifikation!V335)),"",Qualifikation!V335)</f>
        <v/>
      </c>
    </row>
    <row r="326" spans="1:16" x14ac:dyDescent="0.2">
      <c r="A326" s="26" t="str">
        <f>IF(Qualifikation!$A336&lt;&gt;"",IF(Qualifikation!C336&lt;&gt;"",IF(Qualifikation!C336="LOC.ID",CONCATENATE("LOC.",Qualifikation!AG$12),Qualifikation!C336),""),"")</f>
        <v/>
      </c>
      <c r="B326" s="57" t="str">
        <f>IF(A326&lt;&gt;"",Qualifikation!J336,"")</f>
        <v/>
      </c>
      <c r="C326" s="26" t="str">
        <f>IF(A326&lt;&gt;"",IF(Qualifikation!E336=TRUE,INDEX(codesex,MATCH(Qualifikation!D336,libsex,0)),Qualifikation!D336),"")</f>
        <v/>
      </c>
      <c r="D326" s="112" t="str">
        <f>IF(OR(A326="",ISBLANK(Qualifikation!F336)),"",Qualifikation!F336)</f>
        <v/>
      </c>
      <c r="E326" s="26" t="str">
        <f>IF(A326&lt;&gt;"",IF(Qualifikation!I336=TRUE,IF(INDEX(codegem,MATCH(Qualifikation!H336,libgem,0))&lt;8000,INDEX(codegem,MATCH(Qualifikation!H336,libgem,0)),""),Qualifikation!H336),"")</f>
        <v/>
      </c>
      <c r="F326" s="26" t="str">
        <f>IF(A326&lt;&gt;"",IF(Qualifikation!I336=TRUE,INDEX(codegemhist,MATCH(Qualifikation!H336,libgem,0)),""),"")</f>
        <v/>
      </c>
      <c r="G326" s="26" t="str">
        <f>IF(A326&lt;&gt;"",IF(Qualifikation!I336=TRUE,IF(INDEX(codegem,MATCH(Qualifikation!H336,libgem,0))&gt;=8000,INDEX(codegem,MATCH(Qualifikation!H336,libgem,0)),""),Qualifikation!H336),"")</f>
        <v/>
      </c>
      <c r="H326" s="26" t="str">
        <f>IF(A326&lt;&gt;"",IF(Qualifikation!Y336=TRUE,INDEX(libcatidinst,MATCH(Qualifikation!P336,libinst,0)),""),"")</f>
        <v/>
      </c>
      <c r="I326" s="26" t="str">
        <f>IF(OR(A326="",ISBLANK(Qualifikation!P336)),"",IF(Qualifikation!Y336=TRUE,INDEX(codeinst,MATCH(Qualifikation!P336,libinst,0)),Qualifikation!P336))</f>
        <v/>
      </c>
      <c r="J326" s="26" t="str">
        <f>IF(OR(A326="",ISBLANK(Qualifikation!Q336)),"",IF(Qualifikation!Z336=TRUE,INDEX(codetform,MATCH(Qualifikation!Q336,libtform,0)),Qualifikation!Q336))</f>
        <v/>
      </c>
      <c r="K326" s="26" t="str">
        <f t="shared" si="5"/>
        <v/>
      </c>
      <c r="L326" s="112" t="str">
        <f>IF(OR(A326="",ISBLANK(Qualifikation!R336)),"",Qualifikation!R336)</f>
        <v/>
      </c>
      <c r="M326" s="56" t="str">
        <f>IF(OR(A326="",ISBLANK(Qualifikation!S336)),"",Qualifikation!S336)</f>
        <v/>
      </c>
      <c r="N326" s="56" t="str">
        <f>IF(OR(A326="",ISBLANK(Qualifikation!T336)),"",IF(Qualifikation!AC336=TRUE,INDEX(coderesult,MATCH(Qualifikation!T336,libresult,0)),Qualifikation!T336))</f>
        <v/>
      </c>
      <c r="O326" s="56" t="str">
        <f>IF(OR(A326="",ISBLANK(Qualifikation!U336),Qualifikation!U336="-"),"",IF(ISNA(MATCH(Qualifikation!U336,libtwolang,0)),Qualifikation!U336,IF(Qualifikation!AC336=TRUE,INDEX(codetwolang,MATCH(Qualifikation!U336,libtwolang,0)),Qualifikation!U336)))</f>
        <v/>
      </c>
      <c r="P326" s="56" t="str">
        <f>IF(OR(A326="",ISBLANK(Qualifikation!V336)),"",Qualifikation!V336)</f>
        <v/>
      </c>
    </row>
    <row r="327" spans="1:16" x14ac:dyDescent="0.2">
      <c r="A327" s="26" t="str">
        <f>IF(Qualifikation!$A337&lt;&gt;"",IF(Qualifikation!C337&lt;&gt;"",IF(Qualifikation!C337="LOC.ID",CONCATENATE("LOC.",Qualifikation!AG$12),Qualifikation!C337),""),"")</f>
        <v/>
      </c>
      <c r="B327" s="57" t="str">
        <f>IF(A327&lt;&gt;"",Qualifikation!J337,"")</f>
        <v/>
      </c>
      <c r="C327" s="26" t="str">
        <f>IF(A327&lt;&gt;"",IF(Qualifikation!E337=TRUE,INDEX(codesex,MATCH(Qualifikation!D337,libsex,0)),Qualifikation!D337),"")</f>
        <v/>
      </c>
      <c r="D327" s="112" t="str">
        <f>IF(OR(A327="",ISBLANK(Qualifikation!F337)),"",Qualifikation!F337)</f>
        <v/>
      </c>
      <c r="E327" s="26" t="str">
        <f>IF(A327&lt;&gt;"",IF(Qualifikation!I337=TRUE,IF(INDEX(codegem,MATCH(Qualifikation!H337,libgem,0))&lt;8000,INDEX(codegem,MATCH(Qualifikation!H337,libgem,0)),""),Qualifikation!H337),"")</f>
        <v/>
      </c>
      <c r="F327" s="26" t="str">
        <f>IF(A327&lt;&gt;"",IF(Qualifikation!I337=TRUE,INDEX(codegemhist,MATCH(Qualifikation!H337,libgem,0)),""),"")</f>
        <v/>
      </c>
      <c r="G327" s="26" t="str">
        <f>IF(A327&lt;&gt;"",IF(Qualifikation!I337=TRUE,IF(INDEX(codegem,MATCH(Qualifikation!H337,libgem,0))&gt;=8000,INDEX(codegem,MATCH(Qualifikation!H337,libgem,0)),""),Qualifikation!H337),"")</f>
        <v/>
      </c>
      <c r="H327" s="26" t="str">
        <f>IF(A327&lt;&gt;"",IF(Qualifikation!Y337=TRUE,INDEX(libcatidinst,MATCH(Qualifikation!P337,libinst,0)),""),"")</f>
        <v/>
      </c>
      <c r="I327" s="26" t="str">
        <f>IF(OR(A327="",ISBLANK(Qualifikation!P337)),"",IF(Qualifikation!Y337=TRUE,INDEX(codeinst,MATCH(Qualifikation!P337,libinst,0)),Qualifikation!P337))</f>
        <v/>
      </c>
      <c r="J327" s="26" t="str">
        <f>IF(OR(A327="",ISBLANK(Qualifikation!Q337)),"",IF(Qualifikation!Z337=TRUE,INDEX(codetform,MATCH(Qualifikation!Q337,libtform,0)),Qualifikation!Q337))</f>
        <v/>
      </c>
      <c r="K327" s="26" t="str">
        <f t="shared" si="5"/>
        <v/>
      </c>
      <c r="L327" s="112" t="str">
        <f>IF(OR(A327="",ISBLANK(Qualifikation!R337)),"",Qualifikation!R337)</f>
        <v/>
      </c>
      <c r="M327" s="56" t="str">
        <f>IF(OR(A327="",ISBLANK(Qualifikation!S337)),"",Qualifikation!S337)</f>
        <v/>
      </c>
      <c r="N327" s="56" t="str">
        <f>IF(OR(A327="",ISBLANK(Qualifikation!T337)),"",IF(Qualifikation!AC337=TRUE,INDEX(coderesult,MATCH(Qualifikation!T337,libresult,0)),Qualifikation!T337))</f>
        <v/>
      </c>
      <c r="O327" s="56" t="str">
        <f>IF(OR(A327="",ISBLANK(Qualifikation!U337),Qualifikation!U337="-"),"",IF(ISNA(MATCH(Qualifikation!U337,libtwolang,0)),Qualifikation!U337,IF(Qualifikation!AC337=TRUE,INDEX(codetwolang,MATCH(Qualifikation!U337,libtwolang,0)),Qualifikation!U337)))</f>
        <v/>
      </c>
      <c r="P327" s="56" t="str">
        <f>IF(OR(A327="",ISBLANK(Qualifikation!V337)),"",Qualifikation!V337)</f>
        <v/>
      </c>
    </row>
    <row r="328" spans="1:16" x14ac:dyDescent="0.2">
      <c r="A328" s="26" t="str">
        <f>IF(Qualifikation!$A338&lt;&gt;"",IF(Qualifikation!C338&lt;&gt;"",IF(Qualifikation!C338="LOC.ID",CONCATENATE("LOC.",Qualifikation!AG$12),Qualifikation!C338),""),"")</f>
        <v/>
      </c>
      <c r="B328" s="57" t="str">
        <f>IF(A328&lt;&gt;"",Qualifikation!J338,"")</f>
        <v/>
      </c>
      <c r="C328" s="26" t="str">
        <f>IF(A328&lt;&gt;"",IF(Qualifikation!E338=TRUE,INDEX(codesex,MATCH(Qualifikation!D338,libsex,0)),Qualifikation!D338),"")</f>
        <v/>
      </c>
      <c r="D328" s="112" t="str">
        <f>IF(OR(A328="",ISBLANK(Qualifikation!F338)),"",Qualifikation!F338)</f>
        <v/>
      </c>
      <c r="E328" s="26" t="str">
        <f>IF(A328&lt;&gt;"",IF(Qualifikation!I338=TRUE,IF(INDEX(codegem,MATCH(Qualifikation!H338,libgem,0))&lt;8000,INDEX(codegem,MATCH(Qualifikation!H338,libgem,0)),""),Qualifikation!H338),"")</f>
        <v/>
      </c>
      <c r="F328" s="26" t="str">
        <f>IF(A328&lt;&gt;"",IF(Qualifikation!I338=TRUE,INDEX(codegemhist,MATCH(Qualifikation!H338,libgem,0)),""),"")</f>
        <v/>
      </c>
      <c r="G328" s="26" t="str">
        <f>IF(A328&lt;&gt;"",IF(Qualifikation!I338=TRUE,IF(INDEX(codegem,MATCH(Qualifikation!H338,libgem,0))&gt;=8000,INDEX(codegem,MATCH(Qualifikation!H338,libgem,0)),""),Qualifikation!H338),"")</f>
        <v/>
      </c>
      <c r="H328" s="26" t="str">
        <f>IF(A328&lt;&gt;"",IF(Qualifikation!Y338=TRUE,INDEX(libcatidinst,MATCH(Qualifikation!P338,libinst,0)),""),"")</f>
        <v/>
      </c>
      <c r="I328" s="26" t="str">
        <f>IF(OR(A328="",ISBLANK(Qualifikation!P338)),"",IF(Qualifikation!Y338=TRUE,INDEX(codeinst,MATCH(Qualifikation!P338,libinst,0)),Qualifikation!P338))</f>
        <v/>
      </c>
      <c r="J328" s="26" t="str">
        <f>IF(OR(A328="",ISBLANK(Qualifikation!Q338)),"",IF(Qualifikation!Z338=TRUE,INDEX(codetform,MATCH(Qualifikation!Q338,libtform,0)),Qualifikation!Q338))</f>
        <v/>
      </c>
      <c r="K328" s="26" t="str">
        <f t="shared" si="5"/>
        <v/>
      </c>
      <c r="L328" s="112" t="str">
        <f>IF(OR(A328="",ISBLANK(Qualifikation!R338)),"",Qualifikation!R338)</f>
        <v/>
      </c>
      <c r="M328" s="56" t="str">
        <f>IF(OR(A328="",ISBLANK(Qualifikation!S338)),"",Qualifikation!S338)</f>
        <v/>
      </c>
      <c r="N328" s="56" t="str">
        <f>IF(OR(A328="",ISBLANK(Qualifikation!T338)),"",IF(Qualifikation!AC338=TRUE,INDEX(coderesult,MATCH(Qualifikation!T338,libresult,0)),Qualifikation!T338))</f>
        <v/>
      </c>
      <c r="O328" s="56" t="str">
        <f>IF(OR(A328="",ISBLANK(Qualifikation!U338),Qualifikation!U338="-"),"",IF(ISNA(MATCH(Qualifikation!U338,libtwolang,0)),Qualifikation!U338,IF(Qualifikation!AC338=TRUE,INDEX(codetwolang,MATCH(Qualifikation!U338,libtwolang,0)),Qualifikation!U338)))</f>
        <v/>
      </c>
      <c r="P328" s="56" t="str">
        <f>IF(OR(A328="",ISBLANK(Qualifikation!V338)),"",Qualifikation!V338)</f>
        <v/>
      </c>
    </row>
    <row r="329" spans="1:16" x14ac:dyDescent="0.2">
      <c r="A329" s="26" t="str">
        <f>IF(Qualifikation!$A339&lt;&gt;"",IF(Qualifikation!C339&lt;&gt;"",IF(Qualifikation!C339="LOC.ID",CONCATENATE("LOC.",Qualifikation!AG$12),Qualifikation!C339),""),"")</f>
        <v/>
      </c>
      <c r="B329" s="57" t="str">
        <f>IF(A329&lt;&gt;"",Qualifikation!J339,"")</f>
        <v/>
      </c>
      <c r="C329" s="26" t="str">
        <f>IF(A329&lt;&gt;"",IF(Qualifikation!E339=TRUE,INDEX(codesex,MATCH(Qualifikation!D339,libsex,0)),Qualifikation!D339),"")</f>
        <v/>
      </c>
      <c r="D329" s="112" t="str">
        <f>IF(OR(A329="",ISBLANK(Qualifikation!F339)),"",Qualifikation!F339)</f>
        <v/>
      </c>
      <c r="E329" s="26" t="str">
        <f>IF(A329&lt;&gt;"",IF(Qualifikation!I339=TRUE,IF(INDEX(codegem,MATCH(Qualifikation!H339,libgem,0))&lt;8000,INDEX(codegem,MATCH(Qualifikation!H339,libgem,0)),""),Qualifikation!H339),"")</f>
        <v/>
      </c>
      <c r="F329" s="26" t="str">
        <f>IF(A329&lt;&gt;"",IF(Qualifikation!I339=TRUE,INDEX(codegemhist,MATCH(Qualifikation!H339,libgem,0)),""),"")</f>
        <v/>
      </c>
      <c r="G329" s="26" t="str">
        <f>IF(A329&lt;&gt;"",IF(Qualifikation!I339=TRUE,IF(INDEX(codegem,MATCH(Qualifikation!H339,libgem,0))&gt;=8000,INDEX(codegem,MATCH(Qualifikation!H339,libgem,0)),""),Qualifikation!H339),"")</f>
        <v/>
      </c>
      <c r="H329" s="26" t="str">
        <f>IF(A329&lt;&gt;"",IF(Qualifikation!Y339=TRUE,INDEX(libcatidinst,MATCH(Qualifikation!P339,libinst,0)),""),"")</f>
        <v/>
      </c>
      <c r="I329" s="26" t="str">
        <f>IF(OR(A329="",ISBLANK(Qualifikation!P339)),"",IF(Qualifikation!Y339=TRUE,INDEX(codeinst,MATCH(Qualifikation!P339,libinst,0)),Qualifikation!P339))</f>
        <v/>
      </c>
      <c r="J329" s="26" t="str">
        <f>IF(OR(A329="",ISBLANK(Qualifikation!Q339)),"",IF(Qualifikation!Z339=TRUE,INDEX(codetform,MATCH(Qualifikation!Q339,libtform,0)),Qualifikation!Q339))</f>
        <v/>
      </c>
      <c r="K329" s="26" t="str">
        <f t="shared" si="5"/>
        <v/>
      </c>
      <c r="L329" s="112" t="str">
        <f>IF(OR(A329="",ISBLANK(Qualifikation!R339)),"",Qualifikation!R339)</f>
        <v/>
      </c>
      <c r="M329" s="56" t="str">
        <f>IF(OR(A329="",ISBLANK(Qualifikation!S339)),"",Qualifikation!S339)</f>
        <v/>
      </c>
      <c r="N329" s="56" t="str">
        <f>IF(OR(A329="",ISBLANK(Qualifikation!T339)),"",IF(Qualifikation!AC339=TRUE,INDEX(coderesult,MATCH(Qualifikation!T339,libresult,0)),Qualifikation!T339))</f>
        <v/>
      </c>
      <c r="O329" s="56" t="str">
        <f>IF(OR(A329="",ISBLANK(Qualifikation!U339),Qualifikation!U339="-"),"",IF(ISNA(MATCH(Qualifikation!U339,libtwolang,0)),Qualifikation!U339,IF(Qualifikation!AC339=TRUE,INDEX(codetwolang,MATCH(Qualifikation!U339,libtwolang,0)),Qualifikation!U339)))</f>
        <v/>
      </c>
      <c r="P329" s="56" t="str">
        <f>IF(OR(A329="",ISBLANK(Qualifikation!V339)),"",Qualifikation!V339)</f>
        <v/>
      </c>
    </row>
    <row r="330" spans="1:16" x14ac:dyDescent="0.2">
      <c r="A330" s="26" t="str">
        <f>IF(Qualifikation!$A340&lt;&gt;"",IF(Qualifikation!C340&lt;&gt;"",IF(Qualifikation!C340="LOC.ID",CONCATENATE("LOC.",Qualifikation!AG$12),Qualifikation!C340),""),"")</f>
        <v/>
      </c>
      <c r="B330" s="57" t="str">
        <f>IF(A330&lt;&gt;"",Qualifikation!J340,"")</f>
        <v/>
      </c>
      <c r="C330" s="26" t="str">
        <f>IF(A330&lt;&gt;"",IF(Qualifikation!E340=TRUE,INDEX(codesex,MATCH(Qualifikation!D340,libsex,0)),Qualifikation!D340),"")</f>
        <v/>
      </c>
      <c r="D330" s="112" t="str">
        <f>IF(OR(A330="",ISBLANK(Qualifikation!F340)),"",Qualifikation!F340)</f>
        <v/>
      </c>
      <c r="E330" s="26" t="str">
        <f>IF(A330&lt;&gt;"",IF(Qualifikation!I340=TRUE,IF(INDEX(codegem,MATCH(Qualifikation!H340,libgem,0))&lt;8000,INDEX(codegem,MATCH(Qualifikation!H340,libgem,0)),""),Qualifikation!H340),"")</f>
        <v/>
      </c>
      <c r="F330" s="26" t="str">
        <f>IF(A330&lt;&gt;"",IF(Qualifikation!I340=TRUE,INDEX(codegemhist,MATCH(Qualifikation!H340,libgem,0)),""),"")</f>
        <v/>
      </c>
      <c r="G330" s="26" t="str">
        <f>IF(A330&lt;&gt;"",IF(Qualifikation!I340=TRUE,IF(INDEX(codegem,MATCH(Qualifikation!H340,libgem,0))&gt;=8000,INDEX(codegem,MATCH(Qualifikation!H340,libgem,0)),""),Qualifikation!H340),"")</f>
        <v/>
      </c>
      <c r="H330" s="26" t="str">
        <f>IF(A330&lt;&gt;"",IF(Qualifikation!Y340=TRUE,INDEX(libcatidinst,MATCH(Qualifikation!P340,libinst,0)),""),"")</f>
        <v/>
      </c>
      <c r="I330" s="26" t="str">
        <f>IF(OR(A330="",ISBLANK(Qualifikation!P340)),"",IF(Qualifikation!Y340=TRUE,INDEX(codeinst,MATCH(Qualifikation!P340,libinst,0)),Qualifikation!P340))</f>
        <v/>
      </c>
      <c r="J330" s="26" t="str">
        <f>IF(OR(A330="",ISBLANK(Qualifikation!Q340)),"",IF(Qualifikation!Z340=TRUE,INDEX(codetform,MATCH(Qualifikation!Q340,libtform,0)),Qualifikation!Q340))</f>
        <v/>
      </c>
      <c r="K330" s="26" t="str">
        <f t="shared" si="5"/>
        <v/>
      </c>
      <c r="L330" s="112" t="str">
        <f>IF(OR(A330="",ISBLANK(Qualifikation!R340)),"",Qualifikation!R340)</f>
        <v/>
      </c>
      <c r="M330" s="56" t="str">
        <f>IF(OR(A330="",ISBLANK(Qualifikation!S340)),"",Qualifikation!S340)</f>
        <v/>
      </c>
      <c r="N330" s="56" t="str">
        <f>IF(OR(A330="",ISBLANK(Qualifikation!T340)),"",IF(Qualifikation!AC340=TRUE,INDEX(coderesult,MATCH(Qualifikation!T340,libresult,0)),Qualifikation!T340))</f>
        <v/>
      </c>
      <c r="O330" s="56" t="str">
        <f>IF(OR(A330="",ISBLANK(Qualifikation!U340),Qualifikation!U340="-"),"",IF(ISNA(MATCH(Qualifikation!U340,libtwolang,0)),Qualifikation!U340,IF(Qualifikation!AC340=TRUE,INDEX(codetwolang,MATCH(Qualifikation!U340,libtwolang,0)),Qualifikation!U340)))</f>
        <v/>
      </c>
      <c r="P330" s="56" t="str">
        <f>IF(OR(A330="",ISBLANK(Qualifikation!V340)),"",Qualifikation!V340)</f>
        <v/>
      </c>
    </row>
    <row r="331" spans="1:16" x14ac:dyDescent="0.2">
      <c r="A331" s="26" t="str">
        <f>IF(Qualifikation!$A341&lt;&gt;"",IF(Qualifikation!C341&lt;&gt;"",IF(Qualifikation!C341="LOC.ID",CONCATENATE("LOC.",Qualifikation!AG$12),Qualifikation!C341),""),"")</f>
        <v/>
      </c>
      <c r="B331" s="57" t="str">
        <f>IF(A331&lt;&gt;"",Qualifikation!J341,"")</f>
        <v/>
      </c>
      <c r="C331" s="26" t="str">
        <f>IF(A331&lt;&gt;"",IF(Qualifikation!E341=TRUE,INDEX(codesex,MATCH(Qualifikation!D341,libsex,0)),Qualifikation!D341),"")</f>
        <v/>
      </c>
      <c r="D331" s="112" t="str">
        <f>IF(OR(A331="",ISBLANK(Qualifikation!F341)),"",Qualifikation!F341)</f>
        <v/>
      </c>
      <c r="E331" s="26" t="str">
        <f>IF(A331&lt;&gt;"",IF(Qualifikation!I341=TRUE,IF(INDEX(codegem,MATCH(Qualifikation!H341,libgem,0))&lt;8000,INDEX(codegem,MATCH(Qualifikation!H341,libgem,0)),""),Qualifikation!H341),"")</f>
        <v/>
      </c>
      <c r="F331" s="26" t="str">
        <f>IF(A331&lt;&gt;"",IF(Qualifikation!I341=TRUE,INDEX(codegemhist,MATCH(Qualifikation!H341,libgem,0)),""),"")</f>
        <v/>
      </c>
      <c r="G331" s="26" t="str">
        <f>IF(A331&lt;&gt;"",IF(Qualifikation!I341=TRUE,IF(INDEX(codegem,MATCH(Qualifikation!H341,libgem,0))&gt;=8000,INDEX(codegem,MATCH(Qualifikation!H341,libgem,0)),""),Qualifikation!H341),"")</f>
        <v/>
      </c>
      <c r="H331" s="26" t="str">
        <f>IF(A331&lt;&gt;"",IF(Qualifikation!Y341=TRUE,INDEX(libcatidinst,MATCH(Qualifikation!P341,libinst,0)),""),"")</f>
        <v/>
      </c>
      <c r="I331" s="26" t="str">
        <f>IF(OR(A331="",ISBLANK(Qualifikation!P341)),"",IF(Qualifikation!Y341=TRUE,INDEX(codeinst,MATCH(Qualifikation!P341,libinst,0)),Qualifikation!P341))</f>
        <v/>
      </c>
      <c r="J331" s="26" t="str">
        <f>IF(OR(A331="",ISBLANK(Qualifikation!Q341)),"",IF(Qualifikation!Z341=TRUE,INDEX(codetform,MATCH(Qualifikation!Q341,libtform,0)),Qualifikation!Q341))</f>
        <v/>
      </c>
      <c r="K331" s="26" t="str">
        <f t="shared" si="5"/>
        <v/>
      </c>
      <c r="L331" s="112" t="str">
        <f>IF(OR(A331="",ISBLANK(Qualifikation!R341)),"",Qualifikation!R341)</f>
        <v/>
      </c>
      <c r="M331" s="56" t="str">
        <f>IF(OR(A331="",ISBLANK(Qualifikation!S341)),"",Qualifikation!S341)</f>
        <v/>
      </c>
      <c r="N331" s="56" t="str">
        <f>IF(OR(A331="",ISBLANK(Qualifikation!T341)),"",IF(Qualifikation!AC341=TRUE,INDEX(coderesult,MATCH(Qualifikation!T341,libresult,0)),Qualifikation!T341))</f>
        <v/>
      </c>
      <c r="O331" s="56" t="str">
        <f>IF(OR(A331="",ISBLANK(Qualifikation!U341),Qualifikation!U341="-"),"",IF(ISNA(MATCH(Qualifikation!U341,libtwolang,0)),Qualifikation!U341,IF(Qualifikation!AC341=TRUE,INDEX(codetwolang,MATCH(Qualifikation!U341,libtwolang,0)),Qualifikation!U341)))</f>
        <v/>
      </c>
      <c r="P331" s="56" t="str">
        <f>IF(OR(A331="",ISBLANK(Qualifikation!V341)),"",Qualifikation!V341)</f>
        <v/>
      </c>
    </row>
    <row r="332" spans="1:16" x14ac:dyDescent="0.2">
      <c r="A332" s="26" t="str">
        <f>IF(Qualifikation!$A342&lt;&gt;"",IF(Qualifikation!C342&lt;&gt;"",IF(Qualifikation!C342="LOC.ID",CONCATENATE("LOC.",Qualifikation!AG$12),Qualifikation!C342),""),"")</f>
        <v/>
      </c>
      <c r="B332" s="57" t="str">
        <f>IF(A332&lt;&gt;"",Qualifikation!J342,"")</f>
        <v/>
      </c>
      <c r="C332" s="26" t="str">
        <f>IF(A332&lt;&gt;"",IF(Qualifikation!E342=TRUE,INDEX(codesex,MATCH(Qualifikation!D342,libsex,0)),Qualifikation!D342),"")</f>
        <v/>
      </c>
      <c r="D332" s="112" t="str">
        <f>IF(OR(A332="",ISBLANK(Qualifikation!F342)),"",Qualifikation!F342)</f>
        <v/>
      </c>
      <c r="E332" s="26" t="str">
        <f>IF(A332&lt;&gt;"",IF(Qualifikation!I342=TRUE,IF(INDEX(codegem,MATCH(Qualifikation!H342,libgem,0))&lt;8000,INDEX(codegem,MATCH(Qualifikation!H342,libgem,0)),""),Qualifikation!H342),"")</f>
        <v/>
      </c>
      <c r="F332" s="26" t="str">
        <f>IF(A332&lt;&gt;"",IF(Qualifikation!I342=TRUE,INDEX(codegemhist,MATCH(Qualifikation!H342,libgem,0)),""),"")</f>
        <v/>
      </c>
      <c r="G332" s="26" t="str">
        <f>IF(A332&lt;&gt;"",IF(Qualifikation!I342=TRUE,IF(INDEX(codegem,MATCH(Qualifikation!H342,libgem,0))&gt;=8000,INDEX(codegem,MATCH(Qualifikation!H342,libgem,0)),""),Qualifikation!H342),"")</f>
        <v/>
      </c>
      <c r="H332" s="26" t="str">
        <f>IF(A332&lt;&gt;"",IF(Qualifikation!Y342=TRUE,INDEX(libcatidinst,MATCH(Qualifikation!P342,libinst,0)),""),"")</f>
        <v/>
      </c>
      <c r="I332" s="26" t="str">
        <f>IF(OR(A332="",ISBLANK(Qualifikation!P342)),"",IF(Qualifikation!Y342=TRUE,INDEX(codeinst,MATCH(Qualifikation!P342,libinst,0)),Qualifikation!P342))</f>
        <v/>
      </c>
      <c r="J332" s="26" t="str">
        <f>IF(OR(A332="",ISBLANK(Qualifikation!Q342)),"",IF(Qualifikation!Z342=TRUE,INDEX(codetform,MATCH(Qualifikation!Q342,libtform,0)),Qualifikation!Q342))</f>
        <v/>
      </c>
      <c r="K332" s="26" t="str">
        <f t="shared" si="5"/>
        <v/>
      </c>
      <c r="L332" s="112" t="str">
        <f>IF(OR(A332="",ISBLANK(Qualifikation!R342)),"",Qualifikation!R342)</f>
        <v/>
      </c>
      <c r="M332" s="56" t="str">
        <f>IF(OR(A332="",ISBLANK(Qualifikation!S342)),"",Qualifikation!S342)</f>
        <v/>
      </c>
      <c r="N332" s="56" t="str">
        <f>IF(OR(A332="",ISBLANK(Qualifikation!T342)),"",IF(Qualifikation!AC342=TRUE,INDEX(coderesult,MATCH(Qualifikation!T342,libresult,0)),Qualifikation!T342))</f>
        <v/>
      </c>
      <c r="O332" s="56" t="str">
        <f>IF(OR(A332="",ISBLANK(Qualifikation!U342),Qualifikation!U342="-"),"",IF(ISNA(MATCH(Qualifikation!U342,libtwolang,0)),Qualifikation!U342,IF(Qualifikation!AC342=TRUE,INDEX(codetwolang,MATCH(Qualifikation!U342,libtwolang,0)),Qualifikation!U342)))</f>
        <v/>
      </c>
      <c r="P332" s="56" t="str">
        <f>IF(OR(A332="",ISBLANK(Qualifikation!V342)),"",Qualifikation!V342)</f>
        <v/>
      </c>
    </row>
    <row r="333" spans="1:16" x14ac:dyDescent="0.2">
      <c r="A333" s="26" t="str">
        <f>IF(Qualifikation!$A343&lt;&gt;"",IF(Qualifikation!C343&lt;&gt;"",IF(Qualifikation!C343="LOC.ID",CONCATENATE("LOC.",Qualifikation!AG$12),Qualifikation!C343),""),"")</f>
        <v/>
      </c>
      <c r="B333" s="57" t="str">
        <f>IF(A333&lt;&gt;"",Qualifikation!J343,"")</f>
        <v/>
      </c>
      <c r="C333" s="26" t="str">
        <f>IF(A333&lt;&gt;"",IF(Qualifikation!E343=TRUE,INDEX(codesex,MATCH(Qualifikation!D343,libsex,0)),Qualifikation!D343),"")</f>
        <v/>
      </c>
      <c r="D333" s="112" t="str">
        <f>IF(OR(A333="",ISBLANK(Qualifikation!F343)),"",Qualifikation!F343)</f>
        <v/>
      </c>
      <c r="E333" s="26" t="str">
        <f>IF(A333&lt;&gt;"",IF(Qualifikation!I343=TRUE,IF(INDEX(codegem,MATCH(Qualifikation!H343,libgem,0))&lt;8000,INDEX(codegem,MATCH(Qualifikation!H343,libgem,0)),""),Qualifikation!H343),"")</f>
        <v/>
      </c>
      <c r="F333" s="26" t="str">
        <f>IF(A333&lt;&gt;"",IF(Qualifikation!I343=TRUE,INDEX(codegemhist,MATCH(Qualifikation!H343,libgem,0)),""),"")</f>
        <v/>
      </c>
      <c r="G333" s="26" t="str">
        <f>IF(A333&lt;&gt;"",IF(Qualifikation!I343=TRUE,IF(INDEX(codegem,MATCH(Qualifikation!H343,libgem,0))&gt;=8000,INDEX(codegem,MATCH(Qualifikation!H343,libgem,0)),""),Qualifikation!H343),"")</f>
        <v/>
      </c>
      <c r="H333" s="26" t="str">
        <f>IF(A333&lt;&gt;"",IF(Qualifikation!Y343=TRUE,INDEX(libcatidinst,MATCH(Qualifikation!P343,libinst,0)),""),"")</f>
        <v/>
      </c>
      <c r="I333" s="26" t="str">
        <f>IF(OR(A333="",ISBLANK(Qualifikation!P343)),"",IF(Qualifikation!Y343=TRUE,INDEX(codeinst,MATCH(Qualifikation!P343,libinst,0)),Qualifikation!P343))</f>
        <v/>
      </c>
      <c r="J333" s="26" t="str">
        <f>IF(OR(A333="",ISBLANK(Qualifikation!Q343)),"",IF(Qualifikation!Z343=TRUE,INDEX(codetform,MATCH(Qualifikation!Q343,libtform,0)),Qualifikation!Q343))</f>
        <v/>
      </c>
      <c r="K333" s="26" t="str">
        <f t="shared" si="5"/>
        <v/>
      </c>
      <c r="L333" s="112" t="str">
        <f>IF(OR(A333="",ISBLANK(Qualifikation!R343)),"",Qualifikation!R343)</f>
        <v/>
      </c>
      <c r="M333" s="56" t="str">
        <f>IF(OR(A333="",ISBLANK(Qualifikation!S343)),"",Qualifikation!S343)</f>
        <v/>
      </c>
      <c r="N333" s="56" t="str">
        <f>IF(OR(A333="",ISBLANK(Qualifikation!T343)),"",IF(Qualifikation!AC343=TRUE,INDEX(coderesult,MATCH(Qualifikation!T343,libresult,0)),Qualifikation!T343))</f>
        <v/>
      </c>
      <c r="O333" s="56" t="str">
        <f>IF(OR(A333="",ISBLANK(Qualifikation!U343),Qualifikation!U343="-"),"",IF(ISNA(MATCH(Qualifikation!U343,libtwolang,0)),Qualifikation!U343,IF(Qualifikation!AC343=TRUE,INDEX(codetwolang,MATCH(Qualifikation!U343,libtwolang,0)),Qualifikation!U343)))</f>
        <v/>
      </c>
      <c r="P333" s="56" t="str">
        <f>IF(OR(A333="",ISBLANK(Qualifikation!V343)),"",Qualifikation!V343)</f>
        <v/>
      </c>
    </row>
    <row r="334" spans="1:16" x14ac:dyDescent="0.2">
      <c r="A334" s="26" t="str">
        <f>IF(Qualifikation!$A344&lt;&gt;"",IF(Qualifikation!C344&lt;&gt;"",IF(Qualifikation!C344="LOC.ID",CONCATENATE("LOC.",Qualifikation!AG$12),Qualifikation!C344),""),"")</f>
        <v/>
      </c>
      <c r="B334" s="57" t="str">
        <f>IF(A334&lt;&gt;"",Qualifikation!J344,"")</f>
        <v/>
      </c>
      <c r="C334" s="26" t="str">
        <f>IF(A334&lt;&gt;"",IF(Qualifikation!E344=TRUE,INDEX(codesex,MATCH(Qualifikation!D344,libsex,0)),Qualifikation!D344),"")</f>
        <v/>
      </c>
      <c r="D334" s="112" t="str">
        <f>IF(OR(A334="",ISBLANK(Qualifikation!F344)),"",Qualifikation!F344)</f>
        <v/>
      </c>
      <c r="E334" s="26" t="str">
        <f>IF(A334&lt;&gt;"",IF(Qualifikation!I344=TRUE,IF(INDEX(codegem,MATCH(Qualifikation!H344,libgem,0))&lt;8000,INDEX(codegem,MATCH(Qualifikation!H344,libgem,0)),""),Qualifikation!H344),"")</f>
        <v/>
      </c>
      <c r="F334" s="26" t="str">
        <f>IF(A334&lt;&gt;"",IF(Qualifikation!I344=TRUE,INDEX(codegemhist,MATCH(Qualifikation!H344,libgem,0)),""),"")</f>
        <v/>
      </c>
      <c r="G334" s="26" t="str">
        <f>IF(A334&lt;&gt;"",IF(Qualifikation!I344=TRUE,IF(INDEX(codegem,MATCH(Qualifikation!H344,libgem,0))&gt;=8000,INDEX(codegem,MATCH(Qualifikation!H344,libgem,0)),""),Qualifikation!H344),"")</f>
        <v/>
      </c>
      <c r="H334" s="26" t="str">
        <f>IF(A334&lt;&gt;"",IF(Qualifikation!Y344=TRUE,INDEX(libcatidinst,MATCH(Qualifikation!P344,libinst,0)),""),"")</f>
        <v/>
      </c>
      <c r="I334" s="26" t="str">
        <f>IF(OR(A334="",ISBLANK(Qualifikation!P344)),"",IF(Qualifikation!Y344=TRUE,INDEX(codeinst,MATCH(Qualifikation!P344,libinst,0)),Qualifikation!P344))</f>
        <v/>
      </c>
      <c r="J334" s="26" t="str">
        <f>IF(OR(A334="",ISBLANK(Qualifikation!Q344)),"",IF(Qualifikation!Z344=TRUE,INDEX(codetform,MATCH(Qualifikation!Q344,libtform,0)),Qualifikation!Q344))</f>
        <v/>
      </c>
      <c r="K334" s="26" t="str">
        <f t="shared" si="5"/>
        <v/>
      </c>
      <c r="L334" s="112" t="str">
        <f>IF(OR(A334="",ISBLANK(Qualifikation!R344)),"",Qualifikation!R344)</f>
        <v/>
      </c>
      <c r="M334" s="56" t="str">
        <f>IF(OR(A334="",ISBLANK(Qualifikation!S344)),"",Qualifikation!S344)</f>
        <v/>
      </c>
      <c r="N334" s="56" t="str">
        <f>IF(OR(A334="",ISBLANK(Qualifikation!T344)),"",IF(Qualifikation!AC344=TRUE,INDEX(coderesult,MATCH(Qualifikation!T344,libresult,0)),Qualifikation!T344))</f>
        <v/>
      </c>
      <c r="O334" s="56" t="str">
        <f>IF(OR(A334="",ISBLANK(Qualifikation!U344),Qualifikation!U344="-"),"",IF(ISNA(MATCH(Qualifikation!U344,libtwolang,0)),Qualifikation!U344,IF(Qualifikation!AC344=TRUE,INDEX(codetwolang,MATCH(Qualifikation!U344,libtwolang,0)),Qualifikation!U344)))</f>
        <v/>
      </c>
      <c r="P334" s="56" t="str">
        <f>IF(OR(A334="",ISBLANK(Qualifikation!V344)),"",Qualifikation!V344)</f>
        <v/>
      </c>
    </row>
    <row r="335" spans="1:16" x14ac:dyDescent="0.2">
      <c r="A335" s="26" t="str">
        <f>IF(Qualifikation!$A345&lt;&gt;"",IF(Qualifikation!C345&lt;&gt;"",IF(Qualifikation!C345="LOC.ID",CONCATENATE("LOC.",Qualifikation!AG$12),Qualifikation!C345),""),"")</f>
        <v/>
      </c>
      <c r="B335" s="57" t="str">
        <f>IF(A335&lt;&gt;"",Qualifikation!J345,"")</f>
        <v/>
      </c>
      <c r="C335" s="26" t="str">
        <f>IF(A335&lt;&gt;"",IF(Qualifikation!E345=TRUE,INDEX(codesex,MATCH(Qualifikation!D345,libsex,0)),Qualifikation!D345),"")</f>
        <v/>
      </c>
      <c r="D335" s="112" t="str">
        <f>IF(OR(A335="",ISBLANK(Qualifikation!F345)),"",Qualifikation!F345)</f>
        <v/>
      </c>
      <c r="E335" s="26" t="str">
        <f>IF(A335&lt;&gt;"",IF(Qualifikation!I345=TRUE,IF(INDEX(codegem,MATCH(Qualifikation!H345,libgem,0))&lt;8000,INDEX(codegem,MATCH(Qualifikation!H345,libgem,0)),""),Qualifikation!H345),"")</f>
        <v/>
      </c>
      <c r="F335" s="26" t="str">
        <f>IF(A335&lt;&gt;"",IF(Qualifikation!I345=TRUE,INDEX(codegemhist,MATCH(Qualifikation!H345,libgem,0)),""),"")</f>
        <v/>
      </c>
      <c r="G335" s="26" t="str">
        <f>IF(A335&lt;&gt;"",IF(Qualifikation!I345=TRUE,IF(INDEX(codegem,MATCH(Qualifikation!H345,libgem,0))&gt;=8000,INDEX(codegem,MATCH(Qualifikation!H345,libgem,0)),""),Qualifikation!H345),"")</f>
        <v/>
      </c>
      <c r="H335" s="26" t="str">
        <f>IF(A335&lt;&gt;"",IF(Qualifikation!Y345=TRUE,INDEX(libcatidinst,MATCH(Qualifikation!P345,libinst,0)),""),"")</f>
        <v/>
      </c>
      <c r="I335" s="26" t="str">
        <f>IF(OR(A335="",ISBLANK(Qualifikation!P345)),"",IF(Qualifikation!Y345=TRUE,INDEX(codeinst,MATCH(Qualifikation!P345,libinst,0)),Qualifikation!P345))</f>
        <v/>
      </c>
      <c r="J335" s="26" t="str">
        <f>IF(OR(A335="",ISBLANK(Qualifikation!Q345)),"",IF(Qualifikation!Z345=TRUE,INDEX(codetform,MATCH(Qualifikation!Q345,libtform,0)),Qualifikation!Q345))</f>
        <v/>
      </c>
      <c r="K335" s="26" t="str">
        <f t="shared" si="5"/>
        <v/>
      </c>
      <c r="L335" s="112" t="str">
        <f>IF(OR(A335="",ISBLANK(Qualifikation!R345)),"",Qualifikation!R345)</f>
        <v/>
      </c>
      <c r="M335" s="56" t="str">
        <f>IF(OR(A335="",ISBLANK(Qualifikation!S345)),"",Qualifikation!S345)</f>
        <v/>
      </c>
      <c r="N335" s="56" t="str">
        <f>IF(OR(A335="",ISBLANK(Qualifikation!T345)),"",IF(Qualifikation!AC345=TRUE,INDEX(coderesult,MATCH(Qualifikation!T345,libresult,0)),Qualifikation!T345))</f>
        <v/>
      </c>
      <c r="O335" s="56" t="str">
        <f>IF(OR(A335="",ISBLANK(Qualifikation!U345),Qualifikation!U345="-"),"",IF(ISNA(MATCH(Qualifikation!U345,libtwolang,0)),Qualifikation!U345,IF(Qualifikation!AC345=TRUE,INDEX(codetwolang,MATCH(Qualifikation!U345,libtwolang,0)),Qualifikation!U345)))</f>
        <v/>
      </c>
      <c r="P335" s="56" t="str">
        <f>IF(OR(A335="",ISBLANK(Qualifikation!V345)),"",Qualifikation!V345)</f>
        <v/>
      </c>
    </row>
    <row r="336" spans="1:16" x14ac:dyDescent="0.2">
      <c r="A336" s="26" t="str">
        <f>IF(Qualifikation!$A346&lt;&gt;"",IF(Qualifikation!C346&lt;&gt;"",IF(Qualifikation!C346="LOC.ID",CONCATENATE("LOC.",Qualifikation!AG$12),Qualifikation!C346),""),"")</f>
        <v/>
      </c>
      <c r="B336" s="57" t="str">
        <f>IF(A336&lt;&gt;"",Qualifikation!J346,"")</f>
        <v/>
      </c>
      <c r="C336" s="26" t="str">
        <f>IF(A336&lt;&gt;"",IF(Qualifikation!E346=TRUE,INDEX(codesex,MATCH(Qualifikation!D346,libsex,0)),Qualifikation!D346),"")</f>
        <v/>
      </c>
      <c r="D336" s="112" t="str">
        <f>IF(OR(A336="",ISBLANK(Qualifikation!F346)),"",Qualifikation!F346)</f>
        <v/>
      </c>
      <c r="E336" s="26" t="str">
        <f>IF(A336&lt;&gt;"",IF(Qualifikation!I346=TRUE,IF(INDEX(codegem,MATCH(Qualifikation!H346,libgem,0))&lt;8000,INDEX(codegem,MATCH(Qualifikation!H346,libgem,0)),""),Qualifikation!H346),"")</f>
        <v/>
      </c>
      <c r="F336" s="26" t="str">
        <f>IF(A336&lt;&gt;"",IF(Qualifikation!I346=TRUE,INDEX(codegemhist,MATCH(Qualifikation!H346,libgem,0)),""),"")</f>
        <v/>
      </c>
      <c r="G336" s="26" t="str">
        <f>IF(A336&lt;&gt;"",IF(Qualifikation!I346=TRUE,IF(INDEX(codegem,MATCH(Qualifikation!H346,libgem,0))&gt;=8000,INDEX(codegem,MATCH(Qualifikation!H346,libgem,0)),""),Qualifikation!H346),"")</f>
        <v/>
      </c>
      <c r="H336" s="26" t="str">
        <f>IF(A336&lt;&gt;"",IF(Qualifikation!Y346=TRUE,INDEX(libcatidinst,MATCH(Qualifikation!P346,libinst,0)),""),"")</f>
        <v/>
      </c>
      <c r="I336" s="26" t="str">
        <f>IF(OR(A336="",ISBLANK(Qualifikation!P346)),"",IF(Qualifikation!Y346=TRUE,INDEX(codeinst,MATCH(Qualifikation!P346,libinst,0)),Qualifikation!P346))</f>
        <v/>
      </c>
      <c r="J336" s="26" t="str">
        <f>IF(OR(A336="",ISBLANK(Qualifikation!Q346)),"",IF(Qualifikation!Z346=TRUE,INDEX(codetform,MATCH(Qualifikation!Q346,libtform,0)),Qualifikation!Q346))</f>
        <v/>
      </c>
      <c r="K336" s="26" t="str">
        <f t="shared" si="5"/>
        <v/>
      </c>
      <c r="L336" s="112" t="str">
        <f>IF(OR(A336="",ISBLANK(Qualifikation!R346)),"",Qualifikation!R346)</f>
        <v/>
      </c>
      <c r="M336" s="56" t="str">
        <f>IF(OR(A336="",ISBLANK(Qualifikation!S346)),"",Qualifikation!S346)</f>
        <v/>
      </c>
      <c r="N336" s="56" t="str">
        <f>IF(OR(A336="",ISBLANK(Qualifikation!T346)),"",IF(Qualifikation!AC346=TRUE,INDEX(coderesult,MATCH(Qualifikation!T346,libresult,0)),Qualifikation!T346))</f>
        <v/>
      </c>
      <c r="O336" s="56" t="str">
        <f>IF(OR(A336="",ISBLANK(Qualifikation!U346),Qualifikation!U346="-"),"",IF(ISNA(MATCH(Qualifikation!U346,libtwolang,0)),Qualifikation!U346,IF(Qualifikation!AC346=TRUE,INDEX(codetwolang,MATCH(Qualifikation!U346,libtwolang,0)),Qualifikation!U346)))</f>
        <v/>
      </c>
      <c r="P336" s="56" t="str">
        <f>IF(OR(A336="",ISBLANK(Qualifikation!V346)),"",Qualifikation!V346)</f>
        <v/>
      </c>
    </row>
    <row r="337" spans="1:16" x14ac:dyDescent="0.2">
      <c r="A337" s="26" t="str">
        <f>IF(Qualifikation!$A347&lt;&gt;"",IF(Qualifikation!C347&lt;&gt;"",IF(Qualifikation!C347="LOC.ID",CONCATENATE("LOC.",Qualifikation!AG$12),Qualifikation!C347),""),"")</f>
        <v/>
      </c>
      <c r="B337" s="57" t="str">
        <f>IF(A337&lt;&gt;"",Qualifikation!J347,"")</f>
        <v/>
      </c>
      <c r="C337" s="26" t="str">
        <f>IF(A337&lt;&gt;"",IF(Qualifikation!E347=TRUE,INDEX(codesex,MATCH(Qualifikation!D347,libsex,0)),Qualifikation!D347),"")</f>
        <v/>
      </c>
      <c r="D337" s="112" t="str">
        <f>IF(OR(A337="",ISBLANK(Qualifikation!F347)),"",Qualifikation!F347)</f>
        <v/>
      </c>
      <c r="E337" s="26" t="str">
        <f>IF(A337&lt;&gt;"",IF(Qualifikation!I347=TRUE,IF(INDEX(codegem,MATCH(Qualifikation!H347,libgem,0))&lt;8000,INDEX(codegem,MATCH(Qualifikation!H347,libgem,0)),""),Qualifikation!H347),"")</f>
        <v/>
      </c>
      <c r="F337" s="26" t="str">
        <f>IF(A337&lt;&gt;"",IF(Qualifikation!I347=TRUE,INDEX(codegemhist,MATCH(Qualifikation!H347,libgem,0)),""),"")</f>
        <v/>
      </c>
      <c r="G337" s="26" t="str">
        <f>IF(A337&lt;&gt;"",IF(Qualifikation!I347=TRUE,IF(INDEX(codegem,MATCH(Qualifikation!H347,libgem,0))&gt;=8000,INDEX(codegem,MATCH(Qualifikation!H347,libgem,0)),""),Qualifikation!H347),"")</f>
        <v/>
      </c>
      <c r="H337" s="26" t="str">
        <f>IF(A337&lt;&gt;"",IF(Qualifikation!Y347=TRUE,INDEX(libcatidinst,MATCH(Qualifikation!P347,libinst,0)),""),"")</f>
        <v/>
      </c>
      <c r="I337" s="26" t="str">
        <f>IF(OR(A337="",ISBLANK(Qualifikation!P347)),"",IF(Qualifikation!Y347=TRUE,INDEX(codeinst,MATCH(Qualifikation!P347,libinst,0)),Qualifikation!P347))</f>
        <v/>
      </c>
      <c r="J337" s="26" t="str">
        <f>IF(OR(A337="",ISBLANK(Qualifikation!Q347)),"",IF(Qualifikation!Z347=TRUE,INDEX(codetform,MATCH(Qualifikation!Q347,libtform,0)),Qualifikation!Q347))</f>
        <v/>
      </c>
      <c r="K337" s="26" t="str">
        <f t="shared" si="5"/>
        <v/>
      </c>
      <c r="L337" s="112" t="str">
        <f>IF(OR(A337="",ISBLANK(Qualifikation!R347)),"",Qualifikation!R347)</f>
        <v/>
      </c>
      <c r="M337" s="56" t="str">
        <f>IF(OR(A337="",ISBLANK(Qualifikation!S347)),"",Qualifikation!S347)</f>
        <v/>
      </c>
      <c r="N337" s="56" t="str">
        <f>IF(OR(A337="",ISBLANK(Qualifikation!T347)),"",IF(Qualifikation!AC347=TRUE,INDEX(coderesult,MATCH(Qualifikation!T347,libresult,0)),Qualifikation!T347))</f>
        <v/>
      </c>
      <c r="O337" s="56" t="str">
        <f>IF(OR(A337="",ISBLANK(Qualifikation!U347),Qualifikation!U347="-"),"",IF(ISNA(MATCH(Qualifikation!U347,libtwolang,0)),Qualifikation!U347,IF(Qualifikation!AC347=TRUE,INDEX(codetwolang,MATCH(Qualifikation!U347,libtwolang,0)),Qualifikation!U347)))</f>
        <v/>
      </c>
      <c r="P337" s="56" t="str">
        <f>IF(OR(A337="",ISBLANK(Qualifikation!V347)),"",Qualifikation!V347)</f>
        <v/>
      </c>
    </row>
    <row r="338" spans="1:16" x14ac:dyDescent="0.2">
      <c r="A338" s="26" t="str">
        <f>IF(Qualifikation!$A348&lt;&gt;"",IF(Qualifikation!C348&lt;&gt;"",IF(Qualifikation!C348="LOC.ID",CONCATENATE("LOC.",Qualifikation!AG$12),Qualifikation!C348),""),"")</f>
        <v/>
      </c>
      <c r="B338" s="57" t="str">
        <f>IF(A338&lt;&gt;"",Qualifikation!J348,"")</f>
        <v/>
      </c>
      <c r="C338" s="26" t="str">
        <f>IF(A338&lt;&gt;"",IF(Qualifikation!E348=TRUE,INDEX(codesex,MATCH(Qualifikation!D348,libsex,0)),Qualifikation!D348),"")</f>
        <v/>
      </c>
      <c r="D338" s="112" t="str">
        <f>IF(OR(A338="",ISBLANK(Qualifikation!F348)),"",Qualifikation!F348)</f>
        <v/>
      </c>
      <c r="E338" s="26" t="str">
        <f>IF(A338&lt;&gt;"",IF(Qualifikation!I348=TRUE,IF(INDEX(codegem,MATCH(Qualifikation!H348,libgem,0))&lt;8000,INDEX(codegem,MATCH(Qualifikation!H348,libgem,0)),""),Qualifikation!H348),"")</f>
        <v/>
      </c>
      <c r="F338" s="26" t="str">
        <f>IF(A338&lt;&gt;"",IF(Qualifikation!I348=TRUE,INDEX(codegemhist,MATCH(Qualifikation!H348,libgem,0)),""),"")</f>
        <v/>
      </c>
      <c r="G338" s="26" t="str">
        <f>IF(A338&lt;&gt;"",IF(Qualifikation!I348=TRUE,IF(INDEX(codegem,MATCH(Qualifikation!H348,libgem,0))&gt;=8000,INDEX(codegem,MATCH(Qualifikation!H348,libgem,0)),""),Qualifikation!H348),"")</f>
        <v/>
      </c>
      <c r="H338" s="26" t="str">
        <f>IF(A338&lt;&gt;"",IF(Qualifikation!Y348=TRUE,INDEX(libcatidinst,MATCH(Qualifikation!P348,libinst,0)),""),"")</f>
        <v/>
      </c>
      <c r="I338" s="26" t="str">
        <f>IF(OR(A338="",ISBLANK(Qualifikation!P348)),"",IF(Qualifikation!Y348=TRUE,INDEX(codeinst,MATCH(Qualifikation!P348,libinst,0)),Qualifikation!P348))</f>
        <v/>
      </c>
      <c r="J338" s="26" t="str">
        <f>IF(OR(A338="",ISBLANK(Qualifikation!Q348)),"",IF(Qualifikation!Z348=TRUE,INDEX(codetform,MATCH(Qualifikation!Q348,libtform,0)),Qualifikation!Q348))</f>
        <v/>
      </c>
      <c r="K338" s="26" t="str">
        <f t="shared" si="5"/>
        <v/>
      </c>
      <c r="L338" s="112" t="str">
        <f>IF(OR(A338="",ISBLANK(Qualifikation!R348)),"",Qualifikation!R348)</f>
        <v/>
      </c>
      <c r="M338" s="56" t="str">
        <f>IF(OR(A338="",ISBLANK(Qualifikation!S348)),"",Qualifikation!S348)</f>
        <v/>
      </c>
      <c r="N338" s="56" t="str">
        <f>IF(OR(A338="",ISBLANK(Qualifikation!T348)),"",IF(Qualifikation!AC348=TRUE,INDEX(coderesult,MATCH(Qualifikation!T348,libresult,0)),Qualifikation!T348))</f>
        <v/>
      </c>
      <c r="O338" s="56" t="str">
        <f>IF(OR(A338="",ISBLANK(Qualifikation!U348),Qualifikation!U348="-"),"",IF(ISNA(MATCH(Qualifikation!U348,libtwolang,0)),Qualifikation!U348,IF(Qualifikation!AC348=TRUE,INDEX(codetwolang,MATCH(Qualifikation!U348,libtwolang,0)),Qualifikation!U348)))</f>
        <v/>
      </c>
      <c r="P338" s="56" t="str">
        <f>IF(OR(A338="",ISBLANK(Qualifikation!V348)),"",Qualifikation!V348)</f>
        <v/>
      </c>
    </row>
    <row r="339" spans="1:16" x14ac:dyDescent="0.2">
      <c r="A339" s="26" t="str">
        <f>IF(Qualifikation!$A349&lt;&gt;"",IF(Qualifikation!C349&lt;&gt;"",IF(Qualifikation!C349="LOC.ID",CONCATENATE("LOC.",Qualifikation!AG$12),Qualifikation!C349),""),"")</f>
        <v/>
      </c>
      <c r="B339" s="57" t="str">
        <f>IF(A339&lt;&gt;"",Qualifikation!J349,"")</f>
        <v/>
      </c>
      <c r="C339" s="26" t="str">
        <f>IF(A339&lt;&gt;"",IF(Qualifikation!E349=TRUE,INDEX(codesex,MATCH(Qualifikation!D349,libsex,0)),Qualifikation!D349),"")</f>
        <v/>
      </c>
      <c r="D339" s="112" t="str">
        <f>IF(OR(A339="",ISBLANK(Qualifikation!F349)),"",Qualifikation!F349)</f>
        <v/>
      </c>
      <c r="E339" s="26" t="str">
        <f>IF(A339&lt;&gt;"",IF(Qualifikation!I349=TRUE,IF(INDEX(codegem,MATCH(Qualifikation!H349,libgem,0))&lt;8000,INDEX(codegem,MATCH(Qualifikation!H349,libgem,0)),""),Qualifikation!H349),"")</f>
        <v/>
      </c>
      <c r="F339" s="26" t="str">
        <f>IF(A339&lt;&gt;"",IF(Qualifikation!I349=TRUE,INDEX(codegemhist,MATCH(Qualifikation!H349,libgem,0)),""),"")</f>
        <v/>
      </c>
      <c r="G339" s="26" t="str">
        <f>IF(A339&lt;&gt;"",IF(Qualifikation!I349=TRUE,IF(INDEX(codegem,MATCH(Qualifikation!H349,libgem,0))&gt;=8000,INDEX(codegem,MATCH(Qualifikation!H349,libgem,0)),""),Qualifikation!H349),"")</f>
        <v/>
      </c>
      <c r="H339" s="26" t="str">
        <f>IF(A339&lt;&gt;"",IF(Qualifikation!Y349=TRUE,INDEX(libcatidinst,MATCH(Qualifikation!P349,libinst,0)),""),"")</f>
        <v/>
      </c>
      <c r="I339" s="26" t="str">
        <f>IF(OR(A339="",ISBLANK(Qualifikation!P349)),"",IF(Qualifikation!Y349=TRUE,INDEX(codeinst,MATCH(Qualifikation!P349,libinst,0)),Qualifikation!P349))</f>
        <v/>
      </c>
      <c r="J339" s="26" t="str">
        <f>IF(OR(A339="",ISBLANK(Qualifikation!Q349)),"",IF(Qualifikation!Z349=TRUE,INDEX(codetform,MATCH(Qualifikation!Q349,libtform,0)),Qualifikation!Q349))</f>
        <v/>
      </c>
      <c r="K339" s="26" t="str">
        <f t="shared" si="5"/>
        <v/>
      </c>
      <c r="L339" s="112" t="str">
        <f>IF(OR(A339="",ISBLANK(Qualifikation!R349)),"",Qualifikation!R349)</f>
        <v/>
      </c>
      <c r="M339" s="56" t="str">
        <f>IF(OR(A339="",ISBLANK(Qualifikation!S349)),"",Qualifikation!S349)</f>
        <v/>
      </c>
      <c r="N339" s="56" t="str">
        <f>IF(OR(A339="",ISBLANK(Qualifikation!T349)),"",IF(Qualifikation!AC349=TRUE,INDEX(coderesult,MATCH(Qualifikation!T349,libresult,0)),Qualifikation!T349))</f>
        <v/>
      </c>
      <c r="O339" s="56" t="str">
        <f>IF(OR(A339="",ISBLANK(Qualifikation!U349),Qualifikation!U349="-"),"",IF(ISNA(MATCH(Qualifikation!U349,libtwolang,0)),Qualifikation!U349,IF(Qualifikation!AC349=TRUE,INDEX(codetwolang,MATCH(Qualifikation!U349,libtwolang,0)),Qualifikation!U349)))</f>
        <v/>
      </c>
      <c r="P339" s="56" t="str">
        <f>IF(OR(A339="",ISBLANK(Qualifikation!V349)),"",Qualifikation!V349)</f>
        <v/>
      </c>
    </row>
    <row r="340" spans="1:16" x14ac:dyDescent="0.2">
      <c r="A340" s="26" t="str">
        <f>IF(Qualifikation!$A350&lt;&gt;"",IF(Qualifikation!C350&lt;&gt;"",IF(Qualifikation!C350="LOC.ID",CONCATENATE("LOC.",Qualifikation!AG$12),Qualifikation!C350),""),"")</f>
        <v/>
      </c>
      <c r="B340" s="57" t="str">
        <f>IF(A340&lt;&gt;"",Qualifikation!J350,"")</f>
        <v/>
      </c>
      <c r="C340" s="26" t="str">
        <f>IF(A340&lt;&gt;"",IF(Qualifikation!E350=TRUE,INDEX(codesex,MATCH(Qualifikation!D350,libsex,0)),Qualifikation!D350),"")</f>
        <v/>
      </c>
      <c r="D340" s="112" t="str">
        <f>IF(OR(A340="",ISBLANK(Qualifikation!F350)),"",Qualifikation!F350)</f>
        <v/>
      </c>
      <c r="E340" s="26" t="str">
        <f>IF(A340&lt;&gt;"",IF(Qualifikation!I350=TRUE,IF(INDEX(codegem,MATCH(Qualifikation!H350,libgem,0))&lt;8000,INDEX(codegem,MATCH(Qualifikation!H350,libgem,0)),""),Qualifikation!H350),"")</f>
        <v/>
      </c>
      <c r="F340" s="26" t="str">
        <f>IF(A340&lt;&gt;"",IF(Qualifikation!I350=TRUE,INDEX(codegemhist,MATCH(Qualifikation!H350,libgem,0)),""),"")</f>
        <v/>
      </c>
      <c r="G340" s="26" t="str">
        <f>IF(A340&lt;&gt;"",IF(Qualifikation!I350=TRUE,IF(INDEX(codegem,MATCH(Qualifikation!H350,libgem,0))&gt;=8000,INDEX(codegem,MATCH(Qualifikation!H350,libgem,0)),""),Qualifikation!H350),"")</f>
        <v/>
      </c>
      <c r="H340" s="26" t="str">
        <f>IF(A340&lt;&gt;"",IF(Qualifikation!Y350=TRUE,INDEX(libcatidinst,MATCH(Qualifikation!P350,libinst,0)),""),"")</f>
        <v/>
      </c>
      <c r="I340" s="26" t="str">
        <f>IF(OR(A340="",ISBLANK(Qualifikation!P350)),"",IF(Qualifikation!Y350=TRUE,INDEX(codeinst,MATCH(Qualifikation!P350,libinst,0)),Qualifikation!P350))</f>
        <v/>
      </c>
      <c r="J340" s="26" t="str">
        <f>IF(OR(A340="",ISBLANK(Qualifikation!Q350)),"",IF(Qualifikation!Z350=TRUE,INDEX(codetform,MATCH(Qualifikation!Q350,libtform,0)),Qualifikation!Q350))</f>
        <v/>
      </c>
      <c r="K340" s="26" t="str">
        <f t="shared" si="5"/>
        <v/>
      </c>
      <c r="L340" s="112" t="str">
        <f>IF(OR(A340="",ISBLANK(Qualifikation!R350)),"",Qualifikation!R350)</f>
        <v/>
      </c>
      <c r="M340" s="56" t="str">
        <f>IF(OR(A340="",ISBLANK(Qualifikation!S350)),"",Qualifikation!S350)</f>
        <v/>
      </c>
      <c r="N340" s="56" t="str">
        <f>IF(OR(A340="",ISBLANK(Qualifikation!T350)),"",IF(Qualifikation!AC350=TRUE,INDEX(coderesult,MATCH(Qualifikation!T350,libresult,0)),Qualifikation!T350))</f>
        <v/>
      </c>
      <c r="O340" s="56" t="str">
        <f>IF(OR(A340="",ISBLANK(Qualifikation!U350),Qualifikation!U350="-"),"",IF(ISNA(MATCH(Qualifikation!U350,libtwolang,0)),Qualifikation!U350,IF(Qualifikation!AC350=TRUE,INDEX(codetwolang,MATCH(Qualifikation!U350,libtwolang,0)),Qualifikation!U350)))</f>
        <v/>
      </c>
      <c r="P340" s="56" t="str">
        <f>IF(OR(A340="",ISBLANK(Qualifikation!V350)),"",Qualifikation!V350)</f>
        <v/>
      </c>
    </row>
    <row r="341" spans="1:16" x14ac:dyDescent="0.2">
      <c r="A341" s="26" t="str">
        <f>IF(Qualifikation!$A351&lt;&gt;"",IF(Qualifikation!C351&lt;&gt;"",IF(Qualifikation!C351="LOC.ID",CONCATENATE("LOC.",Qualifikation!AG$12),Qualifikation!C351),""),"")</f>
        <v/>
      </c>
      <c r="B341" s="57" t="str">
        <f>IF(A341&lt;&gt;"",Qualifikation!J351,"")</f>
        <v/>
      </c>
      <c r="C341" s="26" t="str">
        <f>IF(A341&lt;&gt;"",IF(Qualifikation!E351=TRUE,INDEX(codesex,MATCH(Qualifikation!D351,libsex,0)),Qualifikation!D351),"")</f>
        <v/>
      </c>
      <c r="D341" s="112" t="str">
        <f>IF(OR(A341="",ISBLANK(Qualifikation!F351)),"",Qualifikation!F351)</f>
        <v/>
      </c>
      <c r="E341" s="26" t="str">
        <f>IF(A341&lt;&gt;"",IF(Qualifikation!I351=TRUE,IF(INDEX(codegem,MATCH(Qualifikation!H351,libgem,0))&lt;8000,INDEX(codegem,MATCH(Qualifikation!H351,libgem,0)),""),Qualifikation!H351),"")</f>
        <v/>
      </c>
      <c r="F341" s="26" t="str">
        <f>IF(A341&lt;&gt;"",IF(Qualifikation!I351=TRUE,INDEX(codegemhist,MATCH(Qualifikation!H351,libgem,0)),""),"")</f>
        <v/>
      </c>
      <c r="G341" s="26" t="str">
        <f>IF(A341&lt;&gt;"",IF(Qualifikation!I351=TRUE,IF(INDEX(codegem,MATCH(Qualifikation!H351,libgem,0))&gt;=8000,INDEX(codegem,MATCH(Qualifikation!H351,libgem,0)),""),Qualifikation!H351),"")</f>
        <v/>
      </c>
      <c r="H341" s="26" t="str">
        <f>IF(A341&lt;&gt;"",IF(Qualifikation!Y351=TRUE,INDEX(libcatidinst,MATCH(Qualifikation!P351,libinst,0)),""),"")</f>
        <v/>
      </c>
      <c r="I341" s="26" t="str">
        <f>IF(OR(A341="",ISBLANK(Qualifikation!P351)),"",IF(Qualifikation!Y351=TRUE,INDEX(codeinst,MATCH(Qualifikation!P351,libinst,0)),Qualifikation!P351))</f>
        <v/>
      </c>
      <c r="J341" s="26" t="str">
        <f>IF(OR(A341="",ISBLANK(Qualifikation!Q351)),"",IF(Qualifikation!Z351=TRUE,INDEX(codetform,MATCH(Qualifikation!Q351,libtform,0)),Qualifikation!Q351))</f>
        <v/>
      </c>
      <c r="K341" s="26" t="str">
        <f t="shared" si="5"/>
        <v/>
      </c>
      <c r="L341" s="112" t="str">
        <f>IF(OR(A341="",ISBLANK(Qualifikation!R351)),"",Qualifikation!R351)</f>
        <v/>
      </c>
      <c r="M341" s="56" t="str">
        <f>IF(OR(A341="",ISBLANK(Qualifikation!S351)),"",Qualifikation!S351)</f>
        <v/>
      </c>
      <c r="N341" s="56" t="str">
        <f>IF(OR(A341="",ISBLANK(Qualifikation!T351)),"",IF(Qualifikation!AC351=TRUE,INDEX(coderesult,MATCH(Qualifikation!T351,libresult,0)),Qualifikation!T351))</f>
        <v/>
      </c>
      <c r="O341" s="56" t="str">
        <f>IF(OR(A341="",ISBLANK(Qualifikation!U351),Qualifikation!U351="-"),"",IF(ISNA(MATCH(Qualifikation!U351,libtwolang,0)),Qualifikation!U351,IF(Qualifikation!AC351=TRUE,INDEX(codetwolang,MATCH(Qualifikation!U351,libtwolang,0)),Qualifikation!U351)))</f>
        <v/>
      </c>
      <c r="P341" s="56" t="str">
        <f>IF(OR(A341="",ISBLANK(Qualifikation!V351)),"",Qualifikation!V351)</f>
        <v/>
      </c>
    </row>
    <row r="342" spans="1:16" x14ac:dyDescent="0.2">
      <c r="A342" s="26" t="str">
        <f>IF(Qualifikation!$A352&lt;&gt;"",IF(Qualifikation!C352&lt;&gt;"",IF(Qualifikation!C352="LOC.ID",CONCATENATE("LOC.",Qualifikation!AG$12),Qualifikation!C352),""),"")</f>
        <v/>
      </c>
      <c r="B342" s="57" t="str">
        <f>IF(A342&lt;&gt;"",Qualifikation!J352,"")</f>
        <v/>
      </c>
      <c r="C342" s="26" t="str">
        <f>IF(A342&lt;&gt;"",IF(Qualifikation!E352=TRUE,INDEX(codesex,MATCH(Qualifikation!D352,libsex,0)),Qualifikation!D352),"")</f>
        <v/>
      </c>
      <c r="D342" s="112" t="str">
        <f>IF(OR(A342="",ISBLANK(Qualifikation!F352)),"",Qualifikation!F352)</f>
        <v/>
      </c>
      <c r="E342" s="26" t="str">
        <f>IF(A342&lt;&gt;"",IF(Qualifikation!I352=TRUE,IF(INDEX(codegem,MATCH(Qualifikation!H352,libgem,0))&lt;8000,INDEX(codegem,MATCH(Qualifikation!H352,libgem,0)),""),Qualifikation!H352),"")</f>
        <v/>
      </c>
      <c r="F342" s="26" t="str">
        <f>IF(A342&lt;&gt;"",IF(Qualifikation!I352=TRUE,INDEX(codegemhist,MATCH(Qualifikation!H352,libgem,0)),""),"")</f>
        <v/>
      </c>
      <c r="G342" s="26" t="str">
        <f>IF(A342&lt;&gt;"",IF(Qualifikation!I352=TRUE,IF(INDEX(codegem,MATCH(Qualifikation!H352,libgem,0))&gt;=8000,INDEX(codegem,MATCH(Qualifikation!H352,libgem,0)),""),Qualifikation!H352),"")</f>
        <v/>
      </c>
      <c r="H342" s="26" t="str">
        <f>IF(A342&lt;&gt;"",IF(Qualifikation!Y352=TRUE,INDEX(libcatidinst,MATCH(Qualifikation!P352,libinst,0)),""),"")</f>
        <v/>
      </c>
      <c r="I342" s="26" t="str">
        <f>IF(OR(A342="",ISBLANK(Qualifikation!P352)),"",IF(Qualifikation!Y352=TRUE,INDEX(codeinst,MATCH(Qualifikation!P352,libinst,0)),Qualifikation!P352))</f>
        <v/>
      </c>
      <c r="J342" s="26" t="str">
        <f>IF(OR(A342="",ISBLANK(Qualifikation!Q352)),"",IF(Qualifikation!Z352=TRUE,INDEX(codetform,MATCH(Qualifikation!Q352,libtform,0)),Qualifikation!Q352))</f>
        <v/>
      </c>
      <c r="K342" s="26" t="str">
        <f t="shared" si="5"/>
        <v/>
      </c>
      <c r="L342" s="112" t="str">
        <f>IF(OR(A342="",ISBLANK(Qualifikation!R352)),"",Qualifikation!R352)</f>
        <v/>
      </c>
      <c r="M342" s="56" t="str">
        <f>IF(OR(A342="",ISBLANK(Qualifikation!S352)),"",Qualifikation!S352)</f>
        <v/>
      </c>
      <c r="N342" s="56" t="str">
        <f>IF(OR(A342="",ISBLANK(Qualifikation!T352)),"",IF(Qualifikation!AC352=TRUE,INDEX(coderesult,MATCH(Qualifikation!T352,libresult,0)),Qualifikation!T352))</f>
        <v/>
      </c>
      <c r="O342" s="56" t="str">
        <f>IF(OR(A342="",ISBLANK(Qualifikation!U352),Qualifikation!U352="-"),"",IF(ISNA(MATCH(Qualifikation!U352,libtwolang,0)),Qualifikation!U352,IF(Qualifikation!AC352=TRUE,INDEX(codetwolang,MATCH(Qualifikation!U352,libtwolang,0)),Qualifikation!U352)))</f>
        <v/>
      </c>
      <c r="P342" s="56" t="str">
        <f>IF(OR(A342="",ISBLANK(Qualifikation!V352)),"",Qualifikation!V352)</f>
        <v/>
      </c>
    </row>
    <row r="343" spans="1:16" x14ac:dyDescent="0.2">
      <c r="A343" s="26" t="str">
        <f>IF(Qualifikation!$A353&lt;&gt;"",IF(Qualifikation!C353&lt;&gt;"",IF(Qualifikation!C353="LOC.ID",CONCATENATE("LOC.",Qualifikation!AG$12),Qualifikation!C353),""),"")</f>
        <v/>
      </c>
      <c r="B343" s="57" t="str">
        <f>IF(A343&lt;&gt;"",Qualifikation!J353,"")</f>
        <v/>
      </c>
      <c r="C343" s="26" t="str">
        <f>IF(A343&lt;&gt;"",IF(Qualifikation!E353=TRUE,INDEX(codesex,MATCH(Qualifikation!D353,libsex,0)),Qualifikation!D353),"")</f>
        <v/>
      </c>
      <c r="D343" s="112" t="str">
        <f>IF(OR(A343="",ISBLANK(Qualifikation!F353)),"",Qualifikation!F353)</f>
        <v/>
      </c>
      <c r="E343" s="26" t="str">
        <f>IF(A343&lt;&gt;"",IF(Qualifikation!I353=TRUE,IF(INDEX(codegem,MATCH(Qualifikation!H353,libgem,0))&lt;8000,INDEX(codegem,MATCH(Qualifikation!H353,libgem,0)),""),Qualifikation!H353),"")</f>
        <v/>
      </c>
      <c r="F343" s="26" t="str">
        <f>IF(A343&lt;&gt;"",IF(Qualifikation!I353=TRUE,INDEX(codegemhist,MATCH(Qualifikation!H353,libgem,0)),""),"")</f>
        <v/>
      </c>
      <c r="G343" s="26" t="str">
        <f>IF(A343&lt;&gt;"",IF(Qualifikation!I353=TRUE,IF(INDEX(codegem,MATCH(Qualifikation!H353,libgem,0))&gt;=8000,INDEX(codegem,MATCH(Qualifikation!H353,libgem,0)),""),Qualifikation!H353),"")</f>
        <v/>
      </c>
      <c r="H343" s="26" t="str">
        <f>IF(A343&lt;&gt;"",IF(Qualifikation!Y353=TRUE,INDEX(libcatidinst,MATCH(Qualifikation!P353,libinst,0)),""),"")</f>
        <v/>
      </c>
      <c r="I343" s="26" t="str">
        <f>IF(OR(A343="",ISBLANK(Qualifikation!P353)),"",IF(Qualifikation!Y353=TRUE,INDEX(codeinst,MATCH(Qualifikation!P353,libinst,0)),Qualifikation!P353))</f>
        <v/>
      </c>
      <c r="J343" s="26" t="str">
        <f>IF(OR(A343="",ISBLANK(Qualifikation!Q353)),"",IF(Qualifikation!Z353=TRUE,INDEX(codetform,MATCH(Qualifikation!Q353,libtform,0)),Qualifikation!Q353))</f>
        <v/>
      </c>
      <c r="K343" s="26" t="str">
        <f t="shared" si="5"/>
        <v/>
      </c>
      <c r="L343" s="112" t="str">
        <f>IF(OR(A343="",ISBLANK(Qualifikation!R353)),"",Qualifikation!R353)</f>
        <v/>
      </c>
      <c r="M343" s="56" t="str">
        <f>IF(OR(A343="",ISBLANK(Qualifikation!S353)),"",Qualifikation!S353)</f>
        <v/>
      </c>
      <c r="N343" s="56" t="str">
        <f>IF(OR(A343="",ISBLANK(Qualifikation!T353)),"",IF(Qualifikation!AC353=TRUE,INDEX(coderesult,MATCH(Qualifikation!T353,libresult,0)),Qualifikation!T353))</f>
        <v/>
      </c>
      <c r="O343" s="56" t="str">
        <f>IF(OR(A343="",ISBLANK(Qualifikation!U353),Qualifikation!U353="-"),"",IF(ISNA(MATCH(Qualifikation!U353,libtwolang,0)),Qualifikation!U353,IF(Qualifikation!AC353=TRUE,INDEX(codetwolang,MATCH(Qualifikation!U353,libtwolang,0)),Qualifikation!U353)))</f>
        <v/>
      </c>
      <c r="P343" s="56" t="str">
        <f>IF(OR(A343="",ISBLANK(Qualifikation!V353)),"",Qualifikation!V353)</f>
        <v/>
      </c>
    </row>
    <row r="344" spans="1:16" x14ac:dyDescent="0.2">
      <c r="A344" s="26" t="str">
        <f>IF(Qualifikation!$A354&lt;&gt;"",IF(Qualifikation!C354&lt;&gt;"",IF(Qualifikation!C354="LOC.ID",CONCATENATE("LOC.",Qualifikation!AG$12),Qualifikation!C354),""),"")</f>
        <v/>
      </c>
      <c r="B344" s="57" t="str">
        <f>IF(A344&lt;&gt;"",Qualifikation!J354,"")</f>
        <v/>
      </c>
      <c r="C344" s="26" t="str">
        <f>IF(A344&lt;&gt;"",IF(Qualifikation!E354=TRUE,INDEX(codesex,MATCH(Qualifikation!D354,libsex,0)),Qualifikation!D354),"")</f>
        <v/>
      </c>
      <c r="D344" s="112" t="str">
        <f>IF(OR(A344="",ISBLANK(Qualifikation!F354)),"",Qualifikation!F354)</f>
        <v/>
      </c>
      <c r="E344" s="26" t="str">
        <f>IF(A344&lt;&gt;"",IF(Qualifikation!I354=TRUE,IF(INDEX(codegem,MATCH(Qualifikation!H354,libgem,0))&lt;8000,INDEX(codegem,MATCH(Qualifikation!H354,libgem,0)),""),Qualifikation!H354),"")</f>
        <v/>
      </c>
      <c r="F344" s="26" t="str">
        <f>IF(A344&lt;&gt;"",IF(Qualifikation!I354=TRUE,INDEX(codegemhist,MATCH(Qualifikation!H354,libgem,0)),""),"")</f>
        <v/>
      </c>
      <c r="G344" s="26" t="str">
        <f>IF(A344&lt;&gt;"",IF(Qualifikation!I354=TRUE,IF(INDEX(codegem,MATCH(Qualifikation!H354,libgem,0))&gt;=8000,INDEX(codegem,MATCH(Qualifikation!H354,libgem,0)),""),Qualifikation!H354),"")</f>
        <v/>
      </c>
      <c r="H344" s="26" t="str">
        <f>IF(A344&lt;&gt;"",IF(Qualifikation!Y354=TRUE,INDEX(libcatidinst,MATCH(Qualifikation!P354,libinst,0)),""),"")</f>
        <v/>
      </c>
      <c r="I344" s="26" t="str">
        <f>IF(OR(A344="",ISBLANK(Qualifikation!P354)),"",IF(Qualifikation!Y354=TRUE,INDEX(codeinst,MATCH(Qualifikation!P354,libinst,0)),Qualifikation!P354))</f>
        <v/>
      </c>
      <c r="J344" s="26" t="str">
        <f>IF(OR(A344="",ISBLANK(Qualifikation!Q354)),"",IF(Qualifikation!Z354=TRUE,INDEX(codetform,MATCH(Qualifikation!Q354,libtform,0)),Qualifikation!Q354))</f>
        <v/>
      </c>
      <c r="K344" s="26" t="str">
        <f t="shared" si="5"/>
        <v/>
      </c>
      <c r="L344" s="112" t="str">
        <f>IF(OR(A344="",ISBLANK(Qualifikation!R354)),"",Qualifikation!R354)</f>
        <v/>
      </c>
      <c r="M344" s="56" t="str">
        <f>IF(OR(A344="",ISBLANK(Qualifikation!S354)),"",Qualifikation!S354)</f>
        <v/>
      </c>
      <c r="N344" s="56" t="str">
        <f>IF(OR(A344="",ISBLANK(Qualifikation!T354)),"",IF(Qualifikation!AC354=TRUE,INDEX(coderesult,MATCH(Qualifikation!T354,libresult,0)),Qualifikation!T354))</f>
        <v/>
      </c>
      <c r="O344" s="56" t="str">
        <f>IF(OR(A344="",ISBLANK(Qualifikation!U354),Qualifikation!U354="-"),"",IF(ISNA(MATCH(Qualifikation!U354,libtwolang,0)),Qualifikation!U354,IF(Qualifikation!AC354=TRUE,INDEX(codetwolang,MATCH(Qualifikation!U354,libtwolang,0)),Qualifikation!U354)))</f>
        <v/>
      </c>
      <c r="P344" s="56" t="str">
        <f>IF(OR(A344="",ISBLANK(Qualifikation!V354)),"",Qualifikation!V354)</f>
        <v/>
      </c>
    </row>
    <row r="345" spans="1:16" x14ac:dyDescent="0.2">
      <c r="A345" s="26" t="str">
        <f>IF(Qualifikation!$A355&lt;&gt;"",IF(Qualifikation!C355&lt;&gt;"",IF(Qualifikation!C355="LOC.ID",CONCATENATE("LOC.",Qualifikation!AG$12),Qualifikation!C355),""),"")</f>
        <v/>
      </c>
      <c r="B345" s="57" t="str">
        <f>IF(A345&lt;&gt;"",Qualifikation!J355,"")</f>
        <v/>
      </c>
      <c r="C345" s="26" t="str">
        <f>IF(A345&lt;&gt;"",IF(Qualifikation!E355=TRUE,INDEX(codesex,MATCH(Qualifikation!D355,libsex,0)),Qualifikation!D355),"")</f>
        <v/>
      </c>
      <c r="D345" s="112" t="str">
        <f>IF(OR(A345="",ISBLANK(Qualifikation!F355)),"",Qualifikation!F355)</f>
        <v/>
      </c>
      <c r="E345" s="26" t="str">
        <f>IF(A345&lt;&gt;"",IF(Qualifikation!I355=TRUE,IF(INDEX(codegem,MATCH(Qualifikation!H355,libgem,0))&lt;8000,INDEX(codegem,MATCH(Qualifikation!H355,libgem,0)),""),Qualifikation!H355),"")</f>
        <v/>
      </c>
      <c r="F345" s="26" t="str">
        <f>IF(A345&lt;&gt;"",IF(Qualifikation!I355=TRUE,INDEX(codegemhist,MATCH(Qualifikation!H355,libgem,0)),""),"")</f>
        <v/>
      </c>
      <c r="G345" s="26" t="str">
        <f>IF(A345&lt;&gt;"",IF(Qualifikation!I355=TRUE,IF(INDEX(codegem,MATCH(Qualifikation!H355,libgem,0))&gt;=8000,INDEX(codegem,MATCH(Qualifikation!H355,libgem,0)),""),Qualifikation!H355),"")</f>
        <v/>
      </c>
      <c r="H345" s="26" t="str">
        <f>IF(A345&lt;&gt;"",IF(Qualifikation!Y355=TRUE,INDEX(libcatidinst,MATCH(Qualifikation!P355,libinst,0)),""),"")</f>
        <v/>
      </c>
      <c r="I345" s="26" t="str">
        <f>IF(OR(A345="",ISBLANK(Qualifikation!P355)),"",IF(Qualifikation!Y355=TRUE,INDEX(codeinst,MATCH(Qualifikation!P355,libinst,0)),Qualifikation!P355))</f>
        <v/>
      </c>
      <c r="J345" s="26" t="str">
        <f>IF(OR(A345="",ISBLANK(Qualifikation!Q355)),"",IF(Qualifikation!Z355=TRUE,INDEX(codetform,MATCH(Qualifikation!Q355,libtform,0)),Qualifikation!Q355))</f>
        <v/>
      </c>
      <c r="K345" s="26" t="str">
        <f t="shared" si="5"/>
        <v/>
      </c>
      <c r="L345" s="112" t="str">
        <f>IF(OR(A345="",ISBLANK(Qualifikation!R355)),"",Qualifikation!R355)</f>
        <v/>
      </c>
      <c r="M345" s="56" t="str">
        <f>IF(OR(A345="",ISBLANK(Qualifikation!S355)),"",Qualifikation!S355)</f>
        <v/>
      </c>
      <c r="N345" s="56" t="str">
        <f>IF(OR(A345="",ISBLANK(Qualifikation!T355)),"",IF(Qualifikation!AC355=TRUE,INDEX(coderesult,MATCH(Qualifikation!T355,libresult,0)),Qualifikation!T355))</f>
        <v/>
      </c>
      <c r="O345" s="56" t="str">
        <f>IF(OR(A345="",ISBLANK(Qualifikation!U355),Qualifikation!U355="-"),"",IF(ISNA(MATCH(Qualifikation!U355,libtwolang,0)),Qualifikation!U355,IF(Qualifikation!AC355=TRUE,INDEX(codetwolang,MATCH(Qualifikation!U355,libtwolang,0)),Qualifikation!U355)))</f>
        <v/>
      </c>
      <c r="P345" s="56" t="str">
        <f>IF(OR(A345="",ISBLANK(Qualifikation!V355)),"",Qualifikation!V355)</f>
        <v/>
      </c>
    </row>
    <row r="346" spans="1:16" x14ac:dyDescent="0.2">
      <c r="A346" s="26" t="str">
        <f>IF(Qualifikation!$A356&lt;&gt;"",IF(Qualifikation!C356&lt;&gt;"",IF(Qualifikation!C356="LOC.ID",CONCATENATE("LOC.",Qualifikation!AG$12),Qualifikation!C356),""),"")</f>
        <v/>
      </c>
      <c r="B346" s="57" t="str">
        <f>IF(A346&lt;&gt;"",Qualifikation!J356,"")</f>
        <v/>
      </c>
      <c r="C346" s="26" t="str">
        <f>IF(A346&lt;&gt;"",IF(Qualifikation!E356=TRUE,INDEX(codesex,MATCH(Qualifikation!D356,libsex,0)),Qualifikation!D356),"")</f>
        <v/>
      </c>
      <c r="D346" s="112" t="str">
        <f>IF(OR(A346="",ISBLANK(Qualifikation!F356)),"",Qualifikation!F356)</f>
        <v/>
      </c>
      <c r="E346" s="26" t="str">
        <f>IF(A346&lt;&gt;"",IF(Qualifikation!I356=TRUE,IF(INDEX(codegem,MATCH(Qualifikation!H356,libgem,0))&lt;8000,INDEX(codegem,MATCH(Qualifikation!H356,libgem,0)),""),Qualifikation!H356),"")</f>
        <v/>
      </c>
      <c r="F346" s="26" t="str">
        <f>IF(A346&lt;&gt;"",IF(Qualifikation!I356=TRUE,INDEX(codegemhist,MATCH(Qualifikation!H356,libgem,0)),""),"")</f>
        <v/>
      </c>
      <c r="G346" s="26" t="str">
        <f>IF(A346&lt;&gt;"",IF(Qualifikation!I356=TRUE,IF(INDEX(codegem,MATCH(Qualifikation!H356,libgem,0))&gt;=8000,INDEX(codegem,MATCH(Qualifikation!H356,libgem,0)),""),Qualifikation!H356),"")</f>
        <v/>
      </c>
      <c r="H346" s="26" t="str">
        <f>IF(A346&lt;&gt;"",IF(Qualifikation!Y356=TRUE,INDEX(libcatidinst,MATCH(Qualifikation!P356,libinst,0)),""),"")</f>
        <v/>
      </c>
      <c r="I346" s="26" t="str">
        <f>IF(OR(A346="",ISBLANK(Qualifikation!P356)),"",IF(Qualifikation!Y356=TRUE,INDEX(codeinst,MATCH(Qualifikation!P356,libinst,0)),Qualifikation!P356))</f>
        <v/>
      </c>
      <c r="J346" s="26" t="str">
        <f>IF(OR(A346="",ISBLANK(Qualifikation!Q356)),"",IF(Qualifikation!Z356=TRUE,INDEX(codetform,MATCH(Qualifikation!Q356,libtform,0)),Qualifikation!Q356))</f>
        <v/>
      </c>
      <c r="K346" s="26" t="str">
        <f t="shared" si="5"/>
        <v/>
      </c>
      <c r="L346" s="112" t="str">
        <f>IF(OR(A346="",ISBLANK(Qualifikation!R356)),"",Qualifikation!R356)</f>
        <v/>
      </c>
      <c r="M346" s="56" t="str">
        <f>IF(OR(A346="",ISBLANK(Qualifikation!S356)),"",Qualifikation!S356)</f>
        <v/>
      </c>
      <c r="N346" s="56" t="str">
        <f>IF(OR(A346="",ISBLANK(Qualifikation!T356)),"",IF(Qualifikation!AC356=TRUE,INDEX(coderesult,MATCH(Qualifikation!T356,libresult,0)),Qualifikation!T356))</f>
        <v/>
      </c>
      <c r="O346" s="56" t="str">
        <f>IF(OR(A346="",ISBLANK(Qualifikation!U356),Qualifikation!U356="-"),"",IF(ISNA(MATCH(Qualifikation!U356,libtwolang,0)),Qualifikation!U356,IF(Qualifikation!AC356=TRUE,INDEX(codetwolang,MATCH(Qualifikation!U356,libtwolang,0)),Qualifikation!U356)))</f>
        <v/>
      </c>
      <c r="P346" s="56" t="str">
        <f>IF(OR(A346="",ISBLANK(Qualifikation!V356)),"",Qualifikation!V356)</f>
        <v/>
      </c>
    </row>
    <row r="347" spans="1:16" x14ac:dyDescent="0.2">
      <c r="A347" s="26" t="str">
        <f>IF(Qualifikation!$A357&lt;&gt;"",IF(Qualifikation!C357&lt;&gt;"",IF(Qualifikation!C357="LOC.ID",CONCATENATE("LOC.",Qualifikation!AG$12),Qualifikation!C357),""),"")</f>
        <v/>
      </c>
      <c r="B347" s="57" t="str">
        <f>IF(A347&lt;&gt;"",Qualifikation!J357,"")</f>
        <v/>
      </c>
      <c r="C347" s="26" t="str">
        <f>IF(A347&lt;&gt;"",IF(Qualifikation!E357=TRUE,INDEX(codesex,MATCH(Qualifikation!D357,libsex,0)),Qualifikation!D357),"")</f>
        <v/>
      </c>
      <c r="D347" s="112" t="str">
        <f>IF(OR(A347="",ISBLANK(Qualifikation!F357)),"",Qualifikation!F357)</f>
        <v/>
      </c>
      <c r="E347" s="26" t="str">
        <f>IF(A347&lt;&gt;"",IF(Qualifikation!I357=TRUE,IF(INDEX(codegem,MATCH(Qualifikation!H357,libgem,0))&lt;8000,INDEX(codegem,MATCH(Qualifikation!H357,libgem,0)),""),Qualifikation!H357),"")</f>
        <v/>
      </c>
      <c r="F347" s="26" t="str">
        <f>IF(A347&lt;&gt;"",IF(Qualifikation!I357=TRUE,INDEX(codegemhist,MATCH(Qualifikation!H357,libgem,0)),""),"")</f>
        <v/>
      </c>
      <c r="G347" s="26" t="str">
        <f>IF(A347&lt;&gt;"",IF(Qualifikation!I357=TRUE,IF(INDEX(codegem,MATCH(Qualifikation!H357,libgem,0))&gt;=8000,INDEX(codegem,MATCH(Qualifikation!H357,libgem,0)),""),Qualifikation!H357),"")</f>
        <v/>
      </c>
      <c r="H347" s="26" t="str">
        <f>IF(A347&lt;&gt;"",IF(Qualifikation!Y357=TRUE,INDEX(libcatidinst,MATCH(Qualifikation!P357,libinst,0)),""),"")</f>
        <v/>
      </c>
      <c r="I347" s="26" t="str">
        <f>IF(OR(A347="",ISBLANK(Qualifikation!P357)),"",IF(Qualifikation!Y357=TRUE,INDEX(codeinst,MATCH(Qualifikation!P357,libinst,0)),Qualifikation!P357))</f>
        <v/>
      </c>
      <c r="J347" s="26" t="str">
        <f>IF(OR(A347="",ISBLANK(Qualifikation!Q357)),"",IF(Qualifikation!Z357=TRUE,INDEX(codetform,MATCH(Qualifikation!Q357,libtform,0)),Qualifikation!Q357))</f>
        <v/>
      </c>
      <c r="K347" s="26" t="str">
        <f t="shared" si="5"/>
        <v/>
      </c>
      <c r="L347" s="112" t="str">
        <f>IF(OR(A347="",ISBLANK(Qualifikation!R357)),"",Qualifikation!R357)</f>
        <v/>
      </c>
      <c r="M347" s="56" t="str">
        <f>IF(OR(A347="",ISBLANK(Qualifikation!S357)),"",Qualifikation!S357)</f>
        <v/>
      </c>
      <c r="N347" s="56" t="str">
        <f>IF(OR(A347="",ISBLANK(Qualifikation!T357)),"",IF(Qualifikation!AC357=TRUE,INDEX(coderesult,MATCH(Qualifikation!T357,libresult,0)),Qualifikation!T357))</f>
        <v/>
      </c>
      <c r="O347" s="56" t="str">
        <f>IF(OR(A347="",ISBLANK(Qualifikation!U357),Qualifikation!U357="-"),"",IF(ISNA(MATCH(Qualifikation!U357,libtwolang,0)),Qualifikation!U357,IF(Qualifikation!AC357=TRUE,INDEX(codetwolang,MATCH(Qualifikation!U357,libtwolang,0)),Qualifikation!U357)))</f>
        <v/>
      </c>
      <c r="P347" s="56" t="str">
        <f>IF(OR(A347="",ISBLANK(Qualifikation!V357)),"",Qualifikation!V357)</f>
        <v/>
      </c>
    </row>
    <row r="348" spans="1:16" x14ac:dyDescent="0.2">
      <c r="A348" s="26" t="str">
        <f>IF(Qualifikation!$A358&lt;&gt;"",IF(Qualifikation!C358&lt;&gt;"",IF(Qualifikation!C358="LOC.ID",CONCATENATE("LOC.",Qualifikation!AG$12),Qualifikation!C358),""),"")</f>
        <v/>
      </c>
      <c r="B348" s="57" t="str">
        <f>IF(A348&lt;&gt;"",Qualifikation!J358,"")</f>
        <v/>
      </c>
      <c r="C348" s="26" t="str">
        <f>IF(A348&lt;&gt;"",IF(Qualifikation!E358=TRUE,INDEX(codesex,MATCH(Qualifikation!D358,libsex,0)),Qualifikation!D358),"")</f>
        <v/>
      </c>
      <c r="D348" s="112" t="str">
        <f>IF(OR(A348="",ISBLANK(Qualifikation!F358)),"",Qualifikation!F358)</f>
        <v/>
      </c>
      <c r="E348" s="26" t="str">
        <f>IF(A348&lt;&gt;"",IF(Qualifikation!I358=TRUE,IF(INDEX(codegem,MATCH(Qualifikation!H358,libgem,0))&lt;8000,INDEX(codegem,MATCH(Qualifikation!H358,libgem,0)),""),Qualifikation!H358),"")</f>
        <v/>
      </c>
      <c r="F348" s="26" t="str">
        <f>IF(A348&lt;&gt;"",IF(Qualifikation!I358=TRUE,INDEX(codegemhist,MATCH(Qualifikation!H358,libgem,0)),""),"")</f>
        <v/>
      </c>
      <c r="G348" s="26" t="str">
        <f>IF(A348&lt;&gt;"",IF(Qualifikation!I358=TRUE,IF(INDEX(codegem,MATCH(Qualifikation!H358,libgem,0))&gt;=8000,INDEX(codegem,MATCH(Qualifikation!H358,libgem,0)),""),Qualifikation!H358),"")</f>
        <v/>
      </c>
      <c r="H348" s="26" t="str">
        <f>IF(A348&lt;&gt;"",IF(Qualifikation!Y358=TRUE,INDEX(libcatidinst,MATCH(Qualifikation!P358,libinst,0)),""),"")</f>
        <v/>
      </c>
      <c r="I348" s="26" t="str">
        <f>IF(OR(A348="",ISBLANK(Qualifikation!P358)),"",IF(Qualifikation!Y358=TRUE,INDEX(codeinst,MATCH(Qualifikation!P358,libinst,0)),Qualifikation!P358))</f>
        <v/>
      </c>
      <c r="J348" s="26" t="str">
        <f>IF(OR(A348="",ISBLANK(Qualifikation!Q358)),"",IF(Qualifikation!Z358=TRUE,INDEX(codetform,MATCH(Qualifikation!Q358,libtform,0)),Qualifikation!Q358))</f>
        <v/>
      </c>
      <c r="K348" s="26" t="str">
        <f t="shared" si="5"/>
        <v/>
      </c>
      <c r="L348" s="112" t="str">
        <f>IF(OR(A348="",ISBLANK(Qualifikation!R358)),"",Qualifikation!R358)</f>
        <v/>
      </c>
      <c r="M348" s="56" t="str">
        <f>IF(OR(A348="",ISBLANK(Qualifikation!S358)),"",Qualifikation!S358)</f>
        <v/>
      </c>
      <c r="N348" s="56" t="str">
        <f>IF(OR(A348="",ISBLANK(Qualifikation!T358)),"",IF(Qualifikation!AC358=TRUE,INDEX(coderesult,MATCH(Qualifikation!T358,libresult,0)),Qualifikation!T358))</f>
        <v/>
      </c>
      <c r="O348" s="56" t="str">
        <f>IF(OR(A348="",ISBLANK(Qualifikation!U358),Qualifikation!U358="-"),"",IF(ISNA(MATCH(Qualifikation!U358,libtwolang,0)),Qualifikation!U358,IF(Qualifikation!AC358=TRUE,INDEX(codetwolang,MATCH(Qualifikation!U358,libtwolang,0)),Qualifikation!U358)))</f>
        <v/>
      </c>
      <c r="P348" s="56" t="str">
        <f>IF(OR(A348="",ISBLANK(Qualifikation!V358)),"",Qualifikation!V358)</f>
        <v/>
      </c>
    </row>
    <row r="349" spans="1:16" x14ac:dyDescent="0.2">
      <c r="A349" s="26" t="str">
        <f>IF(Qualifikation!$A359&lt;&gt;"",IF(Qualifikation!C359&lt;&gt;"",IF(Qualifikation!C359="LOC.ID",CONCATENATE("LOC.",Qualifikation!AG$12),Qualifikation!C359),""),"")</f>
        <v/>
      </c>
      <c r="B349" s="57" t="str">
        <f>IF(A349&lt;&gt;"",Qualifikation!J359,"")</f>
        <v/>
      </c>
      <c r="C349" s="26" t="str">
        <f>IF(A349&lt;&gt;"",IF(Qualifikation!E359=TRUE,INDEX(codesex,MATCH(Qualifikation!D359,libsex,0)),Qualifikation!D359),"")</f>
        <v/>
      </c>
      <c r="D349" s="112" t="str">
        <f>IF(OR(A349="",ISBLANK(Qualifikation!F359)),"",Qualifikation!F359)</f>
        <v/>
      </c>
      <c r="E349" s="26" t="str">
        <f>IF(A349&lt;&gt;"",IF(Qualifikation!I359=TRUE,IF(INDEX(codegem,MATCH(Qualifikation!H359,libgem,0))&lt;8000,INDEX(codegem,MATCH(Qualifikation!H359,libgem,0)),""),Qualifikation!H359),"")</f>
        <v/>
      </c>
      <c r="F349" s="26" t="str">
        <f>IF(A349&lt;&gt;"",IF(Qualifikation!I359=TRUE,INDEX(codegemhist,MATCH(Qualifikation!H359,libgem,0)),""),"")</f>
        <v/>
      </c>
      <c r="G349" s="26" t="str">
        <f>IF(A349&lt;&gt;"",IF(Qualifikation!I359=TRUE,IF(INDEX(codegem,MATCH(Qualifikation!H359,libgem,0))&gt;=8000,INDEX(codegem,MATCH(Qualifikation!H359,libgem,0)),""),Qualifikation!H359),"")</f>
        <v/>
      </c>
      <c r="H349" s="26" t="str">
        <f>IF(A349&lt;&gt;"",IF(Qualifikation!Y359=TRUE,INDEX(libcatidinst,MATCH(Qualifikation!P359,libinst,0)),""),"")</f>
        <v/>
      </c>
      <c r="I349" s="26" t="str">
        <f>IF(OR(A349="",ISBLANK(Qualifikation!P359)),"",IF(Qualifikation!Y359=TRUE,INDEX(codeinst,MATCH(Qualifikation!P359,libinst,0)),Qualifikation!P359))</f>
        <v/>
      </c>
      <c r="J349" s="26" t="str">
        <f>IF(OR(A349="",ISBLANK(Qualifikation!Q359)),"",IF(Qualifikation!Z359=TRUE,INDEX(codetform,MATCH(Qualifikation!Q359,libtform,0)),Qualifikation!Q359))</f>
        <v/>
      </c>
      <c r="K349" s="26" t="str">
        <f t="shared" si="5"/>
        <v/>
      </c>
      <c r="L349" s="112" t="str">
        <f>IF(OR(A349="",ISBLANK(Qualifikation!R359)),"",Qualifikation!R359)</f>
        <v/>
      </c>
      <c r="M349" s="56" t="str">
        <f>IF(OR(A349="",ISBLANK(Qualifikation!S359)),"",Qualifikation!S359)</f>
        <v/>
      </c>
      <c r="N349" s="56" t="str">
        <f>IF(OR(A349="",ISBLANK(Qualifikation!T359)),"",IF(Qualifikation!AC359=TRUE,INDEX(coderesult,MATCH(Qualifikation!T359,libresult,0)),Qualifikation!T359))</f>
        <v/>
      </c>
      <c r="O349" s="56" t="str">
        <f>IF(OR(A349="",ISBLANK(Qualifikation!U359),Qualifikation!U359="-"),"",IF(ISNA(MATCH(Qualifikation!U359,libtwolang,0)),Qualifikation!U359,IF(Qualifikation!AC359=TRUE,INDEX(codetwolang,MATCH(Qualifikation!U359,libtwolang,0)),Qualifikation!U359)))</f>
        <v/>
      </c>
      <c r="P349" s="56" t="str">
        <f>IF(OR(A349="",ISBLANK(Qualifikation!V359)),"",Qualifikation!V359)</f>
        <v/>
      </c>
    </row>
    <row r="350" spans="1:16" x14ac:dyDescent="0.2">
      <c r="A350" s="26" t="str">
        <f>IF(Qualifikation!$A360&lt;&gt;"",IF(Qualifikation!C360&lt;&gt;"",IF(Qualifikation!C360="LOC.ID",CONCATENATE("LOC.",Qualifikation!AG$12),Qualifikation!C360),""),"")</f>
        <v/>
      </c>
      <c r="B350" s="57" t="str">
        <f>IF(A350&lt;&gt;"",Qualifikation!J360,"")</f>
        <v/>
      </c>
      <c r="C350" s="26" t="str">
        <f>IF(A350&lt;&gt;"",IF(Qualifikation!E360=TRUE,INDEX(codesex,MATCH(Qualifikation!D360,libsex,0)),Qualifikation!D360),"")</f>
        <v/>
      </c>
      <c r="D350" s="112" t="str">
        <f>IF(OR(A350="",ISBLANK(Qualifikation!F360)),"",Qualifikation!F360)</f>
        <v/>
      </c>
      <c r="E350" s="26" t="str">
        <f>IF(A350&lt;&gt;"",IF(Qualifikation!I360=TRUE,IF(INDEX(codegem,MATCH(Qualifikation!H360,libgem,0))&lt;8000,INDEX(codegem,MATCH(Qualifikation!H360,libgem,0)),""),Qualifikation!H360),"")</f>
        <v/>
      </c>
      <c r="F350" s="26" t="str">
        <f>IF(A350&lt;&gt;"",IF(Qualifikation!I360=TRUE,INDEX(codegemhist,MATCH(Qualifikation!H360,libgem,0)),""),"")</f>
        <v/>
      </c>
      <c r="G350" s="26" t="str">
        <f>IF(A350&lt;&gt;"",IF(Qualifikation!I360=TRUE,IF(INDEX(codegem,MATCH(Qualifikation!H360,libgem,0))&gt;=8000,INDEX(codegem,MATCH(Qualifikation!H360,libgem,0)),""),Qualifikation!H360),"")</f>
        <v/>
      </c>
      <c r="H350" s="26" t="str">
        <f>IF(A350&lt;&gt;"",IF(Qualifikation!Y360=TRUE,INDEX(libcatidinst,MATCH(Qualifikation!P360,libinst,0)),""),"")</f>
        <v/>
      </c>
      <c r="I350" s="26" t="str">
        <f>IF(OR(A350="",ISBLANK(Qualifikation!P360)),"",IF(Qualifikation!Y360=TRUE,INDEX(codeinst,MATCH(Qualifikation!P360,libinst,0)),Qualifikation!P360))</f>
        <v/>
      </c>
      <c r="J350" s="26" t="str">
        <f>IF(OR(A350="",ISBLANK(Qualifikation!Q360)),"",IF(Qualifikation!Z360=TRUE,INDEX(codetform,MATCH(Qualifikation!Q360,libtform,0)),Qualifikation!Q360))</f>
        <v/>
      </c>
      <c r="K350" s="26" t="str">
        <f t="shared" si="5"/>
        <v/>
      </c>
      <c r="L350" s="112" t="str">
        <f>IF(OR(A350="",ISBLANK(Qualifikation!R360)),"",Qualifikation!R360)</f>
        <v/>
      </c>
      <c r="M350" s="56" t="str">
        <f>IF(OR(A350="",ISBLANK(Qualifikation!S360)),"",Qualifikation!S360)</f>
        <v/>
      </c>
      <c r="N350" s="56" t="str">
        <f>IF(OR(A350="",ISBLANK(Qualifikation!T360)),"",IF(Qualifikation!AC360=TRUE,INDEX(coderesult,MATCH(Qualifikation!T360,libresult,0)),Qualifikation!T360))</f>
        <v/>
      </c>
      <c r="O350" s="56" t="str">
        <f>IF(OR(A350="",ISBLANK(Qualifikation!U360),Qualifikation!U360="-"),"",IF(ISNA(MATCH(Qualifikation!U360,libtwolang,0)),Qualifikation!U360,IF(Qualifikation!AC360=TRUE,INDEX(codetwolang,MATCH(Qualifikation!U360,libtwolang,0)),Qualifikation!U360)))</f>
        <v/>
      </c>
      <c r="P350" s="56" t="str">
        <f>IF(OR(A350="",ISBLANK(Qualifikation!V360)),"",Qualifikation!V360)</f>
        <v/>
      </c>
    </row>
    <row r="351" spans="1:16" x14ac:dyDescent="0.2">
      <c r="A351" s="26" t="str">
        <f>IF(Qualifikation!$A361&lt;&gt;"",IF(Qualifikation!C361&lt;&gt;"",IF(Qualifikation!C361="LOC.ID",CONCATENATE("LOC.",Qualifikation!AG$12),Qualifikation!C361),""),"")</f>
        <v/>
      </c>
      <c r="B351" s="57" t="str">
        <f>IF(A351&lt;&gt;"",Qualifikation!J361,"")</f>
        <v/>
      </c>
      <c r="C351" s="26" t="str">
        <f>IF(A351&lt;&gt;"",IF(Qualifikation!E361=TRUE,INDEX(codesex,MATCH(Qualifikation!D361,libsex,0)),Qualifikation!D361),"")</f>
        <v/>
      </c>
      <c r="D351" s="112" t="str">
        <f>IF(OR(A351="",ISBLANK(Qualifikation!F361)),"",Qualifikation!F361)</f>
        <v/>
      </c>
      <c r="E351" s="26" t="str">
        <f>IF(A351&lt;&gt;"",IF(Qualifikation!I361=TRUE,IF(INDEX(codegem,MATCH(Qualifikation!H361,libgem,0))&lt;8000,INDEX(codegem,MATCH(Qualifikation!H361,libgem,0)),""),Qualifikation!H361),"")</f>
        <v/>
      </c>
      <c r="F351" s="26" t="str">
        <f>IF(A351&lt;&gt;"",IF(Qualifikation!I361=TRUE,INDEX(codegemhist,MATCH(Qualifikation!H361,libgem,0)),""),"")</f>
        <v/>
      </c>
      <c r="G351" s="26" t="str">
        <f>IF(A351&lt;&gt;"",IF(Qualifikation!I361=TRUE,IF(INDEX(codegem,MATCH(Qualifikation!H361,libgem,0))&gt;=8000,INDEX(codegem,MATCH(Qualifikation!H361,libgem,0)),""),Qualifikation!H361),"")</f>
        <v/>
      </c>
      <c r="H351" s="26" t="str">
        <f>IF(A351&lt;&gt;"",IF(Qualifikation!Y361=TRUE,INDEX(libcatidinst,MATCH(Qualifikation!P361,libinst,0)),""),"")</f>
        <v/>
      </c>
      <c r="I351" s="26" t="str">
        <f>IF(OR(A351="",ISBLANK(Qualifikation!P361)),"",IF(Qualifikation!Y361=TRUE,INDEX(codeinst,MATCH(Qualifikation!P361,libinst,0)),Qualifikation!P361))</f>
        <v/>
      </c>
      <c r="J351" s="26" t="str">
        <f>IF(OR(A351="",ISBLANK(Qualifikation!Q361)),"",IF(Qualifikation!Z361=TRUE,INDEX(codetform,MATCH(Qualifikation!Q361,libtform,0)),Qualifikation!Q361))</f>
        <v/>
      </c>
      <c r="K351" s="26" t="str">
        <f t="shared" si="5"/>
        <v/>
      </c>
      <c r="L351" s="112" t="str">
        <f>IF(OR(A351="",ISBLANK(Qualifikation!R361)),"",Qualifikation!R361)</f>
        <v/>
      </c>
      <c r="M351" s="56" t="str">
        <f>IF(OR(A351="",ISBLANK(Qualifikation!S361)),"",Qualifikation!S361)</f>
        <v/>
      </c>
      <c r="N351" s="56" t="str">
        <f>IF(OR(A351="",ISBLANK(Qualifikation!T361)),"",IF(Qualifikation!AC361=TRUE,INDEX(coderesult,MATCH(Qualifikation!T361,libresult,0)),Qualifikation!T361))</f>
        <v/>
      </c>
      <c r="O351" s="56" t="str">
        <f>IF(OR(A351="",ISBLANK(Qualifikation!U361),Qualifikation!U361="-"),"",IF(ISNA(MATCH(Qualifikation!U361,libtwolang,0)),Qualifikation!U361,IF(Qualifikation!AC361=TRUE,INDEX(codetwolang,MATCH(Qualifikation!U361,libtwolang,0)),Qualifikation!U361)))</f>
        <v/>
      </c>
      <c r="P351" s="56" t="str">
        <f>IF(OR(A351="",ISBLANK(Qualifikation!V361)),"",Qualifikation!V361)</f>
        <v/>
      </c>
    </row>
    <row r="352" spans="1:16" x14ac:dyDescent="0.2">
      <c r="A352" s="26" t="str">
        <f>IF(Qualifikation!$A362&lt;&gt;"",IF(Qualifikation!C362&lt;&gt;"",IF(Qualifikation!C362="LOC.ID",CONCATENATE("LOC.",Qualifikation!AG$12),Qualifikation!C362),""),"")</f>
        <v/>
      </c>
      <c r="B352" s="57" t="str">
        <f>IF(A352&lt;&gt;"",Qualifikation!J362,"")</f>
        <v/>
      </c>
      <c r="C352" s="26" t="str">
        <f>IF(A352&lt;&gt;"",IF(Qualifikation!E362=TRUE,INDEX(codesex,MATCH(Qualifikation!D362,libsex,0)),Qualifikation!D362),"")</f>
        <v/>
      </c>
      <c r="D352" s="112" t="str">
        <f>IF(OR(A352="",ISBLANK(Qualifikation!F362)),"",Qualifikation!F362)</f>
        <v/>
      </c>
      <c r="E352" s="26" t="str">
        <f>IF(A352&lt;&gt;"",IF(Qualifikation!I362=TRUE,IF(INDEX(codegem,MATCH(Qualifikation!H362,libgem,0))&lt;8000,INDEX(codegem,MATCH(Qualifikation!H362,libgem,0)),""),Qualifikation!H362),"")</f>
        <v/>
      </c>
      <c r="F352" s="26" t="str">
        <f>IF(A352&lt;&gt;"",IF(Qualifikation!I362=TRUE,INDEX(codegemhist,MATCH(Qualifikation!H362,libgem,0)),""),"")</f>
        <v/>
      </c>
      <c r="G352" s="26" t="str">
        <f>IF(A352&lt;&gt;"",IF(Qualifikation!I362=TRUE,IF(INDEX(codegem,MATCH(Qualifikation!H362,libgem,0))&gt;=8000,INDEX(codegem,MATCH(Qualifikation!H362,libgem,0)),""),Qualifikation!H362),"")</f>
        <v/>
      </c>
      <c r="H352" s="26" t="str">
        <f>IF(A352&lt;&gt;"",IF(Qualifikation!Y362=TRUE,INDEX(libcatidinst,MATCH(Qualifikation!P362,libinst,0)),""),"")</f>
        <v/>
      </c>
      <c r="I352" s="26" t="str">
        <f>IF(OR(A352="",ISBLANK(Qualifikation!P362)),"",IF(Qualifikation!Y362=TRUE,INDEX(codeinst,MATCH(Qualifikation!P362,libinst,0)),Qualifikation!P362))</f>
        <v/>
      </c>
      <c r="J352" s="26" t="str">
        <f>IF(OR(A352="",ISBLANK(Qualifikation!Q362)),"",IF(Qualifikation!Z362=TRUE,INDEX(codetform,MATCH(Qualifikation!Q362,libtform,0)),Qualifikation!Q362))</f>
        <v/>
      </c>
      <c r="K352" s="26" t="str">
        <f t="shared" si="5"/>
        <v/>
      </c>
      <c r="L352" s="112" t="str">
        <f>IF(OR(A352="",ISBLANK(Qualifikation!R362)),"",Qualifikation!R362)</f>
        <v/>
      </c>
      <c r="M352" s="56" t="str">
        <f>IF(OR(A352="",ISBLANK(Qualifikation!S362)),"",Qualifikation!S362)</f>
        <v/>
      </c>
      <c r="N352" s="56" t="str">
        <f>IF(OR(A352="",ISBLANK(Qualifikation!T362)),"",IF(Qualifikation!AC362=TRUE,INDEX(coderesult,MATCH(Qualifikation!T362,libresult,0)),Qualifikation!T362))</f>
        <v/>
      </c>
      <c r="O352" s="56" t="str">
        <f>IF(OR(A352="",ISBLANK(Qualifikation!U362),Qualifikation!U362="-"),"",IF(ISNA(MATCH(Qualifikation!U362,libtwolang,0)),Qualifikation!U362,IF(Qualifikation!AC362=TRUE,INDEX(codetwolang,MATCH(Qualifikation!U362,libtwolang,0)),Qualifikation!U362)))</f>
        <v/>
      </c>
      <c r="P352" s="56" t="str">
        <f>IF(OR(A352="",ISBLANK(Qualifikation!V362)),"",Qualifikation!V362)</f>
        <v/>
      </c>
    </row>
    <row r="353" spans="1:16" x14ac:dyDescent="0.2">
      <c r="A353" s="26" t="str">
        <f>IF(Qualifikation!$A363&lt;&gt;"",IF(Qualifikation!C363&lt;&gt;"",IF(Qualifikation!C363="LOC.ID",CONCATENATE("LOC.",Qualifikation!AG$12),Qualifikation!C363),""),"")</f>
        <v/>
      </c>
      <c r="B353" s="57" t="str">
        <f>IF(A353&lt;&gt;"",Qualifikation!J363,"")</f>
        <v/>
      </c>
      <c r="C353" s="26" t="str">
        <f>IF(A353&lt;&gt;"",IF(Qualifikation!E363=TRUE,INDEX(codesex,MATCH(Qualifikation!D363,libsex,0)),Qualifikation!D363),"")</f>
        <v/>
      </c>
      <c r="D353" s="112" t="str">
        <f>IF(OR(A353="",ISBLANK(Qualifikation!F363)),"",Qualifikation!F363)</f>
        <v/>
      </c>
      <c r="E353" s="26" t="str">
        <f>IF(A353&lt;&gt;"",IF(Qualifikation!I363=TRUE,IF(INDEX(codegem,MATCH(Qualifikation!H363,libgem,0))&lt;8000,INDEX(codegem,MATCH(Qualifikation!H363,libgem,0)),""),Qualifikation!H363),"")</f>
        <v/>
      </c>
      <c r="F353" s="26" t="str">
        <f>IF(A353&lt;&gt;"",IF(Qualifikation!I363=TRUE,INDEX(codegemhist,MATCH(Qualifikation!H363,libgem,0)),""),"")</f>
        <v/>
      </c>
      <c r="G353" s="26" t="str">
        <f>IF(A353&lt;&gt;"",IF(Qualifikation!I363=TRUE,IF(INDEX(codegem,MATCH(Qualifikation!H363,libgem,0))&gt;=8000,INDEX(codegem,MATCH(Qualifikation!H363,libgem,0)),""),Qualifikation!H363),"")</f>
        <v/>
      </c>
      <c r="H353" s="26" t="str">
        <f>IF(A353&lt;&gt;"",IF(Qualifikation!Y363=TRUE,INDEX(libcatidinst,MATCH(Qualifikation!P363,libinst,0)),""),"")</f>
        <v/>
      </c>
      <c r="I353" s="26" t="str">
        <f>IF(OR(A353="",ISBLANK(Qualifikation!P363)),"",IF(Qualifikation!Y363=TRUE,INDEX(codeinst,MATCH(Qualifikation!P363,libinst,0)),Qualifikation!P363))</f>
        <v/>
      </c>
      <c r="J353" s="26" t="str">
        <f>IF(OR(A353="",ISBLANK(Qualifikation!Q363)),"",IF(Qualifikation!Z363=TRUE,INDEX(codetform,MATCH(Qualifikation!Q363,libtform,0)),Qualifikation!Q363))</f>
        <v/>
      </c>
      <c r="K353" s="26" t="str">
        <f t="shared" si="5"/>
        <v/>
      </c>
      <c r="L353" s="112" t="str">
        <f>IF(OR(A353="",ISBLANK(Qualifikation!R363)),"",Qualifikation!R363)</f>
        <v/>
      </c>
      <c r="M353" s="56" t="str">
        <f>IF(OR(A353="",ISBLANK(Qualifikation!S363)),"",Qualifikation!S363)</f>
        <v/>
      </c>
      <c r="N353" s="56" t="str">
        <f>IF(OR(A353="",ISBLANK(Qualifikation!T363)),"",IF(Qualifikation!AC363=TRUE,INDEX(coderesult,MATCH(Qualifikation!T363,libresult,0)),Qualifikation!T363))</f>
        <v/>
      </c>
      <c r="O353" s="56" t="str">
        <f>IF(OR(A353="",ISBLANK(Qualifikation!U363),Qualifikation!U363="-"),"",IF(ISNA(MATCH(Qualifikation!U363,libtwolang,0)),Qualifikation!U363,IF(Qualifikation!AC363=TRUE,INDEX(codetwolang,MATCH(Qualifikation!U363,libtwolang,0)),Qualifikation!U363)))</f>
        <v/>
      </c>
      <c r="P353" s="56" t="str">
        <f>IF(OR(A353="",ISBLANK(Qualifikation!V363)),"",Qualifikation!V363)</f>
        <v/>
      </c>
    </row>
    <row r="354" spans="1:16" x14ac:dyDescent="0.2">
      <c r="A354" s="26" t="str">
        <f>IF(Qualifikation!$A364&lt;&gt;"",IF(Qualifikation!C364&lt;&gt;"",IF(Qualifikation!C364="LOC.ID",CONCATENATE("LOC.",Qualifikation!AG$12),Qualifikation!C364),""),"")</f>
        <v/>
      </c>
      <c r="B354" s="57" t="str">
        <f>IF(A354&lt;&gt;"",Qualifikation!J364,"")</f>
        <v/>
      </c>
      <c r="C354" s="26" t="str">
        <f>IF(A354&lt;&gt;"",IF(Qualifikation!E364=TRUE,INDEX(codesex,MATCH(Qualifikation!D364,libsex,0)),Qualifikation!D364),"")</f>
        <v/>
      </c>
      <c r="D354" s="112" t="str">
        <f>IF(OR(A354="",ISBLANK(Qualifikation!F364)),"",Qualifikation!F364)</f>
        <v/>
      </c>
      <c r="E354" s="26" t="str">
        <f>IF(A354&lt;&gt;"",IF(Qualifikation!I364=TRUE,IF(INDEX(codegem,MATCH(Qualifikation!H364,libgem,0))&lt;8000,INDEX(codegem,MATCH(Qualifikation!H364,libgem,0)),""),Qualifikation!H364),"")</f>
        <v/>
      </c>
      <c r="F354" s="26" t="str">
        <f>IF(A354&lt;&gt;"",IF(Qualifikation!I364=TRUE,INDEX(codegemhist,MATCH(Qualifikation!H364,libgem,0)),""),"")</f>
        <v/>
      </c>
      <c r="G354" s="26" t="str">
        <f>IF(A354&lt;&gt;"",IF(Qualifikation!I364=TRUE,IF(INDEX(codegem,MATCH(Qualifikation!H364,libgem,0))&gt;=8000,INDEX(codegem,MATCH(Qualifikation!H364,libgem,0)),""),Qualifikation!H364),"")</f>
        <v/>
      </c>
      <c r="H354" s="26" t="str">
        <f>IF(A354&lt;&gt;"",IF(Qualifikation!Y364=TRUE,INDEX(libcatidinst,MATCH(Qualifikation!P364,libinst,0)),""),"")</f>
        <v/>
      </c>
      <c r="I354" s="26" t="str">
        <f>IF(OR(A354="",ISBLANK(Qualifikation!P364)),"",IF(Qualifikation!Y364=TRUE,INDEX(codeinst,MATCH(Qualifikation!P364,libinst,0)),Qualifikation!P364))</f>
        <v/>
      </c>
      <c r="J354" s="26" t="str">
        <f>IF(OR(A354="",ISBLANK(Qualifikation!Q364)),"",IF(Qualifikation!Z364=TRUE,INDEX(codetform,MATCH(Qualifikation!Q364,libtform,0)),Qualifikation!Q364))</f>
        <v/>
      </c>
      <c r="K354" s="26" t="str">
        <f t="shared" si="5"/>
        <v/>
      </c>
      <c r="L354" s="112" t="str">
        <f>IF(OR(A354="",ISBLANK(Qualifikation!R364)),"",Qualifikation!R364)</f>
        <v/>
      </c>
      <c r="M354" s="56" t="str">
        <f>IF(OR(A354="",ISBLANK(Qualifikation!S364)),"",Qualifikation!S364)</f>
        <v/>
      </c>
      <c r="N354" s="56" t="str">
        <f>IF(OR(A354="",ISBLANK(Qualifikation!T364)),"",IF(Qualifikation!AC364=TRUE,INDEX(coderesult,MATCH(Qualifikation!T364,libresult,0)),Qualifikation!T364))</f>
        <v/>
      </c>
      <c r="O354" s="56" t="str">
        <f>IF(OR(A354="",ISBLANK(Qualifikation!U364),Qualifikation!U364="-"),"",IF(ISNA(MATCH(Qualifikation!U364,libtwolang,0)),Qualifikation!U364,IF(Qualifikation!AC364=TRUE,INDEX(codetwolang,MATCH(Qualifikation!U364,libtwolang,0)),Qualifikation!U364)))</f>
        <v/>
      </c>
      <c r="P354" s="56" t="str">
        <f>IF(OR(A354="",ISBLANK(Qualifikation!V364)),"",Qualifikation!V364)</f>
        <v/>
      </c>
    </row>
    <row r="355" spans="1:16" x14ac:dyDescent="0.2">
      <c r="A355" s="26" t="str">
        <f>IF(Qualifikation!$A365&lt;&gt;"",IF(Qualifikation!C365&lt;&gt;"",IF(Qualifikation!C365="LOC.ID",CONCATENATE("LOC.",Qualifikation!AG$12),Qualifikation!C365),""),"")</f>
        <v/>
      </c>
      <c r="B355" s="57" t="str">
        <f>IF(A355&lt;&gt;"",Qualifikation!J365,"")</f>
        <v/>
      </c>
      <c r="C355" s="26" t="str">
        <f>IF(A355&lt;&gt;"",IF(Qualifikation!E365=TRUE,INDEX(codesex,MATCH(Qualifikation!D365,libsex,0)),Qualifikation!D365),"")</f>
        <v/>
      </c>
      <c r="D355" s="112" t="str">
        <f>IF(OR(A355="",ISBLANK(Qualifikation!F365)),"",Qualifikation!F365)</f>
        <v/>
      </c>
      <c r="E355" s="26" t="str">
        <f>IF(A355&lt;&gt;"",IF(Qualifikation!I365=TRUE,IF(INDEX(codegem,MATCH(Qualifikation!H365,libgem,0))&lt;8000,INDEX(codegem,MATCH(Qualifikation!H365,libgem,0)),""),Qualifikation!H365),"")</f>
        <v/>
      </c>
      <c r="F355" s="26" t="str">
        <f>IF(A355&lt;&gt;"",IF(Qualifikation!I365=TRUE,INDEX(codegemhist,MATCH(Qualifikation!H365,libgem,0)),""),"")</f>
        <v/>
      </c>
      <c r="G355" s="26" t="str">
        <f>IF(A355&lt;&gt;"",IF(Qualifikation!I365=TRUE,IF(INDEX(codegem,MATCH(Qualifikation!H365,libgem,0))&gt;=8000,INDEX(codegem,MATCH(Qualifikation!H365,libgem,0)),""),Qualifikation!H365),"")</f>
        <v/>
      </c>
      <c r="H355" s="26" t="str">
        <f>IF(A355&lt;&gt;"",IF(Qualifikation!Y365=TRUE,INDEX(libcatidinst,MATCH(Qualifikation!P365,libinst,0)),""),"")</f>
        <v/>
      </c>
      <c r="I355" s="26" t="str">
        <f>IF(OR(A355="",ISBLANK(Qualifikation!P365)),"",IF(Qualifikation!Y365=TRUE,INDEX(codeinst,MATCH(Qualifikation!P365,libinst,0)),Qualifikation!P365))</f>
        <v/>
      </c>
      <c r="J355" s="26" t="str">
        <f>IF(OR(A355="",ISBLANK(Qualifikation!Q365)),"",IF(Qualifikation!Z365=TRUE,INDEX(codetform,MATCH(Qualifikation!Q365,libtform,0)),Qualifikation!Q365))</f>
        <v/>
      </c>
      <c r="K355" s="26" t="str">
        <f t="shared" si="5"/>
        <v/>
      </c>
      <c r="L355" s="112" t="str">
        <f>IF(OR(A355="",ISBLANK(Qualifikation!R365)),"",Qualifikation!R365)</f>
        <v/>
      </c>
      <c r="M355" s="56" t="str">
        <f>IF(OR(A355="",ISBLANK(Qualifikation!S365)),"",Qualifikation!S365)</f>
        <v/>
      </c>
      <c r="N355" s="56" t="str">
        <f>IF(OR(A355="",ISBLANK(Qualifikation!T365)),"",IF(Qualifikation!AC365=TRUE,INDEX(coderesult,MATCH(Qualifikation!T365,libresult,0)),Qualifikation!T365))</f>
        <v/>
      </c>
      <c r="O355" s="56" t="str">
        <f>IF(OR(A355="",ISBLANK(Qualifikation!U365),Qualifikation!U365="-"),"",IF(ISNA(MATCH(Qualifikation!U365,libtwolang,0)),Qualifikation!U365,IF(Qualifikation!AC365=TRUE,INDEX(codetwolang,MATCH(Qualifikation!U365,libtwolang,0)),Qualifikation!U365)))</f>
        <v/>
      </c>
      <c r="P355" s="56" t="str">
        <f>IF(OR(A355="",ISBLANK(Qualifikation!V365)),"",Qualifikation!V365)</f>
        <v/>
      </c>
    </row>
    <row r="356" spans="1:16" x14ac:dyDescent="0.2">
      <c r="A356" s="26" t="str">
        <f>IF(Qualifikation!$A366&lt;&gt;"",IF(Qualifikation!C366&lt;&gt;"",IF(Qualifikation!C366="LOC.ID",CONCATENATE("LOC.",Qualifikation!AG$12),Qualifikation!C366),""),"")</f>
        <v/>
      </c>
      <c r="B356" s="57" t="str">
        <f>IF(A356&lt;&gt;"",Qualifikation!J366,"")</f>
        <v/>
      </c>
      <c r="C356" s="26" t="str">
        <f>IF(A356&lt;&gt;"",IF(Qualifikation!E366=TRUE,INDEX(codesex,MATCH(Qualifikation!D366,libsex,0)),Qualifikation!D366),"")</f>
        <v/>
      </c>
      <c r="D356" s="112" t="str">
        <f>IF(OR(A356="",ISBLANK(Qualifikation!F366)),"",Qualifikation!F366)</f>
        <v/>
      </c>
      <c r="E356" s="26" t="str">
        <f>IF(A356&lt;&gt;"",IF(Qualifikation!I366=TRUE,IF(INDEX(codegem,MATCH(Qualifikation!H366,libgem,0))&lt;8000,INDEX(codegem,MATCH(Qualifikation!H366,libgem,0)),""),Qualifikation!H366),"")</f>
        <v/>
      </c>
      <c r="F356" s="26" t="str">
        <f>IF(A356&lt;&gt;"",IF(Qualifikation!I366=TRUE,INDEX(codegemhist,MATCH(Qualifikation!H366,libgem,0)),""),"")</f>
        <v/>
      </c>
      <c r="G356" s="26" t="str">
        <f>IF(A356&lt;&gt;"",IF(Qualifikation!I366=TRUE,IF(INDEX(codegem,MATCH(Qualifikation!H366,libgem,0))&gt;=8000,INDEX(codegem,MATCH(Qualifikation!H366,libgem,0)),""),Qualifikation!H366),"")</f>
        <v/>
      </c>
      <c r="H356" s="26" t="str">
        <f>IF(A356&lt;&gt;"",IF(Qualifikation!Y366=TRUE,INDEX(libcatidinst,MATCH(Qualifikation!P366,libinst,0)),""),"")</f>
        <v/>
      </c>
      <c r="I356" s="26" t="str">
        <f>IF(OR(A356="",ISBLANK(Qualifikation!P366)),"",IF(Qualifikation!Y366=TRUE,INDEX(codeinst,MATCH(Qualifikation!P366,libinst,0)),Qualifikation!P366))</f>
        <v/>
      </c>
      <c r="J356" s="26" t="str">
        <f>IF(OR(A356="",ISBLANK(Qualifikation!Q366)),"",IF(Qualifikation!Z366=TRUE,INDEX(codetform,MATCH(Qualifikation!Q366,libtform,0)),Qualifikation!Q366))</f>
        <v/>
      </c>
      <c r="K356" s="26" t="str">
        <f t="shared" si="5"/>
        <v/>
      </c>
      <c r="L356" s="112" t="str">
        <f>IF(OR(A356="",ISBLANK(Qualifikation!R366)),"",Qualifikation!R366)</f>
        <v/>
      </c>
      <c r="M356" s="56" t="str">
        <f>IF(OR(A356="",ISBLANK(Qualifikation!S366)),"",Qualifikation!S366)</f>
        <v/>
      </c>
      <c r="N356" s="56" t="str">
        <f>IF(OR(A356="",ISBLANK(Qualifikation!T366)),"",IF(Qualifikation!AC366=TRUE,INDEX(coderesult,MATCH(Qualifikation!T366,libresult,0)),Qualifikation!T366))</f>
        <v/>
      </c>
      <c r="O356" s="56" t="str">
        <f>IF(OR(A356="",ISBLANK(Qualifikation!U366),Qualifikation!U366="-"),"",IF(ISNA(MATCH(Qualifikation!U366,libtwolang,0)),Qualifikation!U366,IF(Qualifikation!AC366=TRUE,INDEX(codetwolang,MATCH(Qualifikation!U366,libtwolang,0)),Qualifikation!U366)))</f>
        <v/>
      </c>
      <c r="P356" s="56" t="str">
        <f>IF(OR(A356="",ISBLANK(Qualifikation!V366)),"",Qualifikation!V366)</f>
        <v/>
      </c>
    </row>
    <row r="357" spans="1:16" x14ac:dyDescent="0.2">
      <c r="A357" s="26" t="str">
        <f>IF(Qualifikation!$A367&lt;&gt;"",IF(Qualifikation!C367&lt;&gt;"",IF(Qualifikation!C367="LOC.ID",CONCATENATE("LOC.",Qualifikation!AG$12),Qualifikation!C367),""),"")</f>
        <v/>
      </c>
      <c r="B357" s="57" t="str">
        <f>IF(A357&lt;&gt;"",Qualifikation!J367,"")</f>
        <v/>
      </c>
      <c r="C357" s="26" t="str">
        <f>IF(A357&lt;&gt;"",IF(Qualifikation!E367=TRUE,INDEX(codesex,MATCH(Qualifikation!D367,libsex,0)),Qualifikation!D367),"")</f>
        <v/>
      </c>
      <c r="D357" s="112" t="str">
        <f>IF(OR(A357="",ISBLANK(Qualifikation!F367)),"",Qualifikation!F367)</f>
        <v/>
      </c>
      <c r="E357" s="26" t="str">
        <f>IF(A357&lt;&gt;"",IF(Qualifikation!I367=TRUE,IF(INDEX(codegem,MATCH(Qualifikation!H367,libgem,0))&lt;8000,INDEX(codegem,MATCH(Qualifikation!H367,libgem,0)),""),Qualifikation!H367),"")</f>
        <v/>
      </c>
      <c r="F357" s="26" t="str">
        <f>IF(A357&lt;&gt;"",IF(Qualifikation!I367=TRUE,INDEX(codegemhist,MATCH(Qualifikation!H367,libgem,0)),""),"")</f>
        <v/>
      </c>
      <c r="G357" s="26" t="str">
        <f>IF(A357&lt;&gt;"",IF(Qualifikation!I367=TRUE,IF(INDEX(codegem,MATCH(Qualifikation!H367,libgem,0))&gt;=8000,INDEX(codegem,MATCH(Qualifikation!H367,libgem,0)),""),Qualifikation!H367),"")</f>
        <v/>
      </c>
      <c r="H357" s="26" t="str">
        <f>IF(A357&lt;&gt;"",IF(Qualifikation!Y367=TRUE,INDEX(libcatidinst,MATCH(Qualifikation!P367,libinst,0)),""),"")</f>
        <v/>
      </c>
      <c r="I357" s="26" t="str">
        <f>IF(OR(A357="",ISBLANK(Qualifikation!P367)),"",IF(Qualifikation!Y367=TRUE,INDEX(codeinst,MATCH(Qualifikation!P367,libinst,0)),Qualifikation!P367))</f>
        <v/>
      </c>
      <c r="J357" s="26" t="str">
        <f>IF(OR(A357="",ISBLANK(Qualifikation!Q367)),"",IF(Qualifikation!Z367=TRUE,INDEX(codetform,MATCH(Qualifikation!Q367,libtform,0)),Qualifikation!Q367))</f>
        <v/>
      </c>
      <c r="K357" s="26" t="str">
        <f t="shared" si="5"/>
        <v/>
      </c>
      <c r="L357" s="112" t="str">
        <f>IF(OR(A357="",ISBLANK(Qualifikation!R367)),"",Qualifikation!R367)</f>
        <v/>
      </c>
      <c r="M357" s="56" t="str">
        <f>IF(OR(A357="",ISBLANK(Qualifikation!S367)),"",Qualifikation!S367)</f>
        <v/>
      </c>
      <c r="N357" s="56" t="str">
        <f>IF(OR(A357="",ISBLANK(Qualifikation!T367)),"",IF(Qualifikation!AC367=TRUE,INDEX(coderesult,MATCH(Qualifikation!T367,libresult,0)),Qualifikation!T367))</f>
        <v/>
      </c>
      <c r="O357" s="56" t="str">
        <f>IF(OR(A357="",ISBLANK(Qualifikation!U367),Qualifikation!U367="-"),"",IF(ISNA(MATCH(Qualifikation!U367,libtwolang,0)),Qualifikation!U367,IF(Qualifikation!AC367=TRUE,INDEX(codetwolang,MATCH(Qualifikation!U367,libtwolang,0)),Qualifikation!U367)))</f>
        <v/>
      </c>
      <c r="P357" s="56" t="str">
        <f>IF(OR(A357="",ISBLANK(Qualifikation!V367)),"",Qualifikation!V367)</f>
        <v/>
      </c>
    </row>
    <row r="358" spans="1:16" x14ac:dyDescent="0.2">
      <c r="A358" s="26" t="str">
        <f>IF(Qualifikation!$A368&lt;&gt;"",IF(Qualifikation!C368&lt;&gt;"",IF(Qualifikation!C368="LOC.ID",CONCATENATE("LOC.",Qualifikation!AG$12),Qualifikation!C368),""),"")</f>
        <v/>
      </c>
      <c r="B358" s="57" t="str">
        <f>IF(A358&lt;&gt;"",Qualifikation!J368,"")</f>
        <v/>
      </c>
      <c r="C358" s="26" t="str">
        <f>IF(A358&lt;&gt;"",IF(Qualifikation!E368=TRUE,INDEX(codesex,MATCH(Qualifikation!D368,libsex,0)),Qualifikation!D368),"")</f>
        <v/>
      </c>
      <c r="D358" s="112" t="str">
        <f>IF(OR(A358="",ISBLANK(Qualifikation!F368)),"",Qualifikation!F368)</f>
        <v/>
      </c>
      <c r="E358" s="26" t="str">
        <f>IF(A358&lt;&gt;"",IF(Qualifikation!I368=TRUE,IF(INDEX(codegem,MATCH(Qualifikation!H368,libgem,0))&lt;8000,INDEX(codegem,MATCH(Qualifikation!H368,libgem,0)),""),Qualifikation!H368),"")</f>
        <v/>
      </c>
      <c r="F358" s="26" t="str">
        <f>IF(A358&lt;&gt;"",IF(Qualifikation!I368=TRUE,INDEX(codegemhist,MATCH(Qualifikation!H368,libgem,0)),""),"")</f>
        <v/>
      </c>
      <c r="G358" s="26" t="str">
        <f>IF(A358&lt;&gt;"",IF(Qualifikation!I368=TRUE,IF(INDEX(codegem,MATCH(Qualifikation!H368,libgem,0))&gt;=8000,INDEX(codegem,MATCH(Qualifikation!H368,libgem,0)),""),Qualifikation!H368),"")</f>
        <v/>
      </c>
      <c r="H358" s="26" t="str">
        <f>IF(A358&lt;&gt;"",IF(Qualifikation!Y368=TRUE,INDEX(libcatidinst,MATCH(Qualifikation!P368,libinst,0)),""),"")</f>
        <v/>
      </c>
      <c r="I358" s="26" t="str">
        <f>IF(OR(A358="",ISBLANK(Qualifikation!P368)),"",IF(Qualifikation!Y368=TRUE,INDEX(codeinst,MATCH(Qualifikation!P368,libinst,0)),Qualifikation!P368))</f>
        <v/>
      </c>
      <c r="J358" s="26" t="str">
        <f>IF(OR(A358="",ISBLANK(Qualifikation!Q368)),"",IF(Qualifikation!Z368=TRUE,INDEX(codetform,MATCH(Qualifikation!Q368,libtform,0)),Qualifikation!Q368))</f>
        <v/>
      </c>
      <c r="K358" s="26" t="str">
        <f t="shared" si="5"/>
        <v/>
      </c>
      <c r="L358" s="112" t="str">
        <f>IF(OR(A358="",ISBLANK(Qualifikation!R368)),"",Qualifikation!R368)</f>
        <v/>
      </c>
      <c r="M358" s="56" t="str">
        <f>IF(OR(A358="",ISBLANK(Qualifikation!S368)),"",Qualifikation!S368)</f>
        <v/>
      </c>
      <c r="N358" s="56" t="str">
        <f>IF(OR(A358="",ISBLANK(Qualifikation!T368)),"",IF(Qualifikation!AC368=TRUE,INDEX(coderesult,MATCH(Qualifikation!T368,libresult,0)),Qualifikation!T368))</f>
        <v/>
      </c>
      <c r="O358" s="56" t="str">
        <f>IF(OR(A358="",ISBLANK(Qualifikation!U368),Qualifikation!U368="-"),"",IF(ISNA(MATCH(Qualifikation!U368,libtwolang,0)),Qualifikation!U368,IF(Qualifikation!AC368=TRUE,INDEX(codetwolang,MATCH(Qualifikation!U368,libtwolang,0)),Qualifikation!U368)))</f>
        <v/>
      </c>
      <c r="P358" s="56" t="str">
        <f>IF(OR(A358="",ISBLANK(Qualifikation!V368)),"",Qualifikation!V368)</f>
        <v/>
      </c>
    </row>
    <row r="359" spans="1:16" x14ac:dyDescent="0.2">
      <c r="A359" s="26" t="str">
        <f>IF(Qualifikation!$A369&lt;&gt;"",IF(Qualifikation!C369&lt;&gt;"",IF(Qualifikation!C369="LOC.ID",CONCATENATE("LOC.",Qualifikation!AG$12),Qualifikation!C369),""),"")</f>
        <v/>
      </c>
      <c r="B359" s="57" t="str">
        <f>IF(A359&lt;&gt;"",Qualifikation!J369,"")</f>
        <v/>
      </c>
      <c r="C359" s="26" t="str">
        <f>IF(A359&lt;&gt;"",IF(Qualifikation!E369=TRUE,INDEX(codesex,MATCH(Qualifikation!D369,libsex,0)),Qualifikation!D369),"")</f>
        <v/>
      </c>
      <c r="D359" s="112" t="str">
        <f>IF(OR(A359="",ISBLANK(Qualifikation!F369)),"",Qualifikation!F369)</f>
        <v/>
      </c>
      <c r="E359" s="26" t="str">
        <f>IF(A359&lt;&gt;"",IF(Qualifikation!I369=TRUE,IF(INDEX(codegem,MATCH(Qualifikation!H369,libgem,0))&lt;8000,INDEX(codegem,MATCH(Qualifikation!H369,libgem,0)),""),Qualifikation!H369),"")</f>
        <v/>
      </c>
      <c r="F359" s="26" t="str">
        <f>IF(A359&lt;&gt;"",IF(Qualifikation!I369=TRUE,INDEX(codegemhist,MATCH(Qualifikation!H369,libgem,0)),""),"")</f>
        <v/>
      </c>
      <c r="G359" s="26" t="str">
        <f>IF(A359&lt;&gt;"",IF(Qualifikation!I369=TRUE,IF(INDEX(codegem,MATCH(Qualifikation!H369,libgem,0))&gt;=8000,INDEX(codegem,MATCH(Qualifikation!H369,libgem,0)),""),Qualifikation!H369),"")</f>
        <v/>
      </c>
      <c r="H359" s="26" t="str">
        <f>IF(A359&lt;&gt;"",IF(Qualifikation!Y369=TRUE,INDEX(libcatidinst,MATCH(Qualifikation!P369,libinst,0)),""),"")</f>
        <v/>
      </c>
      <c r="I359" s="26" t="str">
        <f>IF(OR(A359="",ISBLANK(Qualifikation!P369)),"",IF(Qualifikation!Y369=TRUE,INDEX(codeinst,MATCH(Qualifikation!P369,libinst,0)),Qualifikation!P369))</f>
        <v/>
      </c>
      <c r="J359" s="26" t="str">
        <f>IF(OR(A359="",ISBLANK(Qualifikation!Q369)),"",IF(Qualifikation!Z369=TRUE,INDEX(codetform,MATCH(Qualifikation!Q369,libtform,0)),Qualifikation!Q369))</f>
        <v/>
      </c>
      <c r="K359" s="26" t="str">
        <f t="shared" si="5"/>
        <v/>
      </c>
      <c r="L359" s="112" t="str">
        <f>IF(OR(A359="",ISBLANK(Qualifikation!R369)),"",Qualifikation!R369)</f>
        <v/>
      </c>
      <c r="M359" s="56" t="str">
        <f>IF(OR(A359="",ISBLANK(Qualifikation!S369)),"",Qualifikation!S369)</f>
        <v/>
      </c>
      <c r="N359" s="56" t="str">
        <f>IF(OR(A359="",ISBLANK(Qualifikation!T369)),"",IF(Qualifikation!AC369=TRUE,INDEX(coderesult,MATCH(Qualifikation!T369,libresult,0)),Qualifikation!T369))</f>
        <v/>
      </c>
      <c r="O359" s="56" t="str">
        <f>IF(OR(A359="",ISBLANK(Qualifikation!U369),Qualifikation!U369="-"),"",IF(ISNA(MATCH(Qualifikation!U369,libtwolang,0)),Qualifikation!U369,IF(Qualifikation!AC369=TRUE,INDEX(codetwolang,MATCH(Qualifikation!U369,libtwolang,0)),Qualifikation!U369)))</f>
        <v/>
      </c>
      <c r="P359" s="56" t="str">
        <f>IF(OR(A359="",ISBLANK(Qualifikation!V369)),"",Qualifikation!V369)</f>
        <v/>
      </c>
    </row>
    <row r="360" spans="1:16" x14ac:dyDescent="0.2">
      <c r="A360" s="26" t="str">
        <f>IF(Qualifikation!$A370&lt;&gt;"",IF(Qualifikation!C370&lt;&gt;"",IF(Qualifikation!C370="LOC.ID",CONCATENATE("LOC.",Qualifikation!AG$12),Qualifikation!C370),""),"")</f>
        <v/>
      </c>
      <c r="B360" s="57" t="str">
        <f>IF(A360&lt;&gt;"",Qualifikation!J370,"")</f>
        <v/>
      </c>
      <c r="C360" s="26" t="str">
        <f>IF(A360&lt;&gt;"",IF(Qualifikation!E370=TRUE,INDEX(codesex,MATCH(Qualifikation!D370,libsex,0)),Qualifikation!D370),"")</f>
        <v/>
      </c>
      <c r="D360" s="112" t="str">
        <f>IF(OR(A360="",ISBLANK(Qualifikation!F370)),"",Qualifikation!F370)</f>
        <v/>
      </c>
      <c r="E360" s="26" t="str">
        <f>IF(A360&lt;&gt;"",IF(Qualifikation!I370=TRUE,IF(INDEX(codegem,MATCH(Qualifikation!H370,libgem,0))&lt;8000,INDEX(codegem,MATCH(Qualifikation!H370,libgem,0)),""),Qualifikation!H370),"")</f>
        <v/>
      </c>
      <c r="F360" s="26" t="str">
        <f>IF(A360&lt;&gt;"",IF(Qualifikation!I370=TRUE,INDEX(codegemhist,MATCH(Qualifikation!H370,libgem,0)),""),"")</f>
        <v/>
      </c>
      <c r="G360" s="26" t="str">
        <f>IF(A360&lt;&gt;"",IF(Qualifikation!I370=TRUE,IF(INDEX(codegem,MATCH(Qualifikation!H370,libgem,0))&gt;=8000,INDEX(codegem,MATCH(Qualifikation!H370,libgem,0)),""),Qualifikation!H370),"")</f>
        <v/>
      </c>
      <c r="H360" s="26" t="str">
        <f>IF(A360&lt;&gt;"",IF(Qualifikation!Y370=TRUE,INDEX(libcatidinst,MATCH(Qualifikation!P370,libinst,0)),""),"")</f>
        <v/>
      </c>
      <c r="I360" s="26" t="str">
        <f>IF(OR(A360="",ISBLANK(Qualifikation!P370)),"",IF(Qualifikation!Y370=TRUE,INDEX(codeinst,MATCH(Qualifikation!P370,libinst,0)),Qualifikation!P370))</f>
        <v/>
      </c>
      <c r="J360" s="26" t="str">
        <f>IF(OR(A360="",ISBLANK(Qualifikation!Q370)),"",IF(Qualifikation!Z370=TRUE,INDEX(codetform,MATCH(Qualifikation!Q370,libtform,0)),Qualifikation!Q370))</f>
        <v/>
      </c>
      <c r="K360" s="26" t="str">
        <f t="shared" si="5"/>
        <v/>
      </c>
      <c r="L360" s="112" t="str">
        <f>IF(OR(A360="",ISBLANK(Qualifikation!R370)),"",Qualifikation!R370)</f>
        <v/>
      </c>
      <c r="M360" s="56" t="str">
        <f>IF(OR(A360="",ISBLANK(Qualifikation!S370)),"",Qualifikation!S370)</f>
        <v/>
      </c>
      <c r="N360" s="56" t="str">
        <f>IF(OR(A360="",ISBLANK(Qualifikation!T370)),"",IF(Qualifikation!AC370=TRUE,INDEX(coderesult,MATCH(Qualifikation!T370,libresult,0)),Qualifikation!T370))</f>
        <v/>
      </c>
      <c r="O360" s="56" t="str">
        <f>IF(OR(A360="",ISBLANK(Qualifikation!U370),Qualifikation!U370="-"),"",IF(ISNA(MATCH(Qualifikation!U370,libtwolang,0)),Qualifikation!U370,IF(Qualifikation!AC370=TRUE,INDEX(codetwolang,MATCH(Qualifikation!U370,libtwolang,0)),Qualifikation!U370)))</f>
        <v/>
      </c>
      <c r="P360" s="56" t="str">
        <f>IF(OR(A360="",ISBLANK(Qualifikation!V370)),"",Qualifikation!V370)</f>
        <v/>
      </c>
    </row>
    <row r="361" spans="1:16" x14ac:dyDescent="0.2">
      <c r="A361" s="26" t="str">
        <f>IF(Qualifikation!$A371&lt;&gt;"",IF(Qualifikation!C371&lt;&gt;"",IF(Qualifikation!C371="LOC.ID",CONCATENATE("LOC.",Qualifikation!AG$12),Qualifikation!C371),""),"")</f>
        <v/>
      </c>
      <c r="B361" s="57" t="str">
        <f>IF(A361&lt;&gt;"",Qualifikation!J371,"")</f>
        <v/>
      </c>
      <c r="C361" s="26" t="str">
        <f>IF(A361&lt;&gt;"",IF(Qualifikation!E371=TRUE,INDEX(codesex,MATCH(Qualifikation!D371,libsex,0)),Qualifikation!D371),"")</f>
        <v/>
      </c>
      <c r="D361" s="112" t="str">
        <f>IF(OR(A361="",ISBLANK(Qualifikation!F371)),"",Qualifikation!F371)</f>
        <v/>
      </c>
      <c r="E361" s="26" t="str">
        <f>IF(A361&lt;&gt;"",IF(Qualifikation!I371=TRUE,IF(INDEX(codegem,MATCH(Qualifikation!H371,libgem,0))&lt;8000,INDEX(codegem,MATCH(Qualifikation!H371,libgem,0)),""),Qualifikation!H371),"")</f>
        <v/>
      </c>
      <c r="F361" s="26" t="str">
        <f>IF(A361&lt;&gt;"",IF(Qualifikation!I371=TRUE,INDEX(codegemhist,MATCH(Qualifikation!H371,libgem,0)),""),"")</f>
        <v/>
      </c>
      <c r="G361" s="26" t="str">
        <f>IF(A361&lt;&gt;"",IF(Qualifikation!I371=TRUE,IF(INDEX(codegem,MATCH(Qualifikation!H371,libgem,0))&gt;=8000,INDEX(codegem,MATCH(Qualifikation!H371,libgem,0)),""),Qualifikation!H371),"")</f>
        <v/>
      </c>
      <c r="H361" s="26" t="str">
        <f>IF(A361&lt;&gt;"",IF(Qualifikation!Y371=TRUE,INDEX(libcatidinst,MATCH(Qualifikation!P371,libinst,0)),""),"")</f>
        <v/>
      </c>
      <c r="I361" s="26" t="str">
        <f>IF(OR(A361="",ISBLANK(Qualifikation!P371)),"",IF(Qualifikation!Y371=TRUE,INDEX(codeinst,MATCH(Qualifikation!P371,libinst,0)),Qualifikation!P371))</f>
        <v/>
      </c>
      <c r="J361" s="26" t="str">
        <f>IF(OR(A361="",ISBLANK(Qualifikation!Q371)),"",IF(Qualifikation!Z371=TRUE,INDEX(codetform,MATCH(Qualifikation!Q371,libtform,0)),Qualifikation!Q371))</f>
        <v/>
      </c>
      <c r="K361" s="26" t="str">
        <f t="shared" si="5"/>
        <v/>
      </c>
      <c r="L361" s="112" t="str">
        <f>IF(OR(A361="",ISBLANK(Qualifikation!R371)),"",Qualifikation!R371)</f>
        <v/>
      </c>
      <c r="M361" s="56" t="str">
        <f>IF(OR(A361="",ISBLANK(Qualifikation!S371)),"",Qualifikation!S371)</f>
        <v/>
      </c>
      <c r="N361" s="56" t="str">
        <f>IF(OR(A361="",ISBLANK(Qualifikation!T371)),"",IF(Qualifikation!AC371=TRUE,INDEX(coderesult,MATCH(Qualifikation!T371,libresult,0)),Qualifikation!T371))</f>
        <v/>
      </c>
      <c r="O361" s="56" t="str">
        <f>IF(OR(A361="",ISBLANK(Qualifikation!U371),Qualifikation!U371="-"),"",IF(ISNA(MATCH(Qualifikation!U371,libtwolang,0)),Qualifikation!U371,IF(Qualifikation!AC371=TRUE,INDEX(codetwolang,MATCH(Qualifikation!U371,libtwolang,0)),Qualifikation!U371)))</f>
        <v/>
      </c>
      <c r="P361" s="56" t="str">
        <f>IF(OR(A361="",ISBLANK(Qualifikation!V371)),"",Qualifikation!V371)</f>
        <v/>
      </c>
    </row>
    <row r="362" spans="1:16" x14ac:dyDescent="0.2">
      <c r="A362" s="26" t="str">
        <f>IF(Qualifikation!$A372&lt;&gt;"",IF(Qualifikation!C372&lt;&gt;"",IF(Qualifikation!C372="LOC.ID",CONCATENATE("LOC.",Qualifikation!AG$12),Qualifikation!C372),""),"")</f>
        <v/>
      </c>
      <c r="B362" s="57" t="str">
        <f>IF(A362&lt;&gt;"",Qualifikation!J372,"")</f>
        <v/>
      </c>
      <c r="C362" s="26" t="str">
        <f>IF(A362&lt;&gt;"",IF(Qualifikation!E372=TRUE,INDEX(codesex,MATCH(Qualifikation!D372,libsex,0)),Qualifikation!D372),"")</f>
        <v/>
      </c>
      <c r="D362" s="112" t="str">
        <f>IF(OR(A362="",ISBLANK(Qualifikation!F372)),"",Qualifikation!F372)</f>
        <v/>
      </c>
      <c r="E362" s="26" t="str">
        <f>IF(A362&lt;&gt;"",IF(Qualifikation!I372=TRUE,IF(INDEX(codegem,MATCH(Qualifikation!H372,libgem,0))&lt;8000,INDEX(codegem,MATCH(Qualifikation!H372,libgem,0)),""),Qualifikation!H372),"")</f>
        <v/>
      </c>
      <c r="F362" s="26" t="str">
        <f>IF(A362&lt;&gt;"",IF(Qualifikation!I372=TRUE,INDEX(codegemhist,MATCH(Qualifikation!H372,libgem,0)),""),"")</f>
        <v/>
      </c>
      <c r="G362" s="26" t="str">
        <f>IF(A362&lt;&gt;"",IF(Qualifikation!I372=TRUE,IF(INDEX(codegem,MATCH(Qualifikation!H372,libgem,0))&gt;=8000,INDEX(codegem,MATCH(Qualifikation!H372,libgem,0)),""),Qualifikation!H372),"")</f>
        <v/>
      </c>
      <c r="H362" s="26" t="str">
        <f>IF(A362&lt;&gt;"",IF(Qualifikation!Y372=TRUE,INDEX(libcatidinst,MATCH(Qualifikation!P372,libinst,0)),""),"")</f>
        <v/>
      </c>
      <c r="I362" s="26" t="str">
        <f>IF(OR(A362="",ISBLANK(Qualifikation!P372)),"",IF(Qualifikation!Y372=TRUE,INDEX(codeinst,MATCH(Qualifikation!P372,libinst,0)),Qualifikation!P372))</f>
        <v/>
      </c>
      <c r="J362" s="26" t="str">
        <f>IF(OR(A362="",ISBLANK(Qualifikation!Q372)),"",IF(Qualifikation!Z372=TRUE,INDEX(codetform,MATCH(Qualifikation!Q372,libtform,0)),Qualifikation!Q372))</f>
        <v/>
      </c>
      <c r="K362" s="26" t="str">
        <f t="shared" si="5"/>
        <v/>
      </c>
      <c r="L362" s="112" t="str">
        <f>IF(OR(A362="",ISBLANK(Qualifikation!R372)),"",Qualifikation!R372)</f>
        <v/>
      </c>
      <c r="M362" s="56" t="str">
        <f>IF(OR(A362="",ISBLANK(Qualifikation!S372)),"",Qualifikation!S372)</f>
        <v/>
      </c>
      <c r="N362" s="56" t="str">
        <f>IF(OR(A362="",ISBLANK(Qualifikation!T372)),"",IF(Qualifikation!AC372=TRUE,INDEX(coderesult,MATCH(Qualifikation!T372,libresult,0)),Qualifikation!T372))</f>
        <v/>
      </c>
      <c r="O362" s="56" t="str">
        <f>IF(OR(A362="",ISBLANK(Qualifikation!U372),Qualifikation!U372="-"),"",IF(ISNA(MATCH(Qualifikation!U372,libtwolang,0)),Qualifikation!U372,IF(Qualifikation!AC372=TRUE,INDEX(codetwolang,MATCH(Qualifikation!U372,libtwolang,0)),Qualifikation!U372)))</f>
        <v/>
      </c>
      <c r="P362" s="56" t="str">
        <f>IF(OR(A362="",ISBLANK(Qualifikation!V372)),"",Qualifikation!V372)</f>
        <v/>
      </c>
    </row>
    <row r="363" spans="1:16" x14ac:dyDescent="0.2">
      <c r="A363" s="26" t="str">
        <f>IF(Qualifikation!$A373&lt;&gt;"",IF(Qualifikation!C373&lt;&gt;"",IF(Qualifikation!C373="LOC.ID",CONCATENATE("LOC.",Qualifikation!AG$12),Qualifikation!C373),""),"")</f>
        <v/>
      </c>
      <c r="B363" s="57" t="str">
        <f>IF(A363&lt;&gt;"",Qualifikation!J373,"")</f>
        <v/>
      </c>
      <c r="C363" s="26" t="str">
        <f>IF(A363&lt;&gt;"",IF(Qualifikation!E373=TRUE,INDEX(codesex,MATCH(Qualifikation!D373,libsex,0)),Qualifikation!D373),"")</f>
        <v/>
      </c>
      <c r="D363" s="112" t="str">
        <f>IF(OR(A363="",ISBLANK(Qualifikation!F373)),"",Qualifikation!F373)</f>
        <v/>
      </c>
      <c r="E363" s="26" t="str">
        <f>IF(A363&lt;&gt;"",IF(Qualifikation!I373=TRUE,IF(INDEX(codegem,MATCH(Qualifikation!H373,libgem,0))&lt;8000,INDEX(codegem,MATCH(Qualifikation!H373,libgem,0)),""),Qualifikation!H373),"")</f>
        <v/>
      </c>
      <c r="F363" s="26" t="str">
        <f>IF(A363&lt;&gt;"",IF(Qualifikation!I373=TRUE,INDEX(codegemhist,MATCH(Qualifikation!H373,libgem,0)),""),"")</f>
        <v/>
      </c>
      <c r="G363" s="26" t="str">
        <f>IF(A363&lt;&gt;"",IF(Qualifikation!I373=TRUE,IF(INDEX(codegem,MATCH(Qualifikation!H373,libgem,0))&gt;=8000,INDEX(codegem,MATCH(Qualifikation!H373,libgem,0)),""),Qualifikation!H373),"")</f>
        <v/>
      </c>
      <c r="H363" s="26" t="str">
        <f>IF(A363&lt;&gt;"",IF(Qualifikation!Y373=TRUE,INDEX(libcatidinst,MATCH(Qualifikation!P373,libinst,0)),""),"")</f>
        <v/>
      </c>
      <c r="I363" s="26" t="str">
        <f>IF(OR(A363="",ISBLANK(Qualifikation!P373)),"",IF(Qualifikation!Y373=TRUE,INDEX(codeinst,MATCH(Qualifikation!P373,libinst,0)),Qualifikation!P373))</f>
        <v/>
      </c>
      <c r="J363" s="26" t="str">
        <f>IF(OR(A363="",ISBLANK(Qualifikation!Q373)),"",IF(Qualifikation!Z373=TRUE,INDEX(codetform,MATCH(Qualifikation!Q373,libtform,0)),Qualifikation!Q373))</f>
        <v/>
      </c>
      <c r="K363" s="26" t="str">
        <f t="shared" si="5"/>
        <v/>
      </c>
      <c r="L363" s="112" t="str">
        <f>IF(OR(A363="",ISBLANK(Qualifikation!R373)),"",Qualifikation!R373)</f>
        <v/>
      </c>
      <c r="M363" s="56" t="str">
        <f>IF(OR(A363="",ISBLANK(Qualifikation!S373)),"",Qualifikation!S373)</f>
        <v/>
      </c>
      <c r="N363" s="56" t="str">
        <f>IF(OR(A363="",ISBLANK(Qualifikation!T373)),"",IF(Qualifikation!AC373=TRUE,INDEX(coderesult,MATCH(Qualifikation!T373,libresult,0)),Qualifikation!T373))</f>
        <v/>
      </c>
      <c r="O363" s="56" t="str">
        <f>IF(OR(A363="",ISBLANK(Qualifikation!U373),Qualifikation!U373="-"),"",IF(ISNA(MATCH(Qualifikation!U373,libtwolang,0)),Qualifikation!U373,IF(Qualifikation!AC373=TRUE,INDEX(codetwolang,MATCH(Qualifikation!U373,libtwolang,0)),Qualifikation!U373)))</f>
        <v/>
      </c>
      <c r="P363" s="56" t="str">
        <f>IF(OR(A363="",ISBLANK(Qualifikation!V373)),"",Qualifikation!V373)</f>
        <v/>
      </c>
    </row>
    <row r="364" spans="1:16" x14ac:dyDescent="0.2">
      <c r="A364" s="26" t="str">
        <f>IF(Qualifikation!$A374&lt;&gt;"",IF(Qualifikation!C374&lt;&gt;"",IF(Qualifikation!C374="LOC.ID",CONCATENATE("LOC.",Qualifikation!AG$12),Qualifikation!C374),""),"")</f>
        <v/>
      </c>
      <c r="B364" s="57" t="str">
        <f>IF(A364&lt;&gt;"",Qualifikation!J374,"")</f>
        <v/>
      </c>
      <c r="C364" s="26" t="str">
        <f>IF(A364&lt;&gt;"",IF(Qualifikation!E374=TRUE,INDEX(codesex,MATCH(Qualifikation!D374,libsex,0)),Qualifikation!D374),"")</f>
        <v/>
      </c>
      <c r="D364" s="112" t="str">
        <f>IF(OR(A364="",ISBLANK(Qualifikation!F374)),"",Qualifikation!F374)</f>
        <v/>
      </c>
      <c r="E364" s="26" t="str">
        <f>IF(A364&lt;&gt;"",IF(Qualifikation!I374=TRUE,IF(INDEX(codegem,MATCH(Qualifikation!H374,libgem,0))&lt;8000,INDEX(codegem,MATCH(Qualifikation!H374,libgem,0)),""),Qualifikation!H374),"")</f>
        <v/>
      </c>
      <c r="F364" s="26" t="str">
        <f>IF(A364&lt;&gt;"",IF(Qualifikation!I374=TRUE,INDEX(codegemhist,MATCH(Qualifikation!H374,libgem,0)),""),"")</f>
        <v/>
      </c>
      <c r="G364" s="26" t="str">
        <f>IF(A364&lt;&gt;"",IF(Qualifikation!I374=TRUE,IF(INDEX(codegem,MATCH(Qualifikation!H374,libgem,0))&gt;=8000,INDEX(codegem,MATCH(Qualifikation!H374,libgem,0)),""),Qualifikation!H374),"")</f>
        <v/>
      </c>
      <c r="H364" s="26" t="str">
        <f>IF(A364&lt;&gt;"",IF(Qualifikation!Y374=TRUE,INDEX(libcatidinst,MATCH(Qualifikation!P374,libinst,0)),""),"")</f>
        <v/>
      </c>
      <c r="I364" s="26" t="str">
        <f>IF(OR(A364="",ISBLANK(Qualifikation!P374)),"",IF(Qualifikation!Y374=TRUE,INDEX(codeinst,MATCH(Qualifikation!P374,libinst,0)),Qualifikation!P374))</f>
        <v/>
      </c>
      <c r="J364" s="26" t="str">
        <f>IF(OR(A364="",ISBLANK(Qualifikation!Q374)),"",IF(Qualifikation!Z374=TRUE,INDEX(codetform,MATCH(Qualifikation!Q374,libtform,0)),Qualifikation!Q374))</f>
        <v/>
      </c>
      <c r="K364" s="26" t="str">
        <f t="shared" si="5"/>
        <v/>
      </c>
      <c r="L364" s="112" t="str">
        <f>IF(OR(A364="",ISBLANK(Qualifikation!R374)),"",Qualifikation!R374)</f>
        <v/>
      </c>
      <c r="M364" s="56" t="str">
        <f>IF(OR(A364="",ISBLANK(Qualifikation!S374)),"",Qualifikation!S374)</f>
        <v/>
      </c>
      <c r="N364" s="56" t="str">
        <f>IF(OR(A364="",ISBLANK(Qualifikation!T374)),"",IF(Qualifikation!AC374=TRUE,INDEX(coderesult,MATCH(Qualifikation!T374,libresult,0)),Qualifikation!T374))</f>
        <v/>
      </c>
      <c r="O364" s="56" t="str">
        <f>IF(OR(A364="",ISBLANK(Qualifikation!U374),Qualifikation!U374="-"),"",IF(ISNA(MATCH(Qualifikation!U374,libtwolang,0)),Qualifikation!U374,IF(Qualifikation!AC374=TRUE,INDEX(codetwolang,MATCH(Qualifikation!U374,libtwolang,0)),Qualifikation!U374)))</f>
        <v/>
      </c>
      <c r="P364" s="56" t="str">
        <f>IF(OR(A364="",ISBLANK(Qualifikation!V374)),"",Qualifikation!V374)</f>
        <v/>
      </c>
    </row>
    <row r="365" spans="1:16" x14ac:dyDescent="0.2">
      <c r="A365" s="26" t="str">
        <f>IF(Qualifikation!$A375&lt;&gt;"",IF(Qualifikation!C375&lt;&gt;"",IF(Qualifikation!C375="LOC.ID",CONCATENATE("LOC.",Qualifikation!AG$12),Qualifikation!C375),""),"")</f>
        <v/>
      </c>
      <c r="B365" s="57" t="str">
        <f>IF(A365&lt;&gt;"",Qualifikation!J375,"")</f>
        <v/>
      </c>
      <c r="C365" s="26" t="str">
        <f>IF(A365&lt;&gt;"",IF(Qualifikation!E375=TRUE,INDEX(codesex,MATCH(Qualifikation!D375,libsex,0)),Qualifikation!D375),"")</f>
        <v/>
      </c>
      <c r="D365" s="112" t="str">
        <f>IF(OR(A365="",ISBLANK(Qualifikation!F375)),"",Qualifikation!F375)</f>
        <v/>
      </c>
      <c r="E365" s="26" t="str">
        <f>IF(A365&lt;&gt;"",IF(Qualifikation!I375=TRUE,IF(INDEX(codegem,MATCH(Qualifikation!H375,libgem,0))&lt;8000,INDEX(codegem,MATCH(Qualifikation!H375,libgem,0)),""),Qualifikation!H375),"")</f>
        <v/>
      </c>
      <c r="F365" s="26" t="str">
        <f>IF(A365&lt;&gt;"",IF(Qualifikation!I375=TRUE,INDEX(codegemhist,MATCH(Qualifikation!H375,libgem,0)),""),"")</f>
        <v/>
      </c>
      <c r="G365" s="26" t="str">
        <f>IF(A365&lt;&gt;"",IF(Qualifikation!I375=TRUE,IF(INDEX(codegem,MATCH(Qualifikation!H375,libgem,0))&gt;=8000,INDEX(codegem,MATCH(Qualifikation!H375,libgem,0)),""),Qualifikation!H375),"")</f>
        <v/>
      </c>
      <c r="H365" s="26" t="str">
        <f>IF(A365&lt;&gt;"",IF(Qualifikation!Y375=TRUE,INDEX(libcatidinst,MATCH(Qualifikation!P375,libinst,0)),""),"")</f>
        <v/>
      </c>
      <c r="I365" s="26" t="str">
        <f>IF(OR(A365="",ISBLANK(Qualifikation!P375)),"",IF(Qualifikation!Y375=TRUE,INDEX(codeinst,MATCH(Qualifikation!P375,libinst,0)),Qualifikation!P375))</f>
        <v/>
      </c>
      <c r="J365" s="26" t="str">
        <f>IF(OR(A365="",ISBLANK(Qualifikation!Q375)),"",IF(Qualifikation!Z375=TRUE,INDEX(codetform,MATCH(Qualifikation!Q375,libtform,0)),Qualifikation!Q375))</f>
        <v/>
      </c>
      <c r="K365" s="26" t="str">
        <f t="shared" si="5"/>
        <v/>
      </c>
      <c r="L365" s="112" t="str">
        <f>IF(OR(A365="",ISBLANK(Qualifikation!R375)),"",Qualifikation!R375)</f>
        <v/>
      </c>
      <c r="M365" s="56" t="str">
        <f>IF(OR(A365="",ISBLANK(Qualifikation!S375)),"",Qualifikation!S375)</f>
        <v/>
      </c>
      <c r="N365" s="56" t="str">
        <f>IF(OR(A365="",ISBLANK(Qualifikation!T375)),"",IF(Qualifikation!AC375=TRUE,INDEX(coderesult,MATCH(Qualifikation!T375,libresult,0)),Qualifikation!T375))</f>
        <v/>
      </c>
      <c r="O365" s="56" t="str">
        <f>IF(OR(A365="",ISBLANK(Qualifikation!U375),Qualifikation!U375="-"),"",IF(ISNA(MATCH(Qualifikation!U375,libtwolang,0)),Qualifikation!U375,IF(Qualifikation!AC375=TRUE,INDEX(codetwolang,MATCH(Qualifikation!U375,libtwolang,0)),Qualifikation!U375)))</f>
        <v/>
      </c>
      <c r="P365" s="56" t="str">
        <f>IF(OR(A365="",ISBLANK(Qualifikation!V375)),"",Qualifikation!V375)</f>
        <v/>
      </c>
    </row>
    <row r="366" spans="1:16" x14ac:dyDescent="0.2">
      <c r="A366" s="26" t="str">
        <f>IF(Qualifikation!$A376&lt;&gt;"",IF(Qualifikation!C376&lt;&gt;"",IF(Qualifikation!C376="LOC.ID",CONCATENATE("LOC.",Qualifikation!AG$12),Qualifikation!C376),""),"")</f>
        <v/>
      </c>
      <c r="B366" s="57" t="str">
        <f>IF(A366&lt;&gt;"",Qualifikation!J376,"")</f>
        <v/>
      </c>
      <c r="C366" s="26" t="str">
        <f>IF(A366&lt;&gt;"",IF(Qualifikation!E376=TRUE,INDEX(codesex,MATCH(Qualifikation!D376,libsex,0)),Qualifikation!D376),"")</f>
        <v/>
      </c>
      <c r="D366" s="112" t="str">
        <f>IF(OR(A366="",ISBLANK(Qualifikation!F376)),"",Qualifikation!F376)</f>
        <v/>
      </c>
      <c r="E366" s="26" t="str">
        <f>IF(A366&lt;&gt;"",IF(Qualifikation!I376=TRUE,IF(INDEX(codegem,MATCH(Qualifikation!H376,libgem,0))&lt;8000,INDEX(codegem,MATCH(Qualifikation!H376,libgem,0)),""),Qualifikation!H376),"")</f>
        <v/>
      </c>
      <c r="F366" s="26" t="str">
        <f>IF(A366&lt;&gt;"",IF(Qualifikation!I376=TRUE,INDEX(codegemhist,MATCH(Qualifikation!H376,libgem,0)),""),"")</f>
        <v/>
      </c>
      <c r="G366" s="26" t="str">
        <f>IF(A366&lt;&gt;"",IF(Qualifikation!I376=TRUE,IF(INDEX(codegem,MATCH(Qualifikation!H376,libgem,0))&gt;=8000,INDEX(codegem,MATCH(Qualifikation!H376,libgem,0)),""),Qualifikation!H376),"")</f>
        <v/>
      </c>
      <c r="H366" s="26" t="str">
        <f>IF(A366&lt;&gt;"",IF(Qualifikation!Y376=TRUE,INDEX(libcatidinst,MATCH(Qualifikation!P376,libinst,0)),""),"")</f>
        <v/>
      </c>
      <c r="I366" s="26" t="str">
        <f>IF(OR(A366="",ISBLANK(Qualifikation!P376)),"",IF(Qualifikation!Y376=TRUE,INDEX(codeinst,MATCH(Qualifikation!P376,libinst,0)),Qualifikation!P376))</f>
        <v/>
      </c>
      <c r="J366" s="26" t="str">
        <f>IF(OR(A366="",ISBLANK(Qualifikation!Q376)),"",IF(Qualifikation!Z376=TRUE,INDEX(codetform,MATCH(Qualifikation!Q376,libtform,0)),Qualifikation!Q376))</f>
        <v/>
      </c>
      <c r="K366" s="26" t="str">
        <f t="shared" si="5"/>
        <v/>
      </c>
      <c r="L366" s="112" t="str">
        <f>IF(OR(A366="",ISBLANK(Qualifikation!R376)),"",Qualifikation!R376)</f>
        <v/>
      </c>
      <c r="M366" s="56" t="str">
        <f>IF(OR(A366="",ISBLANK(Qualifikation!S376)),"",Qualifikation!S376)</f>
        <v/>
      </c>
      <c r="N366" s="56" t="str">
        <f>IF(OR(A366="",ISBLANK(Qualifikation!T376)),"",IF(Qualifikation!AC376=TRUE,INDEX(coderesult,MATCH(Qualifikation!T376,libresult,0)),Qualifikation!T376))</f>
        <v/>
      </c>
      <c r="O366" s="56" t="str">
        <f>IF(OR(A366="",ISBLANK(Qualifikation!U376),Qualifikation!U376="-"),"",IF(ISNA(MATCH(Qualifikation!U376,libtwolang,0)),Qualifikation!U376,IF(Qualifikation!AC376=TRUE,INDEX(codetwolang,MATCH(Qualifikation!U376,libtwolang,0)),Qualifikation!U376)))</f>
        <v/>
      </c>
      <c r="P366" s="56" t="str">
        <f>IF(OR(A366="",ISBLANK(Qualifikation!V376)),"",Qualifikation!V376)</f>
        <v/>
      </c>
    </row>
    <row r="367" spans="1:16" x14ac:dyDescent="0.2">
      <c r="A367" s="26" t="str">
        <f>IF(Qualifikation!$A377&lt;&gt;"",IF(Qualifikation!C377&lt;&gt;"",IF(Qualifikation!C377="LOC.ID",CONCATENATE("LOC.",Qualifikation!AG$12),Qualifikation!C377),""),"")</f>
        <v/>
      </c>
      <c r="B367" s="57" t="str">
        <f>IF(A367&lt;&gt;"",Qualifikation!J377,"")</f>
        <v/>
      </c>
      <c r="C367" s="26" t="str">
        <f>IF(A367&lt;&gt;"",IF(Qualifikation!E377=TRUE,INDEX(codesex,MATCH(Qualifikation!D377,libsex,0)),Qualifikation!D377),"")</f>
        <v/>
      </c>
      <c r="D367" s="112" t="str">
        <f>IF(OR(A367="",ISBLANK(Qualifikation!F377)),"",Qualifikation!F377)</f>
        <v/>
      </c>
      <c r="E367" s="26" t="str">
        <f>IF(A367&lt;&gt;"",IF(Qualifikation!I377=TRUE,IF(INDEX(codegem,MATCH(Qualifikation!H377,libgem,0))&lt;8000,INDEX(codegem,MATCH(Qualifikation!H377,libgem,0)),""),Qualifikation!H377),"")</f>
        <v/>
      </c>
      <c r="F367" s="26" t="str">
        <f>IF(A367&lt;&gt;"",IF(Qualifikation!I377=TRUE,INDEX(codegemhist,MATCH(Qualifikation!H377,libgem,0)),""),"")</f>
        <v/>
      </c>
      <c r="G367" s="26" t="str">
        <f>IF(A367&lt;&gt;"",IF(Qualifikation!I377=TRUE,IF(INDEX(codegem,MATCH(Qualifikation!H377,libgem,0))&gt;=8000,INDEX(codegem,MATCH(Qualifikation!H377,libgem,0)),""),Qualifikation!H377),"")</f>
        <v/>
      </c>
      <c r="H367" s="26" t="str">
        <f>IF(A367&lt;&gt;"",IF(Qualifikation!Y377=TRUE,INDEX(libcatidinst,MATCH(Qualifikation!P377,libinst,0)),""),"")</f>
        <v/>
      </c>
      <c r="I367" s="26" t="str">
        <f>IF(OR(A367="",ISBLANK(Qualifikation!P377)),"",IF(Qualifikation!Y377=TRUE,INDEX(codeinst,MATCH(Qualifikation!P377,libinst,0)),Qualifikation!P377))</f>
        <v/>
      </c>
      <c r="J367" s="26" t="str">
        <f>IF(OR(A367="",ISBLANK(Qualifikation!Q377)),"",IF(Qualifikation!Z377=TRUE,INDEX(codetform,MATCH(Qualifikation!Q377,libtform,0)),Qualifikation!Q377))</f>
        <v/>
      </c>
      <c r="K367" s="26" t="str">
        <f t="shared" si="5"/>
        <v/>
      </c>
      <c r="L367" s="112" t="str">
        <f>IF(OR(A367="",ISBLANK(Qualifikation!R377)),"",Qualifikation!R377)</f>
        <v/>
      </c>
      <c r="M367" s="56" t="str">
        <f>IF(OR(A367="",ISBLANK(Qualifikation!S377)),"",Qualifikation!S377)</f>
        <v/>
      </c>
      <c r="N367" s="56" t="str">
        <f>IF(OR(A367="",ISBLANK(Qualifikation!T377)),"",IF(Qualifikation!AC377=TRUE,INDEX(coderesult,MATCH(Qualifikation!T377,libresult,0)),Qualifikation!T377))</f>
        <v/>
      </c>
      <c r="O367" s="56" t="str">
        <f>IF(OR(A367="",ISBLANK(Qualifikation!U377),Qualifikation!U377="-"),"",IF(ISNA(MATCH(Qualifikation!U377,libtwolang,0)),Qualifikation!U377,IF(Qualifikation!AC377=TRUE,INDEX(codetwolang,MATCH(Qualifikation!U377,libtwolang,0)),Qualifikation!U377)))</f>
        <v/>
      </c>
      <c r="P367" s="56" t="str">
        <f>IF(OR(A367="",ISBLANK(Qualifikation!V377)),"",Qualifikation!V377)</f>
        <v/>
      </c>
    </row>
    <row r="368" spans="1:16" x14ac:dyDescent="0.2">
      <c r="A368" s="26" t="str">
        <f>IF(Qualifikation!$A378&lt;&gt;"",IF(Qualifikation!C378&lt;&gt;"",IF(Qualifikation!C378="LOC.ID",CONCATENATE("LOC.",Qualifikation!AG$12),Qualifikation!C378),""),"")</f>
        <v/>
      </c>
      <c r="B368" s="57" t="str">
        <f>IF(A368&lt;&gt;"",Qualifikation!J378,"")</f>
        <v/>
      </c>
      <c r="C368" s="26" t="str">
        <f>IF(A368&lt;&gt;"",IF(Qualifikation!E378=TRUE,INDEX(codesex,MATCH(Qualifikation!D378,libsex,0)),Qualifikation!D378),"")</f>
        <v/>
      </c>
      <c r="D368" s="112" t="str">
        <f>IF(OR(A368="",ISBLANK(Qualifikation!F378)),"",Qualifikation!F378)</f>
        <v/>
      </c>
      <c r="E368" s="26" t="str">
        <f>IF(A368&lt;&gt;"",IF(Qualifikation!I378=TRUE,IF(INDEX(codegem,MATCH(Qualifikation!H378,libgem,0))&lt;8000,INDEX(codegem,MATCH(Qualifikation!H378,libgem,0)),""),Qualifikation!H378),"")</f>
        <v/>
      </c>
      <c r="F368" s="26" t="str">
        <f>IF(A368&lt;&gt;"",IF(Qualifikation!I378=TRUE,INDEX(codegemhist,MATCH(Qualifikation!H378,libgem,0)),""),"")</f>
        <v/>
      </c>
      <c r="G368" s="26" t="str">
        <f>IF(A368&lt;&gt;"",IF(Qualifikation!I378=TRUE,IF(INDEX(codegem,MATCH(Qualifikation!H378,libgem,0))&gt;=8000,INDEX(codegem,MATCH(Qualifikation!H378,libgem,0)),""),Qualifikation!H378),"")</f>
        <v/>
      </c>
      <c r="H368" s="26" t="str">
        <f>IF(A368&lt;&gt;"",IF(Qualifikation!Y378=TRUE,INDEX(libcatidinst,MATCH(Qualifikation!P378,libinst,0)),""),"")</f>
        <v/>
      </c>
      <c r="I368" s="26" t="str">
        <f>IF(OR(A368="",ISBLANK(Qualifikation!P378)),"",IF(Qualifikation!Y378=TRUE,INDEX(codeinst,MATCH(Qualifikation!P378,libinst,0)),Qualifikation!P378))</f>
        <v/>
      </c>
      <c r="J368" s="26" t="str">
        <f>IF(OR(A368="",ISBLANK(Qualifikation!Q378)),"",IF(Qualifikation!Z378=TRUE,INDEX(codetform,MATCH(Qualifikation!Q378,libtform,0)),Qualifikation!Q378))</f>
        <v/>
      </c>
      <c r="K368" s="26" t="str">
        <f t="shared" si="5"/>
        <v/>
      </c>
      <c r="L368" s="112" t="str">
        <f>IF(OR(A368="",ISBLANK(Qualifikation!R378)),"",Qualifikation!R378)</f>
        <v/>
      </c>
      <c r="M368" s="56" t="str">
        <f>IF(OR(A368="",ISBLANK(Qualifikation!S378)),"",Qualifikation!S378)</f>
        <v/>
      </c>
      <c r="N368" s="56" t="str">
        <f>IF(OR(A368="",ISBLANK(Qualifikation!T378)),"",IF(Qualifikation!AC378=TRUE,INDEX(coderesult,MATCH(Qualifikation!T378,libresult,0)),Qualifikation!T378))</f>
        <v/>
      </c>
      <c r="O368" s="56" t="str">
        <f>IF(OR(A368="",ISBLANK(Qualifikation!U378),Qualifikation!U378="-"),"",IF(ISNA(MATCH(Qualifikation!U378,libtwolang,0)),Qualifikation!U378,IF(Qualifikation!AC378=TRUE,INDEX(codetwolang,MATCH(Qualifikation!U378,libtwolang,0)),Qualifikation!U378)))</f>
        <v/>
      </c>
      <c r="P368" s="56" t="str">
        <f>IF(OR(A368="",ISBLANK(Qualifikation!V378)),"",Qualifikation!V378)</f>
        <v/>
      </c>
    </row>
    <row r="369" spans="1:16" x14ac:dyDescent="0.2">
      <c r="A369" s="26" t="str">
        <f>IF(Qualifikation!$A379&lt;&gt;"",IF(Qualifikation!C379&lt;&gt;"",IF(Qualifikation!C379="LOC.ID",CONCATENATE("LOC.",Qualifikation!AG$12),Qualifikation!C379),""),"")</f>
        <v/>
      </c>
      <c r="B369" s="57" t="str">
        <f>IF(A369&lt;&gt;"",Qualifikation!J379,"")</f>
        <v/>
      </c>
      <c r="C369" s="26" t="str">
        <f>IF(A369&lt;&gt;"",IF(Qualifikation!E379=TRUE,INDEX(codesex,MATCH(Qualifikation!D379,libsex,0)),Qualifikation!D379),"")</f>
        <v/>
      </c>
      <c r="D369" s="112" t="str">
        <f>IF(OR(A369="",ISBLANK(Qualifikation!F379)),"",Qualifikation!F379)</f>
        <v/>
      </c>
      <c r="E369" s="26" t="str">
        <f>IF(A369&lt;&gt;"",IF(Qualifikation!I379=TRUE,IF(INDEX(codegem,MATCH(Qualifikation!H379,libgem,0))&lt;8000,INDEX(codegem,MATCH(Qualifikation!H379,libgem,0)),""),Qualifikation!H379),"")</f>
        <v/>
      </c>
      <c r="F369" s="26" t="str">
        <f>IF(A369&lt;&gt;"",IF(Qualifikation!I379=TRUE,INDEX(codegemhist,MATCH(Qualifikation!H379,libgem,0)),""),"")</f>
        <v/>
      </c>
      <c r="G369" s="26" t="str">
        <f>IF(A369&lt;&gt;"",IF(Qualifikation!I379=TRUE,IF(INDEX(codegem,MATCH(Qualifikation!H379,libgem,0))&gt;=8000,INDEX(codegem,MATCH(Qualifikation!H379,libgem,0)),""),Qualifikation!H379),"")</f>
        <v/>
      </c>
      <c r="H369" s="26" t="str">
        <f>IF(A369&lt;&gt;"",IF(Qualifikation!Y379=TRUE,INDEX(libcatidinst,MATCH(Qualifikation!P379,libinst,0)),""),"")</f>
        <v/>
      </c>
      <c r="I369" s="26" t="str">
        <f>IF(OR(A369="",ISBLANK(Qualifikation!P379)),"",IF(Qualifikation!Y379=TRUE,INDEX(codeinst,MATCH(Qualifikation!P379,libinst,0)),Qualifikation!P379))</f>
        <v/>
      </c>
      <c r="J369" s="26" t="str">
        <f>IF(OR(A369="",ISBLANK(Qualifikation!Q379)),"",IF(Qualifikation!Z379=TRUE,INDEX(codetform,MATCH(Qualifikation!Q379,libtform,0)),Qualifikation!Q379))</f>
        <v/>
      </c>
      <c r="K369" s="26" t="str">
        <f t="shared" si="5"/>
        <v/>
      </c>
      <c r="L369" s="112" t="str">
        <f>IF(OR(A369="",ISBLANK(Qualifikation!R379)),"",Qualifikation!R379)</f>
        <v/>
      </c>
      <c r="M369" s="56" t="str">
        <f>IF(OR(A369="",ISBLANK(Qualifikation!S379)),"",Qualifikation!S379)</f>
        <v/>
      </c>
      <c r="N369" s="56" t="str">
        <f>IF(OR(A369="",ISBLANK(Qualifikation!T379)),"",IF(Qualifikation!AC379=TRUE,INDEX(coderesult,MATCH(Qualifikation!T379,libresult,0)),Qualifikation!T379))</f>
        <v/>
      </c>
      <c r="O369" s="56" t="str">
        <f>IF(OR(A369="",ISBLANK(Qualifikation!U379),Qualifikation!U379="-"),"",IF(ISNA(MATCH(Qualifikation!U379,libtwolang,0)),Qualifikation!U379,IF(Qualifikation!AC379=TRUE,INDEX(codetwolang,MATCH(Qualifikation!U379,libtwolang,0)),Qualifikation!U379)))</f>
        <v/>
      </c>
      <c r="P369" s="56" t="str">
        <f>IF(OR(A369="",ISBLANK(Qualifikation!V379)),"",Qualifikation!V379)</f>
        <v/>
      </c>
    </row>
    <row r="370" spans="1:16" x14ac:dyDescent="0.2">
      <c r="A370" s="26" t="str">
        <f>IF(Qualifikation!$A380&lt;&gt;"",IF(Qualifikation!C380&lt;&gt;"",IF(Qualifikation!C380="LOC.ID",CONCATENATE("LOC.",Qualifikation!AG$12),Qualifikation!C380),""),"")</f>
        <v/>
      </c>
      <c r="B370" s="57" t="str">
        <f>IF(A370&lt;&gt;"",Qualifikation!J380,"")</f>
        <v/>
      </c>
      <c r="C370" s="26" t="str">
        <f>IF(A370&lt;&gt;"",IF(Qualifikation!E380=TRUE,INDEX(codesex,MATCH(Qualifikation!D380,libsex,0)),Qualifikation!D380),"")</f>
        <v/>
      </c>
      <c r="D370" s="112" t="str">
        <f>IF(OR(A370="",ISBLANK(Qualifikation!F380)),"",Qualifikation!F380)</f>
        <v/>
      </c>
      <c r="E370" s="26" t="str">
        <f>IF(A370&lt;&gt;"",IF(Qualifikation!I380=TRUE,IF(INDEX(codegem,MATCH(Qualifikation!H380,libgem,0))&lt;8000,INDEX(codegem,MATCH(Qualifikation!H380,libgem,0)),""),Qualifikation!H380),"")</f>
        <v/>
      </c>
      <c r="F370" s="26" t="str">
        <f>IF(A370&lt;&gt;"",IF(Qualifikation!I380=TRUE,INDEX(codegemhist,MATCH(Qualifikation!H380,libgem,0)),""),"")</f>
        <v/>
      </c>
      <c r="G370" s="26" t="str">
        <f>IF(A370&lt;&gt;"",IF(Qualifikation!I380=TRUE,IF(INDEX(codegem,MATCH(Qualifikation!H380,libgem,0))&gt;=8000,INDEX(codegem,MATCH(Qualifikation!H380,libgem,0)),""),Qualifikation!H380),"")</f>
        <v/>
      </c>
      <c r="H370" s="26" t="str">
        <f>IF(A370&lt;&gt;"",IF(Qualifikation!Y380=TRUE,INDEX(libcatidinst,MATCH(Qualifikation!P380,libinst,0)),""),"")</f>
        <v/>
      </c>
      <c r="I370" s="26" t="str">
        <f>IF(OR(A370="",ISBLANK(Qualifikation!P380)),"",IF(Qualifikation!Y380=TRUE,INDEX(codeinst,MATCH(Qualifikation!P380,libinst,0)),Qualifikation!P380))</f>
        <v/>
      </c>
      <c r="J370" s="26" t="str">
        <f>IF(OR(A370="",ISBLANK(Qualifikation!Q380)),"",IF(Qualifikation!Z380=TRUE,INDEX(codetform,MATCH(Qualifikation!Q380,libtform,0)),Qualifikation!Q380))</f>
        <v/>
      </c>
      <c r="K370" s="26" t="str">
        <f t="shared" si="5"/>
        <v/>
      </c>
      <c r="L370" s="112" t="str">
        <f>IF(OR(A370="",ISBLANK(Qualifikation!R380)),"",Qualifikation!R380)</f>
        <v/>
      </c>
      <c r="M370" s="56" t="str">
        <f>IF(OR(A370="",ISBLANK(Qualifikation!S380)),"",Qualifikation!S380)</f>
        <v/>
      </c>
      <c r="N370" s="56" t="str">
        <f>IF(OR(A370="",ISBLANK(Qualifikation!T380)),"",IF(Qualifikation!AC380=TRUE,INDEX(coderesult,MATCH(Qualifikation!T380,libresult,0)),Qualifikation!T380))</f>
        <v/>
      </c>
      <c r="O370" s="56" t="str">
        <f>IF(OR(A370="",ISBLANK(Qualifikation!U380),Qualifikation!U380="-"),"",IF(ISNA(MATCH(Qualifikation!U380,libtwolang,0)),Qualifikation!U380,IF(Qualifikation!AC380=TRUE,INDEX(codetwolang,MATCH(Qualifikation!U380,libtwolang,0)),Qualifikation!U380)))</f>
        <v/>
      </c>
      <c r="P370" s="56" t="str">
        <f>IF(OR(A370="",ISBLANK(Qualifikation!V380)),"",Qualifikation!V380)</f>
        <v/>
      </c>
    </row>
    <row r="371" spans="1:16" x14ac:dyDescent="0.2">
      <c r="A371" s="26" t="str">
        <f>IF(Qualifikation!$A381&lt;&gt;"",IF(Qualifikation!C381&lt;&gt;"",IF(Qualifikation!C381="LOC.ID",CONCATENATE("LOC.",Qualifikation!AG$12),Qualifikation!C381),""),"")</f>
        <v/>
      </c>
      <c r="B371" s="57" t="str">
        <f>IF(A371&lt;&gt;"",Qualifikation!J381,"")</f>
        <v/>
      </c>
      <c r="C371" s="26" t="str">
        <f>IF(A371&lt;&gt;"",IF(Qualifikation!E381=TRUE,INDEX(codesex,MATCH(Qualifikation!D381,libsex,0)),Qualifikation!D381),"")</f>
        <v/>
      </c>
      <c r="D371" s="112" t="str">
        <f>IF(OR(A371="",ISBLANK(Qualifikation!F381)),"",Qualifikation!F381)</f>
        <v/>
      </c>
      <c r="E371" s="26" t="str">
        <f>IF(A371&lt;&gt;"",IF(Qualifikation!I381=TRUE,IF(INDEX(codegem,MATCH(Qualifikation!H381,libgem,0))&lt;8000,INDEX(codegem,MATCH(Qualifikation!H381,libgem,0)),""),Qualifikation!H381),"")</f>
        <v/>
      </c>
      <c r="F371" s="26" t="str">
        <f>IF(A371&lt;&gt;"",IF(Qualifikation!I381=TRUE,INDEX(codegemhist,MATCH(Qualifikation!H381,libgem,0)),""),"")</f>
        <v/>
      </c>
      <c r="G371" s="26" t="str">
        <f>IF(A371&lt;&gt;"",IF(Qualifikation!I381=TRUE,IF(INDEX(codegem,MATCH(Qualifikation!H381,libgem,0))&gt;=8000,INDEX(codegem,MATCH(Qualifikation!H381,libgem,0)),""),Qualifikation!H381),"")</f>
        <v/>
      </c>
      <c r="H371" s="26" t="str">
        <f>IF(A371&lt;&gt;"",IF(Qualifikation!Y381=TRUE,INDEX(libcatidinst,MATCH(Qualifikation!P381,libinst,0)),""),"")</f>
        <v/>
      </c>
      <c r="I371" s="26" t="str">
        <f>IF(OR(A371="",ISBLANK(Qualifikation!P381)),"",IF(Qualifikation!Y381=TRUE,INDEX(codeinst,MATCH(Qualifikation!P381,libinst,0)),Qualifikation!P381))</f>
        <v/>
      </c>
      <c r="J371" s="26" t="str">
        <f>IF(OR(A371="",ISBLANK(Qualifikation!Q381)),"",IF(Qualifikation!Z381=TRUE,INDEX(codetform,MATCH(Qualifikation!Q381,libtform,0)),Qualifikation!Q381))</f>
        <v/>
      </c>
      <c r="K371" s="26" t="str">
        <f t="shared" si="5"/>
        <v/>
      </c>
      <c r="L371" s="112" t="str">
        <f>IF(OR(A371="",ISBLANK(Qualifikation!R381)),"",Qualifikation!R381)</f>
        <v/>
      </c>
      <c r="M371" s="56" t="str">
        <f>IF(OR(A371="",ISBLANK(Qualifikation!S381)),"",Qualifikation!S381)</f>
        <v/>
      </c>
      <c r="N371" s="56" t="str">
        <f>IF(OR(A371="",ISBLANK(Qualifikation!T381)),"",IF(Qualifikation!AC381=TRUE,INDEX(coderesult,MATCH(Qualifikation!T381,libresult,0)),Qualifikation!T381))</f>
        <v/>
      </c>
      <c r="O371" s="56" t="str">
        <f>IF(OR(A371="",ISBLANK(Qualifikation!U381),Qualifikation!U381="-"),"",IF(ISNA(MATCH(Qualifikation!U381,libtwolang,0)),Qualifikation!U381,IF(Qualifikation!AC381=TRUE,INDEX(codetwolang,MATCH(Qualifikation!U381,libtwolang,0)),Qualifikation!U381)))</f>
        <v/>
      </c>
      <c r="P371" s="56" t="str">
        <f>IF(OR(A371="",ISBLANK(Qualifikation!V381)),"",Qualifikation!V381)</f>
        <v/>
      </c>
    </row>
    <row r="372" spans="1:16" x14ac:dyDescent="0.2">
      <c r="A372" s="26" t="str">
        <f>IF(Qualifikation!$A382&lt;&gt;"",IF(Qualifikation!C382&lt;&gt;"",IF(Qualifikation!C382="LOC.ID",CONCATENATE("LOC.",Qualifikation!AG$12),Qualifikation!C382),""),"")</f>
        <v/>
      </c>
      <c r="B372" s="57" t="str">
        <f>IF(A372&lt;&gt;"",Qualifikation!J382,"")</f>
        <v/>
      </c>
      <c r="C372" s="26" t="str">
        <f>IF(A372&lt;&gt;"",IF(Qualifikation!E382=TRUE,INDEX(codesex,MATCH(Qualifikation!D382,libsex,0)),Qualifikation!D382),"")</f>
        <v/>
      </c>
      <c r="D372" s="112" t="str">
        <f>IF(OR(A372="",ISBLANK(Qualifikation!F382)),"",Qualifikation!F382)</f>
        <v/>
      </c>
      <c r="E372" s="26" t="str">
        <f>IF(A372&lt;&gt;"",IF(Qualifikation!I382=TRUE,IF(INDEX(codegem,MATCH(Qualifikation!H382,libgem,0))&lt;8000,INDEX(codegem,MATCH(Qualifikation!H382,libgem,0)),""),Qualifikation!H382),"")</f>
        <v/>
      </c>
      <c r="F372" s="26" t="str">
        <f>IF(A372&lt;&gt;"",IF(Qualifikation!I382=TRUE,INDEX(codegemhist,MATCH(Qualifikation!H382,libgem,0)),""),"")</f>
        <v/>
      </c>
      <c r="G372" s="26" t="str">
        <f>IF(A372&lt;&gt;"",IF(Qualifikation!I382=TRUE,IF(INDEX(codegem,MATCH(Qualifikation!H382,libgem,0))&gt;=8000,INDEX(codegem,MATCH(Qualifikation!H382,libgem,0)),""),Qualifikation!H382),"")</f>
        <v/>
      </c>
      <c r="H372" s="26" t="str">
        <f>IF(A372&lt;&gt;"",IF(Qualifikation!Y382=TRUE,INDEX(libcatidinst,MATCH(Qualifikation!P382,libinst,0)),""),"")</f>
        <v/>
      </c>
      <c r="I372" s="26" t="str">
        <f>IF(OR(A372="",ISBLANK(Qualifikation!P382)),"",IF(Qualifikation!Y382=TRUE,INDEX(codeinst,MATCH(Qualifikation!P382,libinst,0)),Qualifikation!P382))</f>
        <v/>
      </c>
      <c r="J372" s="26" t="str">
        <f>IF(OR(A372="",ISBLANK(Qualifikation!Q382)),"",IF(Qualifikation!Z382=TRUE,INDEX(codetform,MATCH(Qualifikation!Q382,libtform,0)),Qualifikation!Q382))</f>
        <v/>
      </c>
      <c r="K372" s="26" t="str">
        <f t="shared" si="5"/>
        <v/>
      </c>
      <c r="L372" s="112" t="str">
        <f>IF(OR(A372="",ISBLANK(Qualifikation!R382)),"",Qualifikation!R382)</f>
        <v/>
      </c>
      <c r="M372" s="56" t="str">
        <f>IF(OR(A372="",ISBLANK(Qualifikation!S382)),"",Qualifikation!S382)</f>
        <v/>
      </c>
      <c r="N372" s="56" t="str">
        <f>IF(OR(A372="",ISBLANK(Qualifikation!T382)),"",IF(Qualifikation!AC382=TRUE,INDEX(coderesult,MATCH(Qualifikation!T382,libresult,0)),Qualifikation!T382))</f>
        <v/>
      </c>
      <c r="O372" s="56" t="str">
        <f>IF(OR(A372="",ISBLANK(Qualifikation!U382),Qualifikation!U382="-"),"",IF(ISNA(MATCH(Qualifikation!U382,libtwolang,0)),Qualifikation!U382,IF(Qualifikation!AC382=TRUE,INDEX(codetwolang,MATCH(Qualifikation!U382,libtwolang,0)),Qualifikation!U382)))</f>
        <v/>
      </c>
      <c r="P372" s="56" t="str">
        <f>IF(OR(A372="",ISBLANK(Qualifikation!V382)),"",Qualifikation!V382)</f>
        <v/>
      </c>
    </row>
    <row r="373" spans="1:16" x14ac:dyDescent="0.2">
      <c r="A373" s="26" t="str">
        <f>IF(Qualifikation!$A383&lt;&gt;"",IF(Qualifikation!C383&lt;&gt;"",IF(Qualifikation!C383="LOC.ID",CONCATENATE("LOC.",Qualifikation!AG$12),Qualifikation!C383),""),"")</f>
        <v/>
      </c>
      <c r="B373" s="57" t="str">
        <f>IF(A373&lt;&gt;"",Qualifikation!J383,"")</f>
        <v/>
      </c>
      <c r="C373" s="26" t="str">
        <f>IF(A373&lt;&gt;"",IF(Qualifikation!E383=TRUE,INDEX(codesex,MATCH(Qualifikation!D383,libsex,0)),Qualifikation!D383),"")</f>
        <v/>
      </c>
      <c r="D373" s="112" t="str">
        <f>IF(OR(A373="",ISBLANK(Qualifikation!F383)),"",Qualifikation!F383)</f>
        <v/>
      </c>
      <c r="E373" s="26" t="str">
        <f>IF(A373&lt;&gt;"",IF(Qualifikation!I383=TRUE,IF(INDEX(codegem,MATCH(Qualifikation!H383,libgem,0))&lt;8000,INDEX(codegem,MATCH(Qualifikation!H383,libgem,0)),""),Qualifikation!H383),"")</f>
        <v/>
      </c>
      <c r="F373" s="26" t="str">
        <f>IF(A373&lt;&gt;"",IF(Qualifikation!I383=TRUE,INDEX(codegemhist,MATCH(Qualifikation!H383,libgem,0)),""),"")</f>
        <v/>
      </c>
      <c r="G373" s="26" t="str">
        <f>IF(A373&lt;&gt;"",IF(Qualifikation!I383=TRUE,IF(INDEX(codegem,MATCH(Qualifikation!H383,libgem,0))&gt;=8000,INDEX(codegem,MATCH(Qualifikation!H383,libgem,0)),""),Qualifikation!H383),"")</f>
        <v/>
      </c>
      <c r="H373" s="26" t="str">
        <f>IF(A373&lt;&gt;"",IF(Qualifikation!Y383=TRUE,INDEX(libcatidinst,MATCH(Qualifikation!P383,libinst,0)),""),"")</f>
        <v/>
      </c>
      <c r="I373" s="26" t="str">
        <f>IF(OR(A373="",ISBLANK(Qualifikation!P383)),"",IF(Qualifikation!Y383=TRUE,INDEX(codeinst,MATCH(Qualifikation!P383,libinst,0)),Qualifikation!P383))</f>
        <v/>
      </c>
      <c r="J373" s="26" t="str">
        <f>IF(OR(A373="",ISBLANK(Qualifikation!Q383)),"",IF(Qualifikation!Z383=TRUE,INDEX(codetform,MATCH(Qualifikation!Q383,libtform,0)),Qualifikation!Q383))</f>
        <v/>
      </c>
      <c r="K373" s="26" t="str">
        <f t="shared" si="5"/>
        <v/>
      </c>
      <c r="L373" s="112" t="str">
        <f>IF(OR(A373="",ISBLANK(Qualifikation!R383)),"",Qualifikation!R383)</f>
        <v/>
      </c>
      <c r="M373" s="56" t="str">
        <f>IF(OR(A373="",ISBLANK(Qualifikation!S383)),"",Qualifikation!S383)</f>
        <v/>
      </c>
      <c r="N373" s="56" t="str">
        <f>IF(OR(A373="",ISBLANK(Qualifikation!T383)),"",IF(Qualifikation!AC383=TRUE,INDEX(coderesult,MATCH(Qualifikation!T383,libresult,0)),Qualifikation!T383))</f>
        <v/>
      </c>
      <c r="O373" s="56" t="str">
        <f>IF(OR(A373="",ISBLANK(Qualifikation!U383),Qualifikation!U383="-"),"",IF(ISNA(MATCH(Qualifikation!U383,libtwolang,0)),Qualifikation!U383,IF(Qualifikation!AC383=TRUE,INDEX(codetwolang,MATCH(Qualifikation!U383,libtwolang,0)),Qualifikation!U383)))</f>
        <v/>
      </c>
      <c r="P373" s="56" t="str">
        <f>IF(OR(A373="",ISBLANK(Qualifikation!V383)),"",Qualifikation!V383)</f>
        <v/>
      </c>
    </row>
    <row r="374" spans="1:16" x14ac:dyDescent="0.2">
      <c r="A374" s="26" t="str">
        <f>IF(Qualifikation!$A384&lt;&gt;"",IF(Qualifikation!C384&lt;&gt;"",IF(Qualifikation!C384="LOC.ID",CONCATENATE("LOC.",Qualifikation!AG$12),Qualifikation!C384),""),"")</f>
        <v/>
      </c>
      <c r="B374" s="57" t="str">
        <f>IF(A374&lt;&gt;"",Qualifikation!J384,"")</f>
        <v/>
      </c>
      <c r="C374" s="26" t="str">
        <f>IF(A374&lt;&gt;"",IF(Qualifikation!E384=TRUE,INDEX(codesex,MATCH(Qualifikation!D384,libsex,0)),Qualifikation!D384),"")</f>
        <v/>
      </c>
      <c r="D374" s="112" t="str">
        <f>IF(OR(A374="",ISBLANK(Qualifikation!F384)),"",Qualifikation!F384)</f>
        <v/>
      </c>
      <c r="E374" s="26" t="str">
        <f>IF(A374&lt;&gt;"",IF(Qualifikation!I384=TRUE,IF(INDEX(codegem,MATCH(Qualifikation!H384,libgem,0))&lt;8000,INDEX(codegem,MATCH(Qualifikation!H384,libgem,0)),""),Qualifikation!H384),"")</f>
        <v/>
      </c>
      <c r="F374" s="26" t="str">
        <f>IF(A374&lt;&gt;"",IF(Qualifikation!I384=TRUE,INDEX(codegemhist,MATCH(Qualifikation!H384,libgem,0)),""),"")</f>
        <v/>
      </c>
      <c r="G374" s="26" t="str">
        <f>IF(A374&lt;&gt;"",IF(Qualifikation!I384=TRUE,IF(INDEX(codegem,MATCH(Qualifikation!H384,libgem,0))&gt;=8000,INDEX(codegem,MATCH(Qualifikation!H384,libgem,0)),""),Qualifikation!H384),"")</f>
        <v/>
      </c>
      <c r="H374" s="26" t="str">
        <f>IF(A374&lt;&gt;"",IF(Qualifikation!Y384=TRUE,INDEX(libcatidinst,MATCH(Qualifikation!P384,libinst,0)),""),"")</f>
        <v/>
      </c>
      <c r="I374" s="26" t="str">
        <f>IF(OR(A374="",ISBLANK(Qualifikation!P384)),"",IF(Qualifikation!Y384=TRUE,INDEX(codeinst,MATCH(Qualifikation!P384,libinst,0)),Qualifikation!P384))</f>
        <v/>
      </c>
      <c r="J374" s="26" t="str">
        <f>IF(OR(A374="",ISBLANK(Qualifikation!Q384)),"",IF(Qualifikation!Z384=TRUE,INDEX(codetform,MATCH(Qualifikation!Q384,libtform,0)),Qualifikation!Q384))</f>
        <v/>
      </c>
      <c r="K374" s="26" t="str">
        <f t="shared" si="5"/>
        <v/>
      </c>
      <c r="L374" s="112" t="str">
        <f>IF(OR(A374="",ISBLANK(Qualifikation!R384)),"",Qualifikation!R384)</f>
        <v/>
      </c>
      <c r="M374" s="56" t="str">
        <f>IF(OR(A374="",ISBLANK(Qualifikation!S384)),"",Qualifikation!S384)</f>
        <v/>
      </c>
      <c r="N374" s="56" t="str">
        <f>IF(OR(A374="",ISBLANK(Qualifikation!T384)),"",IF(Qualifikation!AC384=TRUE,INDEX(coderesult,MATCH(Qualifikation!T384,libresult,0)),Qualifikation!T384))</f>
        <v/>
      </c>
      <c r="O374" s="56" t="str">
        <f>IF(OR(A374="",ISBLANK(Qualifikation!U384),Qualifikation!U384="-"),"",IF(ISNA(MATCH(Qualifikation!U384,libtwolang,0)),Qualifikation!U384,IF(Qualifikation!AC384=TRUE,INDEX(codetwolang,MATCH(Qualifikation!U384,libtwolang,0)),Qualifikation!U384)))</f>
        <v/>
      </c>
      <c r="P374" s="56" t="str">
        <f>IF(OR(A374="",ISBLANK(Qualifikation!V384)),"",Qualifikation!V384)</f>
        <v/>
      </c>
    </row>
    <row r="375" spans="1:16" x14ac:dyDescent="0.2">
      <c r="A375" s="26" t="str">
        <f>IF(Qualifikation!$A385&lt;&gt;"",IF(Qualifikation!C385&lt;&gt;"",IF(Qualifikation!C385="LOC.ID",CONCATENATE("LOC.",Qualifikation!AG$12),Qualifikation!C385),""),"")</f>
        <v/>
      </c>
      <c r="B375" s="57" t="str">
        <f>IF(A375&lt;&gt;"",Qualifikation!J385,"")</f>
        <v/>
      </c>
      <c r="C375" s="26" t="str">
        <f>IF(A375&lt;&gt;"",IF(Qualifikation!E385=TRUE,INDEX(codesex,MATCH(Qualifikation!D385,libsex,0)),Qualifikation!D385),"")</f>
        <v/>
      </c>
      <c r="D375" s="112" t="str">
        <f>IF(OR(A375="",ISBLANK(Qualifikation!F385)),"",Qualifikation!F385)</f>
        <v/>
      </c>
      <c r="E375" s="26" t="str">
        <f>IF(A375&lt;&gt;"",IF(Qualifikation!I385=TRUE,IF(INDEX(codegem,MATCH(Qualifikation!H385,libgem,0))&lt;8000,INDEX(codegem,MATCH(Qualifikation!H385,libgem,0)),""),Qualifikation!H385),"")</f>
        <v/>
      </c>
      <c r="F375" s="26" t="str">
        <f>IF(A375&lt;&gt;"",IF(Qualifikation!I385=TRUE,INDEX(codegemhist,MATCH(Qualifikation!H385,libgem,0)),""),"")</f>
        <v/>
      </c>
      <c r="G375" s="26" t="str">
        <f>IF(A375&lt;&gt;"",IF(Qualifikation!I385=TRUE,IF(INDEX(codegem,MATCH(Qualifikation!H385,libgem,0))&gt;=8000,INDEX(codegem,MATCH(Qualifikation!H385,libgem,0)),""),Qualifikation!H385),"")</f>
        <v/>
      </c>
      <c r="H375" s="26" t="str">
        <f>IF(A375&lt;&gt;"",IF(Qualifikation!Y385=TRUE,INDEX(libcatidinst,MATCH(Qualifikation!P385,libinst,0)),""),"")</f>
        <v/>
      </c>
      <c r="I375" s="26" t="str">
        <f>IF(OR(A375="",ISBLANK(Qualifikation!P385)),"",IF(Qualifikation!Y385=TRUE,INDEX(codeinst,MATCH(Qualifikation!P385,libinst,0)),Qualifikation!P385))</f>
        <v/>
      </c>
      <c r="J375" s="26" t="str">
        <f>IF(OR(A375="",ISBLANK(Qualifikation!Q385)),"",IF(Qualifikation!Z385=TRUE,INDEX(codetform,MATCH(Qualifikation!Q385,libtform,0)),Qualifikation!Q385))</f>
        <v/>
      </c>
      <c r="K375" s="26" t="str">
        <f t="shared" si="5"/>
        <v/>
      </c>
      <c r="L375" s="112" t="str">
        <f>IF(OR(A375="",ISBLANK(Qualifikation!R385)),"",Qualifikation!R385)</f>
        <v/>
      </c>
      <c r="M375" s="56" t="str">
        <f>IF(OR(A375="",ISBLANK(Qualifikation!S385)),"",Qualifikation!S385)</f>
        <v/>
      </c>
      <c r="N375" s="56" t="str">
        <f>IF(OR(A375="",ISBLANK(Qualifikation!T385)),"",IF(Qualifikation!AC385=TRUE,INDEX(coderesult,MATCH(Qualifikation!T385,libresult,0)),Qualifikation!T385))</f>
        <v/>
      </c>
      <c r="O375" s="56" t="str">
        <f>IF(OR(A375="",ISBLANK(Qualifikation!U385),Qualifikation!U385="-"),"",IF(ISNA(MATCH(Qualifikation!U385,libtwolang,0)),Qualifikation!U385,IF(Qualifikation!AC385=TRUE,INDEX(codetwolang,MATCH(Qualifikation!U385,libtwolang,0)),Qualifikation!U385)))</f>
        <v/>
      </c>
      <c r="P375" s="56" t="str">
        <f>IF(OR(A375="",ISBLANK(Qualifikation!V385)),"",Qualifikation!V385)</f>
        <v/>
      </c>
    </row>
    <row r="376" spans="1:16" x14ac:dyDescent="0.2">
      <c r="A376" s="26" t="str">
        <f>IF(Qualifikation!$A386&lt;&gt;"",IF(Qualifikation!C386&lt;&gt;"",IF(Qualifikation!C386="LOC.ID",CONCATENATE("LOC.",Qualifikation!AG$12),Qualifikation!C386),""),"")</f>
        <v/>
      </c>
      <c r="B376" s="57" t="str">
        <f>IF(A376&lt;&gt;"",Qualifikation!J386,"")</f>
        <v/>
      </c>
      <c r="C376" s="26" t="str">
        <f>IF(A376&lt;&gt;"",IF(Qualifikation!E386=TRUE,INDEX(codesex,MATCH(Qualifikation!D386,libsex,0)),Qualifikation!D386),"")</f>
        <v/>
      </c>
      <c r="D376" s="112" t="str">
        <f>IF(OR(A376="",ISBLANK(Qualifikation!F386)),"",Qualifikation!F386)</f>
        <v/>
      </c>
      <c r="E376" s="26" t="str">
        <f>IF(A376&lt;&gt;"",IF(Qualifikation!I386=TRUE,IF(INDEX(codegem,MATCH(Qualifikation!H386,libgem,0))&lt;8000,INDEX(codegem,MATCH(Qualifikation!H386,libgem,0)),""),Qualifikation!H386),"")</f>
        <v/>
      </c>
      <c r="F376" s="26" t="str">
        <f>IF(A376&lt;&gt;"",IF(Qualifikation!I386=TRUE,INDEX(codegemhist,MATCH(Qualifikation!H386,libgem,0)),""),"")</f>
        <v/>
      </c>
      <c r="G376" s="26" t="str">
        <f>IF(A376&lt;&gt;"",IF(Qualifikation!I386=TRUE,IF(INDEX(codegem,MATCH(Qualifikation!H386,libgem,0))&gt;=8000,INDEX(codegem,MATCH(Qualifikation!H386,libgem,0)),""),Qualifikation!H386),"")</f>
        <v/>
      </c>
      <c r="H376" s="26" t="str">
        <f>IF(A376&lt;&gt;"",IF(Qualifikation!Y386=TRUE,INDEX(libcatidinst,MATCH(Qualifikation!P386,libinst,0)),""),"")</f>
        <v/>
      </c>
      <c r="I376" s="26" t="str">
        <f>IF(OR(A376="",ISBLANK(Qualifikation!P386)),"",IF(Qualifikation!Y386=TRUE,INDEX(codeinst,MATCH(Qualifikation!P386,libinst,0)),Qualifikation!P386))</f>
        <v/>
      </c>
      <c r="J376" s="26" t="str">
        <f>IF(OR(A376="",ISBLANK(Qualifikation!Q386)),"",IF(Qualifikation!Z386=TRUE,INDEX(codetform,MATCH(Qualifikation!Q386,libtform,0)),Qualifikation!Q386))</f>
        <v/>
      </c>
      <c r="K376" s="26" t="str">
        <f t="shared" si="5"/>
        <v/>
      </c>
      <c r="L376" s="112" t="str">
        <f>IF(OR(A376="",ISBLANK(Qualifikation!R386)),"",Qualifikation!R386)</f>
        <v/>
      </c>
      <c r="M376" s="56" t="str">
        <f>IF(OR(A376="",ISBLANK(Qualifikation!S386)),"",Qualifikation!S386)</f>
        <v/>
      </c>
      <c r="N376" s="56" t="str">
        <f>IF(OR(A376="",ISBLANK(Qualifikation!T386)),"",IF(Qualifikation!AC386=TRUE,INDEX(coderesult,MATCH(Qualifikation!T386,libresult,0)),Qualifikation!T386))</f>
        <v/>
      </c>
      <c r="O376" s="56" t="str">
        <f>IF(OR(A376="",ISBLANK(Qualifikation!U386),Qualifikation!U386="-"),"",IF(ISNA(MATCH(Qualifikation!U386,libtwolang,0)),Qualifikation!U386,IF(Qualifikation!AC386=TRUE,INDEX(codetwolang,MATCH(Qualifikation!U386,libtwolang,0)),Qualifikation!U386)))</f>
        <v/>
      </c>
      <c r="P376" s="56" t="str">
        <f>IF(OR(A376="",ISBLANK(Qualifikation!V386)),"",Qualifikation!V386)</f>
        <v/>
      </c>
    </row>
    <row r="377" spans="1:16" x14ac:dyDescent="0.2">
      <c r="A377" s="26" t="str">
        <f>IF(Qualifikation!$A387&lt;&gt;"",IF(Qualifikation!C387&lt;&gt;"",IF(Qualifikation!C387="LOC.ID",CONCATENATE("LOC.",Qualifikation!AG$12),Qualifikation!C387),""),"")</f>
        <v/>
      </c>
      <c r="B377" s="57" t="str">
        <f>IF(A377&lt;&gt;"",Qualifikation!J387,"")</f>
        <v/>
      </c>
      <c r="C377" s="26" t="str">
        <f>IF(A377&lt;&gt;"",IF(Qualifikation!E387=TRUE,INDEX(codesex,MATCH(Qualifikation!D387,libsex,0)),Qualifikation!D387),"")</f>
        <v/>
      </c>
      <c r="D377" s="112" t="str">
        <f>IF(OR(A377="",ISBLANK(Qualifikation!F387)),"",Qualifikation!F387)</f>
        <v/>
      </c>
      <c r="E377" s="26" t="str">
        <f>IF(A377&lt;&gt;"",IF(Qualifikation!I387=TRUE,IF(INDEX(codegem,MATCH(Qualifikation!H387,libgem,0))&lt;8000,INDEX(codegem,MATCH(Qualifikation!H387,libgem,0)),""),Qualifikation!H387),"")</f>
        <v/>
      </c>
      <c r="F377" s="26" t="str">
        <f>IF(A377&lt;&gt;"",IF(Qualifikation!I387=TRUE,INDEX(codegemhist,MATCH(Qualifikation!H387,libgem,0)),""),"")</f>
        <v/>
      </c>
      <c r="G377" s="26" t="str">
        <f>IF(A377&lt;&gt;"",IF(Qualifikation!I387=TRUE,IF(INDEX(codegem,MATCH(Qualifikation!H387,libgem,0))&gt;=8000,INDEX(codegem,MATCH(Qualifikation!H387,libgem,0)),""),Qualifikation!H387),"")</f>
        <v/>
      </c>
      <c r="H377" s="26" t="str">
        <f>IF(A377&lt;&gt;"",IF(Qualifikation!Y387=TRUE,INDEX(libcatidinst,MATCH(Qualifikation!P387,libinst,0)),""),"")</f>
        <v/>
      </c>
      <c r="I377" s="26" t="str">
        <f>IF(OR(A377="",ISBLANK(Qualifikation!P387)),"",IF(Qualifikation!Y387=TRUE,INDEX(codeinst,MATCH(Qualifikation!P387,libinst,0)),Qualifikation!P387))</f>
        <v/>
      </c>
      <c r="J377" s="26" t="str">
        <f>IF(OR(A377="",ISBLANK(Qualifikation!Q387)),"",IF(Qualifikation!Z387=TRUE,INDEX(codetform,MATCH(Qualifikation!Q387,libtform,0)),Qualifikation!Q387))</f>
        <v/>
      </c>
      <c r="K377" s="26" t="str">
        <f t="shared" si="5"/>
        <v/>
      </c>
      <c r="L377" s="112" t="str">
        <f>IF(OR(A377="",ISBLANK(Qualifikation!R387)),"",Qualifikation!R387)</f>
        <v/>
      </c>
      <c r="M377" s="56" t="str">
        <f>IF(OR(A377="",ISBLANK(Qualifikation!S387)),"",Qualifikation!S387)</f>
        <v/>
      </c>
      <c r="N377" s="56" t="str">
        <f>IF(OR(A377="",ISBLANK(Qualifikation!T387)),"",IF(Qualifikation!AC387=TRUE,INDEX(coderesult,MATCH(Qualifikation!T387,libresult,0)),Qualifikation!T387))</f>
        <v/>
      </c>
      <c r="O377" s="56" t="str">
        <f>IF(OR(A377="",ISBLANK(Qualifikation!U387),Qualifikation!U387="-"),"",IF(ISNA(MATCH(Qualifikation!U387,libtwolang,0)),Qualifikation!U387,IF(Qualifikation!AC387=TRUE,INDEX(codetwolang,MATCH(Qualifikation!U387,libtwolang,0)),Qualifikation!U387)))</f>
        <v/>
      </c>
      <c r="P377" s="56" t="str">
        <f>IF(OR(A377="",ISBLANK(Qualifikation!V387)),"",Qualifikation!V387)</f>
        <v/>
      </c>
    </row>
    <row r="378" spans="1:16" x14ac:dyDescent="0.2">
      <c r="A378" s="26" t="str">
        <f>IF(Qualifikation!$A388&lt;&gt;"",IF(Qualifikation!C388&lt;&gt;"",IF(Qualifikation!C388="LOC.ID",CONCATENATE("LOC.",Qualifikation!AG$12),Qualifikation!C388),""),"")</f>
        <v/>
      </c>
      <c r="B378" s="57" t="str">
        <f>IF(A378&lt;&gt;"",Qualifikation!J388,"")</f>
        <v/>
      </c>
      <c r="C378" s="26" t="str">
        <f>IF(A378&lt;&gt;"",IF(Qualifikation!E388=TRUE,INDEX(codesex,MATCH(Qualifikation!D388,libsex,0)),Qualifikation!D388),"")</f>
        <v/>
      </c>
      <c r="D378" s="112" t="str">
        <f>IF(OR(A378="",ISBLANK(Qualifikation!F388)),"",Qualifikation!F388)</f>
        <v/>
      </c>
      <c r="E378" s="26" t="str">
        <f>IF(A378&lt;&gt;"",IF(Qualifikation!I388=TRUE,IF(INDEX(codegem,MATCH(Qualifikation!H388,libgem,0))&lt;8000,INDEX(codegem,MATCH(Qualifikation!H388,libgem,0)),""),Qualifikation!H388),"")</f>
        <v/>
      </c>
      <c r="F378" s="26" t="str">
        <f>IF(A378&lt;&gt;"",IF(Qualifikation!I388=TRUE,INDEX(codegemhist,MATCH(Qualifikation!H388,libgem,0)),""),"")</f>
        <v/>
      </c>
      <c r="G378" s="26" t="str">
        <f>IF(A378&lt;&gt;"",IF(Qualifikation!I388=TRUE,IF(INDEX(codegem,MATCH(Qualifikation!H388,libgem,0))&gt;=8000,INDEX(codegem,MATCH(Qualifikation!H388,libgem,0)),""),Qualifikation!H388),"")</f>
        <v/>
      </c>
      <c r="H378" s="26" t="str">
        <f>IF(A378&lt;&gt;"",IF(Qualifikation!Y388=TRUE,INDEX(libcatidinst,MATCH(Qualifikation!P388,libinst,0)),""),"")</f>
        <v/>
      </c>
      <c r="I378" s="26" t="str">
        <f>IF(OR(A378="",ISBLANK(Qualifikation!P388)),"",IF(Qualifikation!Y388=TRUE,INDEX(codeinst,MATCH(Qualifikation!P388,libinst,0)),Qualifikation!P388))</f>
        <v/>
      </c>
      <c r="J378" s="26" t="str">
        <f>IF(OR(A378="",ISBLANK(Qualifikation!Q388)),"",IF(Qualifikation!Z388=TRUE,INDEX(codetform,MATCH(Qualifikation!Q388,libtform,0)),Qualifikation!Q388))</f>
        <v/>
      </c>
      <c r="K378" s="26" t="str">
        <f t="shared" si="5"/>
        <v/>
      </c>
      <c r="L378" s="112" t="str">
        <f>IF(OR(A378="",ISBLANK(Qualifikation!R388)),"",Qualifikation!R388)</f>
        <v/>
      </c>
      <c r="M378" s="56" t="str">
        <f>IF(OR(A378="",ISBLANK(Qualifikation!S388)),"",Qualifikation!S388)</f>
        <v/>
      </c>
      <c r="N378" s="56" t="str">
        <f>IF(OR(A378="",ISBLANK(Qualifikation!T388)),"",IF(Qualifikation!AC388=TRUE,INDEX(coderesult,MATCH(Qualifikation!T388,libresult,0)),Qualifikation!T388))</f>
        <v/>
      </c>
      <c r="O378" s="56" t="str">
        <f>IF(OR(A378="",ISBLANK(Qualifikation!U388),Qualifikation!U388="-"),"",IF(ISNA(MATCH(Qualifikation!U388,libtwolang,0)),Qualifikation!U388,IF(Qualifikation!AC388=TRUE,INDEX(codetwolang,MATCH(Qualifikation!U388,libtwolang,0)),Qualifikation!U388)))</f>
        <v/>
      </c>
      <c r="P378" s="56" t="str">
        <f>IF(OR(A378="",ISBLANK(Qualifikation!V388)),"",Qualifikation!V388)</f>
        <v/>
      </c>
    </row>
    <row r="379" spans="1:16" x14ac:dyDescent="0.2">
      <c r="A379" s="26" t="str">
        <f>IF(Qualifikation!$A389&lt;&gt;"",IF(Qualifikation!C389&lt;&gt;"",IF(Qualifikation!C389="LOC.ID",CONCATENATE("LOC.",Qualifikation!AG$12),Qualifikation!C389),""),"")</f>
        <v/>
      </c>
      <c r="B379" s="57" t="str">
        <f>IF(A379&lt;&gt;"",Qualifikation!J389,"")</f>
        <v/>
      </c>
      <c r="C379" s="26" t="str">
        <f>IF(A379&lt;&gt;"",IF(Qualifikation!E389=TRUE,INDEX(codesex,MATCH(Qualifikation!D389,libsex,0)),Qualifikation!D389),"")</f>
        <v/>
      </c>
      <c r="D379" s="112" t="str">
        <f>IF(OR(A379="",ISBLANK(Qualifikation!F389)),"",Qualifikation!F389)</f>
        <v/>
      </c>
      <c r="E379" s="26" t="str">
        <f>IF(A379&lt;&gt;"",IF(Qualifikation!I389=TRUE,IF(INDEX(codegem,MATCH(Qualifikation!H389,libgem,0))&lt;8000,INDEX(codegem,MATCH(Qualifikation!H389,libgem,0)),""),Qualifikation!H389),"")</f>
        <v/>
      </c>
      <c r="F379" s="26" t="str">
        <f>IF(A379&lt;&gt;"",IF(Qualifikation!I389=TRUE,INDEX(codegemhist,MATCH(Qualifikation!H389,libgem,0)),""),"")</f>
        <v/>
      </c>
      <c r="G379" s="26" t="str">
        <f>IF(A379&lt;&gt;"",IF(Qualifikation!I389=TRUE,IF(INDEX(codegem,MATCH(Qualifikation!H389,libgem,0))&gt;=8000,INDEX(codegem,MATCH(Qualifikation!H389,libgem,0)),""),Qualifikation!H389),"")</f>
        <v/>
      </c>
      <c r="H379" s="26" t="str">
        <f>IF(A379&lt;&gt;"",IF(Qualifikation!Y389=TRUE,INDEX(libcatidinst,MATCH(Qualifikation!P389,libinst,0)),""),"")</f>
        <v/>
      </c>
      <c r="I379" s="26" t="str">
        <f>IF(OR(A379="",ISBLANK(Qualifikation!P389)),"",IF(Qualifikation!Y389=TRUE,INDEX(codeinst,MATCH(Qualifikation!P389,libinst,0)),Qualifikation!P389))</f>
        <v/>
      </c>
      <c r="J379" s="26" t="str">
        <f>IF(OR(A379="",ISBLANK(Qualifikation!Q389)),"",IF(Qualifikation!Z389=TRUE,INDEX(codetform,MATCH(Qualifikation!Q389,libtform,0)),Qualifikation!Q389))</f>
        <v/>
      </c>
      <c r="K379" s="26" t="str">
        <f t="shared" si="5"/>
        <v/>
      </c>
      <c r="L379" s="112" t="str">
        <f>IF(OR(A379="",ISBLANK(Qualifikation!R389)),"",Qualifikation!R389)</f>
        <v/>
      </c>
      <c r="M379" s="56" t="str">
        <f>IF(OR(A379="",ISBLANK(Qualifikation!S389)),"",Qualifikation!S389)</f>
        <v/>
      </c>
      <c r="N379" s="56" t="str">
        <f>IF(OR(A379="",ISBLANK(Qualifikation!T389)),"",IF(Qualifikation!AC389=TRUE,INDEX(coderesult,MATCH(Qualifikation!T389,libresult,0)),Qualifikation!T389))</f>
        <v/>
      </c>
      <c r="O379" s="56" t="str">
        <f>IF(OR(A379="",ISBLANK(Qualifikation!U389),Qualifikation!U389="-"),"",IF(ISNA(MATCH(Qualifikation!U389,libtwolang,0)),Qualifikation!U389,IF(Qualifikation!AC389=TRUE,INDEX(codetwolang,MATCH(Qualifikation!U389,libtwolang,0)),Qualifikation!U389)))</f>
        <v/>
      </c>
      <c r="P379" s="56" t="str">
        <f>IF(OR(A379="",ISBLANK(Qualifikation!V389)),"",Qualifikation!V389)</f>
        <v/>
      </c>
    </row>
    <row r="380" spans="1:16" x14ac:dyDescent="0.2">
      <c r="A380" s="26" t="str">
        <f>IF(Qualifikation!$A390&lt;&gt;"",IF(Qualifikation!C390&lt;&gt;"",IF(Qualifikation!C390="LOC.ID",CONCATENATE("LOC.",Qualifikation!AG$12),Qualifikation!C390),""),"")</f>
        <v/>
      </c>
      <c r="B380" s="57" t="str">
        <f>IF(A380&lt;&gt;"",Qualifikation!J390,"")</f>
        <v/>
      </c>
      <c r="C380" s="26" t="str">
        <f>IF(A380&lt;&gt;"",IF(Qualifikation!E390=TRUE,INDEX(codesex,MATCH(Qualifikation!D390,libsex,0)),Qualifikation!D390),"")</f>
        <v/>
      </c>
      <c r="D380" s="112" t="str">
        <f>IF(OR(A380="",ISBLANK(Qualifikation!F390)),"",Qualifikation!F390)</f>
        <v/>
      </c>
      <c r="E380" s="26" t="str">
        <f>IF(A380&lt;&gt;"",IF(Qualifikation!I390=TRUE,IF(INDEX(codegem,MATCH(Qualifikation!H390,libgem,0))&lt;8000,INDEX(codegem,MATCH(Qualifikation!H390,libgem,0)),""),Qualifikation!H390),"")</f>
        <v/>
      </c>
      <c r="F380" s="26" t="str">
        <f>IF(A380&lt;&gt;"",IF(Qualifikation!I390=TRUE,INDEX(codegemhist,MATCH(Qualifikation!H390,libgem,0)),""),"")</f>
        <v/>
      </c>
      <c r="G380" s="26" t="str">
        <f>IF(A380&lt;&gt;"",IF(Qualifikation!I390=TRUE,IF(INDEX(codegem,MATCH(Qualifikation!H390,libgem,0))&gt;=8000,INDEX(codegem,MATCH(Qualifikation!H390,libgem,0)),""),Qualifikation!H390),"")</f>
        <v/>
      </c>
      <c r="H380" s="26" t="str">
        <f>IF(A380&lt;&gt;"",IF(Qualifikation!Y390=TRUE,INDEX(libcatidinst,MATCH(Qualifikation!P390,libinst,0)),""),"")</f>
        <v/>
      </c>
      <c r="I380" s="26" t="str">
        <f>IF(OR(A380="",ISBLANK(Qualifikation!P390)),"",IF(Qualifikation!Y390=TRUE,INDEX(codeinst,MATCH(Qualifikation!P390,libinst,0)),Qualifikation!P390))</f>
        <v/>
      </c>
      <c r="J380" s="26" t="str">
        <f>IF(OR(A380="",ISBLANK(Qualifikation!Q390)),"",IF(Qualifikation!Z390=TRUE,INDEX(codetform,MATCH(Qualifikation!Q390,libtform,0)),Qualifikation!Q390))</f>
        <v/>
      </c>
      <c r="K380" s="26" t="str">
        <f t="shared" si="5"/>
        <v/>
      </c>
      <c r="L380" s="112" t="str">
        <f>IF(OR(A380="",ISBLANK(Qualifikation!R390)),"",Qualifikation!R390)</f>
        <v/>
      </c>
      <c r="M380" s="56" t="str">
        <f>IF(OR(A380="",ISBLANK(Qualifikation!S390)),"",Qualifikation!S390)</f>
        <v/>
      </c>
      <c r="N380" s="56" t="str">
        <f>IF(OR(A380="",ISBLANK(Qualifikation!T390)),"",IF(Qualifikation!AC390=TRUE,INDEX(coderesult,MATCH(Qualifikation!T390,libresult,0)),Qualifikation!T390))</f>
        <v/>
      </c>
      <c r="O380" s="56" t="str">
        <f>IF(OR(A380="",ISBLANK(Qualifikation!U390),Qualifikation!U390="-"),"",IF(ISNA(MATCH(Qualifikation!U390,libtwolang,0)),Qualifikation!U390,IF(Qualifikation!AC390=TRUE,INDEX(codetwolang,MATCH(Qualifikation!U390,libtwolang,0)),Qualifikation!U390)))</f>
        <v/>
      </c>
      <c r="P380" s="56" t="str">
        <f>IF(OR(A380="",ISBLANK(Qualifikation!V390)),"",Qualifikation!V390)</f>
        <v/>
      </c>
    </row>
    <row r="381" spans="1:16" x14ac:dyDescent="0.2">
      <c r="A381" s="26" t="str">
        <f>IF(Qualifikation!$A391&lt;&gt;"",IF(Qualifikation!C391&lt;&gt;"",IF(Qualifikation!C391="LOC.ID",CONCATENATE("LOC.",Qualifikation!AG$12),Qualifikation!C391),""),"")</f>
        <v/>
      </c>
      <c r="B381" s="57" t="str">
        <f>IF(A381&lt;&gt;"",Qualifikation!J391,"")</f>
        <v/>
      </c>
      <c r="C381" s="26" t="str">
        <f>IF(A381&lt;&gt;"",IF(Qualifikation!E391=TRUE,INDEX(codesex,MATCH(Qualifikation!D391,libsex,0)),Qualifikation!D391),"")</f>
        <v/>
      </c>
      <c r="D381" s="112" t="str">
        <f>IF(OR(A381="",ISBLANK(Qualifikation!F391)),"",Qualifikation!F391)</f>
        <v/>
      </c>
      <c r="E381" s="26" t="str">
        <f>IF(A381&lt;&gt;"",IF(Qualifikation!I391=TRUE,IF(INDEX(codegem,MATCH(Qualifikation!H391,libgem,0))&lt;8000,INDEX(codegem,MATCH(Qualifikation!H391,libgem,0)),""),Qualifikation!H391),"")</f>
        <v/>
      </c>
      <c r="F381" s="26" t="str">
        <f>IF(A381&lt;&gt;"",IF(Qualifikation!I391=TRUE,INDEX(codegemhist,MATCH(Qualifikation!H391,libgem,0)),""),"")</f>
        <v/>
      </c>
      <c r="G381" s="26" t="str">
        <f>IF(A381&lt;&gt;"",IF(Qualifikation!I391=TRUE,IF(INDEX(codegem,MATCH(Qualifikation!H391,libgem,0))&gt;=8000,INDEX(codegem,MATCH(Qualifikation!H391,libgem,0)),""),Qualifikation!H391),"")</f>
        <v/>
      </c>
      <c r="H381" s="26" t="str">
        <f>IF(A381&lt;&gt;"",IF(Qualifikation!Y391=TRUE,INDEX(libcatidinst,MATCH(Qualifikation!P391,libinst,0)),""),"")</f>
        <v/>
      </c>
      <c r="I381" s="26" t="str">
        <f>IF(OR(A381="",ISBLANK(Qualifikation!P391)),"",IF(Qualifikation!Y391=TRUE,INDEX(codeinst,MATCH(Qualifikation!P391,libinst,0)),Qualifikation!P391))</f>
        <v/>
      </c>
      <c r="J381" s="26" t="str">
        <f>IF(OR(A381="",ISBLANK(Qualifikation!Q391)),"",IF(Qualifikation!Z391=TRUE,INDEX(codetform,MATCH(Qualifikation!Q391,libtform,0)),Qualifikation!Q391))</f>
        <v/>
      </c>
      <c r="K381" s="26" t="str">
        <f t="shared" si="5"/>
        <v/>
      </c>
      <c r="L381" s="112" t="str">
        <f>IF(OR(A381="",ISBLANK(Qualifikation!R391)),"",Qualifikation!R391)</f>
        <v/>
      </c>
      <c r="M381" s="56" t="str">
        <f>IF(OR(A381="",ISBLANK(Qualifikation!S391)),"",Qualifikation!S391)</f>
        <v/>
      </c>
      <c r="N381" s="56" t="str">
        <f>IF(OR(A381="",ISBLANK(Qualifikation!T391)),"",IF(Qualifikation!AC391=TRUE,INDEX(coderesult,MATCH(Qualifikation!T391,libresult,0)),Qualifikation!T391))</f>
        <v/>
      </c>
      <c r="O381" s="56" t="str">
        <f>IF(OR(A381="",ISBLANK(Qualifikation!U391),Qualifikation!U391="-"),"",IF(ISNA(MATCH(Qualifikation!U391,libtwolang,0)),Qualifikation!U391,IF(Qualifikation!AC391=TRUE,INDEX(codetwolang,MATCH(Qualifikation!U391,libtwolang,0)),Qualifikation!U391)))</f>
        <v/>
      </c>
      <c r="P381" s="56" t="str">
        <f>IF(OR(A381="",ISBLANK(Qualifikation!V391)),"",Qualifikation!V391)</f>
        <v/>
      </c>
    </row>
    <row r="382" spans="1:16" x14ac:dyDescent="0.2">
      <c r="A382" s="26" t="str">
        <f>IF(Qualifikation!$A392&lt;&gt;"",IF(Qualifikation!C392&lt;&gt;"",IF(Qualifikation!C392="LOC.ID",CONCATENATE("LOC.",Qualifikation!AG$12),Qualifikation!C392),""),"")</f>
        <v/>
      </c>
      <c r="B382" s="57" t="str">
        <f>IF(A382&lt;&gt;"",Qualifikation!J392,"")</f>
        <v/>
      </c>
      <c r="C382" s="26" t="str">
        <f>IF(A382&lt;&gt;"",IF(Qualifikation!E392=TRUE,INDEX(codesex,MATCH(Qualifikation!D392,libsex,0)),Qualifikation!D392),"")</f>
        <v/>
      </c>
      <c r="D382" s="112" t="str">
        <f>IF(OR(A382="",ISBLANK(Qualifikation!F392)),"",Qualifikation!F392)</f>
        <v/>
      </c>
      <c r="E382" s="26" t="str">
        <f>IF(A382&lt;&gt;"",IF(Qualifikation!I392=TRUE,IF(INDEX(codegem,MATCH(Qualifikation!H392,libgem,0))&lt;8000,INDEX(codegem,MATCH(Qualifikation!H392,libgem,0)),""),Qualifikation!H392),"")</f>
        <v/>
      </c>
      <c r="F382" s="26" t="str">
        <f>IF(A382&lt;&gt;"",IF(Qualifikation!I392=TRUE,INDEX(codegemhist,MATCH(Qualifikation!H392,libgem,0)),""),"")</f>
        <v/>
      </c>
      <c r="G382" s="26" t="str">
        <f>IF(A382&lt;&gt;"",IF(Qualifikation!I392=TRUE,IF(INDEX(codegem,MATCH(Qualifikation!H392,libgem,0))&gt;=8000,INDEX(codegem,MATCH(Qualifikation!H392,libgem,0)),""),Qualifikation!H392),"")</f>
        <v/>
      </c>
      <c r="H382" s="26" t="str">
        <f>IF(A382&lt;&gt;"",IF(Qualifikation!Y392=TRUE,INDEX(libcatidinst,MATCH(Qualifikation!P392,libinst,0)),""),"")</f>
        <v/>
      </c>
      <c r="I382" s="26" t="str">
        <f>IF(OR(A382="",ISBLANK(Qualifikation!P392)),"",IF(Qualifikation!Y392=TRUE,INDEX(codeinst,MATCH(Qualifikation!P392,libinst,0)),Qualifikation!P392))</f>
        <v/>
      </c>
      <c r="J382" s="26" t="str">
        <f>IF(OR(A382="",ISBLANK(Qualifikation!Q392)),"",IF(Qualifikation!Z392=TRUE,INDEX(codetform,MATCH(Qualifikation!Q392,libtform,0)),Qualifikation!Q392))</f>
        <v/>
      </c>
      <c r="K382" s="26" t="str">
        <f t="shared" si="5"/>
        <v/>
      </c>
      <c r="L382" s="112" t="str">
        <f>IF(OR(A382="",ISBLANK(Qualifikation!R392)),"",Qualifikation!R392)</f>
        <v/>
      </c>
      <c r="M382" s="56" t="str">
        <f>IF(OR(A382="",ISBLANK(Qualifikation!S392)),"",Qualifikation!S392)</f>
        <v/>
      </c>
      <c r="N382" s="56" t="str">
        <f>IF(OR(A382="",ISBLANK(Qualifikation!T392)),"",IF(Qualifikation!AC392=TRUE,INDEX(coderesult,MATCH(Qualifikation!T392,libresult,0)),Qualifikation!T392))</f>
        <v/>
      </c>
      <c r="O382" s="56" t="str">
        <f>IF(OR(A382="",ISBLANK(Qualifikation!U392),Qualifikation!U392="-"),"",IF(ISNA(MATCH(Qualifikation!U392,libtwolang,0)),Qualifikation!U392,IF(Qualifikation!AC392=TRUE,INDEX(codetwolang,MATCH(Qualifikation!U392,libtwolang,0)),Qualifikation!U392)))</f>
        <v/>
      </c>
      <c r="P382" s="56" t="str">
        <f>IF(OR(A382="",ISBLANK(Qualifikation!V392)),"",Qualifikation!V392)</f>
        <v/>
      </c>
    </row>
    <row r="383" spans="1:16" x14ac:dyDescent="0.2">
      <c r="A383" s="26" t="str">
        <f>IF(Qualifikation!$A393&lt;&gt;"",IF(Qualifikation!C393&lt;&gt;"",IF(Qualifikation!C393="LOC.ID",CONCATENATE("LOC.",Qualifikation!AG$12),Qualifikation!C393),""),"")</f>
        <v/>
      </c>
      <c r="B383" s="57" t="str">
        <f>IF(A383&lt;&gt;"",Qualifikation!J393,"")</f>
        <v/>
      </c>
      <c r="C383" s="26" t="str">
        <f>IF(A383&lt;&gt;"",IF(Qualifikation!E393=TRUE,INDEX(codesex,MATCH(Qualifikation!D393,libsex,0)),Qualifikation!D393),"")</f>
        <v/>
      </c>
      <c r="D383" s="112" t="str">
        <f>IF(OR(A383="",ISBLANK(Qualifikation!F393)),"",Qualifikation!F393)</f>
        <v/>
      </c>
      <c r="E383" s="26" t="str">
        <f>IF(A383&lt;&gt;"",IF(Qualifikation!I393=TRUE,IF(INDEX(codegem,MATCH(Qualifikation!H393,libgem,0))&lt;8000,INDEX(codegem,MATCH(Qualifikation!H393,libgem,0)),""),Qualifikation!H393),"")</f>
        <v/>
      </c>
      <c r="F383" s="26" t="str">
        <f>IF(A383&lt;&gt;"",IF(Qualifikation!I393=TRUE,INDEX(codegemhist,MATCH(Qualifikation!H393,libgem,0)),""),"")</f>
        <v/>
      </c>
      <c r="G383" s="26" t="str">
        <f>IF(A383&lt;&gt;"",IF(Qualifikation!I393=TRUE,IF(INDEX(codegem,MATCH(Qualifikation!H393,libgem,0))&gt;=8000,INDEX(codegem,MATCH(Qualifikation!H393,libgem,0)),""),Qualifikation!H393),"")</f>
        <v/>
      </c>
      <c r="H383" s="26" t="str">
        <f>IF(A383&lt;&gt;"",IF(Qualifikation!Y393=TRUE,INDEX(libcatidinst,MATCH(Qualifikation!P393,libinst,0)),""),"")</f>
        <v/>
      </c>
      <c r="I383" s="26" t="str">
        <f>IF(OR(A383="",ISBLANK(Qualifikation!P393)),"",IF(Qualifikation!Y393=TRUE,INDEX(codeinst,MATCH(Qualifikation!P393,libinst,0)),Qualifikation!P393))</f>
        <v/>
      </c>
      <c r="J383" s="26" t="str">
        <f>IF(OR(A383="",ISBLANK(Qualifikation!Q393)),"",IF(Qualifikation!Z393=TRUE,INDEX(codetform,MATCH(Qualifikation!Q393,libtform,0)),Qualifikation!Q393))</f>
        <v/>
      </c>
      <c r="K383" s="26" t="str">
        <f t="shared" si="5"/>
        <v/>
      </c>
      <c r="L383" s="112" t="str">
        <f>IF(OR(A383="",ISBLANK(Qualifikation!R393)),"",Qualifikation!R393)</f>
        <v/>
      </c>
      <c r="M383" s="56" t="str">
        <f>IF(OR(A383="",ISBLANK(Qualifikation!S393)),"",Qualifikation!S393)</f>
        <v/>
      </c>
      <c r="N383" s="56" t="str">
        <f>IF(OR(A383="",ISBLANK(Qualifikation!T393)),"",IF(Qualifikation!AC393=TRUE,INDEX(coderesult,MATCH(Qualifikation!T393,libresult,0)),Qualifikation!T393))</f>
        <v/>
      </c>
      <c r="O383" s="56" t="str">
        <f>IF(OR(A383="",ISBLANK(Qualifikation!U393),Qualifikation!U393="-"),"",IF(ISNA(MATCH(Qualifikation!U393,libtwolang,0)),Qualifikation!U393,IF(Qualifikation!AC393=TRUE,INDEX(codetwolang,MATCH(Qualifikation!U393,libtwolang,0)),Qualifikation!U393)))</f>
        <v/>
      </c>
      <c r="P383" s="56" t="str">
        <f>IF(OR(A383="",ISBLANK(Qualifikation!V393)),"",Qualifikation!V393)</f>
        <v/>
      </c>
    </row>
    <row r="384" spans="1:16" x14ac:dyDescent="0.2">
      <c r="A384" s="26" t="str">
        <f>IF(Qualifikation!$A394&lt;&gt;"",IF(Qualifikation!C394&lt;&gt;"",IF(Qualifikation!C394="LOC.ID",CONCATENATE("LOC.",Qualifikation!AG$12),Qualifikation!C394),""),"")</f>
        <v/>
      </c>
      <c r="B384" s="57" t="str">
        <f>IF(A384&lt;&gt;"",Qualifikation!J394,"")</f>
        <v/>
      </c>
      <c r="C384" s="26" t="str">
        <f>IF(A384&lt;&gt;"",IF(Qualifikation!E394=TRUE,INDEX(codesex,MATCH(Qualifikation!D394,libsex,0)),Qualifikation!D394),"")</f>
        <v/>
      </c>
      <c r="D384" s="112" t="str">
        <f>IF(OR(A384="",ISBLANK(Qualifikation!F394)),"",Qualifikation!F394)</f>
        <v/>
      </c>
      <c r="E384" s="26" t="str">
        <f>IF(A384&lt;&gt;"",IF(Qualifikation!I394=TRUE,IF(INDEX(codegem,MATCH(Qualifikation!H394,libgem,0))&lt;8000,INDEX(codegem,MATCH(Qualifikation!H394,libgem,0)),""),Qualifikation!H394),"")</f>
        <v/>
      </c>
      <c r="F384" s="26" t="str">
        <f>IF(A384&lt;&gt;"",IF(Qualifikation!I394=TRUE,INDEX(codegemhist,MATCH(Qualifikation!H394,libgem,0)),""),"")</f>
        <v/>
      </c>
      <c r="G384" s="26" t="str">
        <f>IF(A384&lt;&gt;"",IF(Qualifikation!I394=TRUE,IF(INDEX(codegem,MATCH(Qualifikation!H394,libgem,0))&gt;=8000,INDEX(codegem,MATCH(Qualifikation!H394,libgem,0)),""),Qualifikation!H394),"")</f>
        <v/>
      </c>
      <c r="H384" s="26" t="str">
        <f>IF(A384&lt;&gt;"",IF(Qualifikation!Y394=TRUE,INDEX(libcatidinst,MATCH(Qualifikation!P394,libinst,0)),""),"")</f>
        <v/>
      </c>
      <c r="I384" s="26" t="str">
        <f>IF(OR(A384="",ISBLANK(Qualifikation!P394)),"",IF(Qualifikation!Y394=TRUE,INDEX(codeinst,MATCH(Qualifikation!P394,libinst,0)),Qualifikation!P394))</f>
        <v/>
      </c>
      <c r="J384" s="26" t="str">
        <f>IF(OR(A384="",ISBLANK(Qualifikation!Q394)),"",IF(Qualifikation!Z394=TRUE,INDEX(codetform,MATCH(Qualifikation!Q394,libtform,0)),Qualifikation!Q394))</f>
        <v/>
      </c>
      <c r="K384" s="26" t="str">
        <f t="shared" si="5"/>
        <v/>
      </c>
      <c r="L384" s="112" t="str">
        <f>IF(OR(A384="",ISBLANK(Qualifikation!R394)),"",Qualifikation!R394)</f>
        <v/>
      </c>
      <c r="M384" s="56" t="str">
        <f>IF(OR(A384="",ISBLANK(Qualifikation!S394)),"",Qualifikation!S394)</f>
        <v/>
      </c>
      <c r="N384" s="56" t="str">
        <f>IF(OR(A384="",ISBLANK(Qualifikation!T394)),"",IF(Qualifikation!AC394=TRUE,INDEX(coderesult,MATCH(Qualifikation!T394,libresult,0)),Qualifikation!T394))</f>
        <v/>
      </c>
      <c r="O384" s="56" t="str">
        <f>IF(OR(A384="",ISBLANK(Qualifikation!U394),Qualifikation!U394="-"),"",IF(ISNA(MATCH(Qualifikation!U394,libtwolang,0)),Qualifikation!U394,IF(Qualifikation!AC394=TRUE,INDEX(codetwolang,MATCH(Qualifikation!U394,libtwolang,0)),Qualifikation!U394)))</f>
        <v/>
      </c>
      <c r="P384" s="56" t="str">
        <f>IF(OR(A384="",ISBLANK(Qualifikation!V394)),"",Qualifikation!V394)</f>
        <v/>
      </c>
    </row>
    <row r="385" spans="1:16" x14ac:dyDescent="0.2">
      <c r="A385" s="26" t="str">
        <f>IF(Qualifikation!$A395&lt;&gt;"",IF(Qualifikation!C395&lt;&gt;"",IF(Qualifikation!C395="LOC.ID",CONCATENATE("LOC.",Qualifikation!AG$12),Qualifikation!C395),""),"")</f>
        <v/>
      </c>
      <c r="B385" s="57" t="str">
        <f>IF(A385&lt;&gt;"",Qualifikation!J395,"")</f>
        <v/>
      </c>
      <c r="C385" s="26" t="str">
        <f>IF(A385&lt;&gt;"",IF(Qualifikation!E395=TRUE,INDEX(codesex,MATCH(Qualifikation!D395,libsex,0)),Qualifikation!D395),"")</f>
        <v/>
      </c>
      <c r="D385" s="112" t="str">
        <f>IF(OR(A385="",ISBLANK(Qualifikation!F395)),"",Qualifikation!F395)</f>
        <v/>
      </c>
      <c r="E385" s="26" t="str">
        <f>IF(A385&lt;&gt;"",IF(Qualifikation!I395=TRUE,IF(INDEX(codegem,MATCH(Qualifikation!H395,libgem,0))&lt;8000,INDEX(codegem,MATCH(Qualifikation!H395,libgem,0)),""),Qualifikation!H395),"")</f>
        <v/>
      </c>
      <c r="F385" s="26" t="str">
        <f>IF(A385&lt;&gt;"",IF(Qualifikation!I395=TRUE,INDEX(codegemhist,MATCH(Qualifikation!H395,libgem,0)),""),"")</f>
        <v/>
      </c>
      <c r="G385" s="26" t="str">
        <f>IF(A385&lt;&gt;"",IF(Qualifikation!I395=TRUE,IF(INDEX(codegem,MATCH(Qualifikation!H395,libgem,0))&gt;=8000,INDEX(codegem,MATCH(Qualifikation!H395,libgem,0)),""),Qualifikation!H395),"")</f>
        <v/>
      </c>
      <c r="H385" s="26" t="str">
        <f>IF(A385&lt;&gt;"",IF(Qualifikation!Y395=TRUE,INDEX(libcatidinst,MATCH(Qualifikation!P395,libinst,0)),""),"")</f>
        <v/>
      </c>
      <c r="I385" s="26" t="str">
        <f>IF(OR(A385="",ISBLANK(Qualifikation!P395)),"",IF(Qualifikation!Y395=TRUE,INDEX(codeinst,MATCH(Qualifikation!P395,libinst,0)),Qualifikation!P395))</f>
        <v/>
      </c>
      <c r="J385" s="26" t="str">
        <f>IF(OR(A385="",ISBLANK(Qualifikation!Q395)),"",IF(Qualifikation!Z395=TRUE,INDEX(codetform,MATCH(Qualifikation!Q395,libtform,0)),Qualifikation!Q395))</f>
        <v/>
      </c>
      <c r="K385" s="26" t="str">
        <f t="shared" si="5"/>
        <v/>
      </c>
      <c r="L385" s="112" t="str">
        <f>IF(OR(A385="",ISBLANK(Qualifikation!R395)),"",Qualifikation!R395)</f>
        <v/>
      </c>
      <c r="M385" s="56" t="str">
        <f>IF(OR(A385="",ISBLANK(Qualifikation!S395)),"",Qualifikation!S395)</f>
        <v/>
      </c>
      <c r="N385" s="56" t="str">
        <f>IF(OR(A385="",ISBLANK(Qualifikation!T395)),"",IF(Qualifikation!AC395=TRUE,INDEX(coderesult,MATCH(Qualifikation!T395,libresult,0)),Qualifikation!T395))</f>
        <v/>
      </c>
      <c r="O385" s="56" t="str">
        <f>IF(OR(A385="",ISBLANK(Qualifikation!U395),Qualifikation!U395="-"),"",IF(ISNA(MATCH(Qualifikation!U395,libtwolang,0)),Qualifikation!U395,IF(Qualifikation!AC395=TRUE,INDEX(codetwolang,MATCH(Qualifikation!U395,libtwolang,0)),Qualifikation!U395)))</f>
        <v/>
      </c>
      <c r="P385" s="56" t="str">
        <f>IF(OR(A385="",ISBLANK(Qualifikation!V395)),"",Qualifikation!V395)</f>
        <v/>
      </c>
    </row>
    <row r="386" spans="1:16" x14ac:dyDescent="0.2">
      <c r="A386" s="26" t="str">
        <f>IF(Qualifikation!$A396&lt;&gt;"",IF(Qualifikation!C396&lt;&gt;"",IF(Qualifikation!C396="LOC.ID",CONCATENATE("LOC.",Qualifikation!AG$12),Qualifikation!C396),""),"")</f>
        <v/>
      </c>
      <c r="B386" s="57" t="str">
        <f>IF(A386&lt;&gt;"",Qualifikation!J396,"")</f>
        <v/>
      </c>
      <c r="C386" s="26" t="str">
        <f>IF(A386&lt;&gt;"",IF(Qualifikation!E396=TRUE,INDEX(codesex,MATCH(Qualifikation!D396,libsex,0)),Qualifikation!D396),"")</f>
        <v/>
      </c>
      <c r="D386" s="112" t="str">
        <f>IF(OR(A386="",ISBLANK(Qualifikation!F396)),"",Qualifikation!F396)</f>
        <v/>
      </c>
      <c r="E386" s="26" t="str">
        <f>IF(A386&lt;&gt;"",IF(Qualifikation!I396=TRUE,IF(INDEX(codegem,MATCH(Qualifikation!H396,libgem,0))&lt;8000,INDEX(codegem,MATCH(Qualifikation!H396,libgem,0)),""),Qualifikation!H396),"")</f>
        <v/>
      </c>
      <c r="F386" s="26" t="str">
        <f>IF(A386&lt;&gt;"",IF(Qualifikation!I396=TRUE,INDEX(codegemhist,MATCH(Qualifikation!H396,libgem,0)),""),"")</f>
        <v/>
      </c>
      <c r="G386" s="26" t="str">
        <f>IF(A386&lt;&gt;"",IF(Qualifikation!I396=TRUE,IF(INDEX(codegem,MATCH(Qualifikation!H396,libgem,0))&gt;=8000,INDEX(codegem,MATCH(Qualifikation!H396,libgem,0)),""),Qualifikation!H396),"")</f>
        <v/>
      </c>
      <c r="H386" s="26" t="str">
        <f>IF(A386&lt;&gt;"",IF(Qualifikation!Y396=TRUE,INDEX(libcatidinst,MATCH(Qualifikation!P396,libinst,0)),""),"")</f>
        <v/>
      </c>
      <c r="I386" s="26" t="str">
        <f>IF(OR(A386="",ISBLANK(Qualifikation!P396)),"",IF(Qualifikation!Y396=TRUE,INDEX(codeinst,MATCH(Qualifikation!P396,libinst,0)),Qualifikation!P396))</f>
        <v/>
      </c>
      <c r="J386" s="26" t="str">
        <f>IF(OR(A386="",ISBLANK(Qualifikation!Q396)),"",IF(Qualifikation!Z396=TRUE,INDEX(codetform,MATCH(Qualifikation!Q396,libtform,0)),Qualifikation!Q396))</f>
        <v/>
      </c>
      <c r="K386" s="26" t="str">
        <f t="shared" si="5"/>
        <v/>
      </c>
      <c r="L386" s="112" t="str">
        <f>IF(OR(A386="",ISBLANK(Qualifikation!R396)),"",Qualifikation!R396)</f>
        <v/>
      </c>
      <c r="M386" s="56" t="str">
        <f>IF(OR(A386="",ISBLANK(Qualifikation!S396)),"",Qualifikation!S396)</f>
        <v/>
      </c>
      <c r="N386" s="56" t="str">
        <f>IF(OR(A386="",ISBLANK(Qualifikation!T396)),"",IF(Qualifikation!AC396=TRUE,INDEX(coderesult,MATCH(Qualifikation!T396,libresult,0)),Qualifikation!T396))</f>
        <v/>
      </c>
      <c r="O386" s="56" t="str">
        <f>IF(OR(A386="",ISBLANK(Qualifikation!U396),Qualifikation!U396="-"),"",IF(ISNA(MATCH(Qualifikation!U396,libtwolang,0)),Qualifikation!U396,IF(Qualifikation!AC396=TRUE,INDEX(codetwolang,MATCH(Qualifikation!U396,libtwolang,0)),Qualifikation!U396)))</f>
        <v/>
      </c>
      <c r="P386" s="56" t="str">
        <f>IF(OR(A386="",ISBLANK(Qualifikation!V396)),"",Qualifikation!V396)</f>
        <v/>
      </c>
    </row>
    <row r="387" spans="1:16" x14ac:dyDescent="0.2">
      <c r="A387" s="26" t="str">
        <f>IF(Qualifikation!$A397&lt;&gt;"",IF(Qualifikation!C397&lt;&gt;"",IF(Qualifikation!C397="LOC.ID",CONCATENATE("LOC.",Qualifikation!AG$12),Qualifikation!C397),""),"")</f>
        <v/>
      </c>
      <c r="B387" s="57" t="str">
        <f>IF(A387&lt;&gt;"",Qualifikation!J397,"")</f>
        <v/>
      </c>
      <c r="C387" s="26" t="str">
        <f>IF(A387&lt;&gt;"",IF(Qualifikation!E397=TRUE,INDEX(codesex,MATCH(Qualifikation!D397,libsex,0)),Qualifikation!D397),"")</f>
        <v/>
      </c>
      <c r="D387" s="112" t="str">
        <f>IF(OR(A387="",ISBLANK(Qualifikation!F397)),"",Qualifikation!F397)</f>
        <v/>
      </c>
      <c r="E387" s="26" t="str">
        <f>IF(A387&lt;&gt;"",IF(Qualifikation!I397=TRUE,IF(INDEX(codegem,MATCH(Qualifikation!H397,libgem,0))&lt;8000,INDEX(codegem,MATCH(Qualifikation!H397,libgem,0)),""),Qualifikation!H397),"")</f>
        <v/>
      </c>
      <c r="F387" s="26" t="str">
        <f>IF(A387&lt;&gt;"",IF(Qualifikation!I397=TRUE,INDEX(codegemhist,MATCH(Qualifikation!H397,libgem,0)),""),"")</f>
        <v/>
      </c>
      <c r="G387" s="26" t="str">
        <f>IF(A387&lt;&gt;"",IF(Qualifikation!I397=TRUE,IF(INDEX(codegem,MATCH(Qualifikation!H397,libgem,0))&gt;=8000,INDEX(codegem,MATCH(Qualifikation!H397,libgem,0)),""),Qualifikation!H397),"")</f>
        <v/>
      </c>
      <c r="H387" s="26" t="str">
        <f>IF(A387&lt;&gt;"",IF(Qualifikation!Y397=TRUE,INDEX(libcatidinst,MATCH(Qualifikation!P397,libinst,0)),""),"")</f>
        <v/>
      </c>
      <c r="I387" s="26" t="str">
        <f>IF(OR(A387="",ISBLANK(Qualifikation!P397)),"",IF(Qualifikation!Y397=TRUE,INDEX(codeinst,MATCH(Qualifikation!P397,libinst,0)),Qualifikation!P397))</f>
        <v/>
      </c>
      <c r="J387" s="26" t="str">
        <f>IF(OR(A387="",ISBLANK(Qualifikation!Q397)),"",IF(Qualifikation!Z397=TRUE,INDEX(codetform,MATCH(Qualifikation!Q397,libtform,0)),Qualifikation!Q397))</f>
        <v/>
      </c>
      <c r="K387" s="26" t="str">
        <f t="shared" ref="K387:K450" si="6">IF(A387="","",2)</f>
        <v/>
      </c>
      <c r="L387" s="112" t="str">
        <f>IF(OR(A387="",ISBLANK(Qualifikation!R397)),"",Qualifikation!R397)</f>
        <v/>
      </c>
      <c r="M387" s="56" t="str">
        <f>IF(OR(A387="",ISBLANK(Qualifikation!S397)),"",Qualifikation!S397)</f>
        <v/>
      </c>
      <c r="N387" s="56" t="str">
        <f>IF(OR(A387="",ISBLANK(Qualifikation!T397)),"",IF(Qualifikation!AC397=TRUE,INDEX(coderesult,MATCH(Qualifikation!T397,libresult,0)),Qualifikation!T397))</f>
        <v/>
      </c>
      <c r="O387" s="56" t="str">
        <f>IF(OR(A387="",ISBLANK(Qualifikation!U397),Qualifikation!U397="-"),"",IF(ISNA(MATCH(Qualifikation!U397,libtwolang,0)),Qualifikation!U397,IF(Qualifikation!AC397=TRUE,INDEX(codetwolang,MATCH(Qualifikation!U397,libtwolang,0)),Qualifikation!U397)))</f>
        <v/>
      </c>
      <c r="P387" s="56" t="str">
        <f>IF(OR(A387="",ISBLANK(Qualifikation!V397)),"",Qualifikation!V397)</f>
        <v/>
      </c>
    </row>
    <row r="388" spans="1:16" x14ac:dyDescent="0.2">
      <c r="A388" s="26" t="str">
        <f>IF(Qualifikation!$A398&lt;&gt;"",IF(Qualifikation!C398&lt;&gt;"",IF(Qualifikation!C398="LOC.ID",CONCATENATE("LOC.",Qualifikation!AG$12),Qualifikation!C398),""),"")</f>
        <v/>
      </c>
      <c r="B388" s="57" t="str">
        <f>IF(A388&lt;&gt;"",Qualifikation!J398,"")</f>
        <v/>
      </c>
      <c r="C388" s="26" t="str">
        <f>IF(A388&lt;&gt;"",IF(Qualifikation!E398=TRUE,INDEX(codesex,MATCH(Qualifikation!D398,libsex,0)),Qualifikation!D398),"")</f>
        <v/>
      </c>
      <c r="D388" s="112" t="str">
        <f>IF(OR(A388="",ISBLANK(Qualifikation!F398)),"",Qualifikation!F398)</f>
        <v/>
      </c>
      <c r="E388" s="26" t="str">
        <f>IF(A388&lt;&gt;"",IF(Qualifikation!I398=TRUE,IF(INDEX(codegem,MATCH(Qualifikation!H398,libgem,0))&lt;8000,INDEX(codegem,MATCH(Qualifikation!H398,libgem,0)),""),Qualifikation!H398),"")</f>
        <v/>
      </c>
      <c r="F388" s="26" t="str">
        <f>IF(A388&lt;&gt;"",IF(Qualifikation!I398=TRUE,INDEX(codegemhist,MATCH(Qualifikation!H398,libgem,0)),""),"")</f>
        <v/>
      </c>
      <c r="G388" s="26" t="str">
        <f>IF(A388&lt;&gt;"",IF(Qualifikation!I398=TRUE,IF(INDEX(codegem,MATCH(Qualifikation!H398,libgem,0))&gt;=8000,INDEX(codegem,MATCH(Qualifikation!H398,libgem,0)),""),Qualifikation!H398),"")</f>
        <v/>
      </c>
      <c r="H388" s="26" t="str">
        <f>IF(A388&lt;&gt;"",IF(Qualifikation!Y398=TRUE,INDEX(libcatidinst,MATCH(Qualifikation!P398,libinst,0)),""),"")</f>
        <v/>
      </c>
      <c r="I388" s="26" t="str">
        <f>IF(OR(A388="",ISBLANK(Qualifikation!P398)),"",IF(Qualifikation!Y398=TRUE,INDEX(codeinst,MATCH(Qualifikation!P398,libinst,0)),Qualifikation!P398))</f>
        <v/>
      </c>
      <c r="J388" s="26" t="str">
        <f>IF(OR(A388="",ISBLANK(Qualifikation!Q398)),"",IF(Qualifikation!Z398=TRUE,INDEX(codetform,MATCH(Qualifikation!Q398,libtform,0)),Qualifikation!Q398))</f>
        <v/>
      </c>
      <c r="K388" s="26" t="str">
        <f t="shared" si="6"/>
        <v/>
      </c>
      <c r="L388" s="112" t="str">
        <f>IF(OR(A388="",ISBLANK(Qualifikation!R398)),"",Qualifikation!R398)</f>
        <v/>
      </c>
      <c r="M388" s="56" t="str">
        <f>IF(OR(A388="",ISBLANK(Qualifikation!S398)),"",Qualifikation!S398)</f>
        <v/>
      </c>
      <c r="N388" s="56" t="str">
        <f>IF(OR(A388="",ISBLANK(Qualifikation!T398)),"",IF(Qualifikation!AC398=TRUE,INDEX(coderesult,MATCH(Qualifikation!T398,libresult,0)),Qualifikation!T398))</f>
        <v/>
      </c>
      <c r="O388" s="56" t="str">
        <f>IF(OR(A388="",ISBLANK(Qualifikation!U398),Qualifikation!U398="-"),"",IF(ISNA(MATCH(Qualifikation!U398,libtwolang,0)),Qualifikation!U398,IF(Qualifikation!AC398=TRUE,INDEX(codetwolang,MATCH(Qualifikation!U398,libtwolang,0)),Qualifikation!U398)))</f>
        <v/>
      </c>
      <c r="P388" s="56" t="str">
        <f>IF(OR(A388="",ISBLANK(Qualifikation!V398)),"",Qualifikation!V398)</f>
        <v/>
      </c>
    </row>
    <row r="389" spans="1:16" x14ac:dyDescent="0.2">
      <c r="A389" s="26" t="str">
        <f>IF(Qualifikation!$A399&lt;&gt;"",IF(Qualifikation!C399&lt;&gt;"",IF(Qualifikation!C399="LOC.ID",CONCATENATE("LOC.",Qualifikation!AG$12),Qualifikation!C399),""),"")</f>
        <v/>
      </c>
      <c r="B389" s="57" t="str">
        <f>IF(A389&lt;&gt;"",Qualifikation!J399,"")</f>
        <v/>
      </c>
      <c r="C389" s="26" t="str">
        <f>IF(A389&lt;&gt;"",IF(Qualifikation!E399=TRUE,INDEX(codesex,MATCH(Qualifikation!D399,libsex,0)),Qualifikation!D399),"")</f>
        <v/>
      </c>
      <c r="D389" s="112" t="str">
        <f>IF(OR(A389="",ISBLANK(Qualifikation!F399)),"",Qualifikation!F399)</f>
        <v/>
      </c>
      <c r="E389" s="26" t="str">
        <f>IF(A389&lt;&gt;"",IF(Qualifikation!I399=TRUE,IF(INDEX(codegem,MATCH(Qualifikation!H399,libgem,0))&lt;8000,INDEX(codegem,MATCH(Qualifikation!H399,libgem,0)),""),Qualifikation!H399),"")</f>
        <v/>
      </c>
      <c r="F389" s="26" t="str">
        <f>IF(A389&lt;&gt;"",IF(Qualifikation!I399=TRUE,INDEX(codegemhist,MATCH(Qualifikation!H399,libgem,0)),""),"")</f>
        <v/>
      </c>
      <c r="G389" s="26" t="str">
        <f>IF(A389&lt;&gt;"",IF(Qualifikation!I399=TRUE,IF(INDEX(codegem,MATCH(Qualifikation!H399,libgem,0))&gt;=8000,INDEX(codegem,MATCH(Qualifikation!H399,libgem,0)),""),Qualifikation!H399),"")</f>
        <v/>
      </c>
      <c r="H389" s="26" t="str">
        <f>IF(A389&lt;&gt;"",IF(Qualifikation!Y399=TRUE,INDEX(libcatidinst,MATCH(Qualifikation!P399,libinst,0)),""),"")</f>
        <v/>
      </c>
      <c r="I389" s="26" t="str">
        <f>IF(OR(A389="",ISBLANK(Qualifikation!P399)),"",IF(Qualifikation!Y399=TRUE,INDEX(codeinst,MATCH(Qualifikation!P399,libinst,0)),Qualifikation!P399))</f>
        <v/>
      </c>
      <c r="J389" s="26" t="str">
        <f>IF(OR(A389="",ISBLANK(Qualifikation!Q399)),"",IF(Qualifikation!Z399=TRUE,INDEX(codetform,MATCH(Qualifikation!Q399,libtform,0)),Qualifikation!Q399))</f>
        <v/>
      </c>
      <c r="K389" s="26" t="str">
        <f t="shared" si="6"/>
        <v/>
      </c>
      <c r="L389" s="112" t="str">
        <f>IF(OR(A389="",ISBLANK(Qualifikation!R399)),"",Qualifikation!R399)</f>
        <v/>
      </c>
      <c r="M389" s="56" t="str">
        <f>IF(OR(A389="",ISBLANK(Qualifikation!S399)),"",Qualifikation!S399)</f>
        <v/>
      </c>
      <c r="N389" s="56" t="str">
        <f>IF(OR(A389="",ISBLANK(Qualifikation!T399)),"",IF(Qualifikation!AC399=TRUE,INDEX(coderesult,MATCH(Qualifikation!T399,libresult,0)),Qualifikation!T399))</f>
        <v/>
      </c>
      <c r="O389" s="56" t="str">
        <f>IF(OR(A389="",ISBLANK(Qualifikation!U399),Qualifikation!U399="-"),"",IF(ISNA(MATCH(Qualifikation!U399,libtwolang,0)),Qualifikation!U399,IF(Qualifikation!AC399=TRUE,INDEX(codetwolang,MATCH(Qualifikation!U399,libtwolang,0)),Qualifikation!U399)))</f>
        <v/>
      </c>
      <c r="P389" s="56" t="str">
        <f>IF(OR(A389="",ISBLANK(Qualifikation!V399)),"",Qualifikation!V399)</f>
        <v/>
      </c>
    </row>
    <row r="390" spans="1:16" x14ac:dyDescent="0.2">
      <c r="A390" s="26" t="str">
        <f>IF(Qualifikation!$A400&lt;&gt;"",IF(Qualifikation!C400&lt;&gt;"",IF(Qualifikation!C400="LOC.ID",CONCATENATE("LOC.",Qualifikation!AG$12),Qualifikation!C400),""),"")</f>
        <v/>
      </c>
      <c r="B390" s="57" t="str">
        <f>IF(A390&lt;&gt;"",Qualifikation!J400,"")</f>
        <v/>
      </c>
      <c r="C390" s="26" t="str">
        <f>IF(A390&lt;&gt;"",IF(Qualifikation!E400=TRUE,INDEX(codesex,MATCH(Qualifikation!D400,libsex,0)),Qualifikation!D400),"")</f>
        <v/>
      </c>
      <c r="D390" s="112" t="str">
        <f>IF(OR(A390="",ISBLANK(Qualifikation!F400)),"",Qualifikation!F400)</f>
        <v/>
      </c>
      <c r="E390" s="26" t="str">
        <f>IF(A390&lt;&gt;"",IF(Qualifikation!I400=TRUE,IF(INDEX(codegem,MATCH(Qualifikation!H400,libgem,0))&lt;8000,INDEX(codegem,MATCH(Qualifikation!H400,libgem,0)),""),Qualifikation!H400),"")</f>
        <v/>
      </c>
      <c r="F390" s="26" t="str">
        <f>IF(A390&lt;&gt;"",IF(Qualifikation!I400=TRUE,INDEX(codegemhist,MATCH(Qualifikation!H400,libgem,0)),""),"")</f>
        <v/>
      </c>
      <c r="G390" s="26" t="str">
        <f>IF(A390&lt;&gt;"",IF(Qualifikation!I400=TRUE,IF(INDEX(codegem,MATCH(Qualifikation!H400,libgem,0))&gt;=8000,INDEX(codegem,MATCH(Qualifikation!H400,libgem,0)),""),Qualifikation!H400),"")</f>
        <v/>
      </c>
      <c r="H390" s="26" t="str">
        <f>IF(A390&lt;&gt;"",IF(Qualifikation!Y400=TRUE,INDEX(libcatidinst,MATCH(Qualifikation!P400,libinst,0)),""),"")</f>
        <v/>
      </c>
      <c r="I390" s="26" t="str">
        <f>IF(OR(A390="",ISBLANK(Qualifikation!P400)),"",IF(Qualifikation!Y400=TRUE,INDEX(codeinst,MATCH(Qualifikation!P400,libinst,0)),Qualifikation!P400))</f>
        <v/>
      </c>
      <c r="J390" s="26" t="str">
        <f>IF(OR(A390="",ISBLANK(Qualifikation!Q400)),"",IF(Qualifikation!Z400=TRUE,INDEX(codetform,MATCH(Qualifikation!Q400,libtform,0)),Qualifikation!Q400))</f>
        <v/>
      </c>
      <c r="K390" s="26" t="str">
        <f t="shared" si="6"/>
        <v/>
      </c>
      <c r="L390" s="112" t="str">
        <f>IF(OR(A390="",ISBLANK(Qualifikation!R400)),"",Qualifikation!R400)</f>
        <v/>
      </c>
      <c r="M390" s="56" t="str">
        <f>IF(OR(A390="",ISBLANK(Qualifikation!S400)),"",Qualifikation!S400)</f>
        <v/>
      </c>
      <c r="N390" s="56" t="str">
        <f>IF(OR(A390="",ISBLANK(Qualifikation!T400)),"",IF(Qualifikation!AC400=TRUE,INDEX(coderesult,MATCH(Qualifikation!T400,libresult,0)),Qualifikation!T400))</f>
        <v/>
      </c>
      <c r="O390" s="56" t="str">
        <f>IF(OR(A390="",ISBLANK(Qualifikation!U400),Qualifikation!U400="-"),"",IF(ISNA(MATCH(Qualifikation!U400,libtwolang,0)),Qualifikation!U400,IF(Qualifikation!AC400=TRUE,INDEX(codetwolang,MATCH(Qualifikation!U400,libtwolang,0)),Qualifikation!U400)))</f>
        <v/>
      </c>
      <c r="P390" s="56" t="str">
        <f>IF(OR(A390="",ISBLANK(Qualifikation!V400)),"",Qualifikation!V400)</f>
        <v/>
      </c>
    </row>
    <row r="391" spans="1:16" x14ac:dyDescent="0.2">
      <c r="A391" s="26" t="str">
        <f>IF(Qualifikation!$A401&lt;&gt;"",IF(Qualifikation!C401&lt;&gt;"",IF(Qualifikation!C401="LOC.ID",CONCATENATE("LOC.",Qualifikation!AG$12),Qualifikation!C401),""),"")</f>
        <v/>
      </c>
      <c r="B391" s="57" t="str">
        <f>IF(A391&lt;&gt;"",Qualifikation!J401,"")</f>
        <v/>
      </c>
      <c r="C391" s="26" t="str">
        <f>IF(A391&lt;&gt;"",IF(Qualifikation!E401=TRUE,INDEX(codesex,MATCH(Qualifikation!D401,libsex,0)),Qualifikation!D401),"")</f>
        <v/>
      </c>
      <c r="D391" s="112" t="str">
        <f>IF(OR(A391="",ISBLANK(Qualifikation!F401)),"",Qualifikation!F401)</f>
        <v/>
      </c>
      <c r="E391" s="26" t="str">
        <f>IF(A391&lt;&gt;"",IF(Qualifikation!I401=TRUE,IF(INDEX(codegem,MATCH(Qualifikation!H401,libgem,0))&lt;8000,INDEX(codegem,MATCH(Qualifikation!H401,libgem,0)),""),Qualifikation!H401),"")</f>
        <v/>
      </c>
      <c r="F391" s="26" t="str">
        <f>IF(A391&lt;&gt;"",IF(Qualifikation!I401=TRUE,INDEX(codegemhist,MATCH(Qualifikation!H401,libgem,0)),""),"")</f>
        <v/>
      </c>
      <c r="G391" s="26" t="str">
        <f>IF(A391&lt;&gt;"",IF(Qualifikation!I401=TRUE,IF(INDEX(codegem,MATCH(Qualifikation!H401,libgem,0))&gt;=8000,INDEX(codegem,MATCH(Qualifikation!H401,libgem,0)),""),Qualifikation!H401),"")</f>
        <v/>
      </c>
      <c r="H391" s="26" t="str">
        <f>IF(A391&lt;&gt;"",IF(Qualifikation!Y401=TRUE,INDEX(libcatidinst,MATCH(Qualifikation!P401,libinst,0)),""),"")</f>
        <v/>
      </c>
      <c r="I391" s="26" t="str">
        <f>IF(OR(A391="",ISBLANK(Qualifikation!P401)),"",IF(Qualifikation!Y401=TRUE,INDEX(codeinst,MATCH(Qualifikation!P401,libinst,0)),Qualifikation!P401))</f>
        <v/>
      </c>
      <c r="J391" s="26" t="str">
        <f>IF(OR(A391="",ISBLANK(Qualifikation!Q401)),"",IF(Qualifikation!Z401=TRUE,INDEX(codetform,MATCH(Qualifikation!Q401,libtform,0)),Qualifikation!Q401))</f>
        <v/>
      </c>
      <c r="K391" s="26" t="str">
        <f t="shared" si="6"/>
        <v/>
      </c>
      <c r="L391" s="112" t="str">
        <f>IF(OR(A391="",ISBLANK(Qualifikation!R401)),"",Qualifikation!R401)</f>
        <v/>
      </c>
      <c r="M391" s="56" t="str">
        <f>IF(OR(A391="",ISBLANK(Qualifikation!S401)),"",Qualifikation!S401)</f>
        <v/>
      </c>
      <c r="N391" s="56" t="str">
        <f>IF(OR(A391="",ISBLANK(Qualifikation!T401)),"",IF(Qualifikation!AC401=TRUE,INDEX(coderesult,MATCH(Qualifikation!T401,libresult,0)),Qualifikation!T401))</f>
        <v/>
      </c>
      <c r="O391" s="56" t="str">
        <f>IF(OR(A391="",ISBLANK(Qualifikation!U401),Qualifikation!U401="-"),"",IF(ISNA(MATCH(Qualifikation!U401,libtwolang,0)),Qualifikation!U401,IF(Qualifikation!AC401=TRUE,INDEX(codetwolang,MATCH(Qualifikation!U401,libtwolang,0)),Qualifikation!U401)))</f>
        <v/>
      </c>
      <c r="P391" s="56" t="str">
        <f>IF(OR(A391="",ISBLANK(Qualifikation!V401)),"",Qualifikation!V401)</f>
        <v/>
      </c>
    </row>
    <row r="392" spans="1:16" x14ac:dyDescent="0.2">
      <c r="A392" s="26" t="str">
        <f>IF(Qualifikation!$A402&lt;&gt;"",IF(Qualifikation!C402&lt;&gt;"",IF(Qualifikation!C402="LOC.ID",CONCATENATE("LOC.",Qualifikation!AG$12),Qualifikation!C402),""),"")</f>
        <v/>
      </c>
      <c r="B392" s="57" t="str">
        <f>IF(A392&lt;&gt;"",Qualifikation!J402,"")</f>
        <v/>
      </c>
      <c r="C392" s="26" t="str">
        <f>IF(A392&lt;&gt;"",IF(Qualifikation!E402=TRUE,INDEX(codesex,MATCH(Qualifikation!D402,libsex,0)),Qualifikation!D402),"")</f>
        <v/>
      </c>
      <c r="D392" s="112" t="str">
        <f>IF(OR(A392="",ISBLANK(Qualifikation!F402)),"",Qualifikation!F402)</f>
        <v/>
      </c>
      <c r="E392" s="26" t="str">
        <f>IF(A392&lt;&gt;"",IF(Qualifikation!I402=TRUE,IF(INDEX(codegem,MATCH(Qualifikation!H402,libgem,0))&lt;8000,INDEX(codegem,MATCH(Qualifikation!H402,libgem,0)),""),Qualifikation!H402),"")</f>
        <v/>
      </c>
      <c r="F392" s="26" t="str">
        <f>IF(A392&lt;&gt;"",IF(Qualifikation!I402=TRUE,INDEX(codegemhist,MATCH(Qualifikation!H402,libgem,0)),""),"")</f>
        <v/>
      </c>
      <c r="G392" s="26" t="str">
        <f>IF(A392&lt;&gt;"",IF(Qualifikation!I402=TRUE,IF(INDEX(codegem,MATCH(Qualifikation!H402,libgem,0))&gt;=8000,INDEX(codegem,MATCH(Qualifikation!H402,libgem,0)),""),Qualifikation!H402),"")</f>
        <v/>
      </c>
      <c r="H392" s="26" t="str">
        <f>IF(A392&lt;&gt;"",IF(Qualifikation!Y402=TRUE,INDEX(libcatidinst,MATCH(Qualifikation!P402,libinst,0)),""),"")</f>
        <v/>
      </c>
      <c r="I392" s="26" t="str">
        <f>IF(OR(A392="",ISBLANK(Qualifikation!P402)),"",IF(Qualifikation!Y402=TRUE,INDEX(codeinst,MATCH(Qualifikation!P402,libinst,0)),Qualifikation!P402))</f>
        <v/>
      </c>
      <c r="J392" s="26" t="str">
        <f>IF(OR(A392="",ISBLANK(Qualifikation!Q402)),"",IF(Qualifikation!Z402=TRUE,INDEX(codetform,MATCH(Qualifikation!Q402,libtform,0)),Qualifikation!Q402))</f>
        <v/>
      </c>
      <c r="K392" s="26" t="str">
        <f t="shared" si="6"/>
        <v/>
      </c>
      <c r="L392" s="112" t="str">
        <f>IF(OR(A392="",ISBLANK(Qualifikation!R402)),"",Qualifikation!R402)</f>
        <v/>
      </c>
      <c r="M392" s="56" t="str">
        <f>IF(OR(A392="",ISBLANK(Qualifikation!S402)),"",Qualifikation!S402)</f>
        <v/>
      </c>
      <c r="N392" s="56" t="str">
        <f>IF(OR(A392="",ISBLANK(Qualifikation!T402)),"",IF(Qualifikation!AC402=TRUE,INDEX(coderesult,MATCH(Qualifikation!T402,libresult,0)),Qualifikation!T402))</f>
        <v/>
      </c>
      <c r="O392" s="56" t="str">
        <f>IF(OR(A392="",ISBLANK(Qualifikation!U402),Qualifikation!U402="-"),"",IF(ISNA(MATCH(Qualifikation!U402,libtwolang,0)),Qualifikation!U402,IF(Qualifikation!AC402=TRUE,INDEX(codetwolang,MATCH(Qualifikation!U402,libtwolang,0)),Qualifikation!U402)))</f>
        <v/>
      </c>
      <c r="P392" s="56" t="str">
        <f>IF(OR(A392="",ISBLANK(Qualifikation!V402)),"",Qualifikation!V402)</f>
        <v/>
      </c>
    </row>
    <row r="393" spans="1:16" x14ac:dyDescent="0.2">
      <c r="A393" s="26" t="str">
        <f>IF(Qualifikation!$A403&lt;&gt;"",IF(Qualifikation!C403&lt;&gt;"",IF(Qualifikation!C403="LOC.ID",CONCATENATE("LOC.",Qualifikation!AG$12),Qualifikation!C403),""),"")</f>
        <v/>
      </c>
      <c r="B393" s="57" t="str">
        <f>IF(A393&lt;&gt;"",Qualifikation!J403,"")</f>
        <v/>
      </c>
      <c r="C393" s="26" t="str">
        <f>IF(A393&lt;&gt;"",IF(Qualifikation!E403=TRUE,INDEX(codesex,MATCH(Qualifikation!D403,libsex,0)),Qualifikation!D403),"")</f>
        <v/>
      </c>
      <c r="D393" s="112" t="str">
        <f>IF(OR(A393="",ISBLANK(Qualifikation!F403)),"",Qualifikation!F403)</f>
        <v/>
      </c>
      <c r="E393" s="26" t="str">
        <f>IF(A393&lt;&gt;"",IF(Qualifikation!I403=TRUE,IF(INDEX(codegem,MATCH(Qualifikation!H403,libgem,0))&lt;8000,INDEX(codegem,MATCH(Qualifikation!H403,libgem,0)),""),Qualifikation!H403),"")</f>
        <v/>
      </c>
      <c r="F393" s="26" t="str">
        <f>IF(A393&lt;&gt;"",IF(Qualifikation!I403=TRUE,INDEX(codegemhist,MATCH(Qualifikation!H403,libgem,0)),""),"")</f>
        <v/>
      </c>
      <c r="G393" s="26" t="str">
        <f>IF(A393&lt;&gt;"",IF(Qualifikation!I403=TRUE,IF(INDEX(codegem,MATCH(Qualifikation!H403,libgem,0))&gt;=8000,INDEX(codegem,MATCH(Qualifikation!H403,libgem,0)),""),Qualifikation!H403),"")</f>
        <v/>
      </c>
      <c r="H393" s="26" t="str">
        <f>IF(A393&lt;&gt;"",IF(Qualifikation!Y403=TRUE,INDEX(libcatidinst,MATCH(Qualifikation!P403,libinst,0)),""),"")</f>
        <v/>
      </c>
      <c r="I393" s="26" t="str">
        <f>IF(OR(A393="",ISBLANK(Qualifikation!P403)),"",IF(Qualifikation!Y403=TRUE,INDEX(codeinst,MATCH(Qualifikation!P403,libinst,0)),Qualifikation!P403))</f>
        <v/>
      </c>
      <c r="J393" s="26" t="str">
        <f>IF(OR(A393="",ISBLANK(Qualifikation!Q403)),"",IF(Qualifikation!Z403=TRUE,INDEX(codetform,MATCH(Qualifikation!Q403,libtform,0)),Qualifikation!Q403))</f>
        <v/>
      </c>
      <c r="K393" s="26" t="str">
        <f t="shared" si="6"/>
        <v/>
      </c>
      <c r="L393" s="112" t="str">
        <f>IF(OR(A393="",ISBLANK(Qualifikation!R403)),"",Qualifikation!R403)</f>
        <v/>
      </c>
      <c r="M393" s="56" t="str">
        <f>IF(OR(A393="",ISBLANK(Qualifikation!S403)),"",Qualifikation!S403)</f>
        <v/>
      </c>
      <c r="N393" s="56" t="str">
        <f>IF(OR(A393="",ISBLANK(Qualifikation!T403)),"",IF(Qualifikation!AC403=TRUE,INDEX(coderesult,MATCH(Qualifikation!T403,libresult,0)),Qualifikation!T403))</f>
        <v/>
      </c>
      <c r="O393" s="56" t="str">
        <f>IF(OR(A393="",ISBLANK(Qualifikation!U403),Qualifikation!U403="-"),"",IF(ISNA(MATCH(Qualifikation!U403,libtwolang,0)),Qualifikation!U403,IF(Qualifikation!AC403=TRUE,INDEX(codetwolang,MATCH(Qualifikation!U403,libtwolang,0)),Qualifikation!U403)))</f>
        <v/>
      </c>
      <c r="P393" s="56" t="str">
        <f>IF(OR(A393="",ISBLANK(Qualifikation!V403)),"",Qualifikation!V403)</f>
        <v/>
      </c>
    </row>
    <row r="394" spans="1:16" x14ac:dyDescent="0.2">
      <c r="A394" s="26" t="str">
        <f>IF(Qualifikation!$A404&lt;&gt;"",IF(Qualifikation!C404&lt;&gt;"",IF(Qualifikation!C404="LOC.ID",CONCATENATE("LOC.",Qualifikation!AG$12),Qualifikation!C404),""),"")</f>
        <v/>
      </c>
      <c r="B394" s="57" t="str">
        <f>IF(A394&lt;&gt;"",Qualifikation!J404,"")</f>
        <v/>
      </c>
      <c r="C394" s="26" t="str">
        <f>IF(A394&lt;&gt;"",IF(Qualifikation!E404=TRUE,INDEX(codesex,MATCH(Qualifikation!D404,libsex,0)),Qualifikation!D404),"")</f>
        <v/>
      </c>
      <c r="D394" s="112" t="str">
        <f>IF(OR(A394="",ISBLANK(Qualifikation!F404)),"",Qualifikation!F404)</f>
        <v/>
      </c>
      <c r="E394" s="26" t="str">
        <f>IF(A394&lt;&gt;"",IF(Qualifikation!I404=TRUE,IF(INDEX(codegem,MATCH(Qualifikation!H404,libgem,0))&lt;8000,INDEX(codegem,MATCH(Qualifikation!H404,libgem,0)),""),Qualifikation!H404),"")</f>
        <v/>
      </c>
      <c r="F394" s="26" t="str">
        <f>IF(A394&lt;&gt;"",IF(Qualifikation!I404=TRUE,INDEX(codegemhist,MATCH(Qualifikation!H404,libgem,0)),""),"")</f>
        <v/>
      </c>
      <c r="G394" s="26" t="str">
        <f>IF(A394&lt;&gt;"",IF(Qualifikation!I404=TRUE,IF(INDEX(codegem,MATCH(Qualifikation!H404,libgem,0))&gt;=8000,INDEX(codegem,MATCH(Qualifikation!H404,libgem,0)),""),Qualifikation!H404),"")</f>
        <v/>
      </c>
      <c r="H394" s="26" t="str">
        <f>IF(A394&lt;&gt;"",IF(Qualifikation!Y404=TRUE,INDEX(libcatidinst,MATCH(Qualifikation!P404,libinst,0)),""),"")</f>
        <v/>
      </c>
      <c r="I394" s="26" t="str">
        <f>IF(OR(A394="",ISBLANK(Qualifikation!P404)),"",IF(Qualifikation!Y404=TRUE,INDEX(codeinst,MATCH(Qualifikation!P404,libinst,0)),Qualifikation!P404))</f>
        <v/>
      </c>
      <c r="J394" s="26" t="str">
        <f>IF(OR(A394="",ISBLANK(Qualifikation!Q404)),"",IF(Qualifikation!Z404=TRUE,INDEX(codetform,MATCH(Qualifikation!Q404,libtform,0)),Qualifikation!Q404))</f>
        <v/>
      </c>
      <c r="K394" s="26" t="str">
        <f t="shared" si="6"/>
        <v/>
      </c>
      <c r="L394" s="112" t="str">
        <f>IF(OR(A394="",ISBLANK(Qualifikation!R404)),"",Qualifikation!R404)</f>
        <v/>
      </c>
      <c r="M394" s="56" t="str">
        <f>IF(OR(A394="",ISBLANK(Qualifikation!S404)),"",Qualifikation!S404)</f>
        <v/>
      </c>
      <c r="N394" s="56" t="str">
        <f>IF(OR(A394="",ISBLANK(Qualifikation!T404)),"",IF(Qualifikation!AC404=TRUE,INDEX(coderesult,MATCH(Qualifikation!T404,libresult,0)),Qualifikation!T404))</f>
        <v/>
      </c>
      <c r="O394" s="56" t="str">
        <f>IF(OR(A394="",ISBLANK(Qualifikation!U404),Qualifikation!U404="-"),"",IF(ISNA(MATCH(Qualifikation!U404,libtwolang,0)),Qualifikation!U404,IF(Qualifikation!AC404=TRUE,INDEX(codetwolang,MATCH(Qualifikation!U404,libtwolang,0)),Qualifikation!U404)))</f>
        <v/>
      </c>
      <c r="P394" s="56" t="str">
        <f>IF(OR(A394="",ISBLANK(Qualifikation!V404)),"",Qualifikation!V404)</f>
        <v/>
      </c>
    </row>
    <row r="395" spans="1:16" x14ac:dyDescent="0.2">
      <c r="A395" s="26" t="str">
        <f>IF(Qualifikation!$A405&lt;&gt;"",IF(Qualifikation!C405&lt;&gt;"",IF(Qualifikation!C405="LOC.ID",CONCATENATE("LOC.",Qualifikation!AG$12),Qualifikation!C405),""),"")</f>
        <v/>
      </c>
      <c r="B395" s="57" t="str">
        <f>IF(A395&lt;&gt;"",Qualifikation!J405,"")</f>
        <v/>
      </c>
      <c r="C395" s="26" t="str">
        <f>IF(A395&lt;&gt;"",IF(Qualifikation!E405=TRUE,INDEX(codesex,MATCH(Qualifikation!D405,libsex,0)),Qualifikation!D405),"")</f>
        <v/>
      </c>
      <c r="D395" s="112" t="str">
        <f>IF(OR(A395="",ISBLANK(Qualifikation!F405)),"",Qualifikation!F405)</f>
        <v/>
      </c>
      <c r="E395" s="26" t="str">
        <f>IF(A395&lt;&gt;"",IF(Qualifikation!I405=TRUE,IF(INDEX(codegem,MATCH(Qualifikation!H405,libgem,0))&lt;8000,INDEX(codegem,MATCH(Qualifikation!H405,libgem,0)),""),Qualifikation!H405),"")</f>
        <v/>
      </c>
      <c r="F395" s="26" t="str">
        <f>IF(A395&lt;&gt;"",IF(Qualifikation!I405=TRUE,INDEX(codegemhist,MATCH(Qualifikation!H405,libgem,0)),""),"")</f>
        <v/>
      </c>
      <c r="G395" s="26" t="str">
        <f>IF(A395&lt;&gt;"",IF(Qualifikation!I405=TRUE,IF(INDEX(codegem,MATCH(Qualifikation!H405,libgem,0))&gt;=8000,INDEX(codegem,MATCH(Qualifikation!H405,libgem,0)),""),Qualifikation!H405),"")</f>
        <v/>
      </c>
      <c r="H395" s="26" t="str">
        <f>IF(A395&lt;&gt;"",IF(Qualifikation!Y405=TRUE,INDEX(libcatidinst,MATCH(Qualifikation!P405,libinst,0)),""),"")</f>
        <v/>
      </c>
      <c r="I395" s="26" t="str">
        <f>IF(OR(A395="",ISBLANK(Qualifikation!P405)),"",IF(Qualifikation!Y405=TRUE,INDEX(codeinst,MATCH(Qualifikation!P405,libinst,0)),Qualifikation!P405))</f>
        <v/>
      </c>
      <c r="J395" s="26" t="str">
        <f>IF(OR(A395="",ISBLANK(Qualifikation!Q405)),"",IF(Qualifikation!Z405=TRUE,INDEX(codetform,MATCH(Qualifikation!Q405,libtform,0)),Qualifikation!Q405))</f>
        <v/>
      </c>
      <c r="K395" s="26" t="str">
        <f t="shared" si="6"/>
        <v/>
      </c>
      <c r="L395" s="112" t="str">
        <f>IF(OR(A395="",ISBLANK(Qualifikation!R405)),"",Qualifikation!R405)</f>
        <v/>
      </c>
      <c r="M395" s="56" t="str">
        <f>IF(OR(A395="",ISBLANK(Qualifikation!S405)),"",Qualifikation!S405)</f>
        <v/>
      </c>
      <c r="N395" s="56" t="str">
        <f>IF(OR(A395="",ISBLANK(Qualifikation!T405)),"",IF(Qualifikation!AC405=TRUE,INDEX(coderesult,MATCH(Qualifikation!T405,libresult,0)),Qualifikation!T405))</f>
        <v/>
      </c>
      <c r="O395" s="56" t="str">
        <f>IF(OR(A395="",ISBLANK(Qualifikation!U405),Qualifikation!U405="-"),"",IF(ISNA(MATCH(Qualifikation!U405,libtwolang,0)),Qualifikation!U405,IF(Qualifikation!AC405=TRUE,INDEX(codetwolang,MATCH(Qualifikation!U405,libtwolang,0)),Qualifikation!U405)))</f>
        <v/>
      </c>
      <c r="P395" s="56" t="str">
        <f>IF(OR(A395="",ISBLANK(Qualifikation!V405)),"",Qualifikation!V405)</f>
        <v/>
      </c>
    </row>
    <row r="396" spans="1:16" x14ac:dyDescent="0.2">
      <c r="A396" s="26" t="str">
        <f>IF(Qualifikation!$A406&lt;&gt;"",IF(Qualifikation!C406&lt;&gt;"",IF(Qualifikation!C406="LOC.ID",CONCATENATE("LOC.",Qualifikation!AG$12),Qualifikation!C406),""),"")</f>
        <v/>
      </c>
      <c r="B396" s="57" t="str">
        <f>IF(A396&lt;&gt;"",Qualifikation!J406,"")</f>
        <v/>
      </c>
      <c r="C396" s="26" t="str">
        <f>IF(A396&lt;&gt;"",IF(Qualifikation!E406=TRUE,INDEX(codesex,MATCH(Qualifikation!D406,libsex,0)),Qualifikation!D406),"")</f>
        <v/>
      </c>
      <c r="D396" s="112" t="str">
        <f>IF(OR(A396="",ISBLANK(Qualifikation!F406)),"",Qualifikation!F406)</f>
        <v/>
      </c>
      <c r="E396" s="26" t="str">
        <f>IF(A396&lt;&gt;"",IF(Qualifikation!I406=TRUE,IF(INDEX(codegem,MATCH(Qualifikation!H406,libgem,0))&lt;8000,INDEX(codegem,MATCH(Qualifikation!H406,libgem,0)),""),Qualifikation!H406),"")</f>
        <v/>
      </c>
      <c r="F396" s="26" t="str">
        <f>IF(A396&lt;&gt;"",IF(Qualifikation!I406=TRUE,INDEX(codegemhist,MATCH(Qualifikation!H406,libgem,0)),""),"")</f>
        <v/>
      </c>
      <c r="G396" s="26" t="str">
        <f>IF(A396&lt;&gt;"",IF(Qualifikation!I406=TRUE,IF(INDEX(codegem,MATCH(Qualifikation!H406,libgem,0))&gt;=8000,INDEX(codegem,MATCH(Qualifikation!H406,libgem,0)),""),Qualifikation!H406),"")</f>
        <v/>
      </c>
      <c r="H396" s="26" t="str">
        <f>IF(A396&lt;&gt;"",IF(Qualifikation!Y406=TRUE,INDEX(libcatidinst,MATCH(Qualifikation!P406,libinst,0)),""),"")</f>
        <v/>
      </c>
      <c r="I396" s="26" t="str">
        <f>IF(OR(A396="",ISBLANK(Qualifikation!P406)),"",IF(Qualifikation!Y406=TRUE,INDEX(codeinst,MATCH(Qualifikation!P406,libinst,0)),Qualifikation!P406))</f>
        <v/>
      </c>
      <c r="J396" s="26" t="str">
        <f>IF(OR(A396="",ISBLANK(Qualifikation!Q406)),"",IF(Qualifikation!Z406=TRUE,INDEX(codetform,MATCH(Qualifikation!Q406,libtform,0)),Qualifikation!Q406))</f>
        <v/>
      </c>
      <c r="K396" s="26" t="str">
        <f t="shared" si="6"/>
        <v/>
      </c>
      <c r="L396" s="112" t="str">
        <f>IF(OR(A396="",ISBLANK(Qualifikation!R406)),"",Qualifikation!R406)</f>
        <v/>
      </c>
      <c r="M396" s="56" t="str">
        <f>IF(OR(A396="",ISBLANK(Qualifikation!S406)),"",Qualifikation!S406)</f>
        <v/>
      </c>
      <c r="N396" s="56" t="str">
        <f>IF(OR(A396="",ISBLANK(Qualifikation!T406)),"",IF(Qualifikation!AC406=TRUE,INDEX(coderesult,MATCH(Qualifikation!T406,libresult,0)),Qualifikation!T406))</f>
        <v/>
      </c>
      <c r="O396" s="56" t="str">
        <f>IF(OR(A396="",ISBLANK(Qualifikation!U406),Qualifikation!U406="-"),"",IF(ISNA(MATCH(Qualifikation!U406,libtwolang,0)),Qualifikation!U406,IF(Qualifikation!AC406=TRUE,INDEX(codetwolang,MATCH(Qualifikation!U406,libtwolang,0)),Qualifikation!U406)))</f>
        <v/>
      </c>
      <c r="P396" s="56" t="str">
        <f>IF(OR(A396="",ISBLANK(Qualifikation!V406)),"",Qualifikation!V406)</f>
        <v/>
      </c>
    </row>
    <row r="397" spans="1:16" x14ac:dyDescent="0.2">
      <c r="A397" s="26" t="str">
        <f>IF(Qualifikation!$A407&lt;&gt;"",IF(Qualifikation!C407&lt;&gt;"",IF(Qualifikation!C407="LOC.ID",CONCATENATE("LOC.",Qualifikation!AG$12),Qualifikation!C407),""),"")</f>
        <v/>
      </c>
      <c r="B397" s="57" t="str">
        <f>IF(A397&lt;&gt;"",Qualifikation!J407,"")</f>
        <v/>
      </c>
      <c r="C397" s="26" t="str">
        <f>IF(A397&lt;&gt;"",IF(Qualifikation!E407=TRUE,INDEX(codesex,MATCH(Qualifikation!D407,libsex,0)),Qualifikation!D407),"")</f>
        <v/>
      </c>
      <c r="D397" s="112" t="str">
        <f>IF(OR(A397="",ISBLANK(Qualifikation!F407)),"",Qualifikation!F407)</f>
        <v/>
      </c>
      <c r="E397" s="26" t="str">
        <f>IF(A397&lt;&gt;"",IF(Qualifikation!I407=TRUE,IF(INDEX(codegem,MATCH(Qualifikation!H407,libgem,0))&lt;8000,INDEX(codegem,MATCH(Qualifikation!H407,libgem,0)),""),Qualifikation!H407),"")</f>
        <v/>
      </c>
      <c r="F397" s="26" t="str">
        <f>IF(A397&lt;&gt;"",IF(Qualifikation!I407=TRUE,INDEX(codegemhist,MATCH(Qualifikation!H407,libgem,0)),""),"")</f>
        <v/>
      </c>
      <c r="G397" s="26" t="str">
        <f>IF(A397&lt;&gt;"",IF(Qualifikation!I407=TRUE,IF(INDEX(codegem,MATCH(Qualifikation!H407,libgem,0))&gt;=8000,INDEX(codegem,MATCH(Qualifikation!H407,libgem,0)),""),Qualifikation!H407),"")</f>
        <v/>
      </c>
      <c r="H397" s="26" t="str">
        <f>IF(A397&lt;&gt;"",IF(Qualifikation!Y407=TRUE,INDEX(libcatidinst,MATCH(Qualifikation!P407,libinst,0)),""),"")</f>
        <v/>
      </c>
      <c r="I397" s="26" t="str">
        <f>IF(OR(A397="",ISBLANK(Qualifikation!P407)),"",IF(Qualifikation!Y407=TRUE,INDEX(codeinst,MATCH(Qualifikation!P407,libinst,0)),Qualifikation!P407))</f>
        <v/>
      </c>
      <c r="J397" s="26" t="str">
        <f>IF(OR(A397="",ISBLANK(Qualifikation!Q407)),"",IF(Qualifikation!Z407=TRUE,INDEX(codetform,MATCH(Qualifikation!Q407,libtform,0)),Qualifikation!Q407))</f>
        <v/>
      </c>
      <c r="K397" s="26" t="str">
        <f t="shared" si="6"/>
        <v/>
      </c>
      <c r="L397" s="112" t="str">
        <f>IF(OR(A397="",ISBLANK(Qualifikation!R407)),"",Qualifikation!R407)</f>
        <v/>
      </c>
      <c r="M397" s="56" t="str">
        <f>IF(OR(A397="",ISBLANK(Qualifikation!S407)),"",Qualifikation!S407)</f>
        <v/>
      </c>
      <c r="N397" s="56" t="str">
        <f>IF(OR(A397="",ISBLANK(Qualifikation!T407)),"",IF(Qualifikation!AC407=TRUE,INDEX(coderesult,MATCH(Qualifikation!T407,libresult,0)),Qualifikation!T407))</f>
        <v/>
      </c>
      <c r="O397" s="56" t="str">
        <f>IF(OR(A397="",ISBLANK(Qualifikation!U407),Qualifikation!U407="-"),"",IF(ISNA(MATCH(Qualifikation!U407,libtwolang,0)),Qualifikation!U407,IF(Qualifikation!AC407=TRUE,INDEX(codetwolang,MATCH(Qualifikation!U407,libtwolang,0)),Qualifikation!U407)))</f>
        <v/>
      </c>
      <c r="P397" s="56" t="str">
        <f>IF(OR(A397="",ISBLANK(Qualifikation!V407)),"",Qualifikation!V407)</f>
        <v/>
      </c>
    </row>
    <row r="398" spans="1:16" x14ac:dyDescent="0.2">
      <c r="A398" s="26" t="str">
        <f>IF(Qualifikation!$A408&lt;&gt;"",IF(Qualifikation!C408&lt;&gt;"",IF(Qualifikation!C408="LOC.ID",CONCATENATE("LOC.",Qualifikation!AG$12),Qualifikation!C408),""),"")</f>
        <v/>
      </c>
      <c r="B398" s="57" t="str">
        <f>IF(A398&lt;&gt;"",Qualifikation!J408,"")</f>
        <v/>
      </c>
      <c r="C398" s="26" t="str">
        <f>IF(A398&lt;&gt;"",IF(Qualifikation!E408=TRUE,INDEX(codesex,MATCH(Qualifikation!D408,libsex,0)),Qualifikation!D408),"")</f>
        <v/>
      </c>
      <c r="D398" s="112" t="str">
        <f>IF(OR(A398="",ISBLANK(Qualifikation!F408)),"",Qualifikation!F408)</f>
        <v/>
      </c>
      <c r="E398" s="26" t="str">
        <f>IF(A398&lt;&gt;"",IF(Qualifikation!I408=TRUE,IF(INDEX(codegem,MATCH(Qualifikation!H408,libgem,0))&lt;8000,INDEX(codegem,MATCH(Qualifikation!H408,libgem,0)),""),Qualifikation!H408),"")</f>
        <v/>
      </c>
      <c r="F398" s="26" t="str">
        <f>IF(A398&lt;&gt;"",IF(Qualifikation!I408=TRUE,INDEX(codegemhist,MATCH(Qualifikation!H408,libgem,0)),""),"")</f>
        <v/>
      </c>
      <c r="G398" s="26" t="str">
        <f>IF(A398&lt;&gt;"",IF(Qualifikation!I408=TRUE,IF(INDEX(codegem,MATCH(Qualifikation!H408,libgem,0))&gt;=8000,INDEX(codegem,MATCH(Qualifikation!H408,libgem,0)),""),Qualifikation!H408),"")</f>
        <v/>
      </c>
      <c r="H398" s="26" t="str">
        <f>IF(A398&lt;&gt;"",IF(Qualifikation!Y408=TRUE,INDEX(libcatidinst,MATCH(Qualifikation!P408,libinst,0)),""),"")</f>
        <v/>
      </c>
      <c r="I398" s="26" t="str">
        <f>IF(OR(A398="",ISBLANK(Qualifikation!P408)),"",IF(Qualifikation!Y408=TRUE,INDEX(codeinst,MATCH(Qualifikation!P408,libinst,0)),Qualifikation!P408))</f>
        <v/>
      </c>
      <c r="J398" s="26" t="str">
        <f>IF(OR(A398="",ISBLANK(Qualifikation!Q408)),"",IF(Qualifikation!Z408=TRUE,INDEX(codetform,MATCH(Qualifikation!Q408,libtform,0)),Qualifikation!Q408))</f>
        <v/>
      </c>
      <c r="K398" s="26" t="str">
        <f t="shared" si="6"/>
        <v/>
      </c>
      <c r="L398" s="112" t="str">
        <f>IF(OR(A398="",ISBLANK(Qualifikation!R408)),"",Qualifikation!R408)</f>
        <v/>
      </c>
      <c r="M398" s="56" t="str">
        <f>IF(OR(A398="",ISBLANK(Qualifikation!S408)),"",Qualifikation!S408)</f>
        <v/>
      </c>
      <c r="N398" s="56" t="str">
        <f>IF(OR(A398="",ISBLANK(Qualifikation!T408)),"",IF(Qualifikation!AC408=TRUE,INDEX(coderesult,MATCH(Qualifikation!T408,libresult,0)),Qualifikation!T408))</f>
        <v/>
      </c>
      <c r="O398" s="56" t="str">
        <f>IF(OR(A398="",ISBLANK(Qualifikation!U408),Qualifikation!U408="-"),"",IF(ISNA(MATCH(Qualifikation!U408,libtwolang,0)),Qualifikation!U408,IF(Qualifikation!AC408=TRUE,INDEX(codetwolang,MATCH(Qualifikation!U408,libtwolang,0)),Qualifikation!U408)))</f>
        <v/>
      </c>
      <c r="P398" s="56" t="str">
        <f>IF(OR(A398="",ISBLANK(Qualifikation!V408)),"",Qualifikation!V408)</f>
        <v/>
      </c>
    </row>
    <row r="399" spans="1:16" x14ac:dyDescent="0.2">
      <c r="A399" s="26" t="str">
        <f>IF(Qualifikation!$A409&lt;&gt;"",IF(Qualifikation!C409&lt;&gt;"",IF(Qualifikation!C409="LOC.ID",CONCATENATE("LOC.",Qualifikation!AG$12),Qualifikation!C409),""),"")</f>
        <v/>
      </c>
      <c r="B399" s="57" t="str">
        <f>IF(A399&lt;&gt;"",Qualifikation!J409,"")</f>
        <v/>
      </c>
      <c r="C399" s="26" t="str">
        <f>IF(A399&lt;&gt;"",IF(Qualifikation!E409=TRUE,INDEX(codesex,MATCH(Qualifikation!D409,libsex,0)),Qualifikation!D409),"")</f>
        <v/>
      </c>
      <c r="D399" s="112" t="str">
        <f>IF(OR(A399="",ISBLANK(Qualifikation!F409)),"",Qualifikation!F409)</f>
        <v/>
      </c>
      <c r="E399" s="26" t="str">
        <f>IF(A399&lt;&gt;"",IF(Qualifikation!I409=TRUE,IF(INDEX(codegem,MATCH(Qualifikation!H409,libgem,0))&lt;8000,INDEX(codegem,MATCH(Qualifikation!H409,libgem,0)),""),Qualifikation!H409),"")</f>
        <v/>
      </c>
      <c r="F399" s="26" t="str">
        <f>IF(A399&lt;&gt;"",IF(Qualifikation!I409=TRUE,INDEX(codegemhist,MATCH(Qualifikation!H409,libgem,0)),""),"")</f>
        <v/>
      </c>
      <c r="G399" s="26" t="str">
        <f>IF(A399&lt;&gt;"",IF(Qualifikation!I409=TRUE,IF(INDEX(codegem,MATCH(Qualifikation!H409,libgem,0))&gt;=8000,INDEX(codegem,MATCH(Qualifikation!H409,libgem,0)),""),Qualifikation!H409),"")</f>
        <v/>
      </c>
      <c r="H399" s="26" t="str">
        <f>IF(A399&lt;&gt;"",IF(Qualifikation!Y409=TRUE,INDEX(libcatidinst,MATCH(Qualifikation!P409,libinst,0)),""),"")</f>
        <v/>
      </c>
      <c r="I399" s="26" t="str">
        <f>IF(OR(A399="",ISBLANK(Qualifikation!P409)),"",IF(Qualifikation!Y409=TRUE,INDEX(codeinst,MATCH(Qualifikation!P409,libinst,0)),Qualifikation!P409))</f>
        <v/>
      </c>
      <c r="J399" s="26" t="str">
        <f>IF(OR(A399="",ISBLANK(Qualifikation!Q409)),"",IF(Qualifikation!Z409=TRUE,INDEX(codetform,MATCH(Qualifikation!Q409,libtform,0)),Qualifikation!Q409))</f>
        <v/>
      </c>
      <c r="K399" s="26" t="str">
        <f t="shared" si="6"/>
        <v/>
      </c>
      <c r="L399" s="112" t="str">
        <f>IF(OR(A399="",ISBLANK(Qualifikation!R409)),"",Qualifikation!R409)</f>
        <v/>
      </c>
      <c r="M399" s="56" t="str">
        <f>IF(OR(A399="",ISBLANK(Qualifikation!S409)),"",Qualifikation!S409)</f>
        <v/>
      </c>
      <c r="N399" s="56" t="str">
        <f>IF(OR(A399="",ISBLANK(Qualifikation!T409)),"",IF(Qualifikation!AC409=TRUE,INDEX(coderesult,MATCH(Qualifikation!T409,libresult,0)),Qualifikation!T409))</f>
        <v/>
      </c>
      <c r="O399" s="56" t="str">
        <f>IF(OR(A399="",ISBLANK(Qualifikation!U409),Qualifikation!U409="-"),"",IF(ISNA(MATCH(Qualifikation!U409,libtwolang,0)),Qualifikation!U409,IF(Qualifikation!AC409=TRUE,INDEX(codetwolang,MATCH(Qualifikation!U409,libtwolang,0)),Qualifikation!U409)))</f>
        <v/>
      </c>
      <c r="P399" s="56" t="str">
        <f>IF(OR(A399="",ISBLANK(Qualifikation!V409)),"",Qualifikation!V409)</f>
        <v/>
      </c>
    </row>
    <row r="400" spans="1:16" x14ac:dyDescent="0.2">
      <c r="A400" s="26" t="str">
        <f>IF(Qualifikation!$A410&lt;&gt;"",IF(Qualifikation!C410&lt;&gt;"",IF(Qualifikation!C410="LOC.ID",CONCATENATE("LOC.",Qualifikation!AG$12),Qualifikation!C410),""),"")</f>
        <v/>
      </c>
      <c r="B400" s="57" t="str">
        <f>IF(A400&lt;&gt;"",Qualifikation!J410,"")</f>
        <v/>
      </c>
      <c r="C400" s="26" t="str">
        <f>IF(A400&lt;&gt;"",IF(Qualifikation!E410=TRUE,INDEX(codesex,MATCH(Qualifikation!D410,libsex,0)),Qualifikation!D410),"")</f>
        <v/>
      </c>
      <c r="D400" s="112" t="str">
        <f>IF(OR(A400="",ISBLANK(Qualifikation!F410)),"",Qualifikation!F410)</f>
        <v/>
      </c>
      <c r="E400" s="26" t="str">
        <f>IF(A400&lt;&gt;"",IF(Qualifikation!I410=TRUE,IF(INDEX(codegem,MATCH(Qualifikation!H410,libgem,0))&lt;8000,INDEX(codegem,MATCH(Qualifikation!H410,libgem,0)),""),Qualifikation!H410),"")</f>
        <v/>
      </c>
      <c r="F400" s="26" t="str">
        <f>IF(A400&lt;&gt;"",IF(Qualifikation!I410=TRUE,INDEX(codegemhist,MATCH(Qualifikation!H410,libgem,0)),""),"")</f>
        <v/>
      </c>
      <c r="G400" s="26" t="str">
        <f>IF(A400&lt;&gt;"",IF(Qualifikation!I410=TRUE,IF(INDEX(codegem,MATCH(Qualifikation!H410,libgem,0))&gt;=8000,INDEX(codegem,MATCH(Qualifikation!H410,libgem,0)),""),Qualifikation!H410),"")</f>
        <v/>
      </c>
      <c r="H400" s="26" t="str">
        <f>IF(A400&lt;&gt;"",IF(Qualifikation!Y410=TRUE,INDEX(libcatidinst,MATCH(Qualifikation!P410,libinst,0)),""),"")</f>
        <v/>
      </c>
      <c r="I400" s="26" t="str">
        <f>IF(OR(A400="",ISBLANK(Qualifikation!P410)),"",IF(Qualifikation!Y410=TRUE,INDEX(codeinst,MATCH(Qualifikation!P410,libinst,0)),Qualifikation!P410))</f>
        <v/>
      </c>
      <c r="J400" s="26" t="str">
        <f>IF(OR(A400="",ISBLANK(Qualifikation!Q410)),"",IF(Qualifikation!Z410=TRUE,INDEX(codetform,MATCH(Qualifikation!Q410,libtform,0)),Qualifikation!Q410))</f>
        <v/>
      </c>
      <c r="K400" s="26" t="str">
        <f t="shared" si="6"/>
        <v/>
      </c>
      <c r="L400" s="112" t="str">
        <f>IF(OR(A400="",ISBLANK(Qualifikation!R410)),"",Qualifikation!R410)</f>
        <v/>
      </c>
      <c r="M400" s="56" t="str">
        <f>IF(OR(A400="",ISBLANK(Qualifikation!S410)),"",Qualifikation!S410)</f>
        <v/>
      </c>
      <c r="N400" s="56" t="str">
        <f>IF(OR(A400="",ISBLANK(Qualifikation!T410)),"",IF(Qualifikation!AC410=TRUE,INDEX(coderesult,MATCH(Qualifikation!T410,libresult,0)),Qualifikation!T410))</f>
        <v/>
      </c>
      <c r="O400" s="56" t="str">
        <f>IF(OR(A400="",ISBLANK(Qualifikation!U410),Qualifikation!U410="-"),"",IF(ISNA(MATCH(Qualifikation!U410,libtwolang,0)),Qualifikation!U410,IF(Qualifikation!AC410=TRUE,INDEX(codetwolang,MATCH(Qualifikation!U410,libtwolang,0)),Qualifikation!U410)))</f>
        <v/>
      </c>
      <c r="P400" s="56" t="str">
        <f>IF(OR(A400="",ISBLANK(Qualifikation!V410)),"",Qualifikation!V410)</f>
        <v/>
      </c>
    </row>
    <row r="401" spans="1:16" x14ac:dyDescent="0.2">
      <c r="A401" s="26" t="str">
        <f>IF(Qualifikation!$A411&lt;&gt;"",IF(Qualifikation!C411&lt;&gt;"",IF(Qualifikation!C411="LOC.ID",CONCATENATE("LOC.",Qualifikation!AG$12),Qualifikation!C411),""),"")</f>
        <v/>
      </c>
      <c r="B401" s="57" t="str">
        <f>IF(A401&lt;&gt;"",Qualifikation!J411,"")</f>
        <v/>
      </c>
      <c r="C401" s="26" t="str">
        <f>IF(A401&lt;&gt;"",IF(Qualifikation!E411=TRUE,INDEX(codesex,MATCH(Qualifikation!D411,libsex,0)),Qualifikation!D411),"")</f>
        <v/>
      </c>
      <c r="D401" s="112" t="str">
        <f>IF(OR(A401="",ISBLANK(Qualifikation!F411)),"",Qualifikation!F411)</f>
        <v/>
      </c>
      <c r="E401" s="26" t="str">
        <f>IF(A401&lt;&gt;"",IF(Qualifikation!I411=TRUE,IF(INDEX(codegem,MATCH(Qualifikation!H411,libgem,0))&lt;8000,INDEX(codegem,MATCH(Qualifikation!H411,libgem,0)),""),Qualifikation!H411),"")</f>
        <v/>
      </c>
      <c r="F401" s="26" t="str">
        <f>IF(A401&lt;&gt;"",IF(Qualifikation!I411=TRUE,INDEX(codegemhist,MATCH(Qualifikation!H411,libgem,0)),""),"")</f>
        <v/>
      </c>
      <c r="G401" s="26" t="str">
        <f>IF(A401&lt;&gt;"",IF(Qualifikation!I411=TRUE,IF(INDEX(codegem,MATCH(Qualifikation!H411,libgem,0))&gt;=8000,INDEX(codegem,MATCH(Qualifikation!H411,libgem,0)),""),Qualifikation!H411),"")</f>
        <v/>
      </c>
      <c r="H401" s="26" t="str">
        <f>IF(A401&lt;&gt;"",IF(Qualifikation!Y411=TRUE,INDEX(libcatidinst,MATCH(Qualifikation!P411,libinst,0)),""),"")</f>
        <v/>
      </c>
      <c r="I401" s="26" t="str">
        <f>IF(OR(A401="",ISBLANK(Qualifikation!P411)),"",IF(Qualifikation!Y411=TRUE,INDEX(codeinst,MATCH(Qualifikation!P411,libinst,0)),Qualifikation!P411))</f>
        <v/>
      </c>
      <c r="J401" s="26" t="str">
        <f>IF(OR(A401="",ISBLANK(Qualifikation!Q411)),"",IF(Qualifikation!Z411=TRUE,INDEX(codetform,MATCH(Qualifikation!Q411,libtform,0)),Qualifikation!Q411))</f>
        <v/>
      </c>
      <c r="K401" s="26" t="str">
        <f t="shared" si="6"/>
        <v/>
      </c>
      <c r="L401" s="112" t="str">
        <f>IF(OR(A401="",ISBLANK(Qualifikation!R411)),"",Qualifikation!R411)</f>
        <v/>
      </c>
      <c r="M401" s="56" t="str">
        <f>IF(OR(A401="",ISBLANK(Qualifikation!S411)),"",Qualifikation!S411)</f>
        <v/>
      </c>
      <c r="N401" s="56" t="str">
        <f>IF(OR(A401="",ISBLANK(Qualifikation!T411)),"",IF(Qualifikation!AC411=TRUE,INDEX(coderesult,MATCH(Qualifikation!T411,libresult,0)),Qualifikation!T411))</f>
        <v/>
      </c>
      <c r="O401" s="56" t="str">
        <f>IF(OR(A401="",ISBLANK(Qualifikation!U411),Qualifikation!U411="-"),"",IF(ISNA(MATCH(Qualifikation!U411,libtwolang,0)),Qualifikation!U411,IF(Qualifikation!AC411=TRUE,INDEX(codetwolang,MATCH(Qualifikation!U411,libtwolang,0)),Qualifikation!U411)))</f>
        <v/>
      </c>
      <c r="P401" s="56" t="str">
        <f>IF(OR(A401="",ISBLANK(Qualifikation!V411)),"",Qualifikation!V411)</f>
        <v/>
      </c>
    </row>
    <row r="402" spans="1:16" x14ac:dyDescent="0.2">
      <c r="A402" s="26" t="str">
        <f>IF(Qualifikation!$A412&lt;&gt;"",IF(Qualifikation!C412&lt;&gt;"",IF(Qualifikation!C412="LOC.ID",CONCATENATE("LOC.",Qualifikation!AG$12),Qualifikation!C412),""),"")</f>
        <v/>
      </c>
      <c r="B402" s="57" t="str">
        <f>IF(A402&lt;&gt;"",Qualifikation!J412,"")</f>
        <v/>
      </c>
      <c r="C402" s="26" t="str">
        <f>IF(A402&lt;&gt;"",IF(Qualifikation!E412=TRUE,INDEX(codesex,MATCH(Qualifikation!D412,libsex,0)),Qualifikation!D412),"")</f>
        <v/>
      </c>
      <c r="D402" s="112" t="str">
        <f>IF(OR(A402="",ISBLANK(Qualifikation!F412)),"",Qualifikation!F412)</f>
        <v/>
      </c>
      <c r="E402" s="26" t="str">
        <f>IF(A402&lt;&gt;"",IF(Qualifikation!I412=TRUE,IF(INDEX(codegem,MATCH(Qualifikation!H412,libgem,0))&lt;8000,INDEX(codegem,MATCH(Qualifikation!H412,libgem,0)),""),Qualifikation!H412),"")</f>
        <v/>
      </c>
      <c r="F402" s="26" t="str">
        <f>IF(A402&lt;&gt;"",IF(Qualifikation!I412=TRUE,INDEX(codegemhist,MATCH(Qualifikation!H412,libgem,0)),""),"")</f>
        <v/>
      </c>
      <c r="G402" s="26" t="str">
        <f>IF(A402&lt;&gt;"",IF(Qualifikation!I412=TRUE,IF(INDEX(codegem,MATCH(Qualifikation!H412,libgem,0))&gt;=8000,INDEX(codegem,MATCH(Qualifikation!H412,libgem,0)),""),Qualifikation!H412),"")</f>
        <v/>
      </c>
      <c r="H402" s="26" t="str">
        <f>IF(A402&lt;&gt;"",IF(Qualifikation!Y412=TRUE,INDEX(libcatidinst,MATCH(Qualifikation!P412,libinst,0)),""),"")</f>
        <v/>
      </c>
      <c r="I402" s="26" t="str">
        <f>IF(OR(A402="",ISBLANK(Qualifikation!P412)),"",IF(Qualifikation!Y412=TRUE,INDEX(codeinst,MATCH(Qualifikation!P412,libinst,0)),Qualifikation!P412))</f>
        <v/>
      </c>
      <c r="J402" s="26" t="str">
        <f>IF(OR(A402="",ISBLANK(Qualifikation!Q412)),"",IF(Qualifikation!Z412=TRUE,INDEX(codetform,MATCH(Qualifikation!Q412,libtform,0)),Qualifikation!Q412))</f>
        <v/>
      </c>
      <c r="K402" s="26" t="str">
        <f t="shared" si="6"/>
        <v/>
      </c>
      <c r="L402" s="112" t="str">
        <f>IF(OR(A402="",ISBLANK(Qualifikation!R412)),"",Qualifikation!R412)</f>
        <v/>
      </c>
      <c r="M402" s="56" t="str">
        <f>IF(OR(A402="",ISBLANK(Qualifikation!S412)),"",Qualifikation!S412)</f>
        <v/>
      </c>
      <c r="N402" s="56" t="str">
        <f>IF(OR(A402="",ISBLANK(Qualifikation!T412)),"",IF(Qualifikation!AC412=TRUE,INDEX(coderesult,MATCH(Qualifikation!T412,libresult,0)),Qualifikation!T412))</f>
        <v/>
      </c>
      <c r="O402" s="56" t="str">
        <f>IF(OR(A402="",ISBLANK(Qualifikation!U412),Qualifikation!U412="-"),"",IF(ISNA(MATCH(Qualifikation!U412,libtwolang,0)),Qualifikation!U412,IF(Qualifikation!AC412=TRUE,INDEX(codetwolang,MATCH(Qualifikation!U412,libtwolang,0)),Qualifikation!U412)))</f>
        <v/>
      </c>
      <c r="P402" s="56" t="str">
        <f>IF(OR(A402="",ISBLANK(Qualifikation!V412)),"",Qualifikation!V412)</f>
        <v/>
      </c>
    </row>
    <row r="403" spans="1:16" x14ac:dyDescent="0.2">
      <c r="A403" s="26" t="str">
        <f>IF(Qualifikation!$A413&lt;&gt;"",IF(Qualifikation!C413&lt;&gt;"",IF(Qualifikation!C413="LOC.ID",CONCATENATE("LOC.",Qualifikation!AG$12),Qualifikation!C413),""),"")</f>
        <v/>
      </c>
      <c r="B403" s="57" t="str">
        <f>IF(A403&lt;&gt;"",Qualifikation!J413,"")</f>
        <v/>
      </c>
      <c r="C403" s="26" t="str">
        <f>IF(A403&lt;&gt;"",IF(Qualifikation!E413=TRUE,INDEX(codesex,MATCH(Qualifikation!D413,libsex,0)),Qualifikation!D413),"")</f>
        <v/>
      </c>
      <c r="D403" s="112" t="str">
        <f>IF(OR(A403="",ISBLANK(Qualifikation!F413)),"",Qualifikation!F413)</f>
        <v/>
      </c>
      <c r="E403" s="26" t="str">
        <f>IF(A403&lt;&gt;"",IF(Qualifikation!I413=TRUE,IF(INDEX(codegem,MATCH(Qualifikation!H413,libgem,0))&lt;8000,INDEX(codegem,MATCH(Qualifikation!H413,libgem,0)),""),Qualifikation!H413),"")</f>
        <v/>
      </c>
      <c r="F403" s="26" t="str">
        <f>IF(A403&lt;&gt;"",IF(Qualifikation!I413=TRUE,INDEX(codegemhist,MATCH(Qualifikation!H413,libgem,0)),""),"")</f>
        <v/>
      </c>
      <c r="G403" s="26" t="str">
        <f>IF(A403&lt;&gt;"",IF(Qualifikation!I413=TRUE,IF(INDEX(codegem,MATCH(Qualifikation!H413,libgem,0))&gt;=8000,INDEX(codegem,MATCH(Qualifikation!H413,libgem,0)),""),Qualifikation!H413),"")</f>
        <v/>
      </c>
      <c r="H403" s="26" t="str">
        <f>IF(A403&lt;&gt;"",IF(Qualifikation!Y413=TRUE,INDEX(libcatidinst,MATCH(Qualifikation!P413,libinst,0)),""),"")</f>
        <v/>
      </c>
      <c r="I403" s="26" t="str">
        <f>IF(OR(A403="",ISBLANK(Qualifikation!P413)),"",IF(Qualifikation!Y413=TRUE,INDEX(codeinst,MATCH(Qualifikation!P413,libinst,0)),Qualifikation!P413))</f>
        <v/>
      </c>
      <c r="J403" s="26" t="str">
        <f>IF(OR(A403="",ISBLANK(Qualifikation!Q413)),"",IF(Qualifikation!Z413=TRUE,INDEX(codetform,MATCH(Qualifikation!Q413,libtform,0)),Qualifikation!Q413))</f>
        <v/>
      </c>
      <c r="K403" s="26" t="str">
        <f t="shared" si="6"/>
        <v/>
      </c>
      <c r="L403" s="112" t="str">
        <f>IF(OR(A403="",ISBLANK(Qualifikation!R413)),"",Qualifikation!R413)</f>
        <v/>
      </c>
      <c r="M403" s="56" t="str">
        <f>IF(OR(A403="",ISBLANK(Qualifikation!S413)),"",Qualifikation!S413)</f>
        <v/>
      </c>
      <c r="N403" s="56" t="str">
        <f>IF(OR(A403="",ISBLANK(Qualifikation!T413)),"",IF(Qualifikation!AC413=TRUE,INDEX(coderesult,MATCH(Qualifikation!T413,libresult,0)),Qualifikation!T413))</f>
        <v/>
      </c>
      <c r="O403" s="56" t="str">
        <f>IF(OR(A403="",ISBLANK(Qualifikation!U413),Qualifikation!U413="-"),"",IF(ISNA(MATCH(Qualifikation!U413,libtwolang,0)),Qualifikation!U413,IF(Qualifikation!AC413=TRUE,INDEX(codetwolang,MATCH(Qualifikation!U413,libtwolang,0)),Qualifikation!U413)))</f>
        <v/>
      </c>
      <c r="P403" s="56" t="str">
        <f>IF(OR(A403="",ISBLANK(Qualifikation!V413)),"",Qualifikation!V413)</f>
        <v/>
      </c>
    </row>
    <row r="404" spans="1:16" x14ac:dyDescent="0.2">
      <c r="A404" s="26" t="str">
        <f>IF(Qualifikation!$A414&lt;&gt;"",IF(Qualifikation!C414&lt;&gt;"",IF(Qualifikation!C414="LOC.ID",CONCATENATE("LOC.",Qualifikation!AG$12),Qualifikation!C414),""),"")</f>
        <v/>
      </c>
      <c r="B404" s="57" t="str">
        <f>IF(A404&lt;&gt;"",Qualifikation!J414,"")</f>
        <v/>
      </c>
      <c r="C404" s="26" t="str">
        <f>IF(A404&lt;&gt;"",IF(Qualifikation!E414=TRUE,INDEX(codesex,MATCH(Qualifikation!D414,libsex,0)),Qualifikation!D414),"")</f>
        <v/>
      </c>
      <c r="D404" s="112" t="str">
        <f>IF(OR(A404="",ISBLANK(Qualifikation!F414)),"",Qualifikation!F414)</f>
        <v/>
      </c>
      <c r="E404" s="26" t="str">
        <f>IF(A404&lt;&gt;"",IF(Qualifikation!I414=TRUE,IF(INDEX(codegem,MATCH(Qualifikation!H414,libgem,0))&lt;8000,INDEX(codegem,MATCH(Qualifikation!H414,libgem,0)),""),Qualifikation!H414),"")</f>
        <v/>
      </c>
      <c r="F404" s="26" t="str">
        <f>IF(A404&lt;&gt;"",IF(Qualifikation!I414=TRUE,INDEX(codegemhist,MATCH(Qualifikation!H414,libgem,0)),""),"")</f>
        <v/>
      </c>
      <c r="G404" s="26" t="str">
        <f>IF(A404&lt;&gt;"",IF(Qualifikation!I414=TRUE,IF(INDEX(codegem,MATCH(Qualifikation!H414,libgem,0))&gt;=8000,INDEX(codegem,MATCH(Qualifikation!H414,libgem,0)),""),Qualifikation!H414),"")</f>
        <v/>
      </c>
      <c r="H404" s="26" t="str">
        <f>IF(A404&lt;&gt;"",IF(Qualifikation!Y414=TRUE,INDEX(libcatidinst,MATCH(Qualifikation!P414,libinst,0)),""),"")</f>
        <v/>
      </c>
      <c r="I404" s="26" t="str">
        <f>IF(OR(A404="",ISBLANK(Qualifikation!P414)),"",IF(Qualifikation!Y414=TRUE,INDEX(codeinst,MATCH(Qualifikation!P414,libinst,0)),Qualifikation!P414))</f>
        <v/>
      </c>
      <c r="J404" s="26" t="str">
        <f>IF(OR(A404="",ISBLANK(Qualifikation!Q414)),"",IF(Qualifikation!Z414=TRUE,INDEX(codetform,MATCH(Qualifikation!Q414,libtform,0)),Qualifikation!Q414))</f>
        <v/>
      </c>
      <c r="K404" s="26" t="str">
        <f t="shared" si="6"/>
        <v/>
      </c>
      <c r="L404" s="112" t="str">
        <f>IF(OR(A404="",ISBLANK(Qualifikation!R414)),"",Qualifikation!R414)</f>
        <v/>
      </c>
      <c r="M404" s="56" t="str">
        <f>IF(OR(A404="",ISBLANK(Qualifikation!S414)),"",Qualifikation!S414)</f>
        <v/>
      </c>
      <c r="N404" s="56" t="str">
        <f>IF(OR(A404="",ISBLANK(Qualifikation!T414)),"",IF(Qualifikation!AC414=TRUE,INDEX(coderesult,MATCH(Qualifikation!T414,libresult,0)),Qualifikation!T414))</f>
        <v/>
      </c>
      <c r="O404" s="56" t="str">
        <f>IF(OR(A404="",ISBLANK(Qualifikation!U414),Qualifikation!U414="-"),"",IF(ISNA(MATCH(Qualifikation!U414,libtwolang,0)),Qualifikation!U414,IF(Qualifikation!AC414=TRUE,INDEX(codetwolang,MATCH(Qualifikation!U414,libtwolang,0)),Qualifikation!U414)))</f>
        <v/>
      </c>
      <c r="P404" s="56" t="str">
        <f>IF(OR(A404="",ISBLANK(Qualifikation!V414)),"",Qualifikation!V414)</f>
        <v/>
      </c>
    </row>
    <row r="405" spans="1:16" x14ac:dyDescent="0.2">
      <c r="A405" s="26" t="str">
        <f>IF(Qualifikation!$A415&lt;&gt;"",IF(Qualifikation!C415&lt;&gt;"",IF(Qualifikation!C415="LOC.ID",CONCATENATE("LOC.",Qualifikation!AG$12),Qualifikation!C415),""),"")</f>
        <v/>
      </c>
      <c r="B405" s="57" t="str">
        <f>IF(A405&lt;&gt;"",Qualifikation!J415,"")</f>
        <v/>
      </c>
      <c r="C405" s="26" t="str">
        <f>IF(A405&lt;&gt;"",IF(Qualifikation!E415=TRUE,INDEX(codesex,MATCH(Qualifikation!D415,libsex,0)),Qualifikation!D415),"")</f>
        <v/>
      </c>
      <c r="D405" s="112" t="str">
        <f>IF(OR(A405="",ISBLANK(Qualifikation!F415)),"",Qualifikation!F415)</f>
        <v/>
      </c>
      <c r="E405" s="26" t="str">
        <f>IF(A405&lt;&gt;"",IF(Qualifikation!I415=TRUE,IF(INDEX(codegem,MATCH(Qualifikation!H415,libgem,0))&lt;8000,INDEX(codegem,MATCH(Qualifikation!H415,libgem,0)),""),Qualifikation!H415),"")</f>
        <v/>
      </c>
      <c r="F405" s="26" t="str">
        <f>IF(A405&lt;&gt;"",IF(Qualifikation!I415=TRUE,INDEX(codegemhist,MATCH(Qualifikation!H415,libgem,0)),""),"")</f>
        <v/>
      </c>
      <c r="G405" s="26" t="str">
        <f>IF(A405&lt;&gt;"",IF(Qualifikation!I415=TRUE,IF(INDEX(codegem,MATCH(Qualifikation!H415,libgem,0))&gt;=8000,INDEX(codegem,MATCH(Qualifikation!H415,libgem,0)),""),Qualifikation!H415),"")</f>
        <v/>
      </c>
      <c r="H405" s="26" t="str">
        <f>IF(A405&lt;&gt;"",IF(Qualifikation!Y415=TRUE,INDEX(libcatidinst,MATCH(Qualifikation!P415,libinst,0)),""),"")</f>
        <v/>
      </c>
      <c r="I405" s="26" t="str">
        <f>IF(OR(A405="",ISBLANK(Qualifikation!P415)),"",IF(Qualifikation!Y415=TRUE,INDEX(codeinst,MATCH(Qualifikation!P415,libinst,0)),Qualifikation!P415))</f>
        <v/>
      </c>
      <c r="J405" s="26" t="str">
        <f>IF(OR(A405="",ISBLANK(Qualifikation!Q415)),"",IF(Qualifikation!Z415=TRUE,INDEX(codetform,MATCH(Qualifikation!Q415,libtform,0)),Qualifikation!Q415))</f>
        <v/>
      </c>
      <c r="K405" s="26" t="str">
        <f t="shared" si="6"/>
        <v/>
      </c>
      <c r="L405" s="112" t="str">
        <f>IF(OR(A405="",ISBLANK(Qualifikation!R415)),"",Qualifikation!R415)</f>
        <v/>
      </c>
      <c r="M405" s="56" t="str">
        <f>IF(OR(A405="",ISBLANK(Qualifikation!S415)),"",Qualifikation!S415)</f>
        <v/>
      </c>
      <c r="N405" s="56" t="str">
        <f>IF(OR(A405="",ISBLANK(Qualifikation!T415)),"",IF(Qualifikation!AC415=TRUE,INDEX(coderesult,MATCH(Qualifikation!T415,libresult,0)),Qualifikation!T415))</f>
        <v/>
      </c>
      <c r="O405" s="56" t="str">
        <f>IF(OR(A405="",ISBLANK(Qualifikation!U415),Qualifikation!U415="-"),"",IF(ISNA(MATCH(Qualifikation!U415,libtwolang,0)),Qualifikation!U415,IF(Qualifikation!AC415=TRUE,INDEX(codetwolang,MATCH(Qualifikation!U415,libtwolang,0)),Qualifikation!U415)))</f>
        <v/>
      </c>
      <c r="P405" s="56" t="str">
        <f>IF(OR(A405="",ISBLANK(Qualifikation!V415)),"",Qualifikation!V415)</f>
        <v/>
      </c>
    </row>
    <row r="406" spans="1:16" x14ac:dyDescent="0.2">
      <c r="A406" s="26" t="str">
        <f>IF(Qualifikation!$A416&lt;&gt;"",IF(Qualifikation!C416&lt;&gt;"",IF(Qualifikation!C416="LOC.ID",CONCATENATE("LOC.",Qualifikation!AG$12),Qualifikation!C416),""),"")</f>
        <v/>
      </c>
      <c r="B406" s="57" t="str">
        <f>IF(A406&lt;&gt;"",Qualifikation!J416,"")</f>
        <v/>
      </c>
      <c r="C406" s="26" t="str">
        <f>IF(A406&lt;&gt;"",IF(Qualifikation!E416=TRUE,INDEX(codesex,MATCH(Qualifikation!D416,libsex,0)),Qualifikation!D416),"")</f>
        <v/>
      </c>
      <c r="D406" s="112" t="str">
        <f>IF(OR(A406="",ISBLANK(Qualifikation!F416)),"",Qualifikation!F416)</f>
        <v/>
      </c>
      <c r="E406" s="26" t="str">
        <f>IF(A406&lt;&gt;"",IF(Qualifikation!I416=TRUE,IF(INDEX(codegem,MATCH(Qualifikation!H416,libgem,0))&lt;8000,INDEX(codegem,MATCH(Qualifikation!H416,libgem,0)),""),Qualifikation!H416),"")</f>
        <v/>
      </c>
      <c r="F406" s="26" t="str">
        <f>IF(A406&lt;&gt;"",IF(Qualifikation!I416=TRUE,INDEX(codegemhist,MATCH(Qualifikation!H416,libgem,0)),""),"")</f>
        <v/>
      </c>
      <c r="G406" s="26" t="str">
        <f>IF(A406&lt;&gt;"",IF(Qualifikation!I416=TRUE,IF(INDEX(codegem,MATCH(Qualifikation!H416,libgem,0))&gt;=8000,INDEX(codegem,MATCH(Qualifikation!H416,libgem,0)),""),Qualifikation!H416),"")</f>
        <v/>
      </c>
      <c r="H406" s="26" t="str">
        <f>IF(A406&lt;&gt;"",IF(Qualifikation!Y416=TRUE,INDEX(libcatidinst,MATCH(Qualifikation!P416,libinst,0)),""),"")</f>
        <v/>
      </c>
      <c r="I406" s="26" t="str">
        <f>IF(OR(A406="",ISBLANK(Qualifikation!P416)),"",IF(Qualifikation!Y416=TRUE,INDEX(codeinst,MATCH(Qualifikation!P416,libinst,0)),Qualifikation!P416))</f>
        <v/>
      </c>
      <c r="J406" s="26" t="str">
        <f>IF(OR(A406="",ISBLANK(Qualifikation!Q416)),"",IF(Qualifikation!Z416=TRUE,INDEX(codetform,MATCH(Qualifikation!Q416,libtform,0)),Qualifikation!Q416))</f>
        <v/>
      </c>
      <c r="K406" s="26" t="str">
        <f t="shared" si="6"/>
        <v/>
      </c>
      <c r="L406" s="112" t="str">
        <f>IF(OR(A406="",ISBLANK(Qualifikation!R416)),"",Qualifikation!R416)</f>
        <v/>
      </c>
      <c r="M406" s="56" t="str">
        <f>IF(OR(A406="",ISBLANK(Qualifikation!S416)),"",Qualifikation!S416)</f>
        <v/>
      </c>
      <c r="N406" s="56" t="str">
        <f>IF(OR(A406="",ISBLANK(Qualifikation!T416)),"",IF(Qualifikation!AC416=TRUE,INDEX(coderesult,MATCH(Qualifikation!T416,libresult,0)),Qualifikation!T416))</f>
        <v/>
      </c>
      <c r="O406" s="56" t="str">
        <f>IF(OR(A406="",ISBLANK(Qualifikation!U416),Qualifikation!U416="-"),"",IF(ISNA(MATCH(Qualifikation!U416,libtwolang,0)),Qualifikation!U416,IF(Qualifikation!AC416=TRUE,INDEX(codetwolang,MATCH(Qualifikation!U416,libtwolang,0)),Qualifikation!U416)))</f>
        <v/>
      </c>
      <c r="P406" s="56" t="str">
        <f>IF(OR(A406="",ISBLANK(Qualifikation!V416)),"",Qualifikation!V416)</f>
        <v/>
      </c>
    </row>
    <row r="407" spans="1:16" x14ac:dyDescent="0.2">
      <c r="A407" s="26" t="str">
        <f>IF(Qualifikation!$A417&lt;&gt;"",IF(Qualifikation!C417&lt;&gt;"",IF(Qualifikation!C417="LOC.ID",CONCATENATE("LOC.",Qualifikation!AG$12),Qualifikation!C417),""),"")</f>
        <v/>
      </c>
      <c r="B407" s="57" t="str">
        <f>IF(A407&lt;&gt;"",Qualifikation!J417,"")</f>
        <v/>
      </c>
      <c r="C407" s="26" t="str">
        <f>IF(A407&lt;&gt;"",IF(Qualifikation!E417=TRUE,INDEX(codesex,MATCH(Qualifikation!D417,libsex,0)),Qualifikation!D417),"")</f>
        <v/>
      </c>
      <c r="D407" s="112" t="str">
        <f>IF(OR(A407="",ISBLANK(Qualifikation!F417)),"",Qualifikation!F417)</f>
        <v/>
      </c>
      <c r="E407" s="26" t="str">
        <f>IF(A407&lt;&gt;"",IF(Qualifikation!I417=TRUE,IF(INDEX(codegem,MATCH(Qualifikation!H417,libgem,0))&lt;8000,INDEX(codegem,MATCH(Qualifikation!H417,libgem,0)),""),Qualifikation!H417),"")</f>
        <v/>
      </c>
      <c r="F407" s="26" t="str">
        <f>IF(A407&lt;&gt;"",IF(Qualifikation!I417=TRUE,INDEX(codegemhist,MATCH(Qualifikation!H417,libgem,0)),""),"")</f>
        <v/>
      </c>
      <c r="G407" s="26" t="str">
        <f>IF(A407&lt;&gt;"",IF(Qualifikation!I417=TRUE,IF(INDEX(codegem,MATCH(Qualifikation!H417,libgem,0))&gt;=8000,INDEX(codegem,MATCH(Qualifikation!H417,libgem,0)),""),Qualifikation!H417),"")</f>
        <v/>
      </c>
      <c r="H407" s="26" t="str">
        <f>IF(A407&lt;&gt;"",IF(Qualifikation!Y417=TRUE,INDEX(libcatidinst,MATCH(Qualifikation!P417,libinst,0)),""),"")</f>
        <v/>
      </c>
      <c r="I407" s="26" t="str">
        <f>IF(OR(A407="",ISBLANK(Qualifikation!P417)),"",IF(Qualifikation!Y417=TRUE,INDEX(codeinst,MATCH(Qualifikation!P417,libinst,0)),Qualifikation!P417))</f>
        <v/>
      </c>
      <c r="J407" s="26" t="str">
        <f>IF(OR(A407="",ISBLANK(Qualifikation!Q417)),"",IF(Qualifikation!Z417=TRUE,INDEX(codetform,MATCH(Qualifikation!Q417,libtform,0)),Qualifikation!Q417))</f>
        <v/>
      </c>
      <c r="K407" s="26" t="str">
        <f t="shared" si="6"/>
        <v/>
      </c>
      <c r="L407" s="112" t="str">
        <f>IF(OR(A407="",ISBLANK(Qualifikation!R417)),"",Qualifikation!R417)</f>
        <v/>
      </c>
      <c r="M407" s="56" t="str">
        <f>IF(OR(A407="",ISBLANK(Qualifikation!S417)),"",Qualifikation!S417)</f>
        <v/>
      </c>
      <c r="N407" s="56" t="str">
        <f>IF(OR(A407="",ISBLANK(Qualifikation!T417)),"",IF(Qualifikation!AC417=TRUE,INDEX(coderesult,MATCH(Qualifikation!T417,libresult,0)),Qualifikation!T417))</f>
        <v/>
      </c>
      <c r="O407" s="56" t="str">
        <f>IF(OR(A407="",ISBLANK(Qualifikation!U417),Qualifikation!U417="-"),"",IF(ISNA(MATCH(Qualifikation!U417,libtwolang,0)),Qualifikation!U417,IF(Qualifikation!AC417=TRUE,INDEX(codetwolang,MATCH(Qualifikation!U417,libtwolang,0)),Qualifikation!U417)))</f>
        <v/>
      </c>
      <c r="P407" s="56" t="str">
        <f>IF(OR(A407="",ISBLANK(Qualifikation!V417)),"",Qualifikation!V417)</f>
        <v/>
      </c>
    </row>
    <row r="408" spans="1:16" x14ac:dyDescent="0.2">
      <c r="A408" s="26" t="str">
        <f>IF(Qualifikation!$A418&lt;&gt;"",IF(Qualifikation!C418&lt;&gt;"",IF(Qualifikation!C418="LOC.ID",CONCATENATE("LOC.",Qualifikation!AG$12),Qualifikation!C418),""),"")</f>
        <v/>
      </c>
      <c r="B408" s="57" t="str">
        <f>IF(A408&lt;&gt;"",Qualifikation!J418,"")</f>
        <v/>
      </c>
      <c r="C408" s="26" t="str">
        <f>IF(A408&lt;&gt;"",IF(Qualifikation!E418=TRUE,INDEX(codesex,MATCH(Qualifikation!D418,libsex,0)),Qualifikation!D418),"")</f>
        <v/>
      </c>
      <c r="D408" s="112" t="str">
        <f>IF(OR(A408="",ISBLANK(Qualifikation!F418)),"",Qualifikation!F418)</f>
        <v/>
      </c>
      <c r="E408" s="26" t="str">
        <f>IF(A408&lt;&gt;"",IF(Qualifikation!I418=TRUE,IF(INDEX(codegem,MATCH(Qualifikation!H418,libgem,0))&lt;8000,INDEX(codegem,MATCH(Qualifikation!H418,libgem,0)),""),Qualifikation!H418),"")</f>
        <v/>
      </c>
      <c r="F408" s="26" t="str">
        <f>IF(A408&lt;&gt;"",IF(Qualifikation!I418=TRUE,INDEX(codegemhist,MATCH(Qualifikation!H418,libgem,0)),""),"")</f>
        <v/>
      </c>
      <c r="G408" s="26" t="str">
        <f>IF(A408&lt;&gt;"",IF(Qualifikation!I418=TRUE,IF(INDEX(codegem,MATCH(Qualifikation!H418,libgem,0))&gt;=8000,INDEX(codegem,MATCH(Qualifikation!H418,libgem,0)),""),Qualifikation!H418),"")</f>
        <v/>
      </c>
      <c r="H408" s="26" t="str">
        <f>IF(A408&lt;&gt;"",IF(Qualifikation!Y418=TRUE,INDEX(libcatidinst,MATCH(Qualifikation!P418,libinst,0)),""),"")</f>
        <v/>
      </c>
      <c r="I408" s="26" t="str">
        <f>IF(OR(A408="",ISBLANK(Qualifikation!P418)),"",IF(Qualifikation!Y418=TRUE,INDEX(codeinst,MATCH(Qualifikation!P418,libinst,0)),Qualifikation!P418))</f>
        <v/>
      </c>
      <c r="J408" s="26" t="str">
        <f>IF(OR(A408="",ISBLANK(Qualifikation!Q418)),"",IF(Qualifikation!Z418=TRUE,INDEX(codetform,MATCH(Qualifikation!Q418,libtform,0)),Qualifikation!Q418))</f>
        <v/>
      </c>
      <c r="K408" s="26" t="str">
        <f t="shared" si="6"/>
        <v/>
      </c>
      <c r="L408" s="112" t="str">
        <f>IF(OR(A408="",ISBLANK(Qualifikation!R418)),"",Qualifikation!R418)</f>
        <v/>
      </c>
      <c r="M408" s="56" t="str">
        <f>IF(OR(A408="",ISBLANK(Qualifikation!S418)),"",Qualifikation!S418)</f>
        <v/>
      </c>
      <c r="N408" s="56" t="str">
        <f>IF(OR(A408="",ISBLANK(Qualifikation!T418)),"",IF(Qualifikation!AC418=TRUE,INDEX(coderesult,MATCH(Qualifikation!T418,libresult,0)),Qualifikation!T418))</f>
        <v/>
      </c>
      <c r="O408" s="56" t="str">
        <f>IF(OR(A408="",ISBLANK(Qualifikation!U418),Qualifikation!U418="-"),"",IF(ISNA(MATCH(Qualifikation!U418,libtwolang,0)),Qualifikation!U418,IF(Qualifikation!AC418=TRUE,INDEX(codetwolang,MATCH(Qualifikation!U418,libtwolang,0)),Qualifikation!U418)))</f>
        <v/>
      </c>
      <c r="P408" s="56" t="str">
        <f>IF(OR(A408="",ISBLANK(Qualifikation!V418)),"",Qualifikation!V418)</f>
        <v/>
      </c>
    </row>
    <row r="409" spans="1:16" x14ac:dyDescent="0.2">
      <c r="A409" s="26" t="str">
        <f>IF(Qualifikation!$A419&lt;&gt;"",IF(Qualifikation!C419&lt;&gt;"",IF(Qualifikation!C419="LOC.ID",CONCATENATE("LOC.",Qualifikation!AG$12),Qualifikation!C419),""),"")</f>
        <v/>
      </c>
      <c r="B409" s="57" t="str">
        <f>IF(A409&lt;&gt;"",Qualifikation!J419,"")</f>
        <v/>
      </c>
      <c r="C409" s="26" t="str">
        <f>IF(A409&lt;&gt;"",IF(Qualifikation!E419=TRUE,INDEX(codesex,MATCH(Qualifikation!D419,libsex,0)),Qualifikation!D419),"")</f>
        <v/>
      </c>
      <c r="D409" s="112" t="str">
        <f>IF(OR(A409="",ISBLANK(Qualifikation!F419)),"",Qualifikation!F419)</f>
        <v/>
      </c>
      <c r="E409" s="26" t="str">
        <f>IF(A409&lt;&gt;"",IF(Qualifikation!I419=TRUE,IF(INDEX(codegem,MATCH(Qualifikation!H419,libgem,0))&lt;8000,INDEX(codegem,MATCH(Qualifikation!H419,libgem,0)),""),Qualifikation!H419),"")</f>
        <v/>
      </c>
      <c r="F409" s="26" t="str">
        <f>IF(A409&lt;&gt;"",IF(Qualifikation!I419=TRUE,INDEX(codegemhist,MATCH(Qualifikation!H419,libgem,0)),""),"")</f>
        <v/>
      </c>
      <c r="G409" s="26" t="str">
        <f>IF(A409&lt;&gt;"",IF(Qualifikation!I419=TRUE,IF(INDEX(codegem,MATCH(Qualifikation!H419,libgem,0))&gt;=8000,INDEX(codegem,MATCH(Qualifikation!H419,libgem,0)),""),Qualifikation!H419),"")</f>
        <v/>
      </c>
      <c r="H409" s="26" t="str">
        <f>IF(A409&lt;&gt;"",IF(Qualifikation!Y419=TRUE,INDEX(libcatidinst,MATCH(Qualifikation!P419,libinst,0)),""),"")</f>
        <v/>
      </c>
      <c r="I409" s="26" t="str">
        <f>IF(OR(A409="",ISBLANK(Qualifikation!P419)),"",IF(Qualifikation!Y419=TRUE,INDEX(codeinst,MATCH(Qualifikation!P419,libinst,0)),Qualifikation!P419))</f>
        <v/>
      </c>
      <c r="J409" s="26" t="str">
        <f>IF(OR(A409="",ISBLANK(Qualifikation!Q419)),"",IF(Qualifikation!Z419=TRUE,INDEX(codetform,MATCH(Qualifikation!Q419,libtform,0)),Qualifikation!Q419))</f>
        <v/>
      </c>
      <c r="K409" s="26" t="str">
        <f t="shared" si="6"/>
        <v/>
      </c>
      <c r="L409" s="112" t="str">
        <f>IF(OR(A409="",ISBLANK(Qualifikation!R419)),"",Qualifikation!R419)</f>
        <v/>
      </c>
      <c r="M409" s="56" t="str">
        <f>IF(OR(A409="",ISBLANK(Qualifikation!S419)),"",Qualifikation!S419)</f>
        <v/>
      </c>
      <c r="N409" s="56" t="str">
        <f>IF(OR(A409="",ISBLANK(Qualifikation!T419)),"",IF(Qualifikation!AC419=TRUE,INDEX(coderesult,MATCH(Qualifikation!T419,libresult,0)),Qualifikation!T419))</f>
        <v/>
      </c>
      <c r="O409" s="56" t="str">
        <f>IF(OR(A409="",ISBLANK(Qualifikation!U419),Qualifikation!U419="-"),"",IF(ISNA(MATCH(Qualifikation!U419,libtwolang,0)),Qualifikation!U419,IF(Qualifikation!AC419=TRUE,INDEX(codetwolang,MATCH(Qualifikation!U419,libtwolang,0)),Qualifikation!U419)))</f>
        <v/>
      </c>
      <c r="P409" s="56" t="str">
        <f>IF(OR(A409="",ISBLANK(Qualifikation!V419)),"",Qualifikation!V419)</f>
        <v/>
      </c>
    </row>
    <row r="410" spans="1:16" x14ac:dyDescent="0.2">
      <c r="A410" s="26" t="str">
        <f>IF(Qualifikation!$A420&lt;&gt;"",IF(Qualifikation!C420&lt;&gt;"",IF(Qualifikation!C420="LOC.ID",CONCATENATE("LOC.",Qualifikation!AG$12),Qualifikation!C420),""),"")</f>
        <v/>
      </c>
      <c r="B410" s="57" t="str">
        <f>IF(A410&lt;&gt;"",Qualifikation!J420,"")</f>
        <v/>
      </c>
      <c r="C410" s="26" t="str">
        <f>IF(A410&lt;&gt;"",IF(Qualifikation!E420=TRUE,INDEX(codesex,MATCH(Qualifikation!D420,libsex,0)),Qualifikation!D420),"")</f>
        <v/>
      </c>
      <c r="D410" s="112" t="str">
        <f>IF(OR(A410="",ISBLANK(Qualifikation!F420)),"",Qualifikation!F420)</f>
        <v/>
      </c>
      <c r="E410" s="26" t="str">
        <f>IF(A410&lt;&gt;"",IF(Qualifikation!I420=TRUE,IF(INDEX(codegem,MATCH(Qualifikation!H420,libgem,0))&lt;8000,INDEX(codegem,MATCH(Qualifikation!H420,libgem,0)),""),Qualifikation!H420),"")</f>
        <v/>
      </c>
      <c r="F410" s="26" t="str">
        <f>IF(A410&lt;&gt;"",IF(Qualifikation!I420=TRUE,INDEX(codegemhist,MATCH(Qualifikation!H420,libgem,0)),""),"")</f>
        <v/>
      </c>
      <c r="G410" s="26" t="str">
        <f>IF(A410&lt;&gt;"",IF(Qualifikation!I420=TRUE,IF(INDEX(codegem,MATCH(Qualifikation!H420,libgem,0))&gt;=8000,INDEX(codegem,MATCH(Qualifikation!H420,libgem,0)),""),Qualifikation!H420),"")</f>
        <v/>
      </c>
      <c r="H410" s="26" t="str">
        <f>IF(A410&lt;&gt;"",IF(Qualifikation!Y420=TRUE,INDEX(libcatidinst,MATCH(Qualifikation!P420,libinst,0)),""),"")</f>
        <v/>
      </c>
      <c r="I410" s="26" t="str">
        <f>IF(OR(A410="",ISBLANK(Qualifikation!P420)),"",IF(Qualifikation!Y420=TRUE,INDEX(codeinst,MATCH(Qualifikation!P420,libinst,0)),Qualifikation!P420))</f>
        <v/>
      </c>
      <c r="J410" s="26" t="str">
        <f>IF(OR(A410="",ISBLANK(Qualifikation!Q420)),"",IF(Qualifikation!Z420=TRUE,INDEX(codetform,MATCH(Qualifikation!Q420,libtform,0)),Qualifikation!Q420))</f>
        <v/>
      </c>
      <c r="K410" s="26" t="str">
        <f t="shared" si="6"/>
        <v/>
      </c>
      <c r="L410" s="112" t="str">
        <f>IF(OR(A410="",ISBLANK(Qualifikation!R420)),"",Qualifikation!R420)</f>
        <v/>
      </c>
      <c r="M410" s="56" t="str">
        <f>IF(OR(A410="",ISBLANK(Qualifikation!S420)),"",Qualifikation!S420)</f>
        <v/>
      </c>
      <c r="N410" s="56" t="str">
        <f>IF(OR(A410="",ISBLANK(Qualifikation!T420)),"",IF(Qualifikation!AC420=TRUE,INDEX(coderesult,MATCH(Qualifikation!T420,libresult,0)),Qualifikation!T420))</f>
        <v/>
      </c>
      <c r="O410" s="56" t="str">
        <f>IF(OR(A410="",ISBLANK(Qualifikation!U420),Qualifikation!U420="-"),"",IF(ISNA(MATCH(Qualifikation!U420,libtwolang,0)),Qualifikation!U420,IF(Qualifikation!AC420=TRUE,INDEX(codetwolang,MATCH(Qualifikation!U420,libtwolang,0)),Qualifikation!U420)))</f>
        <v/>
      </c>
      <c r="P410" s="56" t="str">
        <f>IF(OR(A410="",ISBLANK(Qualifikation!V420)),"",Qualifikation!V420)</f>
        <v/>
      </c>
    </row>
    <row r="411" spans="1:16" x14ac:dyDescent="0.2">
      <c r="A411" s="26" t="str">
        <f>IF(Qualifikation!$A421&lt;&gt;"",IF(Qualifikation!C421&lt;&gt;"",IF(Qualifikation!C421="LOC.ID",CONCATENATE("LOC.",Qualifikation!AG$12),Qualifikation!C421),""),"")</f>
        <v/>
      </c>
      <c r="B411" s="57" t="str">
        <f>IF(A411&lt;&gt;"",Qualifikation!J421,"")</f>
        <v/>
      </c>
      <c r="C411" s="26" t="str">
        <f>IF(A411&lt;&gt;"",IF(Qualifikation!E421=TRUE,INDEX(codesex,MATCH(Qualifikation!D421,libsex,0)),Qualifikation!D421),"")</f>
        <v/>
      </c>
      <c r="D411" s="112" t="str">
        <f>IF(OR(A411="",ISBLANK(Qualifikation!F421)),"",Qualifikation!F421)</f>
        <v/>
      </c>
      <c r="E411" s="26" t="str">
        <f>IF(A411&lt;&gt;"",IF(Qualifikation!I421=TRUE,IF(INDEX(codegem,MATCH(Qualifikation!H421,libgem,0))&lt;8000,INDEX(codegem,MATCH(Qualifikation!H421,libgem,0)),""),Qualifikation!H421),"")</f>
        <v/>
      </c>
      <c r="F411" s="26" t="str">
        <f>IF(A411&lt;&gt;"",IF(Qualifikation!I421=TRUE,INDEX(codegemhist,MATCH(Qualifikation!H421,libgem,0)),""),"")</f>
        <v/>
      </c>
      <c r="G411" s="26" t="str">
        <f>IF(A411&lt;&gt;"",IF(Qualifikation!I421=TRUE,IF(INDEX(codegem,MATCH(Qualifikation!H421,libgem,0))&gt;=8000,INDEX(codegem,MATCH(Qualifikation!H421,libgem,0)),""),Qualifikation!H421),"")</f>
        <v/>
      </c>
      <c r="H411" s="26" t="str">
        <f>IF(A411&lt;&gt;"",IF(Qualifikation!Y421=TRUE,INDEX(libcatidinst,MATCH(Qualifikation!P421,libinst,0)),""),"")</f>
        <v/>
      </c>
      <c r="I411" s="26" t="str">
        <f>IF(OR(A411="",ISBLANK(Qualifikation!P421)),"",IF(Qualifikation!Y421=TRUE,INDEX(codeinst,MATCH(Qualifikation!P421,libinst,0)),Qualifikation!P421))</f>
        <v/>
      </c>
      <c r="J411" s="26" t="str">
        <f>IF(OR(A411="",ISBLANK(Qualifikation!Q421)),"",IF(Qualifikation!Z421=TRUE,INDEX(codetform,MATCH(Qualifikation!Q421,libtform,0)),Qualifikation!Q421))</f>
        <v/>
      </c>
      <c r="K411" s="26" t="str">
        <f t="shared" si="6"/>
        <v/>
      </c>
      <c r="L411" s="112" t="str">
        <f>IF(OR(A411="",ISBLANK(Qualifikation!R421)),"",Qualifikation!R421)</f>
        <v/>
      </c>
      <c r="M411" s="56" t="str">
        <f>IF(OR(A411="",ISBLANK(Qualifikation!S421)),"",Qualifikation!S421)</f>
        <v/>
      </c>
      <c r="N411" s="56" t="str">
        <f>IF(OR(A411="",ISBLANK(Qualifikation!T421)),"",IF(Qualifikation!AC421=TRUE,INDEX(coderesult,MATCH(Qualifikation!T421,libresult,0)),Qualifikation!T421))</f>
        <v/>
      </c>
      <c r="O411" s="56" t="str">
        <f>IF(OR(A411="",ISBLANK(Qualifikation!U421),Qualifikation!U421="-"),"",IF(ISNA(MATCH(Qualifikation!U421,libtwolang,0)),Qualifikation!U421,IF(Qualifikation!AC421=TRUE,INDEX(codetwolang,MATCH(Qualifikation!U421,libtwolang,0)),Qualifikation!U421)))</f>
        <v/>
      </c>
      <c r="P411" s="56" t="str">
        <f>IF(OR(A411="",ISBLANK(Qualifikation!V421)),"",Qualifikation!V421)</f>
        <v/>
      </c>
    </row>
    <row r="412" spans="1:16" x14ac:dyDescent="0.2">
      <c r="A412" s="26" t="str">
        <f>IF(Qualifikation!$A422&lt;&gt;"",IF(Qualifikation!C422&lt;&gt;"",IF(Qualifikation!C422="LOC.ID",CONCATENATE("LOC.",Qualifikation!AG$12),Qualifikation!C422),""),"")</f>
        <v/>
      </c>
      <c r="B412" s="57" t="str">
        <f>IF(A412&lt;&gt;"",Qualifikation!J422,"")</f>
        <v/>
      </c>
      <c r="C412" s="26" t="str">
        <f>IF(A412&lt;&gt;"",IF(Qualifikation!E422=TRUE,INDEX(codesex,MATCH(Qualifikation!D422,libsex,0)),Qualifikation!D422),"")</f>
        <v/>
      </c>
      <c r="D412" s="112" t="str">
        <f>IF(OR(A412="",ISBLANK(Qualifikation!F422)),"",Qualifikation!F422)</f>
        <v/>
      </c>
      <c r="E412" s="26" t="str">
        <f>IF(A412&lt;&gt;"",IF(Qualifikation!I422=TRUE,IF(INDEX(codegem,MATCH(Qualifikation!H422,libgem,0))&lt;8000,INDEX(codegem,MATCH(Qualifikation!H422,libgem,0)),""),Qualifikation!H422),"")</f>
        <v/>
      </c>
      <c r="F412" s="26" t="str">
        <f>IF(A412&lt;&gt;"",IF(Qualifikation!I422=TRUE,INDEX(codegemhist,MATCH(Qualifikation!H422,libgem,0)),""),"")</f>
        <v/>
      </c>
      <c r="G412" s="26" t="str">
        <f>IF(A412&lt;&gt;"",IF(Qualifikation!I422=TRUE,IF(INDEX(codegem,MATCH(Qualifikation!H422,libgem,0))&gt;=8000,INDEX(codegem,MATCH(Qualifikation!H422,libgem,0)),""),Qualifikation!H422),"")</f>
        <v/>
      </c>
      <c r="H412" s="26" t="str">
        <f>IF(A412&lt;&gt;"",IF(Qualifikation!Y422=TRUE,INDEX(libcatidinst,MATCH(Qualifikation!P422,libinst,0)),""),"")</f>
        <v/>
      </c>
      <c r="I412" s="26" t="str">
        <f>IF(OR(A412="",ISBLANK(Qualifikation!P422)),"",IF(Qualifikation!Y422=TRUE,INDEX(codeinst,MATCH(Qualifikation!P422,libinst,0)),Qualifikation!P422))</f>
        <v/>
      </c>
      <c r="J412" s="26" t="str">
        <f>IF(OR(A412="",ISBLANK(Qualifikation!Q422)),"",IF(Qualifikation!Z422=TRUE,INDEX(codetform,MATCH(Qualifikation!Q422,libtform,0)),Qualifikation!Q422))</f>
        <v/>
      </c>
      <c r="K412" s="26" t="str">
        <f t="shared" si="6"/>
        <v/>
      </c>
      <c r="L412" s="112" t="str">
        <f>IF(OR(A412="",ISBLANK(Qualifikation!R422)),"",Qualifikation!R422)</f>
        <v/>
      </c>
      <c r="M412" s="56" t="str">
        <f>IF(OR(A412="",ISBLANK(Qualifikation!S422)),"",Qualifikation!S422)</f>
        <v/>
      </c>
      <c r="N412" s="56" t="str">
        <f>IF(OR(A412="",ISBLANK(Qualifikation!T422)),"",IF(Qualifikation!AC422=TRUE,INDEX(coderesult,MATCH(Qualifikation!T422,libresult,0)),Qualifikation!T422))</f>
        <v/>
      </c>
      <c r="O412" s="56" t="str">
        <f>IF(OR(A412="",ISBLANK(Qualifikation!U422),Qualifikation!U422="-"),"",IF(ISNA(MATCH(Qualifikation!U422,libtwolang,0)),Qualifikation!U422,IF(Qualifikation!AC422=TRUE,INDEX(codetwolang,MATCH(Qualifikation!U422,libtwolang,0)),Qualifikation!U422)))</f>
        <v/>
      </c>
      <c r="P412" s="56" t="str">
        <f>IF(OR(A412="",ISBLANK(Qualifikation!V422)),"",Qualifikation!V422)</f>
        <v/>
      </c>
    </row>
    <row r="413" spans="1:16" x14ac:dyDescent="0.2">
      <c r="A413" s="26" t="str">
        <f>IF(Qualifikation!$A423&lt;&gt;"",IF(Qualifikation!C423&lt;&gt;"",IF(Qualifikation!C423="LOC.ID",CONCATENATE("LOC.",Qualifikation!AG$12),Qualifikation!C423),""),"")</f>
        <v/>
      </c>
      <c r="B413" s="57" t="str">
        <f>IF(A413&lt;&gt;"",Qualifikation!J423,"")</f>
        <v/>
      </c>
      <c r="C413" s="26" t="str">
        <f>IF(A413&lt;&gt;"",IF(Qualifikation!E423=TRUE,INDEX(codesex,MATCH(Qualifikation!D423,libsex,0)),Qualifikation!D423),"")</f>
        <v/>
      </c>
      <c r="D413" s="112" t="str">
        <f>IF(OR(A413="",ISBLANK(Qualifikation!F423)),"",Qualifikation!F423)</f>
        <v/>
      </c>
      <c r="E413" s="26" t="str">
        <f>IF(A413&lt;&gt;"",IF(Qualifikation!I423=TRUE,IF(INDEX(codegem,MATCH(Qualifikation!H423,libgem,0))&lt;8000,INDEX(codegem,MATCH(Qualifikation!H423,libgem,0)),""),Qualifikation!H423),"")</f>
        <v/>
      </c>
      <c r="F413" s="26" t="str">
        <f>IF(A413&lt;&gt;"",IF(Qualifikation!I423=TRUE,INDEX(codegemhist,MATCH(Qualifikation!H423,libgem,0)),""),"")</f>
        <v/>
      </c>
      <c r="G413" s="26" t="str">
        <f>IF(A413&lt;&gt;"",IF(Qualifikation!I423=TRUE,IF(INDEX(codegem,MATCH(Qualifikation!H423,libgem,0))&gt;=8000,INDEX(codegem,MATCH(Qualifikation!H423,libgem,0)),""),Qualifikation!H423),"")</f>
        <v/>
      </c>
      <c r="H413" s="26" t="str">
        <f>IF(A413&lt;&gt;"",IF(Qualifikation!Y423=TRUE,INDEX(libcatidinst,MATCH(Qualifikation!P423,libinst,0)),""),"")</f>
        <v/>
      </c>
      <c r="I413" s="26" t="str">
        <f>IF(OR(A413="",ISBLANK(Qualifikation!P423)),"",IF(Qualifikation!Y423=TRUE,INDEX(codeinst,MATCH(Qualifikation!P423,libinst,0)),Qualifikation!P423))</f>
        <v/>
      </c>
      <c r="J413" s="26" t="str">
        <f>IF(OR(A413="",ISBLANK(Qualifikation!Q423)),"",IF(Qualifikation!Z423=TRUE,INDEX(codetform,MATCH(Qualifikation!Q423,libtform,0)),Qualifikation!Q423))</f>
        <v/>
      </c>
      <c r="K413" s="26" t="str">
        <f t="shared" si="6"/>
        <v/>
      </c>
      <c r="L413" s="112" t="str">
        <f>IF(OR(A413="",ISBLANK(Qualifikation!R423)),"",Qualifikation!R423)</f>
        <v/>
      </c>
      <c r="M413" s="56" t="str">
        <f>IF(OR(A413="",ISBLANK(Qualifikation!S423)),"",Qualifikation!S423)</f>
        <v/>
      </c>
      <c r="N413" s="56" t="str">
        <f>IF(OR(A413="",ISBLANK(Qualifikation!T423)),"",IF(Qualifikation!AC423=TRUE,INDEX(coderesult,MATCH(Qualifikation!T423,libresult,0)),Qualifikation!T423))</f>
        <v/>
      </c>
      <c r="O413" s="56" t="str">
        <f>IF(OR(A413="",ISBLANK(Qualifikation!U423),Qualifikation!U423="-"),"",IF(ISNA(MATCH(Qualifikation!U423,libtwolang,0)),Qualifikation!U423,IF(Qualifikation!AC423=TRUE,INDEX(codetwolang,MATCH(Qualifikation!U423,libtwolang,0)),Qualifikation!U423)))</f>
        <v/>
      </c>
      <c r="P413" s="56" t="str">
        <f>IF(OR(A413="",ISBLANK(Qualifikation!V423)),"",Qualifikation!V423)</f>
        <v/>
      </c>
    </row>
    <row r="414" spans="1:16" x14ac:dyDescent="0.2">
      <c r="A414" s="26" t="str">
        <f>IF(Qualifikation!$A424&lt;&gt;"",IF(Qualifikation!C424&lt;&gt;"",IF(Qualifikation!C424="LOC.ID",CONCATENATE("LOC.",Qualifikation!AG$12),Qualifikation!C424),""),"")</f>
        <v/>
      </c>
      <c r="B414" s="57" t="str">
        <f>IF(A414&lt;&gt;"",Qualifikation!J424,"")</f>
        <v/>
      </c>
      <c r="C414" s="26" t="str">
        <f>IF(A414&lt;&gt;"",IF(Qualifikation!E424=TRUE,INDEX(codesex,MATCH(Qualifikation!D424,libsex,0)),Qualifikation!D424),"")</f>
        <v/>
      </c>
      <c r="D414" s="112" t="str">
        <f>IF(OR(A414="",ISBLANK(Qualifikation!F424)),"",Qualifikation!F424)</f>
        <v/>
      </c>
      <c r="E414" s="26" t="str">
        <f>IF(A414&lt;&gt;"",IF(Qualifikation!I424=TRUE,IF(INDEX(codegem,MATCH(Qualifikation!H424,libgem,0))&lt;8000,INDEX(codegem,MATCH(Qualifikation!H424,libgem,0)),""),Qualifikation!H424),"")</f>
        <v/>
      </c>
      <c r="F414" s="26" t="str">
        <f>IF(A414&lt;&gt;"",IF(Qualifikation!I424=TRUE,INDEX(codegemhist,MATCH(Qualifikation!H424,libgem,0)),""),"")</f>
        <v/>
      </c>
      <c r="G414" s="26" t="str">
        <f>IF(A414&lt;&gt;"",IF(Qualifikation!I424=TRUE,IF(INDEX(codegem,MATCH(Qualifikation!H424,libgem,0))&gt;=8000,INDEX(codegem,MATCH(Qualifikation!H424,libgem,0)),""),Qualifikation!H424),"")</f>
        <v/>
      </c>
      <c r="H414" s="26" t="str">
        <f>IF(A414&lt;&gt;"",IF(Qualifikation!Y424=TRUE,INDEX(libcatidinst,MATCH(Qualifikation!P424,libinst,0)),""),"")</f>
        <v/>
      </c>
      <c r="I414" s="26" t="str">
        <f>IF(OR(A414="",ISBLANK(Qualifikation!P424)),"",IF(Qualifikation!Y424=TRUE,INDEX(codeinst,MATCH(Qualifikation!P424,libinst,0)),Qualifikation!P424))</f>
        <v/>
      </c>
      <c r="J414" s="26" t="str">
        <f>IF(OR(A414="",ISBLANK(Qualifikation!Q424)),"",IF(Qualifikation!Z424=TRUE,INDEX(codetform,MATCH(Qualifikation!Q424,libtform,0)),Qualifikation!Q424))</f>
        <v/>
      </c>
      <c r="K414" s="26" t="str">
        <f t="shared" si="6"/>
        <v/>
      </c>
      <c r="L414" s="112" t="str">
        <f>IF(OR(A414="",ISBLANK(Qualifikation!R424)),"",Qualifikation!R424)</f>
        <v/>
      </c>
      <c r="M414" s="56" t="str">
        <f>IF(OR(A414="",ISBLANK(Qualifikation!S424)),"",Qualifikation!S424)</f>
        <v/>
      </c>
      <c r="N414" s="56" t="str">
        <f>IF(OR(A414="",ISBLANK(Qualifikation!T424)),"",IF(Qualifikation!AC424=TRUE,INDEX(coderesult,MATCH(Qualifikation!T424,libresult,0)),Qualifikation!T424))</f>
        <v/>
      </c>
      <c r="O414" s="56" t="str">
        <f>IF(OR(A414="",ISBLANK(Qualifikation!U424),Qualifikation!U424="-"),"",IF(ISNA(MATCH(Qualifikation!U424,libtwolang,0)),Qualifikation!U424,IF(Qualifikation!AC424=TRUE,INDEX(codetwolang,MATCH(Qualifikation!U424,libtwolang,0)),Qualifikation!U424)))</f>
        <v/>
      </c>
      <c r="P414" s="56" t="str">
        <f>IF(OR(A414="",ISBLANK(Qualifikation!V424)),"",Qualifikation!V424)</f>
        <v/>
      </c>
    </row>
    <row r="415" spans="1:16" x14ac:dyDescent="0.2">
      <c r="A415" s="26" t="str">
        <f>IF(Qualifikation!$A425&lt;&gt;"",IF(Qualifikation!C425&lt;&gt;"",IF(Qualifikation!C425="LOC.ID",CONCATENATE("LOC.",Qualifikation!AG$12),Qualifikation!C425),""),"")</f>
        <v/>
      </c>
      <c r="B415" s="57" t="str">
        <f>IF(A415&lt;&gt;"",Qualifikation!J425,"")</f>
        <v/>
      </c>
      <c r="C415" s="26" t="str">
        <f>IF(A415&lt;&gt;"",IF(Qualifikation!E425=TRUE,INDEX(codesex,MATCH(Qualifikation!D425,libsex,0)),Qualifikation!D425),"")</f>
        <v/>
      </c>
      <c r="D415" s="112" t="str">
        <f>IF(OR(A415="",ISBLANK(Qualifikation!F425)),"",Qualifikation!F425)</f>
        <v/>
      </c>
      <c r="E415" s="26" t="str">
        <f>IF(A415&lt;&gt;"",IF(Qualifikation!I425=TRUE,IF(INDEX(codegem,MATCH(Qualifikation!H425,libgem,0))&lt;8000,INDEX(codegem,MATCH(Qualifikation!H425,libgem,0)),""),Qualifikation!H425),"")</f>
        <v/>
      </c>
      <c r="F415" s="26" t="str">
        <f>IF(A415&lt;&gt;"",IF(Qualifikation!I425=TRUE,INDEX(codegemhist,MATCH(Qualifikation!H425,libgem,0)),""),"")</f>
        <v/>
      </c>
      <c r="G415" s="26" t="str">
        <f>IF(A415&lt;&gt;"",IF(Qualifikation!I425=TRUE,IF(INDEX(codegem,MATCH(Qualifikation!H425,libgem,0))&gt;=8000,INDEX(codegem,MATCH(Qualifikation!H425,libgem,0)),""),Qualifikation!H425),"")</f>
        <v/>
      </c>
      <c r="H415" s="26" t="str">
        <f>IF(A415&lt;&gt;"",IF(Qualifikation!Y425=TRUE,INDEX(libcatidinst,MATCH(Qualifikation!P425,libinst,0)),""),"")</f>
        <v/>
      </c>
      <c r="I415" s="26" t="str">
        <f>IF(OR(A415="",ISBLANK(Qualifikation!P425)),"",IF(Qualifikation!Y425=TRUE,INDEX(codeinst,MATCH(Qualifikation!P425,libinst,0)),Qualifikation!P425))</f>
        <v/>
      </c>
      <c r="J415" s="26" t="str">
        <f>IF(OR(A415="",ISBLANK(Qualifikation!Q425)),"",IF(Qualifikation!Z425=TRUE,INDEX(codetform,MATCH(Qualifikation!Q425,libtform,0)),Qualifikation!Q425))</f>
        <v/>
      </c>
      <c r="K415" s="26" t="str">
        <f t="shared" si="6"/>
        <v/>
      </c>
      <c r="L415" s="112" t="str">
        <f>IF(OR(A415="",ISBLANK(Qualifikation!R425)),"",Qualifikation!R425)</f>
        <v/>
      </c>
      <c r="M415" s="56" t="str">
        <f>IF(OR(A415="",ISBLANK(Qualifikation!S425)),"",Qualifikation!S425)</f>
        <v/>
      </c>
      <c r="N415" s="56" t="str">
        <f>IF(OR(A415="",ISBLANK(Qualifikation!T425)),"",IF(Qualifikation!AC425=TRUE,INDEX(coderesult,MATCH(Qualifikation!T425,libresult,0)),Qualifikation!T425))</f>
        <v/>
      </c>
      <c r="O415" s="56" t="str">
        <f>IF(OR(A415="",ISBLANK(Qualifikation!U425),Qualifikation!U425="-"),"",IF(ISNA(MATCH(Qualifikation!U425,libtwolang,0)),Qualifikation!U425,IF(Qualifikation!AC425=TRUE,INDEX(codetwolang,MATCH(Qualifikation!U425,libtwolang,0)),Qualifikation!U425)))</f>
        <v/>
      </c>
      <c r="P415" s="56" t="str">
        <f>IF(OR(A415="",ISBLANK(Qualifikation!V425)),"",Qualifikation!V425)</f>
        <v/>
      </c>
    </row>
    <row r="416" spans="1:16" x14ac:dyDescent="0.2">
      <c r="A416" s="26" t="str">
        <f>IF(Qualifikation!$A426&lt;&gt;"",IF(Qualifikation!C426&lt;&gt;"",IF(Qualifikation!C426="LOC.ID",CONCATENATE("LOC.",Qualifikation!AG$12),Qualifikation!C426),""),"")</f>
        <v/>
      </c>
      <c r="B416" s="57" t="str">
        <f>IF(A416&lt;&gt;"",Qualifikation!J426,"")</f>
        <v/>
      </c>
      <c r="C416" s="26" t="str">
        <f>IF(A416&lt;&gt;"",IF(Qualifikation!E426=TRUE,INDEX(codesex,MATCH(Qualifikation!D426,libsex,0)),Qualifikation!D426),"")</f>
        <v/>
      </c>
      <c r="D416" s="112" t="str">
        <f>IF(OR(A416="",ISBLANK(Qualifikation!F426)),"",Qualifikation!F426)</f>
        <v/>
      </c>
      <c r="E416" s="26" t="str">
        <f>IF(A416&lt;&gt;"",IF(Qualifikation!I426=TRUE,IF(INDEX(codegem,MATCH(Qualifikation!H426,libgem,0))&lt;8000,INDEX(codegem,MATCH(Qualifikation!H426,libgem,0)),""),Qualifikation!H426),"")</f>
        <v/>
      </c>
      <c r="F416" s="26" t="str">
        <f>IF(A416&lt;&gt;"",IF(Qualifikation!I426=TRUE,INDEX(codegemhist,MATCH(Qualifikation!H426,libgem,0)),""),"")</f>
        <v/>
      </c>
      <c r="G416" s="26" t="str">
        <f>IF(A416&lt;&gt;"",IF(Qualifikation!I426=TRUE,IF(INDEX(codegem,MATCH(Qualifikation!H426,libgem,0))&gt;=8000,INDEX(codegem,MATCH(Qualifikation!H426,libgem,0)),""),Qualifikation!H426),"")</f>
        <v/>
      </c>
      <c r="H416" s="26" t="str">
        <f>IF(A416&lt;&gt;"",IF(Qualifikation!Y426=TRUE,INDEX(libcatidinst,MATCH(Qualifikation!P426,libinst,0)),""),"")</f>
        <v/>
      </c>
      <c r="I416" s="26" t="str">
        <f>IF(OR(A416="",ISBLANK(Qualifikation!P426)),"",IF(Qualifikation!Y426=TRUE,INDEX(codeinst,MATCH(Qualifikation!P426,libinst,0)),Qualifikation!P426))</f>
        <v/>
      </c>
      <c r="J416" s="26" t="str">
        <f>IF(OR(A416="",ISBLANK(Qualifikation!Q426)),"",IF(Qualifikation!Z426=TRUE,INDEX(codetform,MATCH(Qualifikation!Q426,libtform,0)),Qualifikation!Q426))</f>
        <v/>
      </c>
      <c r="K416" s="26" t="str">
        <f t="shared" si="6"/>
        <v/>
      </c>
      <c r="L416" s="112" t="str">
        <f>IF(OR(A416="",ISBLANK(Qualifikation!R426)),"",Qualifikation!R426)</f>
        <v/>
      </c>
      <c r="M416" s="56" t="str">
        <f>IF(OR(A416="",ISBLANK(Qualifikation!S426)),"",Qualifikation!S426)</f>
        <v/>
      </c>
      <c r="N416" s="56" t="str">
        <f>IF(OR(A416="",ISBLANK(Qualifikation!T426)),"",IF(Qualifikation!AC426=TRUE,INDEX(coderesult,MATCH(Qualifikation!T426,libresult,0)),Qualifikation!T426))</f>
        <v/>
      </c>
      <c r="O416" s="56" t="str">
        <f>IF(OR(A416="",ISBLANK(Qualifikation!U426),Qualifikation!U426="-"),"",IF(ISNA(MATCH(Qualifikation!U426,libtwolang,0)),Qualifikation!U426,IF(Qualifikation!AC426=TRUE,INDEX(codetwolang,MATCH(Qualifikation!U426,libtwolang,0)),Qualifikation!U426)))</f>
        <v/>
      </c>
      <c r="P416" s="56" t="str">
        <f>IF(OR(A416="",ISBLANK(Qualifikation!V426)),"",Qualifikation!V426)</f>
        <v/>
      </c>
    </row>
    <row r="417" spans="1:16" x14ac:dyDescent="0.2">
      <c r="A417" s="26" t="str">
        <f>IF(Qualifikation!$A427&lt;&gt;"",IF(Qualifikation!C427&lt;&gt;"",IF(Qualifikation!C427="LOC.ID",CONCATENATE("LOC.",Qualifikation!AG$12),Qualifikation!C427),""),"")</f>
        <v/>
      </c>
      <c r="B417" s="57" t="str">
        <f>IF(A417&lt;&gt;"",Qualifikation!J427,"")</f>
        <v/>
      </c>
      <c r="C417" s="26" t="str">
        <f>IF(A417&lt;&gt;"",IF(Qualifikation!E427=TRUE,INDEX(codesex,MATCH(Qualifikation!D427,libsex,0)),Qualifikation!D427),"")</f>
        <v/>
      </c>
      <c r="D417" s="112" t="str">
        <f>IF(OR(A417="",ISBLANK(Qualifikation!F427)),"",Qualifikation!F427)</f>
        <v/>
      </c>
      <c r="E417" s="26" t="str">
        <f>IF(A417&lt;&gt;"",IF(Qualifikation!I427=TRUE,IF(INDEX(codegem,MATCH(Qualifikation!H427,libgem,0))&lt;8000,INDEX(codegem,MATCH(Qualifikation!H427,libgem,0)),""),Qualifikation!H427),"")</f>
        <v/>
      </c>
      <c r="F417" s="26" t="str">
        <f>IF(A417&lt;&gt;"",IF(Qualifikation!I427=TRUE,INDEX(codegemhist,MATCH(Qualifikation!H427,libgem,0)),""),"")</f>
        <v/>
      </c>
      <c r="G417" s="26" t="str">
        <f>IF(A417&lt;&gt;"",IF(Qualifikation!I427=TRUE,IF(INDEX(codegem,MATCH(Qualifikation!H427,libgem,0))&gt;=8000,INDEX(codegem,MATCH(Qualifikation!H427,libgem,0)),""),Qualifikation!H427),"")</f>
        <v/>
      </c>
      <c r="H417" s="26" t="str">
        <f>IF(A417&lt;&gt;"",IF(Qualifikation!Y427=TRUE,INDEX(libcatidinst,MATCH(Qualifikation!P427,libinst,0)),""),"")</f>
        <v/>
      </c>
      <c r="I417" s="26" t="str">
        <f>IF(OR(A417="",ISBLANK(Qualifikation!P427)),"",IF(Qualifikation!Y427=TRUE,INDEX(codeinst,MATCH(Qualifikation!P427,libinst,0)),Qualifikation!P427))</f>
        <v/>
      </c>
      <c r="J417" s="26" t="str">
        <f>IF(OR(A417="",ISBLANK(Qualifikation!Q427)),"",IF(Qualifikation!Z427=TRUE,INDEX(codetform,MATCH(Qualifikation!Q427,libtform,0)),Qualifikation!Q427))</f>
        <v/>
      </c>
      <c r="K417" s="26" t="str">
        <f t="shared" si="6"/>
        <v/>
      </c>
      <c r="L417" s="112" t="str">
        <f>IF(OR(A417="",ISBLANK(Qualifikation!R427)),"",Qualifikation!R427)</f>
        <v/>
      </c>
      <c r="M417" s="56" t="str">
        <f>IF(OR(A417="",ISBLANK(Qualifikation!S427)),"",Qualifikation!S427)</f>
        <v/>
      </c>
      <c r="N417" s="56" t="str">
        <f>IF(OR(A417="",ISBLANK(Qualifikation!T427)),"",IF(Qualifikation!AC427=TRUE,INDEX(coderesult,MATCH(Qualifikation!T427,libresult,0)),Qualifikation!T427))</f>
        <v/>
      </c>
      <c r="O417" s="56" t="str">
        <f>IF(OR(A417="",ISBLANK(Qualifikation!U427),Qualifikation!U427="-"),"",IF(ISNA(MATCH(Qualifikation!U427,libtwolang,0)),Qualifikation!U427,IF(Qualifikation!AC427=TRUE,INDEX(codetwolang,MATCH(Qualifikation!U427,libtwolang,0)),Qualifikation!U427)))</f>
        <v/>
      </c>
      <c r="P417" s="56" t="str">
        <f>IF(OR(A417="",ISBLANK(Qualifikation!V427)),"",Qualifikation!V427)</f>
        <v/>
      </c>
    </row>
    <row r="418" spans="1:16" x14ac:dyDescent="0.2">
      <c r="A418" s="26" t="str">
        <f>IF(Qualifikation!$A428&lt;&gt;"",IF(Qualifikation!C428&lt;&gt;"",IF(Qualifikation!C428="LOC.ID",CONCATENATE("LOC.",Qualifikation!AG$12),Qualifikation!C428),""),"")</f>
        <v/>
      </c>
      <c r="B418" s="57" t="str">
        <f>IF(A418&lt;&gt;"",Qualifikation!J428,"")</f>
        <v/>
      </c>
      <c r="C418" s="26" t="str">
        <f>IF(A418&lt;&gt;"",IF(Qualifikation!E428=TRUE,INDEX(codesex,MATCH(Qualifikation!D428,libsex,0)),Qualifikation!D428),"")</f>
        <v/>
      </c>
      <c r="D418" s="112" t="str">
        <f>IF(OR(A418="",ISBLANK(Qualifikation!F428)),"",Qualifikation!F428)</f>
        <v/>
      </c>
      <c r="E418" s="26" t="str">
        <f>IF(A418&lt;&gt;"",IF(Qualifikation!I428=TRUE,IF(INDEX(codegem,MATCH(Qualifikation!H428,libgem,0))&lt;8000,INDEX(codegem,MATCH(Qualifikation!H428,libgem,0)),""),Qualifikation!H428),"")</f>
        <v/>
      </c>
      <c r="F418" s="26" t="str">
        <f>IF(A418&lt;&gt;"",IF(Qualifikation!I428=TRUE,INDEX(codegemhist,MATCH(Qualifikation!H428,libgem,0)),""),"")</f>
        <v/>
      </c>
      <c r="G418" s="26" t="str">
        <f>IF(A418&lt;&gt;"",IF(Qualifikation!I428=TRUE,IF(INDEX(codegem,MATCH(Qualifikation!H428,libgem,0))&gt;=8000,INDEX(codegem,MATCH(Qualifikation!H428,libgem,0)),""),Qualifikation!H428),"")</f>
        <v/>
      </c>
      <c r="H418" s="26" t="str">
        <f>IF(A418&lt;&gt;"",IF(Qualifikation!Y428=TRUE,INDEX(libcatidinst,MATCH(Qualifikation!P428,libinst,0)),""),"")</f>
        <v/>
      </c>
      <c r="I418" s="26" t="str">
        <f>IF(OR(A418="",ISBLANK(Qualifikation!P428)),"",IF(Qualifikation!Y428=TRUE,INDEX(codeinst,MATCH(Qualifikation!P428,libinst,0)),Qualifikation!P428))</f>
        <v/>
      </c>
      <c r="J418" s="26" t="str">
        <f>IF(OR(A418="",ISBLANK(Qualifikation!Q428)),"",IF(Qualifikation!Z428=TRUE,INDEX(codetform,MATCH(Qualifikation!Q428,libtform,0)),Qualifikation!Q428))</f>
        <v/>
      </c>
      <c r="K418" s="26" t="str">
        <f t="shared" si="6"/>
        <v/>
      </c>
      <c r="L418" s="112" t="str">
        <f>IF(OR(A418="",ISBLANK(Qualifikation!R428)),"",Qualifikation!R428)</f>
        <v/>
      </c>
      <c r="M418" s="56" t="str">
        <f>IF(OR(A418="",ISBLANK(Qualifikation!S428)),"",Qualifikation!S428)</f>
        <v/>
      </c>
      <c r="N418" s="56" t="str">
        <f>IF(OR(A418="",ISBLANK(Qualifikation!T428)),"",IF(Qualifikation!AC428=TRUE,INDEX(coderesult,MATCH(Qualifikation!T428,libresult,0)),Qualifikation!T428))</f>
        <v/>
      </c>
      <c r="O418" s="56" t="str">
        <f>IF(OR(A418="",ISBLANK(Qualifikation!U428),Qualifikation!U428="-"),"",IF(ISNA(MATCH(Qualifikation!U428,libtwolang,0)),Qualifikation!U428,IF(Qualifikation!AC428=TRUE,INDEX(codetwolang,MATCH(Qualifikation!U428,libtwolang,0)),Qualifikation!U428)))</f>
        <v/>
      </c>
      <c r="P418" s="56" t="str">
        <f>IF(OR(A418="",ISBLANK(Qualifikation!V428)),"",Qualifikation!V428)</f>
        <v/>
      </c>
    </row>
    <row r="419" spans="1:16" x14ac:dyDescent="0.2">
      <c r="A419" s="26" t="str">
        <f>IF(Qualifikation!$A429&lt;&gt;"",IF(Qualifikation!C429&lt;&gt;"",IF(Qualifikation!C429="LOC.ID",CONCATENATE("LOC.",Qualifikation!AG$12),Qualifikation!C429),""),"")</f>
        <v/>
      </c>
      <c r="B419" s="57" t="str">
        <f>IF(A419&lt;&gt;"",Qualifikation!J429,"")</f>
        <v/>
      </c>
      <c r="C419" s="26" t="str">
        <f>IF(A419&lt;&gt;"",IF(Qualifikation!E429=TRUE,INDEX(codesex,MATCH(Qualifikation!D429,libsex,0)),Qualifikation!D429),"")</f>
        <v/>
      </c>
      <c r="D419" s="112" t="str">
        <f>IF(OR(A419="",ISBLANK(Qualifikation!F429)),"",Qualifikation!F429)</f>
        <v/>
      </c>
      <c r="E419" s="26" t="str">
        <f>IF(A419&lt;&gt;"",IF(Qualifikation!I429=TRUE,IF(INDEX(codegem,MATCH(Qualifikation!H429,libgem,0))&lt;8000,INDEX(codegem,MATCH(Qualifikation!H429,libgem,0)),""),Qualifikation!H429),"")</f>
        <v/>
      </c>
      <c r="F419" s="26" t="str">
        <f>IF(A419&lt;&gt;"",IF(Qualifikation!I429=TRUE,INDEX(codegemhist,MATCH(Qualifikation!H429,libgem,0)),""),"")</f>
        <v/>
      </c>
      <c r="G419" s="26" t="str">
        <f>IF(A419&lt;&gt;"",IF(Qualifikation!I429=TRUE,IF(INDEX(codegem,MATCH(Qualifikation!H429,libgem,0))&gt;=8000,INDEX(codegem,MATCH(Qualifikation!H429,libgem,0)),""),Qualifikation!H429),"")</f>
        <v/>
      </c>
      <c r="H419" s="26" t="str">
        <f>IF(A419&lt;&gt;"",IF(Qualifikation!Y429=TRUE,INDEX(libcatidinst,MATCH(Qualifikation!P429,libinst,0)),""),"")</f>
        <v/>
      </c>
      <c r="I419" s="26" t="str">
        <f>IF(OR(A419="",ISBLANK(Qualifikation!P429)),"",IF(Qualifikation!Y429=TRUE,INDEX(codeinst,MATCH(Qualifikation!P429,libinst,0)),Qualifikation!P429))</f>
        <v/>
      </c>
      <c r="J419" s="26" t="str">
        <f>IF(OR(A419="",ISBLANK(Qualifikation!Q429)),"",IF(Qualifikation!Z429=TRUE,INDEX(codetform,MATCH(Qualifikation!Q429,libtform,0)),Qualifikation!Q429))</f>
        <v/>
      </c>
      <c r="K419" s="26" t="str">
        <f t="shared" si="6"/>
        <v/>
      </c>
      <c r="L419" s="112" t="str">
        <f>IF(OR(A419="",ISBLANK(Qualifikation!R429)),"",Qualifikation!R429)</f>
        <v/>
      </c>
      <c r="M419" s="56" t="str">
        <f>IF(OR(A419="",ISBLANK(Qualifikation!S429)),"",Qualifikation!S429)</f>
        <v/>
      </c>
      <c r="N419" s="56" t="str">
        <f>IF(OR(A419="",ISBLANK(Qualifikation!T429)),"",IF(Qualifikation!AC429=TRUE,INDEX(coderesult,MATCH(Qualifikation!T429,libresult,0)),Qualifikation!T429))</f>
        <v/>
      </c>
      <c r="O419" s="56" t="str">
        <f>IF(OR(A419="",ISBLANK(Qualifikation!U429),Qualifikation!U429="-"),"",IF(ISNA(MATCH(Qualifikation!U429,libtwolang,0)),Qualifikation!U429,IF(Qualifikation!AC429=TRUE,INDEX(codetwolang,MATCH(Qualifikation!U429,libtwolang,0)),Qualifikation!U429)))</f>
        <v/>
      </c>
      <c r="P419" s="56" t="str">
        <f>IF(OR(A419="",ISBLANK(Qualifikation!V429)),"",Qualifikation!V429)</f>
        <v/>
      </c>
    </row>
    <row r="420" spans="1:16" x14ac:dyDescent="0.2">
      <c r="A420" s="26" t="str">
        <f>IF(Qualifikation!$A430&lt;&gt;"",IF(Qualifikation!C430&lt;&gt;"",IF(Qualifikation!C430="LOC.ID",CONCATENATE("LOC.",Qualifikation!AG$12),Qualifikation!C430),""),"")</f>
        <v/>
      </c>
      <c r="B420" s="57" t="str">
        <f>IF(A420&lt;&gt;"",Qualifikation!J430,"")</f>
        <v/>
      </c>
      <c r="C420" s="26" t="str">
        <f>IF(A420&lt;&gt;"",IF(Qualifikation!E430=TRUE,INDEX(codesex,MATCH(Qualifikation!D430,libsex,0)),Qualifikation!D430),"")</f>
        <v/>
      </c>
      <c r="D420" s="112" t="str">
        <f>IF(OR(A420="",ISBLANK(Qualifikation!F430)),"",Qualifikation!F430)</f>
        <v/>
      </c>
      <c r="E420" s="26" t="str">
        <f>IF(A420&lt;&gt;"",IF(Qualifikation!I430=TRUE,IF(INDEX(codegem,MATCH(Qualifikation!H430,libgem,0))&lt;8000,INDEX(codegem,MATCH(Qualifikation!H430,libgem,0)),""),Qualifikation!H430),"")</f>
        <v/>
      </c>
      <c r="F420" s="26" t="str">
        <f>IF(A420&lt;&gt;"",IF(Qualifikation!I430=TRUE,INDEX(codegemhist,MATCH(Qualifikation!H430,libgem,0)),""),"")</f>
        <v/>
      </c>
      <c r="G420" s="26" t="str">
        <f>IF(A420&lt;&gt;"",IF(Qualifikation!I430=TRUE,IF(INDEX(codegem,MATCH(Qualifikation!H430,libgem,0))&gt;=8000,INDEX(codegem,MATCH(Qualifikation!H430,libgem,0)),""),Qualifikation!H430),"")</f>
        <v/>
      </c>
      <c r="H420" s="26" t="str">
        <f>IF(A420&lt;&gt;"",IF(Qualifikation!Y430=TRUE,INDEX(libcatidinst,MATCH(Qualifikation!P430,libinst,0)),""),"")</f>
        <v/>
      </c>
      <c r="I420" s="26" t="str">
        <f>IF(OR(A420="",ISBLANK(Qualifikation!P430)),"",IF(Qualifikation!Y430=TRUE,INDEX(codeinst,MATCH(Qualifikation!P430,libinst,0)),Qualifikation!P430))</f>
        <v/>
      </c>
      <c r="J420" s="26" t="str">
        <f>IF(OR(A420="",ISBLANK(Qualifikation!Q430)),"",IF(Qualifikation!Z430=TRUE,INDEX(codetform,MATCH(Qualifikation!Q430,libtform,0)),Qualifikation!Q430))</f>
        <v/>
      </c>
      <c r="K420" s="26" t="str">
        <f t="shared" si="6"/>
        <v/>
      </c>
      <c r="L420" s="112" t="str">
        <f>IF(OR(A420="",ISBLANK(Qualifikation!R430)),"",Qualifikation!R430)</f>
        <v/>
      </c>
      <c r="M420" s="56" t="str">
        <f>IF(OR(A420="",ISBLANK(Qualifikation!S430)),"",Qualifikation!S430)</f>
        <v/>
      </c>
      <c r="N420" s="56" t="str">
        <f>IF(OR(A420="",ISBLANK(Qualifikation!T430)),"",IF(Qualifikation!AC430=TRUE,INDEX(coderesult,MATCH(Qualifikation!T430,libresult,0)),Qualifikation!T430))</f>
        <v/>
      </c>
      <c r="O420" s="56" t="str">
        <f>IF(OR(A420="",ISBLANK(Qualifikation!U430),Qualifikation!U430="-"),"",IF(ISNA(MATCH(Qualifikation!U430,libtwolang,0)),Qualifikation!U430,IF(Qualifikation!AC430=TRUE,INDEX(codetwolang,MATCH(Qualifikation!U430,libtwolang,0)),Qualifikation!U430)))</f>
        <v/>
      </c>
      <c r="P420" s="56" t="str">
        <f>IF(OR(A420="",ISBLANK(Qualifikation!V430)),"",Qualifikation!V430)</f>
        <v/>
      </c>
    </row>
    <row r="421" spans="1:16" x14ac:dyDescent="0.2">
      <c r="A421" s="26" t="str">
        <f>IF(Qualifikation!$A431&lt;&gt;"",IF(Qualifikation!C431&lt;&gt;"",IF(Qualifikation!C431="LOC.ID",CONCATENATE("LOC.",Qualifikation!AG$12),Qualifikation!C431),""),"")</f>
        <v/>
      </c>
      <c r="B421" s="57" t="str">
        <f>IF(A421&lt;&gt;"",Qualifikation!J431,"")</f>
        <v/>
      </c>
      <c r="C421" s="26" t="str">
        <f>IF(A421&lt;&gt;"",IF(Qualifikation!E431=TRUE,INDEX(codesex,MATCH(Qualifikation!D431,libsex,0)),Qualifikation!D431),"")</f>
        <v/>
      </c>
      <c r="D421" s="112" t="str">
        <f>IF(OR(A421="",ISBLANK(Qualifikation!F431)),"",Qualifikation!F431)</f>
        <v/>
      </c>
      <c r="E421" s="26" t="str">
        <f>IF(A421&lt;&gt;"",IF(Qualifikation!I431=TRUE,IF(INDEX(codegem,MATCH(Qualifikation!H431,libgem,0))&lt;8000,INDEX(codegem,MATCH(Qualifikation!H431,libgem,0)),""),Qualifikation!H431),"")</f>
        <v/>
      </c>
      <c r="F421" s="26" t="str">
        <f>IF(A421&lt;&gt;"",IF(Qualifikation!I431=TRUE,INDEX(codegemhist,MATCH(Qualifikation!H431,libgem,0)),""),"")</f>
        <v/>
      </c>
      <c r="G421" s="26" t="str">
        <f>IF(A421&lt;&gt;"",IF(Qualifikation!I431=TRUE,IF(INDEX(codegem,MATCH(Qualifikation!H431,libgem,0))&gt;=8000,INDEX(codegem,MATCH(Qualifikation!H431,libgem,0)),""),Qualifikation!H431),"")</f>
        <v/>
      </c>
      <c r="H421" s="26" t="str">
        <f>IF(A421&lt;&gt;"",IF(Qualifikation!Y431=TRUE,INDEX(libcatidinst,MATCH(Qualifikation!P431,libinst,0)),""),"")</f>
        <v/>
      </c>
      <c r="I421" s="26" t="str">
        <f>IF(OR(A421="",ISBLANK(Qualifikation!P431)),"",IF(Qualifikation!Y431=TRUE,INDEX(codeinst,MATCH(Qualifikation!P431,libinst,0)),Qualifikation!P431))</f>
        <v/>
      </c>
      <c r="J421" s="26" t="str">
        <f>IF(OR(A421="",ISBLANK(Qualifikation!Q431)),"",IF(Qualifikation!Z431=TRUE,INDEX(codetform,MATCH(Qualifikation!Q431,libtform,0)),Qualifikation!Q431))</f>
        <v/>
      </c>
      <c r="K421" s="26" t="str">
        <f t="shared" si="6"/>
        <v/>
      </c>
      <c r="L421" s="112" t="str">
        <f>IF(OR(A421="",ISBLANK(Qualifikation!R431)),"",Qualifikation!R431)</f>
        <v/>
      </c>
      <c r="M421" s="56" t="str">
        <f>IF(OR(A421="",ISBLANK(Qualifikation!S431)),"",Qualifikation!S431)</f>
        <v/>
      </c>
      <c r="N421" s="56" t="str">
        <f>IF(OR(A421="",ISBLANK(Qualifikation!T431)),"",IF(Qualifikation!AC431=TRUE,INDEX(coderesult,MATCH(Qualifikation!T431,libresult,0)),Qualifikation!T431))</f>
        <v/>
      </c>
      <c r="O421" s="56" t="str">
        <f>IF(OR(A421="",ISBLANK(Qualifikation!U431),Qualifikation!U431="-"),"",IF(ISNA(MATCH(Qualifikation!U431,libtwolang,0)),Qualifikation!U431,IF(Qualifikation!AC431=TRUE,INDEX(codetwolang,MATCH(Qualifikation!U431,libtwolang,0)),Qualifikation!U431)))</f>
        <v/>
      </c>
      <c r="P421" s="56" t="str">
        <f>IF(OR(A421="",ISBLANK(Qualifikation!V431)),"",Qualifikation!V431)</f>
        <v/>
      </c>
    </row>
    <row r="422" spans="1:16" x14ac:dyDescent="0.2">
      <c r="A422" s="26" t="str">
        <f>IF(Qualifikation!$A432&lt;&gt;"",IF(Qualifikation!C432&lt;&gt;"",IF(Qualifikation!C432="LOC.ID",CONCATENATE("LOC.",Qualifikation!AG$12),Qualifikation!C432),""),"")</f>
        <v/>
      </c>
      <c r="B422" s="57" t="str">
        <f>IF(A422&lt;&gt;"",Qualifikation!J432,"")</f>
        <v/>
      </c>
      <c r="C422" s="26" t="str">
        <f>IF(A422&lt;&gt;"",IF(Qualifikation!E432=TRUE,INDEX(codesex,MATCH(Qualifikation!D432,libsex,0)),Qualifikation!D432),"")</f>
        <v/>
      </c>
      <c r="D422" s="112" t="str">
        <f>IF(OR(A422="",ISBLANK(Qualifikation!F432)),"",Qualifikation!F432)</f>
        <v/>
      </c>
      <c r="E422" s="26" t="str">
        <f>IF(A422&lt;&gt;"",IF(Qualifikation!I432=TRUE,IF(INDEX(codegem,MATCH(Qualifikation!H432,libgem,0))&lt;8000,INDEX(codegem,MATCH(Qualifikation!H432,libgem,0)),""),Qualifikation!H432),"")</f>
        <v/>
      </c>
      <c r="F422" s="26" t="str">
        <f>IF(A422&lt;&gt;"",IF(Qualifikation!I432=TRUE,INDEX(codegemhist,MATCH(Qualifikation!H432,libgem,0)),""),"")</f>
        <v/>
      </c>
      <c r="G422" s="26" t="str">
        <f>IF(A422&lt;&gt;"",IF(Qualifikation!I432=TRUE,IF(INDEX(codegem,MATCH(Qualifikation!H432,libgem,0))&gt;=8000,INDEX(codegem,MATCH(Qualifikation!H432,libgem,0)),""),Qualifikation!H432),"")</f>
        <v/>
      </c>
      <c r="H422" s="26" t="str">
        <f>IF(A422&lt;&gt;"",IF(Qualifikation!Y432=TRUE,INDEX(libcatidinst,MATCH(Qualifikation!P432,libinst,0)),""),"")</f>
        <v/>
      </c>
      <c r="I422" s="26" t="str">
        <f>IF(OR(A422="",ISBLANK(Qualifikation!P432)),"",IF(Qualifikation!Y432=TRUE,INDEX(codeinst,MATCH(Qualifikation!P432,libinst,0)),Qualifikation!P432))</f>
        <v/>
      </c>
      <c r="J422" s="26" t="str">
        <f>IF(OR(A422="",ISBLANK(Qualifikation!Q432)),"",IF(Qualifikation!Z432=TRUE,INDEX(codetform,MATCH(Qualifikation!Q432,libtform,0)),Qualifikation!Q432))</f>
        <v/>
      </c>
      <c r="K422" s="26" t="str">
        <f t="shared" si="6"/>
        <v/>
      </c>
      <c r="L422" s="112" t="str">
        <f>IF(OR(A422="",ISBLANK(Qualifikation!R432)),"",Qualifikation!R432)</f>
        <v/>
      </c>
      <c r="M422" s="56" t="str">
        <f>IF(OR(A422="",ISBLANK(Qualifikation!S432)),"",Qualifikation!S432)</f>
        <v/>
      </c>
      <c r="N422" s="56" t="str">
        <f>IF(OR(A422="",ISBLANK(Qualifikation!T432)),"",IF(Qualifikation!AC432=TRUE,INDEX(coderesult,MATCH(Qualifikation!T432,libresult,0)),Qualifikation!T432))</f>
        <v/>
      </c>
      <c r="O422" s="56" t="str">
        <f>IF(OR(A422="",ISBLANK(Qualifikation!U432),Qualifikation!U432="-"),"",IF(ISNA(MATCH(Qualifikation!U432,libtwolang,0)),Qualifikation!U432,IF(Qualifikation!AC432=TRUE,INDEX(codetwolang,MATCH(Qualifikation!U432,libtwolang,0)),Qualifikation!U432)))</f>
        <v/>
      </c>
      <c r="P422" s="56" t="str">
        <f>IF(OR(A422="",ISBLANK(Qualifikation!V432)),"",Qualifikation!V432)</f>
        <v/>
      </c>
    </row>
    <row r="423" spans="1:16" x14ac:dyDescent="0.2">
      <c r="A423" s="26" t="str">
        <f>IF(Qualifikation!$A433&lt;&gt;"",IF(Qualifikation!C433&lt;&gt;"",IF(Qualifikation!C433="LOC.ID",CONCATENATE("LOC.",Qualifikation!AG$12),Qualifikation!C433),""),"")</f>
        <v/>
      </c>
      <c r="B423" s="57" t="str">
        <f>IF(A423&lt;&gt;"",Qualifikation!J433,"")</f>
        <v/>
      </c>
      <c r="C423" s="26" t="str">
        <f>IF(A423&lt;&gt;"",IF(Qualifikation!E433=TRUE,INDEX(codesex,MATCH(Qualifikation!D433,libsex,0)),Qualifikation!D433),"")</f>
        <v/>
      </c>
      <c r="D423" s="112" t="str">
        <f>IF(OR(A423="",ISBLANK(Qualifikation!F433)),"",Qualifikation!F433)</f>
        <v/>
      </c>
      <c r="E423" s="26" t="str">
        <f>IF(A423&lt;&gt;"",IF(Qualifikation!I433=TRUE,IF(INDEX(codegem,MATCH(Qualifikation!H433,libgem,0))&lt;8000,INDEX(codegem,MATCH(Qualifikation!H433,libgem,0)),""),Qualifikation!H433),"")</f>
        <v/>
      </c>
      <c r="F423" s="26" t="str">
        <f>IF(A423&lt;&gt;"",IF(Qualifikation!I433=TRUE,INDEX(codegemhist,MATCH(Qualifikation!H433,libgem,0)),""),"")</f>
        <v/>
      </c>
      <c r="G423" s="26" t="str">
        <f>IF(A423&lt;&gt;"",IF(Qualifikation!I433=TRUE,IF(INDEX(codegem,MATCH(Qualifikation!H433,libgem,0))&gt;=8000,INDEX(codegem,MATCH(Qualifikation!H433,libgem,0)),""),Qualifikation!H433),"")</f>
        <v/>
      </c>
      <c r="H423" s="26" t="str">
        <f>IF(A423&lt;&gt;"",IF(Qualifikation!Y433=TRUE,INDEX(libcatidinst,MATCH(Qualifikation!P433,libinst,0)),""),"")</f>
        <v/>
      </c>
      <c r="I423" s="26" t="str">
        <f>IF(OR(A423="",ISBLANK(Qualifikation!P433)),"",IF(Qualifikation!Y433=TRUE,INDEX(codeinst,MATCH(Qualifikation!P433,libinst,0)),Qualifikation!P433))</f>
        <v/>
      </c>
      <c r="J423" s="26" t="str">
        <f>IF(OR(A423="",ISBLANK(Qualifikation!Q433)),"",IF(Qualifikation!Z433=TRUE,INDEX(codetform,MATCH(Qualifikation!Q433,libtform,0)),Qualifikation!Q433))</f>
        <v/>
      </c>
      <c r="K423" s="26" t="str">
        <f t="shared" si="6"/>
        <v/>
      </c>
      <c r="L423" s="112" t="str">
        <f>IF(OR(A423="",ISBLANK(Qualifikation!R433)),"",Qualifikation!R433)</f>
        <v/>
      </c>
      <c r="M423" s="56" t="str">
        <f>IF(OR(A423="",ISBLANK(Qualifikation!S433)),"",Qualifikation!S433)</f>
        <v/>
      </c>
      <c r="N423" s="56" t="str">
        <f>IF(OR(A423="",ISBLANK(Qualifikation!T433)),"",IF(Qualifikation!AC433=TRUE,INDEX(coderesult,MATCH(Qualifikation!T433,libresult,0)),Qualifikation!T433))</f>
        <v/>
      </c>
      <c r="O423" s="56" t="str">
        <f>IF(OR(A423="",ISBLANK(Qualifikation!U433),Qualifikation!U433="-"),"",IF(ISNA(MATCH(Qualifikation!U433,libtwolang,0)),Qualifikation!U433,IF(Qualifikation!AC433=TRUE,INDEX(codetwolang,MATCH(Qualifikation!U433,libtwolang,0)),Qualifikation!U433)))</f>
        <v/>
      </c>
      <c r="P423" s="56" t="str">
        <f>IF(OR(A423="",ISBLANK(Qualifikation!V433)),"",Qualifikation!V433)</f>
        <v/>
      </c>
    </row>
    <row r="424" spans="1:16" x14ac:dyDescent="0.2">
      <c r="A424" s="26" t="str">
        <f>IF(Qualifikation!$A434&lt;&gt;"",IF(Qualifikation!C434&lt;&gt;"",IF(Qualifikation!C434="LOC.ID",CONCATENATE("LOC.",Qualifikation!AG$12),Qualifikation!C434),""),"")</f>
        <v/>
      </c>
      <c r="B424" s="57" t="str">
        <f>IF(A424&lt;&gt;"",Qualifikation!J434,"")</f>
        <v/>
      </c>
      <c r="C424" s="26" t="str">
        <f>IF(A424&lt;&gt;"",IF(Qualifikation!E434=TRUE,INDEX(codesex,MATCH(Qualifikation!D434,libsex,0)),Qualifikation!D434),"")</f>
        <v/>
      </c>
      <c r="D424" s="112" t="str">
        <f>IF(OR(A424="",ISBLANK(Qualifikation!F434)),"",Qualifikation!F434)</f>
        <v/>
      </c>
      <c r="E424" s="26" t="str">
        <f>IF(A424&lt;&gt;"",IF(Qualifikation!I434=TRUE,IF(INDEX(codegem,MATCH(Qualifikation!H434,libgem,0))&lt;8000,INDEX(codegem,MATCH(Qualifikation!H434,libgem,0)),""),Qualifikation!H434),"")</f>
        <v/>
      </c>
      <c r="F424" s="26" t="str">
        <f>IF(A424&lt;&gt;"",IF(Qualifikation!I434=TRUE,INDEX(codegemhist,MATCH(Qualifikation!H434,libgem,0)),""),"")</f>
        <v/>
      </c>
      <c r="G424" s="26" t="str">
        <f>IF(A424&lt;&gt;"",IF(Qualifikation!I434=TRUE,IF(INDEX(codegem,MATCH(Qualifikation!H434,libgem,0))&gt;=8000,INDEX(codegem,MATCH(Qualifikation!H434,libgem,0)),""),Qualifikation!H434),"")</f>
        <v/>
      </c>
      <c r="H424" s="26" t="str">
        <f>IF(A424&lt;&gt;"",IF(Qualifikation!Y434=TRUE,INDEX(libcatidinst,MATCH(Qualifikation!P434,libinst,0)),""),"")</f>
        <v/>
      </c>
      <c r="I424" s="26" t="str">
        <f>IF(OR(A424="",ISBLANK(Qualifikation!P434)),"",IF(Qualifikation!Y434=TRUE,INDEX(codeinst,MATCH(Qualifikation!P434,libinst,0)),Qualifikation!P434))</f>
        <v/>
      </c>
      <c r="J424" s="26" t="str">
        <f>IF(OR(A424="",ISBLANK(Qualifikation!Q434)),"",IF(Qualifikation!Z434=TRUE,INDEX(codetform,MATCH(Qualifikation!Q434,libtform,0)),Qualifikation!Q434))</f>
        <v/>
      </c>
      <c r="K424" s="26" t="str">
        <f t="shared" si="6"/>
        <v/>
      </c>
      <c r="L424" s="112" t="str">
        <f>IF(OR(A424="",ISBLANK(Qualifikation!R434)),"",Qualifikation!R434)</f>
        <v/>
      </c>
      <c r="M424" s="56" t="str">
        <f>IF(OR(A424="",ISBLANK(Qualifikation!S434)),"",Qualifikation!S434)</f>
        <v/>
      </c>
      <c r="N424" s="56" t="str">
        <f>IF(OR(A424="",ISBLANK(Qualifikation!T434)),"",IF(Qualifikation!AC434=TRUE,INDEX(coderesult,MATCH(Qualifikation!T434,libresult,0)),Qualifikation!T434))</f>
        <v/>
      </c>
      <c r="O424" s="56" t="str">
        <f>IF(OR(A424="",ISBLANK(Qualifikation!U434),Qualifikation!U434="-"),"",IF(ISNA(MATCH(Qualifikation!U434,libtwolang,0)),Qualifikation!U434,IF(Qualifikation!AC434=TRUE,INDEX(codetwolang,MATCH(Qualifikation!U434,libtwolang,0)),Qualifikation!U434)))</f>
        <v/>
      </c>
      <c r="P424" s="56" t="str">
        <f>IF(OR(A424="",ISBLANK(Qualifikation!V434)),"",Qualifikation!V434)</f>
        <v/>
      </c>
    </row>
    <row r="425" spans="1:16" x14ac:dyDescent="0.2">
      <c r="A425" s="26" t="str">
        <f>IF(Qualifikation!$A435&lt;&gt;"",IF(Qualifikation!C435&lt;&gt;"",IF(Qualifikation!C435="LOC.ID",CONCATENATE("LOC.",Qualifikation!AG$12),Qualifikation!C435),""),"")</f>
        <v/>
      </c>
      <c r="B425" s="57" t="str">
        <f>IF(A425&lt;&gt;"",Qualifikation!J435,"")</f>
        <v/>
      </c>
      <c r="C425" s="26" t="str">
        <f>IF(A425&lt;&gt;"",IF(Qualifikation!E435=TRUE,INDEX(codesex,MATCH(Qualifikation!D435,libsex,0)),Qualifikation!D435),"")</f>
        <v/>
      </c>
      <c r="D425" s="112" t="str">
        <f>IF(OR(A425="",ISBLANK(Qualifikation!F435)),"",Qualifikation!F435)</f>
        <v/>
      </c>
      <c r="E425" s="26" t="str">
        <f>IF(A425&lt;&gt;"",IF(Qualifikation!I435=TRUE,IF(INDEX(codegem,MATCH(Qualifikation!H435,libgem,0))&lt;8000,INDEX(codegem,MATCH(Qualifikation!H435,libgem,0)),""),Qualifikation!H435),"")</f>
        <v/>
      </c>
      <c r="F425" s="26" t="str">
        <f>IF(A425&lt;&gt;"",IF(Qualifikation!I435=TRUE,INDEX(codegemhist,MATCH(Qualifikation!H435,libgem,0)),""),"")</f>
        <v/>
      </c>
      <c r="G425" s="26" t="str">
        <f>IF(A425&lt;&gt;"",IF(Qualifikation!I435=TRUE,IF(INDEX(codegem,MATCH(Qualifikation!H435,libgem,0))&gt;=8000,INDEX(codegem,MATCH(Qualifikation!H435,libgem,0)),""),Qualifikation!H435),"")</f>
        <v/>
      </c>
      <c r="H425" s="26" t="str">
        <f>IF(A425&lt;&gt;"",IF(Qualifikation!Y435=TRUE,INDEX(libcatidinst,MATCH(Qualifikation!P435,libinst,0)),""),"")</f>
        <v/>
      </c>
      <c r="I425" s="26" t="str">
        <f>IF(OR(A425="",ISBLANK(Qualifikation!P435)),"",IF(Qualifikation!Y435=TRUE,INDEX(codeinst,MATCH(Qualifikation!P435,libinst,0)),Qualifikation!P435))</f>
        <v/>
      </c>
      <c r="J425" s="26" t="str">
        <f>IF(OR(A425="",ISBLANK(Qualifikation!Q435)),"",IF(Qualifikation!Z435=TRUE,INDEX(codetform,MATCH(Qualifikation!Q435,libtform,0)),Qualifikation!Q435))</f>
        <v/>
      </c>
      <c r="K425" s="26" t="str">
        <f t="shared" si="6"/>
        <v/>
      </c>
      <c r="L425" s="112" t="str">
        <f>IF(OR(A425="",ISBLANK(Qualifikation!R435)),"",Qualifikation!R435)</f>
        <v/>
      </c>
      <c r="M425" s="56" t="str">
        <f>IF(OR(A425="",ISBLANK(Qualifikation!S435)),"",Qualifikation!S435)</f>
        <v/>
      </c>
      <c r="N425" s="56" t="str">
        <f>IF(OR(A425="",ISBLANK(Qualifikation!T435)),"",IF(Qualifikation!AC435=TRUE,INDEX(coderesult,MATCH(Qualifikation!T435,libresult,0)),Qualifikation!T435))</f>
        <v/>
      </c>
      <c r="O425" s="56" t="str">
        <f>IF(OR(A425="",ISBLANK(Qualifikation!U435),Qualifikation!U435="-"),"",IF(ISNA(MATCH(Qualifikation!U435,libtwolang,0)),Qualifikation!U435,IF(Qualifikation!AC435=TRUE,INDEX(codetwolang,MATCH(Qualifikation!U435,libtwolang,0)),Qualifikation!U435)))</f>
        <v/>
      </c>
      <c r="P425" s="56" t="str">
        <f>IF(OR(A425="",ISBLANK(Qualifikation!V435)),"",Qualifikation!V435)</f>
        <v/>
      </c>
    </row>
    <row r="426" spans="1:16" x14ac:dyDescent="0.2">
      <c r="A426" s="26" t="str">
        <f>IF(Qualifikation!$A436&lt;&gt;"",IF(Qualifikation!C436&lt;&gt;"",IF(Qualifikation!C436="LOC.ID",CONCATENATE("LOC.",Qualifikation!AG$12),Qualifikation!C436),""),"")</f>
        <v/>
      </c>
      <c r="B426" s="57" t="str">
        <f>IF(A426&lt;&gt;"",Qualifikation!J436,"")</f>
        <v/>
      </c>
      <c r="C426" s="26" t="str">
        <f>IF(A426&lt;&gt;"",IF(Qualifikation!E436=TRUE,INDEX(codesex,MATCH(Qualifikation!D436,libsex,0)),Qualifikation!D436),"")</f>
        <v/>
      </c>
      <c r="D426" s="112" t="str">
        <f>IF(OR(A426="",ISBLANK(Qualifikation!F436)),"",Qualifikation!F436)</f>
        <v/>
      </c>
      <c r="E426" s="26" t="str">
        <f>IF(A426&lt;&gt;"",IF(Qualifikation!I436=TRUE,IF(INDEX(codegem,MATCH(Qualifikation!H436,libgem,0))&lt;8000,INDEX(codegem,MATCH(Qualifikation!H436,libgem,0)),""),Qualifikation!H436),"")</f>
        <v/>
      </c>
      <c r="F426" s="26" t="str">
        <f>IF(A426&lt;&gt;"",IF(Qualifikation!I436=TRUE,INDEX(codegemhist,MATCH(Qualifikation!H436,libgem,0)),""),"")</f>
        <v/>
      </c>
      <c r="G426" s="26" t="str">
        <f>IF(A426&lt;&gt;"",IF(Qualifikation!I436=TRUE,IF(INDEX(codegem,MATCH(Qualifikation!H436,libgem,0))&gt;=8000,INDEX(codegem,MATCH(Qualifikation!H436,libgem,0)),""),Qualifikation!H436),"")</f>
        <v/>
      </c>
      <c r="H426" s="26" t="str">
        <f>IF(A426&lt;&gt;"",IF(Qualifikation!Y436=TRUE,INDEX(libcatidinst,MATCH(Qualifikation!P436,libinst,0)),""),"")</f>
        <v/>
      </c>
      <c r="I426" s="26" t="str">
        <f>IF(OR(A426="",ISBLANK(Qualifikation!P436)),"",IF(Qualifikation!Y436=TRUE,INDEX(codeinst,MATCH(Qualifikation!P436,libinst,0)),Qualifikation!P436))</f>
        <v/>
      </c>
      <c r="J426" s="26" t="str">
        <f>IF(OR(A426="",ISBLANK(Qualifikation!Q436)),"",IF(Qualifikation!Z436=TRUE,INDEX(codetform,MATCH(Qualifikation!Q436,libtform,0)),Qualifikation!Q436))</f>
        <v/>
      </c>
      <c r="K426" s="26" t="str">
        <f t="shared" si="6"/>
        <v/>
      </c>
      <c r="L426" s="112" t="str">
        <f>IF(OR(A426="",ISBLANK(Qualifikation!R436)),"",Qualifikation!R436)</f>
        <v/>
      </c>
      <c r="M426" s="56" t="str">
        <f>IF(OR(A426="",ISBLANK(Qualifikation!S436)),"",Qualifikation!S436)</f>
        <v/>
      </c>
      <c r="N426" s="56" t="str">
        <f>IF(OR(A426="",ISBLANK(Qualifikation!T436)),"",IF(Qualifikation!AC436=TRUE,INDEX(coderesult,MATCH(Qualifikation!T436,libresult,0)),Qualifikation!T436))</f>
        <v/>
      </c>
      <c r="O426" s="56" t="str">
        <f>IF(OR(A426="",ISBLANK(Qualifikation!U436),Qualifikation!U436="-"),"",IF(ISNA(MATCH(Qualifikation!U436,libtwolang,0)),Qualifikation!U436,IF(Qualifikation!AC436=TRUE,INDEX(codetwolang,MATCH(Qualifikation!U436,libtwolang,0)),Qualifikation!U436)))</f>
        <v/>
      </c>
      <c r="P426" s="56" t="str">
        <f>IF(OR(A426="",ISBLANK(Qualifikation!V436)),"",Qualifikation!V436)</f>
        <v/>
      </c>
    </row>
    <row r="427" spans="1:16" x14ac:dyDescent="0.2">
      <c r="A427" s="26" t="str">
        <f>IF(Qualifikation!$A437&lt;&gt;"",IF(Qualifikation!C437&lt;&gt;"",IF(Qualifikation!C437="LOC.ID",CONCATENATE("LOC.",Qualifikation!AG$12),Qualifikation!C437),""),"")</f>
        <v/>
      </c>
      <c r="B427" s="57" t="str">
        <f>IF(A427&lt;&gt;"",Qualifikation!J437,"")</f>
        <v/>
      </c>
      <c r="C427" s="26" t="str">
        <f>IF(A427&lt;&gt;"",IF(Qualifikation!E437=TRUE,INDEX(codesex,MATCH(Qualifikation!D437,libsex,0)),Qualifikation!D437),"")</f>
        <v/>
      </c>
      <c r="D427" s="112" t="str">
        <f>IF(OR(A427="",ISBLANK(Qualifikation!F437)),"",Qualifikation!F437)</f>
        <v/>
      </c>
      <c r="E427" s="26" t="str">
        <f>IF(A427&lt;&gt;"",IF(Qualifikation!I437=TRUE,IF(INDEX(codegem,MATCH(Qualifikation!H437,libgem,0))&lt;8000,INDEX(codegem,MATCH(Qualifikation!H437,libgem,0)),""),Qualifikation!H437),"")</f>
        <v/>
      </c>
      <c r="F427" s="26" t="str">
        <f>IF(A427&lt;&gt;"",IF(Qualifikation!I437=TRUE,INDEX(codegemhist,MATCH(Qualifikation!H437,libgem,0)),""),"")</f>
        <v/>
      </c>
      <c r="G427" s="26" t="str">
        <f>IF(A427&lt;&gt;"",IF(Qualifikation!I437=TRUE,IF(INDEX(codegem,MATCH(Qualifikation!H437,libgem,0))&gt;=8000,INDEX(codegem,MATCH(Qualifikation!H437,libgem,0)),""),Qualifikation!H437),"")</f>
        <v/>
      </c>
      <c r="H427" s="26" t="str">
        <f>IF(A427&lt;&gt;"",IF(Qualifikation!Y437=TRUE,INDEX(libcatidinst,MATCH(Qualifikation!P437,libinst,0)),""),"")</f>
        <v/>
      </c>
      <c r="I427" s="26" t="str">
        <f>IF(OR(A427="",ISBLANK(Qualifikation!P437)),"",IF(Qualifikation!Y437=TRUE,INDEX(codeinst,MATCH(Qualifikation!P437,libinst,0)),Qualifikation!P437))</f>
        <v/>
      </c>
      <c r="J427" s="26" t="str">
        <f>IF(OR(A427="",ISBLANK(Qualifikation!Q437)),"",IF(Qualifikation!Z437=TRUE,INDEX(codetform,MATCH(Qualifikation!Q437,libtform,0)),Qualifikation!Q437))</f>
        <v/>
      </c>
      <c r="K427" s="26" t="str">
        <f t="shared" si="6"/>
        <v/>
      </c>
      <c r="L427" s="112" t="str">
        <f>IF(OR(A427="",ISBLANK(Qualifikation!R437)),"",Qualifikation!R437)</f>
        <v/>
      </c>
      <c r="M427" s="56" t="str">
        <f>IF(OR(A427="",ISBLANK(Qualifikation!S437)),"",Qualifikation!S437)</f>
        <v/>
      </c>
      <c r="N427" s="56" t="str">
        <f>IF(OR(A427="",ISBLANK(Qualifikation!T437)),"",IF(Qualifikation!AC437=TRUE,INDEX(coderesult,MATCH(Qualifikation!T437,libresult,0)),Qualifikation!T437))</f>
        <v/>
      </c>
      <c r="O427" s="56" t="str">
        <f>IF(OR(A427="",ISBLANK(Qualifikation!U437),Qualifikation!U437="-"),"",IF(ISNA(MATCH(Qualifikation!U437,libtwolang,0)),Qualifikation!U437,IF(Qualifikation!AC437=TRUE,INDEX(codetwolang,MATCH(Qualifikation!U437,libtwolang,0)),Qualifikation!U437)))</f>
        <v/>
      </c>
      <c r="P427" s="56" t="str">
        <f>IF(OR(A427="",ISBLANK(Qualifikation!V437)),"",Qualifikation!V437)</f>
        <v/>
      </c>
    </row>
    <row r="428" spans="1:16" x14ac:dyDescent="0.2">
      <c r="A428" s="26" t="str">
        <f>IF(Qualifikation!$A438&lt;&gt;"",IF(Qualifikation!C438&lt;&gt;"",IF(Qualifikation!C438="LOC.ID",CONCATENATE("LOC.",Qualifikation!AG$12),Qualifikation!C438),""),"")</f>
        <v/>
      </c>
      <c r="B428" s="57" t="str">
        <f>IF(A428&lt;&gt;"",Qualifikation!J438,"")</f>
        <v/>
      </c>
      <c r="C428" s="26" t="str">
        <f>IF(A428&lt;&gt;"",IF(Qualifikation!E438=TRUE,INDEX(codesex,MATCH(Qualifikation!D438,libsex,0)),Qualifikation!D438),"")</f>
        <v/>
      </c>
      <c r="D428" s="112" t="str">
        <f>IF(OR(A428="",ISBLANK(Qualifikation!F438)),"",Qualifikation!F438)</f>
        <v/>
      </c>
      <c r="E428" s="26" t="str">
        <f>IF(A428&lt;&gt;"",IF(Qualifikation!I438=TRUE,IF(INDEX(codegem,MATCH(Qualifikation!H438,libgem,0))&lt;8000,INDEX(codegem,MATCH(Qualifikation!H438,libgem,0)),""),Qualifikation!H438),"")</f>
        <v/>
      </c>
      <c r="F428" s="26" t="str">
        <f>IF(A428&lt;&gt;"",IF(Qualifikation!I438=TRUE,INDEX(codegemhist,MATCH(Qualifikation!H438,libgem,0)),""),"")</f>
        <v/>
      </c>
      <c r="G428" s="26" t="str">
        <f>IF(A428&lt;&gt;"",IF(Qualifikation!I438=TRUE,IF(INDEX(codegem,MATCH(Qualifikation!H438,libgem,0))&gt;=8000,INDEX(codegem,MATCH(Qualifikation!H438,libgem,0)),""),Qualifikation!H438),"")</f>
        <v/>
      </c>
      <c r="H428" s="26" t="str">
        <f>IF(A428&lt;&gt;"",IF(Qualifikation!Y438=TRUE,INDEX(libcatidinst,MATCH(Qualifikation!P438,libinst,0)),""),"")</f>
        <v/>
      </c>
      <c r="I428" s="26" t="str">
        <f>IF(OR(A428="",ISBLANK(Qualifikation!P438)),"",IF(Qualifikation!Y438=TRUE,INDEX(codeinst,MATCH(Qualifikation!P438,libinst,0)),Qualifikation!P438))</f>
        <v/>
      </c>
      <c r="J428" s="26" t="str">
        <f>IF(OR(A428="",ISBLANK(Qualifikation!Q438)),"",IF(Qualifikation!Z438=TRUE,INDEX(codetform,MATCH(Qualifikation!Q438,libtform,0)),Qualifikation!Q438))</f>
        <v/>
      </c>
      <c r="K428" s="26" t="str">
        <f t="shared" si="6"/>
        <v/>
      </c>
      <c r="L428" s="112" t="str">
        <f>IF(OR(A428="",ISBLANK(Qualifikation!R438)),"",Qualifikation!R438)</f>
        <v/>
      </c>
      <c r="M428" s="56" t="str">
        <f>IF(OR(A428="",ISBLANK(Qualifikation!S438)),"",Qualifikation!S438)</f>
        <v/>
      </c>
      <c r="N428" s="56" t="str">
        <f>IF(OR(A428="",ISBLANK(Qualifikation!T438)),"",IF(Qualifikation!AC438=TRUE,INDEX(coderesult,MATCH(Qualifikation!T438,libresult,0)),Qualifikation!T438))</f>
        <v/>
      </c>
      <c r="O428" s="56" t="str">
        <f>IF(OR(A428="",ISBLANK(Qualifikation!U438),Qualifikation!U438="-"),"",IF(ISNA(MATCH(Qualifikation!U438,libtwolang,0)),Qualifikation!U438,IF(Qualifikation!AC438=TRUE,INDEX(codetwolang,MATCH(Qualifikation!U438,libtwolang,0)),Qualifikation!U438)))</f>
        <v/>
      </c>
      <c r="P428" s="56" t="str">
        <f>IF(OR(A428="",ISBLANK(Qualifikation!V438)),"",Qualifikation!V438)</f>
        <v/>
      </c>
    </row>
    <row r="429" spans="1:16" x14ac:dyDescent="0.2">
      <c r="A429" s="26" t="str">
        <f>IF(Qualifikation!$A439&lt;&gt;"",IF(Qualifikation!C439&lt;&gt;"",IF(Qualifikation!C439="LOC.ID",CONCATENATE("LOC.",Qualifikation!AG$12),Qualifikation!C439),""),"")</f>
        <v/>
      </c>
      <c r="B429" s="57" t="str">
        <f>IF(A429&lt;&gt;"",Qualifikation!J439,"")</f>
        <v/>
      </c>
      <c r="C429" s="26" t="str">
        <f>IF(A429&lt;&gt;"",IF(Qualifikation!E439=TRUE,INDEX(codesex,MATCH(Qualifikation!D439,libsex,0)),Qualifikation!D439),"")</f>
        <v/>
      </c>
      <c r="D429" s="112" t="str">
        <f>IF(OR(A429="",ISBLANK(Qualifikation!F439)),"",Qualifikation!F439)</f>
        <v/>
      </c>
      <c r="E429" s="26" t="str">
        <f>IF(A429&lt;&gt;"",IF(Qualifikation!I439=TRUE,IF(INDEX(codegem,MATCH(Qualifikation!H439,libgem,0))&lt;8000,INDEX(codegem,MATCH(Qualifikation!H439,libgem,0)),""),Qualifikation!H439),"")</f>
        <v/>
      </c>
      <c r="F429" s="26" t="str">
        <f>IF(A429&lt;&gt;"",IF(Qualifikation!I439=TRUE,INDEX(codegemhist,MATCH(Qualifikation!H439,libgem,0)),""),"")</f>
        <v/>
      </c>
      <c r="G429" s="26" t="str">
        <f>IF(A429&lt;&gt;"",IF(Qualifikation!I439=TRUE,IF(INDEX(codegem,MATCH(Qualifikation!H439,libgem,0))&gt;=8000,INDEX(codegem,MATCH(Qualifikation!H439,libgem,0)),""),Qualifikation!H439),"")</f>
        <v/>
      </c>
      <c r="H429" s="26" t="str">
        <f>IF(A429&lt;&gt;"",IF(Qualifikation!Y439=TRUE,INDEX(libcatidinst,MATCH(Qualifikation!P439,libinst,0)),""),"")</f>
        <v/>
      </c>
      <c r="I429" s="26" t="str">
        <f>IF(OR(A429="",ISBLANK(Qualifikation!P439)),"",IF(Qualifikation!Y439=TRUE,INDEX(codeinst,MATCH(Qualifikation!P439,libinst,0)),Qualifikation!P439))</f>
        <v/>
      </c>
      <c r="J429" s="26" t="str">
        <f>IF(OR(A429="",ISBLANK(Qualifikation!Q439)),"",IF(Qualifikation!Z439=TRUE,INDEX(codetform,MATCH(Qualifikation!Q439,libtform,0)),Qualifikation!Q439))</f>
        <v/>
      </c>
      <c r="K429" s="26" t="str">
        <f t="shared" si="6"/>
        <v/>
      </c>
      <c r="L429" s="112" t="str">
        <f>IF(OR(A429="",ISBLANK(Qualifikation!R439)),"",Qualifikation!R439)</f>
        <v/>
      </c>
      <c r="M429" s="56" t="str">
        <f>IF(OR(A429="",ISBLANK(Qualifikation!S439)),"",Qualifikation!S439)</f>
        <v/>
      </c>
      <c r="N429" s="56" t="str">
        <f>IF(OR(A429="",ISBLANK(Qualifikation!T439)),"",IF(Qualifikation!AC439=TRUE,INDEX(coderesult,MATCH(Qualifikation!T439,libresult,0)),Qualifikation!T439))</f>
        <v/>
      </c>
      <c r="O429" s="56" t="str">
        <f>IF(OR(A429="",ISBLANK(Qualifikation!U439),Qualifikation!U439="-"),"",IF(ISNA(MATCH(Qualifikation!U439,libtwolang,0)),Qualifikation!U439,IF(Qualifikation!AC439=TRUE,INDEX(codetwolang,MATCH(Qualifikation!U439,libtwolang,0)),Qualifikation!U439)))</f>
        <v/>
      </c>
      <c r="P429" s="56" t="str">
        <f>IF(OR(A429="",ISBLANK(Qualifikation!V439)),"",Qualifikation!V439)</f>
        <v/>
      </c>
    </row>
    <row r="430" spans="1:16" x14ac:dyDescent="0.2">
      <c r="A430" s="26" t="str">
        <f>IF(Qualifikation!$A440&lt;&gt;"",IF(Qualifikation!C440&lt;&gt;"",IF(Qualifikation!C440="LOC.ID",CONCATENATE("LOC.",Qualifikation!AG$12),Qualifikation!C440),""),"")</f>
        <v/>
      </c>
      <c r="B430" s="57" t="str">
        <f>IF(A430&lt;&gt;"",Qualifikation!J440,"")</f>
        <v/>
      </c>
      <c r="C430" s="26" t="str">
        <f>IF(A430&lt;&gt;"",IF(Qualifikation!E440=TRUE,INDEX(codesex,MATCH(Qualifikation!D440,libsex,0)),Qualifikation!D440),"")</f>
        <v/>
      </c>
      <c r="D430" s="112" t="str">
        <f>IF(OR(A430="",ISBLANK(Qualifikation!F440)),"",Qualifikation!F440)</f>
        <v/>
      </c>
      <c r="E430" s="26" t="str">
        <f>IF(A430&lt;&gt;"",IF(Qualifikation!I440=TRUE,IF(INDEX(codegem,MATCH(Qualifikation!H440,libgem,0))&lt;8000,INDEX(codegem,MATCH(Qualifikation!H440,libgem,0)),""),Qualifikation!H440),"")</f>
        <v/>
      </c>
      <c r="F430" s="26" t="str">
        <f>IF(A430&lt;&gt;"",IF(Qualifikation!I440=TRUE,INDEX(codegemhist,MATCH(Qualifikation!H440,libgem,0)),""),"")</f>
        <v/>
      </c>
      <c r="G430" s="26" t="str">
        <f>IF(A430&lt;&gt;"",IF(Qualifikation!I440=TRUE,IF(INDEX(codegem,MATCH(Qualifikation!H440,libgem,0))&gt;=8000,INDEX(codegem,MATCH(Qualifikation!H440,libgem,0)),""),Qualifikation!H440),"")</f>
        <v/>
      </c>
      <c r="H430" s="26" t="str">
        <f>IF(A430&lt;&gt;"",IF(Qualifikation!Y440=TRUE,INDEX(libcatidinst,MATCH(Qualifikation!P440,libinst,0)),""),"")</f>
        <v/>
      </c>
      <c r="I430" s="26" t="str">
        <f>IF(OR(A430="",ISBLANK(Qualifikation!P440)),"",IF(Qualifikation!Y440=TRUE,INDEX(codeinst,MATCH(Qualifikation!P440,libinst,0)),Qualifikation!P440))</f>
        <v/>
      </c>
      <c r="J430" s="26" t="str">
        <f>IF(OR(A430="",ISBLANK(Qualifikation!Q440)),"",IF(Qualifikation!Z440=TRUE,INDEX(codetform,MATCH(Qualifikation!Q440,libtform,0)),Qualifikation!Q440))</f>
        <v/>
      </c>
      <c r="K430" s="26" t="str">
        <f t="shared" si="6"/>
        <v/>
      </c>
      <c r="L430" s="112" t="str">
        <f>IF(OR(A430="",ISBLANK(Qualifikation!R440)),"",Qualifikation!R440)</f>
        <v/>
      </c>
      <c r="M430" s="56" t="str">
        <f>IF(OR(A430="",ISBLANK(Qualifikation!S440)),"",Qualifikation!S440)</f>
        <v/>
      </c>
      <c r="N430" s="56" t="str">
        <f>IF(OR(A430="",ISBLANK(Qualifikation!T440)),"",IF(Qualifikation!AC440=TRUE,INDEX(coderesult,MATCH(Qualifikation!T440,libresult,0)),Qualifikation!T440))</f>
        <v/>
      </c>
      <c r="O430" s="56" t="str">
        <f>IF(OR(A430="",ISBLANK(Qualifikation!U440),Qualifikation!U440="-"),"",IF(ISNA(MATCH(Qualifikation!U440,libtwolang,0)),Qualifikation!U440,IF(Qualifikation!AC440=TRUE,INDEX(codetwolang,MATCH(Qualifikation!U440,libtwolang,0)),Qualifikation!U440)))</f>
        <v/>
      </c>
      <c r="P430" s="56" t="str">
        <f>IF(OR(A430="",ISBLANK(Qualifikation!V440)),"",Qualifikation!V440)</f>
        <v/>
      </c>
    </row>
    <row r="431" spans="1:16" x14ac:dyDescent="0.2">
      <c r="A431" s="26" t="str">
        <f>IF(Qualifikation!$A441&lt;&gt;"",IF(Qualifikation!C441&lt;&gt;"",IF(Qualifikation!C441="LOC.ID",CONCATENATE("LOC.",Qualifikation!AG$12),Qualifikation!C441),""),"")</f>
        <v/>
      </c>
      <c r="B431" s="57" t="str">
        <f>IF(A431&lt;&gt;"",Qualifikation!J441,"")</f>
        <v/>
      </c>
      <c r="C431" s="26" t="str">
        <f>IF(A431&lt;&gt;"",IF(Qualifikation!E441=TRUE,INDEX(codesex,MATCH(Qualifikation!D441,libsex,0)),Qualifikation!D441),"")</f>
        <v/>
      </c>
      <c r="D431" s="112" t="str">
        <f>IF(OR(A431="",ISBLANK(Qualifikation!F441)),"",Qualifikation!F441)</f>
        <v/>
      </c>
      <c r="E431" s="26" t="str">
        <f>IF(A431&lt;&gt;"",IF(Qualifikation!I441=TRUE,IF(INDEX(codegem,MATCH(Qualifikation!H441,libgem,0))&lt;8000,INDEX(codegem,MATCH(Qualifikation!H441,libgem,0)),""),Qualifikation!H441),"")</f>
        <v/>
      </c>
      <c r="F431" s="26" t="str">
        <f>IF(A431&lt;&gt;"",IF(Qualifikation!I441=TRUE,INDEX(codegemhist,MATCH(Qualifikation!H441,libgem,0)),""),"")</f>
        <v/>
      </c>
      <c r="G431" s="26" t="str">
        <f>IF(A431&lt;&gt;"",IF(Qualifikation!I441=TRUE,IF(INDEX(codegem,MATCH(Qualifikation!H441,libgem,0))&gt;=8000,INDEX(codegem,MATCH(Qualifikation!H441,libgem,0)),""),Qualifikation!H441),"")</f>
        <v/>
      </c>
      <c r="H431" s="26" t="str">
        <f>IF(A431&lt;&gt;"",IF(Qualifikation!Y441=TRUE,INDEX(libcatidinst,MATCH(Qualifikation!P441,libinst,0)),""),"")</f>
        <v/>
      </c>
      <c r="I431" s="26" t="str">
        <f>IF(OR(A431="",ISBLANK(Qualifikation!P441)),"",IF(Qualifikation!Y441=TRUE,INDEX(codeinst,MATCH(Qualifikation!P441,libinst,0)),Qualifikation!P441))</f>
        <v/>
      </c>
      <c r="J431" s="26" t="str">
        <f>IF(OR(A431="",ISBLANK(Qualifikation!Q441)),"",IF(Qualifikation!Z441=TRUE,INDEX(codetform,MATCH(Qualifikation!Q441,libtform,0)),Qualifikation!Q441))</f>
        <v/>
      </c>
      <c r="K431" s="26" t="str">
        <f t="shared" si="6"/>
        <v/>
      </c>
      <c r="L431" s="112" t="str">
        <f>IF(OR(A431="",ISBLANK(Qualifikation!R441)),"",Qualifikation!R441)</f>
        <v/>
      </c>
      <c r="M431" s="56" t="str">
        <f>IF(OR(A431="",ISBLANK(Qualifikation!S441)),"",Qualifikation!S441)</f>
        <v/>
      </c>
      <c r="N431" s="56" t="str">
        <f>IF(OR(A431="",ISBLANK(Qualifikation!T441)),"",IF(Qualifikation!AC441=TRUE,INDEX(coderesult,MATCH(Qualifikation!T441,libresult,0)),Qualifikation!T441))</f>
        <v/>
      </c>
      <c r="O431" s="56" t="str">
        <f>IF(OR(A431="",ISBLANK(Qualifikation!U441),Qualifikation!U441="-"),"",IF(ISNA(MATCH(Qualifikation!U441,libtwolang,0)),Qualifikation!U441,IF(Qualifikation!AC441=TRUE,INDEX(codetwolang,MATCH(Qualifikation!U441,libtwolang,0)),Qualifikation!U441)))</f>
        <v/>
      </c>
      <c r="P431" s="56" t="str">
        <f>IF(OR(A431="",ISBLANK(Qualifikation!V441)),"",Qualifikation!V441)</f>
        <v/>
      </c>
    </row>
    <row r="432" spans="1:16" x14ac:dyDescent="0.2">
      <c r="A432" s="26" t="str">
        <f>IF(Qualifikation!$A442&lt;&gt;"",IF(Qualifikation!C442&lt;&gt;"",IF(Qualifikation!C442="LOC.ID",CONCATENATE("LOC.",Qualifikation!AG$12),Qualifikation!C442),""),"")</f>
        <v/>
      </c>
      <c r="B432" s="57" t="str">
        <f>IF(A432&lt;&gt;"",Qualifikation!J442,"")</f>
        <v/>
      </c>
      <c r="C432" s="26" t="str">
        <f>IF(A432&lt;&gt;"",IF(Qualifikation!E442=TRUE,INDEX(codesex,MATCH(Qualifikation!D442,libsex,0)),Qualifikation!D442),"")</f>
        <v/>
      </c>
      <c r="D432" s="112" t="str">
        <f>IF(OR(A432="",ISBLANK(Qualifikation!F442)),"",Qualifikation!F442)</f>
        <v/>
      </c>
      <c r="E432" s="26" t="str">
        <f>IF(A432&lt;&gt;"",IF(Qualifikation!I442=TRUE,IF(INDEX(codegem,MATCH(Qualifikation!H442,libgem,0))&lt;8000,INDEX(codegem,MATCH(Qualifikation!H442,libgem,0)),""),Qualifikation!H442),"")</f>
        <v/>
      </c>
      <c r="F432" s="26" t="str">
        <f>IF(A432&lt;&gt;"",IF(Qualifikation!I442=TRUE,INDEX(codegemhist,MATCH(Qualifikation!H442,libgem,0)),""),"")</f>
        <v/>
      </c>
      <c r="G432" s="26" t="str">
        <f>IF(A432&lt;&gt;"",IF(Qualifikation!I442=TRUE,IF(INDEX(codegem,MATCH(Qualifikation!H442,libgem,0))&gt;=8000,INDEX(codegem,MATCH(Qualifikation!H442,libgem,0)),""),Qualifikation!H442),"")</f>
        <v/>
      </c>
      <c r="H432" s="26" t="str">
        <f>IF(A432&lt;&gt;"",IF(Qualifikation!Y442=TRUE,INDEX(libcatidinst,MATCH(Qualifikation!P442,libinst,0)),""),"")</f>
        <v/>
      </c>
      <c r="I432" s="26" t="str">
        <f>IF(OR(A432="",ISBLANK(Qualifikation!P442)),"",IF(Qualifikation!Y442=TRUE,INDEX(codeinst,MATCH(Qualifikation!P442,libinst,0)),Qualifikation!P442))</f>
        <v/>
      </c>
      <c r="J432" s="26" t="str">
        <f>IF(OR(A432="",ISBLANK(Qualifikation!Q442)),"",IF(Qualifikation!Z442=TRUE,INDEX(codetform,MATCH(Qualifikation!Q442,libtform,0)),Qualifikation!Q442))</f>
        <v/>
      </c>
      <c r="K432" s="26" t="str">
        <f t="shared" si="6"/>
        <v/>
      </c>
      <c r="L432" s="112" t="str">
        <f>IF(OR(A432="",ISBLANK(Qualifikation!R442)),"",Qualifikation!R442)</f>
        <v/>
      </c>
      <c r="M432" s="56" t="str">
        <f>IF(OR(A432="",ISBLANK(Qualifikation!S442)),"",Qualifikation!S442)</f>
        <v/>
      </c>
      <c r="N432" s="56" t="str">
        <f>IF(OR(A432="",ISBLANK(Qualifikation!T442)),"",IF(Qualifikation!AC442=TRUE,INDEX(coderesult,MATCH(Qualifikation!T442,libresult,0)),Qualifikation!T442))</f>
        <v/>
      </c>
      <c r="O432" s="56" t="str">
        <f>IF(OR(A432="",ISBLANK(Qualifikation!U442),Qualifikation!U442="-"),"",IF(ISNA(MATCH(Qualifikation!U442,libtwolang,0)),Qualifikation!U442,IF(Qualifikation!AC442=TRUE,INDEX(codetwolang,MATCH(Qualifikation!U442,libtwolang,0)),Qualifikation!U442)))</f>
        <v/>
      </c>
      <c r="P432" s="56" t="str">
        <f>IF(OR(A432="",ISBLANK(Qualifikation!V442)),"",Qualifikation!V442)</f>
        <v/>
      </c>
    </row>
    <row r="433" spans="1:16" x14ac:dyDescent="0.2">
      <c r="A433" s="26" t="str">
        <f>IF(Qualifikation!$A443&lt;&gt;"",IF(Qualifikation!C443&lt;&gt;"",IF(Qualifikation!C443="LOC.ID",CONCATENATE("LOC.",Qualifikation!AG$12),Qualifikation!C443),""),"")</f>
        <v/>
      </c>
      <c r="B433" s="57" t="str">
        <f>IF(A433&lt;&gt;"",Qualifikation!J443,"")</f>
        <v/>
      </c>
      <c r="C433" s="26" t="str">
        <f>IF(A433&lt;&gt;"",IF(Qualifikation!E443=TRUE,INDEX(codesex,MATCH(Qualifikation!D443,libsex,0)),Qualifikation!D443),"")</f>
        <v/>
      </c>
      <c r="D433" s="112" t="str">
        <f>IF(OR(A433="",ISBLANK(Qualifikation!F443)),"",Qualifikation!F443)</f>
        <v/>
      </c>
      <c r="E433" s="26" t="str">
        <f>IF(A433&lt;&gt;"",IF(Qualifikation!I443=TRUE,IF(INDEX(codegem,MATCH(Qualifikation!H443,libgem,0))&lt;8000,INDEX(codegem,MATCH(Qualifikation!H443,libgem,0)),""),Qualifikation!H443),"")</f>
        <v/>
      </c>
      <c r="F433" s="26" t="str">
        <f>IF(A433&lt;&gt;"",IF(Qualifikation!I443=TRUE,INDEX(codegemhist,MATCH(Qualifikation!H443,libgem,0)),""),"")</f>
        <v/>
      </c>
      <c r="G433" s="26" t="str">
        <f>IF(A433&lt;&gt;"",IF(Qualifikation!I443=TRUE,IF(INDEX(codegem,MATCH(Qualifikation!H443,libgem,0))&gt;=8000,INDEX(codegem,MATCH(Qualifikation!H443,libgem,0)),""),Qualifikation!H443),"")</f>
        <v/>
      </c>
      <c r="H433" s="26" t="str">
        <f>IF(A433&lt;&gt;"",IF(Qualifikation!Y443=TRUE,INDEX(libcatidinst,MATCH(Qualifikation!P443,libinst,0)),""),"")</f>
        <v/>
      </c>
      <c r="I433" s="26" t="str">
        <f>IF(OR(A433="",ISBLANK(Qualifikation!P443)),"",IF(Qualifikation!Y443=TRUE,INDEX(codeinst,MATCH(Qualifikation!P443,libinst,0)),Qualifikation!P443))</f>
        <v/>
      </c>
      <c r="J433" s="26" t="str">
        <f>IF(OR(A433="",ISBLANK(Qualifikation!Q443)),"",IF(Qualifikation!Z443=TRUE,INDEX(codetform,MATCH(Qualifikation!Q443,libtform,0)),Qualifikation!Q443))</f>
        <v/>
      </c>
      <c r="K433" s="26" t="str">
        <f t="shared" si="6"/>
        <v/>
      </c>
      <c r="L433" s="112" t="str">
        <f>IF(OR(A433="",ISBLANK(Qualifikation!R443)),"",Qualifikation!R443)</f>
        <v/>
      </c>
      <c r="M433" s="56" t="str">
        <f>IF(OR(A433="",ISBLANK(Qualifikation!S443)),"",Qualifikation!S443)</f>
        <v/>
      </c>
      <c r="N433" s="56" t="str">
        <f>IF(OR(A433="",ISBLANK(Qualifikation!T443)),"",IF(Qualifikation!AC443=TRUE,INDEX(coderesult,MATCH(Qualifikation!T443,libresult,0)),Qualifikation!T443))</f>
        <v/>
      </c>
      <c r="O433" s="56" t="str">
        <f>IF(OR(A433="",ISBLANK(Qualifikation!U443),Qualifikation!U443="-"),"",IF(ISNA(MATCH(Qualifikation!U443,libtwolang,0)),Qualifikation!U443,IF(Qualifikation!AC443=TRUE,INDEX(codetwolang,MATCH(Qualifikation!U443,libtwolang,0)),Qualifikation!U443)))</f>
        <v/>
      </c>
      <c r="P433" s="56" t="str">
        <f>IF(OR(A433="",ISBLANK(Qualifikation!V443)),"",Qualifikation!V443)</f>
        <v/>
      </c>
    </row>
    <row r="434" spans="1:16" x14ac:dyDescent="0.2">
      <c r="A434" s="26" t="str">
        <f>IF(Qualifikation!$A444&lt;&gt;"",IF(Qualifikation!C444&lt;&gt;"",IF(Qualifikation!C444="LOC.ID",CONCATENATE("LOC.",Qualifikation!AG$12),Qualifikation!C444),""),"")</f>
        <v/>
      </c>
      <c r="B434" s="57" t="str">
        <f>IF(A434&lt;&gt;"",Qualifikation!J444,"")</f>
        <v/>
      </c>
      <c r="C434" s="26" t="str">
        <f>IF(A434&lt;&gt;"",IF(Qualifikation!E444=TRUE,INDEX(codesex,MATCH(Qualifikation!D444,libsex,0)),Qualifikation!D444),"")</f>
        <v/>
      </c>
      <c r="D434" s="112" t="str">
        <f>IF(OR(A434="",ISBLANK(Qualifikation!F444)),"",Qualifikation!F444)</f>
        <v/>
      </c>
      <c r="E434" s="26" t="str">
        <f>IF(A434&lt;&gt;"",IF(Qualifikation!I444=TRUE,IF(INDEX(codegem,MATCH(Qualifikation!H444,libgem,0))&lt;8000,INDEX(codegem,MATCH(Qualifikation!H444,libgem,0)),""),Qualifikation!H444),"")</f>
        <v/>
      </c>
      <c r="F434" s="26" t="str">
        <f>IF(A434&lt;&gt;"",IF(Qualifikation!I444=TRUE,INDEX(codegemhist,MATCH(Qualifikation!H444,libgem,0)),""),"")</f>
        <v/>
      </c>
      <c r="G434" s="26" t="str">
        <f>IF(A434&lt;&gt;"",IF(Qualifikation!I444=TRUE,IF(INDEX(codegem,MATCH(Qualifikation!H444,libgem,0))&gt;=8000,INDEX(codegem,MATCH(Qualifikation!H444,libgem,0)),""),Qualifikation!H444),"")</f>
        <v/>
      </c>
      <c r="H434" s="26" t="str">
        <f>IF(A434&lt;&gt;"",IF(Qualifikation!Y444=TRUE,INDEX(libcatidinst,MATCH(Qualifikation!P444,libinst,0)),""),"")</f>
        <v/>
      </c>
      <c r="I434" s="26" t="str">
        <f>IF(OR(A434="",ISBLANK(Qualifikation!P444)),"",IF(Qualifikation!Y444=TRUE,INDEX(codeinst,MATCH(Qualifikation!P444,libinst,0)),Qualifikation!P444))</f>
        <v/>
      </c>
      <c r="J434" s="26" t="str">
        <f>IF(OR(A434="",ISBLANK(Qualifikation!Q444)),"",IF(Qualifikation!Z444=TRUE,INDEX(codetform,MATCH(Qualifikation!Q444,libtform,0)),Qualifikation!Q444))</f>
        <v/>
      </c>
      <c r="K434" s="26" t="str">
        <f t="shared" si="6"/>
        <v/>
      </c>
      <c r="L434" s="112" t="str">
        <f>IF(OR(A434="",ISBLANK(Qualifikation!R444)),"",Qualifikation!R444)</f>
        <v/>
      </c>
      <c r="M434" s="56" t="str">
        <f>IF(OR(A434="",ISBLANK(Qualifikation!S444)),"",Qualifikation!S444)</f>
        <v/>
      </c>
      <c r="N434" s="56" t="str">
        <f>IF(OR(A434="",ISBLANK(Qualifikation!T444)),"",IF(Qualifikation!AC444=TRUE,INDEX(coderesult,MATCH(Qualifikation!T444,libresult,0)),Qualifikation!T444))</f>
        <v/>
      </c>
      <c r="O434" s="56" t="str">
        <f>IF(OR(A434="",ISBLANK(Qualifikation!U444),Qualifikation!U444="-"),"",IF(ISNA(MATCH(Qualifikation!U444,libtwolang,0)),Qualifikation!U444,IF(Qualifikation!AC444=TRUE,INDEX(codetwolang,MATCH(Qualifikation!U444,libtwolang,0)),Qualifikation!U444)))</f>
        <v/>
      </c>
      <c r="P434" s="56" t="str">
        <f>IF(OR(A434="",ISBLANK(Qualifikation!V444)),"",Qualifikation!V444)</f>
        <v/>
      </c>
    </row>
    <row r="435" spans="1:16" x14ac:dyDescent="0.2">
      <c r="A435" s="26" t="str">
        <f>IF(Qualifikation!$A445&lt;&gt;"",IF(Qualifikation!C445&lt;&gt;"",IF(Qualifikation!C445="LOC.ID",CONCATENATE("LOC.",Qualifikation!AG$12),Qualifikation!C445),""),"")</f>
        <v/>
      </c>
      <c r="B435" s="57" t="str">
        <f>IF(A435&lt;&gt;"",Qualifikation!J445,"")</f>
        <v/>
      </c>
      <c r="C435" s="26" t="str">
        <f>IF(A435&lt;&gt;"",IF(Qualifikation!E445=TRUE,INDEX(codesex,MATCH(Qualifikation!D445,libsex,0)),Qualifikation!D445),"")</f>
        <v/>
      </c>
      <c r="D435" s="112" t="str">
        <f>IF(OR(A435="",ISBLANK(Qualifikation!F445)),"",Qualifikation!F445)</f>
        <v/>
      </c>
      <c r="E435" s="26" t="str">
        <f>IF(A435&lt;&gt;"",IF(Qualifikation!I445=TRUE,IF(INDEX(codegem,MATCH(Qualifikation!H445,libgem,0))&lt;8000,INDEX(codegem,MATCH(Qualifikation!H445,libgem,0)),""),Qualifikation!H445),"")</f>
        <v/>
      </c>
      <c r="F435" s="26" t="str">
        <f>IF(A435&lt;&gt;"",IF(Qualifikation!I445=TRUE,INDEX(codegemhist,MATCH(Qualifikation!H445,libgem,0)),""),"")</f>
        <v/>
      </c>
      <c r="G435" s="26" t="str">
        <f>IF(A435&lt;&gt;"",IF(Qualifikation!I445=TRUE,IF(INDEX(codegem,MATCH(Qualifikation!H445,libgem,0))&gt;=8000,INDEX(codegem,MATCH(Qualifikation!H445,libgem,0)),""),Qualifikation!H445),"")</f>
        <v/>
      </c>
      <c r="H435" s="26" t="str">
        <f>IF(A435&lt;&gt;"",IF(Qualifikation!Y445=TRUE,INDEX(libcatidinst,MATCH(Qualifikation!P445,libinst,0)),""),"")</f>
        <v/>
      </c>
      <c r="I435" s="26" t="str">
        <f>IF(OR(A435="",ISBLANK(Qualifikation!P445)),"",IF(Qualifikation!Y445=TRUE,INDEX(codeinst,MATCH(Qualifikation!P445,libinst,0)),Qualifikation!P445))</f>
        <v/>
      </c>
      <c r="J435" s="26" t="str">
        <f>IF(OR(A435="",ISBLANK(Qualifikation!Q445)),"",IF(Qualifikation!Z445=TRUE,INDEX(codetform,MATCH(Qualifikation!Q445,libtform,0)),Qualifikation!Q445))</f>
        <v/>
      </c>
      <c r="K435" s="26" t="str">
        <f t="shared" si="6"/>
        <v/>
      </c>
      <c r="L435" s="112" t="str">
        <f>IF(OR(A435="",ISBLANK(Qualifikation!R445)),"",Qualifikation!R445)</f>
        <v/>
      </c>
      <c r="M435" s="56" t="str">
        <f>IF(OR(A435="",ISBLANK(Qualifikation!S445)),"",Qualifikation!S445)</f>
        <v/>
      </c>
      <c r="N435" s="56" t="str">
        <f>IF(OR(A435="",ISBLANK(Qualifikation!T445)),"",IF(Qualifikation!AC445=TRUE,INDEX(coderesult,MATCH(Qualifikation!T445,libresult,0)),Qualifikation!T445))</f>
        <v/>
      </c>
      <c r="O435" s="56" t="str">
        <f>IF(OR(A435="",ISBLANK(Qualifikation!U445),Qualifikation!U445="-"),"",IF(ISNA(MATCH(Qualifikation!U445,libtwolang,0)),Qualifikation!U445,IF(Qualifikation!AC445=TRUE,INDEX(codetwolang,MATCH(Qualifikation!U445,libtwolang,0)),Qualifikation!U445)))</f>
        <v/>
      </c>
      <c r="P435" s="56" t="str">
        <f>IF(OR(A435="",ISBLANK(Qualifikation!V445)),"",Qualifikation!V445)</f>
        <v/>
      </c>
    </row>
    <row r="436" spans="1:16" x14ac:dyDescent="0.2">
      <c r="A436" s="26" t="str">
        <f>IF(Qualifikation!$A446&lt;&gt;"",IF(Qualifikation!C446&lt;&gt;"",IF(Qualifikation!C446="LOC.ID",CONCATENATE("LOC.",Qualifikation!AG$12),Qualifikation!C446),""),"")</f>
        <v/>
      </c>
      <c r="B436" s="57" t="str">
        <f>IF(A436&lt;&gt;"",Qualifikation!J446,"")</f>
        <v/>
      </c>
      <c r="C436" s="26" t="str">
        <f>IF(A436&lt;&gt;"",IF(Qualifikation!E446=TRUE,INDEX(codesex,MATCH(Qualifikation!D446,libsex,0)),Qualifikation!D446),"")</f>
        <v/>
      </c>
      <c r="D436" s="112" t="str">
        <f>IF(OR(A436="",ISBLANK(Qualifikation!F446)),"",Qualifikation!F446)</f>
        <v/>
      </c>
      <c r="E436" s="26" t="str">
        <f>IF(A436&lt;&gt;"",IF(Qualifikation!I446=TRUE,IF(INDEX(codegem,MATCH(Qualifikation!H446,libgem,0))&lt;8000,INDEX(codegem,MATCH(Qualifikation!H446,libgem,0)),""),Qualifikation!H446),"")</f>
        <v/>
      </c>
      <c r="F436" s="26" t="str">
        <f>IF(A436&lt;&gt;"",IF(Qualifikation!I446=TRUE,INDEX(codegemhist,MATCH(Qualifikation!H446,libgem,0)),""),"")</f>
        <v/>
      </c>
      <c r="G436" s="26" t="str">
        <f>IF(A436&lt;&gt;"",IF(Qualifikation!I446=TRUE,IF(INDEX(codegem,MATCH(Qualifikation!H446,libgem,0))&gt;=8000,INDEX(codegem,MATCH(Qualifikation!H446,libgem,0)),""),Qualifikation!H446),"")</f>
        <v/>
      </c>
      <c r="H436" s="26" t="str">
        <f>IF(A436&lt;&gt;"",IF(Qualifikation!Y446=TRUE,INDEX(libcatidinst,MATCH(Qualifikation!P446,libinst,0)),""),"")</f>
        <v/>
      </c>
      <c r="I436" s="26" t="str">
        <f>IF(OR(A436="",ISBLANK(Qualifikation!P446)),"",IF(Qualifikation!Y446=TRUE,INDEX(codeinst,MATCH(Qualifikation!P446,libinst,0)),Qualifikation!P446))</f>
        <v/>
      </c>
      <c r="J436" s="26" t="str">
        <f>IF(OR(A436="",ISBLANK(Qualifikation!Q446)),"",IF(Qualifikation!Z446=TRUE,INDEX(codetform,MATCH(Qualifikation!Q446,libtform,0)),Qualifikation!Q446))</f>
        <v/>
      </c>
      <c r="K436" s="26" t="str">
        <f t="shared" si="6"/>
        <v/>
      </c>
      <c r="L436" s="112" t="str">
        <f>IF(OR(A436="",ISBLANK(Qualifikation!R446)),"",Qualifikation!R446)</f>
        <v/>
      </c>
      <c r="M436" s="56" t="str">
        <f>IF(OR(A436="",ISBLANK(Qualifikation!S446)),"",Qualifikation!S446)</f>
        <v/>
      </c>
      <c r="N436" s="56" t="str">
        <f>IF(OR(A436="",ISBLANK(Qualifikation!T446)),"",IF(Qualifikation!AC446=TRUE,INDEX(coderesult,MATCH(Qualifikation!T446,libresult,0)),Qualifikation!T446))</f>
        <v/>
      </c>
      <c r="O436" s="56" t="str">
        <f>IF(OR(A436="",ISBLANK(Qualifikation!U446),Qualifikation!U446="-"),"",IF(ISNA(MATCH(Qualifikation!U446,libtwolang,0)),Qualifikation!U446,IF(Qualifikation!AC446=TRUE,INDEX(codetwolang,MATCH(Qualifikation!U446,libtwolang,0)),Qualifikation!U446)))</f>
        <v/>
      </c>
      <c r="P436" s="56" t="str">
        <f>IF(OR(A436="",ISBLANK(Qualifikation!V446)),"",Qualifikation!V446)</f>
        <v/>
      </c>
    </row>
    <row r="437" spans="1:16" x14ac:dyDescent="0.2">
      <c r="A437" s="26" t="str">
        <f>IF(Qualifikation!$A447&lt;&gt;"",IF(Qualifikation!C447&lt;&gt;"",IF(Qualifikation!C447="LOC.ID",CONCATENATE("LOC.",Qualifikation!AG$12),Qualifikation!C447),""),"")</f>
        <v/>
      </c>
      <c r="B437" s="57" t="str">
        <f>IF(A437&lt;&gt;"",Qualifikation!J447,"")</f>
        <v/>
      </c>
      <c r="C437" s="26" t="str">
        <f>IF(A437&lt;&gt;"",IF(Qualifikation!E447=TRUE,INDEX(codesex,MATCH(Qualifikation!D447,libsex,0)),Qualifikation!D447),"")</f>
        <v/>
      </c>
      <c r="D437" s="112" t="str">
        <f>IF(OR(A437="",ISBLANK(Qualifikation!F447)),"",Qualifikation!F447)</f>
        <v/>
      </c>
      <c r="E437" s="26" t="str">
        <f>IF(A437&lt;&gt;"",IF(Qualifikation!I447=TRUE,IF(INDEX(codegem,MATCH(Qualifikation!H447,libgem,0))&lt;8000,INDEX(codegem,MATCH(Qualifikation!H447,libgem,0)),""),Qualifikation!H447),"")</f>
        <v/>
      </c>
      <c r="F437" s="26" t="str">
        <f>IF(A437&lt;&gt;"",IF(Qualifikation!I447=TRUE,INDEX(codegemhist,MATCH(Qualifikation!H447,libgem,0)),""),"")</f>
        <v/>
      </c>
      <c r="G437" s="26" t="str">
        <f>IF(A437&lt;&gt;"",IF(Qualifikation!I447=TRUE,IF(INDEX(codegem,MATCH(Qualifikation!H447,libgem,0))&gt;=8000,INDEX(codegem,MATCH(Qualifikation!H447,libgem,0)),""),Qualifikation!H447),"")</f>
        <v/>
      </c>
      <c r="H437" s="26" t="str">
        <f>IF(A437&lt;&gt;"",IF(Qualifikation!Y447=TRUE,INDEX(libcatidinst,MATCH(Qualifikation!P447,libinst,0)),""),"")</f>
        <v/>
      </c>
      <c r="I437" s="26" t="str">
        <f>IF(OR(A437="",ISBLANK(Qualifikation!P447)),"",IF(Qualifikation!Y447=TRUE,INDEX(codeinst,MATCH(Qualifikation!P447,libinst,0)),Qualifikation!P447))</f>
        <v/>
      </c>
      <c r="J437" s="26" t="str">
        <f>IF(OR(A437="",ISBLANK(Qualifikation!Q447)),"",IF(Qualifikation!Z447=TRUE,INDEX(codetform,MATCH(Qualifikation!Q447,libtform,0)),Qualifikation!Q447))</f>
        <v/>
      </c>
      <c r="K437" s="26" t="str">
        <f t="shared" si="6"/>
        <v/>
      </c>
      <c r="L437" s="112" t="str">
        <f>IF(OR(A437="",ISBLANK(Qualifikation!R447)),"",Qualifikation!R447)</f>
        <v/>
      </c>
      <c r="M437" s="56" t="str">
        <f>IF(OR(A437="",ISBLANK(Qualifikation!S447)),"",Qualifikation!S447)</f>
        <v/>
      </c>
      <c r="N437" s="56" t="str">
        <f>IF(OR(A437="",ISBLANK(Qualifikation!T447)),"",IF(Qualifikation!AC447=TRUE,INDEX(coderesult,MATCH(Qualifikation!T447,libresult,0)),Qualifikation!T447))</f>
        <v/>
      </c>
      <c r="O437" s="56" t="str">
        <f>IF(OR(A437="",ISBLANK(Qualifikation!U447),Qualifikation!U447="-"),"",IF(ISNA(MATCH(Qualifikation!U447,libtwolang,0)),Qualifikation!U447,IF(Qualifikation!AC447=TRUE,INDEX(codetwolang,MATCH(Qualifikation!U447,libtwolang,0)),Qualifikation!U447)))</f>
        <v/>
      </c>
      <c r="P437" s="56" t="str">
        <f>IF(OR(A437="",ISBLANK(Qualifikation!V447)),"",Qualifikation!V447)</f>
        <v/>
      </c>
    </row>
    <row r="438" spans="1:16" x14ac:dyDescent="0.2">
      <c r="A438" s="26" t="str">
        <f>IF(Qualifikation!$A448&lt;&gt;"",IF(Qualifikation!C448&lt;&gt;"",IF(Qualifikation!C448="LOC.ID",CONCATENATE("LOC.",Qualifikation!AG$12),Qualifikation!C448),""),"")</f>
        <v/>
      </c>
      <c r="B438" s="57" t="str">
        <f>IF(A438&lt;&gt;"",Qualifikation!J448,"")</f>
        <v/>
      </c>
      <c r="C438" s="26" t="str">
        <f>IF(A438&lt;&gt;"",IF(Qualifikation!E448=TRUE,INDEX(codesex,MATCH(Qualifikation!D448,libsex,0)),Qualifikation!D448),"")</f>
        <v/>
      </c>
      <c r="D438" s="112" t="str">
        <f>IF(OR(A438="",ISBLANK(Qualifikation!F448)),"",Qualifikation!F448)</f>
        <v/>
      </c>
      <c r="E438" s="26" t="str">
        <f>IF(A438&lt;&gt;"",IF(Qualifikation!I448=TRUE,IF(INDEX(codegem,MATCH(Qualifikation!H448,libgem,0))&lt;8000,INDEX(codegem,MATCH(Qualifikation!H448,libgem,0)),""),Qualifikation!H448),"")</f>
        <v/>
      </c>
      <c r="F438" s="26" t="str">
        <f>IF(A438&lt;&gt;"",IF(Qualifikation!I448=TRUE,INDEX(codegemhist,MATCH(Qualifikation!H448,libgem,0)),""),"")</f>
        <v/>
      </c>
      <c r="G438" s="26" t="str">
        <f>IF(A438&lt;&gt;"",IF(Qualifikation!I448=TRUE,IF(INDEX(codegem,MATCH(Qualifikation!H448,libgem,0))&gt;=8000,INDEX(codegem,MATCH(Qualifikation!H448,libgem,0)),""),Qualifikation!H448),"")</f>
        <v/>
      </c>
      <c r="H438" s="26" t="str">
        <f>IF(A438&lt;&gt;"",IF(Qualifikation!Y448=TRUE,INDEX(libcatidinst,MATCH(Qualifikation!P448,libinst,0)),""),"")</f>
        <v/>
      </c>
      <c r="I438" s="26" t="str">
        <f>IF(OR(A438="",ISBLANK(Qualifikation!P448)),"",IF(Qualifikation!Y448=TRUE,INDEX(codeinst,MATCH(Qualifikation!P448,libinst,0)),Qualifikation!P448))</f>
        <v/>
      </c>
      <c r="J438" s="26" t="str">
        <f>IF(OR(A438="",ISBLANK(Qualifikation!Q448)),"",IF(Qualifikation!Z448=TRUE,INDEX(codetform,MATCH(Qualifikation!Q448,libtform,0)),Qualifikation!Q448))</f>
        <v/>
      </c>
      <c r="K438" s="26" t="str">
        <f t="shared" si="6"/>
        <v/>
      </c>
      <c r="L438" s="112" t="str">
        <f>IF(OR(A438="",ISBLANK(Qualifikation!R448)),"",Qualifikation!R448)</f>
        <v/>
      </c>
      <c r="M438" s="56" t="str">
        <f>IF(OR(A438="",ISBLANK(Qualifikation!S448)),"",Qualifikation!S448)</f>
        <v/>
      </c>
      <c r="N438" s="56" t="str">
        <f>IF(OR(A438="",ISBLANK(Qualifikation!T448)),"",IF(Qualifikation!AC448=TRUE,INDEX(coderesult,MATCH(Qualifikation!T448,libresult,0)),Qualifikation!T448))</f>
        <v/>
      </c>
      <c r="O438" s="56" t="str">
        <f>IF(OR(A438="",ISBLANK(Qualifikation!U448),Qualifikation!U448="-"),"",IF(ISNA(MATCH(Qualifikation!U448,libtwolang,0)),Qualifikation!U448,IF(Qualifikation!AC448=TRUE,INDEX(codetwolang,MATCH(Qualifikation!U448,libtwolang,0)),Qualifikation!U448)))</f>
        <v/>
      </c>
      <c r="P438" s="56" t="str">
        <f>IF(OR(A438="",ISBLANK(Qualifikation!V448)),"",Qualifikation!V448)</f>
        <v/>
      </c>
    </row>
    <row r="439" spans="1:16" x14ac:dyDescent="0.2">
      <c r="A439" s="26" t="str">
        <f>IF(Qualifikation!$A449&lt;&gt;"",IF(Qualifikation!C449&lt;&gt;"",IF(Qualifikation!C449="LOC.ID",CONCATENATE("LOC.",Qualifikation!AG$12),Qualifikation!C449),""),"")</f>
        <v/>
      </c>
      <c r="B439" s="57" t="str">
        <f>IF(A439&lt;&gt;"",Qualifikation!J449,"")</f>
        <v/>
      </c>
      <c r="C439" s="26" t="str">
        <f>IF(A439&lt;&gt;"",IF(Qualifikation!E449=TRUE,INDEX(codesex,MATCH(Qualifikation!D449,libsex,0)),Qualifikation!D449),"")</f>
        <v/>
      </c>
      <c r="D439" s="112" t="str">
        <f>IF(OR(A439="",ISBLANK(Qualifikation!F449)),"",Qualifikation!F449)</f>
        <v/>
      </c>
      <c r="E439" s="26" t="str">
        <f>IF(A439&lt;&gt;"",IF(Qualifikation!I449=TRUE,IF(INDEX(codegem,MATCH(Qualifikation!H449,libgem,0))&lt;8000,INDEX(codegem,MATCH(Qualifikation!H449,libgem,0)),""),Qualifikation!H449),"")</f>
        <v/>
      </c>
      <c r="F439" s="26" t="str">
        <f>IF(A439&lt;&gt;"",IF(Qualifikation!I449=TRUE,INDEX(codegemhist,MATCH(Qualifikation!H449,libgem,0)),""),"")</f>
        <v/>
      </c>
      <c r="G439" s="26" t="str">
        <f>IF(A439&lt;&gt;"",IF(Qualifikation!I449=TRUE,IF(INDEX(codegem,MATCH(Qualifikation!H449,libgem,0))&gt;=8000,INDEX(codegem,MATCH(Qualifikation!H449,libgem,0)),""),Qualifikation!H449),"")</f>
        <v/>
      </c>
      <c r="H439" s="26" t="str">
        <f>IF(A439&lt;&gt;"",IF(Qualifikation!Y449=TRUE,INDEX(libcatidinst,MATCH(Qualifikation!P449,libinst,0)),""),"")</f>
        <v/>
      </c>
      <c r="I439" s="26" t="str">
        <f>IF(OR(A439="",ISBLANK(Qualifikation!P449)),"",IF(Qualifikation!Y449=TRUE,INDEX(codeinst,MATCH(Qualifikation!P449,libinst,0)),Qualifikation!P449))</f>
        <v/>
      </c>
      <c r="J439" s="26" t="str">
        <f>IF(OR(A439="",ISBLANK(Qualifikation!Q449)),"",IF(Qualifikation!Z449=TRUE,INDEX(codetform,MATCH(Qualifikation!Q449,libtform,0)),Qualifikation!Q449))</f>
        <v/>
      </c>
      <c r="K439" s="26" t="str">
        <f t="shared" si="6"/>
        <v/>
      </c>
      <c r="L439" s="112" t="str">
        <f>IF(OR(A439="",ISBLANK(Qualifikation!R449)),"",Qualifikation!R449)</f>
        <v/>
      </c>
      <c r="M439" s="56" t="str">
        <f>IF(OR(A439="",ISBLANK(Qualifikation!S449)),"",Qualifikation!S449)</f>
        <v/>
      </c>
      <c r="N439" s="56" t="str">
        <f>IF(OR(A439="",ISBLANK(Qualifikation!T449)),"",IF(Qualifikation!AC449=TRUE,INDEX(coderesult,MATCH(Qualifikation!T449,libresult,0)),Qualifikation!T449))</f>
        <v/>
      </c>
      <c r="O439" s="56" t="str">
        <f>IF(OR(A439="",ISBLANK(Qualifikation!U449),Qualifikation!U449="-"),"",IF(ISNA(MATCH(Qualifikation!U449,libtwolang,0)),Qualifikation!U449,IF(Qualifikation!AC449=TRUE,INDEX(codetwolang,MATCH(Qualifikation!U449,libtwolang,0)),Qualifikation!U449)))</f>
        <v/>
      </c>
      <c r="P439" s="56" t="str">
        <f>IF(OR(A439="",ISBLANK(Qualifikation!V449)),"",Qualifikation!V449)</f>
        <v/>
      </c>
    </row>
    <row r="440" spans="1:16" x14ac:dyDescent="0.2">
      <c r="A440" s="26" t="str">
        <f>IF(Qualifikation!$A450&lt;&gt;"",IF(Qualifikation!C450&lt;&gt;"",IF(Qualifikation!C450="LOC.ID",CONCATENATE("LOC.",Qualifikation!AG$12),Qualifikation!C450),""),"")</f>
        <v/>
      </c>
      <c r="B440" s="57" t="str">
        <f>IF(A440&lt;&gt;"",Qualifikation!J450,"")</f>
        <v/>
      </c>
      <c r="C440" s="26" t="str">
        <f>IF(A440&lt;&gt;"",IF(Qualifikation!E450=TRUE,INDEX(codesex,MATCH(Qualifikation!D450,libsex,0)),Qualifikation!D450),"")</f>
        <v/>
      </c>
      <c r="D440" s="112" t="str">
        <f>IF(OR(A440="",ISBLANK(Qualifikation!F450)),"",Qualifikation!F450)</f>
        <v/>
      </c>
      <c r="E440" s="26" t="str">
        <f>IF(A440&lt;&gt;"",IF(Qualifikation!I450=TRUE,IF(INDEX(codegem,MATCH(Qualifikation!H450,libgem,0))&lt;8000,INDEX(codegem,MATCH(Qualifikation!H450,libgem,0)),""),Qualifikation!H450),"")</f>
        <v/>
      </c>
      <c r="F440" s="26" t="str">
        <f>IF(A440&lt;&gt;"",IF(Qualifikation!I450=TRUE,INDEX(codegemhist,MATCH(Qualifikation!H450,libgem,0)),""),"")</f>
        <v/>
      </c>
      <c r="G440" s="26" t="str">
        <f>IF(A440&lt;&gt;"",IF(Qualifikation!I450=TRUE,IF(INDEX(codegem,MATCH(Qualifikation!H450,libgem,0))&gt;=8000,INDEX(codegem,MATCH(Qualifikation!H450,libgem,0)),""),Qualifikation!H450),"")</f>
        <v/>
      </c>
      <c r="H440" s="26" t="str">
        <f>IF(A440&lt;&gt;"",IF(Qualifikation!Y450=TRUE,INDEX(libcatidinst,MATCH(Qualifikation!P450,libinst,0)),""),"")</f>
        <v/>
      </c>
      <c r="I440" s="26" t="str">
        <f>IF(OR(A440="",ISBLANK(Qualifikation!P450)),"",IF(Qualifikation!Y450=TRUE,INDEX(codeinst,MATCH(Qualifikation!P450,libinst,0)),Qualifikation!P450))</f>
        <v/>
      </c>
      <c r="J440" s="26" t="str">
        <f>IF(OR(A440="",ISBLANK(Qualifikation!Q450)),"",IF(Qualifikation!Z450=TRUE,INDEX(codetform,MATCH(Qualifikation!Q450,libtform,0)),Qualifikation!Q450))</f>
        <v/>
      </c>
      <c r="K440" s="26" t="str">
        <f t="shared" si="6"/>
        <v/>
      </c>
      <c r="L440" s="112" t="str">
        <f>IF(OR(A440="",ISBLANK(Qualifikation!R450)),"",Qualifikation!R450)</f>
        <v/>
      </c>
      <c r="M440" s="56" t="str">
        <f>IF(OR(A440="",ISBLANK(Qualifikation!S450)),"",Qualifikation!S450)</f>
        <v/>
      </c>
      <c r="N440" s="56" t="str">
        <f>IF(OR(A440="",ISBLANK(Qualifikation!T450)),"",IF(Qualifikation!AC450=TRUE,INDEX(coderesult,MATCH(Qualifikation!T450,libresult,0)),Qualifikation!T450))</f>
        <v/>
      </c>
      <c r="O440" s="56" t="str">
        <f>IF(OR(A440="",ISBLANK(Qualifikation!U450),Qualifikation!U450="-"),"",IF(ISNA(MATCH(Qualifikation!U450,libtwolang,0)),Qualifikation!U450,IF(Qualifikation!AC450=TRUE,INDEX(codetwolang,MATCH(Qualifikation!U450,libtwolang,0)),Qualifikation!U450)))</f>
        <v/>
      </c>
      <c r="P440" s="56" t="str">
        <f>IF(OR(A440="",ISBLANK(Qualifikation!V450)),"",Qualifikation!V450)</f>
        <v/>
      </c>
    </row>
    <row r="441" spans="1:16" x14ac:dyDescent="0.2">
      <c r="A441" s="26" t="str">
        <f>IF(Qualifikation!$A451&lt;&gt;"",IF(Qualifikation!C451&lt;&gt;"",IF(Qualifikation!C451="LOC.ID",CONCATENATE("LOC.",Qualifikation!AG$12),Qualifikation!C451),""),"")</f>
        <v/>
      </c>
      <c r="B441" s="57" t="str">
        <f>IF(A441&lt;&gt;"",Qualifikation!J451,"")</f>
        <v/>
      </c>
      <c r="C441" s="26" t="str">
        <f>IF(A441&lt;&gt;"",IF(Qualifikation!E451=TRUE,INDEX(codesex,MATCH(Qualifikation!D451,libsex,0)),Qualifikation!D451),"")</f>
        <v/>
      </c>
      <c r="D441" s="112" t="str">
        <f>IF(OR(A441="",ISBLANK(Qualifikation!F451)),"",Qualifikation!F451)</f>
        <v/>
      </c>
      <c r="E441" s="26" t="str">
        <f>IF(A441&lt;&gt;"",IF(Qualifikation!I451=TRUE,IF(INDEX(codegem,MATCH(Qualifikation!H451,libgem,0))&lt;8000,INDEX(codegem,MATCH(Qualifikation!H451,libgem,0)),""),Qualifikation!H451),"")</f>
        <v/>
      </c>
      <c r="F441" s="26" t="str">
        <f>IF(A441&lt;&gt;"",IF(Qualifikation!I451=TRUE,INDEX(codegemhist,MATCH(Qualifikation!H451,libgem,0)),""),"")</f>
        <v/>
      </c>
      <c r="G441" s="26" t="str">
        <f>IF(A441&lt;&gt;"",IF(Qualifikation!I451=TRUE,IF(INDEX(codegem,MATCH(Qualifikation!H451,libgem,0))&gt;=8000,INDEX(codegem,MATCH(Qualifikation!H451,libgem,0)),""),Qualifikation!H451),"")</f>
        <v/>
      </c>
      <c r="H441" s="26" t="str">
        <f>IF(A441&lt;&gt;"",IF(Qualifikation!Y451=TRUE,INDEX(libcatidinst,MATCH(Qualifikation!P451,libinst,0)),""),"")</f>
        <v/>
      </c>
      <c r="I441" s="26" t="str">
        <f>IF(OR(A441="",ISBLANK(Qualifikation!P451)),"",IF(Qualifikation!Y451=TRUE,INDEX(codeinst,MATCH(Qualifikation!P451,libinst,0)),Qualifikation!P451))</f>
        <v/>
      </c>
      <c r="J441" s="26" t="str">
        <f>IF(OR(A441="",ISBLANK(Qualifikation!Q451)),"",IF(Qualifikation!Z451=TRUE,INDEX(codetform,MATCH(Qualifikation!Q451,libtform,0)),Qualifikation!Q451))</f>
        <v/>
      </c>
      <c r="K441" s="26" t="str">
        <f t="shared" si="6"/>
        <v/>
      </c>
      <c r="L441" s="112" t="str">
        <f>IF(OR(A441="",ISBLANK(Qualifikation!R451)),"",Qualifikation!R451)</f>
        <v/>
      </c>
      <c r="M441" s="56" t="str">
        <f>IF(OR(A441="",ISBLANK(Qualifikation!S451)),"",Qualifikation!S451)</f>
        <v/>
      </c>
      <c r="N441" s="56" t="str">
        <f>IF(OR(A441="",ISBLANK(Qualifikation!T451)),"",IF(Qualifikation!AC451=TRUE,INDEX(coderesult,MATCH(Qualifikation!T451,libresult,0)),Qualifikation!T451))</f>
        <v/>
      </c>
      <c r="O441" s="56" t="str">
        <f>IF(OR(A441="",ISBLANK(Qualifikation!U451),Qualifikation!U451="-"),"",IF(ISNA(MATCH(Qualifikation!U451,libtwolang,0)),Qualifikation!U451,IF(Qualifikation!AC451=TRUE,INDEX(codetwolang,MATCH(Qualifikation!U451,libtwolang,0)),Qualifikation!U451)))</f>
        <v/>
      </c>
      <c r="P441" s="56" t="str">
        <f>IF(OR(A441="",ISBLANK(Qualifikation!V451)),"",Qualifikation!V451)</f>
        <v/>
      </c>
    </row>
    <row r="442" spans="1:16" x14ac:dyDescent="0.2">
      <c r="A442" s="26" t="str">
        <f>IF(Qualifikation!$A452&lt;&gt;"",IF(Qualifikation!C452&lt;&gt;"",IF(Qualifikation!C452="LOC.ID",CONCATENATE("LOC.",Qualifikation!AG$12),Qualifikation!C452),""),"")</f>
        <v/>
      </c>
      <c r="B442" s="57" t="str">
        <f>IF(A442&lt;&gt;"",Qualifikation!J452,"")</f>
        <v/>
      </c>
      <c r="C442" s="26" t="str">
        <f>IF(A442&lt;&gt;"",IF(Qualifikation!E452=TRUE,INDEX(codesex,MATCH(Qualifikation!D452,libsex,0)),Qualifikation!D452),"")</f>
        <v/>
      </c>
      <c r="D442" s="112" t="str">
        <f>IF(OR(A442="",ISBLANK(Qualifikation!F452)),"",Qualifikation!F452)</f>
        <v/>
      </c>
      <c r="E442" s="26" t="str">
        <f>IF(A442&lt;&gt;"",IF(Qualifikation!I452=TRUE,IF(INDEX(codegem,MATCH(Qualifikation!H452,libgem,0))&lt;8000,INDEX(codegem,MATCH(Qualifikation!H452,libgem,0)),""),Qualifikation!H452),"")</f>
        <v/>
      </c>
      <c r="F442" s="26" t="str">
        <f>IF(A442&lt;&gt;"",IF(Qualifikation!I452=TRUE,INDEX(codegemhist,MATCH(Qualifikation!H452,libgem,0)),""),"")</f>
        <v/>
      </c>
      <c r="G442" s="26" t="str">
        <f>IF(A442&lt;&gt;"",IF(Qualifikation!I452=TRUE,IF(INDEX(codegem,MATCH(Qualifikation!H452,libgem,0))&gt;=8000,INDEX(codegem,MATCH(Qualifikation!H452,libgem,0)),""),Qualifikation!H452),"")</f>
        <v/>
      </c>
      <c r="H442" s="26" t="str">
        <f>IF(A442&lt;&gt;"",IF(Qualifikation!Y452=TRUE,INDEX(libcatidinst,MATCH(Qualifikation!P452,libinst,0)),""),"")</f>
        <v/>
      </c>
      <c r="I442" s="26" t="str">
        <f>IF(OR(A442="",ISBLANK(Qualifikation!P452)),"",IF(Qualifikation!Y452=TRUE,INDEX(codeinst,MATCH(Qualifikation!P452,libinst,0)),Qualifikation!P452))</f>
        <v/>
      </c>
      <c r="J442" s="26" t="str">
        <f>IF(OR(A442="",ISBLANK(Qualifikation!Q452)),"",IF(Qualifikation!Z452=TRUE,INDEX(codetform,MATCH(Qualifikation!Q452,libtform,0)),Qualifikation!Q452))</f>
        <v/>
      </c>
      <c r="K442" s="26" t="str">
        <f t="shared" si="6"/>
        <v/>
      </c>
      <c r="L442" s="112" t="str">
        <f>IF(OR(A442="",ISBLANK(Qualifikation!R452)),"",Qualifikation!R452)</f>
        <v/>
      </c>
      <c r="M442" s="56" t="str">
        <f>IF(OR(A442="",ISBLANK(Qualifikation!S452)),"",Qualifikation!S452)</f>
        <v/>
      </c>
      <c r="N442" s="56" t="str">
        <f>IF(OR(A442="",ISBLANK(Qualifikation!T452)),"",IF(Qualifikation!AC452=TRUE,INDEX(coderesult,MATCH(Qualifikation!T452,libresult,0)),Qualifikation!T452))</f>
        <v/>
      </c>
      <c r="O442" s="56" t="str">
        <f>IF(OR(A442="",ISBLANK(Qualifikation!U452),Qualifikation!U452="-"),"",IF(ISNA(MATCH(Qualifikation!U452,libtwolang,0)),Qualifikation!U452,IF(Qualifikation!AC452=TRUE,INDEX(codetwolang,MATCH(Qualifikation!U452,libtwolang,0)),Qualifikation!U452)))</f>
        <v/>
      </c>
      <c r="P442" s="56" t="str">
        <f>IF(OR(A442="",ISBLANK(Qualifikation!V452)),"",Qualifikation!V452)</f>
        <v/>
      </c>
    </row>
    <row r="443" spans="1:16" x14ac:dyDescent="0.2">
      <c r="A443" s="26" t="str">
        <f>IF(Qualifikation!$A453&lt;&gt;"",IF(Qualifikation!C453&lt;&gt;"",IF(Qualifikation!C453="LOC.ID",CONCATENATE("LOC.",Qualifikation!AG$12),Qualifikation!C453),""),"")</f>
        <v/>
      </c>
      <c r="B443" s="57" t="str">
        <f>IF(A443&lt;&gt;"",Qualifikation!J453,"")</f>
        <v/>
      </c>
      <c r="C443" s="26" t="str">
        <f>IF(A443&lt;&gt;"",IF(Qualifikation!E453=TRUE,INDEX(codesex,MATCH(Qualifikation!D453,libsex,0)),Qualifikation!D453),"")</f>
        <v/>
      </c>
      <c r="D443" s="112" t="str">
        <f>IF(OR(A443="",ISBLANK(Qualifikation!F453)),"",Qualifikation!F453)</f>
        <v/>
      </c>
      <c r="E443" s="26" t="str">
        <f>IF(A443&lt;&gt;"",IF(Qualifikation!I453=TRUE,IF(INDEX(codegem,MATCH(Qualifikation!H453,libgem,0))&lt;8000,INDEX(codegem,MATCH(Qualifikation!H453,libgem,0)),""),Qualifikation!H453),"")</f>
        <v/>
      </c>
      <c r="F443" s="26" t="str">
        <f>IF(A443&lt;&gt;"",IF(Qualifikation!I453=TRUE,INDEX(codegemhist,MATCH(Qualifikation!H453,libgem,0)),""),"")</f>
        <v/>
      </c>
      <c r="G443" s="26" t="str">
        <f>IF(A443&lt;&gt;"",IF(Qualifikation!I453=TRUE,IF(INDEX(codegem,MATCH(Qualifikation!H453,libgem,0))&gt;=8000,INDEX(codegem,MATCH(Qualifikation!H453,libgem,0)),""),Qualifikation!H453),"")</f>
        <v/>
      </c>
      <c r="H443" s="26" t="str">
        <f>IF(A443&lt;&gt;"",IF(Qualifikation!Y453=TRUE,INDEX(libcatidinst,MATCH(Qualifikation!P453,libinst,0)),""),"")</f>
        <v/>
      </c>
      <c r="I443" s="26" t="str">
        <f>IF(OR(A443="",ISBLANK(Qualifikation!P453)),"",IF(Qualifikation!Y453=TRUE,INDEX(codeinst,MATCH(Qualifikation!P453,libinst,0)),Qualifikation!P453))</f>
        <v/>
      </c>
      <c r="J443" s="26" t="str">
        <f>IF(OR(A443="",ISBLANK(Qualifikation!Q453)),"",IF(Qualifikation!Z453=TRUE,INDEX(codetform,MATCH(Qualifikation!Q453,libtform,0)),Qualifikation!Q453))</f>
        <v/>
      </c>
      <c r="K443" s="26" t="str">
        <f t="shared" si="6"/>
        <v/>
      </c>
      <c r="L443" s="112" t="str">
        <f>IF(OR(A443="",ISBLANK(Qualifikation!R453)),"",Qualifikation!R453)</f>
        <v/>
      </c>
      <c r="M443" s="56" t="str">
        <f>IF(OR(A443="",ISBLANK(Qualifikation!S453)),"",Qualifikation!S453)</f>
        <v/>
      </c>
      <c r="N443" s="56" t="str">
        <f>IF(OR(A443="",ISBLANK(Qualifikation!T453)),"",IF(Qualifikation!AC453=TRUE,INDEX(coderesult,MATCH(Qualifikation!T453,libresult,0)),Qualifikation!T453))</f>
        <v/>
      </c>
      <c r="O443" s="56" t="str">
        <f>IF(OR(A443="",ISBLANK(Qualifikation!U453),Qualifikation!U453="-"),"",IF(ISNA(MATCH(Qualifikation!U453,libtwolang,0)),Qualifikation!U453,IF(Qualifikation!AC453=TRUE,INDEX(codetwolang,MATCH(Qualifikation!U453,libtwolang,0)),Qualifikation!U453)))</f>
        <v/>
      </c>
      <c r="P443" s="56" t="str">
        <f>IF(OR(A443="",ISBLANK(Qualifikation!V453)),"",Qualifikation!V453)</f>
        <v/>
      </c>
    </row>
    <row r="444" spans="1:16" x14ac:dyDescent="0.2">
      <c r="A444" s="26" t="str">
        <f>IF(Qualifikation!$A454&lt;&gt;"",IF(Qualifikation!C454&lt;&gt;"",IF(Qualifikation!C454="LOC.ID",CONCATENATE("LOC.",Qualifikation!AG$12),Qualifikation!C454),""),"")</f>
        <v/>
      </c>
      <c r="B444" s="57" t="str">
        <f>IF(A444&lt;&gt;"",Qualifikation!J454,"")</f>
        <v/>
      </c>
      <c r="C444" s="26" t="str">
        <f>IF(A444&lt;&gt;"",IF(Qualifikation!E454=TRUE,INDEX(codesex,MATCH(Qualifikation!D454,libsex,0)),Qualifikation!D454),"")</f>
        <v/>
      </c>
      <c r="D444" s="112" t="str">
        <f>IF(OR(A444="",ISBLANK(Qualifikation!F454)),"",Qualifikation!F454)</f>
        <v/>
      </c>
      <c r="E444" s="26" t="str">
        <f>IF(A444&lt;&gt;"",IF(Qualifikation!I454=TRUE,IF(INDEX(codegem,MATCH(Qualifikation!H454,libgem,0))&lt;8000,INDEX(codegem,MATCH(Qualifikation!H454,libgem,0)),""),Qualifikation!H454),"")</f>
        <v/>
      </c>
      <c r="F444" s="26" t="str">
        <f>IF(A444&lt;&gt;"",IF(Qualifikation!I454=TRUE,INDEX(codegemhist,MATCH(Qualifikation!H454,libgem,0)),""),"")</f>
        <v/>
      </c>
      <c r="G444" s="26" t="str">
        <f>IF(A444&lt;&gt;"",IF(Qualifikation!I454=TRUE,IF(INDEX(codegem,MATCH(Qualifikation!H454,libgem,0))&gt;=8000,INDEX(codegem,MATCH(Qualifikation!H454,libgem,0)),""),Qualifikation!H454),"")</f>
        <v/>
      </c>
      <c r="H444" s="26" t="str">
        <f>IF(A444&lt;&gt;"",IF(Qualifikation!Y454=TRUE,INDEX(libcatidinst,MATCH(Qualifikation!P454,libinst,0)),""),"")</f>
        <v/>
      </c>
      <c r="I444" s="26" t="str">
        <f>IF(OR(A444="",ISBLANK(Qualifikation!P454)),"",IF(Qualifikation!Y454=TRUE,INDEX(codeinst,MATCH(Qualifikation!P454,libinst,0)),Qualifikation!P454))</f>
        <v/>
      </c>
      <c r="J444" s="26" t="str">
        <f>IF(OR(A444="",ISBLANK(Qualifikation!Q454)),"",IF(Qualifikation!Z454=TRUE,INDEX(codetform,MATCH(Qualifikation!Q454,libtform,0)),Qualifikation!Q454))</f>
        <v/>
      </c>
      <c r="K444" s="26" t="str">
        <f t="shared" si="6"/>
        <v/>
      </c>
      <c r="L444" s="112" t="str">
        <f>IF(OR(A444="",ISBLANK(Qualifikation!R454)),"",Qualifikation!R454)</f>
        <v/>
      </c>
      <c r="M444" s="56" t="str">
        <f>IF(OR(A444="",ISBLANK(Qualifikation!S454)),"",Qualifikation!S454)</f>
        <v/>
      </c>
      <c r="N444" s="56" t="str">
        <f>IF(OR(A444="",ISBLANK(Qualifikation!T454)),"",IF(Qualifikation!AC454=TRUE,INDEX(coderesult,MATCH(Qualifikation!T454,libresult,0)),Qualifikation!T454))</f>
        <v/>
      </c>
      <c r="O444" s="56" t="str">
        <f>IF(OR(A444="",ISBLANK(Qualifikation!U454),Qualifikation!U454="-"),"",IF(ISNA(MATCH(Qualifikation!U454,libtwolang,0)),Qualifikation!U454,IF(Qualifikation!AC454=TRUE,INDEX(codetwolang,MATCH(Qualifikation!U454,libtwolang,0)),Qualifikation!U454)))</f>
        <v/>
      </c>
      <c r="P444" s="56" t="str">
        <f>IF(OR(A444="",ISBLANK(Qualifikation!V454)),"",Qualifikation!V454)</f>
        <v/>
      </c>
    </row>
    <row r="445" spans="1:16" x14ac:dyDescent="0.2">
      <c r="A445" s="26" t="str">
        <f>IF(Qualifikation!$A455&lt;&gt;"",IF(Qualifikation!C455&lt;&gt;"",IF(Qualifikation!C455="LOC.ID",CONCATENATE("LOC.",Qualifikation!AG$12),Qualifikation!C455),""),"")</f>
        <v/>
      </c>
      <c r="B445" s="57" t="str">
        <f>IF(A445&lt;&gt;"",Qualifikation!J455,"")</f>
        <v/>
      </c>
      <c r="C445" s="26" t="str">
        <f>IF(A445&lt;&gt;"",IF(Qualifikation!E455=TRUE,INDEX(codesex,MATCH(Qualifikation!D455,libsex,0)),Qualifikation!D455),"")</f>
        <v/>
      </c>
      <c r="D445" s="112" t="str">
        <f>IF(OR(A445="",ISBLANK(Qualifikation!F455)),"",Qualifikation!F455)</f>
        <v/>
      </c>
      <c r="E445" s="26" t="str">
        <f>IF(A445&lt;&gt;"",IF(Qualifikation!I455=TRUE,IF(INDEX(codegem,MATCH(Qualifikation!H455,libgem,0))&lt;8000,INDEX(codegem,MATCH(Qualifikation!H455,libgem,0)),""),Qualifikation!H455),"")</f>
        <v/>
      </c>
      <c r="F445" s="26" t="str">
        <f>IF(A445&lt;&gt;"",IF(Qualifikation!I455=TRUE,INDEX(codegemhist,MATCH(Qualifikation!H455,libgem,0)),""),"")</f>
        <v/>
      </c>
      <c r="G445" s="26" t="str">
        <f>IF(A445&lt;&gt;"",IF(Qualifikation!I455=TRUE,IF(INDEX(codegem,MATCH(Qualifikation!H455,libgem,0))&gt;=8000,INDEX(codegem,MATCH(Qualifikation!H455,libgem,0)),""),Qualifikation!H455),"")</f>
        <v/>
      </c>
      <c r="H445" s="26" t="str">
        <f>IF(A445&lt;&gt;"",IF(Qualifikation!Y455=TRUE,INDEX(libcatidinst,MATCH(Qualifikation!P455,libinst,0)),""),"")</f>
        <v/>
      </c>
      <c r="I445" s="26" t="str">
        <f>IF(OR(A445="",ISBLANK(Qualifikation!P455)),"",IF(Qualifikation!Y455=TRUE,INDEX(codeinst,MATCH(Qualifikation!P455,libinst,0)),Qualifikation!P455))</f>
        <v/>
      </c>
      <c r="J445" s="26" t="str">
        <f>IF(OR(A445="",ISBLANK(Qualifikation!Q455)),"",IF(Qualifikation!Z455=TRUE,INDEX(codetform,MATCH(Qualifikation!Q455,libtform,0)),Qualifikation!Q455))</f>
        <v/>
      </c>
      <c r="K445" s="26" t="str">
        <f t="shared" si="6"/>
        <v/>
      </c>
      <c r="L445" s="112" t="str">
        <f>IF(OR(A445="",ISBLANK(Qualifikation!R455)),"",Qualifikation!R455)</f>
        <v/>
      </c>
      <c r="M445" s="56" t="str">
        <f>IF(OR(A445="",ISBLANK(Qualifikation!S455)),"",Qualifikation!S455)</f>
        <v/>
      </c>
      <c r="N445" s="56" t="str">
        <f>IF(OR(A445="",ISBLANK(Qualifikation!T455)),"",IF(Qualifikation!AC455=TRUE,INDEX(coderesult,MATCH(Qualifikation!T455,libresult,0)),Qualifikation!T455))</f>
        <v/>
      </c>
      <c r="O445" s="56" t="str">
        <f>IF(OR(A445="",ISBLANK(Qualifikation!U455),Qualifikation!U455="-"),"",IF(ISNA(MATCH(Qualifikation!U455,libtwolang,0)),Qualifikation!U455,IF(Qualifikation!AC455=TRUE,INDEX(codetwolang,MATCH(Qualifikation!U455,libtwolang,0)),Qualifikation!U455)))</f>
        <v/>
      </c>
      <c r="P445" s="56" t="str">
        <f>IF(OR(A445="",ISBLANK(Qualifikation!V455)),"",Qualifikation!V455)</f>
        <v/>
      </c>
    </row>
    <row r="446" spans="1:16" x14ac:dyDescent="0.2">
      <c r="A446" s="26" t="str">
        <f>IF(Qualifikation!$A456&lt;&gt;"",IF(Qualifikation!C456&lt;&gt;"",IF(Qualifikation!C456="LOC.ID",CONCATENATE("LOC.",Qualifikation!AG$12),Qualifikation!C456),""),"")</f>
        <v/>
      </c>
      <c r="B446" s="57" t="str">
        <f>IF(A446&lt;&gt;"",Qualifikation!J456,"")</f>
        <v/>
      </c>
      <c r="C446" s="26" t="str">
        <f>IF(A446&lt;&gt;"",IF(Qualifikation!E456=TRUE,INDEX(codesex,MATCH(Qualifikation!D456,libsex,0)),Qualifikation!D456),"")</f>
        <v/>
      </c>
      <c r="D446" s="112" t="str">
        <f>IF(OR(A446="",ISBLANK(Qualifikation!F456)),"",Qualifikation!F456)</f>
        <v/>
      </c>
      <c r="E446" s="26" t="str">
        <f>IF(A446&lt;&gt;"",IF(Qualifikation!I456=TRUE,IF(INDEX(codegem,MATCH(Qualifikation!H456,libgem,0))&lt;8000,INDEX(codegem,MATCH(Qualifikation!H456,libgem,0)),""),Qualifikation!H456),"")</f>
        <v/>
      </c>
      <c r="F446" s="26" t="str">
        <f>IF(A446&lt;&gt;"",IF(Qualifikation!I456=TRUE,INDEX(codegemhist,MATCH(Qualifikation!H456,libgem,0)),""),"")</f>
        <v/>
      </c>
      <c r="G446" s="26" t="str">
        <f>IF(A446&lt;&gt;"",IF(Qualifikation!I456=TRUE,IF(INDEX(codegem,MATCH(Qualifikation!H456,libgem,0))&gt;=8000,INDEX(codegem,MATCH(Qualifikation!H456,libgem,0)),""),Qualifikation!H456),"")</f>
        <v/>
      </c>
      <c r="H446" s="26" t="str">
        <f>IF(A446&lt;&gt;"",IF(Qualifikation!Y456=TRUE,INDEX(libcatidinst,MATCH(Qualifikation!P456,libinst,0)),""),"")</f>
        <v/>
      </c>
      <c r="I446" s="26" t="str">
        <f>IF(OR(A446="",ISBLANK(Qualifikation!P456)),"",IF(Qualifikation!Y456=TRUE,INDEX(codeinst,MATCH(Qualifikation!P456,libinst,0)),Qualifikation!P456))</f>
        <v/>
      </c>
      <c r="J446" s="26" t="str">
        <f>IF(OR(A446="",ISBLANK(Qualifikation!Q456)),"",IF(Qualifikation!Z456=TRUE,INDEX(codetform,MATCH(Qualifikation!Q456,libtform,0)),Qualifikation!Q456))</f>
        <v/>
      </c>
      <c r="K446" s="26" t="str">
        <f t="shared" si="6"/>
        <v/>
      </c>
      <c r="L446" s="112" t="str">
        <f>IF(OR(A446="",ISBLANK(Qualifikation!R456)),"",Qualifikation!R456)</f>
        <v/>
      </c>
      <c r="M446" s="56" t="str">
        <f>IF(OR(A446="",ISBLANK(Qualifikation!S456)),"",Qualifikation!S456)</f>
        <v/>
      </c>
      <c r="N446" s="56" t="str">
        <f>IF(OR(A446="",ISBLANK(Qualifikation!T456)),"",IF(Qualifikation!AC456=TRUE,INDEX(coderesult,MATCH(Qualifikation!T456,libresult,0)),Qualifikation!T456))</f>
        <v/>
      </c>
      <c r="O446" s="56" t="str">
        <f>IF(OR(A446="",ISBLANK(Qualifikation!U456),Qualifikation!U456="-"),"",IF(ISNA(MATCH(Qualifikation!U456,libtwolang,0)),Qualifikation!U456,IF(Qualifikation!AC456=TRUE,INDEX(codetwolang,MATCH(Qualifikation!U456,libtwolang,0)),Qualifikation!U456)))</f>
        <v/>
      </c>
      <c r="P446" s="56" t="str">
        <f>IF(OR(A446="",ISBLANK(Qualifikation!V456)),"",Qualifikation!V456)</f>
        <v/>
      </c>
    </row>
    <row r="447" spans="1:16" x14ac:dyDescent="0.2">
      <c r="A447" s="26" t="str">
        <f>IF(Qualifikation!$A457&lt;&gt;"",IF(Qualifikation!C457&lt;&gt;"",IF(Qualifikation!C457="LOC.ID",CONCATENATE("LOC.",Qualifikation!AG$12),Qualifikation!C457),""),"")</f>
        <v/>
      </c>
      <c r="B447" s="57" t="str">
        <f>IF(A447&lt;&gt;"",Qualifikation!J457,"")</f>
        <v/>
      </c>
      <c r="C447" s="26" t="str">
        <f>IF(A447&lt;&gt;"",IF(Qualifikation!E457=TRUE,INDEX(codesex,MATCH(Qualifikation!D457,libsex,0)),Qualifikation!D457),"")</f>
        <v/>
      </c>
      <c r="D447" s="112" t="str">
        <f>IF(OR(A447="",ISBLANK(Qualifikation!F457)),"",Qualifikation!F457)</f>
        <v/>
      </c>
      <c r="E447" s="26" t="str">
        <f>IF(A447&lt;&gt;"",IF(Qualifikation!I457=TRUE,IF(INDEX(codegem,MATCH(Qualifikation!H457,libgem,0))&lt;8000,INDEX(codegem,MATCH(Qualifikation!H457,libgem,0)),""),Qualifikation!H457),"")</f>
        <v/>
      </c>
      <c r="F447" s="26" t="str">
        <f>IF(A447&lt;&gt;"",IF(Qualifikation!I457=TRUE,INDEX(codegemhist,MATCH(Qualifikation!H457,libgem,0)),""),"")</f>
        <v/>
      </c>
      <c r="G447" s="26" t="str">
        <f>IF(A447&lt;&gt;"",IF(Qualifikation!I457=TRUE,IF(INDEX(codegem,MATCH(Qualifikation!H457,libgem,0))&gt;=8000,INDEX(codegem,MATCH(Qualifikation!H457,libgem,0)),""),Qualifikation!H457),"")</f>
        <v/>
      </c>
      <c r="H447" s="26" t="str">
        <f>IF(A447&lt;&gt;"",IF(Qualifikation!Y457=TRUE,INDEX(libcatidinst,MATCH(Qualifikation!P457,libinst,0)),""),"")</f>
        <v/>
      </c>
      <c r="I447" s="26" t="str">
        <f>IF(OR(A447="",ISBLANK(Qualifikation!P457)),"",IF(Qualifikation!Y457=TRUE,INDEX(codeinst,MATCH(Qualifikation!P457,libinst,0)),Qualifikation!P457))</f>
        <v/>
      </c>
      <c r="J447" s="26" t="str">
        <f>IF(OR(A447="",ISBLANK(Qualifikation!Q457)),"",IF(Qualifikation!Z457=TRUE,INDEX(codetform,MATCH(Qualifikation!Q457,libtform,0)),Qualifikation!Q457))</f>
        <v/>
      </c>
      <c r="K447" s="26" t="str">
        <f t="shared" si="6"/>
        <v/>
      </c>
      <c r="L447" s="112" t="str">
        <f>IF(OR(A447="",ISBLANK(Qualifikation!R457)),"",Qualifikation!R457)</f>
        <v/>
      </c>
      <c r="M447" s="56" t="str">
        <f>IF(OR(A447="",ISBLANK(Qualifikation!S457)),"",Qualifikation!S457)</f>
        <v/>
      </c>
      <c r="N447" s="56" t="str">
        <f>IF(OR(A447="",ISBLANK(Qualifikation!T457)),"",IF(Qualifikation!AC457=TRUE,INDEX(coderesult,MATCH(Qualifikation!T457,libresult,0)),Qualifikation!T457))</f>
        <v/>
      </c>
      <c r="O447" s="56" t="str">
        <f>IF(OR(A447="",ISBLANK(Qualifikation!U457),Qualifikation!U457="-"),"",IF(ISNA(MATCH(Qualifikation!U457,libtwolang,0)),Qualifikation!U457,IF(Qualifikation!AC457=TRUE,INDEX(codetwolang,MATCH(Qualifikation!U457,libtwolang,0)),Qualifikation!U457)))</f>
        <v/>
      </c>
      <c r="P447" s="56" t="str">
        <f>IF(OR(A447="",ISBLANK(Qualifikation!V457)),"",Qualifikation!V457)</f>
        <v/>
      </c>
    </row>
    <row r="448" spans="1:16" x14ac:dyDescent="0.2">
      <c r="A448" s="26" t="str">
        <f>IF(Qualifikation!$A458&lt;&gt;"",IF(Qualifikation!C458&lt;&gt;"",IF(Qualifikation!C458="LOC.ID",CONCATENATE("LOC.",Qualifikation!AG$12),Qualifikation!C458),""),"")</f>
        <v/>
      </c>
      <c r="B448" s="57" t="str">
        <f>IF(A448&lt;&gt;"",Qualifikation!J458,"")</f>
        <v/>
      </c>
      <c r="C448" s="26" t="str">
        <f>IF(A448&lt;&gt;"",IF(Qualifikation!E458=TRUE,INDEX(codesex,MATCH(Qualifikation!D458,libsex,0)),Qualifikation!D458),"")</f>
        <v/>
      </c>
      <c r="D448" s="112" t="str">
        <f>IF(OR(A448="",ISBLANK(Qualifikation!F458)),"",Qualifikation!F458)</f>
        <v/>
      </c>
      <c r="E448" s="26" t="str">
        <f>IF(A448&lt;&gt;"",IF(Qualifikation!I458=TRUE,IF(INDEX(codegem,MATCH(Qualifikation!H458,libgem,0))&lt;8000,INDEX(codegem,MATCH(Qualifikation!H458,libgem,0)),""),Qualifikation!H458),"")</f>
        <v/>
      </c>
      <c r="F448" s="26" t="str">
        <f>IF(A448&lt;&gt;"",IF(Qualifikation!I458=TRUE,INDEX(codegemhist,MATCH(Qualifikation!H458,libgem,0)),""),"")</f>
        <v/>
      </c>
      <c r="G448" s="26" t="str">
        <f>IF(A448&lt;&gt;"",IF(Qualifikation!I458=TRUE,IF(INDEX(codegem,MATCH(Qualifikation!H458,libgem,0))&gt;=8000,INDEX(codegem,MATCH(Qualifikation!H458,libgem,0)),""),Qualifikation!H458),"")</f>
        <v/>
      </c>
      <c r="H448" s="26" t="str">
        <f>IF(A448&lt;&gt;"",IF(Qualifikation!Y458=TRUE,INDEX(libcatidinst,MATCH(Qualifikation!P458,libinst,0)),""),"")</f>
        <v/>
      </c>
      <c r="I448" s="26" t="str">
        <f>IF(OR(A448="",ISBLANK(Qualifikation!P458)),"",IF(Qualifikation!Y458=TRUE,INDEX(codeinst,MATCH(Qualifikation!P458,libinst,0)),Qualifikation!P458))</f>
        <v/>
      </c>
      <c r="J448" s="26" t="str">
        <f>IF(OR(A448="",ISBLANK(Qualifikation!Q458)),"",IF(Qualifikation!Z458=TRUE,INDEX(codetform,MATCH(Qualifikation!Q458,libtform,0)),Qualifikation!Q458))</f>
        <v/>
      </c>
      <c r="K448" s="26" t="str">
        <f t="shared" si="6"/>
        <v/>
      </c>
      <c r="L448" s="112" t="str">
        <f>IF(OR(A448="",ISBLANK(Qualifikation!R458)),"",Qualifikation!R458)</f>
        <v/>
      </c>
      <c r="M448" s="56" t="str">
        <f>IF(OR(A448="",ISBLANK(Qualifikation!S458)),"",Qualifikation!S458)</f>
        <v/>
      </c>
      <c r="N448" s="56" t="str">
        <f>IF(OR(A448="",ISBLANK(Qualifikation!T458)),"",IF(Qualifikation!AC458=TRUE,INDEX(coderesult,MATCH(Qualifikation!T458,libresult,0)),Qualifikation!T458))</f>
        <v/>
      </c>
      <c r="O448" s="56" t="str">
        <f>IF(OR(A448="",ISBLANK(Qualifikation!U458),Qualifikation!U458="-"),"",IF(ISNA(MATCH(Qualifikation!U458,libtwolang,0)),Qualifikation!U458,IF(Qualifikation!AC458=TRUE,INDEX(codetwolang,MATCH(Qualifikation!U458,libtwolang,0)),Qualifikation!U458)))</f>
        <v/>
      </c>
      <c r="P448" s="56" t="str">
        <f>IF(OR(A448="",ISBLANK(Qualifikation!V458)),"",Qualifikation!V458)</f>
        <v/>
      </c>
    </row>
    <row r="449" spans="1:16" x14ac:dyDescent="0.2">
      <c r="A449" s="26" t="str">
        <f>IF(Qualifikation!$A459&lt;&gt;"",IF(Qualifikation!C459&lt;&gt;"",IF(Qualifikation!C459="LOC.ID",CONCATENATE("LOC.",Qualifikation!AG$12),Qualifikation!C459),""),"")</f>
        <v/>
      </c>
      <c r="B449" s="57" t="str">
        <f>IF(A449&lt;&gt;"",Qualifikation!J459,"")</f>
        <v/>
      </c>
      <c r="C449" s="26" t="str">
        <f>IF(A449&lt;&gt;"",IF(Qualifikation!E459=TRUE,INDEX(codesex,MATCH(Qualifikation!D459,libsex,0)),Qualifikation!D459),"")</f>
        <v/>
      </c>
      <c r="D449" s="112" t="str">
        <f>IF(OR(A449="",ISBLANK(Qualifikation!F459)),"",Qualifikation!F459)</f>
        <v/>
      </c>
      <c r="E449" s="26" t="str">
        <f>IF(A449&lt;&gt;"",IF(Qualifikation!I459=TRUE,IF(INDEX(codegem,MATCH(Qualifikation!H459,libgem,0))&lt;8000,INDEX(codegem,MATCH(Qualifikation!H459,libgem,0)),""),Qualifikation!H459),"")</f>
        <v/>
      </c>
      <c r="F449" s="26" t="str">
        <f>IF(A449&lt;&gt;"",IF(Qualifikation!I459=TRUE,INDEX(codegemhist,MATCH(Qualifikation!H459,libgem,0)),""),"")</f>
        <v/>
      </c>
      <c r="G449" s="26" t="str">
        <f>IF(A449&lt;&gt;"",IF(Qualifikation!I459=TRUE,IF(INDEX(codegem,MATCH(Qualifikation!H459,libgem,0))&gt;=8000,INDEX(codegem,MATCH(Qualifikation!H459,libgem,0)),""),Qualifikation!H459),"")</f>
        <v/>
      </c>
      <c r="H449" s="26" t="str">
        <f>IF(A449&lt;&gt;"",IF(Qualifikation!Y459=TRUE,INDEX(libcatidinst,MATCH(Qualifikation!P459,libinst,0)),""),"")</f>
        <v/>
      </c>
      <c r="I449" s="26" t="str">
        <f>IF(OR(A449="",ISBLANK(Qualifikation!P459)),"",IF(Qualifikation!Y459=TRUE,INDEX(codeinst,MATCH(Qualifikation!P459,libinst,0)),Qualifikation!P459))</f>
        <v/>
      </c>
      <c r="J449" s="26" t="str">
        <f>IF(OR(A449="",ISBLANK(Qualifikation!Q459)),"",IF(Qualifikation!Z459=TRUE,INDEX(codetform,MATCH(Qualifikation!Q459,libtform,0)),Qualifikation!Q459))</f>
        <v/>
      </c>
      <c r="K449" s="26" t="str">
        <f t="shared" si="6"/>
        <v/>
      </c>
      <c r="L449" s="112" t="str">
        <f>IF(OR(A449="",ISBLANK(Qualifikation!R459)),"",Qualifikation!R459)</f>
        <v/>
      </c>
      <c r="M449" s="56" t="str">
        <f>IF(OR(A449="",ISBLANK(Qualifikation!S459)),"",Qualifikation!S459)</f>
        <v/>
      </c>
      <c r="N449" s="56" t="str">
        <f>IF(OR(A449="",ISBLANK(Qualifikation!T459)),"",IF(Qualifikation!AC459=TRUE,INDEX(coderesult,MATCH(Qualifikation!T459,libresult,0)),Qualifikation!T459))</f>
        <v/>
      </c>
      <c r="O449" s="56" t="str">
        <f>IF(OR(A449="",ISBLANK(Qualifikation!U459),Qualifikation!U459="-"),"",IF(ISNA(MATCH(Qualifikation!U459,libtwolang,0)),Qualifikation!U459,IF(Qualifikation!AC459=TRUE,INDEX(codetwolang,MATCH(Qualifikation!U459,libtwolang,0)),Qualifikation!U459)))</f>
        <v/>
      </c>
      <c r="P449" s="56" t="str">
        <f>IF(OR(A449="",ISBLANK(Qualifikation!V459)),"",Qualifikation!V459)</f>
        <v/>
      </c>
    </row>
    <row r="450" spans="1:16" x14ac:dyDescent="0.2">
      <c r="A450" s="26" t="str">
        <f>IF(Qualifikation!$A460&lt;&gt;"",IF(Qualifikation!C460&lt;&gt;"",IF(Qualifikation!C460="LOC.ID",CONCATENATE("LOC.",Qualifikation!AG$12),Qualifikation!C460),""),"")</f>
        <v/>
      </c>
      <c r="B450" s="57" t="str">
        <f>IF(A450&lt;&gt;"",Qualifikation!J460,"")</f>
        <v/>
      </c>
      <c r="C450" s="26" t="str">
        <f>IF(A450&lt;&gt;"",IF(Qualifikation!E460=TRUE,INDEX(codesex,MATCH(Qualifikation!D460,libsex,0)),Qualifikation!D460),"")</f>
        <v/>
      </c>
      <c r="D450" s="112" t="str">
        <f>IF(OR(A450="",ISBLANK(Qualifikation!F460)),"",Qualifikation!F460)</f>
        <v/>
      </c>
      <c r="E450" s="26" t="str">
        <f>IF(A450&lt;&gt;"",IF(Qualifikation!I460=TRUE,IF(INDEX(codegem,MATCH(Qualifikation!H460,libgem,0))&lt;8000,INDEX(codegem,MATCH(Qualifikation!H460,libgem,0)),""),Qualifikation!H460),"")</f>
        <v/>
      </c>
      <c r="F450" s="26" t="str">
        <f>IF(A450&lt;&gt;"",IF(Qualifikation!I460=TRUE,INDEX(codegemhist,MATCH(Qualifikation!H460,libgem,0)),""),"")</f>
        <v/>
      </c>
      <c r="G450" s="26" t="str">
        <f>IF(A450&lt;&gt;"",IF(Qualifikation!I460=TRUE,IF(INDEX(codegem,MATCH(Qualifikation!H460,libgem,0))&gt;=8000,INDEX(codegem,MATCH(Qualifikation!H460,libgem,0)),""),Qualifikation!H460),"")</f>
        <v/>
      </c>
      <c r="H450" s="26" t="str">
        <f>IF(A450&lt;&gt;"",IF(Qualifikation!Y460=TRUE,INDEX(libcatidinst,MATCH(Qualifikation!P460,libinst,0)),""),"")</f>
        <v/>
      </c>
      <c r="I450" s="26" t="str">
        <f>IF(OR(A450="",ISBLANK(Qualifikation!P460)),"",IF(Qualifikation!Y460=TRUE,INDEX(codeinst,MATCH(Qualifikation!P460,libinst,0)),Qualifikation!P460))</f>
        <v/>
      </c>
      <c r="J450" s="26" t="str">
        <f>IF(OR(A450="",ISBLANK(Qualifikation!Q460)),"",IF(Qualifikation!Z460=TRUE,INDEX(codetform,MATCH(Qualifikation!Q460,libtform,0)),Qualifikation!Q460))</f>
        <v/>
      </c>
      <c r="K450" s="26" t="str">
        <f t="shared" si="6"/>
        <v/>
      </c>
      <c r="L450" s="112" t="str">
        <f>IF(OR(A450="",ISBLANK(Qualifikation!R460)),"",Qualifikation!R460)</f>
        <v/>
      </c>
      <c r="M450" s="56" t="str">
        <f>IF(OR(A450="",ISBLANK(Qualifikation!S460)),"",Qualifikation!S460)</f>
        <v/>
      </c>
      <c r="N450" s="56" t="str">
        <f>IF(OR(A450="",ISBLANK(Qualifikation!T460)),"",IF(Qualifikation!AC460=TRUE,INDEX(coderesult,MATCH(Qualifikation!T460,libresult,0)),Qualifikation!T460))</f>
        <v/>
      </c>
      <c r="O450" s="56" t="str">
        <f>IF(OR(A450="",ISBLANK(Qualifikation!U460),Qualifikation!U460="-"),"",IF(ISNA(MATCH(Qualifikation!U460,libtwolang,0)),Qualifikation!U460,IF(Qualifikation!AC460=TRUE,INDEX(codetwolang,MATCH(Qualifikation!U460,libtwolang,0)),Qualifikation!U460)))</f>
        <v/>
      </c>
      <c r="P450" s="56" t="str">
        <f>IF(OR(A450="",ISBLANK(Qualifikation!V460)),"",Qualifikation!V460)</f>
        <v/>
      </c>
    </row>
    <row r="451" spans="1:16" x14ac:dyDescent="0.2">
      <c r="A451" s="26" t="str">
        <f>IF(Qualifikation!$A461&lt;&gt;"",IF(Qualifikation!C461&lt;&gt;"",IF(Qualifikation!C461="LOC.ID",CONCATENATE("LOC.",Qualifikation!AG$12),Qualifikation!C461),""),"")</f>
        <v/>
      </c>
      <c r="B451" s="57" t="str">
        <f>IF(A451&lt;&gt;"",Qualifikation!J461,"")</f>
        <v/>
      </c>
      <c r="C451" s="26" t="str">
        <f>IF(A451&lt;&gt;"",IF(Qualifikation!E461=TRUE,INDEX(codesex,MATCH(Qualifikation!D461,libsex,0)),Qualifikation!D461),"")</f>
        <v/>
      </c>
      <c r="D451" s="112" t="str">
        <f>IF(OR(A451="",ISBLANK(Qualifikation!F461)),"",Qualifikation!F461)</f>
        <v/>
      </c>
      <c r="E451" s="26" t="str">
        <f>IF(A451&lt;&gt;"",IF(Qualifikation!I461=TRUE,IF(INDEX(codegem,MATCH(Qualifikation!H461,libgem,0))&lt;8000,INDEX(codegem,MATCH(Qualifikation!H461,libgem,0)),""),Qualifikation!H461),"")</f>
        <v/>
      </c>
      <c r="F451" s="26" t="str">
        <f>IF(A451&lt;&gt;"",IF(Qualifikation!I461=TRUE,INDEX(codegemhist,MATCH(Qualifikation!H461,libgem,0)),""),"")</f>
        <v/>
      </c>
      <c r="G451" s="26" t="str">
        <f>IF(A451&lt;&gt;"",IF(Qualifikation!I461=TRUE,IF(INDEX(codegem,MATCH(Qualifikation!H461,libgem,0))&gt;=8000,INDEX(codegem,MATCH(Qualifikation!H461,libgem,0)),""),Qualifikation!H461),"")</f>
        <v/>
      </c>
      <c r="H451" s="26" t="str">
        <f>IF(A451&lt;&gt;"",IF(Qualifikation!Y461=TRUE,INDEX(libcatidinst,MATCH(Qualifikation!P461,libinst,0)),""),"")</f>
        <v/>
      </c>
      <c r="I451" s="26" t="str">
        <f>IF(OR(A451="",ISBLANK(Qualifikation!P461)),"",IF(Qualifikation!Y461=TRUE,INDEX(codeinst,MATCH(Qualifikation!P461,libinst,0)),Qualifikation!P461))</f>
        <v/>
      </c>
      <c r="J451" s="26" t="str">
        <f>IF(OR(A451="",ISBLANK(Qualifikation!Q461)),"",IF(Qualifikation!Z461=TRUE,INDEX(codetform,MATCH(Qualifikation!Q461,libtform,0)),Qualifikation!Q461))</f>
        <v/>
      </c>
      <c r="K451" s="26" t="str">
        <f t="shared" ref="K451:K514" si="7">IF(A451="","",2)</f>
        <v/>
      </c>
      <c r="L451" s="112" t="str">
        <f>IF(OR(A451="",ISBLANK(Qualifikation!R461)),"",Qualifikation!R461)</f>
        <v/>
      </c>
      <c r="M451" s="56" t="str">
        <f>IF(OR(A451="",ISBLANK(Qualifikation!S461)),"",Qualifikation!S461)</f>
        <v/>
      </c>
      <c r="N451" s="56" t="str">
        <f>IF(OR(A451="",ISBLANK(Qualifikation!T461)),"",IF(Qualifikation!AC461=TRUE,INDEX(coderesult,MATCH(Qualifikation!T461,libresult,0)),Qualifikation!T461))</f>
        <v/>
      </c>
      <c r="O451" s="56" t="str">
        <f>IF(OR(A451="",ISBLANK(Qualifikation!U461),Qualifikation!U461="-"),"",IF(ISNA(MATCH(Qualifikation!U461,libtwolang,0)),Qualifikation!U461,IF(Qualifikation!AC461=TRUE,INDEX(codetwolang,MATCH(Qualifikation!U461,libtwolang,0)),Qualifikation!U461)))</f>
        <v/>
      </c>
      <c r="P451" s="56" t="str">
        <f>IF(OR(A451="",ISBLANK(Qualifikation!V461)),"",Qualifikation!V461)</f>
        <v/>
      </c>
    </row>
    <row r="452" spans="1:16" x14ac:dyDescent="0.2">
      <c r="A452" s="26" t="str">
        <f>IF(Qualifikation!$A462&lt;&gt;"",IF(Qualifikation!C462&lt;&gt;"",IF(Qualifikation!C462="LOC.ID",CONCATENATE("LOC.",Qualifikation!AG$12),Qualifikation!C462),""),"")</f>
        <v/>
      </c>
      <c r="B452" s="57" t="str">
        <f>IF(A452&lt;&gt;"",Qualifikation!J462,"")</f>
        <v/>
      </c>
      <c r="C452" s="26" t="str">
        <f>IF(A452&lt;&gt;"",IF(Qualifikation!E462=TRUE,INDEX(codesex,MATCH(Qualifikation!D462,libsex,0)),Qualifikation!D462),"")</f>
        <v/>
      </c>
      <c r="D452" s="112" t="str">
        <f>IF(OR(A452="",ISBLANK(Qualifikation!F462)),"",Qualifikation!F462)</f>
        <v/>
      </c>
      <c r="E452" s="26" t="str">
        <f>IF(A452&lt;&gt;"",IF(Qualifikation!I462=TRUE,IF(INDEX(codegem,MATCH(Qualifikation!H462,libgem,0))&lt;8000,INDEX(codegem,MATCH(Qualifikation!H462,libgem,0)),""),Qualifikation!H462),"")</f>
        <v/>
      </c>
      <c r="F452" s="26" t="str">
        <f>IF(A452&lt;&gt;"",IF(Qualifikation!I462=TRUE,INDEX(codegemhist,MATCH(Qualifikation!H462,libgem,0)),""),"")</f>
        <v/>
      </c>
      <c r="G452" s="26" t="str">
        <f>IF(A452&lt;&gt;"",IF(Qualifikation!I462=TRUE,IF(INDEX(codegem,MATCH(Qualifikation!H462,libgem,0))&gt;=8000,INDEX(codegem,MATCH(Qualifikation!H462,libgem,0)),""),Qualifikation!H462),"")</f>
        <v/>
      </c>
      <c r="H452" s="26" t="str">
        <f>IF(A452&lt;&gt;"",IF(Qualifikation!Y462=TRUE,INDEX(libcatidinst,MATCH(Qualifikation!P462,libinst,0)),""),"")</f>
        <v/>
      </c>
      <c r="I452" s="26" t="str">
        <f>IF(OR(A452="",ISBLANK(Qualifikation!P462)),"",IF(Qualifikation!Y462=TRUE,INDEX(codeinst,MATCH(Qualifikation!P462,libinst,0)),Qualifikation!P462))</f>
        <v/>
      </c>
      <c r="J452" s="26" t="str">
        <f>IF(OR(A452="",ISBLANK(Qualifikation!Q462)),"",IF(Qualifikation!Z462=TRUE,INDEX(codetform,MATCH(Qualifikation!Q462,libtform,0)),Qualifikation!Q462))</f>
        <v/>
      </c>
      <c r="K452" s="26" t="str">
        <f t="shared" si="7"/>
        <v/>
      </c>
      <c r="L452" s="112" t="str">
        <f>IF(OR(A452="",ISBLANK(Qualifikation!R462)),"",Qualifikation!R462)</f>
        <v/>
      </c>
      <c r="M452" s="56" t="str">
        <f>IF(OR(A452="",ISBLANK(Qualifikation!S462)),"",Qualifikation!S462)</f>
        <v/>
      </c>
      <c r="N452" s="56" t="str">
        <f>IF(OR(A452="",ISBLANK(Qualifikation!T462)),"",IF(Qualifikation!AC462=TRUE,INDEX(coderesult,MATCH(Qualifikation!T462,libresult,0)),Qualifikation!T462))</f>
        <v/>
      </c>
      <c r="O452" s="56" t="str">
        <f>IF(OR(A452="",ISBLANK(Qualifikation!U462),Qualifikation!U462="-"),"",IF(ISNA(MATCH(Qualifikation!U462,libtwolang,0)),Qualifikation!U462,IF(Qualifikation!AC462=TRUE,INDEX(codetwolang,MATCH(Qualifikation!U462,libtwolang,0)),Qualifikation!U462)))</f>
        <v/>
      </c>
      <c r="P452" s="56" t="str">
        <f>IF(OR(A452="",ISBLANK(Qualifikation!V462)),"",Qualifikation!V462)</f>
        <v/>
      </c>
    </row>
    <row r="453" spans="1:16" x14ac:dyDescent="0.2">
      <c r="A453" s="26" t="str">
        <f>IF(Qualifikation!$A463&lt;&gt;"",IF(Qualifikation!C463&lt;&gt;"",IF(Qualifikation!C463="LOC.ID",CONCATENATE("LOC.",Qualifikation!AG$12),Qualifikation!C463),""),"")</f>
        <v/>
      </c>
      <c r="B453" s="57" t="str">
        <f>IF(A453&lt;&gt;"",Qualifikation!J463,"")</f>
        <v/>
      </c>
      <c r="C453" s="26" t="str">
        <f>IF(A453&lt;&gt;"",IF(Qualifikation!E463=TRUE,INDEX(codesex,MATCH(Qualifikation!D463,libsex,0)),Qualifikation!D463),"")</f>
        <v/>
      </c>
      <c r="D453" s="112" t="str">
        <f>IF(OR(A453="",ISBLANK(Qualifikation!F463)),"",Qualifikation!F463)</f>
        <v/>
      </c>
      <c r="E453" s="26" t="str">
        <f>IF(A453&lt;&gt;"",IF(Qualifikation!I463=TRUE,IF(INDEX(codegem,MATCH(Qualifikation!H463,libgem,0))&lt;8000,INDEX(codegem,MATCH(Qualifikation!H463,libgem,0)),""),Qualifikation!H463),"")</f>
        <v/>
      </c>
      <c r="F453" s="26" t="str">
        <f>IF(A453&lt;&gt;"",IF(Qualifikation!I463=TRUE,INDEX(codegemhist,MATCH(Qualifikation!H463,libgem,0)),""),"")</f>
        <v/>
      </c>
      <c r="G453" s="26" t="str">
        <f>IF(A453&lt;&gt;"",IF(Qualifikation!I463=TRUE,IF(INDEX(codegem,MATCH(Qualifikation!H463,libgem,0))&gt;=8000,INDEX(codegem,MATCH(Qualifikation!H463,libgem,0)),""),Qualifikation!H463),"")</f>
        <v/>
      </c>
      <c r="H453" s="26" t="str">
        <f>IF(A453&lt;&gt;"",IF(Qualifikation!Y463=TRUE,INDEX(libcatidinst,MATCH(Qualifikation!P463,libinst,0)),""),"")</f>
        <v/>
      </c>
      <c r="I453" s="26" t="str">
        <f>IF(OR(A453="",ISBLANK(Qualifikation!P463)),"",IF(Qualifikation!Y463=TRUE,INDEX(codeinst,MATCH(Qualifikation!P463,libinst,0)),Qualifikation!P463))</f>
        <v/>
      </c>
      <c r="J453" s="26" t="str">
        <f>IF(OR(A453="",ISBLANK(Qualifikation!Q463)),"",IF(Qualifikation!Z463=TRUE,INDEX(codetform,MATCH(Qualifikation!Q463,libtform,0)),Qualifikation!Q463))</f>
        <v/>
      </c>
      <c r="K453" s="26" t="str">
        <f t="shared" si="7"/>
        <v/>
      </c>
      <c r="L453" s="112" t="str">
        <f>IF(OR(A453="",ISBLANK(Qualifikation!R463)),"",Qualifikation!R463)</f>
        <v/>
      </c>
      <c r="M453" s="56" t="str">
        <f>IF(OR(A453="",ISBLANK(Qualifikation!S463)),"",Qualifikation!S463)</f>
        <v/>
      </c>
      <c r="N453" s="56" t="str">
        <f>IF(OR(A453="",ISBLANK(Qualifikation!T463)),"",IF(Qualifikation!AC463=TRUE,INDEX(coderesult,MATCH(Qualifikation!T463,libresult,0)),Qualifikation!T463))</f>
        <v/>
      </c>
      <c r="O453" s="56" t="str">
        <f>IF(OR(A453="",ISBLANK(Qualifikation!U463),Qualifikation!U463="-"),"",IF(ISNA(MATCH(Qualifikation!U463,libtwolang,0)),Qualifikation!U463,IF(Qualifikation!AC463=TRUE,INDEX(codetwolang,MATCH(Qualifikation!U463,libtwolang,0)),Qualifikation!U463)))</f>
        <v/>
      </c>
      <c r="P453" s="56" t="str">
        <f>IF(OR(A453="",ISBLANK(Qualifikation!V463)),"",Qualifikation!V463)</f>
        <v/>
      </c>
    </row>
    <row r="454" spans="1:16" x14ac:dyDescent="0.2">
      <c r="A454" s="26" t="str">
        <f>IF(Qualifikation!$A464&lt;&gt;"",IF(Qualifikation!C464&lt;&gt;"",IF(Qualifikation!C464="LOC.ID",CONCATENATE("LOC.",Qualifikation!AG$12),Qualifikation!C464),""),"")</f>
        <v/>
      </c>
      <c r="B454" s="57" t="str">
        <f>IF(A454&lt;&gt;"",Qualifikation!J464,"")</f>
        <v/>
      </c>
      <c r="C454" s="26" t="str">
        <f>IF(A454&lt;&gt;"",IF(Qualifikation!E464=TRUE,INDEX(codesex,MATCH(Qualifikation!D464,libsex,0)),Qualifikation!D464),"")</f>
        <v/>
      </c>
      <c r="D454" s="112" t="str">
        <f>IF(OR(A454="",ISBLANK(Qualifikation!F464)),"",Qualifikation!F464)</f>
        <v/>
      </c>
      <c r="E454" s="26" t="str">
        <f>IF(A454&lt;&gt;"",IF(Qualifikation!I464=TRUE,IF(INDEX(codegem,MATCH(Qualifikation!H464,libgem,0))&lt;8000,INDEX(codegem,MATCH(Qualifikation!H464,libgem,0)),""),Qualifikation!H464),"")</f>
        <v/>
      </c>
      <c r="F454" s="26" t="str">
        <f>IF(A454&lt;&gt;"",IF(Qualifikation!I464=TRUE,INDEX(codegemhist,MATCH(Qualifikation!H464,libgem,0)),""),"")</f>
        <v/>
      </c>
      <c r="G454" s="26" t="str">
        <f>IF(A454&lt;&gt;"",IF(Qualifikation!I464=TRUE,IF(INDEX(codegem,MATCH(Qualifikation!H464,libgem,0))&gt;=8000,INDEX(codegem,MATCH(Qualifikation!H464,libgem,0)),""),Qualifikation!H464),"")</f>
        <v/>
      </c>
      <c r="H454" s="26" t="str">
        <f>IF(A454&lt;&gt;"",IF(Qualifikation!Y464=TRUE,INDEX(libcatidinst,MATCH(Qualifikation!P464,libinst,0)),""),"")</f>
        <v/>
      </c>
      <c r="I454" s="26" t="str">
        <f>IF(OR(A454="",ISBLANK(Qualifikation!P464)),"",IF(Qualifikation!Y464=TRUE,INDEX(codeinst,MATCH(Qualifikation!P464,libinst,0)),Qualifikation!P464))</f>
        <v/>
      </c>
      <c r="J454" s="26" t="str">
        <f>IF(OR(A454="",ISBLANK(Qualifikation!Q464)),"",IF(Qualifikation!Z464=TRUE,INDEX(codetform,MATCH(Qualifikation!Q464,libtform,0)),Qualifikation!Q464))</f>
        <v/>
      </c>
      <c r="K454" s="26" t="str">
        <f t="shared" si="7"/>
        <v/>
      </c>
      <c r="L454" s="112" t="str">
        <f>IF(OR(A454="",ISBLANK(Qualifikation!R464)),"",Qualifikation!R464)</f>
        <v/>
      </c>
      <c r="M454" s="56" t="str">
        <f>IF(OR(A454="",ISBLANK(Qualifikation!S464)),"",Qualifikation!S464)</f>
        <v/>
      </c>
      <c r="N454" s="56" t="str">
        <f>IF(OR(A454="",ISBLANK(Qualifikation!T464)),"",IF(Qualifikation!AC464=TRUE,INDEX(coderesult,MATCH(Qualifikation!T464,libresult,0)),Qualifikation!T464))</f>
        <v/>
      </c>
      <c r="O454" s="56" t="str">
        <f>IF(OR(A454="",ISBLANK(Qualifikation!U464),Qualifikation!U464="-"),"",IF(ISNA(MATCH(Qualifikation!U464,libtwolang,0)),Qualifikation!U464,IF(Qualifikation!AC464=TRUE,INDEX(codetwolang,MATCH(Qualifikation!U464,libtwolang,0)),Qualifikation!U464)))</f>
        <v/>
      </c>
      <c r="P454" s="56" t="str">
        <f>IF(OR(A454="",ISBLANK(Qualifikation!V464)),"",Qualifikation!V464)</f>
        <v/>
      </c>
    </row>
    <row r="455" spans="1:16" x14ac:dyDescent="0.2">
      <c r="A455" s="26" t="str">
        <f>IF(Qualifikation!$A465&lt;&gt;"",IF(Qualifikation!C465&lt;&gt;"",IF(Qualifikation!C465="LOC.ID",CONCATENATE("LOC.",Qualifikation!AG$12),Qualifikation!C465),""),"")</f>
        <v/>
      </c>
      <c r="B455" s="57" t="str">
        <f>IF(A455&lt;&gt;"",Qualifikation!J465,"")</f>
        <v/>
      </c>
      <c r="C455" s="26" t="str">
        <f>IF(A455&lt;&gt;"",IF(Qualifikation!E465=TRUE,INDEX(codesex,MATCH(Qualifikation!D465,libsex,0)),Qualifikation!D465),"")</f>
        <v/>
      </c>
      <c r="D455" s="112" t="str">
        <f>IF(OR(A455="",ISBLANK(Qualifikation!F465)),"",Qualifikation!F465)</f>
        <v/>
      </c>
      <c r="E455" s="26" t="str">
        <f>IF(A455&lt;&gt;"",IF(Qualifikation!I465=TRUE,IF(INDEX(codegem,MATCH(Qualifikation!H465,libgem,0))&lt;8000,INDEX(codegem,MATCH(Qualifikation!H465,libgem,0)),""),Qualifikation!H465),"")</f>
        <v/>
      </c>
      <c r="F455" s="26" t="str">
        <f>IF(A455&lt;&gt;"",IF(Qualifikation!I465=TRUE,INDEX(codegemhist,MATCH(Qualifikation!H465,libgem,0)),""),"")</f>
        <v/>
      </c>
      <c r="G455" s="26" t="str">
        <f>IF(A455&lt;&gt;"",IF(Qualifikation!I465=TRUE,IF(INDEX(codegem,MATCH(Qualifikation!H465,libgem,0))&gt;=8000,INDEX(codegem,MATCH(Qualifikation!H465,libgem,0)),""),Qualifikation!H465),"")</f>
        <v/>
      </c>
      <c r="H455" s="26" t="str">
        <f>IF(A455&lt;&gt;"",IF(Qualifikation!Y465=TRUE,INDEX(libcatidinst,MATCH(Qualifikation!P465,libinst,0)),""),"")</f>
        <v/>
      </c>
      <c r="I455" s="26" t="str">
        <f>IF(OR(A455="",ISBLANK(Qualifikation!P465)),"",IF(Qualifikation!Y465=TRUE,INDEX(codeinst,MATCH(Qualifikation!P465,libinst,0)),Qualifikation!P465))</f>
        <v/>
      </c>
      <c r="J455" s="26" t="str">
        <f>IF(OR(A455="",ISBLANK(Qualifikation!Q465)),"",IF(Qualifikation!Z465=TRUE,INDEX(codetform,MATCH(Qualifikation!Q465,libtform,0)),Qualifikation!Q465))</f>
        <v/>
      </c>
      <c r="K455" s="26" t="str">
        <f t="shared" si="7"/>
        <v/>
      </c>
      <c r="L455" s="112" t="str">
        <f>IF(OR(A455="",ISBLANK(Qualifikation!R465)),"",Qualifikation!R465)</f>
        <v/>
      </c>
      <c r="M455" s="56" t="str">
        <f>IF(OR(A455="",ISBLANK(Qualifikation!S465)),"",Qualifikation!S465)</f>
        <v/>
      </c>
      <c r="N455" s="56" t="str">
        <f>IF(OR(A455="",ISBLANK(Qualifikation!T465)),"",IF(Qualifikation!AC465=TRUE,INDEX(coderesult,MATCH(Qualifikation!T465,libresult,0)),Qualifikation!T465))</f>
        <v/>
      </c>
      <c r="O455" s="56" t="str">
        <f>IF(OR(A455="",ISBLANK(Qualifikation!U465),Qualifikation!U465="-"),"",IF(ISNA(MATCH(Qualifikation!U465,libtwolang,0)),Qualifikation!U465,IF(Qualifikation!AC465=TRUE,INDEX(codetwolang,MATCH(Qualifikation!U465,libtwolang,0)),Qualifikation!U465)))</f>
        <v/>
      </c>
      <c r="P455" s="56" t="str">
        <f>IF(OR(A455="",ISBLANK(Qualifikation!V465)),"",Qualifikation!V465)</f>
        <v/>
      </c>
    </row>
    <row r="456" spans="1:16" x14ac:dyDescent="0.2">
      <c r="A456" s="26" t="str">
        <f>IF(Qualifikation!$A466&lt;&gt;"",IF(Qualifikation!C466&lt;&gt;"",IF(Qualifikation!C466="LOC.ID",CONCATENATE("LOC.",Qualifikation!AG$12),Qualifikation!C466),""),"")</f>
        <v/>
      </c>
      <c r="B456" s="57" t="str">
        <f>IF(A456&lt;&gt;"",Qualifikation!J466,"")</f>
        <v/>
      </c>
      <c r="C456" s="26" t="str">
        <f>IF(A456&lt;&gt;"",IF(Qualifikation!E466=TRUE,INDEX(codesex,MATCH(Qualifikation!D466,libsex,0)),Qualifikation!D466),"")</f>
        <v/>
      </c>
      <c r="D456" s="112" t="str">
        <f>IF(OR(A456="",ISBLANK(Qualifikation!F466)),"",Qualifikation!F466)</f>
        <v/>
      </c>
      <c r="E456" s="26" t="str">
        <f>IF(A456&lt;&gt;"",IF(Qualifikation!I466=TRUE,IF(INDEX(codegem,MATCH(Qualifikation!H466,libgem,0))&lt;8000,INDEX(codegem,MATCH(Qualifikation!H466,libgem,0)),""),Qualifikation!H466),"")</f>
        <v/>
      </c>
      <c r="F456" s="26" t="str">
        <f>IF(A456&lt;&gt;"",IF(Qualifikation!I466=TRUE,INDEX(codegemhist,MATCH(Qualifikation!H466,libgem,0)),""),"")</f>
        <v/>
      </c>
      <c r="G456" s="26" t="str">
        <f>IF(A456&lt;&gt;"",IF(Qualifikation!I466=TRUE,IF(INDEX(codegem,MATCH(Qualifikation!H466,libgem,0))&gt;=8000,INDEX(codegem,MATCH(Qualifikation!H466,libgem,0)),""),Qualifikation!H466),"")</f>
        <v/>
      </c>
      <c r="H456" s="26" t="str">
        <f>IF(A456&lt;&gt;"",IF(Qualifikation!Y466=TRUE,INDEX(libcatidinst,MATCH(Qualifikation!P466,libinst,0)),""),"")</f>
        <v/>
      </c>
      <c r="I456" s="26" t="str">
        <f>IF(OR(A456="",ISBLANK(Qualifikation!P466)),"",IF(Qualifikation!Y466=TRUE,INDEX(codeinst,MATCH(Qualifikation!P466,libinst,0)),Qualifikation!P466))</f>
        <v/>
      </c>
      <c r="J456" s="26" t="str">
        <f>IF(OR(A456="",ISBLANK(Qualifikation!Q466)),"",IF(Qualifikation!Z466=TRUE,INDEX(codetform,MATCH(Qualifikation!Q466,libtform,0)),Qualifikation!Q466))</f>
        <v/>
      </c>
      <c r="K456" s="26" t="str">
        <f t="shared" si="7"/>
        <v/>
      </c>
      <c r="L456" s="112" t="str">
        <f>IF(OR(A456="",ISBLANK(Qualifikation!R466)),"",Qualifikation!R466)</f>
        <v/>
      </c>
      <c r="M456" s="56" t="str">
        <f>IF(OR(A456="",ISBLANK(Qualifikation!S466)),"",Qualifikation!S466)</f>
        <v/>
      </c>
      <c r="N456" s="56" t="str">
        <f>IF(OR(A456="",ISBLANK(Qualifikation!T466)),"",IF(Qualifikation!AC466=TRUE,INDEX(coderesult,MATCH(Qualifikation!T466,libresult,0)),Qualifikation!T466))</f>
        <v/>
      </c>
      <c r="O456" s="56" t="str">
        <f>IF(OR(A456="",ISBLANK(Qualifikation!U466),Qualifikation!U466="-"),"",IF(ISNA(MATCH(Qualifikation!U466,libtwolang,0)),Qualifikation!U466,IF(Qualifikation!AC466=TRUE,INDEX(codetwolang,MATCH(Qualifikation!U466,libtwolang,0)),Qualifikation!U466)))</f>
        <v/>
      </c>
      <c r="P456" s="56" t="str">
        <f>IF(OR(A456="",ISBLANK(Qualifikation!V466)),"",Qualifikation!V466)</f>
        <v/>
      </c>
    </row>
    <row r="457" spans="1:16" x14ac:dyDescent="0.2">
      <c r="A457" s="26" t="str">
        <f>IF(Qualifikation!$A467&lt;&gt;"",IF(Qualifikation!C467&lt;&gt;"",IF(Qualifikation!C467="LOC.ID",CONCATENATE("LOC.",Qualifikation!AG$12),Qualifikation!C467),""),"")</f>
        <v/>
      </c>
      <c r="B457" s="57" t="str">
        <f>IF(A457&lt;&gt;"",Qualifikation!J467,"")</f>
        <v/>
      </c>
      <c r="C457" s="26" t="str">
        <f>IF(A457&lt;&gt;"",IF(Qualifikation!E467=TRUE,INDEX(codesex,MATCH(Qualifikation!D467,libsex,0)),Qualifikation!D467),"")</f>
        <v/>
      </c>
      <c r="D457" s="112" t="str">
        <f>IF(OR(A457="",ISBLANK(Qualifikation!F467)),"",Qualifikation!F467)</f>
        <v/>
      </c>
      <c r="E457" s="26" t="str">
        <f>IF(A457&lt;&gt;"",IF(Qualifikation!I467=TRUE,IF(INDEX(codegem,MATCH(Qualifikation!H467,libgem,0))&lt;8000,INDEX(codegem,MATCH(Qualifikation!H467,libgem,0)),""),Qualifikation!H467),"")</f>
        <v/>
      </c>
      <c r="F457" s="26" t="str">
        <f>IF(A457&lt;&gt;"",IF(Qualifikation!I467=TRUE,INDEX(codegemhist,MATCH(Qualifikation!H467,libgem,0)),""),"")</f>
        <v/>
      </c>
      <c r="G457" s="26" t="str">
        <f>IF(A457&lt;&gt;"",IF(Qualifikation!I467=TRUE,IF(INDEX(codegem,MATCH(Qualifikation!H467,libgem,0))&gt;=8000,INDEX(codegem,MATCH(Qualifikation!H467,libgem,0)),""),Qualifikation!H467),"")</f>
        <v/>
      </c>
      <c r="H457" s="26" t="str">
        <f>IF(A457&lt;&gt;"",IF(Qualifikation!Y467=TRUE,INDEX(libcatidinst,MATCH(Qualifikation!P467,libinst,0)),""),"")</f>
        <v/>
      </c>
      <c r="I457" s="26" t="str">
        <f>IF(OR(A457="",ISBLANK(Qualifikation!P467)),"",IF(Qualifikation!Y467=TRUE,INDEX(codeinst,MATCH(Qualifikation!P467,libinst,0)),Qualifikation!P467))</f>
        <v/>
      </c>
      <c r="J457" s="26" t="str">
        <f>IF(OR(A457="",ISBLANK(Qualifikation!Q467)),"",IF(Qualifikation!Z467=TRUE,INDEX(codetform,MATCH(Qualifikation!Q467,libtform,0)),Qualifikation!Q467))</f>
        <v/>
      </c>
      <c r="K457" s="26" t="str">
        <f t="shared" si="7"/>
        <v/>
      </c>
      <c r="L457" s="112" t="str">
        <f>IF(OR(A457="",ISBLANK(Qualifikation!R467)),"",Qualifikation!R467)</f>
        <v/>
      </c>
      <c r="M457" s="56" t="str">
        <f>IF(OR(A457="",ISBLANK(Qualifikation!S467)),"",Qualifikation!S467)</f>
        <v/>
      </c>
      <c r="N457" s="56" t="str">
        <f>IF(OR(A457="",ISBLANK(Qualifikation!T467)),"",IF(Qualifikation!AC467=TRUE,INDEX(coderesult,MATCH(Qualifikation!T467,libresult,0)),Qualifikation!T467))</f>
        <v/>
      </c>
      <c r="O457" s="56" t="str">
        <f>IF(OR(A457="",ISBLANK(Qualifikation!U467),Qualifikation!U467="-"),"",IF(ISNA(MATCH(Qualifikation!U467,libtwolang,0)),Qualifikation!U467,IF(Qualifikation!AC467=TRUE,INDEX(codetwolang,MATCH(Qualifikation!U467,libtwolang,0)),Qualifikation!U467)))</f>
        <v/>
      </c>
      <c r="P457" s="56" t="str">
        <f>IF(OR(A457="",ISBLANK(Qualifikation!V467)),"",Qualifikation!V467)</f>
        <v/>
      </c>
    </row>
    <row r="458" spans="1:16" x14ac:dyDescent="0.2">
      <c r="A458" s="26" t="str">
        <f>IF(Qualifikation!$A468&lt;&gt;"",IF(Qualifikation!C468&lt;&gt;"",IF(Qualifikation!C468="LOC.ID",CONCATENATE("LOC.",Qualifikation!AG$12),Qualifikation!C468),""),"")</f>
        <v/>
      </c>
      <c r="B458" s="57" t="str">
        <f>IF(A458&lt;&gt;"",Qualifikation!J468,"")</f>
        <v/>
      </c>
      <c r="C458" s="26" t="str">
        <f>IF(A458&lt;&gt;"",IF(Qualifikation!E468=TRUE,INDEX(codesex,MATCH(Qualifikation!D468,libsex,0)),Qualifikation!D468),"")</f>
        <v/>
      </c>
      <c r="D458" s="112" t="str">
        <f>IF(OR(A458="",ISBLANK(Qualifikation!F468)),"",Qualifikation!F468)</f>
        <v/>
      </c>
      <c r="E458" s="26" t="str">
        <f>IF(A458&lt;&gt;"",IF(Qualifikation!I468=TRUE,IF(INDEX(codegem,MATCH(Qualifikation!H468,libgem,0))&lt;8000,INDEX(codegem,MATCH(Qualifikation!H468,libgem,0)),""),Qualifikation!H468),"")</f>
        <v/>
      </c>
      <c r="F458" s="26" t="str">
        <f>IF(A458&lt;&gt;"",IF(Qualifikation!I468=TRUE,INDEX(codegemhist,MATCH(Qualifikation!H468,libgem,0)),""),"")</f>
        <v/>
      </c>
      <c r="G458" s="26" t="str">
        <f>IF(A458&lt;&gt;"",IF(Qualifikation!I468=TRUE,IF(INDEX(codegem,MATCH(Qualifikation!H468,libgem,0))&gt;=8000,INDEX(codegem,MATCH(Qualifikation!H468,libgem,0)),""),Qualifikation!H468),"")</f>
        <v/>
      </c>
      <c r="H458" s="26" t="str">
        <f>IF(A458&lt;&gt;"",IF(Qualifikation!Y468=TRUE,INDEX(libcatidinst,MATCH(Qualifikation!P468,libinst,0)),""),"")</f>
        <v/>
      </c>
      <c r="I458" s="26" t="str">
        <f>IF(OR(A458="",ISBLANK(Qualifikation!P468)),"",IF(Qualifikation!Y468=TRUE,INDEX(codeinst,MATCH(Qualifikation!P468,libinst,0)),Qualifikation!P468))</f>
        <v/>
      </c>
      <c r="J458" s="26" t="str">
        <f>IF(OR(A458="",ISBLANK(Qualifikation!Q468)),"",IF(Qualifikation!Z468=TRUE,INDEX(codetform,MATCH(Qualifikation!Q468,libtform,0)),Qualifikation!Q468))</f>
        <v/>
      </c>
      <c r="K458" s="26" t="str">
        <f t="shared" si="7"/>
        <v/>
      </c>
      <c r="L458" s="112" t="str">
        <f>IF(OR(A458="",ISBLANK(Qualifikation!R468)),"",Qualifikation!R468)</f>
        <v/>
      </c>
      <c r="M458" s="56" t="str">
        <f>IF(OR(A458="",ISBLANK(Qualifikation!S468)),"",Qualifikation!S468)</f>
        <v/>
      </c>
      <c r="N458" s="56" t="str">
        <f>IF(OR(A458="",ISBLANK(Qualifikation!T468)),"",IF(Qualifikation!AC468=TRUE,INDEX(coderesult,MATCH(Qualifikation!T468,libresult,0)),Qualifikation!T468))</f>
        <v/>
      </c>
      <c r="O458" s="56" t="str">
        <f>IF(OR(A458="",ISBLANK(Qualifikation!U468),Qualifikation!U468="-"),"",IF(ISNA(MATCH(Qualifikation!U468,libtwolang,0)),Qualifikation!U468,IF(Qualifikation!AC468=TRUE,INDEX(codetwolang,MATCH(Qualifikation!U468,libtwolang,0)),Qualifikation!U468)))</f>
        <v/>
      </c>
      <c r="P458" s="56" t="str">
        <f>IF(OR(A458="",ISBLANK(Qualifikation!V468)),"",Qualifikation!V468)</f>
        <v/>
      </c>
    </row>
    <row r="459" spans="1:16" x14ac:dyDescent="0.2">
      <c r="A459" s="26" t="str">
        <f>IF(Qualifikation!$A469&lt;&gt;"",IF(Qualifikation!C469&lt;&gt;"",IF(Qualifikation!C469="LOC.ID",CONCATENATE("LOC.",Qualifikation!AG$12),Qualifikation!C469),""),"")</f>
        <v/>
      </c>
      <c r="B459" s="57" t="str">
        <f>IF(A459&lt;&gt;"",Qualifikation!J469,"")</f>
        <v/>
      </c>
      <c r="C459" s="26" t="str">
        <f>IF(A459&lt;&gt;"",IF(Qualifikation!E469=TRUE,INDEX(codesex,MATCH(Qualifikation!D469,libsex,0)),Qualifikation!D469),"")</f>
        <v/>
      </c>
      <c r="D459" s="112" t="str">
        <f>IF(OR(A459="",ISBLANK(Qualifikation!F469)),"",Qualifikation!F469)</f>
        <v/>
      </c>
      <c r="E459" s="26" t="str">
        <f>IF(A459&lt;&gt;"",IF(Qualifikation!I469=TRUE,IF(INDEX(codegem,MATCH(Qualifikation!H469,libgem,0))&lt;8000,INDEX(codegem,MATCH(Qualifikation!H469,libgem,0)),""),Qualifikation!H469),"")</f>
        <v/>
      </c>
      <c r="F459" s="26" t="str">
        <f>IF(A459&lt;&gt;"",IF(Qualifikation!I469=TRUE,INDEX(codegemhist,MATCH(Qualifikation!H469,libgem,0)),""),"")</f>
        <v/>
      </c>
      <c r="G459" s="26" t="str">
        <f>IF(A459&lt;&gt;"",IF(Qualifikation!I469=TRUE,IF(INDEX(codegem,MATCH(Qualifikation!H469,libgem,0))&gt;=8000,INDEX(codegem,MATCH(Qualifikation!H469,libgem,0)),""),Qualifikation!H469),"")</f>
        <v/>
      </c>
      <c r="H459" s="26" t="str">
        <f>IF(A459&lt;&gt;"",IF(Qualifikation!Y469=TRUE,INDEX(libcatidinst,MATCH(Qualifikation!P469,libinst,0)),""),"")</f>
        <v/>
      </c>
      <c r="I459" s="26" t="str">
        <f>IF(OR(A459="",ISBLANK(Qualifikation!P469)),"",IF(Qualifikation!Y469=TRUE,INDEX(codeinst,MATCH(Qualifikation!P469,libinst,0)),Qualifikation!P469))</f>
        <v/>
      </c>
      <c r="J459" s="26" t="str">
        <f>IF(OR(A459="",ISBLANK(Qualifikation!Q469)),"",IF(Qualifikation!Z469=TRUE,INDEX(codetform,MATCH(Qualifikation!Q469,libtform,0)),Qualifikation!Q469))</f>
        <v/>
      </c>
      <c r="K459" s="26" t="str">
        <f t="shared" si="7"/>
        <v/>
      </c>
      <c r="L459" s="112" t="str">
        <f>IF(OR(A459="",ISBLANK(Qualifikation!R469)),"",Qualifikation!R469)</f>
        <v/>
      </c>
      <c r="M459" s="56" t="str">
        <f>IF(OR(A459="",ISBLANK(Qualifikation!S469)),"",Qualifikation!S469)</f>
        <v/>
      </c>
      <c r="N459" s="56" t="str">
        <f>IF(OR(A459="",ISBLANK(Qualifikation!T469)),"",IF(Qualifikation!AC469=TRUE,INDEX(coderesult,MATCH(Qualifikation!T469,libresult,0)),Qualifikation!T469))</f>
        <v/>
      </c>
      <c r="O459" s="56" t="str">
        <f>IF(OR(A459="",ISBLANK(Qualifikation!U469),Qualifikation!U469="-"),"",IF(ISNA(MATCH(Qualifikation!U469,libtwolang,0)),Qualifikation!U469,IF(Qualifikation!AC469=TRUE,INDEX(codetwolang,MATCH(Qualifikation!U469,libtwolang,0)),Qualifikation!U469)))</f>
        <v/>
      </c>
      <c r="P459" s="56" t="str">
        <f>IF(OR(A459="",ISBLANK(Qualifikation!V469)),"",Qualifikation!V469)</f>
        <v/>
      </c>
    </row>
    <row r="460" spans="1:16" x14ac:dyDescent="0.2">
      <c r="A460" s="26" t="str">
        <f>IF(Qualifikation!$A470&lt;&gt;"",IF(Qualifikation!C470&lt;&gt;"",IF(Qualifikation!C470="LOC.ID",CONCATENATE("LOC.",Qualifikation!AG$12),Qualifikation!C470),""),"")</f>
        <v/>
      </c>
      <c r="B460" s="57" t="str">
        <f>IF(A460&lt;&gt;"",Qualifikation!J470,"")</f>
        <v/>
      </c>
      <c r="C460" s="26" t="str">
        <f>IF(A460&lt;&gt;"",IF(Qualifikation!E470=TRUE,INDEX(codesex,MATCH(Qualifikation!D470,libsex,0)),Qualifikation!D470),"")</f>
        <v/>
      </c>
      <c r="D460" s="112" t="str">
        <f>IF(OR(A460="",ISBLANK(Qualifikation!F470)),"",Qualifikation!F470)</f>
        <v/>
      </c>
      <c r="E460" s="26" t="str">
        <f>IF(A460&lt;&gt;"",IF(Qualifikation!I470=TRUE,IF(INDEX(codegem,MATCH(Qualifikation!H470,libgem,0))&lt;8000,INDEX(codegem,MATCH(Qualifikation!H470,libgem,0)),""),Qualifikation!H470),"")</f>
        <v/>
      </c>
      <c r="F460" s="26" t="str">
        <f>IF(A460&lt;&gt;"",IF(Qualifikation!I470=TRUE,INDEX(codegemhist,MATCH(Qualifikation!H470,libgem,0)),""),"")</f>
        <v/>
      </c>
      <c r="G460" s="26" t="str">
        <f>IF(A460&lt;&gt;"",IF(Qualifikation!I470=TRUE,IF(INDEX(codegem,MATCH(Qualifikation!H470,libgem,0))&gt;=8000,INDEX(codegem,MATCH(Qualifikation!H470,libgem,0)),""),Qualifikation!H470),"")</f>
        <v/>
      </c>
      <c r="H460" s="26" t="str">
        <f>IF(A460&lt;&gt;"",IF(Qualifikation!Y470=TRUE,INDEX(libcatidinst,MATCH(Qualifikation!P470,libinst,0)),""),"")</f>
        <v/>
      </c>
      <c r="I460" s="26" t="str">
        <f>IF(OR(A460="",ISBLANK(Qualifikation!P470)),"",IF(Qualifikation!Y470=TRUE,INDEX(codeinst,MATCH(Qualifikation!P470,libinst,0)),Qualifikation!P470))</f>
        <v/>
      </c>
      <c r="J460" s="26" t="str">
        <f>IF(OR(A460="",ISBLANK(Qualifikation!Q470)),"",IF(Qualifikation!Z470=TRUE,INDEX(codetform,MATCH(Qualifikation!Q470,libtform,0)),Qualifikation!Q470))</f>
        <v/>
      </c>
      <c r="K460" s="26" t="str">
        <f t="shared" si="7"/>
        <v/>
      </c>
      <c r="L460" s="112" t="str">
        <f>IF(OR(A460="",ISBLANK(Qualifikation!R470)),"",Qualifikation!R470)</f>
        <v/>
      </c>
      <c r="M460" s="56" t="str">
        <f>IF(OR(A460="",ISBLANK(Qualifikation!S470)),"",Qualifikation!S470)</f>
        <v/>
      </c>
      <c r="N460" s="56" t="str">
        <f>IF(OR(A460="",ISBLANK(Qualifikation!T470)),"",IF(Qualifikation!AC470=TRUE,INDEX(coderesult,MATCH(Qualifikation!T470,libresult,0)),Qualifikation!T470))</f>
        <v/>
      </c>
      <c r="O460" s="56" t="str">
        <f>IF(OR(A460="",ISBLANK(Qualifikation!U470),Qualifikation!U470="-"),"",IF(ISNA(MATCH(Qualifikation!U470,libtwolang,0)),Qualifikation!U470,IF(Qualifikation!AC470=TRUE,INDEX(codetwolang,MATCH(Qualifikation!U470,libtwolang,0)),Qualifikation!U470)))</f>
        <v/>
      </c>
      <c r="P460" s="56" t="str">
        <f>IF(OR(A460="",ISBLANK(Qualifikation!V470)),"",Qualifikation!V470)</f>
        <v/>
      </c>
    </row>
    <row r="461" spans="1:16" x14ac:dyDescent="0.2">
      <c r="A461" s="26" t="str">
        <f>IF(Qualifikation!$A471&lt;&gt;"",IF(Qualifikation!C471&lt;&gt;"",IF(Qualifikation!C471="LOC.ID",CONCATENATE("LOC.",Qualifikation!AG$12),Qualifikation!C471),""),"")</f>
        <v/>
      </c>
      <c r="B461" s="57" t="str">
        <f>IF(A461&lt;&gt;"",Qualifikation!J471,"")</f>
        <v/>
      </c>
      <c r="C461" s="26" t="str">
        <f>IF(A461&lt;&gt;"",IF(Qualifikation!E471=TRUE,INDEX(codesex,MATCH(Qualifikation!D471,libsex,0)),Qualifikation!D471),"")</f>
        <v/>
      </c>
      <c r="D461" s="112" t="str">
        <f>IF(OR(A461="",ISBLANK(Qualifikation!F471)),"",Qualifikation!F471)</f>
        <v/>
      </c>
      <c r="E461" s="26" t="str">
        <f>IF(A461&lt;&gt;"",IF(Qualifikation!I471=TRUE,IF(INDEX(codegem,MATCH(Qualifikation!H471,libgem,0))&lt;8000,INDEX(codegem,MATCH(Qualifikation!H471,libgem,0)),""),Qualifikation!H471),"")</f>
        <v/>
      </c>
      <c r="F461" s="26" t="str">
        <f>IF(A461&lt;&gt;"",IF(Qualifikation!I471=TRUE,INDEX(codegemhist,MATCH(Qualifikation!H471,libgem,0)),""),"")</f>
        <v/>
      </c>
      <c r="G461" s="26" t="str">
        <f>IF(A461&lt;&gt;"",IF(Qualifikation!I471=TRUE,IF(INDEX(codegem,MATCH(Qualifikation!H471,libgem,0))&gt;=8000,INDEX(codegem,MATCH(Qualifikation!H471,libgem,0)),""),Qualifikation!H471),"")</f>
        <v/>
      </c>
      <c r="H461" s="26" t="str">
        <f>IF(A461&lt;&gt;"",IF(Qualifikation!Y471=TRUE,INDEX(libcatidinst,MATCH(Qualifikation!P471,libinst,0)),""),"")</f>
        <v/>
      </c>
      <c r="I461" s="26" t="str">
        <f>IF(OR(A461="",ISBLANK(Qualifikation!P471)),"",IF(Qualifikation!Y471=TRUE,INDEX(codeinst,MATCH(Qualifikation!P471,libinst,0)),Qualifikation!P471))</f>
        <v/>
      </c>
      <c r="J461" s="26" t="str">
        <f>IF(OR(A461="",ISBLANK(Qualifikation!Q471)),"",IF(Qualifikation!Z471=TRUE,INDEX(codetform,MATCH(Qualifikation!Q471,libtform,0)),Qualifikation!Q471))</f>
        <v/>
      </c>
      <c r="K461" s="26" t="str">
        <f t="shared" si="7"/>
        <v/>
      </c>
      <c r="L461" s="112" t="str">
        <f>IF(OR(A461="",ISBLANK(Qualifikation!R471)),"",Qualifikation!R471)</f>
        <v/>
      </c>
      <c r="M461" s="56" t="str">
        <f>IF(OR(A461="",ISBLANK(Qualifikation!S471)),"",Qualifikation!S471)</f>
        <v/>
      </c>
      <c r="N461" s="56" t="str">
        <f>IF(OR(A461="",ISBLANK(Qualifikation!T471)),"",IF(Qualifikation!AC471=TRUE,INDEX(coderesult,MATCH(Qualifikation!T471,libresult,0)),Qualifikation!T471))</f>
        <v/>
      </c>
      <c r="O461" s="56" t="str">
        <f>IF(OR(A461="",ISBLANK(Qualifikation!U471),Qualifikation!U471="-"),"",IF(ISNA(MATCH(Qualifikation!U471,libtwolang,0)),Qualifikation!U471,IF(Qualifikation!AC471=TRUE,INDEX(codetwolang,MATCH(Qualifikation!U471,libtwolang,0)),Qualifikation!U471)))</f>
        <v/>
      </c>
      <c r="P461" s="56" t="str">
        <f>IF(OR(A461="",ISBLANK(Qualifikation!V471)),"",Qualifikation!V471)</f>
        <v/>
      </c>
    </row>
    <row r="462" spans="1:16" x14ac:dyDescent="0.2">
      <c r="A462" s="26" t="str">
        <f>IF(Qualifikation!$A472&lt;&gt;"",IF(Qualifikation!C472&lt;&gt;"",IF(Qualifikation!C472="LOC.ID",CONCATENATE("LOC.",Qualifikation!AG$12),Qualifikation!C472),""),"")</f>
        <v/>
      </c>
      <c r="B462" s="57" t="str">
        <f>IF(A462&lt;&gt;"",Qualifikation!J472,"")</f>
        <v/>
      </c>
      <c r="C462" s="26" t="str">
        <f>IF(A462&lt;&gt;"",IF(Qualifikation!E472=TRUE,INDEX(codesex,MATCH(Qualifikation!D472,libsex,0)),Qualifikation!D472),"")</f>
        <v/>
      </c>
      <c r="D462" s="112" t="str">
        <f>IF(OR(A462="",ISBLANK(Qualifikation!F472)),"",Qualifikation!F472)</f>
        <v/>
      </c>
      <c r="E462" s="26" t="str">
        <f>IF(A462&lt;&gt;"",IF(Qualifikation!I472=TRUE,IF(INDEX(codegem,MATCH(Qualifikation!H472,libgem,0))&lt;8000,INDEX(codegem,MATCH(Qualifikation!H472,libgem,0)),""),Qualifikation!H472),"")</f>
        <v/>
      </c>
      <c r="F462" s="26" t="str">
        <f>IF(A462&lt;&gt;"",IF(Qualifikation!I472=TRUE,INDEX(codegemhist,MATCH(Qualifikation!H472,libgem,0)),""),"")</f>
        <v/>
      </c>
      <c r="G462" s="26" t="str">
        <f>IF(A462&lt;&gt;"",IF(Qualifikation!I472=TRUE,IF(INDEX(codegem,MATCH(Qualifikation!H472,libgem,0))&gt;=8000,INDEX(codegem,MATCH(Qualifikation!H472,libgem,0)),""),Qualifikation!H472),"")</f>
        <v/>
      </c>
      <c r="H462" s="26" t="str">
        <f>IF(A462&lt;&gt;"",IF(Qualifikation!Y472=TRUE,INDEX(libcatidinst,MATCH(Qualifikation!P472,libinst,0)),""),"")</f>
        <v/>
      </c>
      <c r="I462" s="26" t="str">
        <f>IF(OR(A462="",ISBLANK(Qualifikation!P472)),"",IF(Qualifikation!Y472=TRUE,INDEX(codeinst,MATCH(Qualifikation!P472,libinst,0)),Qualifikation!P472))</f>
        <v/>
      </c>
      <c r="J462" s="26" t="str">
        <f>IF(OR(A462="",ISBLANK(Qualifikation!Q472)),"",IF(Qualifikation!Z472=TRUE,INDEX(codetform,MATCH(Qualifikation!Q472,libtform,0)),Qualifikation!Q472))</f>
        <v/>
      </c>
      <c r="K462" s="26" t="str">
        <f t="shared" si="7"/>
        <v/>
      </c>
      <c r="L462" s="112" t="str">
        <f>IF(OR(A462="",ISBLANK(Qualifikation!R472)),"",Qualifikation!R472)</f>
        <v/>
      </c>
      <c r="M462" s="56" t="str">
        <f>IF(OR(A462="",ISBLANK(Qualifikation!S472)),"",Qualifikation!S472)</f>
        <v/>
      </c>
      <c r="N462" s="56" t="str">
        <f>IF(OR(A462="",ISBLANK(Qualifikation!T472)),"",IF(Qualifikation!AC472=TRUE,INDEX(coderesult,MATCH(Qualifikation!T472,libresult,0)),Qualifikation!T472))</f>
        <v/>
      </c>
      <c r="O462" s="56" t="str">
        <f>IF(OR(A462="",ISBLANK(Qualifikation!U472),Qualifikation!U472="-"),"",IF(ISNA(MATCH(Qualifikation!U472,libtwolang,0)),Qualifikation!U472,IF(Qualifikation!AC472=TRUE,INDEX(codetwolang,MATCH(Qualifikation!U472,libtwolang,0)),Qualifikation!U472)))</f>
        <v/>
      </c>
      <c r="P462" s="56" t="str">
        <f>IF(OR(A462="",ISBLANK(Qualifikation!V472)),"",Qualifikation!V472)</f>
        <v/>
      </c>
    </row>
    <row r="463" spans="1:16" x14ac:dyDescent="0.2">
      <c r="A463" s="26" t="str">
        <f>IF(Qualifikation!$A473&lt;&gt;"",IF(Qualifikation!C473&lt;&gt;"",IF(Qualifikation!C473="LOC.ID",CONCATENATE("LOC.",Qualifikation!AG$12),Qualifikation!C473),""),"")</f>
        <v/>
      </c>
      <c r="B463" s="57" t="str">
        <f>IF(A463&lt;&gt;"",Qualifikation!J473,"")</f>
        <v/>
      </c>
      <c r="C463" s="26" t="str">
        <f>IF(A463&lt;&gt;"",IF(Qualifikation!E473=TRUE,INDEX(codesex,MATCH(Qualifikation!D473,libsex,0)),Qualifikation!D473),"")</f>
        <v/>
      </c>
      <c r="D463" s="112" t="str">
        <f>IF(OR(A463="",ISBLANK(Qualifikation!F473)),"",Qualifikation!F473)</f>
        <v/>
      </c>
      <c r="E463" s="26" t="str">
        <f>IF(A463&lt;&gt;"",IF(Qualifikation!I473=TRUE,IF(INDEX(codegem,MATCH(Qualifikation!H473,libgem,0))&lt;8000,INDEX(codegem,MATCH(Qualifikation!H473,libgem,0)),""),Qualifikation!H473),"")</f>
        <v/>
      </c>
      <c r="F463" s="26" t="str">
        <f>IF(A463&lt;&gt;"",IF(Qualifikation!I473=TRUE,INDEX(codegemhist,MATCH(Qualifikation!H473,libgem,0)),""),"")</f>
        <v/>
      </c>
      <c r="G463" s="26" t="str">
        <f>IF(A463&lt;&gt;"",IF(Qualifikation!I473=TRUE,IF(INDEX(codegem,MATCH(Qualifikation!H473,libgem,0))&gt;=8000,INDEX(codegem,MATCH(Qualifikation!H473,libgem,0)),""),Qualifikation!H473),"")</f>
        <v/>
      </c>
      <c r="H463" s="26" t="str">
        <f>IF(A463&lt;&gt;"",IF(Qualifikation!Y473=TRUE,INDEX(libcatidinst,MATCH(Qualifikation!P473,libinst,0)),""),"")</f>
        <v/>
      </c>
      <c r="I463" s="26" t="str">
        <f>IF(OR(A463="",ISBLANK(Qualifikation!P473)),"",IF(Qualifikation!Y473=TRUE,INDEX(codeinst,MATCH(Qualifikation!P473,libinst,0)),Qualifikation!P473))</f>
        <v/>
      </c>
      <c r="J463" s="26" t="str">
        <f>IF(OR(A463="",ISBLANK(Qualifikation!Q473)),"",IF(Qualifikation!Z473=TRUE,INDEX(codetform,MATCH(Qualifikation!Q473,libtform,0)),Qualifikation!Q473))</f>
        <v/>
      </c>
      <c r="K463" s="26" t="str">
        <f t="shared" si="7"/>
        <v/>
      </c>
      <c r="L463" s="112" t="str">
        <f>IF(OR(A463="",ISBLANK(Qualifikation!R473)),"",Qualifikation!R473)</f>
        <v/>
      </c>
      <c r="M463" s="56" t="str">
        <f>IF(OR(A463="",ISBLANK(Qualifikation!S473)),"",Qualifikation!S473)</f>
        <v/>
      </c>
      <c r="N463" s="56" t="str">
        <f>IF(OR(A463="",ISBLANK(Qualifikation!T473)),"",IF(Qualifikation!AC473=TRUE,INDEX(coderesult,MATCH(Qualifikation!T473,libresult,0)),Qualifikation!T473))</f>
        <v/>
      </c>
      <c r="O463" s="56" t="str">
        <f>IF(OR(A463="",ISBLANK(Qualifikation!U473),Qualifikation!U473="-"),"",IF(ISNA(MATCH(Qualifikation!U473,libtwolang,0)),Qualifikation!U473,IF(Qualifikation!AC473=TRUE,INDEX(codetwolang,MATCH(Qualifikation!U473,libtwolang,0)),Qualifikation!U473)))</f>
        <v/>
      </c>
      <c r="P463" s="56" t="str">
        <f>IF(OR(A463="",ISBLANK(Qualifikation!V473)),"",Qualifikation!V473)</f>
        <v/>
      </c>
    </row>
    <row r="464" spans="1:16" x14ac:dyDescent="0.2">
      <c r="A464" s="26" t="str">
        <f>IF(Qualifikation!$A474&lt;&gt;"",IF(Qualifikation!C474&lt;&gt;"",IF(Qualifikation!C474="LOC.ID",CONCATENATE("LOC.",Qualifikation!AG$12),Qualifikation!C474),""),"")</f>
        <v/>
      </c>
      <c r="B464" s="57" t="str">
        <f>IF(A464&lt;&gt;"",Qualifikation!J474,"")</f>
        <v/>
      </c>
      <c r="C464" s="26" t="str">
        <f>IF(A464&lt;&gt;"",IF(Qualifikation!E474=TRUE,INDEX(codesex,MATCH(Qualifikation!D474,libsex,0)),Qualifikation!D474),"")</f>
        <v/>
      </c>
      <c r="D464" s="112" t="str">
        <f>IF(OR(A464="",ISBLANK(Qualifikation!F474)),"",Qualifikation!F474)</f>
        <v/>
      </c>
      <c r="E464" s="26" t="str">
        <f>IF(A464&lt;&gt;"",IF(Qualifikation!I474=TRUE,IF(INDEX(codegem,MATCH(Qualifikation!H474,libgem,0))&lt;8000,INDEX(codegem,MATCH(Qualifikation!H474,libgem,0)),""),Qualifikation!H474),"")</f>
        <v/>
      </c>
      <c r="F464" s="26" t="str">
        <f>IF(A464&lt;&gt;"",IF(Qualifikation!I474=TRUE,INDEX(codegemhist,MATCH(Qualifikation!H474,libgem,0)),""),"")</f>
        <v/>
      </c>
      <c r="G464" s="26" t="str">
        <f>IF(A464&lt;&gt;"",IF(Qualifikation!I474=TRUE,IF(INDEX(codegem,MATCH(Qualifikation!H474,libgem,0))&gt;=8000,INDEX(codegem,MATCH(Qualifikation!H474,libgem,0)),""),Qualifikation!H474),"")</f>
        <v/>
      </c>
      <c r="H464" s="26" t="str">
        <f>IF(A464&lt;&gt;"",IF(Qualifikation!Y474=TRUE,INDEX(libcatidinst,MATCH(Qualifikation!P474,libinst,0)),""),"")</f>
        <v/>
      </c>
      <c r="I464" s="26" t="str">
        <f>IF(OR(A464="",ISBLANK(Qualifikation!P474)),"",IF(Qualifikation!Y474=TRUE,INDEX(codeinst,MATCH(Qualifikation!P474,libinst,0)),Qualifikation!P474))</f>
        <v/>
      </c>
      <c r="J464" s="26" t="str">
        <f>IF(OR(A464="",ISBLANK(Qualifikation!Q474)),"",IF(Qualifikation!Z474=TRUE,INDEX(codetform,MATCH(Qualifikation!Q474,libtform,0)),Qualifikation!Q474))</f>
        <v/>
      </c>
      <c r="K464" s="26" t="str">
        <f t="shared" si="7"/>
        <v/>
      </c>
      <c r="L464" s="112" t="str">
        <f>IF(OR(A464="",ISBLANK(Qualifikation!R474)),"",Qualifikation!R474)</f>
        <v/>
      </c>
      <c r="M464" s="56" t="str">
        <f>IF(OR(A464="",ISBLANK(Qualifikation!S474)),"",Qualifikation!S474)</f>
        <v/>
      </c>
      <c r="N464" s="56" t="str">
        <f>IF(OR(A464="",ISBLANK(Qualifikation!T474)),"",IF(Qualifikation!AC474=TRUE,INDEX(coderesult,MATCH(Qualifikation!T474,libresult,0)),Qualifikation!T474))</f>
        <v/>
      </c>
      <c r="O464" s="56" t="str">
        <f>IF(OR(A464="",ISBLANK(Qualifikation!U474),Qualifikation!U474="-"),"",IF(ISNA(MATCH(Qualifikation!U474,libtwolang,0)),Qualifikation!U474,IF(Qualifikation!AC474=TRUE,INDEX(codetwolang,MATCH(Qualifikation!U474,libtwolang,0)),Qualifikation!U474)))</f>
        <v/>
      </c>
      <c r="P464" s="56" t="str">
        <f>IF(OR(A464="",ISBLANK(Qualifikation!V474)),"",Qualifikation!V474)</f>
        <v/>
      </c>
    </row>
    <row r="465" spans="1:16" x14ac:dyDescent="0.2">
      <c r="A465" s="26" t="str">
        <f>IF(Qualifikation!$A475&lt;&gt;"",IF(Qualifikation!C475&lt;&gt;"",IF(Qualifikation!C475="LOC.ID",CONCATENATE("LOC.",Qualifikation!AG$12),Qualifikation!C475),""),"")</f>
        <v/>
      </c>
      <c r="B465" s="57" t="str">
        <f>IF(A465&lt;&gt;"",Qualifikation!J475,"")</f>
        <v/>
      </c>
      <c r="C465" s="26" t="str">
        <f>IF(A465&lt;&gt;"",IF(Qualifikation!E475=TRUE,INDEX(codesex,MATCH(Qualifikation!D475,libsex,0)),Qualifikation!D475),"")</f>
        <v/>
      </c>
      <c r="D465" s="112" t="str">
        <f>IF(OR(A465="",ISBLANK(Qualifikation!F475)),"",Qualifikation!F475)</f>
        <v/>
      </c>
      <c r="E465" s="26" t="str">
        <f>IF(A465&lt;&gt;"",IF(Qualifikation!I475=TRUE,IF(INDEX(codegem,MATCH(Qualifikation!H475,libgem,0))&lt;8000,INDEX(codegem,MATCH(Qualifikation!H475,libgem,0)),""),Qualifikation!H475),"")</f>
        <v/>
      </c>
      <c r="F465" s="26" t="str">
        <f>IF(A465&lt;&gt;"",IF(Qualifikation!I475=TRUE,INDEX(codegemhist,MATCH(Qualifikation!H475,libgem,0)),""),"")</f>
        <v/>
      </c>
      <c r="G465" s="26" t="str">
        <f>IF(A465&lt;&gt;"",IF(Qualifikation!I475=TRUE,IF(INDEX(codegem,MATCH(Qualifikation!H475,libgem,0))&gt;=8000,INDEX(codegem,MATCH(Qualifikation!H475,libgem,0)),""),Qualifikation!H475),"")</f>
        <v/>
      </c>
      <c r="H465" s="26" t="str">
        <f>IF(A465&lt;&gt;"",IF(Qualifikation!Y475=TRUE,INDEX(libcatidinst,MATCH(Qualifikation!P475,libinst,0)),""),"")</f>
        <v/>
      </c>
      <c r="I465" s="26" t="str">
        <f>IF(OR(A465="",ISBLANK(Qualifikation!P475)),"",IF(Qualifikation!Y475=TRUE,INDEX(codeinst,MATCH(Qualifikation!P475,libinst,0)),Qualifikation!P475))</f>
        <v/>
      </c>
      <c r="J465" s="26" t="str">
        <f>IF(OR(A465="",ISBLANK(Qualifikation!Q475)),"",IF(Qualifikation!Z475=TRUE,INDEX(codetform,MATCH(Qualifikation!Q475,libtform,0)),Qualifikation!Q475))</f>
        <v/>
      </c>
      <c r="K465" s="26" t="str">
        <f t="shared" si="7"/>
        <v/>
      </c>
      <c r="L465" s="112" t="str">
        <f>IF(OR(A465="",ISBLANK(Qualifikation!R475)),"",Qualifikation!R475)</f>
        <v/>
      </c>
      <c r="M465" s="56" t="str">
        <f>IF(OR(A465="",ISBLANK(Qualifikation!S475)),"",Qualifikation!S475)</f>
        <v/>
      </c>
      <c r="N465" s="56" t="str">
        <f>IF(OR(A465="",ISBLANK(Qualifikation!T475)),"",IF(Qualifikation!AC475=TRUE,INDEX(coderesult,MATCH(Qualifikation!T475,libresult,0)),Qualifikation!T475))</f>
        <v/>
      </c>
      <c r="O465" s="56" t="str">
        <f>IF(OR(A465="",ISBLANK(Qualifikation!U475),Qualifikation!U475="-"),"",IF(ISNA(MATCH(Qualifikation!U475,libtwolang,0)),Qualifikation!U475,IF(Qualifikation!AC475=TRUE,INDEX(codetwolang,MATCH(Qualifikation!U475,libtwolang,0)),Qualifikation!U475)))</f>
        <v/>
      </c>
      <c r="P465" s="56" t="str">
        <f>IF(OR(A465="",ISBLANK(Qualifikation!V475)),"",Qualifikation!V475)</f>
        <v/>
      </c>
    </row>
    <row r="466" spans="1:16" x14ac:dyDescent="0.2">
      <c r="A466" s="26" t="str">
        <f>IF(Qualifikation!$A476&lt;&gt;"",IF(Qualifikation!C476&lt;&gt;"",IF(Qualifikation!C476="LOC.ID",CONCATENATE("LOC.",Qualifikation!AG$12),Qualifikation!C476),""),"")</f>
        <v/>
      </c>
      <c r="B466" s="57" t="str">
        <f>IF(A466&lt;&gt;"",Qualifikation!J476,"")</f>
        <v/>
      </c>
      <c r="C466" s="26" t="str">
        <f>IF(A466&lt;&gt;"",IF(Qualifikation!E476=TRUE,INDEX(codesex,MATCH(Qualifikation!D476,libsex,0)),Qualifikation!D476),"")</f>
        <v/>
      </c>
      <c r="D466" s="112" t="str">
        <f>IF(OR(A466="",ISBLANK(Qualifikation!F476)),"",Qualifikation!F476)</f>
        <v/>
      </c>
      <c r="E466" s="26" t="str">
        <f>IF(A466&lt;&gt;"",IF(Qualifikation!I476=TRUE,IF(INDEX(codegem,MATCH(Qualifikation!H476,libgem,0))&lt;8000,INDEX(codegem,MATCH(Qualifikation!H476,libgem,0)),""),Qualifikation!H476),"")</f>
        <v/>
      </c>
      <c r="F466" s="26" t="str">
        <f>IF(A466&lt;&gt;"",IF(Qualifikation!I476=TRUE,INDEX(codegemhist,MATCH(Qualifikation!H476,libgem,0)),""),"")</f>
        <v/>
      </c>
      <c r="G466" s="26" t="str">
        <f>IF(A466&lt;&gt;"",IF(Qualifikation!I476=TRUE,IF(INDEX(codegem,MATCH(Qualifikation!H476,libgem,0))&gt;=8000,INDEX(codegem,MATCH(Qualifikation!H476,libgem,0)),""),Qualifikation!H476),"")</f>
        <v/>
      </c>
      <c r="H466" s="26" t="str">
        <f>IF(A466&lt;&gt;"",IF(Qualifikation!Y476=TRUE,INDEX(libcatidinst,MATCH(Qualifikation!P476,libinst,0)),""),"")</f>
        <v/>
      </c>
      <c r="I466" s="26" t="str">
        <f>IF(OR(A466="",ISBLANK(Qualifikation!P476)),"",IF(Qualifikation!Y476=TRUE,INDEX(codeinst,MATCH(Qualifikation!P476,libinst,0)),Qualifikation!P476))</f>
        <v/>
      </c>
      <c r="J466" s="26" t="str">
        <f>IF(OR(A466="",ISBLANK(Qualifikation!Q476)),"",IF(Qualifikation!Z476=TRUE,INDEX(codetform,MATCH(Qualifikation!Q476,libtform,0)),Qualifikation!Q476))</f>
        <v/>
      </c>
      <c r="K466" s="26" t="str">
        <f t="shared" si="7"/>
        <v/>
      </c>
      <c r="L466" s="112" t="str">
        <f>IF(OR(A466="",ISBLANK(Qualifikation!R476)),"",Qualifikation!R476)</f>
        <v/>
      </c>
      <c r="M466" s="56" t="str">
        <f>IF(OR(A466="",ISBLANK(Qualifikation!S476)),"",Qualifikation!S476)</f>
        <v/>
      </c>
      <c r="N466" s="56" t="str">
        <f>IF(OR(A466="",ISBLANK(Qualifikation!T476)),"",IF(Qualifikation!AC476=TRUE,INDEX(coderesult,MATCH(Qualifikation!T476,libresult,0)),Qualifikation!T476))</f>
        <v/>
      </c>
      <c r="O466" s="56" t="str">
        <f>IF(OR(A466="",ISBLANK(Qualifikation!U476),Qualifikation!U476="-"),"",IF(ISNA(MATCH(Qualifikation!U476,libtwolang,0)),Qualifikation!U476,IF(Qualifikation!AC476=TRUE,INDEX(codetwolang,MATCH(Qualifikation!U476,libtwolang,0)),Qualifikation!U476)))</f>
        <v/>
      </c>
      <c r="P466" s="56" t="str">
        <f>IF(OR(A466="",ISBLANK(Qualifikation!V476)),"",Qualifikation!V476)</f>
        <v/>
      </c>
    </row>
    <row r="467" spans="1:16" x14ac:dyDescent="0.2">
      <c r="A467" s="26" t="str">
        <f>IF(Qualifikation!$A477&lt;&gt;"",IF(Qualifikation!C477&lt;&gt;"",IF(Qualifikation!C477="LOC.ID",CONCATENATE("LOC.",Qualifikation!AG$12),Qualifikation!C477),""),"")</f>
        <v/>
      </c>
      <c r="B467" s="57" t="str">
        <f>IF(A467&lt;&gt;"",Qualifikation!J477,"")</f>
        <v/>
      </c>
      <c r="C467" s="26" t="str">
        <f>IF(A467&lt;&gt;"",IF(Qualifikation!E477=TRUE,INDEX(codesex,MATCH(Qualifikation!D477,libsex,0)),Qualifikation!D477),"")</f>
        <v/>
      </c>
      <c r="D467" s="112" t="str">
        <f>IF(OR(A467="",ISBLANK(Qualifikation!F477)),"",Qualifikation!F477)</f>
        <v/>
      </c>
      <c r="E467" s="26" t="str">
        <f>IF(A467&lt;&gt;"",IF(Qualifikation!I477=TRUE,IF(INDEX(codegem,MATCH(Qualifikation!H477,libgem,0))&lt;8000,INDEX(codegem,MATCH(Qualifikation!H477,libgem,0)),""),Qualifikation!H477),"")</f>
        <v/>
      </c>
      <c r="F467" s="26" t="str">
        <f>IF(A467&lt;&gt;"",IF(Qualifikation!I477=TRUE,INDEX(codegemhist,MATCH(Qualifikation!H477,libgem,0)),""),"")</f>
        <v/>
      </c>
      <c r="G467" s="26" t="str">
        <f>IF(A467&lt;&gt;"",IF(Qualifikation!I477=TRUE,IF(INDEX(codegem,MATCH(Qualifikation!H477,libgem,0))&gt;=8000,INDEX(codegem,MATCH(Qualifikation!H477,libgem,0)),""),Qualifikation!H477),"")</f>
        <v/>
      </c>
      <c r="H467" s="26" t="str">
        <f>IF(A467&lt;&gt;"",IF(Qualifikation!Y477=TRUE,INDEX(libcatidinst,MATCH(Qualifikation!P477,libinst,0)),""),"")</f>
        <v/>
      </c>
      <c r="I467" s="26" t="str">
        <f>IF(OR(A467="",ISBLANK(Qualifikation!P477)),"",IF(Qualifikation!Y477=TRUE,INDEX(codeinst,MATCH(Qualifikation!P477,libinst,0)),Qualifikation!P477))</f>
        <v/>
      </c>
      <c r="J467" s="26" t="str">
        <f>IF(OR(A467="",ISBLANK(Qualifikation!Q477)),"",IF(Qualifikation!Z477=TRUE,INDEX(codetform,MATCH(Qualifikation!Q477,libtform,0)),Qualifikation!Q477))</f>
        <v/>
      </c>
      <c r="K467" s="26" t="str">
        <f t="shared" si="7"/>
        <v/>
      </c>
      <c r="L467" s="112" t="str">
        <f>IF(OR(A467="",ISBLANK(Qualifikation!R477)),"",Qualifikation!R477)</f>
        <v/>
      </c>
      <c r="M467" s="56" t="str">
        <f>IF(OR(A467="",ISBLANK(Qualifikation!S477)),"",Qualifikation!S477)</f>
        <v/>
      </c>
      <c r="N467" s="56" t="str">
        <f>IF(OR(A467="",ISBLANK(Qualifikation!T477)),"",IF(Qualifikation!AC477=TRUE,INDEX(coderesult,MATCH(Qualifikation!T477,libresult,0)),Qualifikation!T477))</f>
        <v/>
      </c>
      <c r="O467" s="56" t="str">
        <f>IF(OR(A467="",ISBLANK(Qualifikation!U477),Qualifikation!U477="-"),"",IF(ISNA(MATCH(Qualifikation!U477,libtwolang,0)),Qualifikation!U477,IF(Qualifikation!AC477=TRUE,INDEX(codetwolang,MATCH(Qualifikation!U477,libtwolang,0)),Qualifikation!U477)))</f>
        <v/>
      </c>
      <c r="P467" s="56" t="str">
        <f>IF(OR(A467="",ISBLANK(Qualifikation!V477)),"",Qualifikation!V477)</f>
        <v/>
      </c>
    </row>
    <row r="468" spans="1:16" x14ac:dyDescent="0.2">
      <c r="A468" s="26" t="str">
        <f>IF(Qualifikation!$A478&lt;&gt;"",IF(Qualifikation!C478&lt;&gt;"",IF(Qualifikation!C478="LOC.ID",CONCATENATE("LOC.",Qualifikation!AG$12),Qualifikation!C478),""),"")</f>
        <v/>
      </c>
      <c r="B468" s="57" t="str">
        <f>IF(A468&lt;&gt;"",Qualifikation!J478,"")</f>
        <v/>
      </c>
      <c r="C468" s="26" t="str">
        <f>IF(A468&lt;&gt;"",IF(Qualifikation!E478=TRUE,INDEX(codesex,MATCH(Qualifikation!D478,libsex,0)),Qualifikation!D478),"")</f>
        <v/>
      </c>
      <c r="D468" s="112" t="str">
        <f>IF(OR(A468="",ISBLANK(Qualifikation!F478)),"",Qualifikation!F478)</f>
        <v/>
      </c>
      <c r="E468" s="26" t="str">
        <f>IF(A468&lt;&gt;"",IF(Qualifikation!I478=TRUE,IF(INDEX(codegem,MATCH(Qualifikation!H478,libgem,0))&lt;8000,INDEX(codegem,MATCH(Qualifikation!H478,libgem,0)),""),Qualifikation!H478),"")</f>
        <v/>
      </c>
      <c r="F468" s="26" t="str">
        <f>IF(A468&lt;&gt;"",IF(Qualifikation!I478=TRUE,INDEX(codegemhist,MATCH(Qualifikation!H478,libgem,0)),""),"")</f>
        <v/>
      </c>
      <c r="G468" s="26" t="str">
        <f>IF(A468&lt;&gt;"",IF(Qualifikation!I478=TRUE,IF(INDEX(codegem,MATCH(Qualifikation!H478,libgem,0))&gt;=8000,INDEX(codegem,MATCH(Qualifikation!H478,libgem,0)),""),Qualifikation!H478),"")</f>
        <v/>
      </c>
      <c r="H468" s="26" t="str">
        <f>IF(A468&lt;&gt;"",IF(Qualifikation!Y478=TRUE,INDEX(libcatidinst,MATCH(Qualifikation!P478,libinst,0)),""),"")</f>
        <v/>
      </c>
      <c r="I468" s="26" t="str">
        <f>IF(OR(A468="",ISBLANK(Qualifikation!P478)),"",IF(Qualifikation!Y478=TRUE,INDEX(codeinst,MATCH(Qualifikation!P478,libinst,0)),Qualifikation!P478))</f>
        <v/>
      </c>
      <c r="J468" s="26" t="str">
        <f>IF(OR(A468="",ISBLANK(Qualifikation!Q478)),"",IF(Qualifikation!Z478=TRUE,INDEX(codetform,MATCH(Qualifikation!Q478,libtform,0)),Qualifikation!Q478))</f>
        <v/>
      </c>
      <c r="K468" s="26" t="str">
        <f t="shared" si="7"/>
        <v/>
      </c>
      <c r="L468" s="112" t="str">
        <f>IF(OR(A468="",ISBLANK(Qualifikation!R478)),"",Qualifikation!R478)</f>
        <v/>
      </c>
      <c r="M468" s="56" t="str">
        <f>IF(OR(A468="",ISBLANK(Qualifikation!S478)),"",Qualifikation!S478)</f>
        <v/>
      </c>
      <c r="N468" s="56" t="str">
        <f>IF(OR(A468="",ISBLANK(Qualifikation!T478)),"",IF(Qualifikation!AC478=TRUE,INDEX(coderesult,MATCH(Qualifikation!T478,libresult,0)),Qualifikation!T478))</f>
        <v/>
      </c>
      <c r="O468" s="56" t="str">
        <f>IF(OR(A468="",ISBLANK(Qualifikation!U478),Qualifikation!U478="-"),"",IF(ISNA(MATCH(Qualifikation!U478,libtwolang,0)),Qualifikation!U478,IF(Qualifikation!AC478=TRUE,INDEX(codetwolang,MATCH(Qualifikation!U478,libtwolang,0)),Qualifikation!U478)))</f>
        <v/>
      </c>
      <c r="P468" s="56" t="str">
        <f>IF(OR(A468="",ISBLANK(Qualifikation!V478)),"",Qualifikation!V478)</f>
        <v/>
      </c>
    </row>
    <row r="469" spans="1:16" x14ac:dyDescent="0.2">
      <c r="A469" s="26" t="str">
        <f>IF(Qualifikation!$A479&lt;&gt;"",IF(Qualifikation!C479&lt;&gt;"",IF(Qualifikation!C479="LOC.ID",CONCATENATE("LOC.",Qualifikation!AG$12),Qualifikation!C479),""),"")</f>
        <v/>
      </c>
      <c r="B469" s="57" t="str">
        <f>IF(A469&lt;&gt;"",Qualifikation!J479,"")</f>
        <v/>
      </c>
      <c r="C469" s="26" t="str">
        <f>IF(A469&lt;&gt;"",IF(Qualifikation!E479=TRUE,INDEX(codesex,MATCH(Qualifikation!D479,libsex,0)),Qualifikation!D479),"")</f>
        <v/>
      </c>
      <c r="D469" s="112" t="str">
        <f>IF(OR(A469="",ISBLANK(Qualifikation!F479)),"",Qualifikation!F479)</f>
        <v/>
      </c>
      <c r="E469" s="26" t="str">
        <f>IF(A469&lt;&gt;"",IF(Qualifikation!I479=TRUE,IF(INDEX(codegem,MATCH(Qualifikation!H479,libgem,0))&lt;8000,INDEX(codegem,MATCH(Qualifikation!H479,libgem,0)),""),Qualifikation!H479),"")</f>
        <v/>
      </c>
      <c r="F469" s="26" t="str">
        <f>IF(A469&lt;&gt;"",IF(Qualifikation!I479=TRUE,INDEX(codegemhist,MATCH(Qualifikation!H479,libgem,0)),""),"")</f>
        <v/>
      </c>
      <c r="G469" s="26" t="str">
        <f>IF(A469&lt;&gt;"",IF(Qualifikation!I479=TRUE,IF(INDEX(codegem,MATCH(Qualifikation!H479,libgem,0))&gt;=8000,INDEX(codegem,MATCH(Qualifikation!H479,libgem,0)),""),Qualifikation!H479),"")</f>
        <v/>
      </c>
      <c r="H469" s="26" t="str">
        <f>IF(A469&lt;&gt;"",IF(Qualifikation!Y479=TRUE,INDEX(libcatidinst,MATCH(Qualifikation!P479,libinst,0)),""),"")</f>
        <v/>
      </c>
      <c r="I469" s="26" t="str">
        <f>IF(OR(A469="",ISBLANK(Qualifikation!P479)),"",IF(Qualifikation!Y479=TRUE,INDEX(codeinst,MATCH(Qualifikation!P479,libinst,0)),Qualifikation!P479))</f>
        <v/>
      </c>
      <c r="J469" s="26" t="str">
        <f>IF(OR(A469="",ISBLANK(Qualifikation!Q479)),"",IF(Qualifikation!Z479=TRUE,INDEX(codetform,MATCH(Qualifikation!Q479,libtform,0)),Qualifikation!Q479))</f>
        <v/>
      </c>
      <c r="K469" s="26" t="str">
        <f t="shared" si="7"/>
        <v/>
      </c>
      <c r="L469" s="112" t="str">
        <f>IF(OR(A469="",ISBLANK(Qualifikation!R479)),"",Qualifikation!R479)</f>
        <v/>
      </c>
      <c r="M469" s="56" t="str">
        <f>IF(OR(A469="",ISBLANK(Qualifikation!S479)),"",Qualifikation!S479)</f>
        <v/>
      </c>
      <c r="N469" s="56" t="str">
        <f>IF(OR(A469="",ISBLANK(Qualifikation!T479)),"",IF(Qualifikation!AC479=TRUE,INDEX(coderesult,MATCH(Qualifikation!T479,libresult,0)),Qualifikation!T479))</f>
        <v/>
      </c>
      <c r="O469" s="56" t="str">
        <f>IF(OR(A469="",ISBLANK(Qualifikation!U479),Qualifikation!U479="-"),"",IF(ISNA(MATCH(Qualifikation!U479,libtwolang,0)),Qualifikation!U479,IF(Qualifikation!AC479=TRUE,INDEX(codetwolang,MATCH(Qualifikation!U479,libtwolang,0)),Qualifikation!U479)))</f>
        <v/>
      </c>
      <c r="P469" s="56" t="str">
        <f>IF(OR(A469="",ISBLANK(Qualifikation!V479)),"",Qualifikation!V479)</f>
        <v/>
      </c>
    </row>
    <row r="470" spans="1:16" x14ac:dyDescent="0.2">
      <c r="A470" s="26" t="str">
        <f>IF(Qualifikation!$A480&lt;&gt;"",IF(Qualifikation!C480&lt;&gt;"",IF(Qualifikation!C480="LOC.ID",CONCATENATE("LOC.",Qualifikation!AG$12),Qualifikation!C480),""),"")</f>
        <v/>
      </c>
      <c r="B470" s="57" t="str">
        <f>IF(A470&lt;&gt;"",Qualifikation!J480,"")</f>
        <v/>
      </c>
      <c r="C470" s="26" t="str">
        <f>IF(A470&lt;&gt;"",IF(Qualifikation!E480=TRUE,INDEX(codesex,MATCH(Qualifikation!D480,libsex,0)),Qualifikation!D480),"")</f>
        <v/>
      </c>
      <c r="D470" s="112" t="str">
        <f>IF(OR(A470="",ISBLANK(Qualifikation!F480)),"",Qualifikation!F480)</f>
        <v/>
      </c>
      <c r="E470" s="26" t="str">
        <f>IF(A470&lt;&gt;"",IF(Qualifikation!I480=TRUE,IF(INDEX(codegem,MATCH(Qualifikation!H480,libgem,0))&lt;8000,INDEX(codegem,MATCH(Qualifikation!H480,libgem,0)),""),Qualifikation!H480),"")</f>
        <v/>
      </c>
      <c r="F470" s="26" t="str">
        <f>IF(A470&lt;&gt;"",IF(Qualifikation!I480=TRUE,INDEX(codegemhist,MATCH(Qualifikation!H480,libgem,0)),""),"")</f>
        <v/>
      </c>
      <c r="G470" s="26" t="str">
        <f>IF(A470&lt;&gt;"",IF(Qualifikation!I480=TRUE,IF(INDEX(codegem,MATCH(Qualifikation!H480,libgem,0))&gt;=8000,INDEX(codegem,MATCH(Qualifikation!H480,libgem,0)),""),Qualifikation!H480),"")</f>
        <v/>
      </c>
      <c r="H470" s="26" t="str">
        <f>IF(A470&lt;&gt;"",IF(Qualifikation!Y480=TRUE,INDEX(libcatidinst,MATCH(Qualifikation!P480,libinst,0)),""),"")</f>
        <v/>
      </c>
      <c r="I470" s="26" t="str">
        <f>IF(OR(A470="",ISBLANK(Qualifikation!P480)),"",IF(Qualifikation!Y480=TRUE,INDEX(codeinst,MATCH(Qualifikation!P480,libinst,0)),Qualifikation!P480))</f>
        <v/>
      </c>
      <c r="J470" s="26" t="str">
        <f>IF(OR(A470="",ISBLANK(Qualifikation!Q480)),"",IF(Qualifikation!Z480=TRUE,INDEX(codetform,MATCH(Qualifikation!Q480,libtform,0)),Qualifikation!Q480))</f>
        <v/>
      </c>
      <c r="K470" s="26" t="str">
        <f t="shared" si="7"/>
        <v/>
      </c>
      <c r="L470" s="112" t="str">
        <f>IF(OR(A470="",ISBLANK(Qualifikation!R480)),"",Qualifikation!R480)</f>
        <v/>
      </c>
      <c r="M470" s="56" t="str">
        <f>IF(OR(A470="",ISBLANK(Qualifikation!S480)),"",Qualifikation!S480)</f>
        <v/>
      </c>
      <c r="N470" s="56" t="str">
        <f>IF(OR(A470="",ISBLANK(Qualifikation!T480)),"",IF(Qualifikation!AC480=TRUE,INDEX(coderesult,MATCH(Qualifikation!T480,libresult,0)),Qualifikation!T480))</f>
        <v/>
      </c>
      <c r="O470" s="56" t="str">
        <f>IF(OR(A470="",ISBLANK(Qualifikation!U480),Qualifikation!U480="-"),"",IF(ISNA(MATCH(Qualifikation!U480,libtwolang,0)),Qualifikation!U480,IF(Qualifikation!AC480=TRUE,INDEX(codetwolang,MATCH(Qualifikation!U480,libtwolang,0)),Qualifikation!U480)))</f>
        <v/>
      </c>
      <c r="P470" s="56" t="str">
        <f>IF(OR(A470="",ISBLANK(Qualifikation!V480)),"",Qualifikation!V480)</f>
        <v/>
      </c>
    </row>
    <row r="471" spans="1:16" x14ac:dyDescent="0.2">
      <c r="A471" s="26" t="str">
        <f>IF(Qualifikation!$A481&lt;&gt;"",IF(Qualifikation!C481&lt;&gt;"",IF(Qualifikation!C481="LOC.ID",CONCATENATE("LOC.",Qualifikation!AG$12),Qualifikation!C481),""),"")</f>
        <v/>
      </c>
      <c r="B471" s="57" t="str">
        <f>IF(A471&lt;&gt;"",Qualifikation!J481,"")</f>
        <v/>
      </c>
      <c r="C471" s="26" t="str">
        <f>IF(A471&lt;&gt;"",IF(Qualifikation!E481=TRUE,INDEX(codesex,MATCH(Qualifikation!D481,libsex,0)),Qualifikation!D481),"")</f>
        <v/>
      </c>
      <c r="D471" s="112" t="str">
        <f>IF(OR(A471="",ISBLANK(Qualifikation!F481)),"",Qualifikation!F481)</f>
        <v/>
      </c>
      <c r="E471" s="26" t="str">
        <f>IF(A471&lt;&gt;"",IF(Qualifikation!I481=TRUE,IF(INDEX(codegem,MATCH(Qualifikation!H481,libgem,0))&lt;8000,INDEX(codegem,MATCH(Qualifikation!H481,libgem,0)),""),Qualifikation!H481),"")</f>
        <v/>
      </c>
      <c r="F471" s="26" t="str">
        <f>IF(A471&lt;&gt;"",IF(Qualifikation!I481=TRUE,INDEX(codegemhist,MATCH(Qualifikation!H481,libgem,0)),""),"")</f>
        <v/>
      </c>
      <c r="G471" s="26" t="str">
        <f>IF(A471&lt;&gt;"",IF(Qualifikation!I481=TRUE,IF(INDEX(codegem,MATCH(Qualifikation!H481,libgem,0))&gt;=8000,INDEX(codegem,MATCH(Qualifikation!H481,libgem,0)),""),Qualifikation!H481),"")</f>
        <v/>
      </c>
      <c r="H471" s="26" t="str">
        <f>IF(A471&lt;&gt;"",IF(Qualifikation!Y481=TRUE,INDEX(libcatidinst,MATCH(Qualifikation!P481,libinst,0)),""),"")</f>
        <v/>
      </c>
      <c r="I471" s="26" t="str">
        <f>IF(OR(A471="",ISBLANK(Qualifikation!P481)),"",IF(Qualifikation!Y481=TRUE,INDEX(codeinst,MATCH(Qualifikation!P481,libinst,0)),Qualifikation!P481))</f>
        <v/>
      </c>
      <c r="J471" s="26" t="str">
        <f>IF(OR(A471="",ISBLANK(Qualifikation!Q481)),"",IF(Qualifikation!Z481=TRUE,INDEX(codetform,MATCH(Qualifikation!Q481,libtform,0)),Qualifikation!Q481))</f>
        <v/>
      </c>
      <c r="K471" s="26" t="str">
        <f t="shared" si="7"/>
        <v/>
      </c>
      <c r="L471" s="112" t="str">
        <f>IF(OR(A471="",ISBLANK(Qualifikation!R481)),"",Qualifikation!R481)</f>
        <v/>
      </c>
      <c r="M471" s="56" t="str">
        <f>IF(OR(A471="",ISBLANK(Qualifikation!S481)),"",Qualifikation!S481)</f>
        <v/>
      </c>
      <c r="N471" s="56" t="str">
        <f>IF(OR(A471="",ISBLANK(Qualifikation!T481)),"",IF(Qualifikation!AC481=TRUE,INDEX(coderesult,MATCH(Qualifikation!T481,libresult,0)),Qualifikation!T481))</f>
        <v/>
      </c>
      <c r="O471" s="56" t="str">
        <f>IF(OR(A471="",ISBLANK(Qualifikation!U481),Qualifikation!U481="-"),"",IF(ISNA(MATCH(Qualifikation!U481,libtwolang,0)),Qualifikation!U481,IF(Qualifikation!AC481=TRUE,INDEX(codetwolang,MATCH(Qualifikation!U481,libtwolang,0)),Qualifikation!U481)))</f>
        <v/>
      </c>
      <c r="P471" s="56" t="str">
        <f>IF(OR(A471="",ISBLANK(Qualifikation!V481)),"",Qualifikation!V481)</f>
        <v/>
      </c>
    </row>
    <row r="472" spans="1:16" x14ac:dyDescent="0.2">
      <c r="A472" s="26" t="str">
        <f>IF(Qualifikation!$A482&lt;&gt;"",IF(Qualifikation!C482&lt;&gt;"",IF(Qualifikation!C482="LOC.ID",CONCATENATE("LOC.",Qualifikation!AG$12),Qualifikation!C482),""),"")</f>
        <v/>
      </c>
      <c r="B472" s="57" t="str">
        <f>IF(A472&lt;&gt;"",Qualifikation!J482,"")</f>
        <v/>
      </c>
      <c r="C472" s="26" t="str">
        <f>IF(A472&lt;&gt;"",IF(Qualifikation!E482=TRUE,INDEX(codesex,MATCH(Qualifikation!D482,libsex,0)),Qualifikation!D482),"")</f>
        <v/>
      </c>
      <c r="D472" s="112" t="str">
        <f>IF(OR(A472="",ISBLANK(Qualifikation!F482)),"",Qualifikation!F482)</f>
        <v/>
      </c>
      <c r="E472" s="26" t="str">
        <f>IF(A472&lt;&gt;"",IF(Qualifikation!I482=TRUE,IF(INDEX(codegem,MATCH(Qualifikation!H482,libgem,0))&lt;8000,INDEX(codegem,MATCH(Qualifikation!H482,libgem,0)),""),Qualifikation!H482),"")</f>
        <v/>
      </c>
      <c r="F472" s="26" t="str">
        <f>IF(A472&lt;&gt;"",IF(Qualifikation!I482=TRUE,INDEX(codegemhist,MATCH(Qualifikation!H482,libgem,0)),""),"")</f>
        <v/>
      </c>
      <c r="G472" s="26" t="str">
        <f>IF(A472&lt;&gt;"",IF(Qualifikation!I482=TRUE,IF(INDEX(codegem,MATCH(Qualifikation!H482,libgem,0))&gt;=8000,INDEX(codegem,MATCH(Qualifikation!H482,libgem,0)),""),Qualifikation!H482),"")</f>
        <v/>
      </c>
      <c r="H472" s="26" t="str">
        <f>IF(A472&lt;&gt;"",IF(Qualifikation!Y482=TRUE,INDEX(libcatidinst,MATCH(Qualifikation!P482,libinst,0)),""),"")</f>
        <v/>
      </c>
      <c r="I472" s="26" t="str">
        <f>IF(OR(A472="",ISBLANK(Qualifikation!P482)),"",IF(Qualifikation!Y482=TRUE,INDEX(codeinst,MATCH(Qualifikation!P482,libinst,0)),Qualifikation!P482))</f>
        <v/>
      </c>
      <c r="J472" s="26" t="str">
        <f>IF(OR(A472="",ISBLANK(Qualifikation!Q482)),"",IF(Qualifikation!Z482=TRUE,INDEX(codetform,MATCH(Qualifikation!Q482,libtform,0)),Qualifikation!Q482))</f>
        <v/>
      </c>
      <c r="K472" s="26" t="str">
        <f t="shared" si="7"/>
        <v/>
      </c>
      <c r="L472" s="112" t="str">
        <f>IF(OR(A472="",ISBLANK(Qualifikation!R482)),"",Qualifikation!R482)</f>
        <v/>
      </c>
      <c r="M472" s="56" t="str">
        <f>IF(OR(A472="",ISBLANK(Qualifikation!S482)),"",Qualifikation!S482)</f>
        <v/>
      </c>
      <c r="N472" s="56" t="str">
        <f>IF(OR(A472="",ISBLANK(Qualifikation!T482)),"",IF(Qualifikation!AC482=TRUE,INDEX(coderesult,MATCH(Qualifikation!T482,libresult,0)),Qualifikation!T482))</f>
        <v/>
      </c>
      <c r="O472" s="56" t="str">
        <f>IF(OR(A472="",ISBLANK(Qualifikation!U482),Qualifikation!U482="-"),"",IF(ISNA(MATCH(Qualifikation!U482,libtwolang,0)),Qualifikation!U482,IF(Qualifikation!AC482=TRUE,INDEX(codetwolang,MATCH(Qualifikation!U482,libtwolang,0)),Qualifikation!U482)))</f>
        <v/>
      </c>
      <c r="P472" s="56" t="str">
        <f>IF(OR(A472="",ISBLANK(Qualifikation!V482)),"",Qualifikation!V482)</f>
        <v/>
      </c>
    </row>
    <row r="473" spans="1:16" x14ac:dyDescent="0.2">
      <c r="A473" s="26" t="str">
        <f>IF(Qualifikation!$A483&lt;&gt;"",IF(Qualifikation!C483&lt;&gt;"",IF(Qualifikation!C483="LOC.ID",CONCATENATE("LOC.",Qualifikation!AG$12),Qualifikation!C483),""),"")</f>
        <v/>
      </c>
      <c r="B473" s="57" t="str">
        <f>IF(A473&lt;&gt;"",Qualifikation!J483,"")</f>
        <v/>
      </c>
      <c r="C473" s="26" t="str">
        <f>IF(A473&lt;&gt;"",IF(Qualifikation!E483=TRUE,INDEX(codesex,MATCH(Qualifikation!D483,libsex,0)),Qualifikation!D483),"")</f>
        <v/>
      </c>
      <c r="D473" s="112" t="str">
        <f>IF(OR(A473="",ISBLANK(Qualifikation!F483)),"",Qualifikation!F483)</f>
        <v/>
      </c>
      <c r="E473" s="26" t="str">
        <f>IF(A473&lt;&gt;"",IF(Qualifikation!I483=TRUE,IF(INDEX(codegem,MATCH(Qualifikation!H483,libgem,0))&lt;8000,INDEX(codegem,MATCH(Qualifikation!H483,libgem,0)),""),Qualifikation!H483),"")</f>
        <v/>
      </c>
      <c r="F473" s="26" t="str">
        <f>IF(A473&lt;&gt;"",IF(Qualifikation!I483=TRUE,INDEX(codegemhist,MATCH(Qualifikation!H483,libgem,0)),""),"")</f>
        <v/>
      </c>
      <c r="G473" s="26" t="str">
        <f>IF(A473&lt;&gt;"",IF(Qualifikation!I483=TRUE,IF(INDEX(codegem,MATCH(Qualifikation!H483,libgem,0))&gt;=8000,INDEX(codegem,MATCH(Qualifikation!H483,libgem,0)),""),Qualifikation!H483),"")</f>
        <v/>
      </c>
      <c r="H473" s="26" t="str">
        <f>IF(A473&lt;&gt;"",IF(Qualifikation!Y483=TRUE,INDEX(libcatidinst,MATCH(Qualifikation!P483,libinst,0)),""),"")</f>
        <v/>
      </c>
      <c r="I473" s="26" t="str">
        <f>IF(OR(A473="",ISBLANK(Qualifikation!P483)),"",IF(Qualifikation!Y483=TRUE,INDEX(codeinst,MATCH(Qualifikation!P483,libinst,0)),Qualifikation!P483))</f>
        <v/>
      </c>
      <c r="J473" s="26" t="str">
        <f>IF(OR(A473="",ISBLANK(Qualifikation!Q483)),"",IF(Qualifikation!Z483=TRUE,INDEX(codetform,MATCH(Qualifikation!Q483,libtform,0)),Qualifikation!Q483))</f>
        <v/>
      </c>
      <c r="K473" s="26" t="str">
        <f t="shared" si="7"/>
        <v/>
      </c>
      <c r="L473" s="112" t="str">
        <f>IF(OR(A473="",ISBLANK(Qualifikation!R483)),"",Qualifikation!R483)</f>
        <v/>
      </c>
      <c r="M473" s="56" t="str">
        <f>IF(OR(A473="",ISBLANK(Qualifikation!S483)),"",Qualifikation!S483)</f>
        <v/>
      </c>
      <c r="N473" s="56" t="str">
        <f>IF(OR(A473="",ISBLANK(Qualifikation!T483)),"",IF(Qualifikation!AC483=TRUE,INDEX(coderesult,MATCH(Qualifikation!T483,libresult,0)),Qualifikation!T483))</f>
        <v/>
      </c>
      <c r="O473" s="56" t="str">
        <f>IF(OR(A473="",ISBLANK(Qualifikation!U483),Qualifikation!U483="-"),"",IF(ISNA(MATCH(Qualifikation!U483,libtwolang,0)),Qualifikation!U483,IF(Qualifikation!AC483=TRUE,INDEX(codetwolang,MATCH(Qualifikation!U483,libtwolang,0)),Qualifikation!U483)))</f>
        <v/>
      </c>
      <c r="P473" s="56" t="str">
        <f>IF(OR(A473="",ISBLANK(Qualifikation!V483)),"",Qualifikation!V483)</f>
        <v/>
      </c>
    </row>
    <row r="474" spans="1:16" x14ac:dyDescent="0.2">
      <c r="A474" s="26" t="str">
        <f>IF(Qualifikation!$A484&lt;&gt;"",IF(Qualifikation!C484&lt;&gt;"",IF(Qualifikation!C484="LOC.ID",CONCATENATE("LOC.",Qualifikation!AG$12),Qualifikation!C484),""),"")</f>
        <v/>
      </c>
      <c r="B474" s="57" t="str">
        <f>IF(A474&lt;&gt;"",Qualifikation!J484,"")</f>
        <v/>
      </c>
      <c r="C474" s="26" t="str">
        <f>IF(A474&lt;&gt;"",IF(Qualifikation!E484=TRUE,INDEX(codesex,MATCH(Qualifikation!D484,libsex,0)),Qualifikation!D484),"")</f>
        <v/>
      </c>
      <c r="D474" s="112" t="str">
        <f>IF(OR(A474="",ISBLANK(Qualifikation!F484)),"",Qualifikation!F484)</f>
        <v/>
      </c>
      <c r="E474" s="26" t="str">
        <f>IF(A474&lt;&gt;"",IF(Qualifikation!I484=TRUE,IF(INDEX(codegem,MATCH(Qualifikation!H484,libgem,0))&lt;8000,INDEX(codegem,MATCH(Qualifikation!H484,libgem,0)),""),Qualifikation!H484),"")</f>
        <v/>
      </c>
      <c r="F474" s="26" t="str">
        <f>IF(A474&lt;&gt;"",IF(Qualifikation!I484=TRUE,INDEX(codegemhist,MATCH(Qualifikation!H484,libgem,0)),""),"")</f>
        <v/>
      </c>
      <c r="G474" s="26" t="str">
        <f>IF(A474&lt;&gt;"",IF(Qualifikation!I484=TRUE,IF(INDEX(codegem,MATCH(Qualifikation!H484,libgem,0))&gt;=8000,INDEX(codegem,MATCH(Qualifikation!H484,libgem,0)),""),Qualifikation!H484),"")</f>
        <v/>
      </c>
      <c r="H474" s="26" t="str">
        <f>IF(A474&lt;&gt;"",IF(Qualifikation!Y484=TRUE,INDEX(libcatidinst,MATCH(Qualifikation!P484,libinst,0)),""),"")</f>
        <v/>
      </c>
      <c r="I474" s="26" t="str">
        <f>IF(OR(A474="",ISBLANK(Qualifikation!P484)),"",IF(Qualifikation!Y484=TRUE,INDEX(codeinst,MATCH(Qualifikation!P484,libinst,0)),Qualifikation!P484))</f>
        <v/>
      </c>
      <c r="J474" s="26" t="str">
        <f>IF(OR(A474="",ISBLANK(Qualifikation!Q484)),"",IF(Qualifikation!Z484=TRUE,INDEX(codetform,MATCH(Qualifikation!Q484,libtform,0)),Qualifikation!Q484))</f>
        <v/>
      </c>
      <c r="K474" s="26" t="str">
        <f t="shared" si="7"/>
        <v/>
      </c>
      <c r="L474" s="112" t="str">
        <f>IF(OR(A474="",ISBLANK(Qualifikation!R484)),"",Qualifikation!R484)</f>
        <v/>
      </c>
      <c r="M474" s="56" t="str">
        <f>IF(OR(A474="",ISBLANK(Qualifikation!S484)),"",Qualifikation!S484)</f>
        <v/>
      </c>
      <c r="N474" s="56" t="str">
        <f>IF(OR(A474="",ISBLANK(Qualifikation!T484)),"",IF(Qualifikation!AC484=TRUE,INDEX(coderesult,MATCH(Qualifikation!T484,libresult,0)),Qualifikation!T484))</f>
        <v/>
      </c>
      <c r="O474" s="56" t="str">
        <f>IF(OR(A474="",ISBLANK(Qualifikation!U484),Qualifikation!U484="-"),"",IF(ISNA(MATCH(Qualifikation!U484,libtwolang,0)),Qualifikation!U484,IF(Qualifikation!AC484=TRUE,INDEX(codetwolang,MATCH(Qualifikation!U484,libtwolang,0)),Qualifikation!U484)))</f>
        <v/>
      </c>
      <c r="P474" s="56" t="str">
        <f>IF(OR(A474="",ISBLANK(Qualifikation!V484)),"",Qualifikation!V484)</f>
        <v/>
      </c>
    </row>
    <row r="475" spans="1:16" x14ac:dyDescent="0.2">
      <c r="A475" s="26" t="str">
        <f>IF(Qualifikation!$A485&lt;&gt;"",IF(Qualifikation!C485&lt;&gt;"",IF(Qualifikation!C485="LOC.ID",CONCATENATE("LOC.",Qualifikation!AG$12),Qualifikation!C485),""),"")</f>
        <v/>
      </c>
      <c r="B475" s="57" t="str">
        <f>IF(A475&lt;&gt;"",Qualifikation!J485,"")</f>
        <v/>
      </c>
      <c r="C475" s="26" t="str">
        <f>IF(A475&lt;&gt;"",IF(Qualifikation!E485=TRUE,INDEX(codesex,MATCH(Qualifikation!D485,libsex,0)),Qualifikation!D485),"")</f>
        <v/>
      </c>
      <c r="D475" s="112" t="str">
        <f>IF(OR(A475="",ISBLANK(Qualifikation!F485)),"",Qualifikation!F485)</f>
        <v/>
      </c>
      <c r="E475" s="26" t="str">
        <f>IF(A475&lt;&gt;"",IF(Qualifikation!I485=TRUE,IF(INDEX(codegem,MATCH(Qualifikation!H485,libgem,0))&lt;8000,INDEX(codegem,MATCH(Qualifikation!H485,libgem,0)),""),Qualifikation!H485),"")</f>
        <v/>
      </c>
      <c r="F475" s="26" t="str">
        <f>IF(A475&lt;&gt;"",IF(Qualifikation!I485=TRUE,INDEX(codegemhist,MATCH(Qualifikation!H485,libgem,0)),""),"")</f>
        <v/>
      </c>
      <c r="G475" s="26" t="str">
        <f>IF(A475&lt;&gt;"",IF(Qualifikation!I485=TRUE,IF(INDEX(codegem,MATCH(Qualifikation!H485,libgem,0))&gt;=8000,INDEX(codegem,MATCH(Qualifikation!H485,libgem,0)),""),Qualifikation!H485),"")</f>
        <v/>
      </c>
      <c r="H475" s="26" t="str">
        <f>IF(A475&lt;&gt;"",IF(Qualifikation!Y485=TRUE,INDEX(libcatidinst,MATCH(Qualifikation!P485,libinst,0)),""),"")</f>
        <v/>
      </c>
      <c r="I475" s="26" t="str">
        <f>IF(OR(A475="",ISBLANK(Qualifikation!P485)),"",IF(Qualifikation!Y485=TRUE,INDEX(codeinst,MATCH(Qualifikation!P485,libinst,0)),Qualifikation!P485))</f>
        <v/>
      </c>
      <c r="J475" s="26" t="str">
        <f>IF(OR(A475="",ISBLANK(Qualifikation!Q485)),"",IF(Qualifikation!Z485=TRUE,INDEX(codetform,MATCH(Qualifikation!Q485,libtform,0)),Qualifikation!Q485))</f>
        <v/>
      </c>
      <c r="K475" s="26" t="str">
        <f t="shared" si="7"/>
        <v/>
      </c>
      <c r="L475" s="112" t="str">
        <f>IF(OR(A475="",ISBLANK(Qualifikation!R485)),"",Qualifikation!R485)</f>
        <v/>
      </c>
      <c r="M475" s="56" t="str">
        <f>IF(OR(A475="",ISBLANK(Qualifikation!S485)),"",Qualifikation!S485)</f>
        <v/>
      </c>
      <c r="N475" s="56" t="str">
        <f>IF(OR(A475="",ISBLANK(Qualifikation!T485)),"",IF(Qualifikation!AC485=TRUE,INDEX(coderesult,MATCH(Qualifikation!T485,libresult,0)),Qualifikation!T485))</f>
        <v/>
      </c>
      <c r="O475" s="56" t="str">
        <f>IF(OR(A475="",ISBLANK(Qualifikation!U485),Qualifikation!U485="-"),"",IF(ISNA(MATCH(Qualifikation!U485,libtwolang,0)),Qualifikation!U485,IF(Qualifikation!AC485=TRUE,INDEX(codetwolang,MATCH(Qualifikation!U485,libtwolang,0)),Qualifikation!U485)))</f>
        <v/>
      </c>
      <c r="P475" s="56" t="str">
        <f>IF(OR(A475="",ISBLANK(Qualifikation!V485)),"",Qualifikation!V485)</f>
        <v/>
      </c>
    </row>
    <row r="476" spans="1:16" x14ac:dyDescent="0.2">
      <c r="A476" s="26" t="str">
        <f>IF(Qualifikation!$A486&lt;&gt;"",IF(Qualifikation!C486&lt;&gt;"",IF(Qualifikation!C486="LOC.ID",CONCATENATE("LOC.",Qualifikation!AG$12),Qualifikation!C486),""),"")</f>
        <v/>
      </c>
      <c r="B476" s="57" t="str">
        <f>IF(A476&lt;&gt;"",Qualifikation!J486,"")</f>
        <v/>
      </c>
      <c r="C476" s="26" t="str">
        <f>IF(A476&lt;&gt;"",IF(Qualifikation!E486=TRUE,INDEX(codesex,MATCH(Qualifikation!D486,libsex,0)),Qualifikation!D486),"")</f>
        <v/>
      </c>
      <c r="D476" s="112" t="str">
        <f>IF(OR(A476="",ISBLANK(Qualifikation!F486)),"",Qualifikation!F486)</f>
        <v/>
      </c>
      <c r="E476" s="26" t="str">
        <f>IF(A476&lt;&gt;"",IF(Qualifikation!I486=TRUE,IF(INDEX(codegem,MATCH(Qualifikation!H486,libgem,0))&lt;8000,INDEX(codegem,MATCH(Qualifikation!H486,libgem,0)),""),Qualifikation!H486),"")</f>
        <v/>
      </c>
      <c r="F476" s="26" t="str">
        <f>IF(A476&lt;&gt;"",IF(Qualifikation!I486=TRUE,INDEX(codegemhist,MATCH(Qualifikation!H486,libgem,0)),""),"")</f>
        <v/>
      </c>
      <c r="G476" s="26" t="str">
        <f>IF(A476&lt;&gt;"",IF(Qualifikation!I486=TRUE,IF(INDEX(codegem,MATCH(Qualifikation!H486,libgem,0))&gt;=8000,INDEX(codegem,MATCH(Qualifikation!H486,libgem,0)),""),Qualifikation!H486),"")</f>
        <v/>
      </c>
      <c r="H476" s="26" t="str">
        <f>IF(A476&lt;&gt;"",IF(Qualifikation!Y486=TRUE,INDEX(libcatidinst,MATCH(Qualifikation!P486,libinst,0)),""),"")</f>
        <v/>
      </c>
      <c r="I476" s="26" t="str">
        <f>IF(OR(A476="",ISBLANK(Qualifikation!P486)),"",IF(Qualifikation!Y486=TRUE,INDEX(codeinst,MATCH(Qualifikation!P486,libinst,0)),Qualifikation!P486))</f>
        <v/>
      </c>
      <c r="J476" s="26" t="str">
        <f>IF(OR(A476="",ISBLANK(Qualifikation!Q486)),"",IF(Qualifikation!Z486=TRUE,INDEX(codetform,MATCH(Qualifikation!Q486,libtform,0)),Qualifikation!Q486))</f>
        <v/>
      </c>
      <c r="K476" s="26" t="str">
        <f t="shared" si="7"/>
        <v/>
      </c>
      <c r="L476" s="112" t="str">
        <f>IF(OR(A476="",ISBLANK(Qualifikation!R486)),"",Qualifikation!R486)</f>
        <v/>
      </c>
      <c r="M476" s="56" t="str">
        <f>IF(OR(A476="",ISBLANK(Qualifikation!S486)),"",Qualifikation!S486)</f>
        <v/>
      </c>
      <c r="N476" s="56" t="str">
        <f>IF(OR(A476="",ISBLANK(Qualifikation!T486)),"",IF(Qualifikation!AC486=TRUE,INDEX(coderesult,MATCH(Qualifikation!T486,libresult,0)),Qualifikation!T486))</f>
        <v/>
      </c>
      <c r="O476" s="56" t="str">
        <f>IF(OR(A476="",ISBLANK(Qualifikation!U486),Qualifikation!U486="-"),"",IF(ISNA(MATCH(Qualifikation!U486,libtwolang,0)),Qualifikation!U486,IF(Qualifikation!AC486=TRUE,INDEX(codetwolang,MATCH(Qualifikation!U486,libtwolang,0)),Qualifikation!U486)))</f>
        <v/>
      </c>
      <c r="P476" s="56" t="str">
        <f>IF(OR(A476="",ISBLANK(Qualifikation!V486)),"",Qualifikation!V486)</f>
        <v/>
      </c>
    </row>
    <row r="477" spans="1:16" x14ac:dyDescent="0.2">
      <c r="A477" s="26" t="str">
        <f>IF(Qualifikation!$A487&lt;&gt;"",IF(Qualifikation!C487&lt;&gt;"",IF(Qualifikation!C487="LOC.ID",CONCATENATE("LOC.",Qualifikation!AG$12),Qualifikation!C487),""),"")</f>
        <v/>
      </c>
      <c r="B477" s="57" t="str">
        <f>IF(A477&lt;&gt;"",Qualifikation!J487,"")</f>
        <v/>
      </c>
      <c r="C477" s="26" t="str">
        <f>IF(A477&lt;&gt;"",IF(Qualifikation!E487=TRUE,INDEX(codesex,MATCH(Qualifikation!D487,libsex,0)),Qualifikation!D487),"")</f>
        <v/>
      </c>
      <c r="D477" s="112" t="str">
        <f>IF(OR(A477="",ISBLANK(Qualifikation!F487)),"",Qualifikation!F487)</f>
        <v/>
      </c>
      <c r="E477" s="26" t="str">
        <f>IF(A477&lt;&gt;"",IF(Qualifikation!I487=TRUE,IF(INDEX(codegem,MATCH(Qualifikation!H487,libgem,0))&lt;8000,INDEX(codegem,MATCH(Qualifikation!H487,libgem,0)),""),Qualifikation!H487),"")</f>
        <v/>
      </c>
      <c r="F477" s="26" t="str">
        <f>IF(A477&lt;&gt;"",IF(Qualifikation!I487=TRUE,INDEX(codegemhist,MATCH(Qualifikation!H487,libgem,0)),""),"")</f>
        <v/>
      </c>
      <c r="G477" s="26" t="str">
        <f>IF(A477&lt;&gt;"",IF(Qualifikation!I487=TRUE,IF(INDEX(codegem,MATCH(Qualifikation!H487,libgem,0))&gt;=8000,INDEX(codegem,MATCH(Qualifikation!H487,libgem,0)),""),Qualifikation!H487),"")</f>
        <v/>
      </c>
      <c r="H477" s="26" t="str">
        <f>IF(A477&lt;&gt;"",IF(Qualifikation!Y487=TRUE,INDEX(libcatidinst,MATCH(Qualifikation!P487,libinst,0)),""),"")</f>
        <v/>
      </c>
      <c r="I477" s="26" t="str">
        <f>IF(OR(A477="",ISBLANK(Qualifikation!P487)),"",IF(Qualifikation!Y487=TRUE,INDEX(codeinst,MATCH(Qualifikation!P487,libinst,0)),Qualifikation!P487))</f>
        <v/>
      </c>
      <c r="J477" s="26" t="str">
        <f>IF(OR(A477="",ISBLANK(Qualifikation!Q487)),"",IF(Qualifikation!Z487=TRUE,INDEX(codetform,MATCH(Qualifikation!Q487,libtform,0)),Qualifikation!Q487))</f>
        <v/>
      </c>
      <c r="K477" s="26" t="str">
        <f t="shared" si="7"/>
        <v/>
      </c>
      <c r="L477" s="112" t="str">
        <f>IF(OR(A477="",ISBLANK(Qualifikation!R487)),"",Qualifikation!R487)</f>
        <v/>
      </c>
      <c r="M477" s="56" t="str">
        <f>IF(OR(A477="",ISBLANK(Qualifikation!S487)),"",Qualifikation!S487)</f>
        <v/>
      </c>
      <c r="N477" s="56" t="str">
        <f>IF(OR(A477="",ISBLANK(Qualifikation!T487)),"",IF(Qualifikation!AC487=TRUE,INDEX(coderesult,MATCH(Qualifikation!T487,libresult,0)),Qualifikation!T487))</f>
        <v/>
      </c>
      <c r="O477" s="56" t="str">
        <f>IF(OR(A477="",ISBLANK(Qualifikation!U487),Qualifikation!U487="-"),"",IF(ISNA(MATCH(Qualifikation!U487,libtwolang,0)),Qualifikation!U487,IF(Qualifikation!AC487=TRUE,INDEX(codetwolang,MATCH(Qualifikation!U487,libtwolang,0)),Qualifikation!U487)))</f>
        <v/>
      </c>
      <c r="P477" s="56" t="str">
        <f>IF(OR(A477="",ISBLANK(Qualifikation!V487)),"",Qualifikation!V487)</f>
        <v/>
      </c>
    </row>
    <row r="478" spans="1:16" x14ac:dyDescent="0.2">
      <c r="A478" s="26" t="str">
        <f>IF(Qualifikation!$A488&lt;&gt;"",IF(Qualifikation!C488&lt;&gt;"",IF(Qualifikation!C488="LOC.ID",CONCATENATE("LOC.",Qualifikation!AG$12),Qualifikation!C488),""),"")</f>
        <v/>
      </c>
      <c r="B478" s="57" t="str">
        <f>IF(A478&lt;&gt;"",Qualifikation!J488,"")</f>
        <v/>
      </c>
      <c r="C478" s="26" t="str">
        <f>IF(A478&lt;&gt;"",IF(Qualifikation!E488=TRUE,INDEX(codesex,MATCH(Qualifikation!D488,libsex,0)),Qualifikation!D488),"")</f>
        <v/>
      </c>
      <c r="D478" s="112" t="str">
        <f>IF(OR(A478="",ISBLANK(Qualifikation!F488)),"",Qualifikation!F488)</f>
        <v/>
      </c>
      <c r="E478" s="26" t="str">
        <f>IF(A478&lt;&gt;"",IF(Qualifikation!I488=TRUE,IF(INDEX(codegem,MATCH(Qualifikation!H488,libgem,0))&lt;8000,INDEX(codegem,MATCH(Qualifikation!H488,libgem,0)),""),Qualifikation!H488),"")</f>
        <v/>
      </c>
      <c r="F478" s="26" t="str">
        <f>IF(A478&lt;&gt;"",IF(Qualifikation!I488=TRUE,INDEX(codegemhist,MATCH(Qualifikation!H488,libgem,0)),""),"")</f>
        <v/>
      </c>
      <c r="G478" s="26" t="str">
        <f>IF(A478&lt;&gt;"",IF(Qualifikation!I488=TRUE,IF(INDEX(codegem,MATCH(Qualifikation!H488,libgem,0))&gt;=8000,INDEX(codegem,MATCH(Qualifikation!H488,libgem,0)),""),Qualifikation!H488),"")</f>
        <v/>
      </c>
      <c r="H478" s="26" t="str">
        <f>IF(A478&lt;&gt;"",IF(Qualifikation!Y488=TRUE,INDEX(libcatidinst,MATCH(Qualifikation!P488,libinst,0)),""),"")</f>
        <v/>
      </c>
      <c r="I478" s="26" t="str">
        <f>IF(OR(A478="",ISBLANK(Qualifikation!P488)),"",IF(Qualifikation!Y488=TRUE,INDEX(codeinst,MATCH(Qualifikation!P488,libinst,0)),Qualifikation!P488))</f>
        <v/>
      </c>
      <c r="J478" s="26" t="str">
        <f>IF(OR(A478="",ISBLANK(Qualifikation!Q488)),"",IF(Qualifikation!Z488=TRUE,INDEX(codetform,MATCH(Qualifikation!Q488,libtform,0)),Qualifikation!Q488))</f>
        <v/>
      </c>
      <c r="K478" s="26" t="str">
        <f t="shared" si="7"/>
        <v/>
      </c>
      <c r="L478" s="112" t="str">
        <f>IF(OR(A478="",ISBLANK(Qualifikation!R488)),"",Qualifikation!R488)</f>
        <v/>
      </c>
      <c r="M478" s="56" t="str">
        <f>IF(OR(A478="",ISBLANK(Qualifikation!S488)),"",Qualifikation!S488)</f>
        <v/>
      </c>
      <c r="N478" s="56" t="str">
        <f>IF(OR(A478="",ISBLANK(Qualifikation!T488)),"",IF(Qualifikation!AC488=TRUE,INDEX(coderesult,MATCH(Qualifikation!T488,libresult,0)),Qualifikation!T488))</f>
        <v/>
      </c>
      <c r="O478" s="56" t="str">
        <f>IF(OR(A478="",ISBLANK(Qualifikation!U488),Qualifikation!U488="-"),"",IF(ISNA(MATCH(Qualifikation!U488,libtwolang,0)),Qualifikation!U488,IF(Qualifikation!AC488=TRUE,INDEX(codetwolang,MATCH(Qualifikation!U488,libtwolang,0)),Qualifikation!U488)))</f>
        <v/>
      </c>
      <c r="P478" s="56" t="str">
        <f>IF(OR(A478="",ISBLANK(Qualifikation!V488)),"",Qualifikation!V488)</f>
        <v/>
      </c>
    </row>
    <row r="479" spans="1:16" x14ac:dyDescent="0.2">
      <c r="A479" s="26" t="str">
        <f>IF(Qualifikation!$A489&lt;&gt;"",IF(Qualifikation!C489&lt;&gt;"",IF(Qualifikation!C489="LOC.ID",CONCATENATE("LOC.",Qualifikation!AG$12),Qualifikation!C489),""),"")</f>
        <v/>
      </c>
      <c r="B479" s="57" t="str">
        <f>IF(A479&lt;&gt;"",Qualifikation!J489,"")</f>
        <v/>
      </c>
      <c r="C479" s="26" t="str">
        <f>IF(A479&lt;&gt;"",IF(Qualifikation!E489=TRUE,INDEX(codesex,MATCH(Qualifikation!D489,libsex,0)),Qualifikation!D489),"")</f>
        <v/>
      </c>
      <c r="D479" s="112" t="str">
        <f>IF(OR(A479="",ISBLANK(Qualifikation!F489)),"",Qualifikation!F489)</f>
        <v/>
      </c>
      <c r="E479" s="26" t="str">
        <f>IF(A479&lt;&gt;"",IF(Qualifikation!I489=TRUE,IF(INDEX(codegem,MATCH(Qualifikation!H489,libgem,0))&lt;8000,INDEX(codegem,MATCH(Qualifikation!H489,libgem,0)),""),Qualifikation!H489),"")</f>
        <v/>
      </c>
      <c r="F479" s="26" t="str">
        <f>IF(A479&lt;&gt;"",IF(Qualifikation!I489=TRUE,INDEX(codegemhist,MATCH(Qualifikation!H489,libgem,0)),""),"")</f>
        <v/>
      </c>
      <c r="G479" s="26" t="str">
        <f>IF(A479&lt;&gt;"",IF(Qualifikation!I489=TRUE,IF(INDEX(codegem,MATCH(Qualifikation!H489,libgem,0))&gt;=8000,INDEX(codegem,MATCH(Qualifikation!H489,libgem,0)),""),Qualifikation!H489),"")</f>
        <v/>
      </c>
      <c r="H479" s="26" t="str">
        <f>IF(A479&lt;&gt;"",IF(Qualifikation!Y489=TRUE,INDEX(libcatidinst,MATCH(Qualifikation!P489,libinst,0)),""),"")</f>
        <v/>
      </c>
      <c r="I479" s="26" t="str">
        <f>IF(OR(A479="",ISBLANK(Qualifikation!P489)),"",IF(Qualifikation!Y489=TRUE,INDEX(codeinst,MATCH(Qualifikation!P489,libinst,0)),Qualifikation!P489))</f>
        <v/>
      </c>
      <c r="J479" s="26" t="str">
        <f>IF(OR(A479="",ISBLANK(Qualifikation!Q489)),"",IF(Qualifikation!Z489=TRUE,INDEX(codetform,MATCH(Qualifikation!Q489,libtform,0)),Qualifikation!Q489))</f>
        <v/>
      </c>
      <c r="K479" s="26" t="str">
        <f t="shared" si="7"/>
        <v/>
      </c>
      <c r="L479" s="112" t="str">
        <f>IF(OR(A479="",ISBLANK(Qualifikation!R489)),"",Qualifikation!R489)</f>
        <v/>
      </c>
      <c r="M479" s="56" t="str">
        <f>IF(OR(A479="",ISBLANK(Qualifikation!S489)),"",Qualifikation!S489)</f>
        <v/>
      </c>
      <c r="N479" s="56" t="str">
        <f>IF(OR(A479="",ISBLANK(Qualifikation!T489)),"",IF(Qualifikation!AC489=TRUE,INDEX(coderesult,MATCH(Qualifikation!T489,libresult,0)),Qualifikation!T489))</f>
        <v/>
      </c>
      <c r="O479" s="56" t="str">
        <f>IF(OR(A479="",ISBLANK(Qualifikation!U489),Qualifikation!U489="-"),"",IF(ISNA(MATCH(Qualifikation!U489,libtwolang,0)),Qualifikation!U489,IF(Qualifikation!AC489=TRUE,INDEX(codetwolang,MATCH(Qualifikation!U489,libtwolang,0)),Qualifikation!U489)))</f>
        <v/>
      </c>
      <c r="P479" s="56" t="str">
        <f>IF(OR(A479="",ISBLANK(Qualifikation!V489)),"",Qualifikation!V489)</f>
        <v/>
      </c>
    </row>
    <row r="480" spans="1:16" x14ac:dyDescent="0.2">
      <c r="A480" s="26" t="str">
        <f>IF(Qualifikation!$A490&lt;&gt;"",IF(Qualifikation!C490&lt;&gt;"",IF(Qualifikation!C490="LOC.ID",CONCATENATE("LOC.",Qualifikation!AG$12),Qualifikation!C490),""),"")</f>
        <v/>
      </c>
      <c r="B480" s="57" t="str">
        <f>IF(A480&lt;&gt;"",Qualifikation!J490,"")</f>
        <v/>
      </c>
      <c r="C480" s="26" t="str">
        <f>IF(A480&lt;&gt;"",IF(Qualifikation!E490=TRUE,INDEX(codesex,MATCH(Qualifikation!D490,libsex,0)),Qualifikation!D490),"")</f>
        <v/>
      </c>
      <c r="D480" s="112" t="str">
        <f>IF(OR(A480="",ISBLANK(Qualifikation!F490)),"",Qualifikation!F490)</f>
        <v/>
      </c>
      <c r="E480" s="26" t="str">
        <f>IF(A480&lt;&gt;"",IF(Qualifikation!I490=TRUE,IF(INDEX(codegem,MATCH(Qualifikation!H490,libgem,0))&lt;8000,INDEX(codegem,MATCH(Qualifikation!H490,libgem,0)),""),Qualifikation!H490),"")</f>
        <v/>
      </c>
      <c r="F480" s="26" t="str">
        <f>IF(A480&lt;&gt;"",IF(Qualifikation!I490=TRUE,INDEX(codegemhist,MATCH(Qualifikation!H490,libgem,0)),""),"")</f>
        <v/>
      </c>
      <c r="G480" s="26" t="str">
        <f>IF(A480&lt;&gt;"",IF(Qualifikation!I490=TRUE,IF(INDEX(codegem,MATCH(Qualifikation!H490,libgem,0))&gt;=8000,INDEX(codegem,MATCH(Qualifikation!H490,libgem,0)),""),Qualifikation!H490),"")</f>
        <v/>
      </c>
      <c r="H480" s="26" t="str">
        <f>IF(A480&lt;&gt;"",IF(Qualifikation!Y490=TRUE,INDEX(libcatidinst,MATCH(Qualifikation!P490,libinst,0)),""),"")</f>
        <v/>
      </c>
      <c r="I480" s="26" t="str">
        <f>IF(OR(A480="",ISBLANK(Qualifikation!P490)),"",IF(Qualifikation!Y490=TRUE,INDEX(codeinst,MATCH(Qualifikation!P490,libinst,0)),Qualifikation!P490))</f>
        <v/>
      </c>
      <c r="J480" s="26" t="str">
        <f>IF(OR(A480="",ISBLANK(Qualifikation!Q490)),"",IF(Qualifikation!Z490=TRUE,INDEX(codetform,MATCH(Qualifikation!Q490,libtform,0)),Qualifikation!Q490))</f>
        <v/>
      </c>
      <c r="K480" s="26" t="str">
        <f t="shared" si="7"/>
        <v/>
      </c>
      <c r="L480" s="112" t="str">
        <f>IF(OR(A480="",ISBLANK(Qualifikation!R490)),"",Qualifikation!R490)</f>
        <v/>
      </c>
      <c r="M480" s="56" t="str">
        <f>IF(OR(A480="",ISBLANK(Qualifikation!S490)),"",Qualifikation!S490)</f>
        <v/>
      </c>
      <c r="N480" s="56" t="str">
        <f>IF(OR(A480="",ISBLANK(Qualifikation!T490)),"",IF(Qualifikation!AC490=TRUE,INDEX(coderesult,MATCH(Qualifikation!T490,libresult,0)),Qualifikation!T490))</f>
        <v/>
      </c>
      <c r="O480" s="56" t="str">
        <f>IF(OR(A480="",ISBLANK(Qualifikation!U490),Qualifikation!U490="-"),"",IF(ISNA(MATCH(Qualifikation!U490,libtwolang,0)),Qualifikation!U490,IF(Qualifikation!AC490=TRUE,INDEX(codetwolang,MATCH(Qualifikation!U490,libtwolang,0)),Qualifikation!U490)))</f>
        <v/>
      </c>
      <c r="P480" s="56" t="str">
        <f>IF(OR(A480="",ISBLANK(Qualifikation!V490)),"",Qualifikation!V490)</f>
        <v/>
      </c>
    </row>
    <row r="481" spans="1:16" x14ac:dyDescent="0.2">
      <c r="A481" s="26" t="str">
        <f>IF(Qualifikation!$A491&lt;&gt;"",IF(Qualifikation!C491&lt;&gt;"",IF(Qualifikation!C491="LOC.ID",CONCATENATE("LOC.",Qualifikation!AG$12),Qualifikation!C491),""),"")</f>
        <v/>
      </c>
      <c r="B481" s="57" t="str">
        <f>IF(A481&lt;&gt;"",Qualifikation!J491,"")</f>
        <v/>
      </c>
      <c r="C481" s="26" t="str">
        <f>IF(A481&lt;&gt;"",IF(Qualifikation!E491=TRUE,INDEX(codesex,MATCH(Qualifikation!D491,libsex,0)),Qualifikation!D491),"")</f>
        <v/>
      </c>
      <c r="D481" s="112" t="str">
        <f>IF(OR(A481="",ISBLANK(Qualifikation!F491)),"",Qualifikation!F491)</f>
        <v/>
      </c>
      <c r="E481" s="26" t="str">
        <f>IF(A481&lt;&gt;"",IF(Qualifikation!I491=TRUE,IF(INDEX(codegem,MATCH(Qualifikation!H491,libgem,0))&lt;8000,INDEX(codegem,MATCH(Qualifikation!H491,libgem,0)),""),Qualifikation!H491),"")</f>
        <v/>
      </c>
      <c r="F481" s="26" t="str">
        <f>IF(A481&lt;&gt;"",IF(Qualifikation!I491=TRUE,INDEX(codegemhist,MATCH(Qualifikation!H491,libgem,0)),""),"")</f>
        <v/>
      </c>
      <c r="G481" s="26" t="str">
        <f>IF(A481&lt;&gt;"",IF(Qualifikation!I491=TRUE,IF(INDEX(codegem,MATCH(Qualifikation!H491,libgem,0))&gt;=8000,INDEX(codegem,MATCH(Qualifikation!H491,libgem,0)),""),Qualifikation!H491),"")</f>
        <v/>
      </c>
      <c r="H481" s="26" t="str">
        <f>IF(A481&lt;&gt;"",IF(Qualifikation!Y491=TRUE,INDEX(libcatidinst,MATCH(Qualifikation!P491,libinst,0)),""),"")</f>
        <v/>
      </c>
      <c r="I481" s="26" t="str">
        <f>IF(OR(A481="",ISBLANK(Qualifikation!P491)),"",IF(Qualifikation!Y491=TRUE,INDEX(codeinst,MATCH(Qualifikation!P491,libinst,0)),Qualifikation!P491))</f>
        <v/>
      </c>
      <c r="J481" s="26" t="str">
        <f>IF(OR(A481="",ISBLANK(Qualifikation!Q491)),"",IF(Qualifikation!Z491=TRUE,INDEX(codetform,MATCH(Qualifikation!Q491,libtform,0)),Qualifikation!Q491))</f>
        <v/>
      </c>
      <c r="K481" s="26" t="str">
        <f t="shared" si="7"/>
        <v/>
      </c>
      <c r="L481" s="112" t="str">
        <f>IF(OR(A481="",ISBLANK(Qualifikation!R491)),"",Qualifikation!R491)</f>
        <v/>
      </c>
      <c r="M481" s="56" t="str">
        <f>IF(OR(A481="",ISBLANK(Qualifikation!S491)),"",Qualifikation!S491)</f>
        <v/>
      </c>
      <c r="N481" s="56" t="str">
        <f>IF(OR(A481="",ISBLANK(Qualifikation!T491)),"",IF(Qualifikation!AC491=TRUE,INDEX(coderesult,MATCH(Qualifikation!T491,libresult,0)),Qualifikation!T491))</f>
        <v/>
      </c>
      <c r="O481" s="56" t="str">
        <f>IF(OR(A481="",ISBLANK(Qualifikation!U491),Qualifikation!U491="-"),"",IF(ISNA(MATCH(Qualifikation!U491,libtwolang,0)),Qualifikation!U491,IF(Qualifikation!AC491=TRUE,INDEX(codetwolang,MATCH(Qualifikation!U491,libtwolang,0)),Qualifikation!U491)))</f>
        <v/>
      </c>
      <c r="P481" s="56" t="str">
        <f>IF(OR(A481="",ISBLANK(Qualifikation!V491)),"",Qualifikation!V491)</f>
        <v/>
      </c>
    </row>
    <row r="482" spans="1:16" x14ac:dyDescent="0.2">
      <c r="A482" s="26" t="str">
        <f>IF(Qualifikation!$A492&lt;&gt;"",IF(Qualifikation!C492&lt;&gt;"",IF(Qualifikation!C492="LOC.ID",CONCATENATE("LOC.",Qualifikation!AG$12),Qualifikation!C492),""),"")</f>
        <v/>
      </c>
      <c r="B482" s="57" t="str">
        <f>IF(A482&lt;&gt;"",Qualifikation!J492,"")</f>
        <v/>
      </c>
      <c r="C482" s="26" t="str">
        <f>IF(A482&lt;&gt;"",IF(Qualifikation!E492=TRUE,INDEX(codesex,MATCH(Qualifikation!D492,libsex,0)),Qualifikation!D492),"")</f>
        <v/>
      </c>
      <c r="D482" s="112" t="str">
        <f>IF(OR(A482="",ISBLANK(Qualifikation!F492)),"",Qualifikation!F492)</f>
        <v/>
      </c>
      <c r="E482" s="26" t="str">
        <f>IF(A482&lt;&gt;"",IF(Qualifikation!I492=TRUE,IF(INDEX(codegem,MATCH(Qualifikation!H492,libgem,0))&lt;8000,INDEX(codegem,MATCH(Qualifikation!H492,libgem,0)),""),Qualifikation!H492),"")</f>
        <v/>
      </c>
      <c r="F482" s="26" t="str">
        <f>IF(A482&lt;&gt;"",IF(Qualifikation!I492=TRUE,INDEX(codegemhist,MATCH(Qualifikation!H492,libgem,0)),""),"")</f>
        <v/>
      </c>
      <c r="G482" s="26" t="str">
        <f>IF(A482&lt;&gt;"",IF(Qualifikation!I492=TRUE,IF(INDEX(codegem,MATCH(Qualifikation!H492,libgem,0))&gt;=8000,INDEX(codegem,MATCH(Qualifikation!H492,libgem,0)),""),Qualifikation!H492),"")</f>
        <v/>
      </c>
      <c r="H482" s="26" t="str">
        <f>IF(A482&lt;&gt;"",IF(Qualifikation!Y492=TRUE,INDEX(libcatidinst,MATCH(Qualifikation!P492,libinst,0)),""),"")</f>
        <v/>
      </c>
      <c r="I482" s="26" t="str">
        <f>IF(OR(A482="",ISBLANK(Qualifikation!P492)),"",IF(Qualifikation!Y492=TRUE,INDEX(codeinst,MATCH(Qualifikation!P492,libinst,0)),Qualifikation!P492))</f>
        <v/>
      </c>
      <c r="J482" s="26" t="str">
        <f>IF(OR(A482="",ISBLANK(Qualifikation!Q492)),"",IF(Qualifikation!Z492=TRUE,INDEX(codetform,MATCH(Qualifikation!Q492,libtform,0)),Qualifikation!Q492))</f>
        <v/>
      </c>
      <c r="K482" s="26" t="str">
        <f t="shared" si="7"/>
        <v/>
      </c>
      <c r="L482" s="112" t="str">
        <f>IF(OR(A482="",ISBLANK(Qualifikation!R492)),"",Qualifikation!R492)</f>
        <v/>
      </c>
      <c r="M482" s="56" t="str">
        <f>IF(OR(A482="",ISBLANK(Qualifikation!S492)),"",Qualifikation!S492)</f>
        <v/>
      </c>
      <c r="N482" s="56" t="str">
        <f>IF(OR(A482="",ISBLANK(Qualifikation!T492)),"",IF(Qualifikation!AC492=TRUE,INDEX(coderesult,MATCH(Qualifikation!T492,libresult,0)),Qualifikation!T492))</f>
        <v/>
      </c>
      <c r="O482" s="56" t="str">
        <f>IF(OR(A482="",ISBLANK(Qualifikation!U492),Qualifikation!U492="-"),"",IF(ISNA(MATCH(Qualifikation!U492,libtwolang,0)),Qualifikation!U492,IF(Qualifikation!AC492=TRUE,INDEX(codetwolang,MATCH(Qualifikation!U492,libtwolang,0)),Qualifikation!U492)))</f>
        <v/>
      </c>
      <c r="P482" s="56" t="str">
        <f>IF(OR(A482="",ISBLANK(Qualifikation!V492)),"",Qualifikation!V492)</f>
        <v/>
      </c>
    </row>
    <row r="483" spans="1:16" x14ac:dyDescent="0.2">
      <c r="A483" s="26" t="str">
        <f>IF(Qualifikation!$A493&lt;&gt;"",IF(Qualifikation!C493&lt;&gt;"",IF(Qualifikation!C493="LOC.ID",CONCATENATE("LOC.",Qualifikation!AG$12),Qualifikation!C493),""),"")</f>
        <v/>
      </c>
      <c r="B483" s="57" t="str">
        <f>IF(A483&lt;&gt;"",Qualifikation!J493,"")</f>
        <v/>
      </c>
      <c r="C483" s="26" t="str">
        <f>IF(A483&lt;&gt;"",IF(Qualifikation!E493=TRUE,INDEX(codesex,MATCH(Qualifikation!D493,libsex,0)),Qualifikation!D493),"")</f>
        <v/>
      </c>
      <c r="D483" s="112" t="str">
        <f>IF(OR(A483="",ISBLANK(Qualifikation!F493)),"",Qualifikation!F493)</f>
        <v/>
      </c>
      <c r="E483" s="26" t="str">
        <f>IF(A483&lt;&gt;"",IF(Qualifikation!I493=TRUE,IF(INDEX(codegem,MATCH(Qualifikation!H493,libgem,0))&lt;8000,INDEX(codegem,MATCH(Qualifikation!H493,libgem,0)),""),Qualifikation!H493),"")</f>
        <v/>
      </c>
      <c r="F483" s="26" t="str">
        <f>IF(A483&lt;&gt;"",IF(Qualifikation!I493=TRUE,INDEX(codegemhist,MATCH(Qualifikation!H493,libgem,0)),""),"")</f>
        <v/>
      </c>
      <c r="G483" s="26" t="str">
        <f>IF(A483&lt;&gt;"",IF(Qualifikation!I493=TRUE,IF(INDEX(codegem,MATCH(Qualifikation!H493,libgem,0))&gt;=8000,INDEX(codegem,MATCH(Qualifikation!H493,libgem,0)),""),Qualifikation!H493),"")</f>
        <v/>
      </c>
      <c r="H483" s="26" t="str">
        <f>IF(A483&lt;&gt;"",IF(Qualifikation!Y493=TRUE,INDEX(libcatidinst,MATCH(Qualifikation!P493,libinst,0)),""),"")</f>
        <v/>
      </c>
      <c r="I483" s="26" t="str">
        <f>IF(OR(A483="",ISBLANK(Qualifikation!P493)),"",IF(Qualifikation!Y493=TRUE,INDEX(codeinst,MATCH(Qualifikation!P493,libinst,0)),Qualifikation!P493))</f>
        <v/>
      </c>
      <c r="J483" s="26" t="str">
        <f>IF(OR(A483="",ISBLANK(Qualifikation!Q493)),"",IF(Qualifikation!Z493=TRUE,INDEX(codetform,MATCH(Qualifikation!Q493,libtform,0)),Qualifikation!Q493))</f>
        <v/>
      </c>
      <c r="K483" s="26" t="str">
        <f t="shared" si="7"/>
        <v/>
      </c>
      <c r="L483" s="112" t="str">
        <f>IF(OR(A483="",ISBLANK(Qualifikation!R493)),"",Qualifikation!R493)</f>
        <v/>
      </c>
      <c r="M483" s="56" t="str">
        <f>IF(OR(A483="",ISBLANK(Qualifikation!S493)),"",Qualifikation!S493)</f>
        <v/>
      </c>
      <c r="N483" s="56" t="str">
        <f>IF(OR(A483="",ISBLANK(Qualifikation!T493)),"",IF(Qualifikation!AC493=TRUE,INDEX(coderesult,MATCH(Qualifikation!T493,libresult,0)),Qualifikation!T493))</f>
        <v/>
      </c>
      <c r="O483" s="56" t="str">
        <f>IF(OR(A483="",ISBLANK(Qualifikation!U493),Qualifikation!U493="-"),"",IF(ISNA(MATCH(Qualifikation!U493,libtwolang,0)),Qualifikation!U493,IF(Qualifikation!AC493=TRUE,INDEX(codetwolang,MATCH(Qualifikation!U493,libtwolang,0)),Qualifikation!U493)))</f>
        <v/>
      </c>
      <c r="P483" s="56" t="str">
        <f>IF(OR(A483="",ISBLANK(Qualifikation!V493)),"",Qualifikation!V493)</f>
        <v/>
      </c>
    </row>
    <row r="484" spans="1:16" x14ac:dyDescent="0.2">
      <c r="A484" s="26" t="str">
        <f>IF(Qualifikation!$A494&lt;&gt;"",IF(Qualifikation!C494&lt;&gt;"",IF(Qualifikation!C494="LOC.ID",CONCATENATE("LOC.",Qualifikation!AG$12),Qualifikation!C494),""),"")</f>
        <v/>
      </c>
      <c r="B484" s="57" t="str">
        <f>IF(A484&lt;&gt;"",Qualifikation!J494,"")</f>
        <v/>
      </c>
      <c r="C484" s="26" t="str">
        <f>IF(A484&lt;&gt;"",IF(Qualifikation!E494=TRUE,INDEX(codesex,MATCH(Qualifikation!D494,libsex,0)),Qualifikation!D494),"")</f>
        <v/>
      </c>
      <c r="D484" s="112" t="str">
        <f>IF(OR(A484="",ISBLANK(Qualifikation!F494)),"",Qualifikation!F494)</f>
        <v/>
      </c>
      <c r="E484" s="26" t="str">
        <f>IF(A484&lt;&gt;"",IF(Qualifikation!I494=TRUE,IF(INDEX(codegem,MATCH(Qualifikation!H494,libgem,0))&lt;8000,INDEX(codegem,MATCH(Qualifikation!H494,libgem,0)),""),Qualifikation!H494),"")</f>
        <v/>
      </c>
      <c r="F484" s="26" t="str">
        <f>IF(A484&lt;&gt;"",IF(Qualifikation!I494=TRUE,INDEX(codegemhist,MATCH(Qualifikation!H494,libgem,0)),""),"")</f>
        <v/>
      </c>
      <c r="G484" s="26" t="str">
        <f>IF(A484&lt;&gt;"",IF(Qualifikation!I494=TRUE,IF(INDEX(codegem,MATCH(Qualifikation!H494,libgem,0))&gt;=8000,INDEX(codegem,MATCH(Qualifikation!H494,libgem,0)),""),Qualifikation!H494),"")</f>
        <v/>
      </c>
      <c r="H484" s="26" t="str">
        <f>IF(A484&lt;&gt;"",IF(Qualifikation!Y494=TRUE,INDEX(libcatidinst,MATCH(Qualifikation!P494,libinst,0)),""),"")</f>
        <v/>
      </c>
      <c r="I484" s="26" t="str">
        <f>IF(OR(A484="",ISBLANK(Qualifikation!P494)),"",IF(Qualifikation!Y494=TRUE,INDEX(codeinst,MATCH(Qualifikation!P494,libinst,0)),Qualifikation!P494))</f>
        <v/>
      </c>
      <c r="J484" s="26" t="str">
        <f>IF(OR(A484="",ISBLANK(Qualifikation!Q494)),"",IF(Qualifikation!Z494=TRUE,INDEX(codetform,MATCH(Qualifikation!Q494,libtform,0)),Qualifikation!Q494))</f>
        <v/>
      </c>
      <c r="K484" s="26" t="str">
        <f t="shared" si="7"/>
        <v/>
      </c>
      <c r="L484" s="112" t="str">
        <f>IF(OR(A484="",ISBLANK(Qualifikation!R494)),"",Qualifikation!R494)</f>
        <v/>
      </c>
      <c r="M484" s="56" t="str">
        <f>IF(OR(A484="",ISBLANK(Qualifikation!S494)),"",Qualifikation!S494)</f>
        <v/>
      </c>
      <c r="N484" s="56" t="str">
        <f>IF(OR(A484="",ISBLANK(Qualifikation!T494)),"",IF(Qualifikation!AC494=TRUE,INDEX(coderesult,MATCH(Qualifikation!T494,libresult,0)),Qualifikation!T494))</f>
        <v/>
      </c>
      <c r="O484" s="56" t="str">
        <f>IF(OR(A484="",ISBLANK(Qualifikation!U494),Qualifikation!U494="-"),"",IF(ISNA(MATCH(Qualifikation!U494,libtwolang,0)),Qualifikation!U494,IF(Qualifikation!AC494=TRUE,INDEX(codetwolang,MATCH(Qualifikation!U494,libtwolang,0)),Qualifikation!U494)))</f>
        <v/>
      </c>
      <c r="P484" s="56" t="str">
        <f>IF(OR(A484="",ISBLANK(Qualifikation!V494)),"",Qualifikation!V494)</f>
        <v/>
      </c>
    </row>
    <row r="485" spans="1:16" x14ac:dyDescent="0.2">
      <c r="A485" s="26" t="str">
        <f>IF(Qualifikation!$A495&lt;&gt;"",IF(Qualifikation!C495&lt;&gt;"",IF(Qualifikation!C495="LOC.ID",CONCATENATE("LOC.",Qualifikation!AG$12),Qualifikation!C495),""),"")</f>
        <v/>
      </c>
      <c r="B485" s="57" t="str">
        <f>IF(A485&lt;&gt;"",Qualifikation!J495,"")</f>
        <v/>
      </c>
      <c r="C485" s="26" t="str">
        <f>IF(A485&lt;&gt;"",IF(Qualifikation!E495=TRUE,INDEX(codesex,MATCH(Qualifikation!D495,libsex,0)),Qualifikation!D495),"")</f>
        <v/>
      </c>
      <c r="D485" s="112" t="str">
        <f>IF(OR(A485="",ISBLANK(Qualifikation!F495)),"",Qualifikation!F495)</f>
        <v/>
      </c>
      <c r="E485" s="26" t="str">
        <f>IF(A485&lt;&gt;"",IF(Qualifikation!I495=TRUE,IF(INDEX(codegem,MATCH(Qualifikation!H495,libgem,0))&lt;8000,INDEX(codegem,MATCH(Qualifikation!H495,libgem,0)),""),Qualifikation!H495),"")</f>
        <v/>
      </c>
      <c r="F485" s="26" t="str">
        <f>IF(A485&lt;&gt;"",IF(Qualifikation!I495=TRUE,INDEX(codegemhist,MATCH(Qualifikation!H495,libgem,0)),""),"")</f>
        <v/>
      </c>
      <c r="G485" s="26" t="str">
        <f>IF(A485&lt;&gt;"",IF(Qualifikation!I495=TRUE,IF(INDEX(codegem,MATCH(Qualifikation!H495,libgem,0))&gt;=8000,INDEX(codegem,MATCH(Qualifikation!H495,libgem,0)),""),Qualifikation!H495),"")</f>
        <v/>
      </c>
      <c r="H485" s="26" t="str">
        <f>IF(A485&lt;&gt;"",IF(Qualifikation!Y495=TRUE,INDEX(libcatidinst,MATCH(Qualifikation!P495,libinst,0)),""),"")</f>
        <v/>
      </c>
      <c r="I485" s="26" t="str">
        <f>IF(OR(A485="",ISBLANK(Qualifikation!P495)),"",IF(Qualifikation!Y495=TRUE,INDEX(codeinst,MATCH(Qualifikation!P495,libinst,0)),Qualifikation!P495))</f>
        <v/>
      </c>
      <c r="J485" s="26" t="str">
        <f>IF(OR(A485="",ISBLANK(Qualifikation!Q495)),"",IF(Qualifikation!Z495=TRUE,INDEX(codetform,MATCH(Qualifikation!Q495,libtform,0)),Qualifikation!Q495))</f>
        <v/>
      </c>
      <c r="K485" s="26" t="str">
        <f t="shared" si="7"/>
        <v/>
      </c>
      <c r="L485" s="112" t="str">
        <f>IF(OR(A485="",ISBLANK(Qualifikation!R495)),"",Qualifikation!R495)</f>
        <v/>
      </c>
      <c r="M485" s="56" t="str">
        <f>IF(OR(A485="",ISBLANK(Qualifikation!S495)),"",Qualifikation!S495)</f>
        <v/>
      </c>
      <c r="N485" s="56" t="str">
        <f>IF(OR(A485="",ISBLANK(Qualifikation!T495)),"",IF(Qualifikation!AC495=TRUE,INDEX(coderesult,MATCH(Qualifikation!T495,libresult,0)),Qualifikation!T495))</f>
        <v/>
      </c>
      <c r="O485" s="56" t="str">
        <f>IF(OR(A485="",ISBLANK(Qualifikation!U495),Qualifikation!U495="-"),"",IF(ISNA(MATCH(Qualifikation!U495,libtwolang,0)),Qualifikation!U495,IF(Qualifikation!AC495=TRUE,INDEX(codetwolang,MATCH(Qualifikation!U495,libtwolang,0)),Qualifikation!U495)))</f>
        <v/>
      </c>
      <c r="P485" s="56" t="str">
        <f>IF(OR(A485="",ISBLANK(Qualifikation!V495)),"",Qualifikation!V495)</f>
        <v/>
      </c>
    </row>
    <row r="486" spans="1:16" x14ac:dyDescent="0.2">
      <c r="A486" s="26" t="str">
        <f>IF(Qualifikation!$A496&lt;&gt;"",IF(Qualifikation!C496&lt;&gt;"",IF(Qualifikation!C496="LOC.ID",CONCATENATE("LOC.",Qualifikation!AG$12),Qualifikation!C496),""),"")</f>
        <v/>
      </c>
      <c r="B486" s="57" t="str">
        <f>IF(A486&lt;&gt;"",Qualifikation!J496,"")</f>
        <v/>
      </c>
      <c r="C486" s="26" t="str">
        <f>IF(A486&lt;&gt;"",IF(Qualifikation!E496=TRUE,INDEX(codesex,MATCH(Qualifikation!D496,libsex,0)),Qualifikation!D496),"")</f>
        <v/>
      </c>
      <c r="D486" s="112" t="str">
        <f>IF(OR(A486="",ISBLANK(Qualifikation!F496)),"",Qualifikation!F496)</f>
        <v/>
      </c>
      <c r="E486" s="26" t="str">
        <f>IF(A486&lt;&gt;"",IF(Qualifikation!I496=TRUE,IF(INDEX(codegem,MATCH(Qualifikation!H496,libgem,0))&lt;8000,INDEX(codegem,MATCH(Qualifikation!H496,libgem,0)),""),Qualifikation!H496),"")</f>
        <v/>
      </c>
      <c r="F486" s="26" t="str">
        <f>IF(A486&lt;&gt;"",IF(Qualifikation!I496=TRUE,INDEX(codegemhist,MATCH(Qualifikation!H496,libgem,0)),""),"")</f>
        <v/>
      </c>
      <c r="G486" s="26" t="str">
        <f>IF(A486&lt;&gt;"",IF(Qualifikation!I496=TRUE,IF(INDEX(codegem,MATCH(Qualifikation!H496,libgem,0))&gt;=8000,INDEX(codegem,MATCH(Qualifikation!H496,libgem,0)),""),Qualifikation!H496),"")</f>
        <v/>
      </c>
      <c r="H486" s="26" t="str">
        <f>IF(A486&lt;&gt;"",IF(Qualifikation!Y496=TRUE,INDEX(libcatidinst,MATCH(Qualifikation!P496,libinst,0)),""),"")</f>
        <v/>
      </c>
      <c r="I486" s="26" t="str">
        <f>IF(OR(A486="",ISBLANK(Qualifikation!P496)),"",IF(Qualifikation!Y496=TRUE,INDEX(codeinst,MATCH(Qualifikation!P496,libinst,0)),Qualifikation!P496))</f>
        <v/>
      </c>
      <c r="J486" s="26" t="str">
        <f>IF(OR(A486="",ISBLANK(Qualifikation!Q496)),"",IF(Qualifikation!Z496=TRUE,INDEX(codetform,MATCH(Qualifikation!Q496,libtform,0)),Qualifikation!Q496))</f>
        <v/>
      </c>
      <c r="K486" s="26" t="str">
        <f t="shared" si="7"/>
        <v/>
      </c>
      <c r="L486" s="112" t="str">
        <f>IF(OR(A486="",ISBLANK(Qualifikation!R496)),"",Qualifikation!R496)</f>
        <v/>
      </c>
      <c r="M486" s="56" t="str">
        <f>IF(OR(A486="",ISBLANK(Qualifikation!S496)),"",Qualifikation!S496)</f>
        <v/>
      </c>
      <c r="N486" s="56" t="str">
        <f>IF(OR(A486="",ISBLANK(Qualifikation!T496)),"",IF(Qualifikation!AC496=TRUE,INDEX(coderesult,MATCH(Qualifikation!T496,libresult,0)),Qualifikation!T496))</f>
        <v/>
      </c>
      <c r="O486" s="56" t="str">
        <f>IF(OR(A486="",ISBLANK(Qualifikation!U496),Qualifikation!U496="-"),"",IF(ISNA(MATCH(Qualifikation!U496,libtwolang,0)),Qualifikation!U496,IF(Qualifikation!AC496=TRUE,INDEX(codetwolang,MATCH(Qualifikation!U496,libtwolang,0)),Qualifikation!U496)))</f>
        <v/>
      </c>
      <c r="P486" s="56" t="str">
        <f>IF(OR(A486="",ISBLANK(Qualifikation!V496)),"",Qualifikation!V496)</f>
        <v/>
      </c>
    </row>
    <row r="487" spans="1:16" x14ac:dyDescent="0.2">
      <c r="A487" s="26" t="str">
        <f>IF(Qualifikation!$A497&lt;&gt;"",IF(Qualifikation!C497&lt;&gt;"",IF(Qualifikation!C497="LOC.ID",CONCATENATE("LOC.",Qualifikation!AG$12),Qualifikation!C497),""),"")</f>
        <v/>
      </c>
      <c r="B487" s="57" t="str">
        <f>IF(A487&lt;&gt;"",Qualifikation!J497,"")</f>
        <v/>
      </c>
      <c r="C487" s="26" t="str">
        <f>IF(A487&lt;&gt;"",IF(Qualifikation!E497=TRUE,INDEX(codesex,MATCH(Qualifikation!D497,libsex,0)),Qualifikation!D497),"")</f>
        <v/>
      </c>
      <c r="D487" s="112" t="str">
        <f>IF(OR(A487="",ISBLANK(Qualifikation!F497)),"",Qualifikation!F497)</f>
        <v/>
      </c>
      <c r="E487" s="26" t="str">
        <f>IF(A487&lt;&gt;"",IF(Qualifikation!I497=TRUE,IF(INDEX(codegem,MATCH(Qualifikation!H497,libgem,0))&lt;8000,INDEX(codegem,MATCH(Qualifikation!H497,libgem,0)),""),Qualifikation!H497),"")</f>
        <v/>
      </c>
      <c r="F487" s="26" t="str">
        <f>IF(A487&lt;&gt;"",IF(Qualifikation!I497=TRUE,INDEX(codegemhist,MATCH(Qualifikation!H497,libgem,0)),""),"")</f>
        <v/>
      </c>
      <c r="G487" s="26" t="str">
        <f>IF(A487&lt;&gt;"",IF(Qualifikation!I497=TRUE,IF(INDEX(codegem,MATCH(Qualifikation!H497,libgem,0))&gt;=8000,INDEX(codegem,MATCH(Qualifikation!H497,libgem,0)),""),Qualifikation!H497),"")</f>
        <v/>
      </c>
      <c r="H487" s="26" t="str">
        <f>IF(A487&lt;&gt;"",IF(Qualifikation!Y497=TRUE,INDEX(libcatidinst,MATCH(Qualifikation!P497,libinst,0)),""),"")</f>
        <v/>
      </c>
      <c r="I487" s="26" t="str">
        <f>IF(OR(A487="",ISBLANK(Qualifikation!P497)),"",IF(Qualifikation!Y497=TRUE,INDEX(codeinst,MATCH(Qualifikation!P497,libinst,0)),Qualifikation!P497))</f>
        <v/>
      </c>
      <c r="J487" s="26" t="str">
        <f>IF(OR(A487="",ISBLANK(Qualifikation!Q497)),"",IF(Qualifikation!Z497=TRUE,INDEX(codetform,MATCH(Qualifikation!Q497,libtform,0)),Qualifikation!Q497))</f>
        <v/>
      </c>
      <c r="K487" s="26" t="str">
        <f t="shared" si="7"/>
        <v/>
      </c>
      <c r="L487" s="112" t="str">
        <f>IF(OR(A487="",ISBLANK(Qualifikation!R497)),"",Qualifikation!R497)</f>
        <v/>
      </c>
      <c r="M487" s="56" t="str">
        <f>IF(OR(A487="",ISBLANK(Qualifikation!S497)),"",Qualifikation!S497)</f>
        <v/>
      </c>
      <c r="N487" s="56" t="str">
        <f>IF(OR(A487="",ISBLANK(Qualifikation!T497)),"",IF(Qualifikation!AC497=TRUE,INDEX(coderesult,MATCH(Qualifikation!T497,libresult,0)),Qualifikation!T497))</f>
        <v/>
      </c>
      <c r="O487" s="56" t="str">
        <f>IF(OR(A487="",ISBLANK(Qualifikation!U497),Qualifikation!U497="-"),"",IF(ISNA(MATCH(Qualifikation!U497,libtwolang,0)),Qualifikation!U497,IF(Qualifikation!AC497=TRUE,INDEX(codetwolang,MATCH(Qualifikation!U497,libtwolang,0)),Qualifikation!U497)))</f>
        <v/>
      </c>
      <c r="P487" s="56" t="str">
        <f>IF(OR(A487="",ISBLANK(Qualifikation!V497)),"",Qualifikation!V497)</f>
        <v/>
      </c>
    </row>
    <row r="488" spans="1:16" x14ac:dyDescent="0.2">
      <c r="A488" s="26" t="str">
        <f>IF(Qualifikation!$A498&lt;&gt;"",IF(Qualifikation!C498&lt;&gt;"",IF(Qualifikation!C498="LOC.ID",CONCATENATE("LOC.",Qualifikation!AG$12),Qualifikation!C498),""),"")</f>
        <v/>
      </c>
      <c r="B488" s="57" t="str">
        <f>IF(A488&lt;&gt;"",Qualifikation!J498,"")</f>
        <v/>
      </c>
      <c r="C488" s="26" t="str">
        <f>IF(A488&lt;&gt;"",IF(Qualifikation!E498=TRUE,INDEX(codesex,MATCH(Qualifikation!D498,libsex,0)),Qualifikation!D498),"")</f>
        <v/>
      </c>
      <c r="D488" s="112" t="str">
        <f>IF(OR(A488="",ISBLANK(Qualifikation!F498)),"",Qualifikation!F498)</f>
        <v/>
      </c>
      <c r="E488" s="26" t="str">
        <f>IF(A488&lt;&gt;"",IF(Qualifikation!I498=TRUE,IF(INDEX(codegem,MATCH(Qualifikation!H498,libgem,0))&lt;8000,INDEX(codegem,MATCH(Qualifikation!H498,libgem,0)),""),Qualifikation!H498),"")</f>
        <v/>
      </c>
      <c r="F488" s="26" t="str">
        <f>IF(A488&lt;&gt;"",IF(Qualifikation!I498=TRUE,INDEX(codegemhist,MATCH(Qualifikation!H498,libgem,0)),""),"")</f>
        <v/>
      </c>
      <c r="G488" s="26" t="str">
        <f>IF(A488&lt;&gt;"",IF(Qualifikation!I498=TRUE,IF(INDEX(codegem,MATCH(Qualifikation!H498,libgem,0))&gt;=8000,INDEX(codegem,MATCH(Qualifikation!H498,libgem,0)),""),Qualifikation!H498),"")</f>
        <v/>
      </c>
      <c r="H488" s="26" t="str">
        <f>IF(A488&lt;&gt;"",IF(Qualifikation!Y498=TRUE,INDEX(libcatidinst,MATCH(Qualifikation!P498,libinst,0)),""),"")</f>
        <v/>
      </c>
      <c r="I488" s="26" t="str">
        <f>IF(OR(A488="",ISBLANK(Qualifikation!P498)),"",IF(Qualifikation!Y498=TRUE,INDEX(codeinst,MATCH(Qualifikation!P498,libinst,0)),Qualifikation!P498))</f>
        <v/>
      </c>
      <c r="J488" s="26" t="str">
        <f>IF(OR(A488="",ISBLANK(Qualifikation!Q498)),"",IF(Qualifikation!Z498=TRUE,INDEX(codetform,MATCH(Qualifikation!Q498,libtform,0)),Qualifikation!Q498))</f>
        <v/>
      </c>
      <c r="K488" s="26" t="str">
        <f t="shared" si="7"/>
        <v/>
      </c>
      <c r="L488" s="112" t="str">
        <f>IF(OR(A488="",ISBLANK(Qualifikation!R498)),"",Qualifikation!R498)</f>
        <v/>
      </c>
      <c r="M488" s="56" t="str">
        <f>IF(OR(A488="",ISBLANK(Qualifikation!S498)),"",Qualifikation!S498)</f>
        <v/>
      </c>
      <c r="N488" s="56" t="str">
        <f>IF(OR(A488="",ISBLANK(Qualifikation!T498)),"",IF(Qualifikation!AC498=TRUE,INDEX(coderesult,MATCH(Qualifikation!T498,libresult,0)),Qualifikation!T498))</f>
        <v/>
      </c>
      <c r="O488" s="56" t="str">
        <f>IF(OR(A488="",ISBLANK(Qualifikation!U498),Qualifikation!U498="-"),"",IF(ISNA(MATCH(Qualifikation!U498,libtwolang,0)),Qualifikation!U498,IF(Qualifikation!AC498=TRUE,INDEX(codetwolang,MATCH(Qualifikation!U498,libtwolang,0)),Qualifikation!U498)))</f>
        <v/>
      </c>
      <c r="P488" s="56" t="str">
        <f>IF(OR(A488="",ISBLANK(Qualifikation!V498)),"",Qualifikation!V498)</f>
        <v/>
      </c>
    </row>
    <row r="489" spans="1:16" x14ac:dyDescent="0.2">
      <c r="A489" s="26" t="str">
        <f>IF(Qualifikation!$A499&lt;&gt;"",IF(Qualifikation!C499&lt;&gt;"",IF(Qualifikation!C499="LOC.ID",CONCATENATE("LOC.",Qualifikation!AG$12),Qualifikation!C499),""),"")</f>
        <v/>
      </c>
      <c r="B489" s="57" t="str">
        <f>IF(A489&lt;&gt;"",Qualifikation!J499,"")</f>
        <v/>
      </c>
      <c r="C489" s="26" t="str">
        <f>IF(A489&lt;&gt;"",IF(Qualifikation!E499=TRUE,INDEX(codesex,MATCH(Qualifikation!D499,libsex,0)),Qualifikation!D499),"")</f>
        <v/>
      </c>
      <c r="D489" s="112" t="str">
        <f>IF(OR(A489="",ISBLANK(Qualifikation!F499)),"",Qualifikation!F499)</f>
        <v/>
      </c>
      <c r="E489" s="26" t="str">
        <f>IF(A489&lt;&gt;"",IF(Qualifikation!I499=TRUE,IF(INDEX(codegem,MATCH(Qualifikation!H499,libgem,0))&lt;8000,INDEX(codegem,MATCH(Qualifikation!H499,libgem,0)),""),Qualifikation!H499),"")</f>
        <v/>
      </c>
      <c r="F489" s="26" t="str">
        <f>IF(A489&lt;&gt;"",IF(Qualifikation!I499=TRUE,INDEX(codegemhist,MATCH(Qualifikation!H499,libgem,0)),""),"")</f>
        <v/>
      </c>
      <c r="G489" s="26" t="str">
        <f>IF(A489&lt;&gt;"",IF(Qualifikation!I499=TRUE,IF(INDEX(codegem,MATCH(Qualifikation!H499,libgem,0))&gt;=8000,INDEX(codegem,MATCH(Qualifikation!H499,libgem,0)),""),Qualifikation!H499),"")</f>
        <v/>
      </c>
      <c r="H489" s="26" t="str">
        <f>IF(A489&lt;&gt;"",IF(Qualifikation!Y499=TRUE,INDEX(libcatidinst,MATCH(Qualifikation!P499,libinst,0)),""),"")</f>
        <v/>
      </c>
      <c r="I489" s="26" t="str">
        <f>IF(OR(A489="",ISBLANK(Qualifikation!P499)),"",IF(Qualifikation!Y499=TRUE,INDEX(codeinst,MATCH(Qualifikation!P499,libinst,0)),Qualifikation!P499))</f>
        <v/>
      </c>
      <c r="J489" s="26" t="str">
        <f>IF(OR(A489="",ISBLANK(Qualifikation!Q499)),"",IF(Qualifikation!Z499=TRUE,INDEX(codetform,MATCH(Qualifikation!Q499,libtform,0)),Qualifikation!Q499))</f>
        <v/>
      </c>
      <c r="K489" s="26" t="str">
        <f t="shared" si="7"/>
        <v/>
      </c>
      <c r="L489" s="112" t="str">
        <f>IF(OR(A489="",ISBLANK(Qualifikation!R499)),"",Qualifikation!R499)</f>
        <v/>
      </c>
      <c r="M489" s="56" t="str">
        <f>IF(OR(A489="",ISBLANK(Qualifikation!S499)),"",Qualifikation!S499)</f>
        <v/>
      </c>
      <c r="N489" s="56" t="str">
        <f>IF(OR(A489="",ISBLANK(Qualifikation!T499)),"",IF(Qualifikation!AC499=TRUE,INDEX(coderesult,MATCH(Qualifikation!T499,libresult,0)),Qualifikation!T499))</f>
        <v/>
      </c>
      <c r="O489" s="56" t="str">
        <f>IF(OR(A489="",ISBLANK(Qualifikation!U499),Qualifikation!U499="-"),"",IF(ISNA(MATCH(Qualifikation!U499,libtwolang,0)),Qualifikation!U499,IF(Qualifikation!AC499=TRUE,INDEX(codetwolang,MATCH(Qualifikation!U499,libtwolang,0)),Qualifikation!U499)))</f>
        <v/>
      </c>
      <c r="P489" s="56" t="str">
        <f>IF(OR(A489="",ISBLANK(Qualifikation!V499)),"",Qualifikation!V499)</f>
        <v/>
      </c>
    </row>
    <row r="490" spans="1:16" x14ac:dyDescent="0.2">
      <c r="A490" s="26" t="str">
        <f>IF(Qualifikation!$A500&lt;&gt;"",IF(Qualifikation!C500&lt;&gt;"",IF(Qualifikation!C500="LOC.ID",CONCATENATE("LOC.",Qualifikation!AG$12),Qualifikation!C500),""),"")</f>
        <v/>
      </c>
      <c r="B490" s="57" t="str">
        <f>IF(A490&lt;&gt;"",Qualifikation!J500,"")</f>
        <v/>
      </c>
      <c r="C490" s="26" t="str">
        <f>IF(A490&lt;&gt;"",IF(Qualifikation!E500=TRUE,INDEX(codesex,MATCH(Qualifikation!D500,libsex,0)),Qualifikation!D500),"")</f>
        <v/>
      </c>
      <c r="D490" s="112" t="str">
        <f>IF(OR(A490="",ISBLANK(Qualifikation!F500)),"",Qualifikation!F500)</f>
        <v/>
      </c>
      <c r="E490" s="26" t="str">
        <f>IF(A490&lt;&gt;"",IF(Qualifikation!I500=TRUE,IF(INDEX(codegem,MATCH(Qualifikation!H500,libgem,0))&lt;8000,INDEX(codegem,MATCH(Qualifikation!H500,libgem,0)),""),Qualifikation!H500),"")</f>
        <v/>
      </c>
      <c r="F490" s="26" t="str">
        <f>IF(A490&lt;&gt;"",IF(Qualifikation!I500=TRUE,INDEX(codegemhist,MATCH(Qualifikation!H500,libgem,0)),""),"")</f>
        <v/>
      </c>
      <c r="G490" s="26" t="str">
        <f>IF(A490&lt;&gt;"",IF(Qualifikation!I500=TRUE,IF(INDEX(codegem,MATCH(Qualifikation!H500,libgem,0))&gt;=8000,INDEX(codegem,MATCH(Qualifikation!H500,libgem,0)),""),Qualifikation!H500),"")</f>
        <v/>
      </c>
      <c r="H490" s="26" t="str">
        <f>IF(A490&lt;&gt;"",IF(Qualifikation!Y500=TRUE,INDEX(libcatidinst,MATCH(Qualifikation!P500,libinst,0)),""),"")</f>
        <v/>
      </c>
      <c r="I490" s="26" t="str">
        <f>IF(OR(A490="",ISBLANK(Qualifikation!P500)),"",IF(Qualifikation!Y500=TRUE,INDEX(codeinst,MATCH(Qualifikation!P500,libinst,0)),Qualifikation!P500))</f>
        <v/>
      </c>
      <c r="J490" s="26" t="str">
        <f>IF(OR(A490="",ISBLANK(Qualifikation!Q500)),"",IF(Qualifikation!Z500=TRUE,INDEX(codetform,MATCH(Qualifikation!Q500,libtform,0)),Qualifikation!Q500))</f>
        <v/>
      </c>
      <c r="K490" s="26" t="str">
        <f t="shared" si="7"/>
        <v/>
      </c>
      <c r="L490" s="112" t="str">
        <f>IF(OR(A490="",ISBLANK(Qualifikation!R500)),"",Qualifikation!R500)</f>
        <v/>
      </c>
      <c r="M490" s="56" t="str">
        <f>IF(OR(A490="",ISBLANK(Qualifikation!S500)),"",Qualifikation!S500)</f>
        <v/>
      </c>
      <c r="N490" s="56" t="str">
        <f>IF(OR(A490="",ISBLANK(Qualifikation!T500)),"",IF(Qualifikation!AC500=TRUE,INDEX(coderesult,MATCH(Qualifikation!T500,libresult,0)),Qualifikation!T500))</f>
        <v/>
      </c>
      <c r="O490" s="56" t="str">
        <f>IF(OR(A490="",ISBLANK(Qualifikation!U500),Qualifikation!U500="-"),"",IF(ISNA(MATCH(Qualifikation!U500,libtwolang,0)),Qualifikation!U500,IF(Qualifikation!AC500=TRUE,INDEX(codetwolang,MATCH(Qualifikation!U500,libtwolang,0)),Qualifikation!U500)))</f>
        <v/>
      </c>
      <c r="P490" s="56" t="str">
        <f>IF(OR(A490="",ISBLANK(Qualifikation!V500)),"",Qualifikation!V500)</f>
        <v/>
      </c>
    </row>
    <row r="491" spans="1:16" x14ac:dyDescent="0.2">
      <c r="A491" s="26" t="str">
        <f>IF(Qualifikation!$A501&lt;&gt;"",IF(Qualifikation!C501&lt;&gt;"",IF(Qualifikation!C501="LOC.ID",CONCATENATE("LOC.",Qualifikation!AG$12),Qualifikation!C501),""),"")</f>
        <v/>
      </c>
      <c r="B491" s="57" t="str">
        <f>IF(A491&lt;&gt;"",Qualifikation!J501,"")</f>
        <v/>
      </c>
      <c r="C491" s="26" t="str">
        <f>IF(A491&lt;&gt;"",IF(Qualifikation!E501=TRUE,INDEX(codesex,MATCH(Qualifikation!D501,libsex,0)),Qualifikation!D501),"")</f>
        <v/>
      </c>
      <c r="D491" s="112" t="str">
        <f>IF(OR(A491="",ISBLANK(Qualifikation!F501)),"",Qualifikation!F501)</f>
        <v/>
      </c>
      <c r="E491" s="26" t="str">
        <f>IF(A491&lt;&gt;"",IF(Qualifikation!I501=TRUE,IF(INDEX(codegem,MATCH(Qualifikation!H501,libgem,0))&lt;8000,INDEX(codegem,MATCH(Qualifikation!H501,libgem,0)),""),Qualifikation!H501),"")</f>
        <v/>
      </c>
      <c r="F491" s="26" t="str">
        <f>IF(A491&lt;&gt;"",IF(Qualifikation!I501=TRUE,INDEX(codegemhist,MATCH(Qualifikation!H501,libgem,0)),""),"")</f>
        <v/>
      </c>
      <c r="G491" s="26" t="str">
        <f>IF(A491&lt;&gt;"",IF(Qualifikation!I501=TRUE,IF(INDEX(codegem,MATCH(Qualifikation!H501,libgem,0))&gt;=8000,INDEX(codegem,MATCH(Qualifikation!H501,libgem,0)),""),Qualifikation!H501),"")</f>
        <v/>
      </c>
      <c r="H491" s="26" t="str">
        <f>IF(A491&lt;&gt;"",IF(Qualifikation!Y501=TRUE,INDEX(libcatidinst,MATCH(Qualifikation!P501,libinst,0)),""),"")</f>
        <v/>
      </c>
      <c r="I491" s="26" t="str">
        <f>IF(OR(A491="",ISBLANK(Qualifikation!P501)),"",IF(Qualifikation!Y501=TRUE,INDEX(codeinst,MATCH(Qualifikation!P501,libinst,0)),Qualifikation!P501))</f>
        <v/>
      </c>
      <c r="J491" s="26" t="str">
        <f>IF(OR(A491="",ISBLANK(Qualifikation!Q501)),"",IF(Qualifikation!Z501=TRUE,INDEX(codetform,MATCH(Qualifikation!Q501,libtform,0)),Qualifikation!Q501))</f>
        <v/>
      </c>
      <c r="K491" s="26" t="str">
        <f t="shared" si="7"/>
        <v/>
      </c>
      <c r="L491" s="112" t="str">
        <f>IF(OR(A491="",ISBLANK(Qualifikation!R501)),"",Qualifikation!R501)</f>
        <v/>
      </c>
      <c r="M491" s="56" t="str">
        <f>IF(OR(A491="",ISBLANK(Qualifikation!S501)),"",Qualifikation!S501)</f>
        <v/>
      </c>
      <c r="N491" s="56" t="str">
        <f>IF(OR(A491="",ISBLANK(Qualifikation!T501)),"",IF(Qualifikation!AC501=TRUE,INDEX(coderesult,MATCH(Qualifikation!T501,libresult,0)),Qualifikation!T501))</f>
        <v/>
      </c>
      <c r="O491" s="56" t="str">
        <f>IF(OR(A491="",ISBLANK(Qualifikation!U501),Qualifikation!U501="-"),"",IF(ISNA(MATCH(Qualifikation!U501,libtwolang,0)),Qualifikation!U501,IF(Qualifikation!AC501=TRUE,INDEX(codetwolang,MATCH(Qualifikation!U501,libtwolang,0)),Qualifikation!U501)))</f>
        <v/>
      </c>
      <c r="P491" s="56" t="str">
        <f>IF(OR(A491="",ISBLANK(Qualifikation!V501)),"",Qualifikation!V501)</f>
        <v/>
      </c>
    </row>
    <row r="492" spans="1:16" x14ac:dyDescent="0.2">
      <c r="A492" s="26" t="str">
        <f>IF(Qualifikation!$A502&lt;&gt;"",IF(Qualifikation!C502&lt;&gt;"",IF(Qualifikation!C502="LOC.ID",CONCATENATE("LOC.",Qualifikation!AG$12),Qualifikation!C502),""),"")</f>
        <v/>
      </c>
      <c r="B492" s="57" t="str">
        <f>IF(A492&lt;&gt;"",Qualifikation!J502,"")</f>
        <v/>
      </c>
      <c r="C492" s="26" t="str">
        <f>IF(A492&lt;&gt;"",IF(Qualifikation!E502=TRUE,INDEX(codesex,MATCH(Qualifikation!D502,libsex,0)),Qualifikation!D502),"")</f>
        <v/>
      </c>
      <c r="D492" s="112" t="str">
        <f>IF(OR(A492="",ISBLANK(Qualifikation!F502)),"",Qualifikation!F502)</f>
        <v/>
      </c>
      <c r="E492" s="26" t="str">
        <f>IF(A492&lt;&gt;"",IF(Qualifikation!I502=TRUE,IF(INDEX(codegem,MATCH(Qualifikation!H502,libgem,0))&lt;8000,INDEX(codegem,MATCH(Qualifikation!H502,libgem,0)),""),Qualifikation!H502),"")</f>
        <v/>
      </c>
      <c r="F492" s="26" t="str">
        <f>IF(A492&lt;&gt;"",IF(Qualifikation!I502=TRUE,INDEX(codegemhist,MATCH(Qualifikation!H502,libgem,0)),""),"")</f>
        <v/>
      </c>
      <c r="G492" s="26" t="str">
        <f>IF(A492&lt;&gt;"",IF(Qualifikation!I502=TRUE,IF(INDEX(codegem,MATCH(Qualifikation!H502,libgem,0))&gt;=8000,INDEX(codegem,MATCH(Qualifikation!H502,libgem,0)),""),Qualifikation!H502),"")</f>
        <v/>
      </c>
      <c r="H492" s="26" t="str">
        <f>IF(A492&lt;&gt;"",IF(Qualifikation!Y502=TRUE,INDEX(libcatidinst,MATCH(Qualifikation!P502,libinst,0)),""),"")</f>
        <v/>
      </c>
      <c r="I492" s="26" t="str">
        <f>IF(OR(A492="",ISBLANK(Qualifikation!P502)),"",IF(Qualifikation!Y502=TRUE,INDEX(codeinst,MATCH(Qualifikation!P502,libinst,0)),Qualifikation!P502))</f>
        <v/>
      </c>
      <c r="J492" s="26" t="str">
        <f>IF(OR(A492="",ISBLANK(Qualifikation!Q502)),"",IF(Qualifikation!Z502=TRUE,INDEX(codetform,MATCH(Qualifikation!Q502,libtform,0)),Qualifikation!Q502))</f>
        <v/>
      </c>
      <c r="K492" s="26" t="str">
        <f t="shared" si="7"/>
        <v/>
      </c>
      <c r="L492" s="112" t="str">
        <f>IF(OR(A492="",ISBLANK(Qualifikation!R502)),"",Qualifikation!R502)</f>
        <v/>
      </c>
      <c r="M492" s="56" t="str">
        <f>IF(OR(A492="",ISBLANK(Qualifikation!S502)),"",Qualifikation!S502)</f>
        <v/>
      </c>
      <c r="N492" s="56" t="str">
        <f>IF(OR(A492="",ISBLANK(Qualifikation!T502)),"",IF(Qualifikation!AC502=TRUE,INDEX(coderesult,MATCH(Qualifikation!T502,libresult,0)),Qualifikation!T502))</f>
        <v/>
      </c>
      <c r="O492" s="56" t="str">
        <f>IF(OR(A492="",ISBLANK(Qualifikation!U502),Qualifikation!U502="-"),"",IF(ISNA(MATCH(Qualifikation!U502,libtwolang,0)),Qualifikation!U502,IF(Qualifikation!AC502=TRUE,INDEX(codetwolang,MATCH(Qualifikation!U502,libtwolang,0)),Qualifikation!U502)))</f>
        <v/>
      </c>
      <c r="P492" s="56" t="str">
        <f>IF(OR(A492="",ISBLANK(Qualifikation!V502)),"",Qualifikation!V502)</f>
        <v/>
      </c>
    </row>
    <row r="493" spans="1:16" x14ac:dyDescent="0.2">
      <c r="A493" s="26" t="str">
        <f>IF(Qualifikation!$A503&lt;&gt;"",IF(Qualifikation!C503&lt;&gt;"",IF(Qualifikation!C503="LOC.ID",CONCATENATE("LOC.",Qualifikation!AG$12),Qualifikation!C503),""),"")</f>
        <v/>
      </c>
      <c r="B493" s="57" t="str">
        <f>IF(A493&lt;&gt;"",Qualifikation!J503,"")</f>
        <v/>
      </c>
      <c r="C493" s="26" t="str">
        <f>IF(A493&lt;&gt;"",IF(Qualifikation!E503=TRUE,INDEX(codesex,MATCH(Qualifikation!D503,libsex,0)),Qualifikation!D503),"")</f>
        <v/>
      </c>
      <c r="D493" s="112" t="str">
        <f>IF(OR(A493="",ISBLANK(Qualifikation!F503)),"",Qualifikation!F503)</f>
        <v/>
      </c>
      <c r="E493" s="26" t="str">
        <f>IF(A493&lt;&gt;"",IF(Qualifikation!I503=TRUE,IF(INDEX(codegem,MATCH(Qualifikation!H503,libgem,0))&lt;8000,INDEX(codegem,MATCH(Qualifikation!H503,libgem,0)),""),Qualifikation!H503),"")</f>
        <v/>
      </c>
      <c r="F493" s="26" t="str">
        <f>IF(A493&lt;&gt;"",IF(Qualifikation!I503=TRUE,INDEX(codegemhist,MATCH(Qualifikation!H503,libgem,0)),""),"")</f>
        <v/>
      </c>
      <c r="G493" s="26" t="str">
        <f>IF(A493&lt;&gt;"",IF(Qualifikation!I503=TRUE,IF(INDEX(codegem,MATCH(Qualifikation!H503,libgem,0))&gt;=8000,INDEX(codegem,MATCH(Qualifikation!H503,libgem,0)),""),Qualifikation!H503),"")</f>
        <v/>
      </c>
      <c r="H493" s="26" t="str">
        <f>IF(A493&lt;&gt;"",IF(Qualifikation!Y503=TRUE,INDEX(libcatidinst,MATCH(Qualifikation!P503,libinst,0)),""),"")</f>
        <v/>
      </c>
      <c r="I493" s="26" t="str">
        <f>IF(OR(A493="",ISBLANK(Qualifikation!P503)),"",IF(Qualifikation!Y503=TRUE,INDEX(codeinst,MATCH(Qualifikation!P503,libinst,0)),Qualifikation!P503))</f>
        <v/>
      </c>
      <c r="J493" s="26" t="str">
        <f>IF(OR(A493="",ISBLANK(Qualifikation!Q503)),"",IF(Qualifikation!Z503=TRUE,INDEX(codetform,MATCH(Qualifikation!Q503,libtform,0)),Qualifikation!Q503))</f>
        <v/>
      </c>
      <c r="K493" s="26" t="str">
        <f t="shared" si="7"/>
        <v/>
      </c>
      <c r="L493" s="112" t="str">
        <f>IF(OR(A493="",ISBLANK(Qualifikation!R503)),"",Qualifikation!R503)</f>
        <v/>
      </c>
      <c r="M493" s="56" t="str">
        <f>IF(OR(A493="",ISBLANK(Qualifikation!S503)),"",Qualifikation!S503)</f>
        <v/>
      </c>
      <c r="N493" s="56" t="str">
        <f>IF(OR(A493="",ISBLANK(Qualifikation!T503)),"",IF(Qualifikation!AC503=TRUE,INDEX(coderesult,MATCH(Qualifikation!T503,libresult,0)),Qualifikation!T503))</f>
        <v/>
      </c>
      <c r="O493" s="56" t="str">
        <f>IF(OR(A493="",ISBLANK(Qualifikation!U503),Qualifikation!U503="-"),"",IF(ISNA(MATCH(Qualifikation!U503,libtwolang,0)),Qualifikation!U503,IF(Qualifikation!AC503=TRUE,INDEX(codetwolang,MATCH(Qualifikation!U503,libtwolang,0)),Qualifikation!U503)))</f>
        <v/>
      </c>
      <c r="P493" s="56" t="str">
        <f>IF(OR(A493="",ISBLANK(Qualifikation!V503)),"",Qualifikation!V503)</f>
        <v/>
      </c>
    </row>
    <row r="494" spans="1:16" x14ac:dyDescent="0.2">
      <c r="A494" s="26" t="str">
        <f>IF(Qualifikation!$A504&lt;&gt;"",IF(Qualifikation!C504&lt;&gt;"",IF(Qualifikation!C504="LOC.ID",CONCATENATE("LOC.",Qualifikation!AG$12),Qualifikation!C504),""),"")</f>
        <v/>
      </c>
      <c r="B494" s="57" t="str">
        <f>IF(A494&lt;&gt;"",Qualifikation!J504,"")</f>
        <v/>
      </c>
      <c r="C494" s="26" t="str">
        <f>IF(A494&lt;&gt;"",IF(Qualifikation!E504=TRUE,INDEX(codesex,MATCH(Qualifikation!D504,libsex,0)),Qualifikation!D504),"")</f>
        <v/>
      </c>
      <c r="D494" s="112" t="str">
        <f>IF(OR(A494="",ISBLANK(Qualifikation!F504)),"",Qualifikation!F504)</f>
        <v/>
      </c>
      <c r="E494" s="26" t="str">
        <f>IF(A494&lt;&gt;"",IF(Qualifikation!I504=TRUE,IF(INDEX(codegem,MATCH(Qualifikation!H504,libgem,0))&lt;8000,INDEX(codegem,MATCH(Qualifikation!H504,libgem,0)),""),Qualifikation!H504),"")</f>
        <v/>
      </c>
      <c r="F494" s="26" t="str">
        <f>IF(A494&lt;&gt;"",IF(Qualifikation!I504=TRUE,INDEX(codegemhist,MATCH(Qualifikation!H504,libgem,0)),""),"")</f>
        <v/>
      </c>
      <c r="G494" s="26" t="str">
        <f>IF(A494&lt;&gt;"",IF(Qualifikation!I504=TRUE,IF(INDEX(codegem,MATCH(Qualifikation!H504,libgem,0))&gt;=8000,INDEX(codegem,MATCH(Qualifikation!H504,libgem,0)),""),Qualifikation!H504),"")</f>
        <v/>
      </c>
      <c r="H494" s="26" t="str">
        <f>IF(A494&lt;&gt;"",IF(Qualifikation!Y504=TRUE,INDEX(libcatidinst,MATCH(Qualifikation!P504,libinst,0)),""),"")</f>
        <v/>
      </c>
      <c r="I494" s="26" t="str">
        <f>IF(OR(A494="",ISBLANK(Qualifikation!P504)),"",IF(Qualifikation!Y504=TRUE,INDEX(codeinst,MATCH(Qualifikation!P504,libinst,0)),Qualifikation!P504))</f>
        <v/>
      </c>
      <c r="J494" s="26" t="str">
        <f>IF(OR(A494="",ISBLANK(Qualifikation!Q504)),"",IF(Qualifikation!Z504=TRUE,INDEX(codetform,MATCH(Qualifikation!Q504,libtform,0)),Qualifikation!Q504))</f>
        <v/>
      </c>
      <c r="K494" s="26" t="str">
        <f t="shared" si="7"/>
        <v/>
      </c>
      <c r="L494" s="112" t="str">
        <f>IF(OR(A494="",ISBLANK(Qualifikation!R504)),"",Qualifikation!R504)</f>
        <v/>
      </c>
      <c r="M494" s="56" t="str">
        <f>IF(OR(A494="",ISBLANK(Qualifikation!S504)),"",Qualifikation!S504)</f>
        <v/>
      </c>
      <c r="N494" s="56" t="str">
        <f>IF(OR(A494="",ISBLANK(Qualifikation!T504)),"",IF(Qualifikation!AC504=TRUE,INDEX(coderesult,MATCH(Qualifikation!T504,libresult,0)),Qualifikation!T504))</f>
        <v/>
      </c>
      <c r="O494" s="56" t="str">
        <f>IF(OR(A494="",ISBLANK(Qualifikation!U504),Qualifikation!U504="-"),"",IF(ISNA(MATCH(Qualifikation!U504,libtwolang,0)),Qualifikation!U504,IF(Qualifikation!AC504=TRUE,INDEX(codetwolang,MATCH(Qualifikation!U504,libtwolang,0)),Qualifikation!U504)))</f>
        <v/>
      </c>
      <c r="P494" s="56" t="str">
        <f>IF(OR(A494="",ISBLANK(Qualifikation!V504)),"",Qualifikation!V504)</f>
        <v/>
      </c>
    </row>
    <row r="495" spans="1:16" x14ac:dyDescent="0.2">
      <c r="A495" s="26" t="str">
        <f>IF(Qualifikation!$A505&lt;&gt;"",IF(Qualifikation!C505&lt;&gt;"",IF(Qualifikation!C505="LOC.ID",CONCATENATE("LOC.",Qualifikation!AG$12),Qualifikation!C505),""),"")</f>
        <v/>
      </c>
      <c r="B495" s="57" t="str">
        <f>IF(A495&lt;&gt;"",Qualifikation!J505,"")</f>
        <v/>
      </c>
      <c r="C495" s="26" t="str">
        <f>IF(A495&lt;&gt;"",IF(Qualifikation!E505=TRUE,INDEX(codesex,MATCH(Qualifikation!D505,libsex,0)),Qualifikation!D505),"")</f>
        <v/>
      </c>
      <c r="D495" s="112" t="str">
        <f>IF(OR(A495="",ISBLANK(Qualifikation!F505)),"",Qualifikation!F505)</f>
        <v/>
      </c>
      <c r="E495" s="26" t="str">
        <f>IF(A495&lt;&gt;"",IF(Qualifikation!I505=TRUE,IF(INDEX(codegem,MATCH(Qualifikation!H505,libgem,0))&lt;8000,INDEX(codegem,MATCH(Qualifikation!H505,libgem,0)),""),Qualifikation!H505),"")</f>
        <v/>
      </c>
      <c r="F495" s="26" t="str">
        <f>IF(A495&lt;&gt;"",IF(Qualifikation!I505=TRUE,INDEX(codegemhist,MATCH(Qualifikation!H505,libgem,0)),""),"")</f>
        <v/>
      </c>
      <c r="G495" s="26" t="str">
        <f>IF(A495&lt;&gt;"",IF(Qualifikation!I505=TRUE,IF(INDEX(codegem,MATCH(Qualifikation!H505,libgem,0))&gt;=8000,INDEX(codegem,MATCH(Qualifikation!H505,libgem,0)),""),Qualifikation!H505),"")</f>
        <v/>
      </c>
      <c r="H495" s="26" t="str">
        <f>IF(A495&lt;&gt;"",IF(Qualifikation!Y505=TRUE,INDEX(libcatidinst,MATCH(Qualifikation!P505,libinst,0)),""),"")</f>
        <v/>
      </c>
      <c r="I495" s="26" t="str">
        <f>IF(OR(A495="",ISBLANK(Qualifikation!P505)),"",IF(Qualifikation!Y505=TRUE,INDEX(codeinst,MATCH(Qualifikation!P505,libinst,0)),Qualifikation!P505))</f>
        <v/>
      </c>
      <c r="J495" s="26" t="str">
        <f>IF(OR(A495="",ISBLANK(Qualifikation!Q505)),"",IF(Qualifikation!Z505=TRUE,INDEX(codetform,MATCH(Qualifikation!Q505,libtform,0)),Qualifikation!Q505))</f>
        <v/>
      </c>
      <c r="K495" s="26" t="str">
        <f t="shared" si="7"/>
        <v/>
      </c>
      <c r="L495" s="112" t="str">
        <f>IF(OR(A495="",ISBLANK(Qualifikation!R505)),"",Qualifikation!R505)</f>
        <v/>
      </c>
      <c r="M495" s="56" t="str">
        <f>IF(OR(A495="",ISBLANK(Qualifikation!S505)),"",Qualifikation!S505)</f>
        <v/>
      </c>
      <c r="N495" s="56" t="str">
        <f>IF(OR(A495="",ISBLANK(Qualifikation!T505)),"",IF(Qualifikation!AC505=TRUE,INDEX(coderesult,MATCH(Qualifikation!T505,libresult,0)),Qualifikation!T505))</f>
        <v/>
      </c>
      <c r="O495" s="56" t="str">
        <f>IF(OR(A495="",ISBLANK(Qualifikation!U505),Qualifikation!U505="-"),"",IF(ISNA(MATCH(Qualifikation!U505,libtwolang,0)),Qualifikation!U505,IF(Qualifikation!AC505=TRUE,INDEX(codetwolang,MATCH(Qualifikation!U505,libtwolang,0)),Qualifikation!U505)))</f>
        <v/>
      </c>
      <c r="P495" s="56" t="str">
        <f>IF(OR(A495="",ISBLANK(Qualifikation!V505)),"",Qualifikation!V505)</f>
        <v/>
      </c>
    </row>
    <row r="496" spans="1:16" x14ac:dyDescent="0.2">
      <c r="A496" s="26" t="str">
        <f>IF(Qualifikation!$A506&lt;&gt;"",IF(Qualifikation!C506&lt;&gt;"",IF(Qualifikation!C506="LOC.ID",CONCATENATE("LOC.",Qualifikation!AG$12),Qualifikation!C506),""),"")</f>
        <v/>
      </c>
      <c r="B496" s="57" t="str">
        <f>IF(A496&lt;&gt;"",Qualifikation!J506,"")</f>
        <v/>
      </c>
      <c r="C496" s="26" t="str">
        <f>IF(A496&lt;&gt;"",IF(Qualifikation!E506=TRUE,INDEX(codesex,MATCH(Qualifikation!D506,libsex,0)),Qualifikation!D506),"")</f>
        <v/>
      </c>
      <c r="D496" s="112" t="str">
        <f>IF(OR(A496="",ISBLANK(Qualifikation!F506)),"",Qualifikation!F506)</f>
        <v/>
      </c>
      <c r="E496" s="26" t="str">
        <f>IF(A496&lt;&gt;"",IF(Qualifikation!I506=TRUE,IF(INDEX(codegem,MATCH(Qualifikation!H506,libgem,0))&lt;8000,INDEX(codegem,MATCH(Qualifikation!H506,libgem,0)),""),Qualifikation!H506),"")</f>
        <v/>
      </c>
      <c r="F496" s="26" t="str">
        <f>IF(A496&lt;&gt;"",IF(Qualifikation!I506=TRUE,INDEX(codegemhist,MATCH(Qualifikation!H506,libgem,0)),""),"")</f>
        <v/>
      </c>
      <c r="G496" s="26" t="str">
        <f>IF(A496&lt;&gt;"",IF(Qualifikation!I506=TRUE,IF(INDEX(codegem,MATCH(Qualifikation!H506,libgem,0))&gt;=8000,INDEX(codegem,MATCH(Qualifikation!H506,libgem,0)),""),Qualifikation!H506),"")</f>
        <v/>
      </c>
      <c r="H496" s="26" t="str">
        <f>IF(A496&lt;&gt;"",IF(Qualifikation!Y506=TRUE,INDEX(libcatidinst,MATCH(Qualifikation!P506,libinst,0)),""),"")</f>
        <v/>
      </c>
      <c r="I496" s="26" t="str">
        <f>IF(OR(A496="",ISBLANK(Qualifikation!P506)),"",IF(Qualifikation!Y506=TRUE,INDEX(codeinst,MATCH(Qualifikation!P506,libinst,0)),Qualifikation!P506))</f>
        <v/>
      </c>
      <c r="J496" s="26" t="str">
        <f>IF(OR(A496="",ISBLANK(Qualifikation!Q506)),"",IF(Qualifikation!Z506=TRUE,INDEX(codetform,MATCH(Qualifikation!Q506,libtform,0)),Qualifikation!Q506))</f>
        <v/>
      </c>
      <c r="K496" s="26" t="str">
        <f t="shared" si="7"/>
        <v/>
      </c>
      <c r="L496" s="112" t="str">
        <f>IF(OR(A496="",ISBLANK(Qualifikation!R506)),"",Qualifikation!R506)</f>
        <v/>
      </c>
      <c r="M496" s="56" t="str">
        <f>IF(OR(A496="",ISBLANK(Qualifikation!S506)),"",Qualifikation!S506)</f>
        <v/>
      </c>
      <c r="N496" s="56" t="str">
        <f>IF(OR(A496="",ISBLANK(Qualifikation!T506)),"",IF(Qualifikation!AC506=TRUE,INDEX(coderesult,MATCH(Qualifikation!T506,libresult,0)),Qualifikation!T506))</f>
        <v/>
      </c>
      <c r="O496" s="56" t="str">
        <f>IF(OR(A496="",ISBLANK(Qualifikation!U506),Qualifikation!U506="-"),"",IF(ISNA(MATCH(Qualifikation!U506,libtwolang,0)),Qualifikation!U506,IF(Qualifikation!AC506=TRUE,INDEX(codetwolang,MATCH(Qualifikation!U506,libtwolang,0)),Qualifikation!U506)))</f>
        <v/>
      </c>
      <c r="P496" s="56" t="str">
        <f>IF(OR(A496="",ISBLANK(Qualifikation!V506)),"",Qualifikation!V506)</f>
        <v/>
      </c>
    </row>
    <row r="497" spans="1:16" x14ac:dyDescent="0.2">
      <c r="A497" s="26" t="str">
        <f>IF(Qualifikation!$A507&lt;&gt;"",IF(Qualifikation!C507&lt;&gt;"",IF(Qualifikation!C507="LOC.ID",CONCATENATE("LOC.",Qualifikation!AG$12),Qualifikation!C507),""),"")</f>
        <v/>
      </c>
      <c r="B497" s="57" t="str">
        <f>IF(A497&lt;&gt;"",Qualifikation!J507,"")</f>
        <v/>
      </c>
      <c r="C497" s="26" t="str">
        <f>IF(A497&lt;&gt;"",IF(Qualifikation!E507=TRUE,INDEX(codesex,MATCH(Qualifikation!D507,libsex,0)),Qualifikation!D507),"")</f>
        <v/>
      </c>
      <c r="D497" s="112" t="str">
        <f>IF(OR(A497="",ISBLANK(Qualifikation!F507)),"",Qualifikation!F507)</f>
        <v/>
      </c>
      <c r="E497" s="26" t="str">
        <f>IF(A497&lt;&gt;"",IF(Qualifikation!I507=TRUE,IF(INDEX(codegem,MATCH(Qualifikation!H507,libgem,0))&lt;8000,INDEX(codegem,MATCH(Qualifikation!H507,libgem,0)),""),Qualifikation!H507),"")</f>
        <v/>
      </c>
      <c r="F497" s="26" t="str">
        <f>IF(A497&lt;&gt;"",IF(Qualifikation!I507=TRUE,INDEX(codegemhist,MATCH(Qualifikation!H507,libgem,0)),""),"")</f>
        <v/>
      </c>
      <c r="G497" s="26" t="str">
        <f>IF(A497&lt;&gt;"",IF(Qualifikation!I507=TRUE,IF(INDEX(codegem,MATCH(Qualifikation!H507,libgem,0))&gt;=8000,INDEX(codegem,MATCH(Qualifikation!H507,libgem,0)),""),Qualifikation!H507),"")</f>
        <v/>
      </c>
      <c r="H497" s="26" t="str">
        <f>IF(A497&lt;&gt;"",IF(Qualifikation!Y507=TRUE,INDEX(libcatidinst,MATCH(Qualifikation!P507,libinst,0)),""),"")</f>
        <v/>
      </c>
      <c r="I497" s="26" t="str">
        <f>IF(OR(A497="",ISBLANK(Qualifikation!P507)),"",IF(Qualifikation!Y507=TRUE,INDEX(codeinst,MATCH(Qualifikation!P507,libinst,0)),Qualifikation!P507))</f>
        <v/>
      </c>
      <c r="J497" s="26" t="str">
        <f>IF(OR(A497="",ISBLANK(Qualifikation!Q507)),"",IF(Qualifikation!Z507=TRUE,INDEX(codetform,MATCH(Qualifikation!Q507,libtform,0)),Qualifikation!Q507))</f>
        <v/>
      </c>
      <c r="K497" s="26" t="str">
        <f t="shared" si="7"/>
        <v/>
      </c>
      <c r="L497" s="112" t="str">
        <f>IF(OR(A497="",ISBLANK(Qualifikation!R507)),"",Qualifikation!R507)</f>
        <v/>
      </c>
      <c r="M497" s="56" t="str">
        <f>IF(OR(A497="",ISBLANK(Qualifikation!S507)),"",Qualifikation!S507)</f>
        <v/>
      </c>
      <c r="N497" s="56" t="str">
        <f>IF(OR(A497="",ISBLANK(Qualifikation!T507)),"",IF(Qualifikation!AC507=TRUE,INDEX(coderesult,MATCH(Qualifikation!T507,libresult,0)),Qualifikation!T507))</f>
        <v/>
      </c>
      <c r="O497" s="56" t="str">
        <f>IF(OR(A497="",ISBLANK(Qualifikation!U507),Qualifikation!U507="-"),"",IF(ISNA(MATCH(Qualifikation!U507,libtwolang,0)),Qualifikation!U507,IF(Qualifikation!AC507=TRUE,INDEX(codetwolang,MATCH(Qualifikation!U507,libtwolang,0)),Qualifikation!U507)))</f>
        <v/>
      </c>
      <c r="P497" s="56" t="str">
        <f>IF(OR(A497="",ISBLANK(Qualifikation!V507)),"",Qualifikation!V507)</f>
        <v/>
      </c>
    </row>
    <row r="498" spans="1:16" x14ac:dyDescent="0.2">
      <c r="A498" s="26" t="str">
        <f>IF(Qualifikation!$A508&lt;&gt;"",IF(Qualifikation!C508&lt;&gt;"",IF(Qualifikation!C508="LOC.ID",CONCATENATE("LOC.",Qualifikation!AG$12),Qualifikation!C508),""),"")</f>
        <v/>
      </c>
      <c r="B498" s="57" t="str">
        <f>IF(A498&lt;&gt;"",Qualifikation!J508,"")</f>
        <v/>
      </c>
      <c r="C498" s="26" t="str">
        <f>IF(A498&lt;&gt;"",IF(Qualifikation!E508=TRUE,INDEX(codesex,MATCH(Qualifikation!D508,libsex,0)),Qualifikation!D508),"")</f>
        <v/>
      </c>
      <c r="D498" s="112" t="str">
        <f>IF(OR(A498="",ISBLANK(Qualifikation!F508)),"",Qualifikation!F508)</f>
        <v/>
      </c>
      <c r="E498" s="26" t="str">
        <f>IF(A498&lt;&gt;"",IF(Qualifikation!I508=TRUE,IF(INDEX(codegem,MATCH(Qualifikation!H508,libgem,0))&lt;8000,INDEX(codegem,MATCH(Qualifikation!H508,libgem,0)),""),Qualifikation!H508),"")</f>
        <v/>
      </c>
      <c r="F498" s="26" t="str">
        <f>IF(A498&lt;&gt;"",IF(Qualifikation!I508=TRUE,INDEX(codegemhist,MATCH(Qualifikation!H508,libgem,0)),""),"")</f>
        <v/>
      </c>
      <c r="G498" s="26" t="str">
        <f>IF(A498&lt;&gt;"",IF(Qualifikation!I508=TRUE,IF(INDEX(codegem,MATCH(Qualifikation!H508,libgem,0))&gt;=8000,INDEX(codegem,MATCH(Qualifikation!H508,libgem,0)),""),Qualifikation!H508),"")</f>
        <v/>
      </c>
      <c r="H498" s="26" t="str">
        <f>IF(A498&lt;&gt;"",IF(Qualifikation!Y508=TRUE,INDEX(libcatidinst,MATCH(Qualifikation!P508,libinst,0)),""),"")</f>
        <v/>
      </c>
      <c r="I498" s="26" t="str">
        <f>IF(OR(A498="",ISBLANK(Qualifikation!P508)),"",IF(Qualifikation!Y508=TRUE,INDEX(codeinst,MATCH(Qualifikation!P508,libinst,0)),Qualifikation!P508))</f>
        <v/>
      </c>
      <c r="J498" s="26" t="str">
        <f>IF(OR(A498="",ISBLANK(Qualifikation!Q508)),"",IF(Qualifikation!Z508=TRUE,INDEX(codetform,MATCH(Qualifikation!Q508,libtform,0)),Qualifikation!Q508))</f>
        <v/>
      </c>
      <c r="K498" s="26" t="str">
        <f t="shared" si="7"/>
        <v/>
      </c>
      <c r="L498" s="112" t="str">
        <f>IF(OR(A498="",ISBLANK(Qualifikation!R508)),"",Qualifikation!R508)</f>
        <v/>
      </c>
      <c r="M498" s="56" t="str">
        <f>IF(OR(A498="",ISBLANK(Qualifikation!S508)),"",Qualifikation!S508)</f>
        <v/>
      </c>
      <c r="N498" s="56" t="str">
        <f>IF(OR(A498="",ISBLANK(Qualifikation!T508)),"",IF(Qualifikation!AC508=TRUE,INDEX(coderesult,MATCH(Qualifikation!T508,libresult,0)),Qualifikation!T508))</f>
        <v/>
      </c>
      <c r="O498" s="56" t="str">
        <f>IF(OR(A498="",ISBLANK(Qualifikation!U508),Qualifikation!U508="-"),"",IF(ISNA(MATCH(Qualifikation!U508,libtwolang,0)),Qualifikation!U508,IF(Qualifikation!AC508=TRUE,INDEX(codetwolang,MATCH(Qualifikation!U508,libtwolang,0)),Qualifikation!U508)))</f>
        <v/>
      </c>
      <c r="P498" s="56" t="str">
        <f>IF(OR(A498="",ISBLANK(Qualifikation!V508)),"",Qualifikation!V508)</f>
        <v/>
      </c>
    </row>
    <row r="499" spans="1:16" x14ac:dyDescent="0.2">
      <c r="A499" s="26" t="str">
        <f>IF(Qualifikation!$A509&lt;&gt;"",IF(Qualifikation!C509&lt;&gt;"",IF(Qualifikation!C509="LOC.ID",CONCATENATE("LOC.",Qualifikation!AG$12),Qualifikation!C509),""),"")</f>
        <v/>
      </c>
      <c r="B499" s="57" t="str">
        <f>IF(A499&lt;&gt;"",Qualifikation!J509,"")</f>
        <v/>
      </c>
      <c r="C499" s="26" t="str">
        <f>IF(A499&lt;&gt;"",IF(Qualifikation!E509=TRUE,INDEX(codesex,MATCH(Qualifikation!D509,libsex,0)),Qualifikation!D509),"")</f>
        <v/>
      </c>
      <c r="D499" s="112" t="str">
        <f>IF(OR(A499="",ISBLANK(Qualifikation!F509)),"",Qualifikation!F509)</f>
        <v/>
      </c>
      <c r="E499" s="26" t="str">
        <f>IF(A499&lt;&gt;"",IF(Qualifikation!I509=TRUE,IF(INDEX(codegem,MATCH(Qualifikation!H509,libgem,0))&lt;8000,INDEX(codegem,MATCH(Qualifikation!H509,libgem,0)),""),Qualifikation!H509),"")</f>
        <v/>
      </c>
      <c r="F499" s="26" t="str">
        <f>IF(A499&lt;&gt;"",IF(Qualifikation!I509=TRUE,INDEX(codegemhist,MATCH(Qualifikation!H509,libgem,0)),""),"")</f>
        <v/>
      </c>
      <c r="G499" s="26" t="str">
        <f>IF(A499&lt;&gt;"",IF(Qualifikation!I509=TRUE,IF(INDEX(codegem,MATCH(Qualifikation!H509,libgem,0))&gt;=8000,INDEX(codegem,MATCH(Qualifikation!H509,libgem,0)),""),Qualifikation!H509),"")</f>
        <v/>
      </c>
      <c r="H499" s="26" t="str">
        <f>IF(A499&lt;&gt;"",IF(Qualifikation!Y509=TRUE,INDEX(libcatidinst,MATCH(Qualifikation!P509,libinst,0)),""),"")</f>
        <v/>
      </c>
      <c r="I499" s="26" t="str">
        <f>IF(OR(A499="",ISBLANK(Qualifikation!P509)),"",IF(Qualifikation!Y509=TRUE,INDEX(codeinst,MATCH(Qualifikation!P509,libinst,0)),Qualifikation!P509))</f>
        <v/>
      </c>
      <c r="J499" s="26" t="str">
        <f>IF(OR(A499="",ISBLANK(Qualifikation!Q509)),"",IF(Qualifikation!Z509=TRUE,INDEX(codetform,MATCH(Qualifikation!Q509,libtform,0)),Qualifikation!Q509))</f>
        <v/>
      </c>
      <c r="K499" s="26" t="str">
        <f t="shared" si="7"/>
        <v/>
      </c>
      <c r="L499" s="112" t="str">
        <f>IF(OR(A499="",ISBLANK(Qualifikation!R509)),"",Qualifikation!R509)</f>
        <v/>
      </c>
      <c r="M499" s="56" t="str">
        <f>IF(OR(A499="",ISBLANK(Qualifikation!S509)),"",Qualifikation!S509)</f>
        <v/>
      </c>
      <c r="N499" s="56" t="str">
        <f>IF(OR(A499="",ISBLANK(Qualifikation!T509)),"",IF(Qualifikation!AC509=TRUE,INDEX(coderesult,MATCH(Qualifikation!T509,libresult,0)),Qualifikation!T509))</f>
        <v/>
      </c>
      <c r="O499" s="56" t="str">
        <f>IF(OR(A499="",ISBLANK(Qualifikation!U509),Qualifikation!U509="-"),"",IF(ISNA(MATCH(Qualifikation!U509,libtwolang,0)),Qualifikation!U509,IF(Qualifikation!AC509=TRUE,INDEX(codetwolang,MATCH(Qualifikation!U509,libtwolang,0)),Qualifikation!U509)))</f>
        <v/>
      </c>
      <c r="P499" s="56" t="str">
        <f>IF(OR(A499="",ISBLANK(Qualifikation!V509)),"",Qualifikation!V509)</f>
        <v/>
      </c>
    </row>
    <row r="500" spans="1:16" x14ac:dyDescent="0.2">
      <c r="A500" s="26" t="str">
        <f>IF(Qualifikation!$A510&lt;&gt;"",IF(Qualifikation!C510&lt;&gt;"",IF(Qualifikation!C510="LOC.ID",CONCATENATE("LOC.",Qualifikation!AG$12),Qualifikation!C510),""),"")</f>
        <v/>
      </c>
      <c r="B500" s="57" t="str">
        <f>IF(A500&lt;&gt;"",Qualifikation!J510,"")</f>
        <v/>
      </c>
      <c r="C500" s="26" t="str">
        <f>IF(A500&lt;&gt;"",IF(Qualifikation!E510=TRUE,INDEX(codesex,MATCH(Qualifikation!D510,libsex,0)),Qualifikation!D510),"")</f>
        <v/>
      </c>
      <c r="D500" s="112" t="str">
        <f>IF(OR(A500="",ISBLANK(Qualifikation!F510)),"",Qualifikation!F510)</f>
        <v/>
      </c>
      <c r="E500" s="26" t="str">
        <f>IF(A500&lt;&gt;"",IF(Qualifikation!I510=TRUE,IF(INDEX(codegem,MATCH(Qualifikation!H510,libgem,0))&lt;8000,INDEX(codegem,MATCH(Qualifikation!H510,libgem,0)),""),Qualifikation!H510),"")</f>
        <v/>
      </c>
      <c r="F500" s="26" t="str">
        <f>IF(A500&lt;&gt;"",IF(Qualifikation!I510=TRUE,INDEX(codegemhist,MATCH(Qualifikation!H510,libgem,0)),""),"")</f>
        <v/>
      </c>
      <c r="G500" s="26" t="str">
        <f>IF(A500&lt;&gt;"",IF(Qualifikation!I510=TRUE,IF(INDEX(codegem,MATCH(Qualifikation!H510,libgem,0))&gt;=8000,INDEX(codegem,MATCH(Qualifikation!H510,libgem,0)),""),Qualifikation!H510),"")</f>
        <v/>
      </c>
      <c r="H500" s="26" t="str">
        <f>IF(A500&lt;&gt;"",IF(Qualifikation!Y510=TRUE,INDEX(libcatidinst,MATCH(Qualifikation!P510,libinst,0)),""),"")</f>
        <v/>
      </c>
      <c r="I500" s="26" t="str">
        <f>IF(OR(A500="",ISBLANK(Qualifikation!P510)),"",IF(Qualifikation!Y510=TRUE,INDEX(codeinst,MATCH(Qualifikation!P510,libinst,0)),Qualifikation!P510))</f>
        <v/>
      </c>
      <c r="J500" s="26" t="str">
        <f>IF(OR(A500="",ISBLANK(Qualifikation!Q510)),"",IF(Qualifikation!Z510=TRUE,INDEX(codetform,MATCH(Qualifikation!Q510,libtform,0)),Qualifikation!Q510))</f>
        <v/>
      </c>
      <c r="K500" s="26" t="str">
        <f t="shared" si="7"/>
        <v/>
      </c>
      <c r="L500" s="112" t="str">
        <f>IF(OR(A500="",ISBLANK(Qualifikation!R510)),"",Qualifikation!R510)</f>
        <v/>
      </c>
      <c r="M500" s="56" t="str">
        <f>IF(OR(A500="",ISBLANK(Qualifikation!S510)),"",Qualifikation!S510)</f>
        <v/>
      </c>
      <c r="N500" s="56" t="str">
        <f>IF(OR(A500="",ISBLANK(Qualifikation!T510)),"",IF(Qualifikation!AC510=TRUE,INDEX(coderesult,MATCH(Qualifikation!T510,libresult,0)),Qualifikation!T510))</f>
        <v/>
      </c>
      <c r="O500" s="56" t="str">
        <f>IF(OR(A500="",ISBLANK(Qualifikation!U510),Qualifikation!U510="-"),"",IF(ISNA(MATCH(Qualifikation!U510,libtwolang,0)),Qualifikation!U510,IF(Qualifikation!AC510=TRUE,INDEX(codetwolang,MATCH(Qualifikation!U510,libtwolang,0)),Qualifikation!U510)))</f>
        <v/>
      </c>
      <c r="P500" s="56" t="str">
        <f>IF(OR(A500="",ISBLANK(Qualifikation!V510)),"",Qualifikation!V510)</f>
        <v/>
      </c>
    </row>
    <row r="501" spans="1:16" x14ac:dyDescent="0.2">
      <c r="A501" s="26" t="str">
        <f>IF(Qualifikation!$A511&lt;&gt;"",IF(Qualifikation!C511&lt;&gt;"",IF(Qualifikation!C511="LOC.ID",CONCATENATE("LOC.",Qualifikation!AG$12),Qualifikation!C511),""),"")</f>
        <v/>
      </c>
      <c r="B501" s="57" t="str">
        <f>IF(A501&lt;&gt;"",Qualifikation!J511,"")</f>
        <v/>
      </c>
      <c r="C501" s="26" t="str">
        <f>IF(A501&lt;&gt;"",IF(Qualifikation!E511=TRUE,INDEX(codesex,MATCH(Qualifikation!D511,libsex,0)),Qualifikation!D511),"")</f>
        <v/>
      </c>
      <c r="D501" s="112" t="str">
        <f>IF(OR(A501="",ISBLANK(Qualifikation!F511)),"",Qualifikation!F511)</f>
        <v/>
      </c>
      <c r="E501" s="26" t="str">
        <f>IF(A501&lt;&gt;"",IF(Qualifikation!I511=TRUE,IF(INDEX(codegem,MATCH(Qualifikation!H511,libgem,0))&lt;8000,INDEX(codegem,MATCH(Qualifikation!H511,libgem,0)),""),Qualifikation!H511),"")</f>
        <v/>
      </c>
      <c r="F501" s="26" t="str">
        <f>IF(A501&lt;&gt;"",IF(Qualifikation!I511=TRUE,INDEX(codegemhist,MATCH(Qualifikation!H511,libgem,0)),""),"")</f>
        <v/>
      </c>
      <c r="G501" s="26" t="str">
        <f>IF(A501&lt;&gt;"",IF(Qualifikation!I511=TRUE,IF(INDEX(codegem,MATCH(Qualifikation!H511,libgem,0))&gt;=8000,INDEX(codegem,MATCH(Qualifikation!H511,libgem,0)),""),Qualifikation!H511),"")</f>
        <v/>
      </c>
      <c r="H501" s="26" t="str">
        <f>IF(A501&lt;&gt;"",IF(Qualifikation!Y511=TRUE,INDEX(libcatidinst,MATCH(Qualifikation!P511,libinst,0)),""),"")</f>
        <v/>
      </c>
      <c r="I501" s="26" t="str">
        <f>IF(OR(A501="",ISBLANK(Qualifikation!P511)),"",IF(Qualifikation!Y511=TRUE,INDEX(codeinst,MATCH(Qualifikation!P511,libinst,0)),Qualifikation!P511))</f>
        <v/>
      </c>
      <c r="J501" s="26" t="str">
        <f>IF(OR(A501="",ISBLANK(Qualifikation!Q511)),"",IF(Qualifikation!Z511=TRUE,INDEX(codetform,MATCH(Qualifikation!Q511,libtform,0)),Qualifikation!Q511))</f>
        <v/>
      </c>
      <c r="K501" s="26" t="str">
        <f t="shared" si="7"/>
        <v/>
      </c>
      <c r="L501" s="112" t="str">
        <f>IF(OR(A501="",ISBLANK(Qualifikation!R511)),"",Qualifikation!R511)</f>
        <v/>
      </c>
      <c r="M501" s="56" t="str">
        <f>IF(OR(A501="",ISBLANK(Qualifikation!S511)),"",Qualifikation!S511)</f>
        <v/>
      </c>
      <c r="N501" s="56" t="str">
        <f>IF(OR(A501="",ISBLANK(Qualifikation!T511)),"",IF(Qualifikation!AC511=TRUE,INDEX(coderesult,MATCH(Qualifikation!T511,libresult,0)),Qualifikation!T511))</f>
        <v/>
      </c>
      <c r="O501" s="56" t="str">
        <f>IF(OR(A501="",ISBLANK(Qualifikation!U511),Qualifikation!U511="-"),"",IF(ISNA(MATCH(Qualifikation!U511,libtwolang,0)),Qualifikation!U511,IF(Qualifikation!AC511=TRUE,INDEX(codetwolang,MATCH(Qualifikation!U511,libtwolang,0)),Qualifikation!U511)))</f>
        <v/>
      </c>
      <c r="P501" s="56" t="str">
        <f>IF(OR(A501="",ISBLANK(Qualifikation!V511)),"",Qualifikation!V511)</f>
        <v/>
      </c>
    </row>
    <row r="502" spans="1:16" x14ac:dyDescent="0.2">
      <c r="A502" s="26" t="str">
        <f>IF(Qualifikation!$A512&lt;&gt;"",IF(Qualifikation!C512&lt;&gt;"",IF(Qualifikation!C512="LOC.ID",CONCATENATE("LOC.",Qualifikation!AG$12),Qualifikation!C512),""),"")</f>
        <v/>
      </c>
      <c r="B502" s="57" t="str">
        <f>IF(A502&lt;&gt;"",Qualifikation!J512,"")</f>
        <v/>
      </c>
      <c r="C502" s="26" t="str">
        <f>IF(A502&lt;&gt;"",IF(Qualifikation!E512=TRUE,INDEX(codesex,MATCH(Qualifikation!D512,libsex,0)),Qualifikation!D512),"")</f>
        <v/>
      </c>
      <c r="D502" s="112" t="str">
        <f>IF(OR(A502="",ISBLANK(Qualifikation!F512)),"",Qualifikation!F512)</f>
        <v/>
      </c>
      <c r="E502" s="26" t="str">
        <f>IF(A502&lt;&gt;"",IF(Qualifikation!I512=TRUE,IF(INDEX(codegem,MATCH(Qualifikation!H512,libgem,0))&lt;8000,INDEX(codegem,MATCH(Qualifikation!H512,libgem,0)),""),Qualifikation!H512),"")</f>
        <v/>
      </c>
      <c r="F502" s="26" t="str">
        <f>IF(A502&lt;&gt;"",IF(Qualifikation!I512=TRUE,INDEX(codegemhist,MATCH(Qualifikation!H512,libgem,0)),""),"")</f>
        <v/>
      </c>
      <c r="G502" s="26" t="str">
        <f>IF(A502&lt;&gt;"",IF(Qualifikation!I512=TRUE,IF(INDEX(codegem,MATCH(Qualifikation!H512,libgem,0))&gt;=8000,INDEX(codegem,MATCH(Qualifikation!H512,libgem,0)),""),Qualifikation!H512),"")</f>
        <v/>
      </c>
      <c r="H502" s="26" t="str">
        <f>IF(A502&lt;&gt;"",IF(Qualifikation!Y512=TRUE,INDEX(libcatidinst,MATCH(Qualifikation!P512,libinst,0)),""),"")</f>
        <v/>
      </c>
      <c r="I502" s="26" t="str">
        <f>IF(OR(A502="",ISBLANK(Qualifikation!P512)),"",IF(Qualifikation!Y512=TRUE,INDEX(codeinst,MATCH(Qualifikation!P512,libinst,0)),Qualifikation!P512))</f>
        <v/>
      </c>
      <c r="J502" s="26" t="str">
        <f>IF(OR(A502="",ISBLANK(Qualifikation!Q512)),"",IF(Qualifikation!Z512=TRUE,INDEX(codetform,MATCH(Qualifikation!Q512,libtform,0)),Qualifikation!Q512))</f>
        <v/>
      </c>
      <c r="K502" s="26" t="str">
        <f t="shared" si="7"/>
        <v/>
      </c>
      <c r="L502" s="112" t="str">
        <f>IF(OR(A502="",ISBLANK(Qualifikation!R512)),"",Qualifikation!R512)</f>
        <v/>
      </c>
      <c r="M502" s="56" t="str">
        <f>IF(OR(A502="",ISBLANK(Qualifikation!S512)),"",Qualifikation!S512)</f>
        <v/>
      </c>
      <c r="N502" s="56" t="str">
        <f>IF(OR(A502="",ISBLANK(Qualifikation!T512)),"",IF(Qualifikation!AC512=TRUE,INDEX(coderesult,MATCH(Qualifikation!T512,libresult,0)),Qualifikation!T512))</f>
        <v/>
      </c>
      <c r="O502" s="56" t="str">
        <f>IF(OR(A502="",ISBLANK(Qualifikation!U512),Qualifikation!U512="-"),"",IF(ISNA(MATCH(Qualifikation!U512,libtwolang,0)),Qualifikation!U512,IF(Qualifikation!AC512=TRUE,INDEX(codetwolang,MATCH(Qualifikation!U512,libtwolang,0)),Qualifikation!U512)))</f>
        <v/>
      </c>
      <c r="P502" s="56" t="str">
        <f>IF(OR(A502="",ISBLANK(Qualifikation!V512)),"",Qualifikation!V512)</f>
        <v/>
      </c>
    </row>
    <row r="503" spans="1:16" x14ac:dyDescent="0.2">
      <c r="A503" s="26" t="str">
        <f>IF(Qualifikation!$A513&lt;&gt;"",IF(Qualifikation!C513&lt;&gt;"",IF(Qualifikation!C513="LOC.ID",CONCATENATE("LOC.",Qualifikation!AG$12),Qualifikation!C513),""),"")</f>
        <v/>
      </c>
      <c r="B503" s="57" t="str">
        <f>IF(A503&lt;&gt;"",Qualifikation!J513,"")</f>
        <v/>
      </c>
      <c r="C503" s="26" t="str">
        <f>IF(A503&lt;&gt;"",IF(Qualifikation!E513=TRUE,INDEX(codesex,MATCH(Qualifikation!D513,libsex,0)),Qualifikation!D513),"")</f>
        <v/>
      </c>
      <c r="D503" s="112" t="str">
        <f>IF(OR(A503="",ISBLANK(Qualifikation!F513)),"",Qualifikation!F513)</f>
        <v/>
      </c>
      <c r="E503" s="26" t="str">
        <f>IF(A503&lt;&gt;"",IF(Qualifikation!I513=TRUE,IF(INDEX(codegem,MATCH(Qualifikation!H513,libgem,0))&lt;8000,INDEX(codegem,MATCH(Qualifikation!H513,libgem,0)),""),Qualifikation!H513),"")</f>
        <v/>
      </c>
      <c r="F503" s="26" t="str">
        <f>IF(A503&lt;&gt;"",IF(Qualifikation!I513=TRUE,INDEX(codegemhist,MATCH(Qualifikation!H513,libgem,0)),""),"")</f>
        <v/>
      </c>
      <c r="G503" s="26" t="str">
        <f>IF(A503&lt;&gt;"",IF(Qualifikation!I513=TRUE,IF(INDEX(codegem,MATCH(Qualifikation!H513,libgem,0))&gt;=8000,INDEX(codegem,MATCH(Qualifikation!H513,libgem,0)),""),Qualifikation!H513),"")</f>
        <v/>
      </c>
      <c r="H503" s="26" t="str">
        <f>IF(A503&lt;&gt;"",IF(Qualifikation!Y513=TRUE,INDEX(libcatidinst,MATCH(Qualifikation!P513,libinst,0)),""),"")</f>
        <v/>
      </c>
      <c r="I503" s="26" t="str">
        <f>IF(OR(A503="",ISBLANK(Qualifikation!P513)),"",IF(Qualifikation!Y513=TRUE,INDEX(codeinst,MATCH(Qualifikation!P513,libinst,0)),Qualifikation!P513))</f>
        <v/>
      </c>
      <c r="J503" s="26" t="str">
        <f>IF(OR(A503="",ISBLANK(Qualifikation!Q513)),"",IF(Qualifikation!Z513=TRUE,INDEX(codetform,MATCH(Qualifikation!Q513,libtform,0)),Qualifikation!Q513))</f>
        <v/>
      </c>
      <c r="K503" s="26" t="str">
        <f t="shared" si="7"/>
        <v/>
      </c>
      <c r="L503" s="112" t="str">
        <f>IF(OR(A503="",ISBLANK(Qualifikation!R513)),"",Qualifikation!R513)</f>
        <v/>
      </c>
      <c r="M503" s="56" t="str">
        <f>IF(OR(A503="",ISBLANK(Qualifikation!S513)),"",Qualifikation!S513)</f>
        <v/>
      </c>
      <c r="N503" s="56" t="str">
        <f>IF(OR(A503="",ISBLANK(Qualifikation!T513)),"",IF(Qualifikation!AC513=TRUE,INDEX(coderesult,MATCH(Qualifikation!T513,libresult,0)),Qualifikation!T513))</f>
        <v/>
      </c>
      <c r="O503" s="56" t="str">
        <f>IF(OR(A503="",ISBLANK(Qualifikation!U513),Qualifikation!U513="-"),"",IF(ISNA(MATCH(Qualifikation!U513,libtwolang,0)),Qualifikation!U513,IF(Qualifikation!AC513=TRUE,INDEX(codetwolang,MATCH(Qualifikation!U513,libtwolang,0)),Qualifikation!U513)))</f>
        <v/>
      </c>
      <c r="P503" s="56" t="str">
        <f>IF(OR(A503="",ISBLANK(Qualifikation!V513)),"",Qualifikation!V513)</f>
        <v/>
      </c>
    </row>
    <row r="504" spans="1:16" x14ac:dyDescent="0.2">
      <c r="A504" s="26" t="str">
        <f>IF(Qualifikation!$A514&lt;&gt;"",IF(Qualifikation!C514&lt;&gt;"",IF(Qualifikation!C514="LOC.ID",CONCATENATE("LOC.",Qualifikation!AG$12),Qualifikation!C514),""),"")</f>
        <v/>
      </c>
      <c r="B504" s="57" t="str">
        <f>IF(A504&lt;&gt;"",Qualifikation!J514,"")</f>
        <v/>
      </c>
      <c r="C504" s="26" t="str">
        <f>IF(A504&lt;&gt;"",IF(Qualifikation!E514=TRUE,INDEX(codesex,MATCH(Qualifikation!D514,libsex,0)),Qualifikation!D514),"")</f>
        <v/>
      </c>
      <c r="D504" s="112" t="str">
        <f>IF(OR(A504="",ISBLANK(Qualifikation!F514)),"",Qualifikation!F514)</f>
        <v/>
      </c>
      <c r="E504" s="26" t="str">
        <f>IF(A504&lt;&gt;"",IF(Qualifikation!I514=TRUE,IF(INDEX(codegem,MATCH(Qualifikation!H514,libgem,0))&lt;8000,INDEX(codegem,MATCH(Qualifikation!H514,libgem,0)),""),Qualifikation!H514),"")</f>
        <v/>
      </c>
      <c r="F504" s="26" t="str">
        <f>IF(A504&lt;&gt;"",IF(Qualifikation!I514=TRUE,INDEX(codegemhist,MATCH(Qualifikation!H514,libgem,0)),""),"")</f>
        <v/>
      </c>
      <c r="G504" s="26" t="str">
        <f>IF(A504&lt;&gt;"",IF(Qualifikation!I514=TRUE,IF(INDEX(codegem,MATCH(Qualifikation!H514,libgem,0))&gt;=8000,INDEX(codegem,MATCH(Qualifikation!H514,libgem,0)),""),Qualifikation!H514),"")</f>
        <v/>
      </c>
      <c r="H504" s="26" t="str">
        <f>IF(A504&lt;&gt;"",IF(Qualifikation!Y514=TRUE,INDEX(libcatidinst,MATCH(Qualifikation!P514,libinst,0)),""),"")</f>
        <v/>
      </c>
      <c r="I504" s="26" t="str">
        <f>IF(OR(A504="",ISBLANK(Qualifikation!P514)),"",IF(Qualifikation!Y514=TRUE,INDEX(codeinst,MATCH(Qualifikation!P514,libinst,0)),Qualifikation!P514))</f>
        <v/>
      </c>
      <c r="J504" s="26" t="str">
        <f>IF(OR(A504="",ISBLANK(Qualifikation!Q514)),"",IF(Qualifikation!Z514=TRUE,INDEX(codetform,MATCH(Qualifikation!Q514,libtform,0)),Qualifikation!Q514))</f>
        <v/>
      </c>
      <c r="K504" s="26" t="str">
        <f t="shared" si="7"/>
        <v/>
      </c>
      <c r="L504" s="112" t="str">
        <f>IF(OR(A504="",ISBLANK(Qualifikation!R514)),"",Qualifikation!R514)</f>
        <v/>
      </c>
      <c r="M504" s="56" t="str">
        <f>IF(OR(A504="",ISBLANK(Qualifikation!S514)),"",Qualifikation!S514)</f>
        <v/>
      </c>
      <c r="N504" s="56" t="str">
        <f>IF(OR(A504="",ISBLANK(Qualifikation!T514)),"",IF(Qualifikation!AC514=TRUE,INDEX(coderesult,MATCH(Qualifikation!T514,libresult,0)),Qualifikation!T514))</f>
        <v/>
      </c>
      <c r="O504" s="56" t="str">
        <f>IF(OR(A504="",ISBLANK(Qualifikation!U514),Qualifikation!U514="-"),"",IF(ISNA(MATCH(Qualifikation!U514,libtwolang,0)),Qualifikation!U514,IF(Qualifikation!AC514=TRUE,INDEX(codetwolang,MATCH(Qualifikation!U514,libtwolang,0)),Qualifikation!U514)))</f>
        <v/>
      </c>
      <c r="P504" s="56" t="str">
        <f>IF(OR(A504="",ISBLANK(Qualifikation!V514)),"",Qualifikation!V514)</f>
        <v/>
      </c>
    </row>
    <row r="505" spans="1:16" x14ac:dyDescent="0.2">
      <c r="A505" s="26" t="str">
        <f>IF(Qualifikation!$A515&lt;&gt;"",IF(Qualifikation!C515&lt;&gt;"",IF(Qualifikation!C515="LOC.ID",CONCATENATE("LOC.",Qualifikation!AG$12),Qualifikation!C515),""),"")</f>
        <v/>
      </c>
      <c r="B505" s="57" t="str">
        <f>IF(A505&lt;&gt;"",Qualifikation!J515,"")</f>
        <v/>
      </c>
      <c r="C505" s="26" t="str">
        <f>IF(A505&lt;&gt;"",IF(Qualifikation!E515=TRUE,INDEX(codesex,MATCH(Qualifikation!D515,libsex,0)),Qualifikation!D515),"")</f>
        <v/>
      </c>
      <c r="D505" s="112" t="str">
        <f>IF(OR(A505="",ISBLANK(Qualifikation!F515)),"",Qualifikation!F515)</f>
        <v/>
      </c>
      <c r="E505" s="26" t="str">
        <f>IF(A505&lt;&gt;"",IF(Qualifikation!I515=TRUE,IF(INDEX(codegem,MATCH(Qualifikation!H515,libgem,0))&lt;8000,INDEX(codegem,MATCH(Qualifikation!H515,libgem,0)),""),Qualifikation!H515),"")</f>
        <v/>
      </c>
      <c r="F505" s="26" t="str">
        <f>IF(A505&lt;&gt;"",IF(Qualifikation!I515=TRUE,INDEX(codegemhist,MATCH(Qualifikation!H515,libgem,0)),""),"")</f>
        <v/>
      </c>
      <c r="G505" s="26" t="str">
        <f>IF(A505&lt;&gt;"",IF(Qualifikation!I515=TRUE,IF(INDEX(codegem,MATCH(Qualifikation!H515,libgem,0))&gt;=8000,INDEX(codegem,MATCH(Qualifikation!H515,libgem,0)),""),Qualifikation!H515),"")</f>
        <v/>
      </c>
      <c r="H505" s="26" t="str">
        <f>IF(A505&lt;&gt;"",IF(Qualifikation!Y515=TRUE,INDEX(libcatidinst,MATCH(Qualifikation!P515,libinst,0)),""),"")</f>
        <v/>
      </c>
      <c r="I505" s="26" t="str">
        <f>IF(OR(A505="",ISBLANK(Qualifikation!P515)),"",IF(Qualifikation!Y515=TRUE,INDEX(codeinst,MATCH(Qualifikation!P515,libinst,0)),Qualifikation!P515))</f>
        <v/>
      </c>
      <c r="J505" s="26" t="str">
        <f>IF(OR(A505="",ISBLANK(Qualifikation!Q515)),"",IF(Qualifikation!Z515=TRUE,INDEX(codetform,MATCH(Qualifikation!Q515,libtform,0)),Qualifikation!Q515))</f>
        <v/>
      </c>
      <c r="K505" s="26" t="str">
        <f t="shared" si="7"/>
        <v/>
      </c>
      <c r="L505" s="112" t="str">
        <f>IF(OR(A505="",ISBLANK(Qualifikation!R515)),"",Qualifikation!R515)</f>
        <v/>
      </c>
      <c r="M505" s="56" t="str">
        <f>IF(OR(A505="",ISBLANK(Qualifikation!S515)),"",Qualifikation!S515)</f>
        <v/>
      </c>
      <c r="N505" s="56" t="str">
        <f>IF(OR(A505="",ISBLANK(Qualifikation!T515)),"",IF(Qualifikation!AC515=TRUE,INDEX(coderesult,MATCH(Qualifikation!T515,libresult,0)),Qualifikation!T515))</f>
        <v/>
      </c>
      <c r="O505" s="56" t="str">
        <f>IF(OR(A505="",ISBLANK(Qualifikation!U515),Qualifikation!U515="-"),"",IF(ISNA(MATCH(Qualifikation!U515,libtwolang,0)),Qualifikation!U515,IF(Qualifikation!AC515=TRUE,INDEX(codetwolang,MATCH(Qualifikation!U515,libtwolang,0)),Qualifikation!U515)))</f>
        <v/>
      </c>
      <c r="P505" s="56" t="str">
        <f>IF(OR(A505="",ISBLANK(Qualifikation!V515)),"",Qualifikation!V515)</f>
        <v/>
      </c>
    </row>
    <row r="506" spans="1:16" x14ac:dyDescent="0.2">
      <c r="A506" s="26" t="str">
        <f>IF(Qualifikation!$A516&lt;&gt;"",IF(Qualifikation!C516&lt;&gt;"",IF(Qualifikation!C516="LOC.ID",CONCATENATE("LOC.",Qualifikation!AG$12),Qualifikation!C516),""),"")</f>
        <v/>
      </c>
      <c r="B506" s="57" t="str">
        <f>IF(A506&lt;&gt;"",Qualifikation!J516,"")</f>
        <v/>
      </c>
      <c r="C506" s="26" t="str">
        <f>IF(A506&lt;&gt;"",IF(Qualifikation!E516=TRUE,INDEX(codesex,MATCH(Qualifikation!D516,libsex,0)),Qualifikation!D516),"")</f>
        <v/>
      </c>
      <c r="D506" s="112" t="str">
        <f>IF(OR(A506="",ISBLANK(Qualifikation!F516)),"",Qualifikation!F516)</f>
        <v/>
      </c>
      <c r="E506" s="26" t="str">
        <f>IF(A506&lt;&gt;"",IF(Qualifikation!I516=TRUE,IF(INDEX(codegem,MATCH(Qualifikation!H516,libgem,0))&lt;8000,INDEX(codegem,MATCH(Qualifikation!H516,libgem,0)),""),Qualifikation!H516),"")</f>
        <v/>
      </c>
      <c r="F506" s="26" t="str">
        <f>IF(A506&lt;&gt;"",IF(Qualifikation!I516=TRUE,INDEX(codegemhist,MATCH(Qualifikation!H516,libgem,0)),""),"")</f>
        <v/>
      </c>
      <c r="G506" s="26" t="str">
        <f>IF(A506&lt;&gt;"",IF(Qualifikation!I516=TRUE,IF(INDEX(codegem,MATCH(Qualifikation!H516,libgem,0))&gt;=8000,INDEX(codegem,MATCH(Qualifikation!H516,libgem,0)),""),Qualifikation!H516),"")</f>
        <v/>
      </c>
      <c r="H506" s="26" t="str">
        <f>IF(A506&lt;&gt;"",IF(Qualifikation!Y516=TRUE,INDEX(libcatidinst,MATCH(Qualifikation!P516,libinst,0)),""),"")</f>
        <v/>
      </c>
      <c r="I506" s="26" t="str">
        <f>IF(OR(A506="",ISBLANK(Qualifikation!P516)),"",IF(Qualifikation!Y516=TRUE,INDEX(codeinst,MATCH(Qualifikation!P516,libinst,0)),Qualifikation!P516))</f>
        <v/>
      </c>
      <c r="J506" s="26" t="str">
        <f>IF(OR(A506="",ISBLANK(Qualifikation!Q516)),"",IF(Qualifikation!Z516=TRUE,INDEX(codetform,MATCH(Qualifikation!Q516,libtform,0)),Qualifikation!Q516))</f>
        <v/>
      </c>
      <c r="K506" s="26" t="str">
        <f t="shared" si="7"/>
        <v/>
      </c>
      <c r="L506" s="112" t="str">
        <f>IF(OR(A506="",ISBLANK(Qualifikation!R516)),"",Qualifikation!R516)</f>
        <v/>
      </c>
      <c r="M506" s="56" t="str">
        <f>IF(OR(A506="",ISBLANK(Qualifikation!S516)),"",Qualifikation!S516)</f>
        <v/>
      </c>
      <c r="N506" s="56" t="str">
        <f>IF(OR(A506="",ISBLANK(Qualifikation!T516)),"",IF(Qualifikation!AC516=TRUE,INDEX(coderesult,MATCH(Qualifikation!T516,libresult,0)),Qualifikation!T516))</f>
        <v/>
      </c>
      <c r="O506" s="56" t="str">
        <f>IF(OR(A506="",ISBLANK(Qualifikation!U516),Qualifikation!U516="-"),"",IF(ISNA(MATCH(Qualifikation!U516,libtwolang,0)),Qualifikation!U516,IF(Qualifikation!AC516=TRUE,INDEX(codetwolang,MATCH(Qualifikation!U516,libtwolang,0)),Qualifikation!U516)))</f>
        <v/>
      </c>
      <c r="P506" s="56" t="str">
        <f>IF(OR(A506="",ISBLANK(Qualifikation!V516)),"",Qualifikation!V516)</f>
        <v/>
      </c>
    </row>
    <row r="507" spans="1:16" x14ac:dyDescent="0.2">
      <c r="A507" s="26" t="str">
        <f>IF(Qualifikation!$A517&lt;&gt;"",IF(Qualifikation!C517&lt;&gt;"",IF(Qualifikation!C517="LOC.ID",CONCATENATE("LOC.",Qualifikation!AG$12),Qualifikation!C517),""),"")</f>
        <v/>
      </c>
      <c r="B507" s="57" t="str">
        <f>IF(A507&lt;&gt;"",Qualifikation!J517,"")</f>
        <v/>
      </c>
      <c r="C507" s="26" t="str">
        <f>IF(A507&lt;&gt;"",IF(Qualifikation!E517=TRUE,INDEX(codesex,MATCH(Qualifikation!D517,libsex,0)),Qualifikation!D517),"")</f>
        <v/>
      </c>
      <c r="D507" s="112" t="str">
        <f>IF(OR(A507="",ISBLANK(Qualifikation!F517)),"",Qualifikation!F517)</f>
        <v/>
      </c>
      <c r="E507" s="26" t="str">
        <f>IF(A507&lt;&gt;"",IF(Qualifikation!I517=TRUE,IF(INDEX(codegem,MATCH(Qualifikation!H517,libgem,0))&lt;8000,INDEX(codegem,MATCH(Qualifikation!H517,libgem,0)),""),Qualifikation!H517),"")</f>
        <v/>
      </c>
      <c r="F507" s="26" t="str">
        <f>IF(A507&lt;&gt;"",IF(Qualifikation!I517=TRUE,INDEX(codegemhist,MATCH(Qualifikation!H517,libgem,0)),""),"")</f>
        <v/>
      </c>
      <c r="G507" s="26" t="str">
        <f>IF(A507&lt;&gt;"",IF(Qualifikation!I517=TRUE,IF(INDEX(codegem,MATCH(Qualifikation!H517,libgem,0))&gt;=8000,INDEX(codegem,MATCH(Qualifikation!H517,libgem,0)),""),Qualifikation!H517),"")</f>
        <v/>
      </c>
      <c r="H507" s="26" t="str">
        <f>IF(A507&lt;&gt;"",IF(Qualifikation!Y517=TRUE,INDEX(libcatidinst,MATCH(Qualifikation!P517,libinst,0)),""),"")</f>
        <v/>
      </c>
      <c r="I507" s="26" t="str">
        <f>IF(OR(A507="",ISBLANK(Qualifikation!P517)),"",IF(Qualifikation!Y517=TRUE,INDEX(codeinst,MATCH(Qualifikation!P517,libinst,0)),Qualifikation!P517))</f>
        <v/>
      </c>
      <c r="J507" s="26" t="str">
        <f>IF(OR(A507="",ISBLANK(Qualifikation!Q517)),"",IF(Qualifikation!Z517=TRUE,INDEX(codetform,MATCH(Qualifikation!Q517,libtform,0)),Qualifikation!Q517))</f>
        <v/>
      </c>
      <c r="K507" s="26" t="str">
        <f t="shared" si="7"/>
        <v/>
      </c>
      <c r="L507" s="112" t="str">
        <f>IF(OR(A507="",ISBLANK(Qualifikation!R517)),"",Qualifikation!R517)</f>
        <v/>
      </c>
      <c r="M507" s="56" t="str">
        <f>IF(OR(A507="",ISBLANK(Qualifikation!S517)),"",Qualifikation!S517)</f>
        <v/>
      </c>
      <c r="N507" s="56" t="str">
        <f>IF(OR(A507="",ISBLANK(Qualifikation!T517)),"",IF(Qualifikation!AC517=TRUE,INDEX(coderesult,MATCH(Qualifikation!T517,libresult,0)),Qualifikation!T517))</f>
        <v/>
      </c>
      <c r="O507" s="56" t="str">
        <f>IF(OR(A507="",ISBLANK(Qualifikation!U517),Qualifikation!U517="-"),"",IF(ISNA(MATCH(Qualifikation!U517,libtwolang,0)),Qualifikation!U517,IF(Qualifikation!AC517=TRUE,INDEX(codetwolang,MATCH(Qualifikation!U517,libtwolang,0)),Qualifikation!U517)))</f>
        <v/>
      </c>
      <c r="P507" s="56" t="str">
        <f>IF(OR(A507="",ISBLANK(Qualifikation!V517)),"",Qualifikation!V517)</f>
        <v/>
      </c>
    </row>
    <row r="508" spans="1:16" x14ac:dyDescent="0.2">
      <c r="A508" s="26" t="str">
        <f>IF(Qualifikation!$A518&lt;&gt;"",IF(Qualifikation!C518&lt;&gt;"",IF(Qualifikation!C518="LOC.ID",CONCATENATE("LOC.",Qualifikation!AG$12),Qualifikation!C518),""),"")</f>
        <v/>
      </c>
      <c r="B508" s="57" t="str">
        <f>IF(A508&lt;&gt;"",Qualifikation!J518,"")</f>
        <v/>
      </c>
      <c r="C508" s="26" t="str">
        <f>IF(A508&lt;&gt;"",IF(Qualifikation!E518=TRUE,INDEX(codesex,MATCH(Qualifikation!D518,libsex,0)),Qualifikation!D518),"")</f>
        <v/>
      </c>
      <c r="D508" s="112" t="str">
        <f>IF(OR(A508="",ISBLANK(Qualifikation!F518)),"",Qualifikation!F518)</f>
        <v/>
      </c>
      <c r="E508" s="26" t="str">
        <f>IF(A508&lt;&gt;"",IF(Qualifikation!I518=TRUE,IF(INDEX(codegem,MATCH(Qualifikation!H518,libgem,0))&lt;8000,INDEX(codegem,MATCH(Qualifikation!H518,libgem,0)),""),Qualifikation!H518),"")</f>
        <v/>
      </c>
      <c r="F508" s="26" t="str">
        <f>IF(A508&lt;&gt;"",IF(Qualifikation!I518=TRUE,INDEX(codegemhist,MATCH(Qualifikation!H518,libgem,0)),""),"")</f>
        <v/>
      </c>
      <c r="G508" s="26" t="str">
        <f>IF(A508&lt;&gt;"",IF(Qualifikation!I518=TRUE,IF(INDEX(codegem,MATCH(Qualifikation!H518,libgem,0))&gt;=8000,INDEX(codegem,MATCH(Qualifikation!H518,libgem,0)),""),Qualifikation!H518),"")</f>
        <v/>
      </c>
      <c r="H508" s="26" t="str">
        <f>IF(A508&lt;&gt;"",IF(Qualifikation!Y518=TRUE,INDEX(libcatidinst,MATCH(Qualifikation!P518,libinst,0)),""),"")</f>
        <v/>
      </c>
      <c r="I508" s="26" t="str">
        <f>IF(OR(A508="",ISBLANK(Qualifikation!P518)),"",IF(Qualifikation!Y518=TRUE,INDEX(codeinst,MATCH(Qualifikation!P518,libinst,0)),Qualifikation!P518))</f>
        <v/>
      </c>
      <c r="J508" s="26" t="str">
        <f>IF(OR(A508="",ISBLANK(Qualifikation!Q518)),"",IF(Qualifikation!Z518=TRUE,INDEX(codetform,MATCH(Qualifikation!Q518,libtform,0)),Qualifikation!Q518))</f>
        <v/>
      </c>
      <c r="K508" s="26" t="str">
        <f t="shared" si="7"/>
        <v/>
      </c>
      <c r="L508" s="112" t="str">
        <f>IF(OR(A508="",ISBLANK(Qualifikation!R518)),"",Qualifikation!R518)</f>
        <v/>
      </c>
      <c r="M508" s="56" t="str">
        <f>IF(OR(A508="",ISBLANK(Qualifikation!S518)),"",Qualifikation!S518)</f>
        <v/>
      </c>
      <c r="N508" s="56" t="str">
        <f>IF(OR(A508="",ISBLANK(Qualifikation!T518)),"",IF(Qualifikation!AC518=TRUE,INDEX(coderesult,MATCH(Qualifikation!T518,libresult,0)),Qualifikation!T518))</f>
        <v/>
      </c>
      <c r="O508" s="56" t="str">
        <f>IF(OR(A508="",ISBLANK(Qualifikation!U518),Qualifikation!U518="-"),"",IF(ISNA(MATCH(Qualifikation!U518,libtwolang,0)),Qualifikation!U518,IF(Qualifikation!AC518=TRUE,INDEX(codetwolang,MATCH(Qualifikation!U518,libtwolang,0)),Qualifikation!U518)))</f>
        <v/>
      </c>
      <c r="P508" s="56" t="str">
        <f>IF(OR(A508="",ISBLANK(Qualifikation!V518)),"",Qualifikation!V518)</f>
        <v/>
      </c>
    </row>
    <row r="509" spans="1:16" x14ac:dyDescent="0.2">
      <c r="A509" s="26" t="str">
        <f>IF(Qualifikation!$A519&lt;&gt;"",IF(Qualifikation!C519&lt;&gt;"",IF(Qualifikation!C519="LOC.ID",CONCATENATE("LOC.",Qualifikation!AG$12),Qualifikation!C519),""),"")</f>
        <v/>
      </c>
      <c r="B509" s="57" t="str">
        <f>IF(A509&lt;&gt;"",Qualifikation!J519,"")</f>
        <v/>
      </c>
      <c r="C509" s="26" t="str">
        <f>IF(A509&lt;&gt;"",IF(Qualifikation!E519=TRUE,INDEX(codesex,MATCH(Qualifikation!D519,libsex,0)),Qualifikation!D519),"")</f>
        <v/>
      </c>
      <c r="D509" s="112" t="str">
        <f>IF(OR(A509="",ISBLANK(Qualifikation!F519)),"",Qualifikation!F519)</f>
        <v/>
      </c>
      <c r="E509" s="26" t="str">
        <f>IF(A509&lt;&gt;"",IF(Qualifikation!I519=TRUE,IF(INDEX(codegem,MATCH(Qualifikation!H519,libgem,0))&lt;8000,INDEX(codegem,MATCH(Qualifikation!H519,libgem,0)),""),Qualifikation!H519),"")</f>
        <v/>
      </c>
      <c r="F509" s="26" t="str">
        <f>IF(A509&lt;&gt;"",IF(Qualifikation!I519=TRUE,INDEX(codegemhist,MATCH(Qualifikation!H519,libgem,0)),""),"")</f>
        <v/>
      </c>
      <c r="G509" s="26" t="str">
        <f>IF(A509&lt;&gt;"",IF(Qualifikation!I519=TRUE,IF(INDEX(codegem,MATCH(Qualifikation!H519,libgem,0))&gt;=8000,INDEX(codegem,MATCH(Qualifikation!H519,libgem,0)),""),Qualifikation!H519),"")</f>
        <v/>
      </c>
      <c r="H509" s="26" t="str">
        <f>IF(A509&lt;&gt;"",IF(Qualifikation!Y519=TRUE,INDEX(libcatidinst,MATCH(Qualifikation!P519,libinst,0)),""),"")</f>
        <v/>
      </c>
      <c r="I509" s="26" t="str">
        <f>IF(OR(A509="",ISBLANK(Qualifikation!P519)),"",IF(Qualifikation!Y519=TRUE,INDEX(codeinst,MATCH(Qualifikation!P519,libinst,0)),Qualifikation!P519))</f>
        <v/>
      </c>
      <c r="J509" s="26" t="str">
        <f>IF(OR(A509="",ISBLANK(Qualifikation!Q519)),"",IF(Qualifikation!Z519=TRUE,INDEX(codetform,MATCH(Qualifikation!Q519,libtform,0)),Qualifikation!Q519))</f>
        <v/>
      </c>
      <c r="K509" s="26" t="str">
        <f t="shared" si="7"/>
        <v/>
      </c>
      <c r="L509" s="112" t="str">
        <f>IF(OR(A509="",ISBLANK(Qualifikation!R519)),"",Qualifikation!R519)</f>
        <v/>
      </c>
      <c r="M509" s="56" t="str">
        <f>IF(OR(A509="",ISBLANK(Qualifikation!S519)),"",Qualifikation!S519)</f>
        <v/>
      </c>
      <c r="N509" s="56" t="str">
        <f>IF(OR(A509="",ISBLANK(Qualifikation!T519)),"",IF(Qualifikation!AC519=TRUE,INDEX(coderesult,MATCH(Qualifikation!T519,libresult,0)),Qualifikation!T519))</f>
        <v/>
      </c>
      <c r="O509" s="56" t="str">
        <f>IF(OR(A509="",ISBLANK(Qualifikation!U519),Qualifikation!U519="-"),"",IF(ISNA(MATCH(Qualifikation!U519,libtwolang,0)),Qualifikation!U519,IF(Qualifikation!AC519=TRUE,INDEX(codetwolang,MATCH(Qualifikation!U519,libtwolang,0)),Qualifikation!U519)))</f>
        <v/>
      </c>
      <c r="P509" s="56" t="str">
        <f>IF(OR(A509="",ISBLANK(Qualifikation!V519)),"",Qualifikation!V519)</f>
        <v/>
      </c>
    </row>
    <row r="510" spans="1:16" x14ac:dyDescent="0.2">
      <c r="A510" s="26" t="str">
        <f>IF(Qualifikation!$A520&lt;&gt;"",IF(Qualifikation!C520&lt;&gt;"",IF(Qualifikation!C520="LOC.ID",CONCATENATE("LOC.",Qualifikation!AG$12),Qualifikation!C520),""),"")</f>
        <v/>
      </c>
      <c r="B510" s="57" t="str">
        <f>IF(A510&lt;&gt;"",Qualifikation!J520,"")</f>
        <v/>
      </c>
      <c r="C510" s="26" t="str">
        <f>IF(A510&lt;&gt;"",IF(Qualifikation!E520=TRUE,INDEX(codesex,MATCH(Qualifikation!D520,libsex,0)),Qualifikation!D520),"")</f>
        <v/>
      </c>
      <c r="D510" s="112" t="str">
        <f>IF(OR(A510="",ISBLANK(Qualifikation!F520)),"",Qualifikation!F520)</f>
        <v/>
      </c>
      <c r="E510" s="26" t="str">
        <f>IF(A510&lt;&gt;"",IF(Qualifikation!I520=TRUE,IF(INDEX(codegem,MATCH(Qualifikation!H520,libgem,0))&lt;8000,INDEX(codegem,MATCH(Qualifikation!H520,libgem,0)),""),Qualifikation!H520),"")</f>
        <v/>
      </c>
      <c r="F510" s="26" t="str">
        <f>IF(A510&lt;&gt;"",IF(Qualifikation!I520=TRUE,INDEX(codegemhist,MATCH(Qualifikation!H520,libgem,0)),""),"")</f>
        <v/>
      </c>
      <c r="G510" s="26" t="str">
        <f>IF(A510&lt;&gt;"",IF(Qualifikation!I520=TRUE,IF(INDEX(codegem,MATCH(Qualifikation!H520,libgem,0))&gt;=8000,INDEX(codegem,MATCH(Qualifikation!H520,libgem,0)),""),Qualifikation!H520),"")</f>
        <v/>
      </c>
      <c r="H510" s="26" t="str">
        <f>IF(A510&lt;&gt;"",IF(Qualifikation!Y520=TRUE,INDEX(libcatidinst,MATCH(Qualifikation!P520,libinst,0)),""),"")</f>
        <v/>
      </c>
      <c r="I510" s="26" t="str">
        <f>IF(OR(A510="",ISBLANK(Qualifikation!P520)),"",IF(Qualifikation!Y520=TRUE,INDEX(codeinst,MATCH(Qualifikation!P520,libinst,0)),Qualifikation!P520))</f>
        <v/>
      </c>
      <c r="J510" s="26" t="str">
        <f>IF(OR(A510="",ISBLANK(Qualifikation!Q520)),"",IF(Qualifikation!Z520=TRUE,INDEX(codetform,MATCH(Qualifikation!Q520,libtform,0)),Qualifikation!Q520))</f>
        <v/>
      </c>
      <c r="K510" s="26" t="str">
        <f t="shared" si="7"/>
        <v/>
      </c>
      <c r="L510" s="112" t="str">
        <f>IF(OR(A510="",ISBLANK(Qualifikation!R520)),"",Qualifikation!R520)</f>
        <v/>
      </c>
      <c r="M510" s="56" t="str">
        <f>IF(OR(A510="",ISBLANK(Qualifikation!S520)),"",Qualifikation!S520)</f>
        <v/>
      </c>
      <c r="N510" s="56" t="str">
        <f>IF(OR(A510="",ISBLANK(Qualifikation!T520)),"",IF(Qualifikation!AC520=TRUE,INDEX(coderesult,MATCH(Qualifikation!T520,libresult,0)),Qualifikation!T520))</f>
        <v/>
      </c>
      <c r="O510" s="56" t="str">
        <f>IF(OR(A510="",ISBLANK(Qualifikation!U520),Qualifikation!U520="-"),"",IF(ISNA(MATCH(Qualifikation!U520,libtwolang,0)),Qualifikation!U520,IF(Qualifikation!AC520=TRUE,INDEX(codetwolang,MATCH(Qualifikation!U520,libtwolang,0)),Qualifikation!U520)))</f>
        <v/>
      </c>
      <c r="P510" s="56" t="str">
        <f>IF(OR(A510="",ISBLANK(Qualifikation!V520)),"",Qualifikation!V520)</f>
        <v/>
      </c>
    </row>
    <row r="511" spans="1:16" x14ac:dyDescent="0.2">
      <c r="A511" s="26" t="str">
        <f>IF(Qualifikation!$A521&lt;&gt;"",IF(Qualifikation!C521&lt;&gt;"",IF(Qualifikation!C521="LOC.ID",CONCATENATE("LOC.",Qualifikation!AG$12),Qualifikation!C521),""),"")</f>
        <v/>
      </c>
      <c r="B511" s="57" t="str">
        <f>IF(A511&lt;&gt;"",Qualifikation!J521,"")</f>
        <v/>
      </c>
      <c r="C511" s="26" t="str">
        <f>IF(A511&lt;&gt;"",IF(Qualifikation!E521=TRUE,INDEX(codesex,MATCH(Qualifikation!D521,libsex,0)),Qualifikation!D521),"")</f>
        <v/>
      </c>
      <c r="D511" s="112" t="str">
        <f>IF(OR(A511="",ISBLANK(Qualifikation!F521)),"",Qualifikation!F521)</f>
        <v/>
      </c>
      <c r="E511" s="26" t="str">
        <f>IF(A511&lt;&gt;"",IF(Qualifikation!I521=TRUE,IF(INDEX(codegem,MATCH(Qualifikation!H521,libgem,0))&lt;8000,INDEX(codegem,MATCH(Qualifikation!H521,libgem,0)),""),Qualifikation!H521),"")</f>
        <v/>
      </c>
      <c r="F511" s="26" t="str">
        <f>IF(A511&lt;&gt;"",IF(Qualifikation!I521=TRUE,INDEX(codegemhist,MATCH(Qualifikation!H521,libgem,0)),""),"")</f>
        <v/>
      </c>
      <c r="G511" s="26" t="str">
        <f>IF(A511&lt;&gt;"",IF(Qualifikation!I521=TRUE,IF(INDEX(codegem,MATCH(Qualifikation!H521,libgem,0))&gt;=8000,INDEX(codegem,MATCH(Qualifikation!H521,libgem,0)),""),Qualifikation!H521),"")</f>
        <v/>
      </c>
      <c r="H511" s="26" t="str">
        <f>IF(A511&lt;&gt;"",IF(Qualifikation!Y521=TRUE,INDEX(libcatidinst,MATCH(Qualifikation!P521,libinst,0)),""),"")</f>
        <v/>
      </c>
      <c r="I511" s="26" t="str">
        <f>IF(OR(A511="",ISBLANK(Qualifikation!P521)),"",IF(Qualifikation!Y521=TRUE,INDEX(codeinst,MATCH(Qualifikation!P521,libinst,0)),Qualifikation!P521))</f>
        <v/>
      </c>
      <c r="J511" s="26" t="str">
        <f>IF(OR(A511="",ISBLANK(Qualifikation!Q521)),"",IF(Qualifikation!Z521=TRUE,INDEX(codetform,MATCH(Qualifikation!Q521,libtform,0)),Qualifikation!Q521))</f>
        <v/>
      </c>
      <c r="K511" s="26" t="str">
        <f t="shared" si="7"/>
        <v/>
      </c>
      <c r="L511" s="112" t="str">
        <f>IF(OR(A511="",ISBLANK(Qualifikation!R521)),"",Qualifikation!R521)</f>
        <v/>
      </c>
      <c r="M511" s="56" t="str">
        <f>IF(OR(A511="",ISBLANK(Qualifikation!S521)),"",Qualifikation!S521)</f>
        <v/>
      </c>
      <c r="N511" s="56" t="str">
        <f>IF(OR(A511="",ISBLANK(Qualifikation!T521)),"",IF(Qualifikation!AC521=TRUE,INDEX(coderesult,MATCH(Qualifikation!T521,libresult,0)),Qualifikation!T521))</f>
        <v/>
      </c>
      <c r="O511" s="56" t="str">
        <f>IF(OR(A511="",ISBLANK(Qualifikation!U521),Qualifikation!U521="-"),"",IF(ISNA(MATCH(Qualifikation!U521,libtwolang,0)),Qualifikation!U521,IF(Qualifikation!AC521=TRUE,INDEX(codetwolang,MATCH(Qualifikation!U521,libtwolang,0)),Qualifikation!U521)))</f>
        <v/>
      </c>
      <c r="P511" s="56" t="str">
        <f>IF(OR(A511="",ISBLANK(Qualifikation!V521)),"",Qualifikation!V521)</f>
        <v/>
      </c>
    </row>
    <row r="512" spans="1:16" x14ac:dyDescent="0.2">
      <c r="A512" s="26" t="str">
        <f>IF(Qualifikation!$A522&lt;&gt;"",IF(Qualifikation!C522&lt;&gt;"",IF(Qualifikation!C522="LOC.ID",CONCATENATE("LOC.",Qualifikation!AG$12),Qualifikation!C522),""),"")</f>
        <v/>
      </c>
      <c r="B512" s="57" t="str">
        <f>IF(A512&lt;&gt;"",Qualifikation!J522,"")</f>
        <v/>
      </c>
      <c r="C512" s="26" t="str">
        <f>IF(A512&lt;&gt;"",IF(Qualifikation!E522=TRUE,INDEX(codesex,MATCH(Qualifikation!D522,libsex,0)),Qualifikation!D522),"")</f>
        <v/>
      </c>
      <c r="D512" s="112" t="str">
        <f>IF(OR(A512="",ISBLANK(Qualifikation!F522)),"",Qualifikation!F522)</f>
        <v/>
      </c>
      <c r="E512" s="26" t="str">
        <f>IF(A512&lt;&gt;"",IF(Qualifikation!I522=TRUE,IF(INDEX(codegem,MATCH(Qualifikation!H522,libgem,0))&lt;8000,INDEX(codegem,MATCH(Qualifikation!H522,libgem,0)),""),Qualifikation!H522),"")</f>
        <v/>
      </c>
      <c r="F512" s="26" t="str">
        <f>IF(A512&lt;&gt;"",IF(Qualifikation!I522=TRUE,INDEX(codegemhist,MATCH(Qualifikation!H522,libgem,0)),""),"")</f>
        <v/>
      </c>
      <c r="G512" s="26" t="str">
        <f>IF(A512&lt;&gt;"",IF(Qualifikation!I522=TRUE,IF(INDEX(codegem,MATCH(Qualifikation!H522,libgem,0))&gt;=8000,INDEX(codegem,MATCH(Qualifikation!H522,libgem,0)),""),Qualifikation!H522),"")</f>
        <v/>
      </c>
      <c r="H512" s="26" t="str">
        <f>IF(A512&lt;&gt;"",IF(Qualifikation!Y522=TRUE,INDEX(libcatidinst,MATCH(Qualifikation!P522,libinst,0)),""),"")</f>
        <v/>
      </c>
      <c r="I512" s="26" t="str">
        <f>IF(OR(A512="",ISBLANK(Qualifikation!P522)),"",IF(Qualifikation!Y522=TRUE,INDEX(codeinst,MATCH(Qualifikation!P522,libinst,0)),Qualifikation!P522))</f>
        <v/>
      </c>
      <c r="J512" s="26" t="str">
        <f>IF(OR(A512="",ISBLANK(Qualifikation!Q522)),"",IF(Qualifikation!Z522=TRUE,INDEX(codetform,MATCH(Qualifikation!Q522,libtform,0)),Qualifikation!Q522))</f>
        <v/>
      </c>
      <c r="K512" s="26" t="str">
        <f t="shared" si="7"/>
        <v/>
      </c>
      <c r="L512" s="112" t="str">
        <f>IF(OR(A512="",ISBLANK(Qualifikation!R522)),"",Qualifikation!R522)</f>
        <v/>
      </c>
      <c r="M512" s="56" t="str">
        <f>IF(OR(A512="",ISBLANK(Qualifikation!S522)),"",Qualifikation!S522)</f>
        <v/>
      </c>
      <c r="N512" s="56" t="str">
        <f>IF(OR(A512="",ISBLANK(Qualifikation!T522)),"",IF(Qualifikation!AC522=TRUE,INDEX(coderesult,MATCH(Qualifikation!T522,libresult,0)),Qualifikation!T522))</f>
        <v/>
      </c>
      <c r="O512" s="56" t="str">
        <f>IF(OR(A512="",ISBLANK(Qualifikation!U522),Qualifikation!U522="-"),"",IF(ISNA(MATCH(Qualifikation!U522,libtwolang,0)),Qualifikation!U522,IF(Qualifikation!AC522=TRUE,INDEX(codetwolang,MATCH(Qualifikation!U522,libtwolang,0)),Qualifikation!U522)))</f>
        <v/>
      </c>
      <c r="P512" s="56" t="str">
        <f>IF(OR(A512="",ISBLANK(Qualifikation!V522)),"",Qualifikation!V522)</f>
        <v/>
      </c>
    </row>
    <row r="513" spans="1:16" x14ac:dyDescent="0.2">
      <c r="A513" s="26" t="str">
        <f>IF(Qualifikation!$A523&lt;&gt;"",IF(Qualifikation!C523&lt;&gt;"",IF(Qualifikation!C523="LOC.ID",CONCATENATE("LOC.",Qualifikation!AG$12),Qualifikation!C523),""),"")</f>
        <v/>
      </c>
      <c r="B513" s="57" t="str">
        <f>IF(A513&lt;&gt;"",Qualifikation!J523,"")</f>
        <v/>
      </c>
      <c r="C513" s="26" t="str">
        <f>IF(A513&lt;&gt;"",IF(Qualifikation!E523=TRUE,INDEX(codesex,MATCH(Qualifikation!D523,libsex,0)),Qualifikation!D523),"")</f>
        <v/>
      </c>
      <c r="D513" s="112" t="str">
        <f>IF(OR(A513="",ISBLANK(Qualifikation!F523)),"",Qualifikation!F523)</f>
        <v/>
      </c>
      <c r="E513" s="26" t="str">
        <f>IF(A513&lt;&gt;"",IF(Qualifikation!I523=TRUE,IF(INDEX(codegem,MATCH(Qualifikation!H523,libgem,0))&lt;8000,INDEX(codegem,MATCH(Qualifikation!H523,libgem,0)),""),Qualifikation!H523),"")</f>
        <v/>
      </c>
      <c r="F513" s="26" t="str">
        <f>IF(A513&lt;&gt;"",IF(Qualifikation!I523=TRUE,INDEX(codegemhist,MATCH(Qualifikation!H523,libgem,0)),""),"")</f>
        <v/>
      </c>
      <c r="G513" s="26" t="str">
        <f>IF(A513&lt;&gt;"",IF(Qualifikation!I523=TRUE,IF(INDEX(codegem,MATCH(Qualifikation!H523,libgem,0))&gt;=8000,INDEX(codegem,MATCH(Qualifikation!H523,libgem,0)),""),Qualifikation!H523),"")</f>
        <v/>
      </c>
      <c r="H513" s="26" t="str">
        <f>IF(A513&lt;&gt;"",IF(Qualifikation!Y523=TRUE,INDEX(libcatidinst,MATCH(Qualifikation!P523,libinst,0)),""),"")</f>
        <v/>
      </c>
      <c r="I513" s="26" t="str">
        <f>IF(OR(A513="",ISBLANK(Qualifikation!P523)),"",IF(Qualifikation!Y523=TRUE,INDEX(codeinst,MATCH(Qualifikation!P523,libinst,0)),Qualifikation!P523))</f>
        <v/>
      </c>
      <c r="J513" s="26" t="str">
        <f>IF(OR(A513="",ISBLANK(Qualifikation!Q523)),"",IF(Qualifikation!Z523=TRUE,INDEX(codetform,MATCH(Qualifikation!Q523,libtform,0)),Qualifikation!Q523))</f>
        <v/>
      </c>
      <c r="K513" s="26" t="str">
        <f t="shared" si="7"/>
        <v/>
      </c>
      <c r="L513" s="112" t="str">
        <f>IF(OR(A513="",ISBLANK(Qualifikation!R523)),"",Qualifikation!R523)</f>
        <v/>
      </c>
      <c r="M513" s="56" t="str">
        <f>IF(OR(A513="",ISBLANK(Qualifikation!S523)),"",Qualifikation!S523)</f>
        <v/>
      </c>
      <c r="N513" s="56" t="str">
        <f>IF(OR(A513="",ISBLANK(Qualifikation!T523)),"",IF(Qualifikation!AC523=TRUE,INDEX(coderesult,MATCH(Qualifikation!T523,libresult,0)),Qualifikation!T523))</f>
        <v/>
      </c>
      <c r="O513" s="56" t="str">
        <f>IF(OR(A513="",ISBLANK(Qualifikation!U523),Qualifikation!U523="-"),"",IF(ISNA(MATCH(Qualifikation!U523,libtwolang,0)),Qualifikation!U523,IF(Qualifikation!AC523=TRUE,INDEX(codetwolang,MATCH(Qualifikation!U523,libtwolang,0)),Qualifikation!U523)))</f>
        <v/>
      </c>
      <c r="P513" s="56" t="str">
        <f>IF(OR(A513="",ISBLANK(Qualifikation!V523)),"",Qualifikation!V523)</f>
        <v/>
      </c>
    </row>
    <row r="514" spans="1:16" x14ac:dyDescent="0.2">
      <c r="A514" s="26" t="str">
        <f>IF(Qualifikation!$A524&lt;&gt;"",IF(Qualifikation!C524&lt;&gt;"",IF(Qualifikation!C524="LOC.ID",CONCATENATE("LOC.",Qualifikation!AG$12),Qualifikation!C524),""),"")</f>
        <v/>
      </c>
      <c r="B514" s="57" t="str">
        <f>IF(A514&lt;&gt;"",Qualifikation!J524,"")</f>
        <v/>
      </c>
      <c r="C514" s="26" t="str">
        <f>IF(A514&lt;&gt;"",IF(Qualifikation!E524=TRUE,INDEX(codesex,MATCH(Qualifikation!D524,libsex,0)),Qualifikation!D524),"")</f>
        <v/>
      </c>
      <c r="D514" s="112" t="str">
        <f>IF(OR(A514="",ISBLANK(Qualifikation!F524)),"",Qualifikation!F524)</f>
        <v/>
      </c>
      <c r="E514" s="26" t="str">
        <f>IF(A514&lt;&gt;"",IF(Qualifikation!I524=TRUE,IF(INDEX(codegem,MATCH(Qualifikation!H524,libgem,0))&lt;8000,INDEX(codegem,MATCH(Qualifikation!H524,libgem,0)),""),Qualifikation!H524),"")</f>
        <v/>
      </c>
      <c r="F514" s="26" t="str">
        <f>IF(A514&lt;&gt;"",IF(Qualifikation!I524=TRUE,INDEX(codegemhist,MATCH(Qualifikation!H524,libgem,0)),""),"")</f>
        <v/>
      </c>
      <c r="G514" s="26" t="str">
        <f>IF(A514&lt;&gt;"",IF(Qualifikation!I524=TRUE,IF(INDEX(codegem,MATCH(Qualifikation!H524,libgem,0))&gt;=8000,INDEX(codegem,MATCH(Qualifikation!H524,libgem,0)),""),Qualifikation!H524),"")</f>
        <v/>
      </c>
      <c r="H514" s="26" t="str">
        <f>IF(A514&lt;&gt;"",IF(Qualifikation!Y524=TRUE,INDEX(libcatidinst,MATCH(Qualifikation!P524,libinst,0)),""),"")</f>
        <v/>
      </c>
      <c r="I514" s="26" t="str">
        <f>IF(OR(A514="",ISBLANK(Qualifikation!P524)),"",IF(Qualifikation!Y524=TRUE,INDEX(codeinst,MATCH(Qualifikation!P524,libinst,0)),Qualifikation!P524))</f>
        <v/>
      </c>
      <c r="J514" s="26" t="str">
        <f>IF(OR(A514="",ISBLANK(Qualifikation!Q524)),"",IF(Qualifikation!Z524=TRUE,INDEX(codetform,MATCH(Qualifikation!Q524,libtform,0)),Qualifikation!Q524))</f>
        <v/>
      </c>
      <c r="K514" s="26" t="str">
        <f t="shared" si="7"/>
        <v/>
      </c>
      <c r="L514" s="112" t="str">
        <f>IF(OR(A514="",ISBLANK(Qualifikation!R524)),"",Qualifikation!R524)</f>
        <v/>
      </c>
      <c r="M514" s="56" t="str">
        <f>IF(OR(A514="",ISBLANK(Qualifikation!S524)),"",Qualifikation!S524)</f>
        <v/>
      </c>
      <c r="N514" s="56" t="str">
        <f>IF(OR(A514="",ISBLANK(Qualifikation!T524)),"",IF(Qualifikation!AC524=TRUE,INDEX(coderesult,MATCH(Qualifikation!T524,libresult,0)),Qualifikation!T524))</f>
        <v/>
      </c>
      <c r="O514" s="56" t="str">
        <f>IF(OR(A514="",ISBLANK(Qualifikation!U524),Qualifikation!U524="-"),"",IF(ISNA(MATCH(Qualifikation!U524,libtwolang,0)),Qualifikation!U524,IF(Qualifikation!AC524=TRUE,INDEX(codetwolang,MATCH(Qualifikation!U524,libtwolang,0)),Qualifikation!U524)))</f>
        <v/>
      </c>
      <c r="P514" s="56" t="str">
        <f>IF(OR(A514="",ISBLANK(Qualifikation!V524)),"",Qualifikation!V524)</f>
        <v/>
      </c>
    </row>
    <row r="515" spans="1:16" x14ac:dyDescent="0.2">
      <c r="A515" s="26" t="str">
        <f>IF(Qualifikation!$A525&lt;&gt;"",IF(Qualifikation!C525&lt;&gt;"",IF(Qualifikation!C525="LOC.ID",CONCATENATE("LOC.",Qualifikation!AG$12),Qualifikation!C525),""),"")</f>
        <v/>
      </c>
      <c r="B515" s="57" t="str">
        <f>IF(A515&lt;&gt;"",Qualifikation!J525,"")</f>
        <v/>
      </c>
      <c r="C515" s="26" t="str">
        <f>IF(A515&lt;&gt;"",IF(Qualifikation!E525=TRUE,INDEX(codesex,MATCH(Qualifikation!D525,libsex,0)),Qualifikation!D525),"")</f>
        <v/>
      </c>
      <c r="D515" s="112" t="str">
        <f>IF(OR(A515="",ISBLANK(Qualifikation!F525)),"",Qualifikation!F525)</f>
        <v/>
      </c>
      <c r="E515" s="26" t="str">
        <f>IF(A515&lt;&gt;"",IF(Qualifikation!I525=TRUE,IF(INDEX(codegem,MATCH(Qualifikation!H525,libgem,0))&lt;8000,INDEX(codegem,MATCH(Qualifikation!H525,libgem,0)),""),Qualifikation!H525),"")</f>
        <v/>
      </c>
      <c r="F515" s="26" t="str">
        <f>IF(A515&lt;&gt;"",IF(Qualifikation!I525=TRUE,INDEX(codegemhist,MATCH(Qualifikation!H525,libgem,0)),""),"")</f>
        <v/>
      </c>
      <c r="G515" s="26" t="str">
        <f>IF(A515&lt;&gt;"",IF(Qualifikation!I525=TRUE,IF(INDEX(codegem,MATCH(Qualifikation!H525,libgem,0))&gt;=8000,INDEX(codegem,MATCH(Qualifikation!H525,libgem,0)),""),Qualifikation!H525),"")</f>
        <v/>
      </c>
      <c r="H515" s="26" t="str">
        <f>IF(A515&lt;&gt;"",IF(Qualifikation!Y525=TRUE,INDEX(libcatidinst,MATCH(Qualifikation!P525,libinst,0)),""),"")</f>
        <v/>
      </c>
      <c r="I515" s="26" t="str">
        <f>IF(OR(A515="",ISBLANK(Qualifikation!P525)),"",IF(Qualifikation!Y525=TRUE,INDEX(codeinst,MATCH(Qualifikation!P525,libinst,0)),Qualifikation!P525))</f>
        <v/>
      </c>
      <c r="J515" s="26" t="str">
        <f>IF(OR(A515="",ISBLANK(Qualifikation!Q525)),"",IF(Qualifikation!Z525=TRUE,INDEX(codetform,MATCH(Qualifikation!Q525,libtform,0)),Qualifikation!Q525))</f>
        <v/>
      </c>
      <c r="K515" s="26" t="str">
        <f t="shared" ref="K515:K578" si="8">IF(A515="","",2)</f>
        <v/>
      </c>
      <c r="L515" s="112" t="str">
        <f>IF(OR(A515="",ISBLANK(Qualifikation!R525)),"",Qualifikation!R525)</f>
        <v/>
      </c>
      <c r="M515" s="56" t="str">
        <f>IF(OR(A515="",ISBLANK(Qualifikation!S525)),"",Qualifikation!S525)</f>
        <v/>
      </c>
      <c r="N515" s="56" t="str">
        <f>IF(OR(A515="",ISBLANK(Qualifikation!T525)),"",IF(Qualifikation!AC525=TRUE,INDEX(coderesult,MATCH(Qualifikation!T525,libresult,0)),Qualifikation!T525))</f>
        <v/>
      </c>
      <c r="O515" s="56" t="str">
        <f>IF(OR(A515="",ISBLANK(Qualifikation!U525),Qualifikation!U525="-"),"",IF(ISNA(MATCH(Qualifikation!U525,libtwolang,0)),Qualifikation!U525,IF(Qualifikation!AC525=TRUE,INDEX(codetwolang,MATCH(Qualifikation!U525,libtwolang,0)),Qualifikation!U525)))</f>
        <v/>
      </c>
      <c r="P515" s="56" t="str">
        <f>IF(OR(A515="",ISBLANK(Qualifikation!V525)),"",Qualifikation!V525)</f>
        <v/>
      </c>
    </row>
    <row r="516" spans="1:16" x14ac:dyDescent="0.2">
      <c r="A516" s="26" t="str">
        <f>IF(Qualifikation!$A526&lt;&gt;"",IF(Qualifikation!C526&lt;&gt;"",IF(Qualifikation!C526="LOC.ID",CONCATENATE("LOC.",Qualifikation!AG$12),Qualifikation!C526),""),"")</f>
        <v/>
      </c>
      <c r="B516" s="57" t="str">
        <f>IF(A516&lt;&gt;"",Qualifikation!J526,"")</f>
        <v/>
      </c>
      <c r="C516" s="26" t="str">
        <f>IF(A516&lt;&gt;"",IF(Qualifikation!E526=TRUE,INDEX(codesex,MATCH(Qualifikation!D526,libsex,0)),Qualifikation!D526),"")</f>
        <v/>
      </c>
      <c r="D516" s="112" t="str">
        <f>IF(OR(A516="",ISBLANK(Qualifikation!F526)),"",Qualifikation!F526)</f>
        <v/>
      </c>
      <c r="E516" s="26" t="str">
        <f>IF(A516&lt;&gt;"",IF(Qualifikation!I526=TRUE,IF(INDEX(codegem,MATCH(Qualifikation!H526,libgem,0))&lt;8000,INDEX(codegem,MATCH(Qualifikation!H526,libgem,0)),""),Qualifikation!H526),"")</f>
        <v/>
      </c>
      <c r="F516" s="26" t="str">
        <f>IF(A516&lt;&gt;"",IF(Qualifikation!I526=TRUE,INDEX(codegemhist,MATCH(Qualifikation!H526,libgem,0)),""),"")</f>
        <v/>
      </c>
      <c r="G516" s="26" t="str">
        <f>IF(A516&lt;&gt;"",IF(Qualifikation!I526=TRUE,IF(INDEX(codegem,MATCH(Qualifikation!H526,libgem,0))&gt;=8000,INDEX(codegem,MATCH(Qualifikation!H526,libgem,0)),""),Qualifikation!H526),"")</f>
        <v/>
      </c>
      <c r="H516" s="26" t="str">
        <f>IF(A516&lt;&gt;"",IF(Qualifikation!Y526=TRUE,INDEX(libcatidinst,MATCH(Qualifikation!P526,libinst,0)),""),"")</f>
        <v/>
      </c>
      <c r="I516" s="26" t="str">
        <f>IF(OR(A516="",ISBLANK(Qualifikation!P526)),"",IF(Qualifikation!Y526=TRUE,INDEX(codeinst,MATCH(Qualifikation!P526,libinst,0)),Qualifikation!P526))</f>
        <v/>
      </c>
      <c r="J516" s="26" t="str">
        <f>IF(OR(A516="",ISBLANK(Qualifikation!Q526)),"",IF(Qualifikation!Z526=TRUE,INDEX(codetform,MATCH(Qualifikation!Q526,libtform,0)),Qualifikation!Q526))</f>
        <v/>
      </c>
      <c r="K516" s="26" t="str">
        <f t="shared" si="8"/>
        <v/>
      </c>
      <c r="L516" s="112" t="str">
        <f>IF(OR(A516="",ISBLANK(Qualifikation!R526)),"",Qualifikation!R526)</f>
        <v/>
      </c>
      <c r="M516" s="56" t="str">
        <f>IF(OR(A516="",ISBLANK(Qualifikation!S526)),"",Qualifikation!S526)</f>
        <v/>
      </c>
      <c r="N516" s="56" t="str">
        <f>IF(OR(A516="",ISBLANK(Qualifikation!T526)),"",IF(Qualifikation!AC526=TRUE,INDEX(coderesult,MATCH(Qualifikation!T526,libresult,0)),Qualifikation!T526))</f>
        <v/>
      </c>
      <c r="O516" s="56" t="str">
        <f>IF(OR(A516="",ISBLANK(Qualifikation!U526),Qualifikation!U526="-"),"",IF(ISNA(MATCH(Qualifikation!U526,libtwolang,0)),Qualifikation!U526,IF(Qualifikation!AC526=TRUE,INDEX(codetwolang,MATCH(Qualifikation!U526,libtwolang,0)),Qualifikation!U526)))</f>
        <v/>
      </c>
      <c r="P516" s="56" t="str">
        <f>IF(OR(A516="",ISBLANK(Qualifikation!V526)),"",Qualifikation!V526)</f>
        <v/>
      </c>
    </row>
    <row r="517" spans="1:16" x14ac:dyDescent="0.2">
      <c r="A517" s="26" t="str">
        <f>IF(Qualifikation!$A527&lt;&gt;"",IF(Qualifikation!C527&lt;&gt;"",IF(Qualifikation!C527="LOC.ID",CONCATENATE("LOC.",Qualifikation!AG$12),Qualifikation!C527),""),"")</f>
        <v/>
      </c>
      <c r="B517" s="57" t="str">
        <f>IF(A517&lt;&gt;"",Qualifikation!J527,"")</f>
        <v/>
      </c>
      <c r="C517" s="26" t="str">
        <f>IF(A517&lt;&gt;"",IF(Qualifikation!E527=TRUE,INDEX(codesex,MATCH(Qualifikation!D527,libsex,0)),Qualifikation!D527),"")</f>
        <v/>
      </c>
      <c r="D517" s="112" t="str">
        <f>IF(OR(A517="",ISBLANK(Qualifikation!F527)),"",Qualifikation!F527)</f>
        <v/>
      </c>
      <c r="E517" s="26" t="str">
        <f>IF(A517&lt;&gt;"",IF(Qualifikation!I527=TRUE,IF(INDEX(codegem,MATCH(Qualifikation!H527,libgem,0))&lt;8000,INDEX(codegem,MATCH(Qualifikation!H527,libgem,0)),""),Qualifikation!H527),"")</f>
        <v/>
      </c>
      <c r="F517" s="26" t="str">
        <f>IF(A517&lt;&gt;"",IF(Qualifikation!I527=TRUE,INDEX(codegemhist,MATCH(Qualifikation!H527,libgem,0)),""),"")</f>
        <v/>
      </c>
      <c r="G517" s="26" t="str">
        <f>IF(A517&lt;&gt;"",IF(Qualifikation!I527=TRUE,IF(INDEX(codegem,MATCH(Qualifikation!H527,libgem,0))&gt;=8000,INDEX(codegem,MATCH(Qualifikation!H527,libgem,0)),""),Qualifikation!H527),"")</f>
        <v/>
      </c>
      <c r="H517" s="26" t="str">
        <f>IF(A517&lt;&gt;"",IF(Qualifikation!Y527=TRUE,INDEX(libcatidinst,MATCH(Qualifikation!P527,libinst,0)),""),"")</f>
        <v/>
      </c>
      <c r="I517" s="26" t="str">
        <f>IF(OR(A517="",ISBLANK(Qualifikation!P527)),"",IF(Qualifikation!Y527=TRUE,INDEX(codeinst,MATCH(Qualifikation!P527,libinst,0)),Qualifikation!P527))</f>
        <v/>
      </c>
      <c r="J517" s="26" t="str">
        <f>IF(OR(A517="",ISBLANK(Qualifikation!Q527)),"",IF(Qualifikation!Z527=TRUE,INDEX(codetform,MATCH(Qualifikation!Q527,libtform,0)),Qualifikation!Q527))</f>
        <v/>
      </c>
      <c r="K517" s="26" t="str">
        <f t="shared" si="8"/>
        <v/>
      </c>
      <c r="L517" s="112" t="str">
        <f>IF(OR(A517="",ISBLANK(Qualifikation!R527)),"",Qualifikation!R527)</f>
        <v/>
      </c>
      <c r="M517" s="56" t="str">
        <f>IF(OR(A517="",ISBLANK(Qualifikation!S527)),"",Qualifikation!S527)</f>
        <v/>
      </c>
      <c r="N517" s="56" t="str">
        <f>IF(OR(A517="",ISBLANK(Qualifikation!T527)),"",IF(Qualifikation!AC527=TRUE,INDEX(coderesult,MATCH(Qualifikation!T527,libresult,0)),Qualifikation!T527))</f>
        <v/>
      </c>
      <c r="O517" s="56" t="str">
        <f>IF(OR(A517="",ISBLANK(Qualifikation!U527),Qualifikation!U527="-"),"",IF(ISNA(MATCH(Qualifikation!U527,libtwolang,0)),Qualifikation!U527,IF(Qualifikation!AC527=TRUE,INDEX(codetwolang,MATCH(Qualifikation!U527,libtwolang,0)),Qualifikation!U527)))</f>
        <v/>
      </c>
      <c r="P517" s="56" t="str">
        <f>IF(OR(A517="",ISBLANK(Qualifikation!V527)),"",Qualifikation!V527)</f>
        <v/>
      </c>
    </row>
    <row r="518" spans="1:16" x14ac:dyDescent="0.2">
      <c r="A518" s="26" t="str">
        <f>IF(Qualifikation!$A528&lt;&gt;"",IF(Qualifikation!C528&lt;&gt;"",IF(Qualifikation!C528="LOC.ID",CONCATENATE("LOC.",Qualifikation!AG$12),Qualifikation!C528),""),"")</f>
        <v/>
      </c>
      <c r="B518" s="57" t="str">
        <f>IF(A518&lt;&gt;"",Qualifikation!J528,"")</f>
        <v/>
      </c>
      <c r="C518" s="26" t="str">
        <f>IF(A518&lt;&gt;"",IF(Qualifikation!E528=TRUE,INDEX(codesex,MATCH(Qualifikation!D528,libsex,0)),Qualifikation!D528),"")</f>
        <v/>
      </c>
      <c r="D518" s="112" t="str">
        <f>IF(OR(A518="",ISBLANK(Qualifikation!F528)),"",Qualifikation!F528)</f>
        <v/>
      </c>
      <c r="E518" s="26" t="str">
        <f>IF(A518&lt;&gt;"",IF(Qualifikation!I528=TRUE,IF(INDEX(codegem,MATCH(Qualifikation!H528,libgem,0))&lt;8000,INDEX(codegem,MATCH(Qualifikation!H528,libgem,0)),""),Qualifikation!H528),"")</f>
        <v/>
      </c>
      <c r="F518" s="26" t="str">
        <f>IF(A518&lt;&gt;"",IF(Qualifikation!I528=TRUE,INDEX(codegemhist,MATCH(Qualifikation!H528,libgem,0)),""),"")</f>
        <v/>
      </c>
      <c r="G518" s="26" t="str">
        <f>IF(A518&lt;&gt;"",IF(Qualifikation!I528=TRUE,IF(INDEX(codegem,MATCH(Qualifikation!H528,libgem,0))&gt;=8000,INDEX(codegem,MATCH(Qualifikation!H528,libgem,0)),""),Qualifikation!H528),"")</f>
        <v/>
      </c>
      <c r="H518" s="26" t="str">
        <f>IF(A518&lt;&gt;"",IF(Qualifikation!Y528=TRUE,INDEX(libcatidinst,MATCH(Qualifikation!P528,libinst,0)),""),"")</f>
        <v/>
      </c>
      <c r="I518" s="26" t="str">
        <f>IF(OR(A518="",ISBLANK(Qualifikation!P528)),"",IF(Qualifikation!Y528=TRUE,INDEX(codeinst,MATCH(Qualifikation!P528,libinst,0)),Qualifikation!P528))</f>
        <v/>
      </c>
      <c r="J518" s="26" t="str">
        <f>IF(OR(A518="",ISBLANK(Qualifikation!Q528)),"",IF(Qualifikation!Z528=TRUE,INDEX(codetform,MATCH(Qualifikation!Q528,libtform,0)),Qualifikation!Q528))</f>
        <v/>
      </c>
      <c r="K518" s="26" t="str">
        <f t="shared" si="8"/>
        <v/>
      </c>
      <c r="L518" s="112" t="str">
        <f>IF(OR(A518="",ISBLANK(Qualifikation!R528)),"",Qualifikation!R528)</f>
        <v/>
      </c>
      <c r="M518" s="56" t="str">
        <f>IF(OR(A518="",ISBLANK(Qualifikation!S528)),"",Qualifikation!S528)</f>
        <v/>
      </c>
      <c r="N518" s="56" t="str">
        <f>IF(OR(A518="",ISBLANK(Qualifikation!T528)),"",IF(Qualifikation!AC528=TRUE,INDEX(coderesult,MATCH(Qualifikation!T528,libresult,0)),Qualifikation!T528))</f>
        <v/>
      </c>
      <c r="O518" s="56" t="str">
        <f>IF(OR(A518="",ISBLANK(Qualifikation!U528),Qualifikation!U528="-"),"",IF(ISNA(MATCH(Qualifikation!U528,libtwolang,0)),Qualifikation!U528,IF(Qualifikation!AC528=TRUE,INDEX(codetwolang,MATCH(Qualifikation!U528,libtwolang,0)),Qualifikation!U528)))</f>
        <v/>
      </c>
      <c r="P518" s="56" t="str">
        <f>IF(OR(A518="",ISBLANK(Qualifikation!V528)),"",Qualifikation!V528)</f>
        <v/>
      </c>
    </row>
    <row r="519" spans="1:16" x14ac:dyDescent="0.2">
      <c r="A519" s="26" t="str">
        <f>IF(Qualifikation!$A529&lt;&gt;"",IF(Qualifikation!C529&lt;&gt;"",IF(Qualifikation!C529="LOC.ID",CONCATENATE("LOC.",Qualifikation!AG$12),Qualifikation!C529),""),"")</f>
        <v/>
      </c>
      <c r="B519" s="57" t="str">
        <f>IF(A519&lt;&gt;"",Qualifikation!J529,"")</f>
        <v/>
      </c>
      <c r="C519" s="26" t="str">
        <f>IF(A519&lt;&gt;"",IF(Qualifikation!E529=TRUE,INDEX(codesex,MATCH(Qualifikation!D529,libsex,0)),Qualifikation!D529),"")</f>
        <v/>
      </c>
      <c r="D519" s="112" t="str">
        <f>IF(OR(A519="",ISBLANK(Qualifikation!F529)),"",Qualifikation!F529)</f>
        <v/>
      </c>
      <c r="E519" s="26" t="str">
        <f>IF(A519&lt;&gt;"",IF(Qualifikation!I529=TRUE,IF(INDEX(codegem,MATCH(Qualifikation!H529,libgem,0))&lt;8000,INDEX(codegem,MATCH(Qualifikation!H529,libgem,0)),""),Qualifikation!H529),"")</f>
        <v/>
      </c>
      <c r="F519" s="26" t="str">
        <f>IF(A519&lt;&gt;"",IF(Qualifikation!I529=TRUE,INDEX(codegemhist,MATCH(Qualifikation!H529,libgem,0)),""),"")</f>
        <v/>
      </c>
      <c r="G519" s="26" t="str">
        <f>IF(A519&lt;&gt;"",IF(Qualifikation!I529=TRUE,IF(INDEX(codegem,MATCH(Qualifikation!H529,libgem,0))&gt;=8000,INDEX(codegem,MATCH(Qualifikation!H529,libgem,0)),""),Qualifikation!H529),"")</f>
        <v/>
      </c>
      <c r="H519" s="26" t="str">
        <f>IF(A519&lt;&gt;"",IF(Qualifikation!Y529=TRUE,INDEX(libcatidinst,MATCH(Qualifikation!P529,libinst,0)),""),"")</f>
        <v/>
      </c>
      <c r="I519" s="26" t="str">
        <f>IF(OR(A519="",ISBLANK(Qualifikation!P529)),"",IF(Qualifikation!Y529=TRUE,INDEX(codeinst,MATCH(Qualifikation!P529,libinst,0)),Qualifikation!P529))</f>
        <v/>
      </c>
      <c r="J519" s="26" t="str">
        <f>IF(OR(A519="",ISBLANK(Qualifikation!Q529)),"",IF(Qualifikation!Z529=TRUE,INDEX(codetform,MATCH(Qualifikation!Q529,libtform,0)),Qualifikation!Q529))</f>
        <v/>
      </c>
      <c r="K519" s="26" t="str">
        <f t="shared" si="8"/>
        <v/>
      </c>
      <c r="L519" s="112" t="str">
        <f>IF(OR(A519="",ISBLANK(Qualifikation!R529)),"",Qualifikation!R529)</f>
        <v/>
      </c>
      <c r="M519" s="56" t="str">
        <f>IF(OR(A519="",ISBLANK(Qualifikation!S529)),"",Qualifikation!S529)</f>
        <v/>
      </c>
      <c r="N519" s="56" t="str">
        <f>IF(OR(A519="",ISBLANK(Qualifikation!T529)),"",IF(Qualifikation!AC529=TRUE,INDEX(coderesult,MATCH(Qualifikation!T529,libresult,0)),Qualifikation!T529))</f>
        <v/>
      </c>
      <c r="O519" s="56" t="str">
        <f>IF(OR(A519="",ISBLANK(Qualifikation!U529),Qualifikation!U529="-"),"",IF(ISNA(MATCH(Qualifikation!U529,libtwolang,0)),Qualifikation!U529,IF(Qualifikation!AC529=TRUE,INDEX(codetwolang,MATCH(Qualifikation!U529,libtwolang,0)),Qualifikation!U529)))</f>
        <v/>
      </c>
      <c r="P519" s="56" t="str">
        <f>IF(OR(A519="",ISBLANK(Qualifikation!V529)),"",Qualifikation!V529)</f>
        <v/>
      </c>
    </row>
    <row r="520" spans="1:16" x14ac:dyDescent="0.2">
      <c r="A520" s="26" t="str">
        <f>IF(Qualifikation!$A530&lt;&gt;"",IF(Qualifikation!C530&lt;&gt;"",IF(Qualifikation!C530="LOC.ID",CONCATENATE("LOC.",Qualifikation!AG$12),Qualifikation!C530),""),"")</f>
        <v/>
      </c>
      <c r="B520" s="57" t="str">
        <f>IF(A520&lt;&gt;"",Qualifikation!J530,"")</f>
        <v/>
      </c>
      <c r="C520" s="26" t="str">
        <f>IF(A520&lt;&gt;"",IF(Qualifikation!E530=TRUE,INDEX(codesex,MATCH(Qualifikation!D530,libsex,0)),Qualifikation!D530),"")</f>
        <v/>
      </c>
      <c r="D520" s="112" t="str">
        <f>IF(OR(A520="",ISBLANK(Qualifikation!F530)),"",Qualifikation!F530)</f>
        <v/>
      </c>
      <c r="E520" s="26" t="str">
        <f>IF(A520&lt;&gt;"",IF(Qualifikation!I530=TRUE,IF(INDEX(codegem,MATCH(Qualifikation!H530,libgem,0))&lt;8000,INDEX(codegem,MATCH(Qualifikation!H530,libgem,0)),""),Qualifikation!H530),"")</f>
        <v/>
      </c>
      <c r="F520" s="26" t="str">
        <f>IF(A520&lt;&gt;"",IF(Qualifikation!I530=TRUE,INDEX(codegemhist,MATCH(Qualifikation!H530,libgem,0)),""),"")</f>
        <v/>
      </c>
      <c r="G520" s="26" t="str">
        <f>IF(A520&lt;&gt;"",IF(Qualifikation!I530=TRUE,IF(INDEX(codegem,MATCH(Qualifikation!H530,libgem,0))&gt;=8000,INDEX(codegem,MATCH(Qualifikation!H530,libgem,0)),""),Qualifikation!H530),"")</f>
        <v/>
      </c>
      <c r="H520" s="26" t="str">
        <f>IF(A520&lt;&gt;"",IF(Qualifikation!Y530=TRUE,INDEX(libcatidinst,MATCH(Qualifikation!P530,libinst,0)),""),"")</f>
        <v/>
      </c>
      <c r="I520" s="26" t="str">
        <f>IF(OR(A520="",ISBLANK(Qualifikation!P530)),"",IF(Qualifikation!Y530=TRUE,INDEX(codeinst,MATCH(Qualifikation!P530,libinst,0)),Qualifikation!P530))</f>
        <v/>
      </c>
      <c r="J520" s="26" t="str">
        <f>IF(OR(A520="",ISBLANK(Qualifikation!Q530)),"",IF(Qualifikation!Z530=TRUE,INDEX(codetform,MATCH(Qualifikation!Q530,libtform,0)),Qualifikation!Q530))</f>
        <v/>
      </c>
      <c r="K520" s="26" t="str">
        <f t="shared" si="8"/>
        <v/>
      </c>
      <c r="L520" s="112" t="str">
        <f>IF(OR(A520="",ISBLANK(Qualifikation!R530)),"",Qualifikation!R530)</f>
        <v/>
      </c>
      <c r="M520" s="56" t="str">
        <f>IF(OR(A520="",ISBLANK(Qualifikation!S530)),"",Qualifikation!S530)</f>
        <v/>
      </c>
      <c r="N520" s="56" t="str">
        <f>IF(OR(A520="",ISBLANK(Qualifikation!T530)),"",IF(Qualifikation!AC530=TRUE,INDEX(coderesult,MATCH(Qualifikation!T530,libresult,0)),Qualifikation!T530))</f>
        <v/>
      </c>
      <c r="O520" s="56" t="str">
        <f>IF(OR(A520="",ISBLANK(Qualifikation!U530),Qualifikation!U530="-"),"",IF(ISNA(MATCH(Qualifikation!U530,libtwolang,0)),Qualifikation!U530,IF(Qualifikation!AC530=TRUE,INDEX(codetwolang,MATCH(Qualifikation!U530,libtwolang,0)),Qualifikation!U530)))</f>
        <v/>
      </c>
      <c r="P520" s="56" t="str">
        <f>IF(OR(A520="",ISBLANK(Qualifikation!V530)),"",Qualifikation!V530)</f>
        <v/>
      </c>
    </row>
    <row r="521" spans="1:16" x14ac:dyDescent="0.2">
      <c r="A521" s="26" t="str">
        <f>IF(Qualifikation!$A531&lt;&gt;"",IF(Qualifikation!C531&lt;&gt;"",IF(Qualifikation!C531="LOC.ID",CONCATENATE("LOC.",Qualifikation!AG$12),Qualifikation!C531),""),"")</f>
        <v/>
      </c>
      <c r="B521" s="57" t="str">
        <f>IF(A521&lt;&gt;"",Qualifikation!J531,"")</f>
        <v/>
      </c>
      <c r="C521" s="26" t="str">
        <f>IF(A521&lt;&gt;"",IF(Qualifikation!E531=TRUE,INDEX(codesex,MATCH(Qualifikation!D531,libsex,0)),Qualifikation!D531),"")</f>
        <v/>
      </c>
      <c r="D521" s="112" t="str">
        <f>IF(OR(A521="",ISBLANK(Qualifikation!F531)),"",Qualifikation!F531)</f>
        <v/>
      </c>
      <c r="E521" s="26" t="str">
        <f>IF(A521&lt;&gt;"",IF(Qualifikation!I531=TRUE,IF(INDEX(codegem,MATCH(Qualifikation!H531,libgem,0))&lt;8000,INDEX(codegem,MATCH(Qualifikation!H531,libgem,0)),""),Qualifikation!H531),"")</f>
        <v/>
      </c>
      <c r="F521" s="26" t="str">
        <f>IF(A521&lt;&gt;"",IF(Qualifikation!I531=TRUE,INDEX(codegemhist,MATCH(Qualifikation!H531,libgem,0)),""),"")</f>
        <v/>
      </c>
      <c r="G521" s="26" t="str">
        <f>IF(A521&lt;&gt;"",IF(Qualifikation!I531=TRUE,IF(INDEX(codegem,MATCH(Qualifikation!H531,libgem,0))&gt;=8000,INDEX(codegem,MATCH(Qualifikation!H531,libgem,0)),""),Qualifikation!H531),"")</f>
        <v/>
      </c>
      <c r="H521" s="26" t="str">
        <f>IF(A521&lt;&gt;"",IF(Qualifikation!Y531=TRUE,INDEX(libcatidinst,MATCH(Qualifikation!P531,libinst,0)),""),"")</f>
        <v/>
      </c>
      <c r="I521" s="26" t="str">
        <f>IF(OR(A521="",ISBLANK(Qualifikation!P531)),"",IF(Qualifikation!Y531=TRUE,INDEX(codeinst,MATCH(Qualifikation!P531,libinst,0)),Qualifikation!P531))</f>
        <v/>
      </c>
      <c r="J521" s="26" t="str">
        <f>IF(OR(A521="",ISBLANK(Qualifikation!Q531)),"",IF(Qualifikation!Z531=TRUE,INDEX(codetform,MATCH(Qualifikation!Q531,libtform,0)),Qualifikation!Q531))</f>
        <v/>
      </c>
      <c r="K521" s="26" t="str">
        <f t="shared" si="8"/>
        <v/>
      </c>
      <c r="L521" s="112" t="str">
        <f>IF(OR(A521="",ISBLANK(Qualifikation!R531)),"",Qualifikation!R531)</f>
        <v/>
      </c>
      <c r="M521" s="56" t="str">
        <f>IF(OR(A521="",ISBLANK(Qualifikation!S531)),"",Qualifikation!S531)</f>
        <v/>
      </c>
      <c r="N521" s="56" t="str">
        <f>IF(OR(A521="",ISBLANK(Qualifikation!T531)),"",IF(Qualifikation!AC531=TRUE,INDEX(coderesult,MATCH(Qualifikation!T531,libresult,0)),Qualifikation!T531))</f>
        <v/>
      </c>
      <c r="O521" s="56" t="str">
        <f>IF(OR(A521="",ISBLANK(Qualifikation!U531),Qualifikation!U531="-"),"",IF(ISNA(MATCH(Qualifikation!U531,libtwolang,0)),Qualifikation!U531,IF(Qualifikation!AC531=TRUE,INDEX(codetwolang,MATCH(Qualifikation!U531,libtwolang,0)),Qualifikation!U531)))</f>
        <v/>
      </c>
      <c r="P521" s="56" t="str">
        <f>IF(OR(A521="",ISBLANK(Qualifikation!V531)),"",Qualifikation!V531)</f>
        <v/>
      </c>
    </row>
    <row r="522" spans="1:16" x14ac:dyDescent="0.2">
      <c r="A522" s="26" t="str">
        <f>IF(Qualifikation!$A532&lt;&gt;"",IF(Qualifikation!C532&lt;&gt;"",IF(Qualifikation!C532="LOC.ID",CONCATENATE("LOC.",Qualifikation!AG$12),Qualifikation!C532),""),"")</f>
        <v/>
      </c>
      <c r="B522" s="57" t="str">
        <f>IF(A522&lt;&gt;"",Qualifikation!J532,"")</f>
        <v/>
      </c>
      <c r="C522" s="26" t="str">
        <f>IF(A522&lt;&gt;"",IF(Qualifikation!E532=TRUE,INDEX(codesex,MATCH(Qualifikation!D532,libsex,0)),Qualifikation!D532),"")</f>
        <v/>
      </c>
      <c r="D522" s="112" t="str">
        <f>IF(OR(A522="",ISBLANK(Qualifikation!F532)),"",Qualifikation!F532)</f>
        <v/>
      </c>
      <c r="E522" s="26" t="str">
        <f>IF(A522&lt;&gt;"",IF(Qualifikation!I532=TRUE,IF(INDEX(codegem,MATCH(Qualifikation!H532,libgem,0))&lt;8000,INDEX(codegem,MATCH(Qualifikation!H532,libgem,0)),""),Qualifikation!H532),"")</f>
        <v/>
      </c>
      <c r="F522" s="26" t="str">
        <f>IF(A522&lt;&gt;"",IF(Qualifikation!I532=TRUE,INDEX(codegemhist,MATCH(Qualifikation!H532,libgem,0)),""),"")</f>
        <v/>
      </c>
      <c r="G522" s="26" t="str">
        <f>IF(A522&lt;&gt;"",IF(Qualifikation!I532=TRUE,IF(INDEX(codegem,MATCH(Qualifikation!H532,libgem,0))&gt;=8000,INDEX(codegem,MATCH(Qualifikation!H532,libgem,0)),""),Qualifikation!H532),"")</f>
        <v/>
      </c>
      <c r="H522" s="26" t="str">
        <f>IF(A522&lt;&gt;"",IF(Qualifikation!Y532=TRUE,INDEX(libcatidinst,MATCH(Qualifikation!P532,libinst,0)),""),"")</f>
        <v/>
      </c>
      <c r="I522" s="26" t="str">
        <f>IF(OR(A522="",ISBLANK(Qualifikation!P532)),"",IF(Qualifikation!Y532=TRUE,INDEX(codeinst,MATCH(Qualifikation!P532,libinst,0)),Qualifikation!P532))</f>
        <v/>
      </c>
      <c r="J522" s="26" t="str">
        <f>IF(OR(A522="",ISBLANK(Qualifikation!Q532)),"",IF(Qualifikation!Z532=TRUE,INDEX(codetform,MATCH(Qualifikation!Q532,libtform,0)),Qualifikation!Q532))</f>
        <v/>
      </c>
      <c r="K522" s="26" t="str">
        <f t="shared" si="8"/>
        <v/>
      </c>
      <c r="L522" s="112" t="str">
        <f>IF(OR(A522="",ISBLANK(Qualifikation!R532)),"",Qualifikation!R532)</f>
        <v/>
      </c>
      <c r="M522" s="56" t="str">
        <f>IF(OR(A522="",ISBLANK(Qualifikation!S532)),"",Qualifikation!S532)</f>
        <v/>
      </c>
      <c r="N522" s="56" t="str">
        <f>IF(OR(A522="",ISBLANK(Qualifikation!T532)),"",IF(Qualifikation!AC532=TRUE,INDEX(coderesult,MATCH(Qualifikation!T532,libresult,0)),Qualifikation!T532))</f>
        <v/>
      </c>
      <c r="O522" s="56" t="str">
        <f>IF(OR(A522="",ISBLANK(Qualifikation!U532),Qualifikation!U532="-"),"",IF(ISNA(MATCH(Qualifikation!U532,libtwolang,0)),Qualifikation!U532,IF(Qualifikation!AC532=TRUE,INDEX(codetwolang,MATCH(Qualifikation!U532,libtwolang,0)),Qualifikation!U532)))</f>
        <v/>
      </c>
      <c r="P522" s="56" t="str">
        <f>IF(OR(A522="",ISBLANK(Qualifikation!V532)),"",Qualifikation!V532)</f>
        <v/>
      </c>
    </row>
    <row r="523" spans="1:16" x14ac:dyDescent="0.2">
      <c r="A523" s="26" t="str">
        <f>IF(Qualifikation!$A533&lt;&gt;"",IF(Qualifikation!C533&lt;&gt;"",IF(Qualifikation!C533="LOC.ID",CONCATENATE("LOC.",Qualifikation!AG$12),Qualifikation!C533),""),"")</f>
        <v/>
      </c>
      <c r="B523" s="57" t="str">
        <f>IF(A523&lt;&gt;"",Qualifikation!J533,"")</f>
        <v/>
      </c>
      <c r="C523" s="26" t="str">
        <f>IF(A523&lt;&gt;"",IF(Qualifikation!E533=TRUE,INDEX(codesex,MATCH(Qualifikation!D533,libsex,0)),Qualifikation!D533),"")</f>
        <v/>
      </c>
      <c r="D523" s="112" t="str">
        <f>IF(OR(A523="",ISBLANK(Qualifikation!F533)),"",Qualifikation!F533)</f>
        <v/>
      </c>
      <c r="E523" s="26" t="str">
        <f>IF(A523&lt;&gt;"",IF(Qualifikation!I533=TRUE,IF(INDEX(codegem,MATCH(Qualifikation!H533,libgem,0))&lt;8000,INDEX(codegem,MATCH(Qualifikation!H533,libgem,0)),""),Qualifikation!H533),"")</f>
        <v/>
      </c>
      <c r="F523" s="26" t="str">
        <f>IF(A523&lt;&gt;"",IF(Qualifikation!I533=TRUE,INDEX(codegemhist,MATCH(Qualifikation!H533,libgem,0)),""),"")</f>
        <v/>
      </c>
      <c r="G523" s="26" t="str">
        <f>IF(A523&lt;&gt;"",IF(Qualifikation!I533=TRUE,IF(INDEX(codegem,MATCH(Qualifikation!H533,libgem,0))&gt;=8000,INDEX(codegem,MATCH(Qualifikation!H533,libgem,0)),""),Qualifikation!H533),"")</f>
        <v/>
      </c>
      <c r="H523" s="26" t="str">
        <f>IF(A523&lt;&gt;"",IF(Qualifikation!Y533=TRUE,INDEX(libcatidinst,MATCH(Qualifikation!P533,libinst,0)),""),"")</f>
        <v/>
      </c>
      <c r="I523" s="26" t="str">
        <f>IF(OR(A523="",ISBLANK(Qualifikation!P533)),"",IF(Qualifikation!Y533=TRUE,INDEX(codeinst,MATCH(Qualifikation!P533,libinst,0)),Qualifikation!P533))</f>
        <v/>
      </c>
      <c r="J523" s="26" t="str">
        <f>IF(OR(A523="",ISBLANK(Qualifikation!Q533)),"",IF(Qualifikation!Z533=TRUE,INDEX(codetform,MATCH(Qualifikation!Q533,libtform,0)),Qualifikation!Q533))</f>
        <v/>
      </c>
      <c r="K523" s="26" t="str">
        <f t="shared" si="8"/>
        <v/>
      </c>
      <c r="L523" s="112" t="str">
        <f>IF(OR(A523="",ISBLANK(Qualifikation!R533)),"",Qualifikation!R533)</f>
        <v/>
      </c>
      <c r="M523" s="56" t="str">
        <f>IF(OR(A523="",ISBLANK(Qualifikation!S533)),"",Qualifikation!S533)</f>
        <v/>
      </c>
      <c r="N523" s="56" t="str">
        <f>IF(OR(A523="",ISBLANK(Qualifikation!T533)),"",IF(Qualifikation!AC533=TRUE,INDEX(coderesult,MATCH(Qualifikation!T533,libresult,0)),Qualifikation!T533))</f>
        <v/>
      </c>
      <c r="O523" s="56" t="str">
        <f>IF(OR(A523="",ISBLANK(Qualifikation!U533),Qualifikation!U533="-"),"",IF(ISNA(MATCH(Qualifikation!U533,libtwolang,0)),Qualifikation!U533,IF(Qualifikation!AC533=TRUE,INDEX(codetwolang,MATCH(Qualifikation!U533,libtwolang,0)),Qualifikation!U533)))</f>
        <v/>
      </c>
      <c r="P523" s="56" t="str">
        <f>IF(OR(A523="",ISBLANK(Qualifikation!V533)),"",Qualifikation!V533)</f>
        <v/>
      </c>
    </row>
    <row r="524" spans="1:16" x14ac:dyDescent="0.2">
      <c r="A524" s="26" t="str">
        <f>IF(Qualifikation!$A534&lt;&gt;"",IF(Qualifikation!C534&lt;&gt;"",IF(Qualifikation!C534="LOC.ID",CONCATENATE("LOC.",Qualifikation!AG$12),Qualifikation!C534),""),"")</f>
        <v/>
      </c>
      <c r="B524" s="57" t="str">
        <f>IF(A524&lt;&gt;"",Qualifikation!J534,"")</f>
        <v/>
      </c>
      <c r="C524" s="26" t="str">
        <f>IF(A524&lt;&gt;"",IF(Qualifikation!E534=TRUE,INDEX(codesex,MATCH(Qualifikation!D534,libsex,0)),Qualifikation!D534),"")</f>
        <v/>
      </c>
      <c r="D524" s="112" t="str">
        <f>IF(OR(A524="",ISBLANK(Qualifikation!F534)),"",Qualifikation!F534)</f>
        <v/>
      </c>
      <c r="E524" s="26" t="str">
        <f>IF(A524&lt;&gt;"",IF(Qualifikation!I534=TRUE,IF(INDEX(codegem,MATCH(Qualifikation!H534,libgem,0))&lt;8000,INDEX(codegem,MATCH(Qualifikation!H534,libgem,0)),""),Qualifikation!H534),"")</f>
        <v/>
      </c>
      <c r="F524" s="26" t="str">
        <f>IF(A524&lt;&gt;"",IF(Qualifikation!I534=TRUE,INDEX(codegemhist,MATCH(Qualifikation!H534,libgem,0)),""),"")</f>
        <v/>
      </c>
      <c r="G524" s="26" t="str">
        <f>IF(A524&lt;&gt;"",IF(Qualifikation!I534=TRUE,IF(INDEX(codegem,MATCH(Qualifikation!H534,libgem,0))&gt;=8000,INDEX(codegem,MATCH(Qualifikation!H534,libgem,0)),""),Qualifikation!H534),"")</f>
        <v/>
      </c>
      <c r="H524" s="26" t="str">
        <f>IF(A524&lt;&gt;"",IF(Qualifikation!Y534=TRUE,INDEX(libcatidinst,MATCH(Qualifikation!P534,libinst,0)),""),"")</f>
        <v/>
      </c>
      <c r="I524" s="26" t="str">
        <f>IF(OR(A524="",ISBLANK(Qualifikation!P534)),"",IF(Qualifikation!Y534=TRUE,INDEX(codeinst,MATCH(Qualifikation!P534,libinst,0)),Qualifikation!P534))</f>
        <v/>
      </c>
      <c r="J524" s="26" t="str">
        <f>IF(OR(A524="",ISBLANK(Qualifikation!Q534)),"",IF(Qualifikation!Z534=TRUE,INDEX(codetform,MATCH(Qualifikation!Q534,libtform,0)),Qualifikation!Q534))</f>
        <v/>
      </c>
      <c r="K524" s="26" t="str">
        <f t="shared" si="8"/>
        <v/>
      </c>
      <c r="L524" s="112" t="str">
        <f>IF(OR(A524="",ISBLANK(Qualifikation!R534)),"",Qualifikation!R534)</f>
        <v/>
      </c>
      <c r="M524" s="56" t="str">
        <f>IF(OR(A524="",ISBLANK(Qualifikation!S534)),"",Qualifikation!S534)</f>
        <v/>
      </c>
      <c r="N524" s="56" t="str">
        <f>IF(OR(A524="",ISBLANK(Qualifikation!T534)),"",IF(Qualifikation!AC534=TRUE,INDEX(coderesult,MATCH(Qualifikation!T534,libresult,0)),Qualifikation!T534))</f>
        <v/>
      </c>
      <c r="O524" s="56" t="str">
        <f>IF(OR(A524="",ISBLANK(Qualifikation!U534),Qualifikation!U534="-"),"",IF(ISNA(MATCH(Qualifikation!U534,libtwolang,0)),Qualifikation!U534,IF(Qualifikation!AC534=TRUE,INDEX(codetwolang,MATCH(Qualifikation!U534,libtwolang,0)),Qualifikation!U534)))</f>
        <v/>
      </c>
      <c r="P524" s="56" t="str">
        <f>IF(OR(A524="",ISBLANK(Qualifikation!V534)),"",Qualifikation!V534)</f>
        <v/>
      </c>
    </row>
    <row r="525" spans="1:16" x14ac:dyDescent="0.2">
      <c r="A525" s="26" t="str">
        <f>IF(Qualifikation!$A535&lt;&gt;"",IF(Qualifikation!C535&lt;&gt;"",IF(Qualifikation!C535="LOC.ID",CONCATENATE("LOC.",Qualifikation!AG$12),Qualifikation!C535),""),"")</f>
        <v/>
      </c>
      <c r="B525" s="57" t="str">
        <f>IF(A525&lt;&gt;"",Qualifikation!J535,"")</f>
        <v/>
      </c>
      <c r="C525" s="26" t="str">
        <f>IF(A525&lt;&gt;"",IF(Qualifikation!E535=TRUE,INDEX(codesex,MATCH(Qualifikation!D535,libsex,0)),Qualifikation!D535),"")</f>
        <v/>
      </c>
      <c r="D525" s="112" t="str">
        <f>IF(OR(A525="",ISBLANK(Qualifikation!F535)),"",Qualifikation!F535)</f>
        <v/>
      </c>
      <c r="E525" s="26" t="str">
        <f>IF(A525&lt;&gt;"",IF(Qualifikation!I535=TRUE,IF(INDEX(codegem,MATCH(Qualifikation!H535,libgem,0))&lt;8000,INDEX(codegem,MATCH(Qualifikation!H535,libgem,0)),""),Qualifikation!H535),"")</f>
        <v/>
      </c>
      <c r="F525" s="26" t="str">
        <f>IF(A525&lt;&gt;"",IF(Qualifikation!I535=TRUE,INDEX(codegemhist,MATCH(Qualifikation!H535,libgem,0)),""),"")</f>
        <v/>
      </c>
      <c r="G525" s="26" t="str">
        <f>IF(A525&lt;&gt;"",IF(Qualifikation!I535=TRUE,IF(INDEX(codegem,MATCH(Qualifikation!H535,libgem,0))&gt;=8000,INDEX(codegem,MATCH(Qualifikation!H535,libgem,0)),""),Qualifikation!H535),"")</f>
        <v/>
      </c>
      <c r="H525" s="26" t="str">
        <f>IF(A525&lt;&gt;"",IF(Qualifikation!Y535=TRUE,INDEX(libcatidinst,MATCH(Qualifikation!P535,libinst,0)),""),"")</f>
        <v/>
      </c>
      <c r="I525" s="26" t="str">
        <f>IF(OR(A525="",ISBLANK(Qualifikation!P535)),"",IF(Qualifikation!Y535=TRUE,INDEX(codeinst,MATCH(Qualifikation!P535,libinst,0)),Qualifikation!P535))</f>
        <v/>
      </c>
      <c r="J525" s="26" t="str">
        <f>IF(OR(A525="",ISBLANK(Qualifikation!Q535)),"",IF(Qualifikation!Z535=TRUE,INDEX(codetform,MATCH(Qualifikation!Q535,libtform,0)),Qualifikation!Q535))</f>
        <v/>
      </c>
      <c r="K525" s="26" t="str">
        <f t="shared" si="8"/>
        <v/>
      </c>
      <c r="L525" s="112" t="str">
        <f>IF(OR(A525="",ISBLANK(Qualifikation!R535)),"",Qualifikation!R535)</f>
        <v/>
      </c>
      <c r="M525" s="56" t="str">
        <f>IF(OR(A525="",ISBLANK(Qualifikation!S535)),"",Qualifikation!S535)</f>
        <v/>
      </c>
      <c r="N525" s="56" t="str">
        <f>IF(OR(A525="",ISBLANK(Qualifikation!T535)),"",IF(Qualifikation!AC535=TRUE,INDEX(coderesult,MATCH(Qualifikation!T535,libresult,0)),Qualifikation!T535))</f>
        <v/>
      </c>
      <c r="O525" s="56" t="str">
        <f>IF(OR(A525="",ISBLANK(Qualifikation!U535),Qualifikation!U535="-"),"",IF(ISNA(MATCH(Qualifikation!U535,libtwolang,0)),Qualifikation!U535,IF(Qualifikation!AC535=TRUE,INDEX(codetwolang,MATCH(Qualifikation!U535,libtwolang,0)),Qualifikation!U535)))</f>
        <v/>
      </c>
      <c r="P525" s="56" t="str">
        <f>IF(OR(A525="",ISBLANK(Qualifikation!V535)),"",Qualifikation!V535)</f>
        <v/>
      </c>
    </row>
    <row r="526" spans="1:16" x14ac:dyDescent="0.2">
      <c r="A526" s="26" t="str">
        <f>IF(Qualifikation!$A536&lt;&gt;"",IF(Qualifikation!C536&lt;&gt;"",IF(Qualifikation!C536="LOC.ID",CONCATENATE("LOC.",Qualifikation!AG$12),Qualifikation!C536),""),"")</f>
        <v/>
      </c>
      <c r="B526" s="57" t="str">
        <f>IF(A526&lt;&gt;"",Qualifikation!J536,"")</f>
        <v/>
      </c>
      <c r="C526" s="26" t="str">
        <f>IF(A526&lt;&gt;"",IF(Qualifikation!E536=TRUE,INDEX(codesex,MATCH(Qualifikation!D536,libsex,0)),Qualifikation!D536),"")</f>
        <v/>
      </c>
      <c r="D526" s="112" t="str">
        <f>IF(OR(A526="",ISBLANK(Qualifikation!F536)),"",Qualifikation!F536)</f>
        <v/>
      </c>
      <c r="E526" s="26" t="str">
        <f>IF(A526&lt;&gt;"",IF(Qualifikation!I536=TRUE,IF(INDEX(codegem,MATCH(Qualifikation!H536,libgem,0))&lt;8000,INDEX(codegem,MATCH(Qualifikation!H536,libgem,0)),""),Qualifikation!H536),"")</f>
        <v/>
      </c>
      <c r="F526" s="26" t="str">
        <f>IF(A526&lt;&gt;"",IF(Qualifikation!I536=TRUE,INDEX(codegemhist,MATCH(Qualifikation!H536,libgem,0)),""),"")</f>
        <v/>
      </c>
      <c r="G526" s="26" t="str">
        <f>IF(A526&lt;&gt;"",IF(Qualifikation!I536=TRUE,IF(INDEX(codegem,MATCH(Qualifikation!H536,libgem,0))&gt;=8000,INDEX(codegem,MATCH(Qualifikation!H536,libgem,0)),""),Qualifikation!H536),"")</f>
        <v/>
      </c>
      <c r="H526" s="26" t="str">
        <f>IF(A526&lt;&gt;"",IF(Qualifikation!Y536=TRUE,INDEX(libcatidinst,MATCH(Qualifikation!P536,libinst,0)),""),"")</f>
        <v/>
      </c>
      <c r="I526" s="26" t="str">
        <f>IF(OR(A526="",ISBLANK(Qualifikation!P536)),"",IF(Qualifikation!Y536=TRUE,INDEX(codeinst,MATCH(Qualifikation!P536,libinst,0)),Qualifikation!P536))</f>
        <v/>
      </c>
      <c r="J526" s="26" t="str">
        <f>IF(OR(A526="",ISBLANK(Qualifikation!Q536)),"",IF(Qualifikation!Z536=TRUE,INDEX(codetform,MATCH(Qualifikation!Q536,libtform,0)),Qualifikation!Q536))</f>
        <v/>
      </c>
      <c r="K526" s="26" t="str">
        <f t="shared" si="8"/>
        <v/>
      </c>
      <c r="L526" s="112" t="str">
        <f>IF(OR(A526="",ISBLANK(Qualifikation!R536)),"",Qualifikation!R536)</f>
        <v/>
      </c>
      <c r="M526" s="56" t="str">
        <f>IF(OR(A526="",ISBLANK(Qualifikation!S536)),"",Qualifikation!S536)</f>
        <v/>
      </c>
      <c r="N526" s="56" t="str">
        <f>IF(OR(A526="",ISBLANK(Qualifikation!T536)),"",IF(Qualifikation!AC536=TRUE,INDEX(coderesult,MATCH(Qualifikation!T536,libresult,0)),Qualifikation!T536))</f>
        <v/>
      </c>
      <c r="O526" s="56" t="str">
        <f>IF(OR(A526="",ISBLANK(Qualifikation!U536),Qualifikation!U536="-"),"",IF(ISNA(MATCH(Qualifikation!U536,libtwolang,0)),Qualifikation!U536,IF(Qualifikation!AC536=TRUE,INDEX(codetwolang,MATCH(Qualifikation!U536,libtwolang,0)),Qualifikation!U536)))</f>
        <v/>
      </c>
      <c r="P526" s="56" t="str">
        <f>IF(OR(A526="",ISBLANK(Qualifikation!V536)),"",Qualifikation!V536)</f>
        <v/>
      </c>
    </row>
    <row r="527" spans="1:16" x14ac:dyDescent="0.2">
      <c r="A527" s="26" t="str">
        <f>IF(Qualifikation!$A537&lt;&gt;"",IF(Qualifikation!C537&lt;&gt;"",IF(Qualifikation!C537="LOC.ID",CONCATENATE("LOC.",Qualifikation!AG$12),Qualifikation!C537),""),"")</f>
        <v/>
      </c>
      <c r="B527" s="57" t="str">
        <f>IF(A527&lt;&gt;"",Qualifikation!J537,"")</f>
        <v/>
      </c>
      <c r="C527" s="26" t="str">
        <f>IF(A527&lt;&gt;"",IF(Qualifikation!E537=TRUE,INDEX(codesex,MATCH(Qualifikation!D537,libsex,0)),Qualifikation!D537),"")</f>
        <v/>
      </c>
      <c r="D527" s="112" t="str">
        <f>IF(OR(A527="",ISBLANK(Qualifikation!F537)),"",Qualifikation!F537)</f>
        <v/>
      </c>
      <c r="E527" s="26" t="str">
        <f>IF(A527&lt;&gt;"",IF(Qualifikation!I537=TRUE,IF(INDEX(codegem,MATCH(Qualifikation!H537,libgem,0))&lt;8000,INDEX(codegem,MATCH(Qualifikation!H537,libgem,0)),""),Qualifikation!H537),"")</f>
        <v/>
      </c>
      <c r="F527" s="26" t="str">
        <f>IF(A527&lt;&gt;"",IF(Qualifikation!I537=TRUE,INDEX(codegemhist,MATCH(Qualifikation!H537,libgem,0)),""),"")</f>
        <v/>
      </c>
      <c r="G527" s="26" t="str">
        <f>IF(A527&lt;&gt;"",IF(Qualifikation!I537=TRUE,IF(INDEX(codegem,MATCH(Qualifikation!H537,libgem,0))&gt;=8000,INDEX(codegem,MATCH(Qualifikation!H537,libgem,0)),""),Qualifikation!H537),"")</f>
        <v/>
      </c>
      <c r="H527" s="26" t="str">
        <f>IF(A527&lt;&gt;"",IF(Qualifikation!Y537=TRUE,INDEX(libcatidinst,MATCH(Qualifikation!P537,libinst,0)),""),"")</f>
        <v/>
      </c>
      <c r="I527" s="26" t="str">
        <f>IF(OR(A527="",ISBLANK(Qualifikation!P537)),"",IF(Qualifikation!Y537=TRUE,INDEX(codeinst,MATCH(Qualifikation!P537,libinst,0)),Qualifikation!P537))</f>
        <v/>
      </c>
      <c r="J527" s="26" t="str">
        <f>IF(OR(A527="",ISBLANK(Qualifikation!Q537)),"",IF(Qualifikation!Z537=TRUE,INDEX(codetform,MATCH(Qualifikation!Q537,libtform,0)),Qualifikation!Q537))</f>
        <v/>
      </c>
      <c r="K527" s="26" t="str">
        <f t="shared" si="8"/>
        <v/>
      </c>
      <c r="L527" s="112" t="str">
        <f>IF(OR(A527="",ISBLANK(Qualifikation!R537)),"",Qualifikation!R537)</f>
        <v/>
      </c>
      <c r="M527" s="56" t="str">
        <f>IF(OR(A527="",ISBLANK(Qualifikation!S537)),"",Qualifikation!S537)</f>
        <v/>
      </c>
      <c r="N527" s="56" t="str">
        <f>IF(OR(A527="",ISBLANK(Qualifikation!T537)),"",IF(Qualifikation!AC537=TRUE,INDEX(coderesult,MATCH(Qualifikation!T537,libresult,0)),Qualifikation!T537))</f>
        <v/>
      </c>
      <c r="O527" s="56" t="str">
        <f>IF(OR(A527="",ISBLANK(Qualifikation!U537),Qualifikation!U537="-"),"",IF(ISNA(MATCH(Qualifikation!U537,libtwolang,0)),Qualifikation!U537,IF(Qualifikation!AC537=TRUE,INDEX(codetwolang,MATCH(Qualifikation!U537,libtwolang,0)),Qualifikation!U537)))</f>
        <v/>
      </c>
      <c r="P527" s="56" t="str">
        <f>IF(OR(A527="",ISBLANK(Qualifikation!V537)),"",Qualifikation!V537)</f>
        <v/>
      </c>
    </row>
    <row r="528" spans="1:16" x14ac:dyDescent="0.2">
      <c r="A528" s="26" t="str">
        <f>IF(Qualifikation!$A538&lt;&gt;"",IF(Qualifikation!C538&lt;&gt;"",IF(Qualifikation!C538="LOC.ID",CONCATENATE("LOC.",Qualifikation!AG$12),Qualifikation!C538),""),"")</f>
        <v/>
      </c>
      <c r="B528" s="57" t="str">
        <f>IF(A528&lt;&gt;"",Qualifikation!J538,"")</f>
        <v/>
      </c>
      <c r="C528" s="26" t="str">
        <f>IF(A528&lt;&gt;"",IF(Qualifikation!E538=TRUE,INDEX(codesex,MATCH(Qualifikation!D538,libsex,0)),Qualifikation!D538),"")</f>
        <v/>
      </c>
      <c r="D528" s="112" t="str">
        <f>IF(OR(A528="",ISBLANK(Qualifikation!F538)),"",Qualifikation!F538)</f>
        <v/>
      </c>
      <c r="E528" s="26" t="str">
        <f>IF(A528&lt;&gt;"",IF(Qualifikation!I538=TRUE,IF(INDEX(codegem,MATCH(Qualifikation!H538,libgem,0))&lt;8000,INDEX(codegem,MATCH(Qualifikation!H538,libgem,0)),""),Qualifikation!H538),"")</f>
        <v/>
      </c>
      <c r="F528" s="26" t="str">
        <f>IF(A528&lt;&gt;"",IF(Qualifikation!I538=TRUE,INDEX(codegemhist,MATCH(Qualifikation!H538,libgem,0)),""),"")</f>
        <v/>
      </c>
      <c r="G528" s="26" t="str">
        <f>IF(A528&lt;&gt;"",IF(Qualifikation!I538=TRUE,IF(INDEX(codegem,MATCH(Qualifikation!H538,libgem,0))&gt;=8000,INDEX(codegem,MATCH(Qualifikation!H538,libgem,0)),""),Qualifikation!H538),"")</f>
        <v/>
      </c>
      <c r="H528" s="26" t="str">
        <f>IF(A528&lt;&gt;"",IF(Qualifikation!Y538=TRUE,INDEX(libcatidinst,MATCH(Qualifikation!P538,libinst,0)),""),"")</f>
        <v/>
      </c>
      <c r="I528" s="26" t="str">
        <f>IF(OR(A528="",ISBLANK(Qualifikation!P538)),"",IF(Qualifikation!Y538=TRUE,INDEX(codeinst,MATCH(Qualifikation!P538,libinst,0)),Qualifikation!P538))</f>
        <v/>
      </c>
      <c r="J528" s="26" t="str">
        <f>IF(OR(A528="",ISBLANK(Qualifikation!Q538)),"",IF(Qualifikation!Z538=TRUE,INDEX(codetform,MATCH(Qualifikation!Q538,libtform,0)),Qualifikation!Q538))</f>
        <v/>
      </c>
      <c r="K528" s="26" t="str">
        <f t="shared" si="8"/>
        <v/>
      </c>
      <c r="L528" s="112" t="str">
        <f>IF(OR(A528="",ISBLANK(Qualifikation!R538)),"",Qualifikation!R538)</f>
        <v/>
      </c>
      <c r="M528" s="56" t="str">
        <f>IF(OR(A528="",ISBLANK(Qualifikation!S538)),"",Qualifikation!S538)</f>
        <v/>
      </c>
      <c r="N528" s="56" t="str">
        <f>IF(OR(A528="",ISBLANK(Qualifikation!T538)),"",IF(Qualifikation!AC538=TRUE,INDEX(coderesult,MATCH(Qualifikation!T538,libresult,0)),Qualifikation!T538))</f>
        <v/>
      </c>
      <c r="O528" s="56" t="str">
        <f>IF(OR(A528="",ISBLANK(Qualifikation!U538),Qualifikation!U538="-"),"",IF(ISNA(MATCH(Qualifikation!U538,libtwolang,0)),Qualifikation!U538,IF(Qualifikation!AC538=TRUE,INDEX(codetwolang,MATCH(Qualifikation!U538,libtwolang,0)),Qualifikation!U538)))</f>
        <v/>
      </c>
      <c r="P528" s="56" t="str">
        <f>IF(OR(A528="",ISBLANK(Qualifikation!V538)),"",Qualifikation!V538)</f>
        <v/>
      </c>
    </row>
    <row r="529" spans="1:16" x14ac:dyDescent="0.2">
      <c r="A529" s="26" t="str">
        <f>IF(Qualifikation!$A539&lt;&gt;"",IF(Qualifikation!C539&lt;&gt;"",IF(Qualifikation!C539="LOC.ID",CONCATENATE("LOC.",Qualifikation!AG$12),Qualifikation!C539),""),"")</f>
        <v/>
      </c>
      <c r="B529" s="57" t="str">
        <f>IF(A529&lt;&gt;"",Qualifikation!J539,"")</f>
        <v/>
      </c>
      <c r="C529" s="26" t="str">
        <f>IF(A529&lt;&gt;"",IF(Qualifikation!E539=TRUE,INDEX(codesex,MATCH(Qualifikation!D539,libsex,0)),Qualifikation!D539),"")</f>
        <v/>
      </c>
      <c r="D529" s="112" t="str">
        <f>IF(OR(A529="",ISBLANK(Qualifikation!F539)),"",Qualifikation!F539)</f>
        <v/>
      </c>
      <c r="E529" s="26" t="str">
        <f>IF(A529&lt;&gt;"",IF(Qualifikation!I539=TRUE,IF(INDEX(codegem,MATCH(Qualifikation!H539,libgem,0))&lt;8000,INDEX(codegem,MATCH(Qualifikation!H539,libgem,0)),""),Qualifikation!H539),"")</f>
        <v/>
      </c>
      <c r="F529" s="26" t="str">
        <f>IF(A529&lt;&gt;"",IF(Qualifikation!I539=TRUE,INDEX(codegemhist,MATCH(Qualifikation!H539,libgem,0)),""),"")</f>
        <v/>
      </c>
      <c r="G529" s="26" t="str">
        <f>IF(A529&lt;&gt;"",IF(Qualifikation!I539=TRUE,IF(INDEX(codegem,MATCH(Qualifikation!H539,libgem,0))&gt;=8000,INDEX(codegem,MATCH(Qualifikation!H539,libgem,0)),""),Qualifikation!H539),"")</f>
        <v/>
      </c>
      <c r="H529" s="26" t="str">
        <f>IF(A529&lt;&gt;"",IF(Qualifikation!Y539=TRUE,INDEX(libcatidinst,MATCH(Qualifikation!P539,libinst,0)),""),"")</f>
        <v/>
      </c>
      <c r="I529" s="26" t="str">
        <f>IF(OR(A529="",ISBLANK(Qualifikation!P539)),"",IF(Qualifikation!Y539=TRUE,INDEX(codeinst,MATCH(Qualifikation!P539,libinst,0)),Qualifikation!P539))</f>
        <v/>
      </c>
      <c r="J529" s="26" t="str">
        <f>IF(OR(A529="",ISBLANK(Qualifikation!Q539)),"",IF(Qualifikation!Z539=TRUE,INDEX(codetform,MATCH(Qualifikation!Q539,libtform,0)),Qualifikation!Q539))</f>
        <v/>
      </c>
      <c r="K529" s="26" t="str">
        <f t="shared" si="8"/>
        <v/>
      </c>
      <c r="L529" s="112" t="str">
        <f>IF(OR(A529="",ISBLANK(Qualifikation!R539)),"",Qualifikation!R539)</f>
        <v/>
      </c>
      <c r="M529" s="56" t="str">
        <f>IF(OR(A529="",ISBLANK(Qualifikation!S539)),"",Qualifikation!S539)</f>
        <v/>
      </c>
      <c r="N529" s="56" t="str">
        <f>IF(OR(A529="",ISBLANK(Qualifikation!T539)),"",IF(Qualifikation!AC539=TRUE,INDEX(coderesult,MATCH(Qualifikation!T539,libresult,0)),Qualifikation!T539))</f>
        <v/>
      </c>
      <c r="O529" s="56" t="str">
        <f>IF(OR(A529="",ISBLANK(Qualifikation!U539),Qualifikation!U539="-"),"",IF(ISNA(MATCH(Qualifikation!U539,libtwolang,0)),Qualifikation!U539,IF(Qualifikation!AC539=TRUE,INDEX(codetwolang,MATCH(Qualifikation!U539,libtwolang,0)),Qualifikation!U539)))</f>
        <v/>
      </c>
      <c r="P529" s="56" t="str">
        <f>IF(OR(A529="",ISBLANK(Qualifikation!V539)),"",Qualifikation!V539)</f>
        <v/>
      </c>
    </row>
    <row r="530" spans="1:16" x14ac:dyDescent="0.2">
      <c r="A530" s="26" t="str">
        <f>IF(Qualifikation!$A540&lt;&gt;"",IF(Qualifikation!C540&lt;&gt;"",IF(Qualifikation!C540="LOC.ID",CONCATENATE("LOC.",Qualifikation!AG$12),Qualifikation!C540),""),"")</f>
        <v/>
      </c>
      <c r="B530" s="57" t="str">
        <f>IF(A530&lt;&gt;"",Qualifikation!J540,"")</f>
        <v/>
      </c>
      <c r="C530" s="26" t="str">
        <f>IF(A530&lt;&gt;"",IF(Qualifikation!E540=TRUE,INDEX(codesex,MATCH(Qualifikation!D540,libsex,0)),Qualifikation!D540),"")</f>
        <v/>
      </c>
      <c r="D530" s="112" t="str">
        <f>IF(OR(A530="",ISBLANK(Qualifikation!F540)),"",Qualifikation!F540)</f>
        <v/>
      </c>
      <c r="E530" s="26" t="str">
        <f>IF(A530&lt;&gt;"",IF(Qualifikation!I540=TRUE,IF(INDEX(codegem,MATCH(Qualifikation!H540,libgem,0))&lt;8000,INDEX(codegem,MATCH(Qualifikation!H540,libgem,0)),""),Qualifikation!H540),"")</f>
        <v/>
      </c>
      <c r="F530" s="26" t="str">
        <f>IF(A530&lt;&gt;"",IF(Qualifikation!I540=TRUE,INDEX(codegemhist,MATCH(Qualifikation!H540,libgem,0)),""),"")</f>
        <v/>
      </c>
      <c r="G530" s="26" t="str">
        <f>IF(A530&lt;&gt;"",IF(Qualifikation!I540=TRUE,IF(INDEX(codegem,MATCH(Qualifikation!H540,libgem,0))&gt;=8000,INDEX(codegem,MATCH(Qualifikation!H540,libgem,0)),""),Qualifikation!H540),"")</f>
        <v/>
      </c>
      <c r="H530" s="26" t="str">
        <f>IF(A530&lt;&gt;"",IF(Qualifikation!Y540=TRUE,INDEX(libcatidinst,MATCH(Qualifikation!P540,libinst,0)),""),"")</f>
        <v/>
      </c>
      <c r="I530" s="26" t="str">
        <f>IF(OR(A530="",ISBLANK(Qualifikation!P540)),"",IF(Qualifikation!Y540=TRUE,INDEX(codeinst,MATCH(Qualifikation!P540,libinst,0)),Qualifikation!P540))</f>
        <v/>
      </c>
      <c r="J530" s="26" t="str">
        <f>IF(OR(A530="",ISBLANK(Qualifikation!Q540)),"",IF(Qualifikation!Z540=TRUE,INDEX(codetform,MATCH(Qualifikation!Q540,libtform,0)),Qualifikation!Q540))</f>
        <v/>
      </c>
      <c r="K530" s="26" t="str">
        <f t="shared" si="8"/>
        <v/>
      </c>
      <c r="L530" s="112" t="str">
        <f>IF(OR(A530="",ISBLANK(Qualifikation!R540)),"",Qualifikation!R540)</f>
        <v/>
      </c>
      <c r="M530" s="56" t="str">
        <f>IF(OR(A530="",ISBLANK(Qualifikation!S540)),"",Qualifikation!S540)</f>
        <v/>
      </c>
      <c r="N530" s="56" t="str">
        <f>IF(OR(A530="",ISBLANK(Qualifikation!T540)),"",IF(Qualifikation!AC540=TRUE,INDEX(coderesult,MATCH(Qualifikation!T540,libresult,0)),Qualifikation!T540))</f>
        <v/>
      </c>
      <c r="O530" s="56" t="str">
        <f>IF(OR(A530="",ISBLANK(Qualifikation!U540),Qualifikation!U540="-"),"",IF(ISNA(MATCH(Qualifikation!U540,libtwolang,0)),Qualifikation!U540,IF(Qualifikation!AC540=TRUE,INDEX(codetwolang,MATCH(Qualifikation!U540,libtwolang,0)),Qualifikation!U540)))</f>
        <v/>
      </c>
      <c r="P530" s="56" t="str">
        <f>IF(OR(A530="",ISBLANK(Qualifikation!V540)),"",Qualifikation!V540)</f>
        <v/>
      </c>
    </row>
    <row r="531" spans="1:16" x14ac:dyDescent="0.2">
      <c r="A531" s="26" t="str">
        <f>IF(Qualifikation!$A541&lt;&gt;"",IF(Qualifikation!C541&lt;&gt;"",IF(Qualifikation!C541="LOC.ID",CONCATENATE("LOC.",Qualifikation!AG$12),Qualifikation!C541),""),"")</f>
        <v/>
      </c>
      <c r="B531" s="57" t="str">
        <f>IF(A531&lt;&gt;"",Qualifikation!J541,"")</f>
        <v/>
      </c>
      <c r="C531" s="26" t="str">
        <f>IF(A531&lt;&gt;"",IF(Qualifikation!E541=TRUE,INDEX(codesex,MATCH(Qualifikation!D541,libsex,0)),Qualifikation!D541),"")</f>
        <v/>
      </c>
      <c r="D531" s="112" t="str">
        <f>IF(OR(A531="",ISBLANK(Qualifikation!F541)),"",Qualifikation!F541)</f>
        <v/>
      </c>
      <c r="E531" s="26" t="str">
        <f>IF(A531&lt;&gt;"",IF(Qualifikation!I541=TRUE,IF(INDEX(codegem,MATCH(Qualifikation!H541,libgem,0))&lt;8000,INDEX(codegem,MATCH(Qualifikation!H541,libgem,0)),""),Qualifikation!H541),"")</f>
        <v/>
      </c>
      <c r="F531" s="26" t="str">
        <f>IF(A531&lt;&gt;"",IF(Qualifikation!I541=TRUE,INDEX(codegemhist,MATCH(Qualifikation!H541,libgem,0)),""),"")</f>
        <v/>
      </c>
      <c r="G531" s="26" t="str">
        <f>IF(A531&lt;&gt;"",IF(Qualifikation!I541=TRUE,IF(INDEX(codegem,MATCH(Qualifikation!H541,libgem,0))&gt;=8000,INDEX(codegem,MATCH(Qualifikation!H541,libgem,0)),""),Qualifikation!H541),"")</f>
        <v/>
      </c>
      <c r="H531" s="26" t="str">
        <f>IF(A531&lt;&gt;"",IF(Qualifikation!Y541=TRUE,INDEX(libcatidinst,MATCH(Qualifikation!P541,libinst,0)),""),"")</f>
        <v/>
      </c>
      <c r="I531" s="26" t="str">
        <f>IF(OR(A531="",ISBLANK(Qualifikation!P541)),"",IF(Qualifikation!Y541=TRUE,INDEX(codeinst,MATCH(Qualifikation!P541,libinst,0)),Qualifikation!P541))</f>
        <v/>
      </c>
      <c r="J531" s="26" t="str">
        <f>IF(OR(A531="",ISBLANK(Qualifikation!Q541)),"",IF(Qualifikation!Z541=TRUE,INDEX(codetform,MATCH(Qualifikation!Q541,libtform,0)),Qualifikation!Q541))</f>
        <v/>
      </c>
      <c r="K531" s="26" t="str">
        <f t="shared" si="8"/>
        <v/>
      </c>
      <c r="L531" s="112" t="str">
        <f>IF(OR(A531="",ISBLANK(Qualifikation!R541)),"",Qualifikation!R541)</f>
        <v/>
      </c>
      <c r="M531" s="56" t="str">
        <f>IF(OR(A531="",ISBLANK(Qualifikation!S541)),"",Qualifikation!S541)</f>
        <v/>
      </c>
      <c r="N531" s="56" t="str">
        <f>IF(OR(A531="",ISBLANK(Qualifikation!T541)),"",IF(Qualifikation!AC541=TRUE,INDEX(coderesult,MATCH(Qualifikation!T541,libresult,0)),Qualifikation!T541))</f>
        <v/>
      </c>
      <c r="O531" s="56" t="str">
        <f>IF(OR(A531="",ISBLANK(Qualifikation!U541),Qualifikation!U541="-"),"",IF(ISNA(MATCH(Qualifikation!U541,libtwolang,0)),Qualifikation!U541,IF(Qualifikation!AC541=TRUE,INDEX(codetwolang,MATCH(Qualifikation!U541,libtwolang,0)),Qualifikation!U541)))</f>
        <v/>
      </c>
      <c r="P531" s="56" t="str">
        <f>IF(OR(A531="",ISBLANK(Qualifikation!V541)),"",Qualifikation!V541)</f>
        <v/>
      </c>
    </row>
    <row r="532" spans="1:16" x14ac:dyDescent="0.2">
      <c r="A532" s="26" t="str">
        <f>IF(Qualifikation!$A542&lt;&gt;"",IF(Qualifikation!C542&lt;&gt;"",IF(Qualifikation!C542="LOC.ID",CONCATENATE("LOC.",Qualifikation!AG$12),Qualifikation!C542),""),"")</f>
        <v/>
      </c>
      <c r="B532" s="57" t="str">
        <f>IF(A532&lt;&gt;"",Qualifikation!J542,"")</f>
        <v/>
      </c>
      <c r="C532" s="26" t="str">
        <f>IF(A532&lt;&gt;"",IF(Qualifikation!E542=TRUE,INDEX(codesex,MATCH(Qualifikation!D542,libsex,0)),Qualifikation!D542),"")</f>
        <v/>
      </c>
      <c r="D532" s="112" t="str">
        <f>IF(OR(A532="",ISBLANK(Qualifikation!F542)),"",Qualifikation!F542)</f>
        <v/>
      </c>
      <c r="E532" s="26" t="str">
        <f>IF(A532&lt;&gt;"",IF(Qualifikation!I542=TRUE,IF(INDEX(codegem,MATCH(Qualifikation!H542,libgem,0))&lt;8000,INDEX(codegem,MATCH(Qualifikation!H542,libgem,0)),""),Qualifikation!H542),"")</f>
        <v/>
      </c>
      <c r="F532" s="26" t="str">
        <f>IF(A532&lt;&gt;"",IF(Qualifikation!I542=TRUE,INDEX(codegemhist,MATCH(Qualifikation!H542,libgem,0)),""),"")</f>
        <v/>
      </c>
      <c r="G532" s="26" t="str">
        <f>IF(A532&lt;&gt;"",IF(Qualifikation!I542=TRUE,IF(INDEX(codegem,MATCH(Qualifikation!H542,libgem,0))&gt;=8000,INDEX(codegem,MATCH(Qualifikation!H542,libgem,0)),""),Qualifikation!H542),"")</f>
        <v/>
      </c>
      <c r="H532" s="26" t="str">
        <f>IF(A532&lt;&gt;"",IF(Qualifikation!Y542=TRUE,INDEX(libcatidinst,MATCH(Qualifikation!P542,libinst,0)),""),"")</f>
        <v/>
      </c>
      <c r="I532" s="26" t="str">
        <f>IF(OR(A532="",ISBLANK(Qualifikation!P542)),"",IF(Qualifikation!Y542=TRUE,INDEX(codeinst,MATCH(Qualifikation!P542,libinst,0)),Qualifikation!P542))</f>
        <v/>
      </c>
      <c r="J532" s="26" t="str">
        <f>IF(OR(A532="",ISBLANK(Qualifikation!Q542)),"",IF(Qualifikation!Z542=TRUE,INDEX(codetform,MATCH(Qualifikation!Q542,libtform,0)),Qualifikation!Q542))</f>
        <v/>
      </c>
      <c r="K532" s="26" t="str">
        <f t="shared" si="8"/>
        <v/>
      </c>
      <c r="L532" s="112" t="str">
        <f>IF(OR(A532="",ISBLANK(Qualifikation!R542)),"",Qualifikation!R542)</f>
        <v/>
      </c>
      <c r="M532" s="56" t="str">
        <f>IF(OR(A532="",ISBLANK(Qualifikation!S542)),"",Qualifikation!S542)</f>
        <v/>
      </c>
      <c r="N532" s="56" t="str">
        <f>IF(OR(A532="",ISBLANK(Qualifikation!T542)),"",IF(Qualifikation!AC542=TRUE,INDEX(coderesult,MATCH(Qualifikation!T542,libresult,0)),Qualifikation!T542))</f>
        <v/>
      </c>
      <c r="O532" s="56" t="str">
        <f>IF(OR(A532="",ISBLANK(Qualifikation!U542),Qualifikation!U542="-"),"",IF(ISNA(MATCH(Qualifikation!U542,libtwolang,0)),Qualifikation!U542,IF(Qualifikation!AC542=TRUE,INDEX(codetwolang,MATCH(Qualifikation!U542,libtwolang,0)),Qualifikation!U542)))</f>
        <v/>
      </c>
      <c r="P532" s="56" t="str">
        <f>IF(OR(A532="",ISBLANK(Qualifikation!V542)),"",Qualifikation!V542)</f>
        <v/>
      </c>
    </row>
    <row r="533" spans="1:16" x14ac:dyDescent="0.2">
      <c r="A533" s="26" t="str">
        <f>IF(Qualifikation!$A543&lt;&gt;"",IF(Qualifikation!C543&lt;&gt;"",IF(Qualifikation!C543="LOC.ID",CONCATENATE("LOC.",Qualifikation!AG$12),Qualifikation!C543),""),"")</f>
        <v/>
      </c>
      <c r="B533" s="57" t="str">
        <f>IF(A533&lt;&gt;"",Qualifikation!J543,"")</f>
        <v/>
      </c>
      <c r="C533" s="26" t="str">
        <f>IF(A533&lt;&gt;"",IF(Qualifikation!E543=TRUE,INDEX(codesex,MATCH(Qualifikation!D543,libsex,0)),Qualifikation!D543),"")</f>
        <v/>
      </c>
      <c r="D533" s="112" t="str">
        <f>IF(OR(A533="",ISBLANK(Qualifikation!F543)),"",Qualifikation!F543)</f>
        <v/>
      </c>
      <c r="E533" s="26" t="str">
        <f>IF(A533&lt;&gt;"",IF(Qualifikation!I543=TRUE,IF(INDEX(codegem,MATCH(Qualifikation!H543,libgem,0))&lt;8000,INDEX(codegem,MATCH(Qualifikation!H543,libgem,0)),""),Qualifikation!H543),"")</f>
        <v/>
      </c>
      <c r="F533" s="26" t="str">
        <f>IF(A533&lt;&gt;"",IF(Qualifikation!I543=TRUE,INDEX(codegemhist,MATCH(Qualifikation!H543,libgem,0)),""),"")</f>
        <v/>
      </c>
      <c r="G533" s="26" t="str">
        <f>IF(A533&lt;&gt;"",IF(Qualifikation!I543=TRUE,IF(INDEX(codegem,MATCH(Qualifikation!H543,libgem,0))&gt;=8000,INDEX(codegem,MATCH(Qualifikation!H543,libgem,0)),""),Qualifikation!H543),"")</f>
        <v/>
      </c>
      <c r="H533" s="26" t="str">
        <f>IF(A533&lt;&gt;"",IF(Qualifikation!Y543=TRUE,INDEX(libcatidinst,MATCH(Qualifikation!P543,libinst,0)),""),"")</f>
        <v/>
      </c>
      <c r="I533" s="26" t="str">
        <f>IF(OR(A533="",ISBLANK(Qualifikation!P543)),"",IF(Qualifikation!Y543=TRUE,INDEX(codeinst,MATCH(Qualifikation!P543,libinst,0)),Qualifikation!P543))</f>
        <v/>
      </c>
      <c r="J533" s="26" t="str">
        <f>IF(OR(A533="",ISBLANK(Qualifikation!Q543)),"",IF(Qualifikation!Z543=TRUE,INDEX(codetform,MATCH(Qualifikation!Q543,libtform,0)),Qualifikation!Q543))</f>
        <v/>
      </c>
      <c r="K533" s="26" t="str">
        <f t="shared" si="8"/>
        <v/>
      </c>
      <c r="L533" s="112" t="str">
        <f>IF(OR(A533="",ISBLANK(Qualifikation!R543)),"",Qualifikation!R543)</f>
        <v/>
      </c>
      <c r="M533" s="56" t="str">
        <f>IF(OR(A533="",ISBLANK(Qualifikation!S543)),"",Qualifikation!S543)</f>
        <v/>
      </c>
      <c r="N533" s="56" t="str">
        <f>IF(OR(A533="",ISBLANK(Qualifikation!T543)),"",IF(Qualifikation!AC543=TRUE,INDEX(coderesult,MATCH(Qualifikation!T543,libresult,0)),Qualifikation!T543))</f>
        <v/>
      </c>
      <c r="O533" s="56" t="str">
        <f>IF(OR(A533="",ISBLANK(Qualifikation!U543),Qualifikation!U543="-"),"",IF(ISNA(MATCH(Qualifikation!U543,libtwolang,0)),Qualifikation!U543,IF(Qualifikation!AC543=TRUE,INDEX(codetwolang,MATCH(Qualifikation!U543,libtwolang,0)),Qualifikation!U543)))</f>
        <v/>
      </c>
      <c r="P533" s="56" t="str">
        <f>IF(OR(A533="",ISBLANK(Qualifikation!V543)),"",Qualifikation!V543)</f>
        <v/>
      </c>
    </row>
    <row r="534" spans="1:16" x14ac:dyDescent="0.2">
      <c r="A534" s="26" t="str">
        <f>IF(Qualifikation!$A544&lt;&gt;"",IF(Qualifikation!C544&lt;&gt;"",IF(Qualifikation!C544="LOC.ID",CONCATENATE("LOC.",Qualifikation!AG$12),Qualifikation!C544),""),"")</f>
        <v/>
      </c>
      <c r="B534" s="57" t="str">
        <f>IF(A534&lt;&gt;"",Qualifikation!J544,"")</f>
        <v/>
      </c>
      <c r="C534" s="26" t="str">
        <f>IF(A534&lt;&gt;"",IF(Qualifikation!E544=TRUE,INDEX(codesex,MATCH(Qualifikation!D544,libsex,0)),Qualifikation!D544),"")</f>
        <v/>
      </c>
      <c r="D534" s="112" t="str">
        <f>IF(OR(A534="",ISBLANK(Qualifikation!F544)),"",Qualifikation!F544)</f>
        <v/>
      </c>
      <c r="E534" s="26" t="str">
        <f>IF(A534&lt;&gt;"",IF(Qualifikation!I544=TRUE,IF(INDEX(codegem,MATCH(Qualifikation!H544,libgem,0))&lt;8000,INDEX(codegem,MATCH(Qualifikation!H544,libgem,0)),""),Qualifikation!H544),"")</f>
        <v/>
      </c>
      <c r="F534" s="26" t="str">
        <f>IF(A534&lt;&gt;"",IF(Qualifikation!I544=TRUE,INDEX(codegemhist,MATCH(Qualifikation!H544,libgem,0)),""),"")</f>
        <v/>
      </c>
      <c r="G534" s="26" t="str">
        <f>IF(A534&lt;&gt;"",IF(Qualifikation!I544=TRUE,IF(INDEX(codegem,MATCH(Qualifikation!H544,libgem,0))&gt;=8000,INDEX(codegem,MATCH(Qualifikation!H544,libgem,0)),""),Qualifikation!H544),"")</f>
        <v/>
      </c>
      <c r="H534" s="26" t="str">
        <f>IF(A534&lt;&gt;"",IF(Qualifikation!Y544=TRUE,INDEX(libcatidinst,MATCH(Qualifikation!P544,libinst,0)),""),"")</f>
        <v/>
      </c>
      <c r="I534" s="26" t="str">
        <f>IF(OR(A534="",ISBLANK(Qualifikation!P544)),"",IF(Qualifikation!Y544=TRUE,INDEX(codeinst,MATCH(Qualifikation!P544,libinst,0)),Qualifikation!P544))</f>
        <v/>
      </c>
      <c r="J534" s="26" t="str">
        <f>IF(OR(A534="",ISBLANK(Qualifikation!Q544)),"",IF(Qualifikation!Z544=TRUE,INDEX(codetform,MATCH(Qualifikation!Q544,libtform,0)),Qualifikation!Q544))</f>
        <v/>
      </c>
      <c r="K534" s="26" t="str">
        <f t="shared" si="8"/>
        <v/>
      </c>
      <c r="L534" s="112" t="str">
        <f>IF(OR(A534="",ISBLANK(Qualifikation!R544)),"",Qualifikation!R544)</f>
        <v/>
      </c>
      <c r="M534" s="56" t="str">
        <f>IF(OR(A534="",ISBLANK(Qualifikation!S544)),"",Qualifikation!S544)</f>
        <v/>
      </c>
      <c r="N534" s="56" t="str">
        <f>IF(OR(A534="",ISBLANK(Qualifikation!T544)),"",IF(Qualifikation!AC544=TRUE,INDEX(coderesult,MATCH(Qualifikation!T544,libresult,0)),Qualifikation!T544))</f>
        <v/>
      </c>
      <c r="O534" s="56" t="str">
        <f>IF(OR(A534="",ISBLANK(Qualifikation!U544),Qualifikation!U544="-"),"",IF(ISNA(MATCH(Qualifikation!U544,libtwolang,0)),Qualifikation!U544,IF(Qualifikation!AC544=TRUE,INDEX(codetwolang,MATCH(Qualifikation!U544,libtwolang,0)),Qualifikation!U544)))</f>
        <v/>
      </c>
      <c r="P534" s="56" t="str">
        <f>IF(OR(A534="",ISBLANK(Qualifikation!V544)),"",Qualifikation!V544)</f>
        <v/>
      </c>
    </row>
    <row r="535" spans="1:16" x14ac:dyDescent="0.2">
      <c r="A535" s="26" t="str">
        <f>IF(Qualifikation!$A545&lt;&gt;"",IF(Qualifikation!C545&lt;&gt;"",IF(Qualifikation!C545="LOC.ID",CONCATENATE("LOC.",Qualifikation!AG$12),Qualifikation!C545),""),"")</f>
        <v/>
      </c>
      <c r="B535" s="57" t="str">
        <f>IF(A535&lt;&gt;"",Qualifikation!J545,"")</f>
        <v/>
      </c>
      <c r="C535" s="26" t="str">
        <f>IF(A535&lt;&gt;"",IF(Qualifikation!E545=TRUE,INDEX(codesex,MATCH(Qualifikation!D545,libsex,0)),Qualifikation!D545),"")</f>
        <v/>
      </c>
      <c r="D535" s="112" t="str">
        <f>IF(OR(A535="",ISBLANK(Qualifikation!F545)),"",Qualifikation!F545)</f>
        <v/>
      </c>
      <c r="E535" s="26" t="str">
        <f>IF(A535&lt;&gt;"",IF(Qualifikation!I545=TRUE,IF(INDEX(codegem,MATCH(Qualifikation!H545,libgem,0))&lt;8000,INDEX(codegem,MATCH(Qualifikation!H545,libgem,0)),""),Qualifikation!H545),"")</f>
        <v/>
      </c>
      <c r="F535" s="26" t="str">
        <f>IF(A535&lt;&gt;"",IF(Qualifikation!I545=TRUE,INDEX(codegemhist,MATCH(Qualifikation!H545,libgem,0)),""),"")</f>
        <v/>
      </c>
      <c r="G535" s="26" t="str">
        <f>IF(A535&lt;&gt;"",IF(Qualifikation!I545=TRUE,IF(INDEX(codegem,MATCH(Qualifikation!H545,libgem,0))&gt;=8000,INDEX(codegem,MATCH(Qualifikation!H545,libgem,0)),""),Qualifikation!H545),"")</f>
        <v/>
      </c>
      <c r="H535" s="26" t="str">
        <f>IF(A535&lt;&gt;"",IF(Qualifikation!Y545=TRUE,INDEX(libcatidinst,MATCH(Qualifikation!P545,libinst,0)),""),"")</f>
        <v/>
      </c>
      <c r="I535" s="26" t="str">
        <f>IF(OR(A535="",ISBLANK(Qualifikation!P545)),"",IF(Qualifikation!Y545=TRUE,INDEX(codeinst,MATCH(Qualifikation!P545,libinst,0)),Qualifikation!P545))</f>
        <v/>
      </c>
      <c r="J535" s="26" t="str">
        <f>IF(OR(A535="",ISBLANK(Qualifikation!Q545)),"",IF(Qualifikation!Z545=TRUE,INDEX(codetform,MATCH(Qualifikation!Q545,libtform,0)),Qualifikation!Q545))</f>
        <v/>
      </c>
      <c r="K535" s="26" t="str">
        <f t="shared" si="8"/>
        <v/>
      </c>
      <c r="L535" s="112" t="str">
        <f>IF(OR(A535="",ISBLANK(Qualifikation!R545)),"",Qualifikation!R545)</f>
        <v/>
      </c>
      <c r="M535" s="56" t="str">
        <f>IF(OR(A535="",ISBLANK(Qualifikation!S545)),"",Qualifikation!S545)</f>
        <v/>
      </c>
      <c r="N535" s="56" t="str">
        <f>IF(OR(A535="",ISBLANK(Qualifikation!T545)),"",IF(Qualifikation!AC545=TRUE,INDEX(coderesult,MATCH(Qualifikation!T545,libresult,0)),Qualifikation!T545))</f>
        <v/>
      </c>
      <c r="O535" s="56" t="str">
        <f>IF(OR(A535="",ISBLANK(Qualifikation!U545),Qualifikation!U545="-"),"",IF(ISNA(MATCH(Qualifikation!U545,libtwolang,0)),Qualifikation!U545,IF(Qualifikation!AC545=TRUE,INDEX(codetwolang,MATCH(Qualifikation!U545,libtwolang,0)),Qualifikation!U545)))</f>
        <v/>
      </c>
      <c r="P535" s="56" t="str">
        <f>IF(OR(A535="",ISBLANK(Qualifikation!V545)),"",Qualifikation!V545)</f>
        <v/>
      </c>
    </row>
    <row r="536" spans="1:16" x14ac:dyDescent="0.2">
      <c r="A536" s="26" t="str">
        <f>IF(Qualifikation!$A546&lt;&gt;"",IF(Qualifikation!C546&lt;&gt;"",IF(Qualifikation!C546="LOC.ID",CONCATENATE("LOC.",Qualifikation!AG$12),Qualifikation!C546),""),"")</f>
        <v/>
      </c>
      <c r="B536" s="57" t="str">
        <f>IF(A536&lt;&gt;"",Qualifikation!J546,"")</f>
        <v/>
      </c>
      <c r="C536" s="26" t="str">
        <f>IF(A536&lt;&gt;"",IF(Qualifikation!E546=TRUE,INDEX(codesex,MATCH(Qualifikation!D546,libsex,0)),Qualifikation!D546),"")</f>
        <v/>
      </c>
      <c r="D536" s="112" t="str">
        <f>IF(OR(A536="",ISBLANK(Qualifikation!F546)),"",Qualifikation!F546)</f>
        <v/>
      </c>
      <c r="E536" s="26" t="str">
        <f>IF(A536&lt;&gt;"",IF(Qualifikation!I546=TRUE,IF(INDEX(codegem,MATCH(Qualifikation!H546,libgem,0))&lt;8000,INDEX(codegem,MATCH(Qualifikation!H546,libgem,0)),""),Qualifikation!H546),"")</f>
        <v/>
      </c>
      <c r="F536" s="26" t="str">
        <f>IF(A536&lt;&gt;"",IF(Qualifikation!I546=TRUE,INDEX(codegemhist,MATCH(Qualifikation!H546,libgem,0)),""),"")</f>
        <v/>
      </c>
      <c r="G536" s="26" t="str">
        <f>IF(A536&lt;&gt;"",IF(Qualifikation!I546=TRUE,IF(INDEX(codegem,MATCH(Qualifikation!H546,libgem,0))&gt;=8000,INDEX(codegem,MATCH(Qualifikation!H546,libgem,0)),""),Qualifikation!H546),"")</f>
        <v/>
      </c>
      <c r="H536" s="26" t="str">
        <f>IF(A536&lt;&gt;"",IF(Qualifikation!Y546=TRUE,INDEX(libcatidinst,MATCH(Qualifikation!P546,libinst,0)),""),"")</f>
        <v/>
      </c>
      <c r="I536" s="26" t="str">
        <f>IF(OR(A536="",ISBLANK(Qualifikation!P546)),"",IF(Qualifikation!Y546=TRUE,INDEX(codeinst,MATCH(Qualifikation!P546,libinst,0)),Qualifikation!P546))</f>
        <v/>
      </c>
      <c r="J536" s="26" t="str">
        <f>IF(OR(A536="",ISBLANK(Qualifikation!Q546)),"",IF(Qualifikation!Z546=TRUE,INDEX(codetform,MATCH(Qualifikation!Q546,libtform,0)),Qualifikation!Q546))</f>
        <v/>
      </c>
      <c r="K536" s="26" t="str">
        <f t="shared" si="8"/>
        <v/>
      </c>
      <c r="L536" s="112" t="str">
        <f>IF(OR(A536="",ISBLANK(Qualifikation!R546)),"",Qualifikation!R546)</f>
        <v/>
      </c>
      <c r="M536" s="56" t="str">
        <f>IF(OR(A536="",ISBLANK(Qualifikation!S546)),"",Qualifikation!S546)</f>
        <v/>
      </c>
      <c r="N536" s="56" t="str">
        <f>IF(OR(A536="",ISBLANK(Qualifikation!T546)),"",IF(Qualifikation!AC546=TRUE,INDEX(coderesult,MATCH(Qualifikation!T546,libresult,0)),Qualifikation!T546))</f>
        <v/>
      </c>
      <c r="O536" s="56" t="str">
        <f>IF(OR(A536="",ISBLANK(Qualifikation!U546),Qualifikation!U546="-"),"",IF(ISNA(MATCH(Qualifikation!U546,libtwolang,0)),Qualifikation!U546,IF(Qualifikation!AC546=TRUE,INDEX(codetwolang,MATCH(Qualifikation!U546,libtwolang,0)),Qualifikation!U546)))</f>
        <v/>
      </c>
      <c r="P536" s="56" t="str">
        <f>IF(OR(A536="",ISBLANK(Qualifikation!V546)),"",Qualifikation!V546)</f>
        <v/>
      </c>
    </row>
    <row r="537" spans="1:16" x14ac:dyDescent="0.2">
      <c r="A537" s="26" t="str">
        <f>IF(Qualifikation!$A547&lt;&gt;"",IF(Qualifikation!C547&lt;&gt;"",IF(Qualifikation!C547="LOC.ID",CONCATENATE("LOC.",Qualifikation!AG$12),Qualifikation!C547),""),"")</f>
        <v/>
      </c>
      <c r="B537" s="57" t="str">
        <f>IF(A537&lt;&gt;"",Qualifikation!J547,"")</f>
        <v/>
      </c>
      <c r="C537" s="26" t="str">
        <f>IF(A537&lt;&gt;"",IF(Qualifikation!E547=TRUE,INDEX(codesex,MATCH(Qualifikation!D547,libsex,0)),Qualifikation!D547),"")</f>
        <v/>
      </c>
      <c r="D537" s="112" t="str">
        <f>IF(OR(A537="",ISBLANK(Qualifikation!F547)),"",Qualifikation!F547)</f>
        <v/>
      </c>
      <c r="E537" s="26" t="str">
        <f>IF(A537&lt;&gt;"",IF(Qualifikation!I547=TRUE,IF(INDEX(codegem,MATCH(Qualifikation!H547,libgem,0))&lt;8000,INDEX(codegem,MATCH(Qualifikation!H547,libgem,0)),""),Qualifikation!H547),"")</f>
        <v/>
      </c>
      <c r="F537" s="26" t="str">
        <f>IF(A537&lt;&gt;"",IF(Qualifikation!I547=TRUE,INDEX(codegemhist,MATCH(Qualifikation!H547,libgem,0)),""),"")</f>
        <v/>
      </c>
      <c r="G537" s="26" t="str">
        <f>IF(A537&lt;&gt;"",IF(Qualifikation!I547=TRUE,IF(INDEX(codegem,MATCH(Qualifikation!H547,libgem,0))&gt;=8000,INDEX(codegem,MATCH(Qualifikation!H547,libgem,0)),""),Qualifikation!H547),"")</f>
        <v/>
      </c>
      <c r="H537" s="26" t="str">
        <f>IF(A537&lt;&gt;"",IF(Qualifikation!Y547=TRUE,INDEX(libcatidinst,MATCH(Qualifikation!P547,libinst,0)),""),"")</f>
        <v/>
      </c>
      <c r="I537" s="26" t="str">
        <f>IF(OR(A537="",ISBLANK(Qualifikation!P547)),"",IF(Qualifikation!Y547=TRUE,INDEX(codeinst,MATCH(Qualifikation!P547,libinst,0)),Qualifikation!P547))</f>
        <v/>
      </c>
      <c r="J537" s="26" t="str">
        <f>IF(OR(A537="",ISBLANK(Qualifikation!Q547)),"",IF(Qualifikation!Z547=TRUE,INDEX(codetform,MATCH(Qualifikation!Q547,libtform,0)),Qualifikation!Q547))</f>
        <v/>
      </c>
      <c r="K537" s="26" t="str">
        <f t="shared" si="8"/>
        <v/>
      </c>
      <c r="L537" s="112" t="str">
        <f>IF(OR(A537="",ISBLANK(Qualifikation!R547)),"",Qualifikation!R547)</f>
        <v/>
      </c>
      <c r="M537" s="56" t="str">
        <f>IF(OR(A537="",ISBLANK(Qualifikation!S547)),"",Qualifikation!S547)</f>
        <v/>
      </c>
      <c r="N537" s="56" t="str">
        <f>IF(OR(A537="",ISBLANK(Qualifikation!T547)),"",IF(Qualifikation!AC547=TRUE,INDEX(coderesult,MATCH(Qualifikation!T547,libresult,0)),Qualifikation!T547))</f>
        <v/>
      </c>
      <c r="O537" s="56" t="str">
        <f>IF(OR(A537="",ISBLANK(Qualifikation!U547),Qualifikation!U547="-"),"",IF(ISNA(MATCH(Qualifikation!U547,libtwolang,0)),Qualifikation!U547,IF(Qualifikation!AC547=TRUE,INDEX(codetwolang,MATCH(Qualifikation!U547,libtwolang,0)),Qualifikation!U547)))</f>
        <v/>
      </c>
      <c r="P537" s="56" t="str">
        <f>IF(OR(A537="",ISBLANK(Qualifikation!V547)),"",Qualifikation!V547)</f>
        <v/>
      </c>
    </row>
    <row r="538" spans="1:16" x14ac:dyDescent="0.2">
      <c r="A538" s="26" t="str">
        <f>IF(Qualifikation!$A548&lt;&gt;"",IF(Qualifikation!C548&lt;&gt;"",IF(Qualifikation!C548="LOC.ID",CONCATENATE("LOC.",Qualifikation!AG$12),Qualifikation!C548),""),"")</f>
        <v/>
      </c>
      <c r="B538" s="57" t="str">
        <f>IF(A538&lt;&gt;"",Qualifikation!J548,"")</f>
        <v/>
      </c>
      <c r="C538" s="26" t="str">
        <f>IF(A538&lt;&gt;"",IF(Qualifikation!E548=TRUE,INDEX(codesex,MATCH(Qualifikation!D548,libsex,0)),Qualifikation!D548),"")</f>
        <v/>
      </c>
      <c r="D538" s="112" t="str">
        <f>IF(OR(A538="",ISBLANK(Qualifikation!F548)),"",Qualifikation!F548)</f>
        <v/>
      </c>
      <c r="E538" s="26" t="str">
        <f>IF(A538&lt;&gt;"",IF(Qualifikation!I548=TRUE,IF(INDEX(codegem,MATCH(Qualifikation!H548,libgem,0))&lt;8000,INDEX(codegem,MATCH(Qualifikation!H548,libgem,0)),""),Qualifikation!H548),"")</f>
        <v/>
      </c>
      <c r="F538" s="26" t="str">
        <f>IF(A538&lt;&gt;"",IF(Qualifikation!I548=TRUE,INDEX(codegemhist,MATCH(Qualifikation!H548,libgem,0)),""),"")</f>
        <v/>
      </c>
      <c r="G538" s="26" t="str">
        <f>IF(A538&lt;&gt;"",IF(Qualifikation!I548=TRUE,IF(INDEX(codegem,MATCH(Qualifikation!H548,libgem,0))&gt;=8000,INDEX(codegem,MATCH(Qualifikation!H548,libgem,0)),""),Qualifikation!H548),"")</f>
        <v/>
      </c>
      <c r="H538" s="26" t="str">
        <f>IF(A538&lt;&gt;"",IF(Qualifikation!Y548=TRUE,INDEX(libcatidinst,MATCH(Qualifikation!P548,libinst,0)),""),"")</f>
        <v/>
      </c>
      <c r="I538" s="26" t="str">
        <f>IF(OR(A538="",ISBLANK(Qualifikation!P548)),"",IF(Qualifikation!Y548=TRUE,INDEX(codeinst,MATCH(Qualifikation!P548,libinst,0)),Qualifikation!P548))</f>
        <v/>
      </c>
      <c r="J538" s="26" t="str">
        <f>IF(OR(A538="",ISBLANK(Qualifikation!Q548)),"",IF(Qualifikation!Z548=TRUE,INDEX(codetform,MATCH(Qualifikation!Q548,libtform,0)),Qualifikation!Q548))</f>
        <v/>
      </c>
      <c r="K538" s="26" t="str">
        <f t="shared" si="8"/>
        <v/>
      </c>
      <c r="L538" s="112" t="str">
        <f>IF(OR(A538="",ISBLANK(Qualifikation!R548)),"",Qualifikation!R548)</f>
        <v/>
      </c>
      <c r="M538" s="56" t="str">
        <f>IF(OR(A538="",ISBLANK(Qualifikation!S548)),"",Qualifikation!S548)</f>
        <v/>
      </c>
      <c r="N538" s="56" t="str">
        <f>IF(OR(A538="",ISBLANK(Qualifikation!T548)),"",IF(Qualifikation!AC548=TRUE,INDEX(coderesult,MATCH(Qualifikation!T548,libresult,0)),Qualifikation!T548))</f>
        <v/>
      </c>
      <c r="O538" s="56" t="str">
        <f>IF(OR(A538="",ISBLANK(Qualifikation!U548),Qualifikation!U548="-"),"",IF(ISNA(MATCH(Qualifikation!U548,libtwolang,0)),Qualifikation!U548,IF(Qualifikation!AC548=TRUE,INDEX(codetwolang,MATCH(Qualifikation!U548,libtwolang,0)),Qualifikation!U548)))</f>
        <v/>
      </c>
      <c r="P538" s="56" t="str">
        <f>IF(OR(A538="",ISBLANK(Qualifikation!V548)),"",Qualifikation!V548)</f>
        <v/>
      </c>
    </row>
    <row r="539" spans="1:16" x14ac:dyDescent="0.2">
      <c r="A539" s="26" t="str">
        <f>IF(Qualifikation!$A549&lt;&gt;"",IF(Qualifikation!C549&lt;&gt;"",IF(Qualifikation!C549="LOC.ID",CONCATENATE("LOC.",Qualifikation!AG$12),Qualifikation!C549),""),"")</f>
        <v/>
      </c>
      <c r="B539" s="57" t="str">
        <f>IF(A539&lt;&gt;"",Qualifikation!J549,"")</f>
        <v/>
      </c>
      <c r="C539" s="26" t="str">
        <f>IF(A539&lt;&gt;"",IF(Qualifikation!E549=TRUE,INDEX(codesex,MATCH(Qualifikation!D549,libsex,0)),Qualifikation!D549),"")</f>
        <v/>
      </c>
      <c r="D539" s="112" t="str">
        <f>IF(OR(A539="",ISBLANK(Qualifikation!F549)),"",Qualifikation!F549)</f>
        <v/>
      </c>
      <c r="E539" s="26" t="str">
        <f>IF(A539&lt;&gt;"",IF(Qualifikation!I549=TRUE,IF(INDEX(codegem,MATCH(Qualifikation!H549,libgem,0))&lt;8000,INDEX(codegem,MATCH(Qualifikation!H549,libgem,0)),""),Qualifikation!H549),"")</f>
        <v/>
      </c>
      <c r="F539" s="26" t="str">
        <f>IF(A539&lt;&gt;"",IF(Qualifikation!I549=TRUE,INDEX(codegemhist,MATCH(Qualifikation!H549,libgem,0)),""),"")</f>
        <v/>
      </c>
      <c r="G539" s="26" t="str">
        <f>IF(A539&lt;&gt;"",IF(Qualifikation!I549=TRUE,IF(INDEX(codegem,MATCH(Qualifikation!H549,libgem,0))&gt;=8000,INDEX(codegem,MATCH(Qualifikation!H549,libgem,0)),""),Qualifikation!H549),"")</f>
        <v/>
      </c>
      <c r="H539" s="26" t="str">
        <f>IF(A539&lt;&gt;"",IF(Qualifikation!Y549=TRUE,INDEX(libcatidinst,MATCH(Qualifikation!P549,libinst,0)),""),"")</f>
        <v/>
      </c>
      <c r="I539" s="26" t="str">
        <f>IF(OR(A539="",ISBLANK(Qualifikation!P549)),"",IF(Qualifikation!Y549=TRUE,INDEX(codeinst,MATCH(Qualifikation!P549,libinst,0)),Qualifikation!P549))</f>
        <v/>
      </c>
      <c r="J539" s="26" t="str">
        <f>IF(OR(A539="",ISBLANK(Qualifikation!Q549)),"",IF(Qualifikation!Z549=TRUE,INDEX(codetform,MATCH(Qualifikation!Q549,libtform,0)),Qualifikation!Q549))</f>
        <v/>
      </c>
      <c r="K539" s="26" t="str">
        <f t="shared" si="8"/>
        <v/>
      </c>
      <c r="L539" s="112" t="str">
        <f>IF(OR(A539="",ISBLANK(Qualifikation!R549)),"",Qualifikation!R549)</f>
        <v/>
      </c>
      <c r="M539" s="56" t="str">
        <f>IF(OR(A539="",ISBLANK(Qualifikation!S549)),"",Qualifikation!S549)</f>
        <v/>
      </c>
      <c r="N539" s="56" t="str">
        <f>IF(OR(A539="",ISBLANK(Qualifikation!T549)),"",IF(Qualifikation!AC549=TRUE,INDEX(coderesult,MATCH(Qualifikation!T549,libresult,0)),Qualifikation!T549))</f>
        <v/>
      </c>
      <c r="O539" s="56" t="str">
        <f>IF(OR(A539="",ISBLANK(Qualifikation!U549),Qualifikation!U549="-"),"",IF(ISNA(MATCH(Qualifikation!U549,libtwolang,0)),Qualifikation!U549,IF(Qualifikation!AC549=TRUE,INDEX(codetwolang,MATCH(Qualifikation!U549,libtwolang,0)),Qualifikation!U549)))</f>
        <v/>
      </c>
      <c r="P539" s="56" t="str">
        <f>IF(OR(A539="",ISBLANK(Qualifikation!V549)),"",Qualifikation!V549)</f>
        <v/>
      </c>
    </row>
    <row r="540" spans="1:16" x14ac:dyDescent="0.2">
      <c r="A540" s="26" t="str">
        <f>IF(Qualifikation!$A550&lt;&gt;"",IF(Qualifikation!C550&lt;&gt;"",IF(Qualifikation!C550="LOC.ID",CONCATENATE("LOC.",Qualifikation!AG$12),Qualifikation!C550),""),"")</f>
        <v/>
      </c>
      <c r="B540" s="57" t="str">
        <f>IF(A540&lt;&gt;"",Qualifikation!J550,"")</f>
        <v/>
      </c>
      <c r="C540" s="26" t="str">
        <f>IF(A540&lt;&gt;"",IF(Qualifikation!E550=TRUE,INDEX(codesex,MATCH(Qualifikation!D550,libsex,0)),Qualifikation!D550),"")</f>
        <v/>
      </c>
      <c r="D540" s="112" t="str">
        <f>IF(OR(A540="",ISBLANK(Qualifikation!F550)),"",Qualifikation!F550)</f>
        <v/>
      </c>
      <c r="E540" s="26" t="str">
        <f>IF(A540&lt;&gt;"",IF(Qualifikation!I550=TRUE,IF(INDEX(codegem,MATCH(Qualifikation!H550,libgem,0))&lt;8000,INDEX(codegem,MATCH(Qualifikation!H550,libgem,0)),""),Qualifikation!H550),"")</f>
        <v/>
      </c>
      <c r="F540" s="26" t="str">
        <f>IF(A540&lt;&gt;"",IF(Qualifikation!I550=TRUE,INDEX(codegemhist,MATCH(Qualifikation!H550,libgem,0)),""),"")</f>
        <v/>
      </c>
      <c r="G540" s="26" t="str">
        <f>IF(A540&lt;&gt;"",IF(Qualifikation!I550=TRUE,IF(INDEX(codegem,MATCH(Qualifikation!H550,libgem,0))&gt;=8000,INDEX(codegem,MATCH(Qualifikation!H550,libgem,0)),""),Qualifikation!H550),"")</f>
        <v/>
      </c>
      <c r="H540" s="26" t="str">
        <f>IF(A540&lt;&gt;"",IF(Qualifikation!Y550=TRUE,INDEX(libcatidinst,MATCH(Qualifikation!P550,libinst,0)),""),"")</f>
        <v/>
      </c>
      <c r="I540" s="26" t="str">
        <f>IF(OR(A540="",ISBLANK(Qualifikation!P550)),"",IF(Qualifikation!Y550=TRUE,INDEX(codeinst,MATCH(Qualifikation!P550,libinst,0)),Qualifikation!P550))</f>
        <v/>
      </c>
      <c r="J540" s="26" t="str">
        <f>IF(OR(A540="",ISBLANK(Qualifikation!Q550)),"",IF(Qualifikation!Z550=TRUE,INDEX(codetform,MATCH(Qualifikation!Q550,libtform,0)),Qualifikation!Q550))</f>
        <v/>
      </c>
      <c r="K540" s="26" t="str">
        <f t="shared" si="8"/>
        <v/>
      </c>
      <c r="L540" s="112" t="str">
        <f>IF(OR(A540="",ISBLANK(Qualifikation!R550)),"",Qualifikation!R550)</f>
        <v/>
      </c>
      <c r="M540" s="56" t="str">
        <f>IF(OR(A540="",ISBLANK(Qualifikation!S550)),"",Qualifikation!S550)</f>
        <v/>
      </c>
      <c r="N540" s="56" t="str">
        <f>IF(OR(A540="",ISBLANK(Qualifikation!T550)),"",IF(Qualifikation!AC550=TRUE,INDEX(coderesult,MATCH(Qualifikation!T550,libresult,0)),Qualifikation!T550))</f>
        <v/>
      </c>
      <c r="O540" s="56" t="str">
        <f>IF(OR(A540="",ISBLANK(Qualifikation!U550),Qualifikation!U550="-"),"",IF(ISNA(MATCH(Qualifikation!U550,libtwolang,0)),Qualifikation!U550,IF(Qualifikation!AC550=TRUE,INDEX(codetwolang,MATCH(Qualifikation!U550,libtwolang,0)),Qualifikation!U550)))</f>
        <v/>
      </c>
      <c r="P540" s="56" t="str">
        <f>IF(OR(A540="",ISBLANK(Qualifikation!V550)),"",Qualifikation!V550)</f>
        <v/>
      </c>
    </row>
    <row r="541" spans="1:16" x14ac:dyDescent="0.2">
      <c r="A541" s="26" t="str">
        <f>IF(Qualifikation!$A551&lt;&gt;"",IF(Qualifikation!C551&lt;&gt;"",IF(Qualifikation!C551="LOC.ID",CONCATENATE("LOC.",Qualifikation!AG$12),Qualifikation!C551),""),"")</f>
        <v/>
      </c>
      <c r="B541" s="57" t="str">
        <f>IF(A541&lt;&gt;"",Qualifikation!J551,"")</f>
        <v/>
      </c>
      <c r="C541" s="26" t="str">
        <f>IF(A541&lt;&gt;"",IF(Qualifikation!E551=TRUE,INDEX(codesex,MATCH(Qualifikation!D551,libsex,0)),Qualifikation!D551),"")</f>
        <v/>
      </c>
      <c r="D541" s="112" t="str">
        <f>IF(OR(A541="",ISBLANK(Qualifikation!F551)),"",Qualifikation!F551)</f>
        <v/>
      </c>
      <c r="E541" s="26" t="str">
        <f>IF(A541&lt;&gt;"",IF(Qualifikation!I551=TRUE,IF(INDEX(codegem,MATCH(Qualifikation!H551,libgem,0))&lt;8000,INDEX(codegem,MATCH(Qualifikation!H551,libgem,0)),""),Qualifikation!H551),"")</f>
        <v/>
      </c>
      <c r="F541" s="26" t="str">
        <f>IF(A541&lt;&gt;"",IF(Qualifikation!I551=TRUE,INDEX(codegemhist,MATCH(Qualifikation!H551,libgem,0)),""),"")</f>
        <v/>
      </c>
      <c r="G541" s="26" t="str">
        <f>IF(A541&lt;&gt;"",IF(Qualifikation!I551=TRUE,IF(INDEX(codegem,MATCH(Qualifikation!H551,libgem,0))&gt;=8000,INDEX(codegem,MATCH(Qualifikation!H551,libgem,0)),""),Qualifikation!H551),"")</f>
        <v/>
      </c>
      <c r="H541" s="26" t="str">
        <f>IF(A541&lt;&gt;"",IF(Qualifikation!Y551=TRUE,INDEX(libcatidinst,MATCH(Qualifikation!P551,libinst,0)),""),"")</f>
        <v/>
      </c>
      <c r="I541" s="26" t="str">
        <f>IF(OR(A541="",ISBLANK(Qualifikation!P551)),"",IF(Qualifikation!Y551=TRUE,INDEX(codeinst,MATCH(Qualifikation!P551,libinst,0)),Qualifikation!P551))</f>
        <v/>
      </c>
      <c r="J541" s="26" t="str">
        <f>IF(OR(A541="",ISBLANK(Qualifikation!Q551)),"",IF(Qualifikation!Z551=TRUE,INDEX(codetform,MATCH(Qualifikation!Q551,libtform,0)),Qualifikation!Q551))</f>
        <v/>
      </c>
      <c r="K541" s="26" t="str">
        <f t="shared" si="8"/>
        <v/>
      </c>
      <c r="L541" s="112" t="str">
        <f>IF(OR(A541="",ISBLANK(Qualifikation!R551)),"",Qualifikation!R551)</f>
        <v/>
      </c>
      <c r="M541" s="56" t="str">
        <f>IF(OR(A541="",ISBLANK(Qualifikation!S551)),"",Qualifikation!S551)</f>
        <v/>
      </c>
      <c r="N541" s="56" t="str">
        <f>IF(OR(A541="",ISBLANK(Qualifikation!T551)),"",IF(Qualifikation!AC551=TRUE,INDEX(coderesult,MATCH(Qualifikation!T551,libresult,0)),Qualifikation!T551))</f>
        <v/>
      </c>
      <c r="O541" s="56" t="str">
        <f>IF(OR(A541="",ISBLANK(Qualifikation!U551),Qualifikation!U551="-"),"",IF(ISNA(MATCH(Qualifikation!U551,libtwolang,0)),Qualifikation!U551,IF(Qualifikation!AC551=TRUE,INDEX(codetwolang,MATCH(Qualifikation!U551,libtwolang,0)),Qualifikation!U551)))</f>
        <v/>
      </c>
      <c r="P541" s="56" t="str">
        <f>IF(OR(A541="",ISBLANK(Qualifikation!V551)),"",Qualifikation!V551)</f>
        <v/>
      </c>
    </row>
    <row r="542" spans="1:16" x14ac:dyDescent="0.2">
      <c r="A542" s="26" t="str">
        <f>IF(Qualifikation!$A552&lt;&gt;"",IF(Qualifikation!C552&lt;&gt;"",IF(Qualifikation!C552="LOC.ID",CONCATENATE("LOC.",Qualifikation!AG$12),Qualifikation!C552),""),"")</f>
        <v/>
      </c>
      <c r="B542" s="57" t="str">
        <f>IF(A542&lt;&gt;"",Qualifikation!J552,"")</f>
        <v/>
      </c>
      <c r="C542" s="26" t="str">
        <f>IF(A542&lt;&gt;"",IF(Qualifikation!E552=TRUE,INDEX(codesex,MATCH(Qualifikation!D552,libsex,0)),Qualifikation!D552),"")</f>
        <v/>
      </c>
      <c r="D542" s="112" t="str">
        <f>IF(OR(A542="",ISBLANK(Qualifikation!F552)),"",Qualifikation!F552)</f>
        <v/>
      </c>
      <c r="E542" s="26" t="str">
        <f>IF(A542&lt;&gt;"",IF(Qualifikation!I552=TRUE,IF(INDEX(codegem,MATCH(Qualifikation!H552,libgem,0))&lt;8000,INDEX(codegem,MATCH(Qualifikation!H552,libgem,0)),""),Qualifikation!H552),"")</f>
        <v/>
      </c>
      <c r="F542" s="26" t="str">
        <f>IF(A542&lt;&gt;"",IF(Qualifikation!I552=TRUE,INDEX(codegemhist,MATCH(Qualifikation!H552,libgem,0)),""),"")</f>
        <v/>
      </c>
      <c r="G542" s="26" t="str">
        <f>IF(A542&lt;&gt;"",IF(Qualifikation!I552=TRUE,IF(INDEX(codegem,MATCH(Qualifikation!H552,libgem,0))&gt;=8000,INDEX(codegem,MATCH(Qualifikation!H552,libgem,0)),""),Qualifikation!H552),"")</f>
        <v/>
      </c>
      <c r="H542" s="26" t="str">
        <f>IF(A542&lt;&gt;"",IF(Qualifikation!Y552=TRUE,INDEX(libcatidinst,MATCH(Qualifikation!P552,libinst,0)),""),"")</f>
        <v/>
      </c>
      <c r="I542" s="26" t="str">
        <f>IF(OR(A542="",ISBLANK(Qualifikation!P552)),"",IF(Qualifikation!Y552=TRUE,INDEX(codeinst,MATCH(Qualifikation!P552,libinst,0)),Qualifikation!P552))</f>
        <v/>
      </c>
      <c r="J542" s="26" t="str">
        <f>IF(OR(A542="",ISBLANK(Qualifikation!Q552)),"",IF(Qualifikation!Z552=TRUE,INDEX(codetform,MATCH(Qualifikation!Q552,libtform,0)),Qualifikation!Q552))</f>
        <v/>
      </c>
      <c r="K542" s="26" t="str">
        <f t="shared" si="8"/>
        <v/>
      </c>
      <c r="L542" s="112" t="str">
        <f>IF(OR(A542="",ISBLANK(Qualifikation!R552)),"",Qualifikation!R552)</f>
        <v/>
      </c>
      <c r="M542" s="56" t="str">
        <f>IF(OR(A542="",ISBLANK(Qualifikation!S552)),"",Qualifikation!S552)</f>
        <v/>
      </c>
      <c r="N542" s="56" t="str">
        <f>IF(OR(A542="",ISBLANK(Qualifikation!T552)),"",IF(Qualifikation!AC552=TRUE,INDEX(coderesult,MATCH(Qualifikation!T552,libresult,0)),Qualifikation!T552))</f>
        <v/>
      </c>
      <c r="O542" s="56" t="str">
        <f>IF(OR(A542="",ISBLANK(Qualifikation!U552),Qualifikation!U552="-"),"",IF(ISNA(MATCH(Qualifikation!U552,libtwolang,0)),Qualifikation!U552,IF(Qualifikation!AC552=TRUE,INDEX(codetwolang,MATCH(Qualifikation!U552,libtwolang,0)),Qualifikation!U552)))</f>
        <v/>
      </c>
      <c r="P542" s="56" t="str">
        <f>IF(OR(A542="",ISBLANK(Qualifikation!V552)),"",Qualifikation!V552)</f>
        <v/>
      </c>
    </row>
    <row r="543" spans="1:16" x14ac:dyDescent="0.2">
      <c r="A543" s="26" t="str">
        <f>IF(Qualifikation!$A553&lt;&gt;"",IF(Qualifikation!C553&lt;&gt;"",IF(Qualifikation!C553="LOC.ID",CONCATENATE("LOC.",Qualifikation!AG$12),Qualifikation!C553),""),"")</f>
        <v/>
      </c>
      <c r="B543" s="57" t="str">
        <f>IF(A543&lt;&gt;"",Qualifikation!J553,"")</f>
        <v/>
      </c>
      <c r="C543" s="26" t="str">
        <f>IF(A543&lt;&gt;"",IF(Qualifikation!E553=TRUE,INDEX(codesex,MATCH(Qualifikation!D553,libsex,0)),Qualifikation!D553),"")</f>
        <v/>
      </c>
      <c r="D543" s="112" t="str">
        <f>IF(OR(A543="",ISBLANK(Qualifikation!F553)),"",Qualifikation!F553)</f>
        <v/>
      </c>
      <c r="E543" s="26" t="str">
        <f>IF(A543&lt;&gt;"",IF(Qualifikation!I553=TRUE,IF(INDEX(codegem,MATCH(Qualifikation!H553,libgem,0))&lt;8000,INDEX(codegem,MATCH(Qualifikation!H553,libgem,0)),""),Qualifikation!H553),"")</f>
        <v/>
      </c>
      <c r="F543" s="26" t="str">
        <f>IF(A543&lt;&gt;"",IF(Qualifikation!I553=TRUE,INDEX(codegemhist,MATCH(Qualifikation!H553,libgem,0)),""),"")</f>
        <v/>
      </c>
      <c r="G543" s="26" t="str">
        <f>IF(A543&lt;&gt;"",IF(Qualifikation!I553=TRUE,IF(INDEX(codegem,MATCH(Qualifikation!H553,libgem,0))&gt;=8000,INDEX(codegem,MATCH(Qualifikation!H553,libgem,0)),""),Qualifikation!H553),"")</f>
        <v/>
      </c>
      <c r="H543" s="26" t="str">
        <f>IF(A543&lt;&gt;"",IF(Qualifikation!Y553=TRUE,INDEX(libcatidinst,MATCH(Qualifikation!P553,libinst,0)),""),"")</f>
        <v/>
      </c>
      <c r="I543" s="26" t="str">
        <f>IF(OR(A543="",ISBLANK(Qualifikation!P553)),"",IF(Qualifikation!Y553=TRUE,INDEX(codeinst,MATCH(Qualifikation!P553,libinst,0)),Qualifikation!P553))</f>
        <v/>
      </c>
      <c r="J543" s="26" t="str">
        <f>IF(OR(A543="",ISBLANK(Qualifikation!Q553)),"",IF(Qualifikation!Z553=TRUE,INDEX(codetform,MATCH(Qualifikation!Q553,libtform,0)),Qualifikation!Q553))</f>
        <v/>
      </c>
      <c r="K543" s="26" t="str">
        <f t="shared" si="8"/>
        <v/>
      </c>
      <c r="L543" s="112" t="str">
        <f>IF(OR(A543="",ISBLANK(Qualifikation!R553)),"",Qualifikation!R553)</f>
        <v/>
      </c>
      <c r="M543" s="56" t="str">
        <f>IF(OR(A543="",ISBLANK(Qualifikation!S553)),"",Qualifikation!S553)</f>
        <v/>
      </c>
      <c r="N543" s="56" t="str">
        <f>IF(OR(A543="",ISBLANK(Qualifikation!T553)),"",IF(Qualifikation!AC553=TRUE,INDEX(coderesult,MATCH(Qualifikation!T553,libresult,0)),Qualifikation!T553))</f>
        <v/>
      </c>
      <c r="O543" s="56" t="str">
        <f>IF(OR(A543="",ISBLANK(Qualifikation!U553),Qualifikation!U553="-"),"",IF(ISNA(MATCH(Qualifikation!U553,libtwolang,0)),Qualifikation!U553,IF(Qualifikation!AC553=TRUE,INDEX(codetwolang,MATCH(Qualifikation!U553,libtwolang,0)),Qualifikation!U553)))</f>
        <v/>
      </c>
      <c r="P543" s="56" t="str">
        <f>IF(OR(A543="",ISBLANK(Qualifikation!V553)),"",Qualifikation!V553)</f>
        <v/>
      </c>
    </row>
    <row r="544" spans="1:16" x14ac:dyDescent="0.2">
      <c r="A544" s="26" t="str">
        <f>IF(Qualifikation!$A554&lt;&gt;"",IF(Qualifikation!C554&lt;&gt;"",IF(Qualifikation!C554="LOC.ID",CONCATENATE("LOC.",Qualifikation!AG$12),Qualifikation!C554),""),"")</f>
        <v/>
      </c>
      <c r="B544" s="57" t="str">
        <f>IF(A544&lt;&gt;"",Qualifikation!J554,"")</f>
        <v/>
      </c>
      <c r="C544" s="26" t="str">
        <f>IF(A544&lt;&gt;"",IF(Qualifikation!E554=TRUE,INDEX(codesex,MATCH(Qualifikation!D554,libsex,0)),Qualifikation!D554),"")</f>
        <v/>
      </c>
      <c r="D544" s="112" t="str">
        <f>IF(OR(A544="",ISBLANK(Qualifikation!F554)),"",Qualifikation!F554)</f>
        <v/>
      </c>
      <c r="E544" s="26" t="str">
        <f>IF(A544&lt;&gt;"",IF(Qualifikation!I554=TRUE,IF(INDEX(codegem,MATCH(Qualifikation!H554,libgem,0))&lt;8000,INDEX(codegem,MATCH(Qualifikation!H554,libgem,0)),""),Qualifikation!H554),"")</f>
        <v/>
      </c>
      <c r="F544" s="26" t="str">
        <f>IF(A544&lt;&gt;"",IF(Qualifikation!I554=TRUE,INDEX(codegemhist,MATCH(Qualifikation!H554,libgem,0)),""),"")</f>
        <v/>
      </c>
      <c r="G544" s="26" t="str">
        <f>IF(A544&lt;&gt;"",IF(Qualifikation!I554=TRUE,IF(INDEX(codegem,MATCH(Qualifikation!H554,libgem,0))&gt;=8000,INDEX(codegem,MATCH(Qualifikation!H554,libgem,0)),""),Qualifikation!H554),"")</f>
        <v/>
      </c>
      <c r="H544" s="26" t="str">
        <f>IF(A544&lt;&gt;"",IF(Qualifikation!Y554=TRUE,INDEX(libcatidinst,MATCH(Qualifikation!P554,libinst,0)),""),"")</f>
        <v/>
      </c>
      <c r="I544" s="26" t="str">
        <f>IF(OR(A544="",ISBLANK(Qualifikation!P554)),"",IF(Qualifikation!Y554=TRUE,INDEX(codeinst,MATCH(Qualifikation!P554,libinst,0)),Qualifikation!P554))</f>
        <v/>
      </c>
      <c r="J544" s="26" t="str">
        <f>IF(OR(A544="",ISBLANK(Qualifikation!Q554)),"",IF(Qualifikation!Z554=TRUE,INDEX(codetform,MATCH(Qualifikation!Q554,libtform,0)),Qualifikation!Q554))</f>
        <v/>
      </c>
      <c r="K544" s="26" t="str">
        <f t="shared" si="8"/>
        <v/>
      </c>
      <c r="L544" s="112" t="str">
        <f>IF(OR(A544="",ISBLANK(Qualifikation!R554)),"",Qualifikation!R554)</f>
        <v/>
      </c>
      <c r="M544" s="56" t="str">
        <f>IF(OR(A544="",ISBLANK(Qualifikation!S554)),"",Qualifikation!S554)</f>
        <v/>
      </c>
      <c r="N544" s="56" t="str">
        <f>IF(OR(A544="",ISBLANK(Qualifikation!T554)),"",IF(Qualifikation!AC554=TRUE,INDEX(coderesult,MATCH(Qualifikation!T554,libresult,0)),Qualifikation!T554))</f>
        <v/>
      </c>
      <c r="O544" s="56" t="str">
        <f>IF(OR(A544="",ISBLANK(Qualifikation!U554),Qualifikation!U554="-"),"",IF(ISNA(MATCH(Qualifikation!U554,libtwolang,0)),Qualifikation!U554,IF(Qualifikation!AC554=TRUE,INDEX(codetwolang,MATCH(Qualifikation!U554,libtwolang,0)),Qualifikation!U554)))</f>
        <v/>
      </c>
      <c r="P544" s="56" t="str">
        <f>IF(OR(A544="",ISBLANK(Qualifikation!V554)),"",Qualifikation!V554)</f>
        <v/>
      </c>
    </row>
    <row r="545" spans="1:16" x14ac:dyDescent="0.2">
      <c r="A545" s="26" t="str">
        <f>IF(Qualifikation!$A555&lt;&gt;"",IF(Qualifikation!C555&lt;&gt;"",IF(Qualifikation!C555="LOC.ID",CONCATENATE("LOC.",Qualifikation!AG$12),Qualifikation!C555),""),"")</f>
        <v/>
      </c>
      <c r="B545" s="57" t="str">
        <f>IF(A545&lt;&gt;"",Qualifikation!J555,"")</f>
        <v/>
      </c>
      <c r="C545" s="26" t="str">
        <f>IF(A545&lt;&gt;"",IF(Qualifikation!E555=TRUE,INDEX(codesex,MATCH(Qualifikation!D555,libsex,0)),Qualifikation!D555),"")</f>
        <v/>
      </c>
      <c r="D545" s="112" t="str">
        <f>IF(OR(A545="",ISBLANK(Qualifikation!F555)),"",Qualifikation!F555)</f>
        <v/>
      </c>
      <c r="E545" s="26" t="str">
        <f>IF(A545&lt;&gt;"",IF(Qualifikation!I555=TRUE,IF(INDEX(codegem,MATCH(Qualifikation!H555,libgem,0))&lt;8000,INDEX(codegem,MATCH(Qualifikation!H555,libgem,0)),""),Qualifikation!H555),"")</f>
        <v/>
      </c>
      <c r="F545" s="26" t="str">
        <f>IF(A545&lt;&gt;"",IF(Qualifikation!I555=TRUE,INDEX(codegemhist,MATCH(Qualifikation!H555,libgem,0)),""),"")</f>
        <v/>
      </c>
      <c r="G545" s="26" t="str">
        <f>IF(A545&lt;&gt;"",IF(Qualifikation!I555=TRUE,IF(INDEX(codegem,MATCH(Qualifikation!H555,libgem,0))&gt;=8000,INDEX(codegem,MATCH(Qualifikation!H555,libgem,0)),""),Qualifikation!H555),"")</f>
        <v/>
      </c>
      <c r="H545" s="26" t="str">
        <f>IF(A545&lt;&gt;"",IF(Qualifikation!Y555=TRUE,INDEX(libcatidinst,MATCH(Qualifikation!P555,libinst,0)),""),"")</f>
        <v/>
      </c>
      <c r="I545" s="26" t="str">
        <f>IF(OR(A545="",ISBLANK(Qualifikation!P555)),"",IF(Qualifikation!Y555=TRUE,INDEX(codeinst,MATCH(Qualifikation!P555,libinst,0)),Qualifikation!P555))</f>
        <v/>
      </c>
      <c r="J545" s="26" t="str">
        <f>IF(OR(A545="",ISBLANK(Qualifikation!Q555)),"",IF(Qualifikation!Z555=TRUE,INDEX(codetform,MATCH(Qualifikation!Q555,libtform,0)),Qualifikation!Q555))</f>
        <v/>
      </c>
      <c r="K545" s="26" t="str">
        <f t="shared" si="8"/>
        <v/>
      </c>
      <c r="L545" s="112" t="str">
        <f>IF(OR(A545="",ISBLANK(Qualifikation!R555)),"",Qualifikation!R555)</f>
        <v/>
      </c>
      <c r="M545" s="56" t="str">
        <f>IF(OR(A545="",ISBLANK(Qualifikation!S555)),"",Qualifikation!S555)</f>
        <v/>
      </c>
      <c r="N545" s="56" t="str">
        <f>IF(OR(A545="",ISBLANK(Qualifikation!T555)),"",IF(Qualifikation!AC555=TRUE,INDEX(coderesult,MATCH(Qualifikation!T555,libresult,0)),Qualifikation!T555))</f>
        <v/>
      </c>
      <c r="O545" s="56" t="str">
        <f>IF(OR(A545="",ISBLANK(Qualifikation!U555),Qualifikation!U555="-"),"",IF(ISNA(MATCH(Qualifikation!U555,libtwolang,0)),Qualifikation!U555,IF(Qualifikation!AC555=TRUE,INDEX(codetwolang,MATCH(Qualifikation!U555,libtwolang,0)),Qualifikation!U555)))</f>
        <v/>
      </c>
      <c r="P545" s="56" t="str">
        <f>IF(OR(A545="",ISBLANK(Qualifikation!V555)),"",Qualifikation!V555)</f>
        <v/>
      </c>
    </row>
    <row r="546" spans="1:16" x14ac:dyDescent="0.2">
      <c r="A546" s="26" t="str">
        <f>IF(Qualifikation!$A556&lt;&gt;"",IF(Qualifikation!C556&lt;&gt;"",IF(Qualifikation!C556="LOC.ID",CONCATENATE("LOC.",Qualifikation!AG$12),Qualifikation!C556),""),"")</f>
        <v/>
      </c>
      <c r="B546" s="57" t="str">
        <f>IF(A546&lt;&gt;"",Qualifikation!J556,"")</f>
        <v/>
      </c>
      <c r="C546" s="26" t="str">
        <f>IF(A546&lt;&gt;"",IF(Qualifikation!E556=TRUE,INDEX(codesex,MATCH(Qualifikation!D556,libsex,0)),Qualifikation!D556),"")</f>
        <v/>
      </c>
      <c r="D546" s="112" t="str">
        <f>IF(OR(A546="",ISBLANK(Qualifikation!F556)),"",Qualifikation!F556)</f>
        <v/>
      </c>
      <c r="E546" s="26" t="str">
        <f>IF(A546&lt;&gt;"",IF(Qualifikation!I556=TRUE,IF(INDEX(codegem,MATCH(Qualifikation!H556,libgem,0))&lt;8000,INDEX(codegem,MATCH(Qualifikation!H556,libgem,0)),""),Qualifikation!H556),"")</f>
        <v/>
      </c>
      <c r="F546" s="26" t="str">
        <f>IF(A546&lt;&gt;"",IF(Qualifikation!I556=TRUE,INDEX(codegemhist,MATCH(Qualifikation!H556,libgem,0)),""),"")</f>
        <v/>
      </c>
      <c r="G546" s="26" t="str">
        <f>IF(A546&lt;&gt;"",IF(Qualifikation!I556=TRUE,IF(INDEX(codegem,MATCH(Qualifikation!H556,libgem,0))&gt;=8000,INDEX(codegem,MATCH(Qualifikation!H556,libgem,0)),""),Qualifikation!H556),"")</f>
        <v/>
      </c>
      <c r="H546" s="26" t="str">
        <f>IF(A546&lt;&gt;"",IF(Qualifikation!Y556=TRUE,INDEX(libcatidinst,MATCH(Qualifikation!P556,libinst,0)),""),"")</f>
        <v/>
      </c>
      <c r="I546" s="26" t="str">
        <f>IF(OR(A546="",ISBLANK(Qualifikation!P556)),"",IF(Qualifikation!Y556=TRUE,INDEX(codeinst,MATCH(Qualifikation!P556,libinst,0)),Qualifikation!P556))</f>
        <v/>
      </c>
      <c r="J546" s="26" t="str">
        <f>IF(OR(A546="",ISBLANK(Qualifikation!Q556)),"",IF(Qualifikation!Z556=TRUE,INDEX(codetform,MATCH(Qualifikation!Q556,libtform,0)),Qualifikation!Q556))</f>
        <v/>
      </c>
      <c r="K546" s="26" t="str">
        <f t="shared" si="8"/>
        <v/>
      </c>
      <c r="L546" s="112" t="str">
        <f>IF(OR(A546="",ISBLANK(Qualifikation!R556)),"",Qualifikation!R556)</f>
        <v/>
      </c>
      <c r="M546" s="56" t="str">
        <f>IF(OR(A546="",ISBLANK(Qualifikation!S556)),"",Qualifikation!S556)</f>
        <v/>
      </c>
      <c r="N546" s="56" t="str">
        <f>IF(OR(A546="",ISBLANK(Qualifikation!T556)),"",IF(Qualifikation!AC556=TRUE,INDEX(coderesult,MATCH(Qualifikation!T556,libresult,0)),Qualifikation!T556))</f>
        <v/>
      </c>
      <c r="O546" s="56" t="str">
        <f>IF(OR(A546="",ISBLANK(Qualifikation!U556),Qualifikation!U556="-"),"",IF(ISNA(MATCH(Qualifikation!U556,libtwolang,0)),Qualifikation!U556,IF(Qualifikation!AC556=TRUE,INDEX(codetwolang,MATCH(Qualifikation!U556,libtwolang,0)),Qualifikation!U556)))</f>
        <v/>
      </c>
      <c r="P546" s="56" t="str">
        <f>IF(OR(A546="",ISBLANK(Qualifikation!V556)),"",Qualifikation!V556)</f>
        <v/>
      </c>
    </row>
    <row r="547" spans="1:16" x14ac:dyDescent="0.2">
      <c r="A547" s="26" t="str">
        <f>IF(Qualifikation!$A557&lt;&gt;"",IF(Qualifikation!C557&lt;&gt;"",IF(Qualifikation!C557="LOC.ID",CONCATENATE("LOC.",Qualifikation!AG$12),Qualifikation!C557),""),"")</f>
        <v/>
      </c>
      <c r="B547" s="57" t="str">
        <f>IF(A547&lt;&gt;"",Qualifikation!J557,"")</f>
        <v/>
      </c>
      <c r="C547" s="26" t="str">
        <f>IF(A547&lt;&gt;"",IF(Qualifikation!E557=TRUE,INDEX(codesex,MATCH(Qualifikation!D557,libsex,0)),Qualifikation!D557),"")</f>
        <v/>
      </c>
      <c r="D547" s="112" t="str">
        <f>IF(OR(A547="",ISBLANK(Qualifikation!F557)),"",Qualifikation!F557)</f>
        <v/>
      </c>
      <c r="E547" s="26" t="str">
        <f>IF(A547&lt;&gt;"",IF(Qualifikation!I557=TRUE,IF(INDEX(codegem,MATCH(Qualifikation!H557,libgem,0))&lt;8000,INDEX(codegem,MATCH(Qualifikation!H557,libgem,0)),""),Qualifikation!H557),"")</f>
        <v/>
      </c>
      <c r="F547" s="26" t="str">
        <f>IF(A547&lt;&gt;"",IF(Qualifikation!I557=TRUE,INDEX(codegemhist,MATCH(Qualifikation!H557,libgem,0)),""),"")</f>
        <v/>
      </c>
      <c r="G547" s="26" t="str">
        <f>IF(A547&lt;&gt;"",IF(Qualifikation!I557=TRUE,IF(INDEX(codegem,MATCH(Qualifikation!H557,libgem,0))&gt;=8000,INDEX(codegem,MATCH(Qualifikation!H557,libgem,0)),""),Qualifikation!H557),"")</f>
        <v/>
      </c>
      <c r="H547" s="26" t="str">
        <f>IF(A547&lt;&gt;"",IF(Qualifikation!Y557=TRUE,INDEX(libcatidinst,MATCH(Qualifikation!P557,libinst,0)),""),"")</f>
        <v/>
      </c>
      <c r="I547" s="26" t="str">
        <f>IF(OR(A547="",ISBLANK(Qualifikation!P557)),"",IF(Qualifikation!Y557=TRUE,INDEX(codeinst,MATCH(Qualifikation!P557,libinst,0)),Qualifikation!P557))</f>
        <v/>
      </c>
      <c r="J547" s="26" t="str">
        <f>IF(OR(A547="",ISBLANK(Qualifikation!Q557)),"",IF(Qualifikation!Z557=TRUE,INDEX(codetform,MATCH(Qualifikation!Q557,libtform,0)),Qualifikation!Q557))</f>
        <v/>
      </c>
      <c r="K547" s="26" t="str">
        <f t="shared" si="8"/>
        <v/>
      </c>
      <c r="L547" s="112" t="str">
        <f>IF(OR(A547="",ISBLANK(Qualifikation!R557)),"",Qualifikation!R557)</f>
        <v/>
      </c>
      <c r="M547" s="56" t="str">
        <f>IF(OR(A547="",ISBLANK(Qualifikation!S557)),"",Qualifikation!S557)</f>
        <v/>
      </c>
      <c r="N547" s="56" t="str">
        <f>IF(OR(A547="",ISBLANK(Qualifikation!T557)),"",IF(Qualifikation!AC557=TRUE,INDEX(coderesult,MATCH(Qualifikation!T557,libresult,0)),Qualifikation!T557))</f>
        <v/>
      </c>
      <c r="O547" s="56" t="str">
        <f>IF(OR(A547="",ISBLANK(Qualifikation!U557),Qualifikation!U557="-"),"",IF(ISNA(MATCH(Qualifikation!U557,libtwolang,0)),Qualifikation!U557,IF(Qualifikation!AC557=TRUE,INDEX(codetwolang,MATCH(Qualifikation!U557,libtwolang,0)),Qualifikation!U557)))</f>
        <v/>
      </c>
      <c r="P547" s="56" t="str">
        <f>IF(OR(A547="",ISBLANK(Qualifikation!V557)),"",Qualifikation!V557)</f>
        <v/>
      </c>
    </row>
    <row r="548" spans="1:16" x14ac:dyDescent="0.2">
      <c r="A548" s="26" t="str">
        <f>IF(Qualifikation!$A558&lt;&gt;"",IF(Qualifikation!C558&lt;&gt;"",IF(Qualifikation!C558="LOC.ID",CONCATENATE("LOC.",Qualifikation!AG$12),Qualifikation!C558),""),"")</f>
        <v/>
      </c>
      <c r="B548" s="57" t="str">
        <f>IF(A548&lt;&gt;"",Qualifikation!J558,"")</f>
        <v/>
      </c>
      <c r="C548" s="26" t="str">
        <f>IF(A548&lt;&gt;"",IF(Qualifikation!E558=TRUE,INDEX(codesex,MATCH(Qualifikation!D558,libsex,0)),Qualifikation!D558),"")</f>
        <v/>
      </c>
      <c r="D548" s="112" t="str">
        <f>IF(OR(A548="",ISBLANK(Qualifikation!F558)),"",Qualifikation!F558)</f>
        <v/>
      </c>
      <c r="E548" s="26" t="str">
        <f>IF(A548&lt;&gt;"",IF(Qualifikation!I558=TRUE,IF(INDEX(codegem,MATCH(Qualifikation!H558,libgem,0))&lt;8000,INDEX(codegem,MATCH(Qualifikation!H558,libgem,0)),""),Qualifikation!H558),"")</f>
        <v/>
      </c>
      <c r="F548" s="26" t="str">
        <f>IF(A548&lt;&gt;"",IF(Qualifikation!I558=TRUE,INDEX(codegemhist,MATCH(Qualifikation!H558,libgem,0)),""),"")</f>
        <v/>
      </c>
      <c r="G548" s="26" t="str">
        <f>IF(A548&lt;&gt;"",IF(Qualifikation!I558=TRUE,IF(INDEX(codegem,MATCH(Qualifikation!H558,libgem,0))&gt;=8000,INDEX(codegem,MATCH(Qualifikation!H558,libgem,0)),""),Qualifikation!H558),"")</f>
        <v/>
      </c>
      <c r="H548" s="26" t="str">
        <f>IF(A548&lt;&gt;"",IF(Qualifikation!Y558=TRUE,INDEX(libcatidinst,MATCH(Qualifikation!P558,libinst,0)),""),"")</f>
        <v/>
      </c>
      <c r="I548" s="26" t="str">
        <f>IF(OR(A548="",ISBLANK(Qualifikation!P558)),"",IF(Qualifikation!Y558=TRUE,INDEX(codeinst,MATCH(Qualifikation!P558,libinst,0)),Qualifikation!P558))</f>
        <v/>
      </c>
      <c r="J548" s="26" t="str">
        <f>IF(OR(A548="",ISBLANK(Qualifikation!Q558)),"",IF(Qualifikation!Z558=TRUE,INDEX(codetform,MATCH(Qualifikation!Q558,libtform,0)),Qualifikation!Q558))</f>
        <v/>
      </c>
      <c r="K548" s="26" t="str">
        <f t="shared" si="8"/>
        <v/>
      </c>
      <c r="L548" s="112" t="str">
        <f>IF(OR(A548="",ISBLANK(Qualifikation!R558)),"",Qualifikation!R558)</f>
        <v/>
      </c>
      <c r="M548" s="56" t="str">
        <f>IF(OR(A548="",ISBLANK(Qualifikation!S558)),"",Qualifikation!S558)</f>
        <v/>
      </c>
      <c r="N548" s="56" t="str">
        <f>IF(OR(A548="",ISBLANK(Qualifikation!T558)),"",IF(Qualifikation!AC558=TRUE,INDEX(coderesult,MATCH(Qualifikation!T558,libresult,0)),Qualifikation!T558))</f>
        <v/>
      </c>
      <c r="O548" s="56" t="str">
        <f>IF(OR(A548="",ISBLANK(Qualifikation!U558),Qualifikation!U558="-"),"",IF(ISNA(MATCH(Qualifikation!U558,libtwolang,0)),Qualifikation!U558,IF(Qualifikation!AC558=TRUE,INDEX(codetwolang,MATCH(Qualifikation!U558,libtwolang,0)),Qualifikation!U558)))</f>
        <v/>
      </c>
      <c r="P548" s="56" t="str">
        <f>IF(OR(A548="",ISBLANK(Qualifikation!V558)),"",Qualifikation!V558)</f>
        <v/>
      </c>
    </row>
    <row r="549" spans="1:16" x14ac:dyDescent="0.2">
      <c r="A549" s="26" t="str">
        <f>IF(Qualifikation!$A559&lt;&gt;"",IF(Qualifikation!C559&lt;&gt;"",IF(Qualifikation!C559="LOC.ID",CONCATENATE("LOC.",Qualifikation!AG$12),Qualifikation!C559),""),"")</f>
        <v/>
      </c>
      <c r="B549" s="57" t="str">
        <f>IF(A549&lt;&gt;"",Qualifikation!J559,"")</f>
        <v/>
      </c>
      <c r="C549" s="26" t="str">
        <f>IF(A549&lt;&gt;"",IF(Qualifikation!E559=TRUE,INDEX(codesex,MATCH(Qualifikation!D559,libsex,0)),Qualifikation!D559),"")</f>
        <v/>
      </c>
      <c r="D549" s="112" t="str">
        <f>IF(OR(A549="",ISBLANK(Qualifikation!F559)),"",Qualifikation!F559)</f>
        <v/>
      </c>
      <c r="E549" s="26" t="str">
        <f>IF(A549&lt;&gt;"",IF(Qualifikation!I559=TRUE,IF(INDEX(codegem,MATCH(Qualifikation!H559,libgem,0))&lt;8000,INDEX(codegem,MATCH(Qualifikation!H559,libgem,0)),""),Qualifikation!H559),"")</f>
        <v/>
      </c>
      <c r="F549" s="26" t="str">
        <f>IF(A549&lt;&gt;"",IF(Qualifikation!I559=TRUE,INDEX(codegemhist,MATCH(Qualifikation!H559,libgem,0)),""),"")</f>
        <v/>
      </c>
      <c r="G549" s="26" t="str">
        <f>IF(A549&lt;&gt;"",IF(Qualifikation!I559=TRUE,IF(INDEX(codegem,MATCH(Qualifikation!H559,libgem,0))&gt;=8000,INDEX(codegem,MATCH(Qualifikation!H559,libgem,0)),""),Qualifikation!H559),"")</f>
        <v/>
      </c>
      <c r="H549" s="26" t="str">
        <f>IF(A549&lt;&gt;"",IF(Qualifikation!Y559=TRUE,INDEX(libcatidinst,MATCH(Qualifikation!P559,libinst,0)),""),"")</f>
        <v/>
      </c>
      <c r="I549" s="26" t="str">
        <f>IF(OR(A549="",ISBLANK(Qualifikation!P559)),"",IF(Qualifikation!Y559=TRUE,INDEX(codeinst,MATCH(Qualifikation!P559,libinst,0)),Qualifikation!P559))</f>
        <v/>
      </c>
      <c r="J549" s="26" t="str">
        <f>IF(OR(A549="",ISBLANK(Qualifikation!Q559)),"",IF(Qualifikation!Z559=TRUE,INDEX(codetform,MATCH(Qualifikation!Q559,libtform,0)),Qualifikation!Q559))</f>
        <v/>
      </c>
      <c r="K549" s="26" t="str">
        <f t="shared" si="8"/>
        <v/>
      </c>
      <c r="L549" s="112" t="str">
        <f>IF(OR(A549="",ISBLANK(Qualifikation!R559)),"",Qualifikation!R559)</f>
        <v/>
      </c>
      <c r="M549" s="56" t="str">
        <f>IF(OR(A549="",ISBLANK(Qualifikation!S559)),"",Qualifikation!S559)</f>
        <v/>
      </c>
      <c r="N549" s="56" t="str">
        <f>IF(OR(A549="",ISBLANK(Qualifikation!T559)),"",IF(Qualifikation!AC559=TRUE,INDEX(coderesult,MATCH(Qualifikation!T559,libresult,0)),Qualifikation!T559))</f>
        <v/>
      </c>
      <c r="O549" s="56" t="str">
        <f>IF(OR(A549="",ISBLANK(Qualifikation!U559),Qualifikation!U559="-"),"",IF(ISNA(MATCH(Qualifikation!U559,libtwolang,0)),Qualifikation!U559,IF(Qualifikation!AC559=TRUE,INDEX(codetwolang,MATCH(Qualifikation!U559,libtwolang,0)),Qualifikation!U559)))</f>
        <v/>
      </c>
      <c r="P549" s="56" t="str">
        <f>IF(OR(A549="",ISBLANK(Qualifikation!V559)),"",Qualifikation!V559)</f>
        <v/>
      </c>
    </row>
    <row r="550" spans="1:16" x14ac:dyDescent="0.2">
      <c r="A550" s="26" t="str">
        <f>IF(Qualifikation!$A560&lt;&gt;"",IF(Qualifikation!C560&lt;&gt;"",IF(Qualifikation!C560="LOC.ID",CONCATENATE("LOC.",Qualifikation!AG$12),Qualifikation!C560),""),"")</f>
        <v/>
      </c>
      <c r="B550" s="57" t="str">
        <f>IF(A550&lt;&gt;"",Qualifikation!J560,"")</f>
        <v/>
      </c>
      <c r="C550" s="26" t="str">
        <f>IF(A550&lt;&gt;"",IF(Qualifikation!E560=TRUE,INDEX(codesex,MATCH(Qualifikation!D560,libsex,0)),Qualifikation!D560),"")</f>
        <v/>
      </c>
      <c r="D550" s="112" t="str">
        <f>IF(OR(A550="",ISBLANK(Qualifikation!F560)),"",Qualifikation!F560)</f>
        <v/>
      </c>
      <c r="E550" s="26" t="str">
        <f>IF(A550&lt;&gt;"",IF(Qualifikation!I560=TRUE,IF(INDEX(codegem,MATCH(Qualifikation!H560,libgem,0))&lt;8000,INDEX(codegem,MATCH(Qualifikation!H560,libgem,0)),""),Qualifikation!H560),"")</f>
        <v/>
      </c>
      <c r="F550" s="26" t="str">
        <f>IF(A550&lt;&gt;"",IF(Qualifikation!I560=TRUE,INDEX(codegemhist,MATCH(Qualifikation!H560,libgem,0)),""),"")</f>
        <v/>
      </c>
      <c r="G550" s="26" t="str">
        <f>IF(A550&lt;&gt;"",IF(Qualifikation!I560=TRUE,IF(INDEX(codegem,MATCH(Qualifikation!H560,libgem,0))&gt;=8000,INDEX(codegem,MATCH(Qualifikation!H560,libgem,0)),""),Qualifikation!H560),"")</f>
        <v/>
      </c>
      <c r="H550" s="26" t="str">
        <f>IF(A550&lt;&gt;"",IF(Qualifikation!Y560=TRUE,INDEX(libcatidinst,MATCH(Qualifikation!P560,libinst,0)),""),"")</f>
        <v/>
      </c>
      <c r="I550" s="26" t="str">
        <f>IF(OR(A550="",ISBLANK(Qualifikation!P560)),"",IF(Qualifikation!Y560=TRUE,INDEX(codeinst,MATCH(Qualifikation!P560,libinst,0)),Qualifikation!P560))</f>
        <v/>
      </c>
      <c r="J550" s="26" t="str">
        <f>IF(OR(A550="",ISBLANK(Qualifikation!Q560)),"",IF(Qualifikation!Z560=TRUE,INDEX(codetform,MATCH(Qualifikation!Q560,libtform,0)),Qualifikation!Q560))</f>
        <v/>
      </c>
      <c r="K550" s="26" t="str">
        <f t="shared" si="8"/>
        <v/>
      </c>
      <c r="L550" s="112" t="str">
        <f>IF(OR(A550="",ISBLANK(Qualifikation!R560)),"",Qualifikation!R560)</f>
        <v/>
      </c>
      <c r="M550" s="56" t="str">
        <f>IF(OR(A550="",ISBLANK(Qualifikation!S560)),"",Qualifikation!S560)</f>
        <v/>
      </c>
      <c r="N550" s="56" t="str">
        <f>IF(OR(A550="",ISBLANK(Qualifikation!T560)),"",IF(Qualifikation!AC560=TRUE,INDEX(coderesult,MATCH(Qualifikation!T560,libresult,0)),Qualifikation!T560))</f>
        <v/>
      </c>
      <c r="O550" s="56" t="str">
        <f>IF(OR(A550="",ISBLANK(Qualifikation!U560),Qualifikation!U560="-"),"",IF(ISNA(MATCH(Qualifikation!U560,libtwolang,0)),Qualifikation!U560,IF(Qualifikation!AC560=TRUE,INDEX(codetwolang,MATCH(Qualifikation!U560,libtwolang,0)),Qualifikation!U560)))</f>
        <v/>
      </c>
      <c r="P550" s="56" t="str">
        <f>IF(OR(A550="",ISBLANK(Qualifikation!V560)),"",Qualifikation!V560)</f>
        <v/>
      </c>
    </row>
    <row r="551" spans="1:16" x14ac:dyDescent="0.2">
      <c r="A551" s="26" t="str">
        <f>IF(Qualifikation!$A561&lt;&gt;"",IF(Qualifikation!C561&lt;&gt;"",IF(Qualifikation!C561="LOC.ID",CONCATENATE("LOC.",Qualifikation!AG$12),Qualifikation!C561),""),"")</f>
        <v/>
      </c>
      <c r="B551" s="57" t="str">
        <f>IF(A551&lt;&gt;"",Qualifikation!J561,"")</f>
        <v/>
      </c>
      <c r="C551" s="26" t="str">
        <f>IF(A551&lt;&gt;"",IF(Qualifikation!E561=TRUE,INDEX(codesex,MATCH(Qualifikation!D561,libsex,0)),Qualifikation!D561),"")</f>
        <v/>
      </c>
      <c r="D551" s="112" t="str">
        <f>IF(OR(A551="",ISBLANK(Qualifikation!F561)),"",Qualifikation!F561)</f>
        <v/>
      </c>
      <c r="E551" s="26" t="str">
        <f>IF(A551&lt;&gt;"",IF(Qualifikation!I561=TRUE,IF(INDEX(codegem,MATCH(Qualifikation!H561,libgem,0))&lt;8000,INDEX(codegem,MATCH(Qualifikation!H561,libgem,0)),""),Qualifikation!H561),"")</f>
        <v/>
      </c>
      <c r="F551" s="26" t="str">
        <f>IF(A551&lt;&gt;"",IF(Qualifikation!I561=TRUE,INDEX(codegemhist,MATCH(Qualifikation!H561,libgem,0)),""),"")</f>
        <v/>
      </c>
      <c r="G551" s="26" t="str">
        <f>IF(A551&lt;&gt;"",IF(Qualifikation!I561=TRUE,IF(INDEX(codegem,MATCH(Qualifikation!H561,libgem,0))&gt;=8000,INDEX(codegem,MATCH(Qualifikation!H561,libgem,0)),""),Qualifikation!H561),"")</f>
        <v/>
      </c>
      <c r="H551" s="26" t="str">
        <f>IF(A551&lt;&gt;"",IF(Qualifikation!Y561=TRUE,INDEX(libcatidinst,MATCH(Qualifikation!P561,libinst,0)),""),"")</f>
        <v/>
      </c>
      <c r="I551" s="26" t="str">
        <f>IF(OR(A551="",ISBLANK(Qualifikation!P561)),"",IF(Qualifikation!Y561=TRUE,INDEX(codeinst,MATCH(Qualifikation!P561,libinst,0)),Qualifikation!P561))</f>
        <v/>
      </c>
      <c r="J551" s="26" t="str">
        <f>IF(OR(A551="",ISBLANK(Qualifikation!Q561)),"",IF(Qualifikation!Z561=TRUE,INDEX(codetform,MATCH(Qualifikation!Q561,libtform,0)),Qualifikation!Q561))</f>
        <v/>
      </c>
      <c r="K551" s="26" t="str">
        <f t="shared" si="8"/>
        <v/>
      </c>
      <c r="L551" s="112" t="str">
        <f>IF(OR(A551="",ISBLANK(Qualifikation!R561)),"",Qualifikation!R561)</f>
        <v/>
      </c>
      <c r="M551" s="56" t="str">
        <f>IF(OR(A551="",ISBLANK(Qualifikation!S561)),"",Qualifikation!S561)</f>
        <v/>
      </c>
      <c r="N551" s="56" t="str">
        <f>IF(OR(A551="",ISBLANK(Qualifikation!T561)),"",IF(Qualifikation!AC561=TRUE,INDEX(coderesult,MATCH(Qualifikation!T561,libresult,0)),Qualifikation!T561))</f>
        <v/>
      </c>
      <c r="O551" s="56" t="str">
        <f>IF(OR(A551="",ISBLANK(Qualifikation!U561),Qualifikation!U561="-"),"",IF(ISNA(MATCH(Qualifikation!U561,libtwolang,0)),Qualifikation!U561,IF(Qualifikation!AC561=TRUE,INDEX(codetwolang,MATCH(Qualifikation!U561,libtwolang,0)),Qualifikation!U561)))</f>
        <v/>
      </c>
      <c r="P551" s="56" t="str">
        <f>IF(OR(A551="",ISBLANK(Qualifikation!V561)),"",Qualifikation!V561)</f>
        <v/>
      </c>
    </row>
    <row r="552" spans="1:16" x14ac:dyDescent="0.2">
      <c r="A552" s="26" t="str">
        <f>IF(Qualifikation!$A562&lt;&gt;"",IF(Qualifikation!C562&lt;&gt;"",IF(Qualifikation!C562="LOC.ID",CONCATENATE("LOC.",Qualifikation!AG$12),Qualifikation!C562),""),"")</f>
        <v/>
      </c>
      <c r="B552" s="57" t="str">
        <f>IF(A552&lt;&gt;"",Qualifikation!J562,"")</f>
        <v/>
      </c>
      <c r="C552" s="26" t="str">
        <f>IF(A552&lt;&gt;"",IF(Qualifikation!E562=TRUE,INDEX(codesex,MATCH(Qualifikation!D562,libsex,0)),Qualifikation!D562),"")</f>
        <v/>
      </c>
      <c r="D552" s="112" t="str">
        <f>IF(OR(A552="",ISBLANK(Qualifikation!F562)),"",Qualifikation!F562)</f>
        <v/>
      </c>
      <c r="E552" s="26" t="str">
        <f>IF(A552&lt;&gt;"",IF(Qualifikation!I562=TRUE,IF(INDEX(codegem,MATCH(Qualifikation!H562,libgem,0))&lt;8000,INDEX(codegem,MATCH(Qualifikation!H562,libgem,0)),""),Qualifikation!H562),"")</f>
        <v/>
      </c>
      <c r="F552" s="26" t="str">
        <f>IF(A552&lt;&gt;"",IF(Qualifikation!I562=TRUE,INDEX(codegemhist,MATCH(Qualifikation!H562,libgem,0)),""),"")</f>
        <v/>
      </c>
      <c r="G552" s="26" t="str">
        <f>IF(A552&lt;&gt;"",IF(Qualifikation!I562=TRUE,IF(INDEX(codegem,MATCH(Qualifikation!H562,libgem,0))&gt;=8000,INDEX(codegem,MATCH(Qualifikation!H562,libgem,0)),""),Qualifikation!H562),"")</f>
        <v/>
      </c>
      <c r="H552" s="26" t="str">
        <f>IF(A552&lt;&gt;"",IF(Qualifikation!Y562=TRUE,INDEX(libcatidinst,MATCH(Qualifikation!P562,libinst,0)),""),"")</f>
        <v/>
      </c>
      <c r="I552" s="26" t="str">
        <f>IF(OR(A552="",ISBLANK(Qualifikation!P562)),"",IF(Qualifikation!Y562=TRUE,INDEX(codeinst,MATCH(Qualifikation!P562,libinst,0)),Qualifikation!P562))</f>
        <v/>
      </c>
      <c r="J552" s="26" t="str">
        <f>IF(OR(A552="",ISBLANK(Qualifikation!Q562)),"",IF(Qualifikation!Z562=TRUE,INDEX(codetform,MATCH(Qualifikation!Q562,libtform,0)),Qualifikation!Q562))</f>
        <v/>
      </c>
      <c r="K552" s="26" t="str">
        <f t="shared" si="8"/>
        <v/>
      </c>
      <c r="L552" s="112" t="str">
        <f>IF(OR(A552="",ISBLANK(Qualifikation!R562)),"",Qualifikation!R562)</f>
        <v/>
      </c>
      <c r="M552" s="56" t="str">
        <f>IF(OR(A552="",ISBLANK(Qualifikation!S562)),"",Qualifikation!S562)</f>
        <v/>
      </c>
      <c r="N552" s="56" t="str">
        <f>IF(OR(A552="",ISBLANK(Qualifikation!T562)),"",IF(Qualifikation!AC562=TRUE,INDEX(coderesult,MATCH(Qualifikation!T562,libresult,0)),Qualifikation!T562))</f>
        <v/>
      </c>
      <c r="O552" s="56" t="str">
        <f>IF(OR(A552="",ISBLANK(Qualifikation!U562),Qualifikation!U562="-"),"",IF(ISNA(MATCH(Qualifikation!U562,libtwolang,0)),Qualifikation!U562,IF(Qualifikation!AC562=TRUE,INDEX(codetwolang,MATCH(Qualifikation!U562,libtwolang,0)),Qualifikation!U562)))</f>
        <v/>
      </c>
      <c r="P552" s="56" t="str">
        <f>IF(OR(A552="",ISBLANK(Qualifikation!V562)),"",Qualifikation!V562)</f>
        <v/>
      </c>
    </row>
    <row r="553" spans="1:16" x14ac:dyDescent="0.2">
      <c r="A553" s="26" t="str">
        <f>IF(Qualifikation!$A563&lt;&gt;"",IF(Qualifikation!C563&lt;&gt;"",IF(Qualifikation!C563="LOC.ID",CONCATENATE("LOC.",Qualifikation!AG$12),Qualifikation!C563),""),"")</f>
        <v/>
      </c>
      <c r="B553" s="57" t="str">
        <f>IF(A553&lt;&gt;"",Qualifikation!J563,"")</f>
        <v/>
      </c>
      <c r="C553" s="26" t="str">
        <f>IF(A553&lt;&gt;"",IF(Qualifikation!E563=TRUE,INDEX(codesex,MATCH(Qualifikation!D563,libsex,0)),Qualifikation!D563),"")</f>
        <v/>
      </c>
      <c r="D553" s="112" t="str">
        <f>IF(OR(A553="",ISBLANK(Qualifikation!F563)),"",Qualifikation!F563)</f>
        <v/>
      </c>
      <c r="E553" s="26" t="str">
        <f>IF(A553&lt;&gt;"",IF(Qualifikation!I563=TRUE,IF(INDEX(codegem,MATCH(Qualifikation!H563,libgem,0))&lt;8000,INDEX(codegem,MATCH(Qualifikation!H563,libgem,0)),""),Qualifikation!H563),"")</f>
        <v/>
      </c>
      <c r="F553" s="26" t="str">
        <f>IF(A553&lt;&gt;"",IF(Qualifikation!I563=TRUE,INDEX(codegemhist,MATCH(Qualifikation!H563,libgem,0)),""),"")</f>
        <v/>
      </c>
      <c r="G553" s="26" t="str">
        <f>IF(A553&lt;&gt;"",IF(Qualifikation!I563=TRUE,IF(INDEX(codegem,MATCH(Qualifikation!H563,libgem,0))&gt;=8000,INDEX(codegem,MATCH(Qualifikation!H563,libgem,0)),""),Qualifikation!H563),"")</f>
        <v/>
      </c>
      <c r="H553" s="26" t="str">
        <f>IF(A553&lt;&gt;"",IF(Qualifikation!Y563=TRUE,INDEX(libcatidinst,MATCH(Qualifikation!P563,libinst,0)),""),"")</f>
        <v/>
      </c>
      <c r="I553" s="26" t="str">
        <f>IF(OR(A553="",ISBLANK(Qualifikation!P563)),"",IF(Qualifikation!Y563=TRUE,INDEX(codeinst,MATCH(Qualifikation!P563,libinst,0)),Qualifikation!P563))</f>
        <v/>
      </c>
      <c r="J553" s="26" t="str">
        <f>IF(OR(A553="",ISBLANK(Qualifikation!Q563)),"",IF(Qualifikation!Z563=TRUE,INDEX(codetform,MATCH(Qualifikation!Q563,libtform,0)),Qualifikation!Q563))</f>
        <v/>
      </c>
      <c r="K553" s="26" t="str">
        <f t="shared" si="8"/>
        <v/>
      </c>
      <c r="L553" s="112" t="str">
        <f>IF(OR(A553="",ISBLANK(Qualifikation!R563)),"",Qualifikation!R563)</f>
        <v/>
      </c>
      <c r="M553" s="56" t="str">
        <f>IF(OR(A553="",ISBLANK(Qualifikation!S563)),"",Qualifikation!S563)</f>
        <v/>
      </c>
      <c r="N553" s="56" t="str">
        <f>IF(OR(A553="",ISBLANK(Qualifikation!T563)),"",IF(Qualifikation!AC563=TRUE,INDEX(coderesult,MATCH(Qualifikation!T563,libresult,0)),Qualifikation!T563))</f>
        <v/>
      </c>
      <c r="O553" s="56" t="str">
        <f>IF(OR(A553="",ISBLANK(Qualifikation!U563),Qualifikation!U563="-"),"",IF(ISNA(MATCH(Qualifikation!U563,libtwolang,0)),Qualifikation!U563,IF(Qualifikation!AC563=TRUE,INDEX(codetwolang,MATCH(Qualifikation!U563,libtwolang,0)),Qualifikation!U563)))</f>
        <v/>
      </c>
      <c r="P553" s="56" t="str">
        <f>IF(OR(A553="",ISBLANK(Qualifikation!V563)),"",Qualifikation!V563)</f>
        <v/>
      </c>
    </row>
    <row r="554" spans="1:16" x14ac:dyDescent="0.2">
      <c r="A554" s="26" t="str">
        <f>IF(Qualifikation!$A564&lt;&gt;"",IF(Qualifikation!C564&lt;&gt;"",IF(Qualifikation!C564="LOC.ID",CONCATENATE("LOC.",Qualifikation!AG$12),Qualifikation!C564),""),"")</f>
        <v/>
      </c>
      <c r="B554" s="57" t="str">
        <f>IF(A554&lt;&gt;"",Qualifikation!J564,"")</f>
        <v/>
      </c>
      <c r="C554" s="26" t="str">
        <f>IF(A554&lt;&gt;"",IF(Qualifikation!E564=TRUE,INDEX(codesex,MATCH(Qualifikation!D564,libsex,0)),Qualifikation!D564),"")</f>
        <v/>
      </c>
      <c r="D554" s="112" t="str">
        <f>IF(OR(A554="",ISBLANK(Qualifikation!F564)),"",Qualifikation!F564)</f>
        <v/>
      </c>
      <c r="E554" s="26" t="str">
        <f>IF(A554&lt;&gt;"",IF(Qualifikation!I564=TRUE,IF(INDEX(codegem,MATCH(Qualifikation!H564,libgem,0))&lt;8000,INDEX(codegem,MATCH(Qualifikation!H564,libgem,0)),""),Qualifikation!H564),"")</f>
        <v/>
      </c>
      <c r="F554" s="26" t="str">
        <f>IF(A554&lt;&gt;"",IF(Qualifikation!I564=TRUE,INDEX(codegemhist,MATCH(Qualifikation!H564,libgem,0)),""),"")</f>
        <v/>
      </c>
      <c r="G554" s="26" t="str">
        <f>IF(A554&lt;&gt;"",IF(Qualifikation!I564=TRUE,IF(INDEX(codegem,MATCH(Qualifikation!H564,libgem,0))&gt;=8000,INDEX(codegem,MATCH(Qualifikation!H564,libgem,0)),""),Qualifikation!H564),"")</f>
        <v/>
      </c>
      <c r="H554" s="26" t="str">
        <f>IF(A554&lt;&gt;"",IF(Qualifikation!Y564=TRUE,INDEX(libcatidinst,MATCH(Qualifikation!P564,libinst,0)),""),"")</f>
        <v/>
      </c>
      <c r="I554" s="26" t="str">
        <f>IF(OR(A554="",ISBLANK(Qualifikation!P564)),"",IF(Qualifikation!Y564=TRUE,INDEX(codeinst,MATCH(Qualifikation!P564,libinst,0)),Qualifikation!P564))</f>
        <v/>
      </c>
      <c r="J554" s="26" t="str">
        <f>IF(OR(A554="",ISBLANK(Qualifikation!Q564)),"",IF(Qualifikation!Z564=TRUE,INDEX(codetform,MATCH(Qualifikation!Q564,libtform,0)),Qualifikation!Q564))</f>
        <v/>
      </c>
      <c r="K554" s="26" t="str">
        <f t="shared" si="8"/>
        <v/>
      </c>
      <c r="L554" s="112" t="str">
        <f>IF(OR(A554="",ISBLANK(Qualifikation!R564)),"",Qualifikation!R564)</f>
        <v/>
      </c>
      <c r="M554" s="56" t="str">
        <f>IF(OR(A554="",ISBLANK(Qualifikation!S564)),"",Qualifikation!S564)</f>
        <v/>
      </c>
      <c r="N554" s="56" t="str">
        <f>IF(OR(A554="",ISBLANK(Qualifikation!T564)),"",IF(Qualifikation!AC564=TRUE,INDEX(coderesult,MATCH(Qualifikation!T564,libresult,0)),Qualifikation!T564))</f>
        <v/>
      </c>
      <c r="O554" s="56" t="str">
        <f>IF(OR(A554="",ISBLANK(Qualifikation!U564),Qualifikation!U564="-"),"",IF(ISNA(MATCH(Qualifikation!U564,libtwolang,0)),Qualifikation!U564,IF(Qualifikation!AC564=TRUE,INDEX(codetwolang,MATCH(Qualifikation!U564,libtwolang,0)),Qualifikation!U564)))</f>
        <v/>
      </c>
      <c r="P554" s="56" t="str">
        <f>IF(OR(A554="",ISBLANK(Qualifikation!V564)),"",Qualifikation!V564)</f>
        <v/>
      </c>
    </row>
    <row r="555" spans="1:16" x14ac:dyDescent="0.2">
      <c r="A555" s="26" t="str">
        <f>IF(Qualifikation!$A565&lt;&gt;"",IF(Qualifikation!C565&lt;&gt;"",IF(Qualifikation!C565="LOC.ID",CONCATENATE("LOC.",Qualifikation!AG$12),Qualifikation!C565),""),"")</f>
        <v/>
      </c>
      <c r="B555" s="57" t="str">
        <f>IF(A555&lt;&gt;"",Qualifikation!J565,"")</f>
        <v/>
      </c>
      <c r="C555" s="26" t="str">
        <f>IF(A555&lt;&gt;"",IF(Qualifikation!E565=TRUE,INDEX(codesex,MATCH(Qualifikation!D565,libsex,0)),Qualifikation!D565),"")</f>
        <v/>
      </c>
      <c r="D555" s="112" t="str">
        <f>IF(OR(A555="",ISBLANK(Qualifikation!F565)),"",Qualifikation!F565)</f>
        <v/>
      </c>
      <c r="E555" s="26" t="str">
        <f>IF(A555&lt;&gt;"",IF(Qualifikation!I565=TRUE,IF(INDEX(codegem,MATCH(Qualifikation!H565,libgem,0))&lt;8000,INDEX(codegem,MATCH(Qualifikation!H565,libgem,0)),""),Qualifikation!H565),"")</f>
        <v/>
      </c>
      <c r="F555" s="26" t="str">
        <f>IF(A555&lt;&gt;"",IF(Qualifikation!I565=TRUE,INDEX(codegemhist,MATCH(Qualifikation!H565,libgem,0)),""),"")</f>
        <v/>
      </c>
      <c r="G555" s="26" t="str">
        <f>IF(A555&lt;&gt;"",IF(Qualifikation!I565=TRUE,IF(INDEX(codegem,MATCH(Qualifikation!H565,libgem,0))&gt;=8000,INDEX(codegem,MATCH(Qualifikation!H565,libgem,0)),""),Qualifikation!H565),"")</f>
        <v/>
      </c>
      <c r="H555" s="26" t="str">
        <f>IF(A555&lt;&gt;"",IF(Qualifikation!Y565=TRUE,INDEX(libcatidinst,MATCH(Qualifikation!P565,libinst,0)),""),"")</f>
        <v/>
      </c>
      <c r="I555" s="26" t="str">
        <f>IF(OR(A555="",ISBLANK(Qualifikation!P565)),"",IF(Qualifikation!Y565=TRUE,INDEX(codeinst,MATCH(Qualifikation!P565,libinst,0)),Qualifikation!P565))</f>
        <v/>
      </c>
      <c r="J555" s="26" t="str">
        <f>IF(OR(A555="",ISBLANK(Qualifikation!Q565)),"",IF(Qualifikation!Z565=TRUE,INDEX(codetform,MATCH(Qualifikation!Q565,libtform,0)),Qualifikation!Q565))</f>
        <v/>
      </c>
      <c r="K555" s="26" t="str">
        <f t="shared" si="8"/>
        <v/>
      </c>
      <c r="L555" s="112" t="str">
        <f>IF(OR(A555="",ISBLANK(Qualifikation!R565)),"",Qualifikation!R565)</f>
        <v/>
      </c>
      <c r="M555" s="56" t="str">
        <f>IF(OR(A555="",ISBLANK(Qualifikation!S565)),"",Qualifikation!S565)</f>
        <v/>
      </c>
      <c r="N555" s="56" t="str">
        <f>IF(OR(A555="",ISBLANK(Qualifikation!T565)),"",IF(Qualifikation!AC565=TRUE,INDEX(coderesult,MATCH(Qualifikation!T565,libresult,0)),Qualifikation!T565))</f>
        <v/>
      </c>
      <c r="O555" s="56" t="str">
        <f>IF(OR(A555="",ISBLANK(Qualifikation!U565),Qualifikation!U565="-"),"",IF(ISNA(MATCH(Qualifikation!U565,libtwolang,0)),Qualifikation!U565,IF(Qualifikation!AC565=TRUE,INDEX(codetwolang,MATCH(Qualifikation!U565,libtwolang,0)),Qualifikation!U565)))</f>
        <v/>
      </c>
      <c r="P555" s="56" t="str">
        <f>IF(OR(A555="",ISBLANK(Qualifikation!V565)),"",Qualifikation!V565)</f>
        <v/>
      </c>
    </row>
    <row r="556" spans="1:16" x14ac:dyDescent="0.2">
      <c r="A556" s="26" t="str">
        <f>IF(Qualifikation!$A566&lt;&gt;"",IF(Qualifikation!C566&lt;&gt;"",IF(Qualifikation!C566="LOC.ID",CONCATENATE("LOC.",Qualifikation!AG$12),Qualifikation!C566),""),"")</f>
        <v/>
      </c>
      <c r="B556" s="57" t="str">
        <f>IF(A556&lt;&gt;"",Qualifikation!J566,"")</f>
        <v/>
      </c>
      <c r="C556" s="26" t="str">
        <f>IF(A556&lt;&gt;"",IF(Qualifikation!E566=TRUE,INDEX(codesex,MATCH(Qualifikation!D566,libsex,0)),Qualifikation!D566),"")</f>
        <v/>
      </c>
      <c r="D556" s="112" t="str">
        <f>IF(OR(A556="",ISBLANK(Qualifikation!F566)),"",Qualifikation!F566)</f>
        <v/>
      </c>
      <c r="E556" s="26" t="str">
        <f>IF(A556&lt;&gt;"",IF(Qualifikation!I566=TRUE,IF(INDEX(codegem,MATCH(Qualifikation!H566,libgem,0))&lt;8000,INDEX(codegem,MATCH(Qualifikation!H566,libgem,0)),""),Qualifikation!H566),"")</f>
        <v/>
      </c>
      <c r="F556" s="26" t="str">
        <f>IF(A556&lt;&gt;"",IF(Qualifikation!I566=TRUE,INDEX(codegemhist,MATCH(Qualifikation!H566,libgem,0)),""),"")</f>
        <v/>
      </c>
      <c r="G556" s="26" t="str">
        <f>IF(A556&lt;&gt;"",IF(Qualifikation!I566=TRUE,IF(INDEX(codegem,MATCH(Qualifikation!H566,libgem,0))&gt;=8000,INDEX(codegem,MATCH(Qualifikation!H566,libgem,0)),""),Qualifikation!H566),"")</f>
        <v/>
      </c>
      <c r="H556" s="26" t="str">
        <f>IF(A556&lt;&gt;"",IF(Qualifikation!Y566=TRUE,INDEX(libcatidinst,MATCH(Qualifikation!P566,libinst,0)),""),"")</f>
        <v/>
      </c>
      <c r="I556" s="26" t="str">
        <f>IF(OR(A556="",ISBLANK(Qualifikation!P566)),"",IF(Qualifikation!Y566=TRUE,INDEX(codeinst,MATCH(Qualifikation!P566,libinst,0)),Qualifikation!P566))</f>
        <v/>
      </c>
      <c r="J556" s="26" t="str">
        <f>IF(OR(A556="",ISBLANK(Qualifikation!Q566)),"",IF(Qualifikation!Z566=TRUE,INDEX(codetform,MATCH(Qualifikation!Q566,libtform,0)),Qualifikation!Q566))</f>
        <v/>
      </c>
      <c r="K556" s="26" t="str">
        <f t="shared" si="8"/>
        <v/>
      </c>
      <c r="L556" s="112" t="str">
        <f>IF(OR(A556="",ISBLANK(Qualifikation!R566)),"",Qualifikation!R566)</f>
        <v/>
      </c>
      <c r="M556" s="56" t="str">
        <f>IF(OR(A556="",ISBLANK(Qualifikation!S566)),"",Qualifikation!S566)</f>
        <v/>
      </c>
      <c r="N556" s="56" t="str">
        <f>IF(OR(A556="",ISBLANK(Qualifikation!T566)),"",IF(Qualifikation!AC566=TRUE,INDEX(coderesult,MATCH(Qualifikation!T566,libresult,0)),Qualifikation!T566))</f>
        <v/>
      </c>
      <c r="O556" s="56" t="str">
        <f>IF(OR(A556="",ISBLANK(Qualifikation!U566),Qualifikation!U566="-"),"",IF(ISNA(MATCH(Qualifikation!U566,libtwolang,0)),Qualifikation!U566,IF(Qualifikation!AC566=TRUE,INDEX(codetwolang,MATCH(Qualifikation!U566,libtwolang,0)),Qualifikation!U566)))</f>
        <v/>
      </c>
      <c r="P556" s="56" t="str">
        <f>IF(OR(A556="",ISBLANK(Qualifikation!V566)),"",Qualifikation!V566)</f>
        <v/>
      </c>
    </row>
    <row r="557" spans="1:16" x14ac:dyDescent="0.2">
      <c r="A557" s="26" t="str">
        <f>IF(Qualifikation!$A567&lt;&gt;"",IF(Qualifikation!C567&lt;&gt;"",IF(Qualifikation!C567="LOC.ID",CONCATENATE("LOC.",Qualifikation!AG$12),Qualifikation!C567),""),"")</f>
        <v/>
      </c>
      <c r="B557" s="57" t="str">
        <f>IF(A557&lt;&gt;"",Qualifikation!J567,"")</f>
        <v/>
      </c>
      <c r="C557" s="26" t="str">
        <f>IF(A557&lt;&gt;"",IF(Qualifikation!E567=TRUE,INDEX(codesex,MATCH(Qualifikation!D567,libsex,0)),Qualifikation!D567),"")</f>
        <v/>
      </c>
      <c r="D557" s="112" t="str">
        <f>IF(OR(A557="",ISBLANK(Qualifikation!F567)),"",Qualifikation!F567)</f>
        <v/>
      </c>
      <c r="E557" s="26" t="str">
        <f>IF(A557&lt;&gt;"",IF(Qualifikation!I567=TRUE,IF(INDEX(codegem,MATCH(Qualifikation!H567,libgem,0))&lt;8000,INDEX(codegem,MATCH(Qualifikation!H567,libgem,0)),""),Qualifikation!H567),"")</f>
        <v/>
      </c>
      <c r="F557" s="26" t="str">
        <f>IF(A557&lt;&gt;"",IF(Qualifikation!I567=TRUE,INDEX(codegemhist,MATCH(Qualifikation!H567,libgem,0)),""),"")</f>
        <v/>
      </c>
      <c r="G557" s="26" t="str">
        <f>IF(A557&lt;&gt;"",IF(Qualifikation!I567=TRUE,IF(INDEX(codegem,MATCH(Qualifikation!H567,libgem,0))&gt;=8000,INDEX(codegem,MATCH(Qualifikation!H567,libgem,0)),""),Qualifikation!H567),"")</f>
        <v/>
      </c>
      <c r="H557" s="26" t="str">
        <f>IF(A557&lt;&gt;"",IF(Qualifikation!Y567=TRUE,INDEX(libcatidinst,MATCH(Qualifikation!P567,libinst,0)),""),"")</f>
        <v/>
      </c>
      <c r="I557" s="26" t="str">
        <f>IF(OR(A557="",ISBLANK(Qualifikation!P567)),"",IF(Qualifikation!Y567=TRUE,INDEX(codeinst,MATCH(Qualifikation!P567,libinst,0)),Qualifikation!P567))</f>
        <v/>
      </c>
      <c r="J557" s="26" t="str">
        <f>IF(OR(A557="",ISBLANK(Qualifikation!Q567)),"",IF(Qualifikation!Z567=TRUE,INDEX(codetform,MATCH(Qualifikation!Q567,libtform,0)),Qualifikation!Q567))</f>
        <v/>
      </c>
      <c r="K557" s="26" t="str">
        <f t="shared" si="8"/>
        <v/>
      </c>
      <c r="L557" s="112" t="str">
        <f>IF(OR(A557="",ISBLANK(Qualifikation!R567)),"",Qualifikation!R567)</f>
        <v/>
      </c>
      <c r="M557" s="56" t="str">
        <f>IF(OR(A557="",ISBLANK(Qualifikation!S567)),"",Qualifikation!S567)</f>
        <v/>
      </c>
      <c r="N557" s="56" t="str">
        <f>IF(OR(A557="",ISBLANK(Qualifikation!T567)),"",IF(Qualifikation!AC567=TRUE,INDEX(coderesult,MATCH(Qualifikation!T567,libresult,0)),Qualifikation!T567))</f>
        <v/>
      </c>
      <c r="O557" s="56" t="str">
        <f>IF(OR(A557="",ISBLANK(Qualifikation!U567),Qualifikation!U567="-"),"",IF(ISNA(MATCH(Qualifikation!U567,libtwolang,0)),Qualifikation!U567,IF(Qualifikation!AC567=TRUE,INDEX(codetwolang,MATCH(Qualifikation!U567,libtwolang,0)),Qualifikation!U567)))</f>
        <v/>
      </c>
      <c r="P557" s="56" t="str">
        <f>IF(OR(A557="",ISBLANK(Qualifikation!V567)),"",Qualifikation!V567)</f>
        <v/>
      </c>
    </row>
    <row r="558" spans="1:16" x14ac:dyDescent="0.2">
      <c r="A558" s="26" t="str">
        <f>IF(Qualifikation!$A568&lt;&gt;"",IF(Qualifikation!C568&lt;&gt;"",IF(Qualifikation!C568="LOC.ID",CONCATENATE("LOC.",Qualifikation!AG$12),Qualifikation!C568),""),"")</f>
        <v/>
      </c>
      <c r="B558" s="57" t="str">
        <f>IF(A558&lt;&gt;"",Qualifikation!J568,"")</f>
        <v/>
      </c>
      <c r="C558" s="26" t="str">
        <f>IF(A558&lt;&gt;"",IF(Qualifikation!E568=TRUE,INDEX(codesex,MATCH(Qualifikation!D568,libsex,0)),Qualifikation!D568),"")</f>
        <v/>
      </c>
      <c r="D558" s="112" t="str">
        <f>IF(OR(A558="",ISBLANK(Qualifikation!F568)),"",Qualifikation!F568)</f>
        <v/>
      </c>
      <c r="E558" s="26" t="str">
        <f>IF(A558&lt;&gt;"",IF(Qualifikation!I568=TRUE,IF(INDEX(codegem,MATCH(Qualifikation!H568,libgem,0))&lt;8000,INDEX(codegem,MATCH(Qualifikation!H568,libgem,0)),""),Qualifikation!H568),"")</f>
        <v/>
      </c>
      <c r="F558" s="26" t="str">
        <f>IF(A558&lt;&gt;"",IF(Qualifikation!I568=TRUE,INDEX(codegemhist,MATCH(Qualifikation!H568,libgem,0)),""),"")</f>
        <v/>
      </c>
      <c r="G558" s="26" t="str">
        <f>IF(A558&lt;&gt;"",IF(Qualifikation!I568=TRUE,IF(INDEX(codegem,MATCH(Qualifikation!H568,libgem,0))&gt;=8000,INDEX(codegem,MATCH(Qualifikation!H568,libgem,0)),""),Qualifikation!H568),"")</f>
        <v/>
      </c>
      <c r="H558" s="26" t="str">
        <f>IF(A558&lt;&gt;"",IF(Qualifikation!Y568=TRUE,INDEX(libcatidinst,MATCH(Qualifikation!P568,libinst,0)),""),"")</f>
        <v/>
      </c>
      <c r="I558" s="26" t="str">
        <f>IF(OR(A558="",ISBLANK(Qualifikation!P568)),"",IF(Qualifikation!Y568=TRUE,INDEX(codeinst,MATCH(Qualifikation!P568,libinst,0)),Qualifikation!P568))</f>
        <v/>
      </c>
      <c r="J558" s="26" t="str">
        <f>IF(OR(A558="",ISBLANK(Qualifikation!Q568)),"",IF(Qualifikation!Z568=TRUE,INDEX(codetform,MATCH(Qualifikation!Q568,libtform,0)),Qualifikation!Q568))</f>
        <v/>
      </c>
      <c r="K558" s="26" t="str">
        <f t="shared" si="8"/>
        <v/>
      </c>
      <c r="L558" s="112" t="str">
        <f>IF(OR(A558="",ISBLANK(Qualifikation!R568)),"",Qualifikation!R568)</f>
        <v/>
      </c>
      <c r="M558" s="56" t="str">
        <f>IF(OR(A558="",ISBLANK(Qualifikation!S568)),"",Qualifikation!S568)</f>
        <v/>
      </c>
      <c r="N558" s="56" t="str">
        <f>IF(OR(A558="",ISBLANK(Qualifikation!T568)),"",IF(Qualifikation!AC568=TRUE,INDEX(coderesult,MATCH(Qualifikation!T568,libresult,0)),Qualifikation!T568))</f>
        <v/>
      </c>
      <c r="O558" s="56" t="str">
        <f>IF(OR(A558="",ISBLANK(Qualifikation!U568),Qualifikation!U568="-"),"",IF(ISNA(MATCH(Qualifikation!U568,libtwolang,0)),Qualifikation!U568,IF(Qualifikation!AC568=TRUE,INDEX(codetwolang,MATCH(Qualifikation!U568,libtwolang,0)),Qualifikation!U568)))</f>
        <v/>
      </c>
      <c r="P558" s="56" t="str">
        <f>IF(OR(A558="",ISBLANK(Qualifikation!V568)),"",Qualifikation!V568)</f>
        <v/>
      </c>
    </row>
    <row r="559" spans="1:16" x14ac:dyDescent="0.2">
      <c r="A559" s="26" t="str">
        <f>IF(Qualifikation!$A569&lt;&gt;"",IF(Qualifikation!C569&lt;&gt;"",IF(Qualifikation!C569="LOC.ID",CONCATENATE("LOC.",Qualifikation!AG$12),Qualifikation!C569),""),"")</f>
        <v/>
      </c>
      <c r="B559" s="57" t="str">
        <f>IF(A559&lt;&gt;"",Qualifikation!J569,"")</f>
        <v/>
      </c>
      <c r="C559" s="26" t="str">
        <f>IF(A559&lt;&gt;"",IF(Qualifikation!E569=TRUE,INDEX(codesex,MATCH(Qualifikation!D569,libsex,0)),Qualifikation!D569),"")</f>
        <v/>
      </c>
      <c r="D559" s="112" t="str">
        <f>IF(OR(A559="",ISBLANK(Qualifikation!F569)),"",Qualifikation!F569)</f>
        <v/>
      </c>
      <c r="E559" s="26" t="str">
        <f>IF(A559&lt;&gt;"",IF(Qualifikation!I569=TRUE,IF(INDEX(codegem,MATCH(Qualifikation!H569,libgem,0))&lt;8000,INDEX(codegem,MATCH(Qualifikation!H569,libgem,0)),""),Qualifikation!H569),"")</f>
        <v/>
      </c>
      <c r="F559" s="26" t="str">
        <f>IF(A559&lt;&gt;"",IF(Qualifikation!I569=TRUE,INDEX(codegemhist,MATCH(Qualifikation!H569,libgem,0)),""),"")</f>
        <v/>
      </c>
      <c r="G559" s="26" t="str">
        <f>IF(A559&lt;&gt;"",IF(Qualifikation!I569=TRUE,IF(INDEX(codegem,MATCH(Qualifikation!H569,libgem,0))&gt;=8000,INDEX(codegem,MATCH(Qualifikation!H569,libgem,0)),""),Qualifikation!H569),"")</f>
        <v/>
      </c>
      <c r="H559" s="26" t="str">
        <f>IF(A559&lt;&gt;"",IF(Qualifikation!Y569=TRUE,INDEX(libcatidinst,MATCH(Qualifikation!P569,libinst,0)),""),"")</f>
        <v/>
      </c>
      <c r="I559" s="26" t="str">
        <f>IF(OR(A559="",ISBLANK(Qualifikation!P569)),"",IF(Qualifikation!Y569=TRUE,INDEX(codeinst,MATCH(Qualifikation!P569,libinst,0)),Qualifikation!P569))</f>
        <v/>
      </c>
      <c r="J559" s="26" t="str">
        <f>IF(OR(A559="",ISBLANK(Qualifikation!Q569)),"",IF(Qualifikation!Z569=TRUE,INDEX(codetform,MATCH(Qualifikation!Q569,libtform,0)),Qualifikation!Q569))</f>
        <v/>
      </c>
      <c r="K559" s="26" t="str">
        <f t="shared" si="8"/>
        <v/>
      </c>
      <c r="L559" s="112" t="str">
        <f>IF(OR(A559="",ISBLANK(Qualifikation!R569)),"",Qualifikation!R569)</f>
        <v/>
      </c>
      <c r="M559" s="56" t="str">
        <f>IF(OR(A559="",ISBLANK(Qualifikation!S569)),"",Qualifikation!S569)</f>
        <v/>
      </c>
      <c r="N559" s="56" t="str">
        <f>IF(OR(A559="",ISBLANK(Qualifikation!T569)),"",IF(Qualifikation!AC569=TRUE,INDEX(coderesult,MATCH(Qualifikation!T569,libresult,0)),Qualifikation!T569))</f>
        <v/>
      </c>
      <c r="O559" s="56" t="str">
        <f>IF(OR(A559="",ISBLANK(Qualifikation!U569),Qualifikation!U569="-"),"",IF(ISNA(MATCH(Qualifikation!U569,libtwolang,0)),Qualifikation!U569,IF(Qualifikation!AC569=TRUE,INDEX(codetwolang,MATCH(Qualifikation!U569,libtwolang,0)),Qualifikation!U569)))</f>
        <v/>
      </c>
      <c r="P559" s="56" t="str">
        <f>IF(OR(A559="",ISBLANK(Qualifikation!V569)),"",Qualifikation!V569)</f>
        <v/>
      </c>
    </row>
    <row r="560" spans="1:16" x14ac:dyDescent="0.2">
      <c r="A560" s="26" t="str">
        <f>IF(Qualifikation!$A570&lt;&gt;"",IF(Qualifikation!C570&lt;&gt;"",IF(Qualifikation!C570="LOC.ID",CONCATENATE("LOC.",Qualifikation!AG$12),Qualifikation!C570),""),"")</f>
        <v/>
      </c>
      <c r="B560" s="57" t="str">
        <f>IF(A560&lt;&gt;"",Qualifikation!J570,"")</f>
        <v/>
      </c>
      <c r="C560" s="26" t="str">
        <f>IF(A560&lt;&gt;"",IF(Qualifikation!E570=TRUE,INDEX(codesex,MATCH(Qualifikation!D570,libsex,0)),Qualifikation!D570),"")</f>
        <v/>
      </c>
      <c r="D560" s="112" t="str">
        <f>IF(OR(A560="",ISBLANK(Qualifikation!F570)),"",Qualifikation!F570)</f>
        <v/>
      </c>
      <c r="E560" s="26" t="str">
        <f>IF(A560&lt;&gt;"",IF(Qualifikation!I570=TRUE,IF(INDEX(codegem,MATCH(Qualifikation!H570,libgem,0))&lt;8000,INDEX(codegem,MATCH(Qualifikation!H570,libgem,0)),""),Qualifikation!H570),"")</f>
        <v/>
      </c>
      <c r="F560" s="26" t="str">
        <f>IF(A560&lt;&gt;"",IF(Qualifikation!I570=TRUE,INDEX(codegemhist,MATCH(Qualifikation!H570,libgem,0)),""),"")</f>
        <v/>
      </c>
      <c r="G560" s="26" t="str">
        <f>IF(A560&lt;&gt;"",IF(Qualifikation!I570=TRUE,IF(INDEX(codegem,MATCH(Qualifikation!H570,libgem,0))&gt;=8000,INDEX(codegem,MATCH(Qualifikation!H570,libgem,0)),""),Qualifikation!H570),"")</f>
        <v/>
      </c>
      <c r="H560" s="26" t="str">
        <f>IF(A560&lt;&gt;"",IF(Qualifikation!Y570=TRUE,INDEX(libcatidinst,MATCH(Qualifikation!P570,libinst,0)),""),"")</f>
        <v/>
      </c>
      <c r="I560" s="26" t="str">
        <f>IF(OR(A560="",ISBLANK(Qualifikation!P570)),"",IF(Qualifikation!Y570=TRUE,INDEX(codeinst,MATCH(Qualifikation!P570,libinst,0)),Qualifikation!P570))</f>
        <v/>
      </c>
      <c r="J560" s="26" t="str">
        <f>IF(OR(A560="",ISBLANK(Qualifikation!Q570)),"",IF(Qualifikation!Z570=TRUE,INDEX(codetform,MATCH(Qualifikation!Q570,libtform,0)),Qualifikation!Q570))</f>
        <v/>
      </c>
      <c r="K560" s="26" t="str">
        <f t="shared" si="8"/>
        <v/>
      </c>
      <c r="L560" s="112" t="str">
        <f>IF(OR(A560="",ISBLANK(Qualifikation!R570)),"",Qualifikation!R570)</f>
        <v/>
      </c>
      <c r="M560" s="56" t="str">
        <f>IF(OR(A560="",ISBLANK(Qualifikation!S570)),"",Qualifikation!S570)</f>
        <v/>
      </c>
      <c r="N560" s="56" t="str">
        <f>IF(OR(A560="",ISBLANK(Qualifikation!T570)),"",IF(Qualifikation!AC570=TRUE,INDEX(coderesult,MATCH(Qualifikation!T570,libresult,0)),Qualifikation!T570))</f>
        <v/>
      </c>
      <c r="O560" s="56" t="str">
        <f>IF(OR(A560="",ISBLANK(Qualifikation!U570),Qualifikation!U570="-"),"",IF(ISNA(MATCH(Qualifikation!U570,libtwolang,0)),Qualifikation!U570,IF(Qualifikation!AC570=TRUE,INDEX(codetwolang,MATCH(Qualifikation!U570,libtwolang,0)),Qualifikation!U570)))</f>
        <v/>
      </c>
      <c r="P560" s="56" t="str">
        <f>IF(OR(A560="",ISBLANK(Qualifikation!V570)),"",Qualifikation!V570)</f>
        <v/>
      </c>
    </row>
    <row r="561" spans="1:16" x14ac:dyDescent="0.2">
      <c r="A561" s="26" t="str">
        <f>IF(Qualifikation!$A571&lt;&gt;"",IF(Qualifikation!C571&lt;&gt;"",IF(Qualifikation!C571="LOC.ID",CONCATENATE("LOC.",Qualifikation!AG$12),Qualifikation!C571),""),"")</f>
        <v/>
      </c>
      <c r="B561" s="57" t="str">
        <f>IF(A561&lt;&gt;"",Qualifikation!J571,"")</f>
        <v/>
      </c>
      <c r="C561" s="26" t="str">
        <f>IF(A561&lt;&gt;"",IF(Qualifikation!E571=TRUE,INDEX(codesex,MATCH(Qualifikation!D571,libsex,0)),Qualifikation!D571),"")</f>
        <v/>
      </c>
      <c r="D561" s="112" t="str">
        <f>IF(OR(A561="",ISBLANK(Qualifikation!F571)),"",Qualifikation!F571)</f>
        <v/>
      </c>
      <c r="E561" s="26" t="str">
        <f>IF(A561&lt;&gt;"",IF(Qualifikation!I571=TRUE,IF(INDEX(codegem,MATCH(Qualifikation!H571,libgem,0))&lt;8000,INDEX(codegem,MATCH(Qualifikation!H571,libgem,0)),""),Qualifikation!H571),"")</f>
        <v/>
      </c>
      <c r="F561" s="26" t="str">
        <f>IF(A561&lt;&gt;"",IF(Qualifikation!I571=TRUE,INDEX(codegemhist,MATCH(Qualifikation!H571,libgem,0)),""),"")</f>
        <v/>
      </c>
      <c r="G561" s="26" t="str">
        <f>IF(A561&lt;&gt;"",IF(Qualifikation!I571=TRUE,IF(INDEX(codegem,MATCH(Qualifikation!H571,libgem,0))&gt;=8000,INDEX(codegem,MATCH(Qualifikation!H571,libgem,0)),""),Qualifikation!H571),"")</f>
        <v/>
      </c>
      <c r="H561" s="26" t="str">
        <f>IF(A561&lt;&gt;"",IF(Qualifikation!Y571=TRUE,INDEX(libcatidinst,MATCH(Qualifikation!P571,libinst,0)),""),"")</f>
        <v/>
      </c>
      <c r="I561" s="26" t="str">
        <f>IF(OR(A561="",ISBLANK(Qualifikation!P571)),"",IF(Qualifikation!Y571=TRUE,INDEX(codeinst,MATCH(Qualifikation!P571,libinst,0)),Qualifikation!P571))</f>
        <v/>
      </c>
      <c r="J561" s="26" t="str">
        <f>IF(OR(A561="",ISBLANK(Qualifikation!Q571)),"",IF(Qualifikation!Z571=TRUE,INDEX(codetform,MATCH(Qualifikation!Q571,libtform,0)),Qualifikation!Q571))</f>
        <v/>
      </c>
      <c r="K561" s="26" t="str">
        <f t="shared" si="8"/>
        <v/>
      </c>
      <c r="L561" s="112" t="str">
        <f>IF(OR(A561="",ISBLANK(Qualifikation!R571)),"",Qualifikation!R571)</f>
        <v/>
      </c>
      <c r="M561" s="56" t="str">
        <f>IF(OR(A561="",ISBLANK(Qualifikation!S571)),"",Qualifikation!S571)</f>
        <v/>
      </c>
      <c r="N561" s="56" t="str">
        <f>IF(OR(A561="",ISBLANK(Qualifikation!T571)),"",IF(Qualifikation!AC571=TRUE,INDEX(coderesult,MATCH(Qualifikation!T571,libresult,0)),Qualifikation!T571))</f>
        <v/>
      </c>
      <c r="O561" s="56" t="str">
        <f>IF(OR(A561="",ISBLANK(Qualifikation!U571),Qualifikation!U571="-"),"",IF(ISNA(MATCH(Qualifikation!U571,libtwolang,0)),Qualifikation!U571,IF(Qualifikation!AC571=TRUE,INDEX(codetwolang,MATCH(Qualifikation!U571,libtwolang,0)),Qualifikation!U571)))</f>
        <v/>
      </c>
      <c r="P561" s="56" t="str">
        <f>IF(OR(A561="",ISBLANK(Qualifikation!V571)),"",Qualifikation!V571)</f>
        <v/>
      </c>
    </row>
    <row r="562" spans="1:16" x14ac:dyDescent="0.2">
      <c r="A562" s="26" t="str">
        <f>IF(Qualifikation!$A572&lt;&gt;"",IF(Qualifikation!C572&lt;&gt;"",IF(Qualifikation!C572="LOC.ID",CONCATENATE("LOC.",Qualifikation!AG$12),Qualifikation!C572),""),"")</f>
        <v/>
      </c>
      <c r="B562" s="57" t="str">
        <f>IF(A562&lt;&gt;"",Qualifikation!J572,"")</f>
        <v/>
      </c>
      <c r="C562" s="26" t="str">
        <f>IF(A562&lt;&gt;"",IF(Qualifikation!E572=TRUE,INDEX(codesex,MATCH(Qualifikation!D572,libsex,0)),Qualifikation!D572),"")</f>
        <v/>
      </c>
      <c r="D562" s="112" t="str">
        <f>IF(OR(A562="",ISBLANK(Qualifikation!F572)),"",Qualifikation!F572)</f>
        <v/>
      </c>
      <c r="E562" s="26" t="str">
        <f>IF(A562&lt;&gt;"",IF(Qualifikation!I572=TRUE,IF(INDEX(codegem,MATCH(Qualifikation!H572,libgem,0))&lt;8000,INDEX(codegem,MATCH(Qualifikation!H572,libgem,0)),""),Qualifikation!H572),"")</f>
        <v/>
      </c>
      <c r="F562" s="26" t="str">
        <f>IF(A562&lt;&gt;"",IF(Qualifikation!I572=TRUE,INDEX(codegemhist,MATCH(Qualifikation!H572,libgem,0)),""),"")</f>
        <v/>
      </c>
      <c r="G562" s="26" t="str">
        <f>IF(A562&lt;&gt;"",IF(Qualifikation!I572=TRUE,IF(INDEX(codegem,MATCH(Qualifikation!H572,libgem,0))&gt;=8000,INDEX(codegem,MATCH(Qualifikation!H572,libgem,0)),""),Qualifikation!H572),"")</f>
        <v/>
      </c>
      <c r="H562" s="26" t="str">
        <f>IF(A562&lt;&gt;"",IF(Qualifikation!Y572=TRUE,INDEX(libcatidinst,MATCH(Qualifikation!P572,libinst,0)),""),"")</f>
        <v/>
      </c>
      <c r="I562" s="26" t="str">
        <f>IF(OR(A562="",ISBLANK(Qualifikation!P572)),"",IF(Qualifikation!Y572=TRUE,INDEX(codeinst,MATCH(Qualifikation!P572,libinst,0)),Qualifikation!P572))</f>
        <v/>
      </c>
      <c r="J562" s="26" t="str">
        <f>IF(OR(A562="",ISBLANK(Qualifikation!Q572)),"",IF(Qualifikation!Z572=TRUE,INDEX(codetform,MATCH(Qualifikation!Q572,libtform,0)),Qualifikation!Q572))</f>
        <v/>
      </c>
      <c r="K562" s="26" t="str">
        <f t="shared" si="8"/>
        <v/>
      </c>
      <c r="L562" s="112" t="str">
        <f>IF(OR(A562="",ISBLANK(Qualifikation!R572)),"",Qualifikation!R572)</f>
        <v/>
      </c>
      <c r="M562" s="56" t="str">
        <f>IF(OR(A562="",ISBLANK(Qualifikation!S572)),"",Qualifikation!S572)</f>
        <v/>
      </c>
      <c r="N562" s="56" t="str">
        <f>IF(OR(A562="",ISBLANK(Qualifikation!T572)),"",IF(Qualifikation!AC572=TRUE,INDEX(coderesult,MATCH(Qualifikation!T572,libresult,0)),Qualifikation!T572))</f>
        <v/>
      </c>
      <c r="O562" s="56" t="str">
        <f>IF(OR(A562="",ISBLANK(Qualifikation!U572),Qualifikation!U572="-"),"",IF(ISNA(MATCH(Qualifikation!U572,libtwolang,0)),Qualifikation!U572,IF(Qualifikation!AC572=TRUE,INDEX(codetwolang,MATCH(Qualifikation!U572,libtwolang,0)),Qualifikation!U572)))</f>
        <v/>
      </c>
      <c r="P562" s="56" t="str">
        <f>IF(OR(A562="",ISBLANK(Qualifikation!V572)),"",Qualifikation!V572)</f>
        <v/>
      </c>
    </row>
    <row r="563" spans="1:16" x14ac:dyDescent="0.2">
      <c r="A563" s="26" t="str">
        <f>IF(Qualifikation!$A573&lt;&gt;"",IF(Qualifikation!C573&lt;&gt;"",IF(Qualifikation!C573="LOC.ID",CONCATENATE("LOC.",Qualifikation!AG$12),Qualifikation!C573),""),"")</f>
        <v/>
      </c>
      <c r="B563" s="57" t="str">
        <f>IF(A563&lt;&gt;"",Qualifikation!J573,"")</f>
        <v/>
      </c>
      <c r="C563" s="26" t="str">
        <f>IF(A563&lt;&gt;"",IF(Qualifikation!E573=TRUE,INDEX(codesex,MATCH(Qualifikation!D573,libsex,0)),Qualifikation!D573),"")</f>
        <v/>
      </c>
      <c r="D563" s="112" t="str">
        <f>IF(OR(A563="",ISBLANK(Qualifikation!F573)),"",Qualifikation!F573)</f>
        <v/>
      </c>
      <c r="E563" s="26" t="str">
        <f>IF(A563&lt;&gt;"",IF(Qualifikation!I573=TRUE,IF(INDEX(codegem,MATCH(Qualifikation!H573,libgem,0))&lt;8000,INDEX(codegem,MATCH(Qualifikation!H573,libgem,0)),""),Qualifikation!H573),"")</f>
        <v/>
      </c>
      <c r="F563" s="26" t="str">
        <f>IF(A563&lt;&gt;"",IF(Qualifikation!I573=TRUE,INDEX(codegemhist,MATCH(Qualifikation!H573,libgem,0)),""),"")</f>
        <v/>
      </c>
      <c r="G563" s="26" t="str">
        <f>IF(A563&lt;&gt;"",IF(Qualifikation!I573=TRUE,IF(INDEX(codegem,MATCH(Qualifikation!H573,libgem,0))&gt;=8000,INDEX(codegem,MATCH(Qualifikation!H573,libgem,0)),""),Qualifikation!H573),"")</f>
        <v/>
      </c>
      <c r="H563" s="26" t="str">
        <f>IF(A563&lt;&gt;"",IF(Qualifikation!Y573=TRUE,INDEX(libcatidinst,MATCH(Qualifikation!P573,libinst,0)),""),"")</f>
        <v/>
      </c>
      <c r="I563" s="26" t="str">
        <f>IF(OR(A563="",ISBLANK(Qualifikation!P573)),"",IF(Qualifikation!Y573=TRUE,INDEX(codeinst,MATCH(Qualifikation!P573,libinst,0)),Qualifikation!P573))</f>
        <v/>
      </c>
      <c r="J563" s="26" t="str">
        <f>IF(OR(A563="",ISBLANK(Qualifikation!Q573)),"",IF(Qualifikation!Z573=TRUE,INDEX(codetform,MATCH(Qualifikation!Q573,libtform,0)),Qualifikation!Q573))</f>
        <v/>
      </c>
      <c r="K563" s="26" t="str">
        <f t="shared" si="8"/>
        <v/>
      </c>
      <c r="L563" s="112" t="str">
        <f>IF(OR(A563="",ISBLANK(Qualifikation!R573)),"",Qualifikation!R573)</f>
        <v/>
      </c>
      <c r="M563" s="56" t="str">
        <f>IF(OR(A563="",ISBLANK(Qualifikation!S573)),"",Qualifikation!S573)</f>
        <v/>
      </c>
      <c r="N563" s="56" t="str">
        <f>IF(OR(A563="",ISBLANK(Qualifikation!T573)),"",IF(Qualifikation!AC573=TRUE,INDEX(coderesult,MATCH(Qualifikation!T573,libresult,0)),Qualifikation!T573))</f>
        <v/>
      </c>
      <c r="O563" s="56" t="str">
        <f>IF(OR(A563="",ISBLANK(Qualifikation!U573),Qualifikation!U573="-"),"",IF(ISNA(MATCH(Qualifikation!U573,libtwolang,0)),Qualifikation!U573,IF(Qualifikation!AC573=TRUE,INDEX(codetwolang,MATCH(Qualifikation!U573,libtwolang,0)),Qualifikation!U573)))</f>
        <v/>
      </c>
      <c r="P563" s="56" t="str">
        <f>IF(OR(A563="",ISBLANK(Qualifikation!V573)),"",Qualifikation!V573)</f>
        <v/>
      </c>
    </row>
    <row r="564" spans="1:16" x14ac:dyDescent="0.2">
      <c r="A564" s="26" t="str">
        <f>IF(Qualifikation!$A574&lt;&gt;"",IF(Qualifikation!C574&lt;&gt;"",IF(Qualifikation!C574="LOC.ID",CONCATENATE("LOC.",Qualifikation!AG$12),Qualifikation!C574),""),"")</f>
        <v/>
      </c>
      <c r="B564" s="57" t="str">
        <f>IF(A564&lt;&gt;"",Qualifikation!J574,"")</f>
        <v/>
      </c>
      <c r="C564" s="26" t="str">
        <f>IF(A564&lt;&gt;"",IF(Qualifikation!E574=TRUE,INDEX(codesex,MATCH(Qualifikation!D574,libsex,0)),Qualifikation!D574),"")</f>
        <v/>
      </c>
      <c r="D564" s="112" t="str">
        <f>IF(OR(A564="",ISBLANK(Qualifikation!F574)),"",Qualifikation!F574)</f>
        <v/>
      </c>
      <c r="E564" s="26" t="str">
        <f>IF(A564&lt;&gt;"",IF(Qualifikation!I574=TRUE,IF(INDEX(codegem,MATCH(Qualifikation!H574,libgem,0))&lt;8000,INDEX(codegem,MATCH(Qualifikation!H574,libgem,0)),""),Qualifikation!H574),"")</f>
        <v/>
      </c>
      <c r="F564" s="26" t="str">
        <f>IF(A564&lt;&gt;"",IF(Qualifikation!I574=TRUE,INDEX(codegemhist,MATCH(Qualifikation!H574,libgem,0)),""),"")</f>
        <v/>
      </c>
      <c r="G564" s="26" t="str">
        <f>IF(A564&lt;&gt;"",IF(Qualifikation!I574=TRUE,IF(INDEX(codegem,MATCH(Qualifikation!H574,libgem,0))&gt;=8000,INDEX(codegem,MATCH(Qualifikation!H574,libgem,0)),""),Qualifikation!H574),"")</f>
        <v/>
      </c>
      <c r="H564" s="26" t="str">
        <f>IF(A564&lt;&gt;"",IF(Qualifikation!Y574=TRUE,INDEX(libcatidinst,MATCH(Qualifikation!P574,libinst,0)),""),"")</f>
        <v/>
      </c>
      <c r="I564" s="26" t="str">
        <f>IF(OR(A564="",ISBLANK(Qualifikation!P574)),"",IF(Qualifikation!Y574=TRUE,INDEX(codeinst,MATCH(Qualifikation!P574,libinst,0)),Qualifikation!P574))</f>
        <v/>
      </c>
      <c r="J564" s="26" t="str">
        <f>IF(OR(A564="",ISBLANK(Qualifikation!Q574)),"",IF(Qualifikation!Z574=TRUE,INDEX(codetform,MATCH(Qualifikation!Q574,libtform,0)),Qualifikation!Q574))</f>
        <v/>
      </c>
      <c r="K564" s="26" t="str">
        <f t="shared" si="8"/>
        <v/>
      </c>
      <c r="L564" s="112" t="str">
        <f>IF(OR(A564="",ISBLANK(Qualifikation!R574)),"",Qualifikation!R574)</f>
        <v/>
      </c>
      <c r="M564" s="56" t="str">
        <f>IF(OR(A564="",ISBLANK(Qualifikation!S574)),"",Qualifikation!S574)</f>
        <v/>
      </c>
      <c r="N564" s="56" t="str">
        <f>IF(OR(A564="",ISBLANK(Qualifikation!T574)),"",IF(Qualifikation!AC574=TRUE,INDEX(coderesult,MATCH(Qualifikation!T574,libresult,0)),Qualifikation!T574))</f>
        <v/>
      </c>
      <c r="O564" s="56" t="str">
        <f>IF(OR(A564="",ISBLANK(Qualifikation!U574),Qualifikation!U574="-"),"",IF(ISNA(MATCH(Qualifikation!U574,libtwolang,0)),Qualifikation!U574,IF(Qualifikation!AC574=TRUE,INDEX(codetwolang,MATCH(Qualifikation!U574,libtwolang,0)),Qualifikation!U574)))</f>
        <v/>
      </c>
      <c r="P564" s="56" t="str">
        <f>IF(OR(A564="",ISBLANK(Qualifikation!V574)),"",Qualifikation!V574)</f>
        <v/>
      </c>
    </row>
    <row r="565" spans="1:16" x14ac:dyDescent="0.2">
      <c r="A565" s="26" t="str">
        <f>IF(Qualifikation!$A575&lt;&gt;"",IF(Qualifikation!C575&lt;&gt;"",IF(Qualifikation!C575="LOC.ID",CONCATENATE("LOC.",Qualifikation!AG$12),Qualifikation!C575),""),"")</f>
        <v/>
      </c>
      <c r="B565" s="57" t="str">
        <f>IF(A565&lt;&gt;"",Qualifikation!J575,"")</f>
        <v/>
      </c>
      <c r="C565" s="26" t="str">
        <f>IF(A565&lt;&gt;"",IF(Qualifikation!E575=TRUE,INDEX(codesex,MATCH(Qualifikation!D575,libsex,0)),Qualifikation!D575),"")</f>
        <v/>
      </c>
      <c r="D565" s="112" t="str">
        <f>IF(OR(A565="",ISBLANK(Qualifikation!F575)),"",Qualifikation!F575)</f>
        <v/>
      </c>
      <c r="E565" s="26" t="str">
        <f>IF(A565&lt;&gt;"",IF(Qualifikation!I575=TRUE,IF(INDEX(codegem,MATCH(Qualifikation!H575,libgem,0))&lt;8000,INDEX(codegem,MATCH(Qualifikation!H575,libgem,0)),""),Qualifikation!H575),"")</f>
        <v/>
      </c>
      <c r="F565" s="26" t="str">
        <f>IF(A565&lt;&gt;"",IF(Qualifikation!I575=TRUE,INDEX(codegemhist,MATCH(Qualifikation!H575,libgem,0)),""),"")</f>
        <v/>
      </c>
      <c r="G565" s="26" t="str">
        <f>IF(A565&lt;&gt;"",IF(Qualifikation!I575=TRUE,IF(INDEX(codegem,MATCH(Qualifikation!H575,libgem,0))&gt;=8000,INDEX(codegem,MATCH(Qualifikation!H575,libgem,0)),""),Qualifikation!H575),"")</f>
        <v/>
      </c>
      <c r="H565" s="26" t="str">
        <f>IF(A565&lt;&gt;"",IF(Qualifikation!Y575=TRUE,INDEX(libcatidinst,MATCH(Qualifikation!P575,libinst,0)),""),"")</f>
        <v/>
      </c>
      <c r="I565" s="26" t="str">
        <f>IF(OR(A565="",ISBLANK(Qualifikation!P575)),"",IF(Qualifikation!Y575=TRUE,INDEX(codeinst,MATCH(Qualifikation!P575,libinst,0)),Qualifikation!P575))</f>
        <v/>
      </c>
      <c r="J565" s="26" t="str">
        <f>IF(OR(A565="",ISBLANK(Qualifikation!Q575)),"",IF(Qualifikation!Z575=TRUE,INDEX(codetform,MATCH(Qualifikation!Q575,libtform,0)),Qualifikation!Q575))</f>
        <v/>
      </c>
      <c r="K565" s="26" t="str">
        <f t="shared" si="8"/>
        <v/>
      </c>
      <c r="L565" s="112" t="str">
        <f>IF(OR(A565="",ISBLANK(Qualifikation!R575)),"",Qualifikation!R575)</f>
        <v/>
      </c>
      <c r="M565" s="56" t="str">
        <f>IF(OR(A565="",ISBLANK(Qualifikation!S575)),"",Qualifikation!S575)</f>
        <v/>
      </c>
      <c r="N565" s="56" t="str">
        <f>IF(OR(A565="",ISBLANK(Qualifikation!T575)),"",IF(Qualifikation!AC575=TRUE,INDEX(coderesult,MATCH(Qualifikation!T575,libresult,0)),Qualifikation!T575))</f>
        <v/>
      </c>
      <c r="O565" s="56" t="str">
        <f>IF(OR(A565="",ISBLANK(Qualifikation!U575),Qualifikation!U575="-"),"",IF(ISNA(MATCH(Qualifikation!U575,libtwolang,0)),Qualifikation!U575,IF(Qualifikation!AC575=TRUE,INDEX(codetwolang,MATCH(Qualifikation!U575,libtwolang,0)),Qualifikation!U575)))</f>
        <v/>
      </c>
      <c r="P565" s="56" t="str">
        <f>IF(OR(A565="",ISBLANK(Qualifikation!V575)),"",Qualifikation!V575)</f>
        <v/>
      </c>
    </row>
    <row r="566" spans="1:16" x14ac:dyDescent="0.2">
      <c r="A566" s="26" t="str">
        <f>IF(Qualifikation!$A576&lt;&gt;"",IF(Qualifikation!C576&lt;&gt;"",IF(Qualifikation!C576="LOC.ID",CONCATENATE("LOC.",Qualifikation!AG$12),Qualifikation!C576),""),"")</f>
        <v/>
      </c>
      <c r="B566" s="57" t="str">
        <f>IF(A566&lt;&gt;"",Qualifikation!J576,"")</f>
        <v/>
      </c>
      <c r="C566" s="26" t="str">
        <f>IF(A566&lt;&gt;"",IF(Qualifikation!E576=TRUE,INDEX(codesex,MATCH(Qualifikation!D576,libsex,0)),Qualifikation!D576),"")</f>
        <v/>
      </c>
      <c r="D566" s="112" t="str">
        <f>IF(OR(A566="",ISBLANK(Qualifikation!F576)),"",Qualifikation!F576)</f>
        <v/>
      </c>
      <c r="E566" s="26" t="str">
        <f>IF(A566&lt;&gt;"",IF(Qualifikation!I576=TRUE,IF(INDEX(codegem,MATCH(Qualifikation!H576,libgem,0))&lt;8000,INDEX(codegem,MATCH(Qualifikation!H576,libgem,0)),""),Qualifikation!H576),"")</f>
        <v/>
      </c>
      <c r="F566" s="26" t="str">
        <f>IF(A566&lt;&gt;"",IF(Qualifikation!I576=TRUE,INDEX(codegemhist,MATCH(Qualifikation!H576,libgem,0)),""),"")</f>
        <v/>
      </c>
      <c r="G566" s="26" t="str">
        <f>IF(A566&lt;&gt;"",IF(Qualifikation!I576=TRUE,IF(INDEX(codegem,MATCH(Qualifikation!H576,libgem,0))&gt;=8000,INDEX(codegem,MATCH(Qualifikation!H576,libgem,0)),""),Qualifikation!H576),"")</f>
        <v/>
      </c>
      <c r="H566" s="26" t="str">
        <f>IF(A566&lt;&gt;"",IF(Qualifikation!Y576=TRUE,INDEX(libcatidinst,MATCH(Qualifikation!P576,libinst,0)),""),"")</f>
        <v/>
      </c>
      <c r="I566" s="26" t="str">
        <f>IF(OR(A566="",ISBLANK(Qualifikation!P576)),"",IF(Qualifikation!Y576=TRUE,INDEX(codeinst,MATCH(Qualifikation!P576,libinst,0)),Qualifikation!P576))</f>
        <v/>
      </c>
      <c r="J566" s="26" t="str">
        <f>IF(OR(A566="",ISBLANK(Qualifikation!Q576)),"",IF(Qualifikation!Z576=TRUE,INDEX(codetform,MATCH(Qualifikation!Q576,libtform,0)),Qualifikation!Q576))</f>
        <v/>
      </c>
      <c r="K566" s="26" t="str">
        <f t="shared" si="8"/>
        <v/>
      </c>
      <c r="L566" s="112" t="str">
        <f>IF(OR(A566="",ISBLANK(Qualifikation!R576)),"",Qualifikation!R576)</f>
        <v/>
      </c>
      <c r="M566" s="56" t="str">
        <f>IF(OR(A566="",ISBLANK(Qualifikation!S576)),"",Qualifikation!S576)</f>
        <v/>
      </c>
      <c r="N566" s="56" t="str">
        <f>IF(OR(A566="",ISBLANK(Qualifikation!T576)),"",IF(Qualifikation!AC576=TRUE,INDEX(coderesult,MATCH(Qualifikation!T576,libresult,0)),Qualifikation!T576))</f>
        <v/>
      </c>
      <c r="O566" s="56" t="str">
        <f>IF(OR(A566="",ISBLANK(Qualifikation!U576),Qualifikation!U576="-"),"",IF(ISNA(MATCH(Qualifikation!U576,libtwolang,0)),Qualifikation!U576,IF(Qualifikation!AC576=TRUE,INDEX(codetwolang,MATCH(Qualifikation!U576,libtwolang,0)),Qualifikation!U576)))</f>
        <v/>
      </c>
      <c r="P566" s="56" t="str">
        <f>IF(OR(A566="",ISBLANK(Qualifikation!V576)),"",Qualifikation!V576)</f>
        <v/>
      </c>
    </row>
    <row r="567" spans="1:16" x14ac:dyDescent="0.2">
      <c r="A567" s="26" t="str">
        <f>IF(Qualifikation!$A577&lt;&gt;"",IF(Qualifikation!C577&lt;&gt;"",IF(Qualifikation!C577="LOC.ID",CONCATENATE("LOC.",Qualifikation!AG$12),Qualifikation!C577),""),"")</f>
        <v/>
      </c>
      <c r="B567" s="57" t="str">
        <f>IF(A567&lt;&gt;"",Qualifikation!J577,"")</f>
        <v/>
      </c>
      <c r="C567" s="26" t="str">
        <f>IF(A567&lt;&gt;"",IF(Qualifikation!E577=TRUE,INDEX(codesex,MATCH(Qualifikation!D577,libsex,0)),Qualifikation!D577),"")</f>
        <v/>
      </c>
      <c r="D567" s="112" t="str">
        <f>IF(OR(A567="",ISBLANK(Qualifikation!F577)),"",Qualifikation!F577)</f>
        <v/>
      </c>
      <c r="E567" s="26" t="str">
        <f>IF(A567&lt;&gt;"",IF(Qualifikation!I577=TRUE,IF(INDEX(codegem,MATCH(Qualifikation!H577,libgem,0))&lt;8000,INDEX(codegem,MATCH(Qualifikation!H577,libgem,0)),""),Qualifikation!H577),"")</f>
        <v/>
      </c>
      <c r="F567" s="26" t="str">
        <f>IF(A567&lt;&gt;"",IF(Qualifikation!I577=TRUE,INDEX(codegemhist,MATCH(Qualifikation!H577,libgem,0)),""),"")</f>
        <v/>
      </c>
      <c r="G567" s="26" t="str">
        <f>IF(A567&lt;&gt;"",IF(Qualifikation!I577=TRUE,IF(INDEX(codegem,MATCH(Qualifikation!H577,libgem,0))&gt;=8000,INDEX(codegem,MATCH(Qualifikation!H577,libgem,0)),""),Qualifikation!H577),"")</f>
        <v/>
      </c>
      <c r="H567" s="26" t="str">
        <f>IF(A567&lt;&gt;"",IF(Qualifikation!Y577=TRUE,INDEX(libcatidinst,MATCH(Qualifikation!P577,libinst,0)),""),"")</f>
        <v/>
      </c>
      <c r="I567" s="26" t="str">
        <f>IF(OR(A567="",ISBLANK(Qualifikation!P577)),"",IF(Qualifikation!Y577=TRUE,INDEX(codeinst,MATCH(Qualifikation!P577,libinst,0)),Qualifikation!P577))</f>
        <v/>
      </c>
      <c r="J567" s="26" t="str">
        <f>IF(OR(A567="",ISBLANK(Qualifikation!Q577)),"",IF(Qualifikation!Z577=TRUE,INDEX(codetform,MATCH(Qualifikation!Q577,libtform,0)),Qualifikation!Q577))</f>
        <v/>
      </c>
      <c r="K567" s="26" t="str">
        <f t="shared" si="8"/>
        <v/>
      </c>
      <c r="L567" s="112" t="str">
        <f>IF(OR(A567="",ISBLANK(Qualifikation!R577)),"",Qualifikation!R577)</f>
        <v/>
      </c>
      <c r="M567" s="56" t="str">
        <f>IF(OR(A567="",ISBLANK(Qualifikation!S577)),"",Qualifikation!S577)</f>
        <v/>
      </c>
      <c r="N567" s="56" t="str">
        <f>IF(OR(A567="",ISBLANK(Qualifikation!T577)),"",IF(Qualifikation!AC577=TRUE,INDEX(coderesult,MATCH(Qualifikation!T577,libresult,0)),Qualifikation!T577))</f>
        <v/>
      </c>
      <c r="O567" s="56" t="str">
        <f>IF(OR(A567="",ISBLANK(Qualifikation!U577),Qualifikation!U577="-"),"",IF(ISNA(MATCH(Qualifikation!U577,libtwolang,0)),Qualifikation!U577,IF(Qualifikation!AC577=TRUE,INDEX(codetwolang,MATCH(Qualifikation!U577,libtwolang,0)),Qualifikation!U577)))</f>
        <v/>
      </c>
      <c r="P567" s="56" t="str">
        <f>IF(OR(A567="",ISBLANK(Qualifikation!V577)),"",Qualifikation!V577)</f>
        <v/>
      </c>
    </row>
    <row r="568" spans="1:16" x14ac:dyDescent="0.2">
      <c r="A568" s="26" t="str">
        <f>IF(Qualifikation!$A578&lt;&gt;"",IF(Qualifikation!C578&lt;&gt;"",IF(Qualifikation!C578="LOC.ID",CONCATENATE("LOC.",Qualifikation!AG$12),Qualifikation!C578),""),"")</f>
        <v/>
      </c>
      <c r="B568" s="57" t="str">
        <f>IF(A568&lt;&gt;"",Qualifikation!J578,"")</f>
        <v/>
      </c>
      <c r="C568" s="26" t="str">
        <f>IF(A568&lt;&gt;"",IF(Qualifikation!E578=TRUE,INDEX(codesex,MATCH(Qualifikation!D578,libsex,0)),Qualifikation!D578),"")</f>
        <v/>
      </c>
      <c r="D568" s="112" t="str">
        <f>IF(OR(A568="",ISBLANK(Qualifikation!F578)),"",Qualifikation!F578)</f>
        <v/>
      </c>
      <c r="E568" s="26" t="str">
        <f>IF(A568&lt;&gt;"",IF(Qualifikation!I578=TRUE,IF(INDEX(codegem,MATCH(Qualifikation!H578,libgem,0))&lt;8000,INDEX(codegem,MATCH(Qualifikation!H578,libgem,0)),""),Qualifikation!H578),"")</f>
        <v/>
      </c>
      <c r="F568" s="26" t="str">
        <f>IF(A568&lt;&gt;"",IF(Qualifikation!I578=TRUE,INDEX(codegemhist,MATCH(Qualifikation!H578,libgem,0)),""),"")</f>
        <v/>
      </c>
      <c r="G568" s="26" t="str">
        <f>IF(A568&lt;&gt;"",IF(Qualifikation!I578=TRUE,IF(INDEX(codegem,MATCH(Qualifikation!H578,libgem,0))&gt;=8000,INDEX(codegem,MATCH(Qualifikation!H578,libgem,0)),""),Qualifikation!H578),"")</f>
        <v/>
      </c>
      <c r="H568" s="26" t="str">
        <f>IF(A568&lt;&gt;"",IF(Qualifikation!Y578=TRUE,INDEX(libcatidinst,MATCH(Qualifikation!P578,libinst,0)),""),"")</f>
        <v/>
      </c>
      <c r="I568" s="26" t="str">
        <f>IF(OR(A568="",ISBLANK(Qualifikation!P578)),"",IF(Qualifikation!Y578=TRUE,INDEX(codeinst,MATCH(Qualifikation!P578,libinst,0)),Qualifikation!P578))</f>
        <v/>
      </c>
      <c r="J568" s="26" t="str">
        <f>IF(OR(A568="",ISBLANK(Qualifikation!Q578)),"",IF(Qualifikation!Z578=TRUE,INDEX(codetform,MATCH(Qualifikation!Q578,libtform,0)),Qualifikation!Q578))</f>
        <v/>
      </c>
      <c r="K568" s="26" t="str">
        <f t="shared" si="8"/>
        <v/>
      </c>
      <c r="L568" s="112" t="str">
        <f>IF(OR(A568="",ISBLANK(Qualifikation!R578)),"",Qualifikation!R578)</f>
        <v/>
      </c>
      <c r="M568" s="56" t="str">
        <f>IF(OR(A568="",ISBLANK(Qualifikation!S578)),"",Qualifikation!S578)</f>
        <v/>
      </c>
      <c r="N568" s="56" t="str">
        <f>IF(OR(A568="",ISBLANK(Qualifikation!T578)),"",IF(Qualifikation!AC578=TRUE,INDEX(coderesult,MATCH(Qualifikation!T578,libresult,0)),Qualifikation!T578))</f>
        <v/>
      </c>
      <c r="O568" s="56" t="str">
        <f>IF(OR(A568="",ISBLANK(Qualifikation!U578),Qualifikation!U578="-"),"",IF(ISNA(MATCH(Qualifikation!U578,libtwolang,0)),Qualifikation!U578,IF(Qualifikation!AC578=TRUE,INDEX(codetwolang,MATCH(Qualifikation!U578,libtwolang,0)),Qualifikation!U578)))</f>
        <v/>
      </c>
      <c r="P568" s="56" t="str">
        <f>IF(OR(A568="",ISBLANK(Qualifikation!V578)),"",Qualifikation!V578)</f>
        <v/>
      </c>
    </row>
    <row r="569" spans="1:16" x14ac:dyDescent="0.2">
      <c r="A569" s="26" t="str">
        <f>IF(Qualifikation!$A579&lt;&gt;"",IF(Qualifikation!C579&lt;&gt;"",IF(Qualifikation!C579="LOC.ID",CONCATENATE("LOC.",Qualifikation!AG$12),Qualifikation!C579),""),"")</f>
        <v/>
      </c>
      <c r="B569" s="57" t="str">
        <f>IF(A569&lt;&gt;"",Qualifikation!J579,"")</f>
        <v/>
      </c>
      <c r="C569" s="26" t="str">
        <f>IF(A569&lt;&gt;"",IF(Qualifikation!E579=TRUE,INDEX(codesex,MATCH(Qualifikation!D579,libsex,0)),Qualifikation!D579),"")</f>
        <v/>
      </c>
      <c r="D569" s="112" t="str">
        <f>IF(OR(A569="",ISBLANK(Qualifikation!F579)),"",Qualifikation!F579)</f>
        <v/>
      </c>
      <c r="E569" s="26" t="str">
        <f>IF(A569&lt;&gt;"",IF(Qualifikation!I579=TRUE,IF(INDEX(codegem,MATCH(Qualifikation!H579,libgem,0))&lt;8000,INDEX(codegem,MATCH(Qualifikation!H579,libgem,0)),""),Qualifikation!H579),"")</f>
        <v/>
      </c>
      <c r="F569" s="26" t="str">
        <f>IF(A569&lt;&gt;"",IF(Qualifikation!I579=TRUE,INDEX(codegemhist,MATCH(Qualifikation!H579,libgem,0)),""),"")</f>
        <v/>
      </c>
      <c r="G569" s="26" t="str">
        <f>IF(A569&lt;&gt;"",IF(Qualifikation!I579=TRUE,IF(INDEX(codegem,MATCH(Qualifikation!H579,libgem,0))&gt;=8000,INDEX(codegem,MATCH(Qualifikation!H579,libgem,0)),""),Qualifikation!H579),"")</f>
        <v/>
      </c>
      <c r="H569" s="26" t="str">
        <f>IF(A569&lt;&gt;"",IF(Qualifikation!Y579=TRUE,INDEX(libcatidinst,MATCH(Qualifikation!P579,libinst,0)),""),"")</f>
        <v/>
      </c>
      <c r="I569" s="26" t="str">
        <f>IF(OR(A569="",ISBLANK(Qualifikation!P579)),"",IF(Qualifikation!Y579=TRUE,INDEX(codeinst,MATCH(Qualifikation!P579,libinst,0)),Qualifikation!P579))</f>
        <v/>
      </c>
      <c r="J569" s="26" t="str">
        <f>IF(OR(A569="",ISBLANK(Qualifikation!Q579)),"",IF(Qualifikation!Z579=TRUE,INDEX(codetform,MATCH(Qualifikation!Q579,libtform,0)),Qualifikation!Q579))</f>
        <v/>
      </c>
      <c r="K569" s="26" t="str">
        <f t="shared" si="8"/>
        <v/>
      </c>
      <c r="L569" s="112" t="str">
        <f>IF(OR(A569="",ISBLANK(Qualifikation!R579)),"",Qualifikation!R579)</f>
        <v/>
      </c>
      <c r="M569" s="56" t="str">
        <f>IF(OR(A569="",ISBLANK(Qualifikation!S579)),"",Qualifikation!S579)</f>
        <v/>
      </c>
      <c r="N569" s="56" t="str">
        <f>IF(OR(A569="",ISBLANK(Qualifikation!T579)),"",IF(Qualifikation!AC579=TRUE,INDEX(coderesult,MATCH(Qualifikation!T579,libresult,0)),Qualifikation!T579))</f>
        <v/>
      </c>
      <c r="O569" s="56" t="str">
        <f>IF(OR(A569="",ISBLANK(Qualifikation!U579),Qualifikation!U579="-"),"",IF(ISNA(MATCH(Qualifikation!U579,libtwolang,0)),Qualifikation!U579,IF(Qualifikation!AC579=TRUE,INDEX(codetwolang,MATCH(Qualifikation!U579,libtwolang,0)),Qualifikation!U579)))</f>
        <v/>
      </c>
      <c r="P569" s="56" t="str">
        <f>IF(OR(A569="",ISBLANK(Qualifikation!V579)),"",Qualifikation!V579)</f>
        <v/>
      </c>
    </row>
    <row r="570" spans="1:16" x14ac:dyDescent="0.2">
      <c r="A570" s="26" t="str">
        <f>IF(Qualifikation!$A580&lt;&gt;"",IF(Qualifikation!C580&lt;&gt;"",IF(Qualifikation!C580="LOC.ID",CONCATENATE("LOC.",Qualifikation!AG$12),Qualifikation!C580),""),"")</f>
        <v/>
      </c>
      <c r="B570" s="57" t="str">
        <f>IF(A570&lt;&gt;"",Qualifikation!J580,"")</f>
        <v/>
      </c>
      <c r="C570" s="26" t="str">
        <f>IF(A570&lt;&gt;"",IF(Qualifikation!E580=TRUE,INDEX(codesex,MATCH(Qualifikation!D580,libsex,0)),Qualifikation!D580),"")</f>
        <v/>
      </c>
      <c r="D570" s="112" t="str">
        <f>IF(OR(A570="",ISBLANK(Qualifikation!F580)),"",Qualifikation!F580)</f>
        <v/>
      </c>
      <c r="E570" s="26" t="str">
        <f>IF(A570&lt;&gt;"",IF(Qualifikation!I580=TRUE,IF(INDEX(codegem,MATCH(Qualifikation!H580,libgem,0))&lt;8000,INDEX(codegem,MATCH(Qualifikation!H580,libgem,0)),""),Qualifikation!H580),"")</f>
        <v/>
      </c>
      <c r="F570" s="26" t="str">
        <f>IF(A570&lt;&gt;"",IF(Qualifikation!I580=TRUE,INDEX(codegemhist,MATCH(Qualifikation!H580,libgem,0)),""),"")</f>
        <v/>
      </c>
      <c r="G570" s="26" t="str">
        <f>IF(A570&lt;&gt;"",IF(Qualifikation!I580=TRUE,IF(INDEX(codegem,MATCH(Qualifikation!H580,libgem,0))&gt;=8000,INDEX(codegem,MATCH(Qualifikation!H580,libgem,0)),""),Qualifikation!H580),"")</f>
        <v/>
      </c>
      <c r="H570" s="26" t="str">
        <f>IF(A570&lt;&gt;"",IF(Qualifikation!Y580=TRUE,INDEX(libcatidinst,MATCH(Qualifikation!P580,libinst,0)),""),"")</f>
        <v/>
      </c>
      <c r="I570" s="26" t="str">
        <f>IF(OR(A570="",ISBLANK(Qualifikation!P580)),"",IF(Qualifikation!Y580=TRUE,INDEX(codeinst,MATCH(Qualifikation!P580,libinst,0)),Qualifikation!P580))</f>
        <v/>
      </c>
      <c r="J570" s="26" t="str">
        <f>IF(OR(A570="",ISBLANK(Qualifikation!Q580)),"",IF(Qualifikation!Z580=TRUE,INDEX(codetform,MATCH(Qualifikation!Q580,libtform,0)),Qualifikation!Q580))</f>
        <v/>
      </c>
      <c r="K570" s="26" t="str">
        <f t="shared" si="8"/>
        <v/>
      </c>
      <c r="L570" s="112" t="str">
        <f>IF(OR(A570="",ISBLANK(Qualifikation!R580)),"",Qualifikation!R580)</f>
        <v/>
      </c>
      <c r="M570" s="56" t="str">
        <f>IF(OR(A570="",ISBLANK(Qualifikation!S580)),"",Qualifikation!S580)</f>
        <v/>
      </c>
      <c r="N570" s="56" t="str">
        <f>IF(OR(A570="",ISBLANK(Qualifikation!T580)),"",IF(Qualifikation!AC580=TRUE,INDEX(coderesult,MATCH(Qualifikation!T580,libresult,0)),Qualifikation!T580))</f>
        <v/>
      </c>
      <c r="O570" s="56" t="str">
        <f>IF(OR(A570="",ISBLANK(Qualifikation!U580),Qualifikation!U580="-"),"",IF(ISNA(MATCH(Qualifikation!U580,libtwolang,0)),Qualifikation!U580,IF(Qualifikation!AC580=TRUE,INDEX(codetwolang,MATCH(Qualifikation!U580,libtwolang,0)),Qualifikation!U580)))</f>
        <v/>
      </c>
      <c r="P570" s="56" t="str">
        <f>IF(OR(A570="",ISBLANK(Qualifikation!V580)),"",Qualifikation!V580)</f>
        <v/>
      </c>
    </row>
    <row r="571" spans="1:16" x14ac:dyDescent="0.2">
      <c r="A571" s="26" t="str">
        <f>IF(Qualifikation!$A581&lt;&gt;"",IF(Qualifikation!C581&lt;&gt;"",IF(Qualifikation!C581="LOC.ID",CONCATENATE("LOC.",Qualifikation!AG$12),Qualifikation!C581),""),"")</f>
        <v/>
      </c>
      <c r="B571" s="57" t="str">
        <f>IF(A571&lt;&gt;"",Qualifikation!J581,"")</f>
        <v/>
      </c>
      <c r="C571" s="26" t="str">
        <f>IF(A571&lt;&gt;"",IF(Qualifikation!E581=TRUE,INDEX(codesex,MATCH(Qualifikation!D581,libsex,0)),Qualifikation!D581),"")</f>
        <v/>
      </c>
      <c r="D571" s="112" t="str">
        <f>IF(OR(A571="",ISBLANK(Qualifikation!F581)),"",Qualifikation!F581)</f>
        <v/>
      </c>
      <c r="E571" s="26" t="str">
        <f>IF(A571&lt;&gt;"",IF(Qualifikation!I581=TRUE,IF(INDEX(codegem,MATCH(Qualifikation!H581,libgem,0))&lt;8000,INDEX(codegem,MATCH(Qualifikation!H581,libgem,0)),""),Qualifikation!H581),"")</f>
        <v/>
      </c>
      <c r="F571" s="26" t="str">
        <f>IF(A571&lt;&gt;"",IF(Qualifikation!I581=TRUE,INDEX(codegemhist,MATCH(Qualifikation!H581,libgem,0)),""),"")</f>
        <v/>
      </c>
      <c r="G571" s="26" t="str">
        <f>IF(A571&lt;&gt;"",IF(Qualifikation!I581=TRUE,IF(INDEX(codegem,MATCH(Qualifikation!H581,libgem,0))&gt;=8000,INDEX(codegem,MATCH(Qualifikation!H581,libgem,0)),""),Qualifikation!H581),"")</f>
        <v/>
      </c>
      <c r="H571" s="26" t="str">
        <f>IF(A571&lt;&gt;"",IF(Qualifikation!Y581=TRUE,INDEX(libcatidinst,MATCH(Qualifikation!P581,libinst,0)),""),"")</f>
        <v/>
      </c>
      <c r="I571" s="26" t="str">
        <f>IF(OR(A571="",ISBLANK(Qualifikation!P581)),"",IF(Qualifikation!Y581=TRUE,INDEX(codeinst,MATCH(Qualifikation!P581,libinst,0)),Qualifikation!P581))</f>
        <v/>
      </c>
      <c r="J571" s="26" t="str">
        <f>IF(OR(A571="",ISBLANK(Qualifikation!Q581)),"",IF(Qualifikation!Z581=TRUE,INDEX(codetform,MATCH(Qualifikation!Q581,libtform,0)),Qualifikation!Q581))</f>
        <v/>
      </c>
      <c r="K571" s="26" t="str">
        <f t="shared" si="8"/>
        <v/>
      </c>
      <c r="L571" s="112" t="str">
        <f>IF(OR(A571="",ISBLANK(Qualifikation!R581)),"",Qualifikation!R581)</f>
        <v/>
      </c>
      <c r="M571" s="56" t="str">
        <f>IF(OR(A571="",ISBLANK(Qualifikation!S581)),"",Qualifikation!S581)</f>
        <v/>
      </c>
      <c r="N571" s="56" t="str">
        <f>IF(OR(A571="",ISBLANK(Qualifikation!T581)),"",IF(Qualifikation!AC581=TRUE,INDEX(coderesult,MATCH(Qualifikation!T581,libresult,0)),Qualifikation!T581))</f>
        <v/>
      </c>
      <c r="O571" s="56" t="str">
        <f>IF(OR(A571="",ISBLANK(Qualifikation!U581),Qualifikation!U581="-"),"",IF(ISNA(MATCH(Qualifikation!U581,libtwolang,0)),Qualifikation!U581,IF(Qualifikation!AC581=TRUE,INDEX(codetwolang,MATCH(Qualifikation!U581,libtwolang,0)),Qualifikation!U581)))</f>
        <v/>
      </c>
      <c r="P571" s="56" t="str">
        <f>IF(OR(A571="",ISBLANK(Qualifikation!V581)),"",Qualifikation!V581)</f>
        <v/>
      </c>
    </row>
    <row r="572" spans="1:16" x14ac:dyDescent="0.2">
      <c r="A572" s="26" t="str">
        <f>IF(Qualifikation!$A582&lt;&gt;"",IF(Qualifikation!C582&lt;&gt;"",IF(Qualifikation!C582="LOC.ID",CONCATENATE("LOC.",Qualifikation!AG$12),Qualifikation!C582),""),"")</f>
        <v/>
      </c>
      <c r="B572" s="57" t="str">
        <f>IF(A572&lt;&gt;"",Qualifikation!J582,"")</f>
        <v/>
      </c>
      <c r="C572" s="26" t="str">
        <f>IF(A572&lt;&gt;"",IF(Qualifikation!E582=TRUE,INDEX(codesex,MATCH(Qualifikation!D582,libsex,0)),Qualifikation!D582),"")</f>
        <v/>
      </c>
      <c r="D572" s="112" t="str">
        <f>IF(OR(A572="",ISBLANK(Qualifikation!F582)),"",Qualifikation!F582)</f>
        <v/>
      </c>
      <c r="E572" s="26" t="str">
        <f>IF(A572&lt;&gt;"",IF(Qualifikation!I582=TRUE,IF(INDEX(codegem,MATCH(Qualifikation!H582,libgem,0))&lt;8000,INDEX(codegem,MATCH(Qualifikation!H582,libgem,0)),""),Qualifikation!H582),"")</f>
        <v/>
      </c>
      <c r="F572" s="26" t="str">
        <f>IF(A572&lt;&gt;"",IF(Qualifikation!I582=TRUE,INDEX(codegemhist,MATCH(Qualifikation!H582,libgem,0)),""),"")</f>
        <v/>
      </c>
      <c r="G572" s="26" t="str">
        <f>IF(A572&lt;&gt;"",IF(Qualifikation!I582=TRUE,IF(INDEX(codegem,MATCH(Qualifikation!H582,libgem,0))&gt;=8000,INDEX(codegem,MATCH(Qualifikation!H582,libgem,0)),""),Qualifikation!H582),"")</f>
        <v/>
      </c>
      <c r="H572" s="26" t="str">
        <f>IF(A572&lt;&gt;"",IF(Qualifikation!Y582=TRUE,INDEX(libcatidinst,MATCH(Qualifikation!P582,libinst,0)),""),"")</f>
        <v/>
      </c>
      <c r="I572" s="26" t="str">
        <f>IF(OR(A572="",ISBLANK(Qualifikation!P582)),"",IF(Qualifikation!Y582=TRUE,INDEX(codeinst,MATCH(Qualifikation!P582,libinst,0)),Qualifikation!P582))</f>
        <v/>
      </c>
      <c r="J572" s="26" t="str">
        <f>IF(OR(A572="",ISBLANK(Qualifikation!Q582)),"",IF(Qualifikation!Z582=TRUE,INDEX(codetform,MATCH(Qualifikation!Q582,libtform,0)),Qualifikation!Q582))</f>
        <v/>
      </c>
      <c r="K572" s="26" t="str">
        <f t="shared" si="8"/>
        <v/>
      </c>
      <c r="L572" s="112" t="str">
        <f>IF(OR(A572="",ISBLANK(Qualifikation!R582)),"",Qualifikation!R582)</f>
        <v/>
      </c>
      <c r="M572" s="56" t="str">
        <f>IF(OR(A572="",ISBLANK(Qualifikation!S582)),"",Qualifikation!S582)</f>
        <v/>
      </c>
      <c r="N572" s="56" t="str">
        <f>IF(OR(A572="",ISBLANK(Qualifikation!T582)),"",IF(Qualifikation!AC582=TRUE,INDEX(coderesult,MATCH(Qualifikation!T582,libresult,0)),Qualifikation!T582))</f>
        <v/>
      </c>
      <c r="O572" s="56" t="str">
        <f>IF(OR(A572="",ISBLANK(Qualifikation!U582),Qualifikation!U582="-"),"",IF(ISNA(MATCH(Qualifikation!U582,libtwolang,0)),Qualifikation!U582,IF(Qualifikation!AC582=TRUE,INDEX(codetwolang,MATCH(Qualifikation!U582,libtwolang,0)),Qualifikation!U582)))</f>
        <v/>
      </c>
      <c r="P572" s="56" t="str">
        <f>IF(OR(A572="",ISBLANK(Qualifikation!V582)),"",Qualifikation!V582)</f>
        <v/>
      </c>
    </row>
    <row r="573" spans="1:16" x14ac:dyDescent="0.2">
      <c r="A573" s="26" t="str">
        <f>IF(Qualifikation!$A583&lt;&gt;"",IF(Qualifikation!C583&lt;&gt;"",IF(Qualifikation!C583="LOC.ID",CONCATENATE("LOC.",Qualifikation!AG$12),Qualifikation!C583),""),"")</f>
        <v/>
      </c>
      <c r="B573" s="57" t="str">
        <f>IF(A573&lt;&gt;"",Qualifikation!J583,"")</f>
        <v/>
      </c>
      <c r="C573" s="26" t="str">
        <f>IF(A573&lt;&gt;"",IF(Qualifikation!E583=TRUE,INDEX(codesex,MATCH(Qualifikation!D583,libsex,0)),Qualifikation!D583),"")</f>
        <v/>
      </c>
      <c r="D573" s="112" t="str">
        <f>IF(OR(A573="",ISBLANK(Qualifikation!F583)),"",Qualifikation!F583)</f>
        <v/>
      </c>
      <c r="E573" s="26" t="str">
        <f>IF(A573&lt;&gt;"",IF(Qualifikation!I583=TRUE,IF(INDEX(codegem,MATCH(Qualifikation!H583,libgem,0))&lt;8000,INDEX(codegem,MATCH(Qualifikation!H583,libgem,0)),""),Qualifikation!H583),"")</f>
        <v/>
      </c>
      <c r="F573" s="26" t="str">
        <f>IF(A573&lt;&gt;"",IF(Qualifikation!I583=TRUE,INDEX(codegemhist,MATCH(Qualifikation!H583,libgem,0)),""),"")</f>
        <v/>
      </c>
      <c r="G573" s="26" t="str">
        <f>IF(A573&lt;&gt;"",IF(Qualifikation!I583=TRUE,IF(INDEX(codegem,MATCH(Qualifikation!H583,libgem,0))&gt;=8000,INDEX(codegem,MATCH(Qualifikation!H583,libgem,0)),""),Qualifikation!H583),"")</f>
        <v/>
      </c>
      <c r="H573" s="26" t="str">
        <f>IF(A573&lt;&gt;"",IF(Qualifikation!Y583=TRUE,INDEX(libcatidinst,MATCH(Qualifikation!P583,libinst,0)),""),"")</f>
        <v/>
      </c>
      <c r="I573" s="26" t="str">
        <f>IF(OR(A573="",ISBLANK(Qualifikation!P583)),"",IF(Qualifikation!Y583=TRUE,INDEX(codeinst,MATCH(Qualifikation!P583,libinst,0)),Qualifikation!P583))</f>
        <v/>
      </c>
      <c r="J573" s="26" t="str">
        <f>IF(OR(A573="",ISBLANK(Qualifikation!Q583)),"",IF(Qualifikation!Z583=TRUE,INDEX(codetform,MATCH(Qualifikation!Q583,libtform,0)),Qualifikation!Q583))</f>
        <v/>
      </c>
      <c r="K573" s="26" t="str">
        <f t="shared" si="8"/>
        <v/>
      </c>
      <c r="L573" s="112" t="str">
        <f>IF(OR(A573="",ISBLANK(Qualifikation!R583)),"",Qualifikation!R583)</f>
        <v/>
      </c>
      <c r="M573" s="56" t="str">
        <f>IF(OR(A573="",ISBLANK(Qualifikation!S583)),"",Qualifikation!S583)</f>
        <v/>
      </c>
      <c r="N573" s="56" t="str">
        <f>IF(OR(A573="",ISBLANK(Qualifikation!T583)),"",IF(Qualifikation!AC583=TRUE,INDEX(coderesult,MATCH(Qualifikation!T583,libresult,0)),Qualifikation!T583))</f>
        <v/>
      </c>
      <c r="O573" s="56" t="str">
        <f>IF(OR(A573="",ISBLANK(Qualifikation!U583),Qualifikation!U583="-"),"",IF(ISNA(MATCH(Qualifikation!U583,libtwolang,0)),Qualifikation!U583,IF(Qualifikation!AC583=TRUE,INDEX(codetwolang,MATCH(Qualifikation!U583,libtwolang,0)),Qualifikation!U583)))</f>
        <v/>
      </c>
      <c r="P573" s="56" t="str">
        <f>IF(OR(A573="",ISBLANK(Qualifikation!V583)),"",Qualifikation!V583)</f>
        <v/>
      </c>
    </row>
    <row r="574" spans="1:16" x14ac:dyDescent="0.2">
      <c r="A574" s="26" t="str">
        <f>IF(Qualifikation!$A584&lt;&gt;"",IF(Qualifikation!C584&lt;&gt;"",IF(Qualifikation!C584="LOC.ID",CONCATENATE("LOC.",Qualifikation!AG$12),Qualifikation!C584),""),"")</f>
        <v/>
      </c>
      <c r="B574" s="57" t="str">
        <f>IF(A574&lt;&gt;"",Qualifikation!J584,"")</f>
        <v/>
      </c>
      <c r="C574" s="26" t="str">
        <f>IF(A574&lt;&gt;"",IF(Qualifikation!E584=TRUE,INDEX(codesex,MATCH(Qualifikation!D584,libsex,0)),Qualifikation!D584),"")</f>
        <v/>
      </c>
      <c r="D574" s="112" t="str">
        <f>IF(OR(A574="",ISBLANK(Qualifikation!F584)),"",Qualifikation!F584)</f>
        <v/>
      </c>
      <c r="E574" s="26" t="str">
        <f>IF(A574&lt;&gt;"",IF(Qualifikation!I584=TRUE,IF(INDEX(codegem,MATCH(Qualifikation!H584,libgem,0))&lt;8000,INDEX(codegem,MATCH(Qualifikation!H584,libgem,0)),""),Qualifikation!H584),"")</f>
        <v/>
      </c>
      <c r="F574" s="26" t="str">
        <f>IF(A574&lt;&gt;"",IF(Qualifikation!I584=TRUE,INDEX(codegemhist,MATCH(Qualifikation!H584,libgem,0)),""),"")</f>
        <v/>
      </c>
      <c r="G574" s="26" t="str">
        <f>IF(A574&lt;&gt;"",IF(Qualifikation!I584=TRUE,IF(INDEX(codegem,MATCH(Qualifikation!H584,libgem,0))&gt;=8000,INDEX(codegem,MATCH(Qualifikation!H584,libgem,0)),""),Qualifikation!H584),"")</f>
        <v/>
      </c>
      <c r="H574" s="26" t="str">
        <f>IF(A574&lt;&gt;"",IF(Qualifikation!Y584=TRUE,INDEX(libcatidinst,MATCH(Qualifikation!P584,libinst,0)),""),"")</f>
        <v/>
      </c>
      <c r="I574" s="26" t="str">
        <f>IF(OR(A574="",ISBLANK(Qualifikation!P584)),"",IF(Qualifikation!Y584=TRUE,INDEX(codeinst,MATCH(Qualifikation!P584,libinst,0)),Qualifikation!P584))</f>
        <v/>
      </c>
      <c r="J574" s="26" t="str">
        <f>IF(OR(A574="",ISBLANK(Qualifikation!Q584)),"",IF(Qualifikation!Z584=TRUE,INDEX(codetform,MATCH(Qualifikation!Q584,libtform,0)),Qualifikation!Q584))</f>
        <v/>
      </c>
      <c r="K574" s="26" t="str">
        <f t="shared" si="8"/>
        <v/>
      </c>
      <c r="L574" s="112" t="str">
        <f>IF(OR(A574="",ISBLANK(Qualifikation!R584)),"",Qualifikation!R584)</f>
        <v/>
      </c>
      <c r="M574" s="56" t="str">
        <f>IF(OR(A574="",ISBLANK(Qualifikation!S584)),"",Qualifikation!S584)</f>
        <v/>
      </c>
      <c r="N574" s="56" t="str">
        <f>IF(OR(A574="",ISBLANK(Qualifikation!T584)),"",IF(Qualifikation!AC584=TRUE,INDEX(coderesult,MATCH(Qualifikation!T584,libresult,0)),Qualifikation!T584))</f>
        <v/>
      </c>
      <c r="O574" s="56" t="str">
        <f>IF(OR(A574="",ISBLANK(Qualifikation!U584),Qualifikation!U584="-"),"",IF(ISNA(MATCH(Qualifikation!U584,libtwolang,0)),Qualifikation!U584,IF(Qualifikation!AC584=TRUE,INDEX(codetwolang,MATCH(Qualifikation!U584,libtwolang,0)),Qualifikation!U584)))</f>
        <v/>
      </c>
      <c r="P574" s="56" t="str">
        <f>IF(OR(A574="",ISBLANK(Qualifikation!V584)),"",Qualifikation!V584)</f>
        <v/>
      </c>
    </row>
    <row r="575" spans="1:16" x14ac:dyDescent="0.2">
      <c r="A575" s="26" t="str">
        <f>IF(Qualifikation!$A585&lt;&gt;"",IF(Qualifikation!C585&lt;&gt;"",IF(Qualifikation!C585="LOC.ID",CONCATENATE("LOC.",Qualifikation!AG$12),Qualifikation!C585),""),"")</f>
        <v/>
      </c>
      <c r="B575" s="57" t="str">
        <f>IF(A575&lt;&gt;"",Qualifikation!J585,"")</f>
        <v/>
      </c>
      <c r="C575" s="26" t="str">
        <f>IF(A575&lt;&gt;"",IF(Qualifikation!E585=TRUE,INDEX(codesex,MATCH(Qualifikation!D585,libsex,0)),Qualifikation!D585),"")</f>
        <v/>
      </c>
      <c r="D575" s="112" t="str">
        <f>IF(OR(A575="",ISBLANK(Qualifikation!F585)),"",Qualifikation!F585)</f>
        <v/>
      </c>
      <c r="E575" s="26" t="str">
        <f>IF(A575&lt;&gt;"",IF(Qualifikation!I585=TRUE,IF(INDEX(codegem,MATCH(Qualifikation!H585,libgem,0))&lt;8000,INDEX(codegem,MATCH(Qualifikation!H585,libgem,0)),""),Qualifikation!H585),"")</f>
        <v/>
      </c>
      <c r="F575" s="26" t="str">
        <f>IF(A575&lt;&gt;"",IF(Qualifikation!I585=TRUE,INDEX(codegemhist,MATCH(Qualifikation!H585,libgem,0)),""),"")</f>
        <v/>
      </c>
      <c r="G575" s="26" t="str">
        <f>IF(A575&lt;&gt;"",IF(Qualifikation!I585=TRUE,IF(INDEX(codegem,MATCH(Qualifikation!H585,libgem,0))&gt;=8000,INDEX(codegem,MATCH(Qualifikation!H585,libgem,0)),""),Qualifikation!H585),"")</f>
        <v/>
      </c>
      <c r="H575" s="26" t="str">
        <f>IF(A575&lt;&gt;"",IF(Qualifikation!Y585=TRUE,INDEX(libcatidinst,MATCH(Qualifikation!P585,libinst,0)),""),"")</f>
        <v/>
      </c>
      <c r="I575" s="26" t="str">
        <f>IF(OR(A575="",ISBLANK(Qualifikation!P585)),"",IF(Qualifikation!Y585=TRUE,INDEX(codeinst,MATCH(Qualifikation!P585,libinst,0)),Qualifikation!P585))</f>
        <v/>
      </c>
      <c r="J575" s="26" t="str">
        <f>IF(OR(A575="",ISBLANK(Qualifikation!Q585)),"",IF(Qualifikation!Z585=TRUE,INDEX(codetform,MATCH(Qualifikation!Q585,libtform,0)),Qualifikation!Q585))</f>
        <v/>
      </c>
      <c r="K575" s="26" t="str">
        <f t="shared" si="8"/>
        <v/>
      </c>
      <c r="L575" s="112" t="str">
        <f>IF(OR(A575="",ISBLANK(Qualifikation!R585)),"",Qualifikation!R585)</f>
        <v/>
      </c>
      <c r="M575" s="56" t="str">
        <f>IF(OR(A575="",ISBLANK(Qualifikation!S585)),"",Qualifikation!S585)</f>
        <v/>
      </c>
      <c r="N575" s="56" t="str">
        <f>IF(OR(A575="",ISBLANK(Qualifikation!T585)),"",IF(Qualifikation!AC585=TRUE,INDEX(coderesult,MATCH(Qualifikation!T585,libresult,0)),Qualifikation!T585))</f>
        <v/>
      </c>
      <c r="O575" s="56" t="str">
        <f>IF(OR(A575="",ISBLANK(Qualifikation!U585),Qualifikation!U585="-"),"",IF(ISNA(MATCH(Qualifikation!U585,libtwolang,0)),Qualifikation!U585,IF(Qualifikation!AC585=TRUE,INDEX(codetwolang,MATCH(Qualifikation!U585,libtwolang,0)),Qualifikation!U585)))</f>
        <v/>
      </c>
      <c r="P575" s="56" t="str">
        <f>IF(OR(A575="",ISBLANK(Qualifikation!V585)),"",Qualifikation!V585)</f>
        <v/>
      </c>
    </row>
    <row r="576" spans="1:16" x14ac:dyDescent="0.2">
      <c r="A576" s="26" t="str">
        <f>IF(Qualifikation!$A586&lt;&gt;"",IF(Qualifikation!C586&lt;&gt;"",IF(Qualifikation!C586="LOC.ID",CONCATENATE("LOC.",Qualifikation!AG$12),Qualifikation!C586),""),"")</f>
        <v/>
      </c>
      <c r="B576" s="57" t="str">
        <f>IF(A576&lt;&gt;"",Qualifikation!J586,"")</f>
        <v/>
      </c>
      <c r="C576" s="26" t="str">
        <f>IF(A576&lt;&gt;"",IF(Qualifikation!E586=TRUE,INDEX(codesex,MATCH(Qualifikation!D586,libsex,0)),Qualifikation!D586),"")</f>
        <v/>
      </c>
      <c r="D576" s="112" t="str">
        <f>IF(OR(A576="",ISBLANK(Qualifikation!F586)),"",Qualifikation!F586)</f>
        <v/>
      </c>
      <c r="E576" s="26" t="str">
        <f>IF(A576&lt;&gt;"",IF(Qualifikation!I586=TRUE,IF(INDEX(codegem,MATCH(Qualifikation!H586,libgem,0))&lt;8000,INDEX(codegem,MATCH(Qualifikation!H586,libgem,0)),""),Qualifikation!H586),"")</f>
        <v/>
      </c>
      <c r="F576" s="26" t="str">
        <f>IF(A576&lt;&gt;"",IF(Qualifikation!I586=TRUE,INDEX(codegemhist,MATCH(Qualifikation!H586,libgem,0)),""),"")</f>
        <v/>
      </c>
      <c r="G576" s="26" t="str">
        <f>IF(A576&lt;&gt;"",IF(Qualifikation!I586=TRUE,IF(INDEX(codegem,MATCH(Qualifikation!H586,libgem,0))&gt;=8000,INDEX(codegem,MATCH(Qualifikation!H586,libgem,0)),""),Qualifikation!H586),"")</f>
        <v/>
      </c>
      <c r="H576" s="26" t="str">
        <f>IF(A576&lt;&gt;"",IF(Qualifikation!Y586=TRUE,INDEX(libcatidinst,MATCH(Qualifikation!P586,libinst,0)),""),"")</f>
        <v/>
      </c>
      <c r="I576" s="26" t="str">
        <f>IF(OR(A576="",ISBLANK(Qualifikation!P586)),"",IF(Qualifikation!Y586=TRUE,INDEX(codeinst,MATCH(Qualifikation!P586,libinst,0)),Qualifikation!P586))</f>
        <v/>
      </c>
      <c r="J576" s="26" t="str">
        <f>IF(OR(A576="",ISBLANK(Qualifikation!Q586)),"",IF(Qualifikation!Z586=TRUE,INDEX(codetform,MATCH(Qualifikation!Q586,libtform,0)),Qualifikation!Q586))</f>
        <v/>
      </c>
      <c r="K576" s="26" t="str">
        <f t="shared" si="8"/>
        <v/>
      </c>
      <c r="L576" s="112" t="str">
        <f>IF(OR(A576="",ISBLANK(Qualifikation!R586)),"",Qualifikation!R586)</f>
        <v/>
      </c>
      <c r="M576" s="56" t="str">
        <f>IF(OR(A576="",ISBLANK(Qualifikation!S586)),"",Qualifikation!S586)</f>
        <v/>
      </c>
      <c r="N576" s="56" t="str">
        <f>IF(OR(A576="",ISBLANK(Qualifikation!T586)),"",IF(Qualifikation!AC586=TRUE,INDEX(coderesult,MATCH(Qualifikation!T586,libresult,0)),Qualifikation!T586))</f>
        <v/>
      </c>
      <c r="O576" s="56" t="str">
        <f>IF(OR(A576="",ISBLANK(Qualifikation!U586),Qualifikation!U586="-"),"",IF(ISNA(MATCH(Qualifikation!U586,libtwolang,0)),Qualifikation!U586,IF(Qualifikation!AC586=TRUE,INDEX(codetwolang,MATCH(Qualifikation!U586,libtwolang,0)),Qualifikation!U586)))</f>
        <v/>
      </c>
      <c r="P576" s="56" t="str">
        <f>IF(OR(A576="",ISBLANK(Qualifikation!V586)),"",Qualifikation!V586)</f>
        <v/>
      </c>
    </row>
    <row r="577" spans="1:16" x14ac:dyDescent="0.2">
      <c r="A577" s="26" t="str">
        <f>IF(Qualifikation!$A587&lt;&gt;"",IF(Qualifikation!C587&lt;&gt;"",IF(Qualifikation!C587="LOC.ID",CONCATENATE("LOC.",Qualifikation!AG$12),Qualifikation!C587),""),"")</f>
        <v/>
      </c>
      <c r="B577" s="57" t="str">
        <f>IF(A577&lt;&gt;"",Qualifikation!J587,"")</f>
        <v/>
      </c>
      <c r="C577" s="26" t="str">
        <f>IF(A577&lt;&gt;"",IF(Qualifikation!E587=TRUE,INDEX(codesex,MATCH(Qualifikation!D587,libsex,0)),Qualifikation!D587),"")</f>
        <v/>
      </c>
      <c r="D577" s="112" t="str">
        <f>IF(OR(A577="",ISBLANK(Qualifikation!F587)),"",Qualifikation!F587)</f>
        <v/>
      </c>
      <c r="E577" s="26" t="str">
        <f>IF(A577&lt;&gt;"",IF(Qualifikation!I587=TRUE,IF(INDEX(codegem,MATCH(Qualifikation!H587,libgem,0))&lt;8000,INDEX(codegem,MATCH(Qualifikation!H587,libgem,0)),""),Qualifikation!H587),"")</f>
        <v/>
      </c>
      <c r="F577" s="26" t="str">
        <f>IF(A577&lt;&gt;"",IF(Qualifikation!I587=TRUE,INDEX(codegemhist,MATCH(Qualifikation!H587,libgem,0)),""),"")</f>
        <v/>
      </c>
      <c r="G577" s="26" t="str">
        <f>IF(A577&lt;&gt;"",IF(Qualifikation!I587=TRUE,IF(INDEX(codegem,MATCH(Qualifikation!H587,libgem,0))&gt;=8000,INDEX(codegem,MATCH(Qualifikation!H587,libgem,0)),""),Qualifikation!H587),"")</f>
        <v/>
      </c>
      <c r="H577" s="26" t="str">
        <f>IF(A577&lt;&gt;"",IF(Qualifikation!Y587=TRUE,INDEX(libcatidinst,MATCH(Qualifikation!P587,libinst,0)),""),"")</f>
        <v/>
      </c>
      <c r="I577" s="26" t="str">
        <f>IF(OR(A577="",ISBLANK(Qualifikation!P587)),"",IF(Qualifikation!Y587=TRUE,INDEX(codeinst,MATCH(Qualifikation!P587,libinst,0)),Qualifikation!P587))</f>
        <v/>
      </c>
      <c r="J577" s="26" t="str">
        <f>IF(OR(A577="",ISBLANK(Qualifikation!Q587)),"",IF(Qualifikation!Z587=TRUE,INDEX(codetform,MATCH(Qualifikation!Q587,libtform,0)),Qualifikation!Q587))</f>
        <v/>
      </c>
      <c r="K577" s="26" t="str">
        <f t="shared" si="8"/>
        <v/>
      </c>
      <c r="L577" s="112" t="str">
        <f>IF(OR(A577="",ISBLANK(Qualifikation!R587)),"",Qualifikation!R587)</f>
        <v/>
      </c>
      <c r="M577" s="56" t="str">
        <f>IF(OR(A577="",ISBLANK(Qualifikation!S587)),"",Qualifikation!S587)</f>
        <v/>
      </c>
      <c r="N577" s="56" t="str">
        <f>IF(OR(A577="",ISBLANK(Qualifikation!T587)),"",IF(Qualifikation!AC587=TRUE,INDEX(coderesult,MATCH(Qualifikation!T587,libresult,0)),Qualifikation!T587))</f>
        <v/>
      </c>
      <c r="O577" s="56" t="str">
        <f>IF(OR(A577="",ISBLANK(Qualifikation!U587),Qualifikation!U587="-"),"",IF(ISNA(MATCH(Qualifikation!U587,libtwolang,0)),Qualifikation!U587,IF(Qualifikation!AC587=TRUE,INDEX(codetwolang,MATCH(Qualifikation!U587,libtwolang,0)),Qualifikation!U587)))</f>
        <v/>
      </c>
      <c r="P577" s="56" t="str">
        <f>IF(OR(A577="",ISBLANK(Qualifikation!V587)),"",Qualifikation!V587)</f>
        <v/>
      </c>
    </row>
    <row r="578" spans="1:16" x14ac:dyDescent="0.2">
      <c r="A578" s="26" t="str">
        <f>IF(Qualifikation!$A588&lt;&gt;"",IF(Qualifikation!C588&lt;&gt;"",IF(Qualifikation!C588="LOC.ID",CONCATENATE("LOC.",Qualifikation!AG$12),Qualifikation!C588),""),"")</f>
        <v/>
      </c>
      <c r="B578" s="57" t="str">
        <f>IF(A578&lt;&gt;"",Qualifikation!J588,"")</f>
        <v/>
      </c>
      <c r="C578" s="26" t="str">
        <f>IF(A578&lt;&gt;"",IF(Qualifikation!E588=TRUE,INDEX(codesex,MATCH(Qualifikation!D588,libsex,0)),Qualifikation!D588),"")</f>
        <v/>
      </c>
      <c r="D578" s="112" t="str">
        <f>IF(OR(A578="",ISBLANK(Qualifikation!F588)),"",Qualifikation!F588)</f>
        <v/>
      </c>
      <c r="E578" s="26" t="str">
        <f>IF(A578&lt;&gt;"",IF(Qualifikation!I588=TRUE,IF(INDEX(codegem,MATCH(Qualifikation!H588,libgem,0))&lt;8000,INDEX(codegem,MATCH(Qualifikation!H588,libgem,0)),""),Qualifikation!H588),"")</f>
        <v/>
      </c>
      <c r="F578" s="26" t="str">
        <f>IF(A578&lt;&gt;"",IF(Qualifikation!I588=TRUE,INDEX(codegemhist,MATCH(Qualifikation!H588,libgem,0)),""),"")</f>
        <v/>
      </c>
      <c r="G578" s="26" t="str">
        <f>IF(A578&lt;&gt;"",IF(Qualifikation!I588=TRUE,IF(INDEX(codegem,MATCH(Qualifikation!H588,libgem,0))&gt;=8000,INDEX(codegem,MATCH(Qualifikation!H588,libgem,0)),""),Qualifikation!H588),"")</f>
        <v/>
      </c>
      <c r="H578" s="26" t="str">
        <f>IF(A578&lt;&gt;"",IF(Qualifikation!Y588=TRUE,INDEX(libcatidinst,MATCH(Qualifikation!P588,libinst,0)),""),"")</f>
        <v/>
      </c>
      <c r="I578" s="26" t="str">
        <f>IF(OR(A578="",ISBLANK(Qualifikation!P588)),"",IF(Qualifikation!Y588=TRUE,INDEX(codeinst,MATCH(Qualifikation!P588,libinst,0)),Qualifikation!P588))</f>
        <v/>
      </c>
      <c r="J578" s="26" t="str">
        <f>IF(OR(A578="",ISBLANK(Qualifikation!Q588)),"",IF(Qualifikation!Z588=TRUE,INDEX(codetform,MATCH(Qualifikation!Q588,libtform,0)),Qualifikation!Q588))</f>
        <v/>
      </c>
      <c r="K578" s="26" t="str">
        <f t="shared" si="8"/>
        <v/>
      </c>
      <c r="L578" s="112" t="str">
        <f>IF(OR(A578="",ISBLANK(Qualifikation!R588)),"",Qualifikation!R588)</f>
        <v/>
      </c>
      <c r="M578" s="56" t="str">
        <f>IF(OR(A578="",ISBLANK(Qualifikation!S588)),"",Qualifikation!S588)</f>
        <v/>
      </c>
      <c r="N578" s="56" t="str">
        <f>IF(OR(A578="",ISBLANK(Qualifikation!T588)),"",IF(Qualifikation!AC588=TRUE,INDEX(coderesult,MATCH(Qualifikation!T588,libresult,0)),Qualifikation!T588))</f>
        <v/>
      </c>
      <c r="O578" s="56" t="str">
        <f>IF(OR(A578="",ISBLANK(Qualifikation!U588),Qualifikation!U588="-"),"",IF(ISNA(MATCH(Qualifikation!U588,libtwolang,0)),Qualifikation!U588,IF(Qualifikation!AC588=TRUE,INDEX(codetwolang,MATCH(Qualifikation!U588,libtwolang,0)),Qualifikation!U588)))</f>
        <v/>
      </c>
      <c r="P578" s="56" t="str">
        <f>IF(OR(A578="",ISBLANK(Qualifikation!V588)),"",Qualifikation!V588)</f>
        <v/>
      </c>
    </row>
    <row r="579" spans="1:16" x14ac:dyDescent="0.2">
      <c r="A579" s="26" t="str">
        <f>IF(Qualifikation!$A589&lt;&gt;"",IF(Qualifikation!C589&lt;&gt;"",IF(Qualifikation!C589="LOC.ID",CONCATENATE("LOC.",Qualifikation!AG$12),Qualifikation!C589),""),"")</f>
        <v/>
      </c>
      <c r="B579" s="57" t="str">
        <f>IF(A579&lt;&gt;"",Qualifikation!J589,"")</f>
        <v/>
      </c>
      <c r="C579" s="26" t="str">
        <f>IF(A579&lt;&gt;"",IF(Qualifikation!E589=TRUE,INDEX(codesex,MATCH(Qualifikation!D589,libsex,0)),Qualifikation!D589),"")</f>
        <v/>
      </c>
      <c r="D579" s="112" t="str">
        <f>IF(OR(A579="",ISBLANK(Qualifikation!F589)),"",Qualifikation!F589)</f>
        <v/>
      </c>
      <c r="E579" s="26" t="str">
        <f>IF(A579&lt;&gt;"",IF(Qualifikation!I589=TRUE,IF(INDEX(codegem,MATCH(Qualifikation!H589,libgem,0))&lt;8000,INDEX(codegem,MATCH(Qualifikation!H589,libgem,0)),""),Qualifikation!H589),"")</f>
        <v/>
      </c>
      <c r="F579" s="26" t="str">
        <f>IF(A579&lt;&gt;"",IF(Qualifikation!I589=TRUE,INDEX(codegemhist,MATCH(Qualifikation!H589,libgem,0)),""),"")</f>
        <v/>
      </c>
      <c r="G579" s="26" t="str">
        <f>IF(A579&lt;&gt;"",IF(Qualifikation!I589=TRUE,IF(INDEX(codegem,MATCH(Qualifikation!H589,libgem,0))&gt;=8000,INDEX(codegem,MATCH(Qualifikation!H589,libgem,0)),""),Qualifikation!H589),"")</f>
        <v/>
      </c>
      <c r="H579" s="26" t="str">
        <f>IF(A579&lt;&gt;"",IF(Qualifikation!Y589=TRUE,INDEX(libcatidinst,MATCH(Qualifikation!P589,libinst,0)),""),"")</f>
        <v/>
      </c>
      <c r="I579" s="26" t="str">
        <f>IF(OR(A579="",ISBLANK(Qualifikation!P589)),"",IF(Qualifikation!Y589=TRUE,INDEX(codeinst,MATCH(Qualifikation!P589,libinst,0)),Qualifikation!P589))</f>
        <v/>
      </c>
      <c r="J579" s="26" t="str">
        <f>IF(OR(A579="",ISBLANK(Qualifikation!Q589)),"",IF(Qualifikation!Z589=TRUE,INDEX(codetform,MATCH(Qualifikation!Q589,libtform,0)),Qualifikation!Q589))</f>
        <v/>
      </c>
      <c r="K579" s="26" t="str">
        <f t="shared" ref="K579:K642" si="9">IF(A579="","",2)</f>
        <v/>
      </c>
      <c r="L579" s="112" t="str">
        <f>IF(OR(A579="",ISBLANK(Qualifikation!R589)),"",Qualifikation!R589)</f>
        <v/>
      </c>
      <c r="M579" s="56" t="str">
        <f>IF(OR(A579="",ISBLANK(Qualifikation!S589)),"",Qualifikation!S589)</f>
        <v/>
      </c>
      <c r="N579" s="56" t="str">
        <f>IF(OR(A579="",ISBLANK(Qualifikation!T589)),"",IF(Qualifikation!AC589=TRUE,INDEX(coderesult,MATCH(Qualifikation!T589,libresult,0)),Qualifikation!T589))</f>
        <v/>
      </c>
      <c r="O579" s="56" t="str">
        <f>IF(OR(A579="",ISBLANK(Qualifikation!U589),Qualifikation!U589="-"),"",IF(ISNA(MATCH(Qualifikation!U589,libtwolang,0)),Qualifikation!U589,IF(Qualifikation!AC589=TRUE,INDEX(codetwolang,MATCH(Qualifikation!U589,libtwolang,0)),Qualifikation!U589)))</f>
        <v/>
      </c>
      <c r="P579" s="56" t="str">
        <f>IF(OR(A579="",ISBLANK(Qualifikation!V589)),"",Qualifikation!V589)</f>
        <v/>
      </c>
    </row>
    <row r="580" spans="1:16" x14ac:dyDescent="0.2">
      <c r="A580" s="26" t="str">
        <f>IF(Qualifikation!$A590&lt;&gt;"",IF(Qualifikation!C590&lt;&gt;"",IF(Qualifikation!C590="LOC.ID",CONCATENATE("LOC.",Qualifikation!AG$12),Qualifikation!C590),""),"")</f>
        <v/>
      </c>
      <c r="B580" s="57" t="str">
        <f>IF(A580&lt;&gt;"",Qualifikation!J590,"")</f>
        <v/>
      </c>
      <c r="C580" s="26" t="str">
        <f>IF(A580&lt;&gt;"",IF(Qualifikation!E590=TRUE,INDEX(codesex,MATCH(Qualifikation!D590,libsex,0)),Qualifikation!D590),"")</f>
        <v/>
      </c>
      <c r="D580" s="112" t="str">
        <f>IF(OR(A580="",ISBLANK(Qualifikation!F590)),"",Qualifikation!F590)</f>
        <v/>
      </c>
      <c r="E580" s="26" t="str">
        <f>IF(A580&lt;&gt;"",IF(Qualifikation!I590=TRUE,IF(INDEX(codegem,MATCH(Qualifikation!H590,libgem,0))&lt;8000,INDEX(codegem,MATCH(Qualifikation!H590,libgem,0)),""),Qualifikation!H590),"")</f>
        <v/>
      </c>
      <c r="F580" s="26" t="str">
        <f>IF(A580&lt;&gt;"",IF(Qualifikation!I590=TRUE,INDEX(codegemhist,MATCH(Qualifikation!H590,libgem,0)),""),"")</f>
        <v/>
      </c>
      <c r="G580" s="26" t="str">
        <f>IF(A580&lt;&gt;"",IF(Qualifikation!I590=TRUE,IF(INDEX(codegem,MATCH(Qualifikation!H590,libgem,0))&gt;=8000,INDEX(codegem,MATCH(Qualifikation!H590,libgem,0)),""),Qualifikation!H590),"")</f>
        <v/>
      </c>
      <c r="H580" s="26" t="str">
        <f>IF(A580&lt;&gt;"",IF(Qualifikation!Y590=TRUE,INDEX(libcatidinst,MATCH(Qualifikation!P590,libinst,0)),""),"")</f>
        <v/>
      </c>
      <c r="I580" s="26" t="str">
        <f>IF(OR(A580="",ISBLANK(Qualifikation!P590)),"",IF(Qualifikation!Y590=TRUE,INDEX(codeinst,MATCH(Qualifikation!P590,libinst,0)),Qualifikation!P590))</f>
        <v/>
      </c>
      <c r="J580" s="26" t="str">
        <f>IF(OR(A580="",ISBLANK(Qualifikation!Q590)),"",IF(Qualifikation!Z590=TRUE,INDEX(codetform,MATCH(Qualifikation!Q590,libtform,0)),Qualifikation!Q590))</f>
        <v/>
      </c>
      <c r="K580" s="26" t="str">
        <f t="shared" si="9"/>
        <v/>
      </c>
      <c r="L580" s="112" t="str">
        <f>IF(OR(A580="",ISBLANK(Qualifikation!R590)),"",Qualifikation!R590)</f>
        <v/>
      </c>
      <c r="M580" s="56" t="str">
        <f>IF(OR(A580="",ISBLANK(Qualifikation!S590)),"",Qualifikation!S590)</f>
        <v/>
      </c>
      <c r="N580" s="56" t="str">
        <f>IF(OR(A580="",ISBLANK(Qualifikation!T590)),"",IF(Qualifikation!AC590=TRUE,INDEX(coderesult,MATCH(Qualifikation!T590,libresult,0)),Qualifikation!T590))</f>
        <v/>
      </c>
      <c r="O580" s="56" t="str">
        <f>IF(OR(A580="",ISBLANK(Qualifikation!U590),Qualifikation!U590="-"),"",IF(ISNA(MATCH(Qualifikation!U590,libtwolang,0)),Qualifikation!U590,IF(Qualifikation!AC590=TRUE,INDEX(codetwolang,MATCH(Qualifikation!U590,libtwolang,0)),Qualifikation!U590)))</f>
        <v/>
      </c>
      <c r="P580" s="56" t="str">
        <f>IF(OR(A580="",ISBLANK(Qualifikation!V590)),"",Qualifikation!V590)</f>
        <v/>
      </c>
    </row>
    <row r="581" spans="1:16" x14ac:dyDescent="0.2">
      <c r="A581" s="26" t="str">
        <f>IF(Qualifikation!$A591&lt;&gt;"",IF(Qualifikation!C591&lt;&gt;"",IF(Qualifikation!C591="LOC.ID",CONCATENATE("LOC.",Qualifikation!AG$12),Qualifikation!C591),""),"")</f>
        <v/>
      </c>
      <c r="B581" s="57" t="str">
        <f>IF(A581&lt;&gt;"",Qualifikation!J591,"")</f>
        <v/>
      </c>
      <c r="C581" s="26" t="str">
        <f>IF(A581&lt;&gt;"",IF(Qualifikation!E591=TRUE,INDEX(codesex,MATCH(Qualifikation!D591,libsex,0)),Qualifikation!D591),"")</f>
        <v/>
      </c>
      <c r="D581" s="112" t="str">
        <f>IF(OR(A581="",ISBLANK(Qualifikation!F591)),"",Qualifikation!F591)</f>
        <v/>
      </c>
      <c r="E581" s="26" t="str">
        <f>IF(A581&lt;&gt;"",IF(Qualifikation!I591=TRUE,IF(INDEX(codegem,MATCH(Qualifikation!H591,libgem,0))&lt;8000,INDEX(codegem,MATCH(Qualifikation!H591,libgem,0)),""),Qualifikation!H591),"")</f>
        <v/>
      </c>
      <c r="F581" s="26" t="str">
        <f>IF(A581&lt;&gt;"",IF(Qualifikation!I591=TRUE,INDEX(codegemhist,MATCH(Qualifikation!H591,libgem,0)),""),"")</f>
        <v/>
      </c>
      <c r="G581" s="26" t="str">
        <f>IF(A581&lt;&gt;"",IF(Qualifikation!I591=TRUE,IF(INDEX(codegem,MATCH(Qualifikation!H591,libgem,0))&gt;=8000,INDEX(codegem,MATCH(Qualifikation!H591,libgem,0)),""),Qualifikation!H591),"")</f>
        <v/>
      </c>
      <c r="H581" s="26" t="str">
        <f>IF(A581&lt;&gt;"",IF(Qualifikation!Y591=TRUE,INDEX(libcatidinst,MATCH(Qualifikation!P591,libinst,0)),""),"")</f>
        <v/>
      </c>
      <c r="I581" s="26" t="str">
        <f>IF(OR(A581="",ISBLANK(Qualifikation!P591)),"",IF(Qualifikation!Y591=TRUE,INDEX(codeinst,MATCH(Qualifikation!P591,libinst,0)),Qualifikation!P591))</f>
        <v/>
      </c>
      <c r="J581" s="26" t="str">
        <f>IF(OR(A581="",ISBLANK(Qualifikation!Q591)),"",IF(Qualifikation!Z591=TRUE,INDEX(codetform,MATCH(Qualifikation!Q591,libtform,0)),Qualifikation!Q591))</f>
        <v/>
      </c>
      <c r="K581" s="26" t="str">
        <f t="shared" si="9"/>
        <v/>
      </c>
      <c r="L581" s="112" t="str">
        <f>IF(OR(A581="",ISBLANK(Qualifikation!R591)),"",Qualifikation!R591)</f>
        <v/>
      </c>
      <c r="M581" s="56" t="str">
        <f>IF(OR(A581="",ISBLANK(Qualifikation!S591)),"",Qualifikation!S591)</f>
        <v/>
      </c>
      <c r="N581" s="56" t="str">
        <f>IF(OR(A581="",ISBLANK(Qualifikation!T591)),"",IF(Qualifikation!AC591=TRUE,INDEX(coderesult,MATCH(Qualifikation!T591,libresult,0)),Qualifikation!T591))</f>
        <v/>
      </c>
      <c r="O581" s="56" t="str">
        <f>IF(OR(A581="",ISBLANK(Qualifikation!U591),Qualifikation!U591="-"),"",IF(ISNA(MATCH(Qualifikation!U591,libtwolang,0)),Qualifikation!U591,IF(Qualifikation!AC591=TRUE,INDEX(codetwolang,MATCH(Qualifikation!U591,libtwolang,0)),Qualifikation!U591)))</f>
        <v/>
      </c>
      <c r="P581" s="56" t="str">
        <f>IF(OR(A581="",ISBLANK(Qualifikation!V591)),"",Qualifikation!V591)</f>
        <v/>
      </c>
    </row>
    <row r="582" spans="1:16" x14ac:dyDescent="0.2">
      <c r="A582" s="26" t="str">
        <f>IF(Qualifikation!$A592&lt;&gt;"",IF(Qualifikation!C592&lt;&gt;"",IF(Qualifikation!C592="LOC.ID",CONCATENATE("LOC.",Qualifikation!AG$12),Qualifikation!C592),""),"")</f>
        <v/>
      </c>
      <c r="B582" s="57" t="str">
        <f>IF(A582&lt;&gt;"",Qualifikation!J592,"")</f>
        <v/>
      </c>
      <c r="C582" s="26" t="str">
        <f>IF(A582&lt;&gt;"",IF(Qualifikation!E592=TRUE,INDEX(codesex,MATCH(Qualifikation!D592,libsex,0)),Qualifikation!D592),"")</f>
        <v/>
      </c>
      <c r="D582" s="112" t="str">
        <f>IF(OR(A582="",ISBLANK(Qualifikation!F592)),"",Qualifikation!F592)</f>
        <v/>
      </c>
      <c r="E582" s="26" t="str">
        <f>IF(A582&lt;&gt;"",IF(Qualifikation!I592=TRUE,IF(INDEX(codegem,MATCH(Qualifikation!H592,libgem,0))&lt;8000,INDEX(codegem,MATCH(Qualifikation!H592,libgem,0)),""),Qualifikation!H592),"")</f>
        <v/>
      </c>
      <c r="F582" s="26" t="str">
        <f>IF(A582&lt;&gt;"",IF(Qualifikation!I592=TRUE,INDEX(codegemhist,MATCH(Qualifikation!H592,libgem,0)),""),"")</f>
        <v/>
      </c>
      <c r="G582" s="26" t="str">
        <f>IF(A582&lt;&gt;"",IF(Qualifikation!I592=TRUE,IF(INDEX(codegem,MATCH(Qualifikation!H592,libgem,0))&gt;=8000,INDEX(codegem,MATCH(Qualifikation!H592,libgem,0)),""),Qualifikation!H592),"")</f>
        <v/>
      </c>
      <c r="H582" s="26" t="str">
        <f>IF(A582&lt;&gt;"",IF(Qualifikation!Y592=TRUE,INDEX(libcatidinst,MATCH(Qualifikation!P592,libinst,0)),""),"")</f>
        <v/>
      </c>
      <c r="I582" s="26" t="str">
        <f>IF(OR(A582="",ISBLANK(Qualifikation!P592)),"",IF(Qualifikation!Y592=TRUE,INDEX(codeinst,MATCH(Qualifikation!P592,libinst,0)),Qualifikation!P592))</f>
        <v/>
      </c>
      <c r="J582" s="26" t="str">
        <f>IF(OR(A582="",ISBLANK(Qualifikation!Q592)),"",IF(Qualifikation!Z592=TRUE,INDEX(codetform,MATCH(Qualifikation!Q592,libtform,0)),Qualifikation!Q592))</f>
        <v/>
      </c>
      <c r="K582" s="26" t="str">
        <f t="shared" si="9"/>
        <v/>
      </c>
      <c r="L582" s="112" t="str">
        <f>IF(OR(A582="",ISBLANK(Qualifikation!R592)),"",Qualifikation!R592)</f>
        <v/>
      </c>
      <c r="M582" s="56" t="str">
        <f>IF(OR(A582="",ISBLANK(Qualifikation!S592)),"",Qualifikation!S592)</f>
        <v/>
      </c>
      <c r="N582" s="56" t="str">
        <f>IF(OR(A582="",ISBLANK(Qualifikation!T592)),"",IF(Qualifikation!AC592=TRUE,INDEX(coderesult,MATCH(Qualifikation!T592,libresult,0)),Qualifikation!T592))</f>
        <v/>
      </c>
      <c r="O582" s="56" t="str">
        <f>IF(OR(A582="",ISBLANK(Qualifikation!U592),Qualifikation!U592="-"),"",IF(ISNA(MATCH(Qualifikation!U592,libtwolang,0)),Qualifikation!U592,IF(Qualifikation!AC592=TRUE,INDEX(codetwolang,MATCH(Qualifikation!U592,libtwolang,0)),Qualifikation!U592)))</f>
        <v/>
      </c>
      <c r="P582" s="56" t="str">
        <f>IF(OR(A582="",ISBLANK(Qualifikation!V592)),"",Qualifikation!V592)</f>
        <v/>
      </c>
    </row>
    <row r="583" spans="1:16" x14ac:dyDescent="0.2">
      <c r="A583" s="26" t="str">
        <f>IF(Qualifikation!$A593&lt;&gt;"",IF(Qualifikation!C593&lt;&gt;"",IF(Qualifikation!C593="LOC.ID",CONCATENATE("LOC.",Qualifikation!AG$12),Qualifikation!C593),""),"")</f>
        <v/>
      </c>
      <c r="B583" s="57" t="str">
        <f>IF(A583&lt;&gt;"",Qualifikation!J593,"")</f>
        <v/>
      </c>
      <c r="C583" s="26" t="str">
        <f>IF(A583&lt;&gt;"",IF(Qualifikation!E593=TRUE,INDEX(codesex,MATCH(Qualifikation!D593,libsex,0)),Qualifikation!D593),"")</f>
        <v/>
      </c>
      <c r="D583" s="112" t="str">
        <f>IF(OR(A583="",ISBLANK(Qualifikation!F593)),"",Qualifikation!F593)</f>
        <v/>
      </c>
      <c r="E583" s="26" t="str">
        <f>IF(A583&lt;&gt;"",IF(Qualifikation!I593=TRUE,IF(INDEX(codegem,MATCH(Qualifikation!H593,libgem,0))&lt;8000,INDEX(codegem,MATCH(Qualifikation!H593,libgem,0)),""),Qualifikation!H593),"")</f>
        <v/>
      </c>
      <c r="F583" s="26" t="str">
        <f>IF(A583&lt;&gt;"",IF(Qualifikation!I593=TRUE,INDEX(codegemhist,MATCH(Qualifikation!H593,libgem,0)),""),"")</f>
        <v/>
      </c>
      <c r="G583" s="26" t="str">
        <f>IF(A583&lt;&gt;"",IF(Qualifikation!I593=TRUE,IF(INDEX(codegem,MATCH(Qualifikation!H593,libgem,0))&gt;=8000,INDEX(codegem,MATCH(Qualifikation!H593,libgem,0)),""),Qualifikation!H593),"")</f>
        <v/>
      </c>
      <c r="H583" s="26" t="str">
        <f>IF(A583&lt;&gt;"",IF(Qualifikation!Y593=TRUE,INDEX(libcatidinst,MATCH(Qualifikation!P593,libinst,0)),""),"")</f>
        <v/>
      </c>
      <c r="I583" s="26" t="str">
        <f>IF(OR(A583="",ISBLANK(Qualifikation!P593)),"",IF(Qualifikation!Y593=TRUE,INDEX(codeinst,MATCH(Qualifikation!P593,libinst,0)),Qualifikation!P593))</f>
        <v/>
      </c>
      <c r="J583" s="26" t="str">
        <f>IF(OR(A583="",ISBLANK(Qualifikation!Q593)),"",IF(Qualifikation!Z593=TRUE,INDEX(codetform,MATCH(Qualifikation!Q593,libtform,0)),Qualifikation!Q593))</f>
        <v/>
      </c>
      <c r="K583" s="26" t="str">
        <f t="shared" si="9"/>
        <v/>
      </c>
      <c r="L583" s="112" t="str">
        <f>IF(OR(A583="",ISBLANK(Qualifikation!R593)),"",Qualifikation!R593)</f>
        <v/>
      </c>
      <c r="M583" s="56" t="str">
        <f>IF(OR(A583="",ISBLANK(Qualifikation!S593)),"",Qualifikation!S593)</f>
        <v/>
      </c>
      <c r="N583" s="56" t="str">
        <f>IF(OR(A583="",ISBLANK(Qualifikation!T593)),"",IF(Qualifikation!AC593=TRUE,INDEX(coderesult,MATCH(Qualifikation!T593,libresult,0)),Qualifikation!T593))</f>
        <v/>
      </c>
      <c r="O583" s="56" t="str">
        <f>IF(OR(A583="",ISBLANK(Qualifikation!U593),Qualifikation!U593="-"),"",IF(ISNA(MATCH(Qualifikation!U593,libtwolang,0)),Qualifikation!U593,IF(Qualifikation!AC593=TRUE,INDEX(codetwolang,MATCH(Qualifikation!U593,libtwolang,0)),Qualifikation!U593)))</f>
        <v/>
      </c>
      <c r="P583" s="56" t="str">
        <f>IF(OR(A583="",ISBLANK(Qualifikation!V593)),"",Qualifikation!V593)</f>
        <v/>
      </c>
    </row>
    <row r="584" spans="1:16" x14ac:dyDescent="0.2">
      <c r="A584" s="26" t="str">
        <f>IF(Qualifikation!$A594&lt;&gt;"",IF(Qualifikation!C594&lt;&gt;"",IF(Qualifikation!C594="LOC.ID",CONCATENATE("LOC.",Qualifikation!AG$12),Qualifikation!C594),""),"")</f>
        <v/>
      </c>
      <c r="B584" s="57" t="str">
        <f>IF(A584&lt;&gt;"",Qualifikation!J594,"")</f>
        <v/>
      </c>
      <c r="C584" s="26" t="str">
        <f>IF(A584&lt;&gt;"",IF(Qualifikation!E594=TRUE,INDEX(codesex,MATCH(Qualifikation!D594,libsex,0)),Qualifikation!D594),"")</f>
        <v/>
      </c>
      <c r="D584" s="112" t="str">
        <f>IF(OR(A584="",ISBLANK(Qualifikation!F594)),"",Qualifikation!F594)</f>
        <v/>
      </c>
      <c r="E584" s="26" t="str">
        <f>IF(A584&lt;&gt;"",IF(Qualifikation!I594=TRUE,IF(INDEX(codegem,MATCH(Qualifikation!H594,libgem,0))&lt;8000,INDEX(codegem,MATCH(Qualifikation!H594,libgem,0)),""),Qualifikation!H594),"")</f>
        <v/>
      </c>
      <c r="F584" s="26" t="str">
        <f>IF(A584&lt;&gt;"",IF(Qualifikation!I594=TRUE,INDEX(codegemhist,MATCH(Qualifikation!H594,libgem,0)),""),"")</f>
        <v/>
      </c>
      <c r="G584" s="26" t="str">
        <f>IF(A584&lt;&gt;"",IF(Qualifikation!I594=TRUE,IF(INDEX(codegem,MATCH(Qualifikation!H594,libgem,0))&gt;=8000,INDEX(codegem,MATCH(Qualifikation!H594,libgem,0)),""),Qualifikation!H594),"")</f>
        <v/>
      </c>
      <c r="H584" s="26" t="str">
        <f>IF(A584&lt;&gt;"",IF(Qualifikation!Y594=TRUE,INDEX(libcatidinst,MATCH(Qualifikation!P594,libinst,0)),""),"")</f>
        <v/>
      </c>
      <c r="I584" s="26" t="str">
        <f>IF(OR(A584="",ISBLANK(Qualifikation!P594)),"",IF(Qualifikation!Y594=TRUE,INDEX(codeinst,MATCH(Qualifikation!P594,libinst,0)),Qualifikation!P594))</f>
        <v/>
      </c>
      <c r="J584" s="26" t="str">
        <f>IF(OR(A584="",ISBLANK(Qualifikation!Q594)),"",IF(Qualifikation!Z594=TRUE,INDEX(codetform,MATCH(Qualifikation!Q594,libtform,0)),Qualifikation!Q594))</f>
        <v/>
      </c>
      <c r="K584" s="26" t="str">
        <f t="shared" si="9"/>
        <v/>
      </c>
      <c r="L584" s="112" t="str">
        <f>IF(OR(A584="",ISBLANK(Qualifikation!R594)),"",Qualifikation!R594)</f>
        <v/>
      </c>
      <c r="M584" s="56" t="str">
        <f>IF(OR(A584="",ISBLANK(Qualifikation!S594)),"",Qualifikation!S594)</f>
        <v/>
      </c>
      <c r="N584" s="56" t="str">
        <f>IF(OR(A584="",ISBLANK(Qualifikation!T594)),"",IF(Qualifikation!AC594=TRUE,INDEX(coderesult,MATCH(Qualifikation!T594,libresult,0)),Qualifikation!T594))</f>
        <v/>
      </c>
      <c r="O584" s="56" t="str">
        <f>IF(OR(A584="",ISBLANK(Qualifikation!U594),Qualifikation!U594="-"),"",IF(ISNA(MATCH(Qualifikation!U594,libtwolang,0)),Qualifikation!U594,IF(Qualifikation!AC594=TRUE,INDEX(codetwolang,MATCH(Qualifikation!U594,libtwolang,0)),Qualifikation!U594)))</f>
        <v/>
      </c>
      <c r="P584" s="56" t="str">
        <f>IF(OR(A584="",ISBLANK(Qualifikation!V594)),"",Qualifikation!V594)</f>
        <v/>
      </c>
    </row>
    <row r="585" spans="1:16" x14ac:dyDescent="0.2">
      <c r="A585" s="26" t="str">
        <f>IF(Qualifikation!$A595&lt;&gt;"",IF(Qualifikation!C595&lt;&gt;"",IF(Qualifikation!C595="LOC.ID",CONCATENATE("LOC.",Qualifikation!AG$12),Qualifikation!C595),""),"")</f>
        <v/>
      </c>
      <c r="B585" s="57" t="str">
        <f>IF(A585&lt;&gt;"",Qualifikation!J595,"")</f>
        <v/>
      </c>
      <c r="C585" s="26" t="str">
        <f>IF(A585&lt;&gt;"",IF(Qualifikation!E595=TRUE,INDEX(codesex,MATCH(Qualifikation!D595,libsex,0)),Qualifikation!D595),"")</f>
        <v/>
      </c>
      <c r="D585" s="112" t="str">
        <f>IF(OR(A585="",ISBLANK(Qualifikation!F595)),"",Qualifikation!F595)</f>
        <v/>
      </c>
      <c r="E585" s="26" t="str">
        <f>IF(A585&lt;&gt;"",IF(Qualifikation!I595=TRUE,IF(INDEX(codegem,MATCH(Qualifikation!H595,libgem,0))&lt;8000,INDEX(codegem,MATCH(Qualifikation!H595,libgem,0)),""),Qualifikation!H595),"")</f>
        <v/>
      </c>
      <c r="F585" s="26" t="str">
        <f>IF(A585&lt;&gt;"",IF(Qualifikation!I595=TRUE,INDEX(codegemhist,MATCH(Qualifikation!H595,libgem,0)),""),"")</f>
        <v/>
      </c>
      <c r="G585" s="26" t="str">
        <f>IF(A585&lt;&gt;"",IF(Qualifikation!I595=TRUE,IF(INDEX(codegem,MATCH(Qualifikation!H595,libgem,0))&gt;=8000,INDEX(codegem,MATCH(Qualifikation!H595,libgem,0)),""),Qualifikation!H595),"")</f>
        <v/>
      </c>
      <c r="H585" s="26" t="str">
        <f>IF(A585&lt;&gt;"",IF(Qualifikation!Y595=TRUE,INDEX(libcatidinst,MATCH(Qualifikation!P595,libinst,0)),""),"")</f>
        <v/>
      </c>
      <c r="I585" s="26" t="str">
        <f>IF(OR(A585="",ISBLANK(Qualifikation!P595)),"",IF(Qualifikation!Y595=TRUE,INDEX(codeinst,MATCH(Qualifikation!P595,libinst,0)),Qualifikation!P595))</f>
        <v/>
      </c>
      <c r="J585" s="26" t="str">
        <f>IF(OR(A585="",ISBLANK(Qualifikation!Q595)),"",IF(Qualifikation!Z595=TRUE,INDEX(codetform,MATCH(Qualifikation!Q595,libtform,0)),Qualifikation!Q595))</f>
        <v/>
      </c>
      <c r="K585" s="26" t="str">
        <f t="shared" si="9"/>
        <v/>
      </c>
      <c r="L585" s="112" t="str">
        <f>IF(OR(A585="",ISBLANK(Qualifikation!R595)),"",Qualifikation!R595)</f>
        <v/>
      </c>
      <c r="M585" s="56" t="str">
        <f>IF(OR(A585="",ISBLANK(Qualifikation!S595)),"",Qualifikation!S595)</f>
        <v/>
      </c>
      <c r="N585" s="56" t="str">
        <f>IF(OR(A585="",ISBLANK(Qualifikation!T595)),"",IF(Qualifikation!AC595=TRUE,INDEX(coderesult,MATCH(Qualifikation!T595,libresult,0)),Qualifikation!T595))</f>
        <v/>
      </c>
      <c r="O585" s="56" t="str">
        <f>IF(OR(A585="",ISBLANK(Qualifikation!U595),Qualifikation!U595="-"),"",IF(ISNA(MATCH(Qualifikation!U595,libtwolang,0)),Qualifikation!U595,IF(Qualifikation!AC595=TRUE,INDEX(codetwolang,MATCH(Qualifikation!U595,libtwolang,0)),Qualifikation!U595)))</f>
        <v/>
      </c>
      <c r="P585" s="56" t="str">
        <f>IF(OR(A585="",ISBLANK(Qualifikation!V595)),"",Qualifikation!V595)</f>
        <v/>
      </c>
    </row>
    <row r="586" spans="1:16" x14ac:dyDescent="0.2">
      <c r="A586" s="26" t="str">
        <f>IF(Qualifikation!$A596&lt;&gt;"",IF(Qualifikation!C596&lt;&gt;"",IF(Qualifikation!C596="LOC.ID",CONCATENATE("LOC.",Qualifikation!AG$12),Qualifikation!C596),""),"")</f>
        <v/>
      </c>
      <c r="B586" s="57" t="str">
        <f>IF(A586&lt;&gt;"",Qualifikation!J596,"")</f>
        <v/>
      </c>
      <c r="C586" s="26" t="str">
        <f>IF(A586&lt;&gt;"",IF(Qualifikation!E596=TRUE,INDEX(codesex,MATCH(Qualifikation!D596,libsex,0)),Qualifikation!D596),"")</f>
        <v/>
      </c>
      <c r="D586" s="112" t="str">
        <f>IF(OR(A586="",ISBLANK(Qualifikation!F596)),"",Qualifikation!F596)</f>
        <v/>
      </c>
      <c r="E586" s="26" t="str">
        <f>IF(A586&lt;&gt;"",IF(Qualifikation!I596=TRUE,IF(INDEX(codegem,MATCH(Qualifikation!H596,libgem,0))&lt;8000,INDEX(codegem,MATCH(Qualifikation!H596,libgem,0)),""),Qualifikation!H596),"")</f>
        <v/>
      </c>
      <c r="F586" s="26" t="str">
        <f>IF(A586&lt;&gt;"",IF(Qualifikation!I596=TRUE,INDEX(codegemhist,MATCH(Qualifikation!H596,libgem,0)),""),"")</f>
        <v/>
      </c>
      <c r="G586" s="26" t="str">
        <f>IF(A586&lt;&gt;"",IF(Qualifikation!I596=TRUE,IF(INDEX(codegem,MATCH(Qualifikation!H596,libgem,0))&gt;=8000,INDEX(codegem,MATCH(Qualifikation!H596,libgem,0)),""),Qualifikation!H596),"")</f>
        <v/>
      </c>
      <c r="H586" s="26" t="str">
        <f>IF(A586&lt;&gt;"",IF(Qualifikation!Y596=TRUE,INDEX(libcatidinst,MATCH(Qualifikation!P596,libinst,0)),""),"")</f>
        <v/>
      </c>
      <c r="I586" s="26" t="str">
        <f>IF(OR(A586="",ISBLANK(Qualifikation!P596)),"",IF(Qualifikation!Y596=TRUE,INDEX(codeinst,MATCH(Qualifikation!P596,libinst,0)),Qualifikation!P596))</f>
        <v/>
      </c>
      <c r="J586" s="26" t="str">
        <f>IF(OR(A586="",ISBLANK(Qualifikation!Q596)),"",IF(Qualifikation!Z596=TRUE,INDEX(codetform,MATCH(Qualifikation!Q596,libtform,0)),Qualifikation!Q596))</f>
        <v/>
      </c>
      <c r="K586" s="26" t="str">
        <f t="shared" si="9"/>
        <v/>
      </c>
      <c r="L586" s="112" t="str">
        <f>IF(OR(A586="",ISBLANK(Qualifikation!R596)),"",Qualifikation!R596)</f>
        <v/>
      </c>
      <c r="M586" s="56" t="str">
        <f>IF(OR(A586="",ISBLANK(Qualifikation!S596)),"",Qualifikation!S596)</f>
        <v/>
      </c>
      <c r="N586" s="56" t="str">
        <f>IF(OR(A586="",ISBLANK(Qualifikation!T596)),"",IF(Qualifikation!AC596=TRUE,INDEX(coderesult,MATCH(Qualifikation!T596,libresult,0)),Qualifikation!T596))</f>
        <v/>
      </c>
      <c r="O586" s="56" t="str">
        <f>IF(OR(A586="",ISBLANK(Qualifikation!U596),Qualifikation!U596="-"),"",IF(ISNA(MATCH(Qualifikation!U596,libtwolang,0)),Qualifikation!U596,IF(Qualifikation!AC596=TRUE,INDEX(codetwolang,MATCH(Qualifikation!U596,libtwolang,0)),Qualifikation!U596)))</f>
        <v/>
      </c>
      <c r="P586" s="56" t="str">
        <f>IF(OR(A586="",ISBLANK(Qualifikation!V596)),"",Qualifikation!V596)</f>
        <v/>
      </c>
    </row>
    <row r="587" spans="1:16" x14ac:dyDescent="0.2">
      <c r="A587" s="26" t="str">
        <f>IF(Qualifikation!$A597&lt;&gt;"",IF(Qualifikation!C597&lt;&gt;"",IF(Qualifikation!C597="LOC.ID",CONCATENATE("LOC.",Qualifikation!AG$12),Qualifikation!C597),""),"")</f>
        <v/>
      </c>
      <c r="B587" s="57" t="str">
        <f>IF(A587&lt;&gt;"",Qualifikation!J597,"")</f>
        <v/>
      </c>
      <c r="C587" s="26" t="str">
        <f>IF(A587&lt;&gt;"",IF(Qualifikation!E597=TRUE,INDEX(codesex,MATCH(Qualifikation!D597,libsex,0)),Qualifikation!D597),"")</f>
        <v/>
      </c>
      <c r="D587" s="112" t="str">
        <f>IF(OR(A587="",ISBLANK(Qualifikation!F597)),"",Qualifikation!F597)</f>
        <v/>
      </c>
      <c r="E587" s="26" t="str">
        <f>IF(A587&lt;&gt;"",IF(Qualifikation!I597=TRUE,IF(INDEX(codegem,MATCH(Qualifikation!H597,libgem,0))&lt;8000,INDEX(codegem,MATCH(Qualifikation!H597,libgem,0)),""),Qualifikation!H597),"")</f>
        <v/>
      </c>
      <c r="F587" s="26" t="str">
        <f>IF(A587&lt;&gt;"",IF(Qualifikation!I597=TRUE,INDEX(codegemhist,MATCH(Qualifikation!H597,libgem,0)),""),"")</f>
        <v/>
      </c>
      <c r="G587" s="26" t="str">
        <f>IF(A587&lt;&gt;"",IF(Qualifikation!I597=TRUE,IF(INDEX(codegem,MATCH(Qualifikation!H597,libgem,0))&gt;=8000,INDEX(codegem,MATCH(Qualifikation!H597,libgem,0)),""),Qualifikation!H597),"")</f>
        <v/>
      </c>
      <c r="H587" s="26" t="str">
        <f>IF(A587&lt;&gt;"",IF(Qualifikation!Y597=TRUE,INDEX(libcatidinst,MATCH(Qualifikation!P597,libinst,0)),""),"")</f>
        <v/>
      </c>
      <c r="I587" s="26" t="str">
        <f>IF(OR(A587="",ISBLANK(Qualifikation!P597)),"",IF(Qualifikation!Y597=TRUE,INDEX(codeinst,MATCH(Qualifikation!P597,libinst,0)),Qualifikation!P597))</f>
        <v/>
      </c>
      <c r="J587" s="26" t="str">
        <f>IF(OR(A587="",ISBLANK(Qualifikation!Q597)),"",IF(Qualifikation!Z597=TRUE,INDEX(codetform,MATCH(Qualifikation!Q597,libtform,0)),Qualifikation!Q597))</f>
        <v/>
      </c>
      <c r="K587" s="26" t="str">
        <f t="shared" si="9"/>
        <v/>
      </c>
      <c r="L587" s="112" t="str">
        <f>IF(OR(A587="",ISBLANK(Qualifikation!R597)),"",Qualifikation!R597)</f>
        <v/>
      </c>
      <c r="M587" s="56" t="str">
        <f>IF(OR(A587="",ISBLANK(Qualifikation!S597)),"",Qualifikation!S597)</f>
        <v/>
      </c>
      <c r="N587" s="56" t="str">
        <f>IF(OR(A587="",ISBLANK(Qualifikation!T597)),"",IF(Qualifikation!AC597=TRUE,INDEX(coderesult,MATCH(Qualifikation!T597,libresult,0)),Qualifikation!T597))</f>
        <v/>
      </c>
      <c r="O587" s="56" t="str">
        <f>IF(OR(A587="",ISBLANK(Qualifikation!U597),Qualifikation!U597="-"),"",IF(ISNA(MATCH(Qualifikation!U597,libtwolang,0)),Qualifikation!U597,IF(Qualifikation!AC597=TRUE,INDEX(codetwolang,MATCH(Qualifikation!U597,libtwolang,0)),Qualifikation!U597)))</f>
        <v/>
      </c>
      <c r="P587" s="56" t="str">
        <f>IF(OR(A587="",ISBLANK(Qualifikation!V597)),"",Qualifikation!V597)</f>
        <v/>
      </c>
    </row>
    <row r="588" spans="1:16" x14ac:dyDescent="0.2">
      <c r="A588" s="26" t="str">
        <f>IF(Qualifikation!$A598&lt;&gt;"",IF(Qualifikation!C598&lt;&gt;"",IF(Qualifikation!C598="LOC.ID",CONCATENATE("LOC.",Qualifikation!AG$12),Qualifikation!C598),""),"")</f>
        <v/>
      </c>
      <c r="B588" s="57" t="str">
        <f>IF(A588&lt;&gt;"",Qualifikation!J598,"")</f>
        <v/>
      </c>
      <c r="C588" s="26" t="str">
        <f>IF(A588&lt;&gt;"",IF(Qualifikation!E598=TRUE,INDEX(codesex,MATCH(Qualifikation!D598,libsex,0)),Qualifikation!D598),"")</f>
        <v/>
      </c>
      <c r="D588" s="112" t="str">
        <f>IF(OR(A588="",ISBLANK(Qualifikation!F598)),"",Qualifikation!F598)</f>
        <v/>
      </c>
      <c r="E588" s="26" t="str">
        <f>IF(A588&lt;&gt;"",IF(Qualifikation!I598=TRUE,IF(INDEX(codegem,MATCH(Qualifikation!H598,libgem,0))&lt;8000,INDEX(codegem,MATCH(Qualifikation!H598,libgem,0)),""),Qualifikation!H598),"")</f>
        <v/>
      </c>
      <c r="F588" s="26" t="str">
        <f>IF(A588&lt;&gt;"",IF(Qualifikation!I598=TRUE,INDEX(codegemhist,MATCH(Qualifikation!H598,libgem,0)),""),"")</f>
        <v/>
      </c>
      <c r="G588" s="26" t="str">
        <f>IF(A588&lt;&gt;"",IF(Qualifikation!I598=TRUE,IF(INDEX(codegem,MATCH(Qualifikation!H598,libgem,0))&gt;=8000,INDEX(codegem,MATCH(Qualifikation!H598,libgem,0)),""),Qualifikation!H598),"")</f>
        <v/>
      </c>
      <c r="H588" s="26" t="str">
        <f>IF(A588&lt;&gt;"",IF(Qualifikation!Y598=TRUE,INDEX(libcatidinst,MATCH(Qualifikation!P598,libinst,0)),""),"")</f>
        <v/>
      </c>
      <c r="I588" s="26" t="str">
        <f>IF(OR(A588="",ISBLANK(Qualifikation!P598)),"",IF(Qualifikation!Y598=TRUE,INDEX(codeinst,MATCH(Qualifikation!P598,libinst,0)),Qualifikation!P598))</f>
        <v/>
      </c>
      <c r="J588" s="26" t="str">
        <f>IF(OR(A588="",ISBLANK(Qualifikation!Q598)),"",IF(Qualifikation!Z598=TRUE,INDEX(codetform,MATCH(Qualifikation!Q598,libtform,0)),Qualifikation!Q598))</f>
        <v/>
      </c>
      <c r="K588" s="26" t="str">
        <f t="shared" si="9"/>
        <v/>
      </c>
      <c r="L588" s="112" t="str">
        <f>IF(OR(A588="",ISBLANK(Qualifikation!R598)),"",Qualifikation!R598)</f>
        <v/>
      </c>
      <c r="M588" s="56" t="str">
        <f>IF(OR(A588="",ISBLANK(Qualifikation!S598)),"",Qualifikation!S598)</f>
        <v/>
      </c>
      <c r="N588" s="56" t="str">
        <f>IF(OR(A588="",ISBLANK(Qualifikation!T598)),"",IF(Qualifikation!AC598=TRUE,INDEX(coderesult,MATCH(Qualifikation!T598,libresult,0)),Qualifikation!T598))</f>
        <v/>
      </c>
      <c r="O588" s="56" t="str">
        <f>IF(OR(A588="",ISBLANK(Qualifikation!U598),Qualifikation!U598="-"),"",IF(ISNA(MATCH(Qualifikation!U598,libtwolang,0)),Qualifikation!U598,IF(Qualifikation!AC598=TRUE,INDEX(codetwolang,MATCH(Qualifikation!U598,libtwolang,0)),Qualifikation!U598)))</f>
        <v/>
      </c>
      <c r="P588" s="56" t="str">
        <f>IF(OR(A588="",ISBLANK(Qualifikation!V598)),"",Qualifikation!V598)</f>
        <v/>
      </c>
    </row>
    <row r="589" spans="1:16" x14ac:dyDescent="0.2">
      <c r="A589" s="26" t="str">
        <f>IF(Qualifikation!$A599&lt;&gt;"",IF(Qualifikation!C599&lt;&gt;"",IF(Qualifikation!C599="LOC.ID",CONCATENATE("LOC.",Qualifikation!AG$12),Qualifikation!C599),""),"")</f>
        <v/>
      </c>
      <c r="B589" s="57" t="str">
        <f>IF(A589&lt;&gt;"",Qualifikation!J599,"")</f>
        <v/>
      </c>
      <c r="C589" s="26" t="str">
        <f>IF(A589&lt;&gt;"",IF(Qualifikation!E599=TRUE,INDEX(codesex,MATCH(Qualifikation!D599,libsex,0)),Qualifikation!D599),"")</f>
        <v/>
      </c>
      <c r="D589" s="112" t="str">
        <f>IF(OR(A589="",ISBLANK(Qualifikation!F599)),"",Qualifikation!F599)</f>
        <v/>
      </c>
      <c r="E589" s="26" t="str">
        <f>IF(A589&lt;&gt;"",IF(Qualifikation!I599=TRUE,IF(INDEX(codegem,MATCH(Qualifikation!H599,libgem,0))&lt;8000,INDEX(codegem,MATCH(Qualifikation!H599,libgem,0)),""),Qualifikation!H599),"")</f>
        <v/>
      </c>
      <c r="F589" s="26" t="str">
        <f>IF(A589&lt;&gt;"",IF(Qualifikation!I599=TRUE,INDEX(codegemhist,MATCH(Qualifikation!H599,libgem,0)),""),"")</f>
        <v/>
      </c>
      <c r="G589" s="26" t="str">
        <f>IF(A589&lt;&gt;"",IF(Qualifikation!I599=TRUE,IF(INDEX(codegem,MATCH(Qualifikation!H599,libgem,0))&gt;=8000,INDEX(codegem,MATCH(Qualifikation!H599,libgem,0)),""),Qualifikation!H599),"")</f>
        <v/>
      </c>
      <c r="H589" s="26" t="str">
        <f>IF(A589&lt;&gt;"",IF(Qualifikation!Y599=TRUE,INDEX(libcatidinst,MATCH(Qualifikation!P599,libinst,0)),""),"")</f>
        <v/>
      </c>
      <c r="I589" s="26" t="str">
        <f>IF(OR(A589="",ISBLANK(Qualifikation!P599)),"",IF(Qualifikation!Y599=TRUE,INDEX(codeinst,MATCH(Qualifikation!P599,libinst,0)),Qualifikation!P599))</f>
        <v/>
      </c>
      <c r="J589" s="26" t="str">
        <f>IF(OR(A589="",ISBLANK(Qualifikation!Q599)),"",IF(Qualifikation!Z599=TRUE,INDEX(codetform,MATCH(Qualifikation!Q599,libtform,0)),Qualifikation!Q599))</f>
        <v/>
      </c>
      <c r="K589" s="26" t="str">
        <f t="shared" si="9"/>
        <v/>
      </c>
      <c r="L589" s="112" t="str">
        <f>IF(OR(A589="",ISBLANK(Qualifikation!R599)),"",Qualifikation!R599)</f>
        <v/>
      </c>
      <c r="M589" s="56" t="str">
        <f>IF(OR(A589="",ISBLANK(Qualifikation!S599)),"",Qualifikation!S599)</f>
        <v/>
      </c>
      <c r="N589" s="56" t="str">
        <f>IF(OR(A589="",ISBLANK(Qualifikation!T599)),"",IF(Qualifikation!AC599=TRUE,INDEX(coderesult,MATCH(Qualifikation!T599,libresult,0)),Qualifikation!T599))</f>
        <v/>
      </c>
      <c r="O589" s="56" t="str">
        <f>IF(OR(A589="",ISBLANK(Qualifikation!U599),Qualifikation!U599="-"),"",IF(ISNA(MATCH(Qualifikation!U599,libtwolang,0)),Qualifikation!U599,IF(Qualifikation!AC599=TRUE,INDEX(codetwolang,MATCH(Qualifikation!U599,libtwolang,0)),Qualifikation!U599)))</f>
        <v/>
      </c>
      <c r="P589" s="56" t="str">
        <f>IF(OR(A589="",ISBLANK(Qualifikation!V599)),"",Qualifikation!V599)</f>
        <v/>
      </c>
    </row>
    <row r="590" spans="1:16" x14ac:dyDescent="0.2">
      <c r="A590" s="26" t="str">
        <f>IF(Qualifikation!$A600&lt;&gt;"",IF(Qualifikation!C600&lt;&gt;"",IF(Qualifikation!C600="LOC.ID",CONCATENATE("LOC.",Qualifikation!AG$12),Qualifikation!C600),""),"")</f>
        <v/>
      </c>
      <c r="B590" s="57" t="str">
        <f>IF(A590&lt;&gt;"",Qualifikation!J600,"")</f>
        <v/>
      </c>
      <c r="C590" s="26" t="str">
        <f>IF(A590&lt;&gt;"",IF(Qualifikation!E600=TRUE,INDEX(codesex,MATCH(Qualifikation!D600,libsex,0)),Qualifikation!D600),"")</f>
        <v/>
      </c>
      <c r="D590" s="112" t="str">
        <f>IF(OR(A590="",ISBLANK(Qualifikation!F600)),"",Qualifikation!F600)</f>
        <v/>
      </c>
      <c r="E590" s="26" t="str">
        <f>IF(A590&lt;&gt;"",IF(Qualifikation!I600=TRUE,IF(INDEX(codegem,MATCH(Qualifikation!H600,libgem,0))&lt;8000,INDEX(codegem,MATCH(Qualifikation!H600,libgem,0)),""),Qualifikation!H600),"")</f>
        <v/>
      </c>
      <c r="F590" s="26" t="str">
        <f>IF(A590&lt;&gt;"",IF(Qualifikation!I600=TRUE,INDEX(codegemhist,MATCH(Qualifikation!H600,libgem,0)),""),"")</f>
        <v/>
      </c>
      <c r="G590" s="26" t="str">
        <f>IF(A590&lt;&gt;"",IF(Qualifikation!I600=TRUE,IF(INDEX(codegem,MATCH(Qualifikation!H600,libgem,0))&gt;=8000,INDEX(codegem,MATCH(Qualifikation!H600,libgem,0)),""),Qualifikation!H600),"")</f>
        <v/>
      </c>
      <c r="H590" s="26" t="str">
        <f>IF(A590&lt;&gt;"",IF(Qualifikation!Y600=TRUE,INDEX(libcatidinst,MATCH(Qualifikation!P600,libinst,0)),""),"")</f>
        <v/>
      </c>
      <c r="I590" s="26" t="str">
        <f>IF(OR(A590="",ISBLANK(Qualifikation!P600)),"",IF(Qualifikation!Y600=TRUE,INDEX(codeinst,MATCH(Qualifikation!P600,libinst,0)),Qualifikation!P600))</f>
        <v/>
      </c>
      <c r="J590" s="26" t="str">
        <f>IF(OR(A590="",ISBLANK(Qualifikation!Q600)),"",IF(Qualifikation!Z600=TRUE,INDEX(codetform,MATCH(Qualifikation!Q600,libtform,0)),Qualifikation!Q600))</f>
        <v/>
      </c>
      <c r="K590" s="26" t="str">
        <f t="shared" si="9"/>
        <v/>
      </c>
      <c r="L590" s="112" t="str">
        <f>IF(OR(A590="",ISBLANK(Qualifikation!R600)),"",Qualifikation!R600)</f>
        <v/>
      </c>
      <c r="M590" s="56" t="str">
        <f>IF(OR(A590="",ISBLANK(Qualifikation!S600)),"",Qualifikation!S600)</f>
        <v/>
      </c>
      <c r="N590" s="56" t="str">
        <f>IF(OR(A590="",ISBLANK(Qualifikation!T600)),"",IF(Qualifikation!AC600=TRUE,INDEX(coderesult,MATCH(Qualifikation!T600,libresult,0)),Qualifikation!T600))</f>
        <v/>
      </c>
      <c r="O590" s="56" t="str">
        <f>IF(OR(A590="",ISBLANK(Qualifikation!U600),Qualifikation!U600="-"),"",IF(ISNA(MATCH(Qualifikation!U600,libtwolang,0)),Qualifikation!U600,IF(Qualifikation!AC600=TRUE,INDEX(codetwolang,MATCH(Qualifikation!U600,libtwolang,0)),Qualifikation!U600)))</f>
        <v/>
      </c>
      <c r="P590" s="56" t="str">
        <f>IF(OR(A590="",ISBLANK(Qualifikation!V600)),"",Qualifikation!V600)</f>
        <v/>
      </c>
    </row>
    <row r="591" spans="1:16" x14ac:dyDescent="0.2">
      <c r="A591" s="26" t="str">
        <f>IF(Qualifikation!$A601&lt;&gt;"",IF(Qualifikation!C601&lt;&gt;"",IF(Qualifikation!C601="LOC.ID",CONCATENATE("LOC.",Qualifikation!AG$12),Qualifikation!C601),""),"")</f>
        <v/>
      </c>
      <c r="B591" s="57" t="str">
        <f>IF(A591&lt;&gt;"",Qualifikation!J601,"")</f>
        <v/>
      </c>
      <c r="C591" s="26" t="str">
        <f>IF(A591&lt;&gt;"",IF(Qualifikation!E601=TRUE,INDEX(codesex,MATCH(Qualifikation!D601,libsex,0)),Qualifikation!D601),"")</f>
        <v/>
      </c>
      <c r="D591" s="112" t="str">
        <f>IF(OR(A591="",ISBLANK(Qualifikation!F601)),"",Qualifikation!F601)</f>
        <v/>
      </c>
      <c r="E591" s="26" t="str">
        <f>IF(A591&lt;&gt;"",IF(Qualifikation!I601=TRUE,IF(INDEX(codegem,MATCH(Qualifikation!H601,libgem,0))&lt;8000,INDEX(codegem,MATCH(Qualifikation!H601,libgem,0)),""),Qualifikation!H601),"")</f>
        <v/>
      </c>
      <c r="F591" s="26" t="str">
        <f>IF(A591&lt;&gt;"",IF(Qualifikation!I601=TRUE,INDEX(codegemhist,MATCH(Qualifikation!H601,libgem,0)),""),"")</f>
        <v/>
      </c>
      <c r="G591" s="26" t="str">
        <f>IF(A591&lt;&gt;"",IF(Qualifikation!I601=TRUE,IF(INDEX(codegem,MATCH(Qualifikation!H601,libgem,0))&gt;=8000,INDEX(codegem,MATCH(Qualifikation!H601,libgem,0)),""),Qualifikation!H601),"")</f>
        <v/>
      </c>
      <c r="H591" s="26" t="str">
        <f>IF(A591&lt;&gt;"",IF(Qualifikation!Y601=TRUE,INDEX(libcatidinst,MATCH(Qualifikation!P601,libinst,0)),""),"")</f>
        <v/>
      </c>
      <c r="I591" s="26" t="str">
        <f>IF(OR(A591="",ISBLANK(Qualifikation!P601)),"",IF(Qualifikation!Y601=TRUE,INDEX(codeinst,MATCH(Qualifikation!P601,libinst,0)),Qualifikation!P601))</f>
        <v/>
      </c>
      <c r="J591" s="26" t="str">
        <f>IF(OR(A591="",ISBLANK(Qualifikation!Q601)),"",IF(Qualifikation!Z601=TRUE,INDEX(codetform,MATCH(Qualifikation!Q601,libtform,0)),Qualifikation!Q601))</f>
        <v/>
      </c>
      <c r="K591" s="26" t="str">
        <f t="shared" si="9"/>
        <v/>
      </c>
      <c r="L591" s="112" t="str">
        <f>IF(OR(A591="",ISBLANK(Qualifikation!R601)),"",Qualifikation!R601)</f>
        <v/>
      </c>
      <c r="M591" s="56" t="str">
        <f>IF(OR(A591="",ISBLANK(Qualifikation!S601)),"",Qualifikation!S601)</f>
        <v/>
      </c>
      <c r="N591" s="56" t="str">
        <f>IF(OR(A591="",ISBLANK(Qualifikation!T601)),"",IF(Qualifikation!AC601=TRUE,INDEX(coderesult,MATCH(Qualifikation!T601,libresult,0)),Qualifikation!T601))</f>
        <v/>
      </c>
      <c r="O591" s="56" t="str">
        <f>IF(OR(A591="",ISBLANK(Qualifikation!U601),Qualifikation!U601="-"),"",IF(ISNA(MATCH(Qualifikation!U601,libtwolang,0)),Qualifikation!U601,IF(Qualifikation!AC601=TRUE,INDEX(codetwolang,MATCH(Qualifikation!U601,libtwolang,0)),Qualifikation!U601)))</f>
        <v/>
      </c>
      <c r="P591" s="56" t="str">
        <f>IF(OR(A591="",ISBLANK(Qualifikation!V601)),"",Qualifikation!V601)</f>
        <v/>
      </c>
    </row>
    <row r="592" spans="1:16" x14ac:dyDescent="0.2">
      <c r="A592" s="26" t="str">
        <f>IF(Qualifikation!$A602&lt;&gt;"",IF(Qualifikation!C602&lt;&gt;"",IF(Qualifikation!C602="LOC.ID",CONCATENATE("LOC.",Qualifikation!AG$12),Qualifikation!C602),""),"")</f>
        <v/>
      </c>
      <c r="B592" s="57" t="str">
        <f>IF(A592&lt;&gt;"",Qualifikation!J602,"")</f>
        <v/>
      </c>
      <c r="C592" s="26" t="str">
        <f>IF(A592&lt;&gt;"",IF(Qualifikation!E602=TRUE,INDEX(codesex,MATCH(Qualifikation!D602,libsex,0)),Qualifikation!D602),"")</f>
        <v/>
      </c>
      <c r="D592" s="112" t="str">
        <f>IF(OR(A592="",ISBLANK(Qualifikation!F602)),"",Qualifikation!F602)</f>
        <v/>
      </c>
      <c r="E592" s="26" t="str">
        <f>IF(A592&lt;&gt;"",IF(Qualifikation!I602=TRUE,IF(INDEX(codegem,MATCH(Qualifikation!H602,libgem,0))&lt;8000,INDEX(codegem,MATCH(Qualifikation!H602,libgem,0)),""),Qualifikation!H602),"")</f>
        <v/>
      </c>
      <c r="F592" s="26" t="str">
        <f>IF(A592&lt;&gt;"",IF(Qualifikation!I602=TRUE,INDEX(codegemhist,MATCH(Qualifikation!H602,libgem,0)),""),"")</f>
        <v/>
      </c>
      <c r="G592" s="26" t="str">
        <f>IF(A592&lt;&gt;"",IF(Qualifikation!I602=TRUE,IF(INDEX(codegem,MATCH(Qualifikation!H602,libgem,0))&gt;=8000,INDEX(codegem,MATCH(Qualifikation!H602,libgem,0)),""),Qualifikation!H602),"")</f>
        <v/>
      </c>
      <c r="H592" s="26" t="str">
        <f>IF(A592&lt;&gt;"",IF(Qualifikation!Y602=TRUE,INDEX(libcatidinst,MATCH(Qualifikation!P602,libinst,0)),""),"")</f>
        <v/>
      </c>
      <c r="I592" s="26" t="str">
        <f>IF(OR(A592="",ISBLANK(Qualifikation!P602)),"",IF(Qualifikation!Y602=TRUE,INDEX(codeinst,MATCH(Qualifikation!P602,libinst,0)),Qualifikation!P602))</f>
        <v/>
      </c>
      <c r="J592" s="26" t="str">
        <f>IF(OR(A592="",ISBLANK(Qualifikation!Q602)),"",IF(Qualifikation!Z602=TRUE,INDEX(codetform,MATCH(Qualifikation!Q602,libtform,0)),Qualifikation!Q602))</f>
        <v/>
      </c>
      <c r="K592" s="26" t="str">
        <f t="shared" si="9"/>
        <v/>
      </c>
      <c r="L592" s="112" t="str">
        <f>IF(OR(A592="",ISBLANK(Qualifikation!R602)),"",Qualifikation!R602)</f>
        <v/>
      </c>
      <c r="M592" s="56" t="str">
        <f>IF(OR(A592="",ISBLANK(Qualifikation!S602)),"",Qualifikation!S602)</f>
        <v/>
      </c>
      <c r="N592" s="56" t="str">
        <f>IF(OR(A592="",ISBLANK(Qualifikation!T602)),"",IF(Qualifikation!AC602=TRUE,INDEX(coderesult,MATCH(Qualifikation!T602,libresult,0)),Qualifikation!T602))</f>
        <v/>
      </c>
      <c r="O592" s="56" t="str">
        <f>IF(OR(A592="",ISBLANK(Qualifikation!U602),Qualifikation!U602="-"),"",IF(ISNA(MATCH(Qualifikation!U602,libtwolang,0)),Qualifikation!U602,IF(Qualifikation!AC602=TRUE,INDEX(codetwolang,MATCH(Qualifikation!U602,libtwolang,0)),Qualifikation!U602)))</f>
        <v/>
      </c>
      <c r="P592" s="56" t="str">
        <f>IF(OR(A592="",ISBLANK(Qualifikation!V602)),"",Qualifikation!V602)</f>
        <v/>
      </c>
    </row>
    <row r="593" spans="1:16" x14ac:dyDescent="0.2">
      <c r="A593" s="26" t="str">
        <f>IF(Qualifikation!$A603&lt;&gt;"",IF(Qualifikation!C603&lt;&gt;"",IF(Qualifikation!C603="LOC.ID",CONCATENATE("LOC.",Qualifikation!AG$12),Qualifikation!C603),""),"")</f>
        <v/>
      </c>
      <c r="B593" s="57" t="str">
        <f>IF(A593&lt;&gt;"",Qualifikation!J603,"")</f>
        <v/>
      </c>
      <c r="C593" s="26" t="str">
        <f>IF(A593&lt;&gt;"",IF(Qualifikation!E603=TRUE,INDEX(codesex,MATCH(Qualifikation!D603,libsex,0)),Qualifikation!D603),"")</f>
        <v/>
      </c>
      <c r="D593" s="112" t="str">
        <f>IF(OR(A593="",ISBLANK(Qualifikation!F603)),"",Qualifikation!F603)</f>
        <v/>
      </c>
      <c r="E593" s="26" t="str">
        <f>IF(A593&lt;&gt;"",IF(Qualifikation!I603=TRUE,IF(INDEX(codegem,MATCH(Qualifikation!H603,libgem,0))&lt;8000,INDEX(codegem,MATCH(Qualifikation!H603,libgem,0)),""),Qualifikation!H603),"")</f>
        <v/>
      </c>
      <c r="F593" s="26" t="str">
        <f>IF(A593&lt;&gt;"",IF(Qualifikation!I603=TRUE,INDEX(codegemhist,MATCH(Qualifikation!H603,libgem,0)),""),"")</f>
        <v/>
      </c>
      <c r="G593" s="26" t="str">
        <f>IF(A593&lt;&gt;"",IF(Qualifikation!I603=TRUE,IF(INDEX(codegem,MATCH(Qualifikation!H603,libgem,0))&gt;=8000,INDEX(codegem,MATCH(Qualifikation!H603,libgem,0)),""),Qualifikation!H603),"")</f>
        <v/>
      </c>
      <c r="H593" s="26" t="str">
        <f>IF(A593&lt;&gt;"",IF(Qualifikation!Y603=TRUE,INDEX(libcatidinst,MATCH(Qualifikation!P603,libinst,0)),""),"")</f>
        <v/>
      </c>
      <c r="I593" s="26" t="str">
        <f>IF(OR(A593="",ISBLANK(Qualifikation!P603)),"",IF(Qualifikation!Y603=TRUE,INDEX(codeinst,MATCH(Qualifikation!P603,libinst,0)),Qualifikation!P603))</f>
        <v/>
      </c>
      <c r="J593" s="26" t="str">
        <f>IF(OR(A593="",ISBLANK(Qualifikation!Q603)),"",IF(Qualifikation!Z603=TRUE,INDEX(codetform,MATCH(Qualifikation!Q603,libtform,0)),Qualifikation!Q603))</f>
        <v/>
      </c>
      <c r="K593" s="26" t="str">
        <f t="shared" si="9"/>
        <v/>
      </c>
      <c r="L593" s="112" t="str">
        <f>IF(OR(A593="",ISBLANK(Qualifikation!R603)),"",Qualifikation!R603)</f>
        <v/>
      </c>
      <c r="M593" s="56" t="str">
        <f>IF(OR(A593="",ISBLANK(Qualifikation!S603)),"",Qualifikation!S603)</f>
        <v/>
      </c>
      <c r="N593" s="56" t="str">
        <f>IF(OR(A593="",ISBLANK(Qualifikation!T603)),"",IF(Qualifikation!AC603=TRUE,INDEX(coderesult,MATCH(Qualifikation!T603,libresult,0)),Qualifikation!T603))</f>
        <v/>
      </c>
      <c r="O593" s="56" t="str">
        <f>IF(OR(A593="",ISBLANK(Qualifikation!U603),Qualifikation!U603="-"),"",IF(ISNA(MATCH(Qualifikation!U603,libtwolang,0)),Qualifikation!U603,IF(Qualifikation!AC603=TRUE,INDEX(codetwolang,MATCH(Qualifikation!U603,libtwolang,0)),Qualifikation!U603)))</f>
        <v/>
      </c>
      <c r="P593" s="56" t="str">
        <f>IF(OR(A593="",ISBLANK(Qualifikation!V603)),"",Qualifikation!V603)</f>
        <v/>
      </c>
    </row>
    <row r="594" spans="1:16" x14ac:dyDescent="0.2">
      <c r="A594" s="26" t="str">
        <f>IF(Qualifikation!$A604&lt;&gt;"",IF(Qualifikation!C604&lt;&gt;"",IF(Qualifikation!C604="LOC.ID",CONCATENATE("LOC.",Qualifikation!AG$12),Qualifikation!C604),""),"")</f>
        <v/>
      </c>
      <c r="B594" s="57" t="str">
        <f>IF(A594&lt;&gt;"",Qualifikation!J604,"")</f>
        <v/>
      </c>
      <c r="C594" s="26" t="str">
        <f>IF(A594&lt;&gt;"",IF(Qualifikation!E604=TRUE,INDEX(codesex,MATCH(Qualifikation!D604,libsex,0)),Qualifikation!D604),"")</f>
        <v/>
      </c>
      <c r="D594" s="112" t="str">
        <f>IF(OR(A594="",ISBLANK(Qualifikation!F604)),"",Qualifikation!F604)</f>
        <v/>
      </c>
      <c r="E594" s="26" t="str">
        <f>IF(A594&lt;&gt;"",IF(Qualifikation!I604=TRUE,IF(INDEX(codegem,MATCH(Qualifikation!H604,libgem,0))&lt;8000,INDEX(codegem,MATCH(Qualifikation!H604,libgem,0)),""),Qualifikation!H604),"")</f>
        <v/>
      </c>
      <c r="F594" s="26" t="str">
        <f>IF(A594&lt;&gt;"",IF(Qualifikation!I604=TRUE,INDEX(codegemhist,MATCH(Qualifikation!H604,libgem,0)),""),"")</f>
        <v/>
      </c>
      <c r="G594" s="26" t="str">
        <f>IF(A594&lt;&gt;"",IF(Qualifikation!I604=TRUE,IF(INDEX(codegem,MATCH(Qualifikation!H604,libgem,0))&gt;=8000,INDEX(codegem,MATCH(Qualifikation!H604,libgem,0)),""),Qualifikation!H604),"")</f>
        <v/>
      </c>
      <c r="H594" s="26" t="str">
        <f>IF(A594&lt;&gt;"",IF(Qualifikation!Y604=TRUE,INDEX(libcatidinst,MATCH(Qualifikation!P604,libinst,0)),""),"")</f>
        <v/>
      </c>
      <c r="I594" s="26" t="str">
        <f>IF(OR(A594="",ISBLANK(Qualifikation!P604)),"",IF(Qualifikation!Y604=TRUE,INDEX(codeinst,MATCH(Qualifikation!P604,libinst,0)),Qualifikation!P604))</f>
        <v/>
      </c>
      <c r="J594" s="26" t="str">
        <f>IF(OR(A594="",ISBLANK(Qualifikation!Q604)),"",IF(Qualifikation!Z604=TRUE,INDEX(codetform,MATCH(Qualifikation!Q604,libtform,0)),Qualifikation!Q604))</f>
        <v/>
      </c>
      <c r="K594" s="26" t="str">
        <f t="shared" si="9"/>
        <v/>
      </c>
      <c r="L594" s="112" t="str">
        <f>IF(OR(A594="",ISBLANK(Qualifikation!R604)),"",Qualifikation!R604)</f>
        <v/>
      </c>
      <c r="M594" s="56" t="str">
        <f>IF(OR(A594="",ISBLANK(Qualifikation!S604)),"",Qualifikation!S604)</f>
        <v/>
      </c>
      <c r="N594" s="56" t="str">
        <f>IF(OR(A594="",ISBLANK(Qualifikation!T604)),"",IF(Qualifikation!AC604=TRUE,INDEX(coderesult,MATCH(Qualifikation!T604,libresult,0)),Qualifikation!T604))</f>
        <v/>
      </c>
      <c r="O594" s="56" t="str">
        <f>IF(OR(A594="",ISBLANK(Qualifikation!U604),Qualifikation!U604="-"),"",IF(ISNA(MATCH(Qualifikation!U604,libtwolang,0)),Qualifikation!U604,IF(Qualifikation!AC604=TRUE,INDEX(codetwolang,MATCH(Qualifikation!U604,libtwolang,0)),Qualifikation!U604)))</f>
        <v/>
      </c>
      <c r="P594" s="56" t="str">
        <f>IF(OR(A594="",ISBLANK(Qualifikation!V604)),"",Qualifikation!V604)</f>
        <v/>
      </c>
    </row>
    <row r="595" spans="1:16" x14ac:dyDescent="0.2">
      <c r="A595" s="26" t="str">
        <f>IF(Qualifikation!$A605&lt;&gt;"",IF(Qualifikation!C605&lt;&gt;"",IF(Qualifikation!C605="LOC.ID",CONCATENATE("LOC.",Qualifikation!AG$12),Qualifikation!C605),""),"")</f>
        <v/>
      </c>
      <c r="B595" s="57" t="str">
        <f>IF(A595&lt;&gt;"",Qualifikation!J605,"")</f>
        <v/>
      </c>
      <c r="C595" s="26" t="str">
        <f>IF(A595&lt;&gt;"",IF(Qualifikation!E605=TRUE,INDEX(codesex,MATCH(Qualifikation!D605,libsex,0)),Qualifikation!D605),"")</f>
        <v/>
      </c>
      <c r="D595" s="112" t="str">
        <f>IF(OR(A595="",ISBLANK(Qualifikation!F605)),"",Qualifikation!F605)</f>
        <v/>
      </c>
      <c r="E595" s="26" t="str">
        <f>IF(A595&lt;&gt;"",IF(Qualifikation!I605=TRUE,IF(INDEX(codegem,MATCH(Qualifikation!H605,libgem,0))&lt;8000,INDEX(codegem,MATCH(Qualifikation!H605,libgem,0)),""),Qualifikation!H605),"")</f>
        <v/>
      </c>
      <c r="F595" s="26" t="str">
        <f>IF(A595&lt;&gt;"",IF(Qualifikation!I605=TRUE,INDEX(codegemhist,MATCH(Qualifikation!H605,libgem,0)),""),"")</f>
        <v/>
      </c>
      <c r="G595" s="26" t="str">
        <f>IF(A595&lt;&gt;"",IF(Qualifikation!I605=TRUE,IF(INDEX(codegem,MATCH(Qualifikation!H605,libgem,0))&gt;=8000,INDEX(codegem,MATCH(Qualifikation!H605,libgem,0)),""),Qualifikation!H605),"")</f>
        <v/>
      </c>
      <c r="H595" s="26" t="str">
        <f>IF(A595&lt;&gt;"",IF(Qualifikation!Y605=TRUE,INDEX(libcatidinst,MATCH(Qualifikation!P605,libinst,0)),""),"")</f>
        <v/>
      </c>
      <c r="I595" s="26" t="str">
        <f>IF(OR(A595="",ISBLANK(Qualifikation!P605)),"",IF(Qualifikation!Y605=TRUE,INDEX(codeinst,MATCH(Qualifikation!P605,libinst,0)),Qualifikation!P605))</f>
        <v/>
      </c>
      <c r="J595" s="26" t="str">
        <f>IF(OR(A595="",ISBLANK(Qualifikation!Q605)),"",IF(Qualifikation!Z605=TRUE,INDEX(codetform,MATCH(Qualifikation!Q605,libtform,0)),Qualifikation!Q605))</f>
        <v/>
      </c>
      <c r="K595" s="26" t="str">
        <f t="shared" si="9"/>
        <v/>
      </c>
      <c r="L595" s="112" t="str">
        <f>IF(OR(A595="",ISBLANK(Qualifikation!R605)),"",Qualifikation!R605)</f>
        <v/>
      </c>
      <c r="M595" s="56" t="str">
        <f>IF(OR(A595="",ISBLANK(Qualifikation!S605)),"",Qualifikation!S605)</f>
        <v/>
      </c>
      <c r="N595" s="56" t="str">
        <f>IF(OR(A595="",ISBLANK(Qualifikation!T605)),"",IF(Qualifikation!AC605=TRUE,INDEX(coderesult,MATCH(Qualifikation!T605,libresult,0)),Qualifikation!T605))</f>
        <v/>
      </c>
      <c r="O595" s="56" t="str">
        <f>IF(OR(A595="",ISBLANK(Qualifikation!U605),Qualifikation!U605="-"),"",IF(ISNA(MATCH(Qualifikation!U605,libtwolang,0)),Qualifikation!U605,IF(Qualifikation!AC605=TRUE,INDEX(codetwolang,MATCH(Qualifikation!U605,libtwolang,0)),Qualifikation!U605)))</f>
        <v/>
      </c>
      <c r="P595" s="56" t="str">
        <f>IF(OR(A595="",ISBLANK(Qualifikation!V605)),"",Qualifikation!V605)</f>
        <v/>
      </c>
    </row>
    <row r="596" spans="1:16" x14ac:dyDescent="0.2">
      <c r="A596" s="26" t="str">
        <f>IF(Qualifikation!$A606&lt;&gt;"",IF(Qualifikation!C606&lt;&gt;"",IF(Qualifikation!C606="LOC.ID",CONCATENATE("LOC.",Qualifikation!AG$12),Qualifikation!C606),""),"")</f>
        <v/>
      </c>
      <c r="B596" s="57" t="str">
        <f>IF(A596&lt;&gt;"",Qualifikation!J606,"")</f>
        <v/>
      </c>
      <c r="C596" s="26" t="str">
        <f>IF(A596&lt;&gt;"",IF(Qualifikation!E606=TRUE,INDEX(codesex,MATCH(Qualifikation!D606,libsex,0)),Qualifikation!D606),"")</f>
        <v/>
      </c>
      <c r="D596" s="112" t="str">
        <f>IF(OR(A596="",ISBLANK(Qualifikation!F606)),"",Qualifikation!F606)</f>
        <v/>
      </c>
      <c r="E596" s="26" t="str">
        <f>IF(A596&lt;&gt;"",IF(Qualifikation!I606=TRUE,IF(INDEX(codegem,MATCH(Qualifikation!H606,libgem,0))&lt;8000,INDEX(codegem,MATCH(Qualifikation!H606,libgem,0)),""),Qualifikation!H606),"")</f>
        <v/>
      </c>
      <c r="F596" s="26" t="str">
        <f>IF(A596&lt;&gt;"",IF(Qualifikation!I606=TRUE,INDEX(codegemhist,MATCH(Qualifikation!H606,libgem,0)),""),"")</f>
        <v/>
      </c>
      <c r="G596" s="26" t="str">
        <f>IF(A596&lt;&gt;"",IF(Qualifikation!I606=TRUE,IF(INDEX(codegem,MATCH(Qualifikation!H606,libgem,0))&gt;=8000,INDEX(codegem,MATCH(Qualifikation!H606,libgem,0)),""),Qualifikation!H606),"")</f>
        <v/>
      </c>
      <c r="H596" s="26" t="str">
        <f>IF(A596&lt;&gt;"",IF(Qualifikation!Y606=TRUE,INDEX(libcatidinst,MATCH(Qualifikation!P606,libinst,0)),""),"")</f>
        <v/>
      </c>
      <c r="I596" s="26" t="str">
        <f>IF(OR(A596="",ISBLANK(Qualifikation!P606)),"",IF(Qualifikation!Y606=TRUE,INDEX(codeinst,MATCH(Qualifikation!P606,libinst,0)),Qualifikation!P606))</f>
        <v/>
      </c>
      <c r="J596" s="26" t="str">
        <f>IF(OR(A596="",ISBLANK(Qualifikation!Q606)),"",IF(Qualifikation!Z606=TRUE,INDEX(codetform,MATCH(Qualifikation!Q606,libtform,0)),Qualifikation!Q606))</f>
        <v/>
      </c>
      <c r="K596" s="26" t="str">
        <f t="shared" si="9"/>
        <v/>
      </c>
      <c r="L596" s="112" t="str">
        <f>IF(OR(A596="",ISBLANK(Qualifikation!R606)),"",Qualifikation!R606)</f>
        <v/>
      </c>
      <c r="M596" s="56" t="str">
        <f>IF(OR(A596="",ISBLANK(Qualifikation!S606)),"",Qualifikation!S606)</f>
        <v/>
      </c>
      <c r="N596" s="56" t="str">
        <f>IF(OR(A596="",ISBLANK(Qualifikation!T606)),"",IF(Qualifikation!AC606=TRUE,INDEX(coderesult,MATCH(Qualifikation!T606,libresult,0)),Qualifikation!T606))</f>
        <v/>
      </c>
      <c r="O596" s="56" t="str">
        <f>IF(OR(A596="",ISBLANK(Qualifikation!U606),Qualifikation!U606="-"),"",IF(ISNA(MATCH(Qualifikation!U606,libtwolang,0)),Qualifikation!U606,IF(Qualifikation!AC606=TRUE,INDEX(codetwolang,MATCH(Qualifikation!U606,libtwolang,0)),Qualifikation!U606)))</f>
        <v/>
      </c>
      <c r="P596" s="56" t="str">
        <f>IF(OR(A596="",ISBLANK(Qualifikation!V606)),"",Qualifikation!V606)</f>
        <v/>
      </c>
    </row>
    <row r="597" spans="1:16" x14ac:dyDescent="0.2">
      <c r="A597" s="26" t="str">
        <f>IF(Qualifikation!$A607&lt;&gt;"",IF(Qualifikation!C607&lt;&gt;"",IF(Qualifikation!C607="LOC.ID",CONCATENATE("LOC.",Qualifikation!AG$12),Qualifikation!C607),""),"")</f>
        <v/>
      </c>
      <c r="B597" s="57" t="str">
        <f>IF(A597&lt;&gt;"",Qualifikation!J607,"")</f>
        <v/>
      </c>
      <c r="C597" s="26" t="str">
        <f>IF(A597&lt;&gt;"",IF(Qualifikation!E607=TRUE,INDEX(codesex,MATCH(Qualifikation!D607,libsex,0)),Qualifikation!D607),"")</f>
        <v/>
      </c>
      <c r="D597" s="112" t="str">
        <f>IF(OR(A597="",ISBLANK(Qualifikation!F607)),"",Qualifikation!F607)</f>
        <v/>
      </c>
      <c r="E597" s="26" t="str">
        <f>IF(A597&lt;&gt;"",IF(Qualifikation!I607=TRUE,IF(INDEX(codegem,MATCH(Qualifikation!H607,libgem,0))&lt;8000,INDEX(codegem,MATCH(Qualifikation!H607,libgem,0)),""),Qualifikation!H607),"")</f>
        <v/>
      </c>
      <c r="F597" s="26" t="str">
        <f>IF(A597&lt;&gt;"",IF(Qualifikation!I607=TRUE,INDEX(codegemhist,MATCH(Qualifikation!H607,libgem,0)),""),"")</f>
        <v/>
      </c>
      <c r="G597" s="26" t="str">
        <f>IF(A597&lt;&gt;"",IF(Qualifikation!I607=TRUE,IF(INDEX(codegem,MATCH(Qualifikation!H607,libgem,0))&gt;=8000,INDEX(codegem,MATCH(Qualifikation!H607,libgem,0)),""),Qualifikation!H607),"")</f>
        <v/>
      </c>
      <c r="H597" s="26" t="str">
        <f>IF(A597&lt;&gt;"",IF(Qualifikation!Y607=TRUE,INDEX(libcatidinst,MATCH(Qualifikation!P607,libinst,0)),""),"")</f>
        <v/>
      </c>
      <c r="I597" s="26" t="str">
        <f>IF(OR(A597="",ISBLANK(Qualifikation!P607)),"",IF(Qualifikation!Y607=TRUE,INDEX(codeinst,MATCH(Qualifikation!P607,libinst,0)),Qualifikation!P607))</f>
        <v/>
      </c>
      <c r="J597" s="26" t="str">
        <f>IF(OR(A597="",ISBLANK(Qualifikation!Q607)),"",IF(Qualifikation!Z607=TRUE,INDEX(codetform,MATCH(Qualifikation!Q607,libtform,0)),Qualifikation!Q607))</f>
        <v/>
      </c>
      <c r="K597" s="26" t="str">
        <f t="shared" si="9"/>
        <v/>
      </c>
      <c r="L597" s="112" t="str">
        <f>IF(OR(A597="",ISBLANK(Qualifikation!R607)),"",Qualifikation!R607)</f>
        <v/>
      </c>
      <c r="M597" s="56" t="str">
        <f>IF(OR(A597="",ISBLANK(Qualifikation!S607)),"",Qualifikation!S607)</f>
        <v/>
      </c>
      <c r="N597" s="56" t="str">
        <f>IF(OR(A597="",ISBLANK(Qualifikation!T607)),"",IF(Qualifikation!AC607=TRUE,INDEX(coderesult,MATCH(Qualifikation!T607,libresult,0)),Qualifikation!T607))</f>
        <v/>
      </c>
      <c r="O597" s="56" t="str">
        <f>IF(OR(A597="",ISBLANK(Qualifikation!U607),Qualifikation!U607="-"),"",IF(ISNA(MATCH(Qualifikation!U607,libtwolang,0)),Qualifikation!U607,IF(Qualifikation!AC607=TRUE,INDEX(codetwolang,MATCH(Qualifikation!U607,libtwolang,0)),Qualifikation!U607)))</f>
        <v/>
      </c>
      <c r="P597" s="56" t="str">
        <f>IF(OR(A597="",ISBLANK(Qualifikation!V607)),"",Qualifikation!V607)</f>
        <v/>
      </c>
    </row>
    <row r="598" spans="1:16" x14ac:dyDescent="0.2">
      <c r="A598" s="26" t="str">
        <f>IF(Qualifikation!$A608&lt;&gt;"",IF(Qualifikation!C608&lt;&gt;"",IF(Qualifikation!C608="LOC.ID",CONCATENATE("LOC.",Qualifikation!AG$12),Qualifikation!C608),""),"")</f>
        <v/>
      </c>
      <c r="B598" s="57" t="str">
        <f>IF(A598&lt;&gt;"",Qualifikation!J608,"")</f>
        <v/>
      </c>
      <c r="C598" s="26" t="str">
        <f>IF(A598&lt;&gt;"",IF(Qualifikation!E608=TRUE,INDEX(codesex,MATCH(Qualifikation!D608,libsex,0)),Qualifikation!D608),"")</f>
        <v/>
      </c>
      <c r="D598" s="112" t="str">
        <f>IF(OR(A598="",ISBLANK(Qualifikation!F608)),"",Qualifikation!F608)</f>
        <v/>
      </c>
      <c r="E598" s="26" t="str">
        <f>IF(A598&lt;&gt;"",IF(Qualifikation!I608=TRUE,IF(INDEX(codegem,MATCH(Qualifikation!H608,libgem,0))&lt;8000,INDEX(codegem,MATCH(Qualifikation!H608,libgem,0)),""),Qualifikation!H608),"")</f>
        <v/>
      </c>
      <c r="F598" s="26" t="str">
        <f>IF(A598&lt;&gt;"",IF(Qualifikation!I608=TRUE,INDEX(codegemhist,MATCH(Qualifikation!H608,libgem,0)),""),"")</f>
        <v/>
      </c>
      <c r="G598" s="26" t="str">
        <f>IF(A598&lt;&gt;"",IF(Qualifikation!I608=TRUE,IF(INDEX(codegem,MATCH(Qualifikation!H608,libgem,0))&gt;=8000,INDEX(codegem,MATCH(Qualifikation!H608,libgem,0)),""),Qualifikation!H608),"")</f>
        <v/>
      </c>
      <c r="H598" s="26" t="str">
        <f>IF(A598&lt;&gt;"",IF(Qualifikation!Y608=TRUE,INDEX(libcatidinst,MATCH(Qualifikation!P608,libinst,0)),""),"")</f>
        <v/>
      </c>
      <c r="I598" s="26" t="str">
        <f>IF(OR(A598="",ISBLANK(Qualifikation!P608)),"",IF(Qualifikation!Y608=TRUE,INDEX(codeinst,MATCH(Qualifikation!P608,libinst,0)),Qualifikation!P608))</f>
        <v/>
      </c>
      <c r="J598" s="26" t="str">
        <f>IF(OR(A598="",ISBLANK(Qualifikation!Q608)),"",IF(Qualifikation!Z608=TRUE,INDEX(codetform,MATCH(Qualifikation!Q608,libtform,0)),Qualifikation!Q608))</f>
        <v/>
      </c>
      <c r="K598" s="26" t="str">
        <f t="shared" si="9"/>
        <v/>
      </c>
      <c r="L598" s="112" t="str">
        <f>IF(OR(A598="",ISBLANK(Qualifikation!R608)),"",Qualifikation!R608)</f>
        <v/>
      </c>
      <c r="M598" s="56" t="str">
        <f>IF(OR(A598="",ISBLANK(Qualifikation!S608)),"",Qualifikation!S608)</f>
        <v/>
      </c>
      <c r="N598" s="56" t="str">
        <f>IF(OR(A598="",ISBLANK(Qualifikation!T608)),"",IF(Qualifikation!AC608=TRUE,INDEX(coderesult,MATCH(Qualifikation!T608,libresult,0)),Qualifikation!T608))</f>
        <v/>
      </c>
      <c r="O598" s="56" t="str">
        <f>IF(OR(A598="",ISBLANK(Qualifikation!U608),Qualifikation!U608="-"),"",IF(ISNA(MATCH(Qualifikation!U608,libtwolang,0)),Qualifikation!U608,IF(Qualifikation!AC608=TRUE,INDEX(codetwolang,MATCH(Qualifikation!U608,libtwolang,0)),Qualifikation!U608)))</f>
        <v/>
      </c>
      <c r="P598" s="56" t="str">
        <f>IF(OR(A598="",ISBLANK(Qualifikation!V608)),"",Qualifikation!V608)</f>
        <v/>
      </c>
    </row>
    <row r="599" spans="1:16" x14ac:dyDescent="0.2">
      <c r="A599" s="26" t="str">
        <f>IF(Qualifikation!$A609&lt;&gt;"",IF(Qualifikation!C609&lt;&gt;"",IF(Qualifikation!C609="LOC.ID",CONCATENATE("LOC.",Qualifikation!AG$12),Qualifikation!C609),""),"")</f>
        <v/>
      </c>
      <c r="B599" s="57" t="str">
        <f>IF(A599&lt;&gt;"",Qualifikation!J609,"")</f>
        <v/>
      </c>
      <c r="C599" s="26" t="str">
        <f>IF(A599&lt;&gt;"",IF(Qualifikation!E609=TRUE,INDEX(codesex,MATCH(Qualifikation!D609,libsex,0)),Qualifikation!D609),"")</f>
        <v/>
      </c>
      <c r="D599" s="112" t="str">
        <f>IF(OR(A599="",ISBLANK(Qualifikation!F609)),"",Qualifikation!F609)</f>
        <v/>
      </c>
      <c r="E599" s="26" t="str">
        <f>IF(A599&lt;&gt;"",IF(Qualifikation!I609=TRUE,IF(INDEX(codegem,MATCH(Qualifikation!H609,libgem,0))&lt;8000,INDEX(codegem,MATCH(Qualifikation!H609,libgem,0)),""),Qualifikation!H609),"")</f>
        <v/>
      </c>
      <c r="F599" s="26" t="str">
        <f>IF(A599&lt;&gt;"",IF(Qualifikation!I609=TRUE,INDEX(codegemhist,MATCH(Qualifikation!H609,libgem,0)),""),"")</f>
        <v/>
      </c>
      <c r="G599" s="26" t="str">
        <f>IF(A599&lt;&gt;"",IF(Qualifikation!I609=TRUE,IF(INDEX(codegem,MATCH(Qualifikation!H609,libgem,0))&gt;=8000,INDEX(codegem,MATCH(Qualifikation!H609,libgem,0)),""),Qualifikation!H609),"")</f>
        <v/>
      </c>
      <c r="H599" s="26" t="str">
        <f>IF(A599&lt;&gt;"",IF(Qualifikation!Y609=TRUE,INDEX(libcatidinst,MATCH(Qualifikation!P609,libinst,0)),""),"")</f>
        <v/>
      </c>
      <c r="I599" s="26" t="str">
        <f>IF(OR(A599="",ISBLANK(Qualifikation!P609)),"",IF(Qualifikation!Y609=TRUE,INDEX(codeinst,MATCH(Qualifikation!P609,libinst,0)),Qualifikation!P609))</f>
        <v/>
      </c>
      <c r="J599" s="26" t="str">
        <f>IF(OR(A599="",ISBLANK(Qualifikation!Q609)),"",IF(Qualifikation!Z609=TRUE,INDEX(codetform,MATCH(Qualifikation!Q609,libtform,0)),Qualifikation!Q609))</f>
        <v/>
      </c>
      <c r="K599" s="26" t="str">
        <f t="shared" si="9"/>
        <v/>
      </c>
      <c r="L599" s="112" t="str">
        <f>IF(OR(A599="",ISBLANK(Qualifikation!R609)),"",Qualifikation!R609)</f>
        <v/>
      </c>
      <c r="M599" s="56" t="str">
        <f>IF(OR(A599="",ISBLANK(Qualifikation!S609)),"",Qualifikation!S609)</f>
        <v/>
      </c>
      <c r="N599" s="56" t="str">
        <f>IF(OR(A599="",ISBLANK(Qualifikation!T609)),"",IF(Qualifikation!AC609=TRUE,INDEX(coderesult,MATCH(Qualifikation!T609,libresult,0)),Qualifikation!T609))</f>
        <v/>
      </c>
      <c r="O599" s="56" t="str">
        <f>IF(OR(A599="",ISBLANK(Qualifikation!U609),Qualifikation!U609="-"),"",IF(ISNA(MATCH(Qualifikation!U609,libtwolang,0)),Qualifikation!U609,IF(Qualifikation!AC609=TRUE,INDEX(codetwolang,MATCH(Qualifikation!U609,libtwolang,0)),Qualifikation!U609)))</f>
        <v/>
      </c>
      <c r="P599" s="56" t="str">
        <f>IF(OR(A599="",ISBLANK(Qualifikation!V609)),"",Qualifikation!V609)</f>
        <v/>
      </c>
    </row>
    <row r="600" spans="1:16" x14ac:dyDescent="0.2">
      <c r="A600" s="26" t="str">
        <f>IF(Qualifikation!$A610&lt;&gt;"",IF(Qualifikation!C610&lt;&gt;"",IF(Qualifikation!C610="LOC.ID",CONCATENATE("LOC.",Qualifikation!AG$12),Qualifikation!C610),""),"")</f>
        <v/>
      </c>
      <c r="B600" s="57" t="str">
        <f>IF(A600&lt;&gt;"",Qualifikation!J610,"")</f>
        <v/>
      </c>
      <c r="C600" s="26" t="str">
        <f>IF(A600&lt;&gt;"",IF(Qualifikation!E610=TRUE,INDEX(codesex,MATCH(Qualifikation!D610,libsex,0)),Qualifikation!D610),"")</f>
        <v/>
      </c>
      <c r="D600" s="112" t="str">
        <f>IF(OR(A600="",ISBLANK(Qualifikation!F610)),"",Qualifikation!F610)</f>
        <v/>
      </c>
      <c r="E600" s="26" t="str">
        <f>IF(A600&lt;&gt;"",IF(Qualifikation!I610=TRUE,IF(INDEX(codegem,MATCH(Qualifikation!H610,libgem,0))&lt;8000,INDEX(codegem,MATCH(Qualifikation!H610,libgem,0)),""),Qualifikation!H610),"")</f>
        <v/>
      </c>
      <c r="F600" s="26" t="str">
        <f>IF(A600&lt;&gt;"",IF(Qualifikation!I610=TRUE,INDEX(codegemhist,MATCH(Qualifikation!H610,libgem,0)),""),"")</f>
        <v/>
      </c>
      <c r="G600" s="26" t="str">
        <f>IF(A600&lt;&gt;"",IF(Qualifikation!I610=TRUE,IF(INDEX(codegem,MATCH(Qualifikation!H610,libgem,0))&gt;=8000,INDEX(codegem,MATCH(Qualifikation!H610,libgem,0)),""),Qualifikation!H610),"")</f>
        <v/>
      </c>
      <c r="H600" s="26" t="str">
        <f>IF(A600&lt;&gt;"",IF(Qualifikation!Y610=TRUE,INDEX(libcatidinst,MATCH(Qualifikation!P610,libinst,0)),""),"")</f>
        <v/>
      </c>
      <c r="I600" s="26" t="str">
        <f>IF(OR(A600="",ISBLANK(Qualifikation!P610)),"",IF(Qualifikation!Y610=TRUE,INDEX(codeinst,MATCH(Qualifikation!P610,libinst,0)),Qualifikation!P610))</f>
        <v/>
      </c>
      <c r="J600" s="26" t="str">
        <f>IF(OR(A600="",ISBLANK(Qualifikation!Q610)),"",IF(Qualifikation!Z610=TRUE,INDEX(codetform,MATCH(Qualifikation!Q610,libtform,0)),Qualifikation!Q610))</f>
        <v/>
      </c>
      <c r="K600" s="26" t="str">
        <f t="shared" si="9"/>
        <v/>
      </c>
      <c r="L600" s="112" t="str">
        <f>IF(OR(A600="",ISBLANK(Qualifikation!R610)),"",Qualifikation!R610)</f>
        <v/>
      </c>
      <c r="M600" s="56" t="str">
        <f>IF(OR(A600="",ISBLANK(Qualifikation!S610)),"",Qualifikation!S610)</f>
        <v/>
      </c>
      <c r="N600" s="56" t="str">
        <f>IF(OR(A600="",ISBLANK(Qualifikation!T610)),"",IF(Qualifikation!AC610=TRUE,INDEX(coderesult,MATCH(Qualifikation!T610,libresult,0)),Qualifikation!T610))</f>
        <v/>
      </c>
      <c r="O600" s="56" t="str">
        <f>IF(OR(A600="",ISBLANK(Qualifikation!U610),Qualifikation!U610="-"),"",IF(ISNA(MATCH(Qualifikation!U610,libtwolang,0)),Qualifikation!U610,IF(Qualifikation!AC610=TRUE,INDEX(codetwolang,MATCH(Qualifikation!U610,libtwolang,0)),Qualifikation!U610)))</f>
        <v/>
      </c>
      <c r="P600" s="56" t="str">
        <f>IF(OR(A600="",ISBLANK(Qualifikation!V610)),"",Qualifikation!V610)</f>
        <v/>
      </c>
    </row>
    <row r="601" spans="1:16" x14ac:dyDescent="0.2">
      <c r="A601" s="26" t="str">
        <f>IF(Qualifikation!$A611&lt;&gt;"",IF(Qualifikation!C611&lt;&gt;"",IF(Qualifikation!C611="LOC.ID",CONCATENATE("LOC.",Qualifikation!AG$12),Qualifikation!C611),""),"")</f>
        <v/>
      </c>
      <c r="B601" s="57" t="str">
        <f>IF(A601&lt;&gt;"",Qualifikation!J611,"")</f>
        <v/>
      </c>
      <c r="C601" s="26" t="str">
        <f>IF(A601&lt;&gt;"",IF(Qualifikation!E611=TRUE,INDEX(codesex,MATCH(Qualifikation!D611,libsex,0)),Qualifikation!D611),"")</f>
        <v/>
      </c>
      <c r="D601" s="112" t="str">
        <f>IF(OR(A601="",ISBLANK(Qualifikation!F611)),"",Qualifikation!F611)</f>
        <v/>
      </c>
      <c r="E601" s="26" t="str">
        <f>IF(A601&lt;&gt;"",IF(Qualifikation!I611=TRUE,IF(INDEX(codegem,MATCH(Qualifikation!H611,libgem,0))&lt;8000,INDEX(codegem,MATCH(Qualifikation!H611,libgem,0)),""),Qualifikation!H611),"")</f>
        <v/>
      </c>
      <c r="F601" s="26" t="str">
        <f>IF(A601&lt;&gt;"",IF(Qualifikation!I611=TRUE,INDEX(codegemhist,MATCH(Qualifikation!H611,libgem,0)),""),"")</f>
        <v/>
      </c>
      <c r="G601" s="26" t="str">
        <f>IF(A601&lt;&gt;"",IF(Qualifikation!I611=TRUE,IF(INDEX(codegem,MATCH(Qualifikation!H611,libgem,0))&gt;=8000,INDEX(codegem,MATCH(Qualifikation!H611,libgem,0)),""),Qualifikation!H611),"")</f>
        <v/>
      </c>
      <c r="H601" s="26" t="str">
        <f>IF(A601&lt;&gt;"",IF(Qualifikation!Y611=TRUE,INDEX(libcatidinst,MATCH(Qualifikation!P611,libinst,0)),""),"")</f>
        <v/>
      </c>
      <c r="I601" s="26" t="str">
        <f>IF(OR(A601="",ISBLANK(Qualifikation!P611)),"",IF(Qualifikation!Y611=TRUE,INDEX(codeinst,MATCH(Qualifikation!P611,libinst,0)),Qualifikation!P611))</f>
        <v/>
      </c>
      <c r="J601" s="26" t="str">
        <f>IF(OR(A601="",ISBLANK(Qualifikation!Q611)),"",IF(Qualifikation!Z611=TRUE,INDEX(codetform,MATCH(Qualifikation!Q611,libtform,0)),Qualifikation!Q611))</f>
        <v/>
      </c>
      <c r="K601" s="26" t="str">
        <f t="shared" si="9"/>
        <v/>
      </c>
      <c r="L601" s="112" t="str">
        <f>IF(OR(A601="",ISBLANK(Qualifikation!R611)),"",Qualifikation!R611)</f>
        <v/>
      </c>
      <c r="M601" s="56" t="str">
        <f>IF(OR(A601="",ISBLANK(Qualifikation!S611)),"",Qualifikation!S611)</f>
        <v/>
      </c>
      <c r="N601" s="56" t="str">
        <f>IF(OR(A601="",ISBLANK(Qualifikation!T611)),"",IF(Qualifikation!AC611=TRUE,INDEX(coderesult,MATCH(Qualifikation!T611,libresult,0)),Qualifikation!T611))</f>
        <v/>
      </c>
      <c r="O601" s="56" t="str">
        <f>IF(OR(A601="",ISBLANK(Qualifikation!U611),Qualifikation!U611="-"),"",IF(ISNA(MATCH(Qualifikation!U611,libtwolang,0)),Qualifikation!U611,IF(Qualifikation!AC611=TRUE,INDEX(codetwolang,MATCH(Qualifikation!U611,libtwolang,0)),Qualifikation!U611)))</f>
        <v/>
      </c>
      <c r="P601" s="56" t="str">
        <f>IF(OR(A601="",ISBLANK(Qualifikation!V611)),"",Qualifikation!V611)</f>
        <v/>
      </c>
    </row>
    <row r="602" spans="1:16" x14ac:dyDescent="0.2">
      <c r="A602" s="26" t="str">
        <f>IF(Qualifikation!$A612&lt;&gt;"",IF(Qualifikation!C612&lt;&gt;"",IF(Qualifikation!C612="LOC.ID",CONCATENATE("LOC.",Qualifikation!AG$12),Qualifikation!C612),""),"")</f>
        <v/>
      </c>
      <c r="B602" s="57" t="str">
        <f>IF(A602&lt;&gt;"",Qualifikation!J612,"")</f>
        <v/>
      </c>
      <c r="C602" s="26" t="str">
        <f>IF(A602&lt;&gt;"",IF(Qualifikation!E612=TRUE,INDEX(codesex,MATCH(Qualifikation!D612,libsex,0)),Qualifikation!D612),"")</f>
        <v/>
      </c>
      <c r="D602" s="112" t="str">
        <f>IF(OR(A602="",ISBLANK(Qualifikation!F612)),"",Qualifikation!F612)</f>
        <v/>
      </c>
      <c r="E602" s="26" t="str">
        <f>IF(A602&lt;&gt;"",IF(Qualifikation!I612=TRUE,IF(INDEX(codegem,MATCH(Qualifikation!H612,libgem,0))&lt;8000,INDEX(codegem,MATCH(Qualifikation!H612,libgem,0)),""),Qualifikation!H612),"")</f>
        <v/>
      </c>
      <c r="F602" s="26" t="str">
        <f>IF(A602&lt;&gt;"",IF(Qualifikation!I612=TRUE,INDEX(codegemhist,MATCH(Qualifikation!H612,libgem,0)),""),"")</f>
        <v/>
      </c>
      <c r="G602" s="26" t="str">
        <f>IF(A602&lt;&gt;"",IF(Qualifikation!I612=TRUE,IF(INDEX(codegem,MATCH(Qualifikation!H612,libgem,0))&gt;=8000,INDEX(codegem,MATCH(Qualifikation!H612,libgem,0)),""),Qualifikation!H612),"")</f>
        <v/>
      </c>
      <c r="H602" s="26" t="str">
        <f>IF(A602&lt;&gt;"",IF(Qualifikation!Y612=TRUE,INDEX(libcatidinst,MATCH(Qualifikation!P612,libinst,0)),""),"")</f>
        <v/>
      </c>
      <c r="I602" s="26" t="str">
        <f>IF(OR(A602="",ISBLANK(Qualifikation!P612)),"",IF(Qualifikation!Y612=TRUE,INDEX(codeinst,MATCH(Qualifikation!P612,libinst,0)),Qualifikation!P612))</f>
        <v/>
      </c>
      <c r="J602" s="26" t="str">
        <f>IF(OR(A602="",ISBLANK(Qualifikation!Q612)),"",IF(Qualifikation!Z612=TRUE,INDEX(codetform,MATCH(Qualifikation!Q612,libtform,0)),Qualifikation!Q612))</f>
        <v/>
      </c>
      <c r="K602" s="26" t="str">
        <f t="shared" si="9"/>
        <v/>
      </c>
      <c r="L602" s="112" t="str">
        <f>IF(OR(A602="",ISBLANK(Qualifikation!R612)),"",Qualifikation!R612)</f>
        <v/>
      </c>
      <c r="M602" s="56" t="str">
        <f>IF(OR(A602="",ISBLANK(Qualifikation!S612)),"",Qualifikation!S612)</f>
        <v/>
      </c>
      <c r="N602" s="56" t="str">
        <f>IF(OR(A602="",ISBLANK(Qualifikation!T612)),"",IF(Qualifikation!AC612=TRUE,INDEX(coderesult,MATCH(Qualifikation!T612,libresult,0)),Qualifikation!T612))</f>
        <v/>
      </c>
      <c r="O602" s="56" t="str">
        <f>IF(OR(A602="",ISBLANK(Qualifikation!U612),Qualifikation!U612="-"),"",IF(ISNA(MATCH(Qualifikation!U612,libtwolang,0)),Qualifikation!U612,IF(Qualifikation!AC612=TRUE,INDEX(codetwolang,MATCH(Qualifikation!U612,libtwolang,0)),Qualifikation!U612)))</f>
        <v/>
      </c>
      <c r="P602" s="56" t="str">
        <f>IF(OR(A602="",ISBLANK(Qualifikation!V612)),"",Qualifikation!V612)</f>
        <v/>
      </c>
    </row>
    <row r="603" spans="1:16" x14ac:dyDescent="0.2">
      <c r="A603" s="26" t="str">
        <f>IF(Qualifikation!$A613&lt;&gt;"",IF(Qualifikation!C613&lt;&gt;"",IF(Qualifikation!C613="LOC.ID",CONCATENATE("LOC.",Qualifikation!AG$12),Qualifikation!C613),""),"")</f>
        <v/>
      </c>
      <c r="B603" s="57" t="str">
        <f>IF(A603&lt;&gt;"",Qualifikation!J613,"")</f>
        <v/>
      </c>
      <c r="C603" s="26" t="str">
        <f>IF(A603&lt;&gt;"",IF(Qualifikation!E613=TRUE,INDEX(codesex,MATCH(Qualifikation!D613,libsex,0)),Qualifikation!D613),"")</f>
        <v/>
      </c>
      <c r="D603" s="112" t="str">
        <f>IF(OR(A603="",ISBLANK(Qualifikation!F613)),"",Qualifikation!F613)</f>
        <v/>
      </c>
      <c r="E603" s="26" t="str">
        <f>IF(A603&lt;&gt;"",IF(Qualifikation!I613=TRUE,IF(INDEX(codegem,MATCH(Qualifikation!H613,libgem,0))&lt;8000,INDEX(codegem,MATCH(Qualifikation!H613,libgem,0)),""),Qualifikation!H613),"")</f>
        <v/>
      </c>
      <c r="F603" s="26" t="str">
        <f>IF(A603&lt;&gt;"",IF(Qualifikation!I613=TRUE,INDEX(codegemhist,MATCH(Qualifikation!H613,libgem,0)),""),"")</f>
        <v/>
      </c>
      <c r="G603" s="26" t="str">
        <f>IF(A603&lt;&gt;"",IF(Qualifikation!I613=TRUE,IF(INDEX(codegem,MATCH(Qualifikation!H613,libgem,0))&gt;=8000,INDEX(codegem,MATCH(Qualifikation!H613,libgem,0)),""),Qualifikation!H613),"")</f>
        <v/>
      </c>
      <c r="H603" s="26" t="str">
        <f>IF(A603&lt;&gt;"",IF(Qualifikation!Y613=TRUE,INDEX(libcatidinst,MATCH(Qualifikation!P613,libinst,0)),""),"")</f>
        <v/>
      </c>
      <c r="I603" s="26" t="str">
        <f>IF(OR(A603="",ISBLANK(Qualifikation!P613)),"",IF(Qualifikation!Y613=TRUE,INDEX(codeinst,MATCH(Qualifikation!P613,libinst,0)),Qualifikation!P613))</f>
        <v/>
      </c>
      <c r="J603" s="26" t="str">
        <f>IF(OR(A603="",ISBLANK(Qualifikation!Q613)),"",IF(Qualifikation!Z613=TRUE,INDEX(codetform,MATCH(Qualifikation!Q613,libtform,0)),Qualifikation!Q613))</f>
        <v/>
      </c>
      <c r="K603" s="26" t="str">
        <f t="shared" si="9"/>
        <v/>
      </c>
      <c r="L603" s="112" t="str">
        <f>IF(OR(A603="",ISBLANK(Qualifikation!R613)),"",Qualifikation!R613)</f>
        <v/>
      </c>
      <c r="M603" s="56" t="str">
        <f>IF(OR(A603="",ISBLANK(Qualifikation!S613)),"",Qualifikation!S613)</f>
        <v/>
      </c>
      <c r="N603" s="56" t="str">
        <f>IF(OR(A603="",ISBLANK(Qualifikation!T613)),"",IF(Qualifikation!AC613=TRUE,INDEX(coderesult,MATCH(Qualifikation!T613,libresult,0)),Qualifikation!T613))</f>
        <v/>
      </c>
      <c r="O603" s="56" t="str">
        <f>IF(OR(A603="",ISBLANK(Qualifikation!U613),Qualifikation!U613="-"),"",IF(ISNA(MATCH(Qualifikation!U613,libtwolang,0)),Qualifikation!U613,IF(Qualifikation!AC613=TRUE,INDEX(codetwolang,MATCH(Qualifikation!U613,libtwolang,0)),Qualifikation!U613)))</f>
        <v/>
      </c>
      <c r="P603" s="56" t="str">
        <f>IF(OR(A603="",ISBLANK(Qualifikation!V613)),"",Qualifikation!V613)</f>
        <v/>
      </c>
    </row>
    <row r="604" spans="1:16" x14ac:dyDescent="0.2">
      <c r="A604" s="26" t="str">
        <f>IF(Qualifikation!$A614&lt;&gt;"",IF(Qualifikation!C614&lt;&gt;"",IF(Qualifikation!C614="LOC.ID",CONCATENATE("LOC.",Qualifikation!AG$12),Qualifikation!C614),""),"")</f>
        <v/>
      </c>
      <c r="B604" s="57" t="str">
        <f>IF(A604&lt;&gt;"",Qualifikation!J614,"")</f>
        <v/>
      </c>
      <c r="C604" s="26" t="str">
        <f>IF(A604&lt;&gt;"",IF(Qualifikation!E614=TRUE,INDEX(codesex,MATCH(Qualifikation!D614,libsex,0)),Qualifikation!D614),"")</f>
        <v/>
      </c>
      <c r="D604" s="112" t="str">
        <f>IF(OR(A604="",ISBLANK(Qualifikation!F614)),"",Qualifikation!F614)</f>
        <v/>
      </c>
      <c r="E604" s="26" t="str">
        <f>IF(A604&lt;&gt;"",IF(Qualifikation!I614=TRUE,IF(INDEX(codegem,MATCH(Qualifikation!H614,libgem,0))&lt;8000,INDEX(codegem,MATCH(Qualifikation!H614,libgem,0)),""),Qualifikation!H614),"")</f>
        <v/>
      </c>
      <c r="F604" s="26" t="str">
        <f>IF(A604&lt;&gt;"",IF(Qualifikation!I614=TRUE,INDEX(codegemhist,MATCH(Qualifikation!H614,libgem,0)),""),"")</f>
        <v/>
      </c>
      <c r="G604" s="26" t="str">
        <f>IF(A604&lt;&gt;"",IF(Qualifikation!I614=TRUE,IF(INDEX(codegem,MATCH(Qualifikation!H614,libgem,0))&gt;=8000,INDEX(codegem,MATCH(Qualifikation!H614,libgem,0)),""),Qualifikation!H614),"")</f>
        <v/>
      </c>
      <c r="H604" s="26" t="str">
        <f>IF(A604&lt;&gt;"",IF(Qualifikation!Y614=TRUE,INDEX(libcatidinst,MATCH(Qualifikation!P614,libinst,0)),""),"")</f>
        <v/>
      </c>
      <c r="I604" s="26" t="str">
        <f>IF(OR(A604="",ISBLANK(Qualifikation!P614)),"",IF(Qualifikation!Y614=TRUE,INDEX(codeinst,MATCH(Qualifikation!P614,libinst,0)),Qualifikation!P614))</f>
        <v/>
      </c>
      <c r="J604" s="26" t="str">
        <f>IF(OR(A604="",ISBLANK(Qualifikation!Q614)),"",IF(Qualifikation!Z614=TRUE,INDEX(codetform,MATCH(Qualifikation!Q614,libtform,0)),Qualifikation!Q614))</f>
        <v/>
      </c>
      <c r="K604" s="26" t="str">
        <f t="shared" si="9"/>
        <v/>
      </c>
      <c r="L604" s="112" t="str">
        <f>IF(OR(A604="",ISBLANK(Qualifikation!R614)),"",Qualifikation!R614)</f>
        <v/>
      </c>
      <c r="M604" s="56" t="str">
        <f>IF(OR(A604="",ISBLANK(Qualifikation!S614)),"",Qualifikation!S614)</f>
        <v/>
      </c>
      <c r="N604" s="56" t="str">
        <f>IF(OR(A604="",ISBLANK(Qualifikation!T614)),"",IF(Qualifikation!AC614=TRUE,INDEX(coderesult,MATCH(Qualifikation!T614,libresult,0)),Qualifikation!T614))</f>
        <v/>
      </c>
      <c r="O604" s="56" t="str">
        <f>IF(OR(A604="",ISBLANK(Qualifikation!U614),Qualifikation!U614="-"),"",IF(ISNA(MATCH(Qualifikation!U614,libtwolang,0)),Qualifikation!U614,IF(Qualifikation!AC614=TRUE,INDEX(codetwolang,MATCH(Qualifikation!U614,libtwolang,0)),Qualifikation!U614)))</f>
        <v/>
      </c>
      <c r="P604" s="56" t="str">
        <f>IF(OR(A604="",ISBLANK(Qualifikation!V614)),"",Qualifikation!V614)</f>
        <v/>
      </c>
    </row>
    <row r="605" spans="1:16" x14ac:dyDescent="0.2">
      <c r="A605" s="26" t="str">
        <f>IF(Qualifikation!$A615&lt;&gt;"",IF(Qualifikation!C615&lt;&gt;"",IF(Qualifikation!C615="LOC.ID",CONCATENATE("LOC.",Qualifikation!AG$12),Qualifikation!C615),""),"")</f>
        <v/>
      </c>
      <c r="B605" s="57" t="str">
        <f>IF(A605&lt;&gt;"",Qualifikation!J615,"")</f>
        <v/>
      </c>
      <c r="C605" s="26" t="str">
        <f>IF(A605&lt;&gt;"",IF(Qualifikation!E615=TRUE,INDEX(codesex,MATCH(Qualifikation!D615,libsex,0)),Qualifikation!D615),"")</f>
        <v/>
      </c>
      <c r="D605" s="112" t="str">
        <f>IF(OR(A605="",ISBLANK(Qualifikation!F615)),"",Qualifikation!F615)</f>
        <v/>
      </c>
      <c r="E605" s="26" t="str">
        <f>IF(A605&lt;&gt;"",IF(Qualifikation!I615=TRUE,IF(INDEX(codegem,MATCH(Qualifikation!H615,libgem,0))&lt;8000,INDEX(codegem,MATCH(Qualifikation!H615,libgem,0)),""),Qualifikation!H615),"")</f>
        <v/>
      </c>
      <c r="F605" s="26" t="str">
        <f>IF(A605&lt;&gt;"",IF(Qualifikation!I615=TRUE,INDEX(codegemhist,MATCH(Qualifikation!H615,libgem,0)),""),"")</f>
        <v/>
      </c>
      <c r="G605" s="26" t="str">
        <f>IF(A605&lt;&gt;"",IF(Qualifikation!I615=TRUE,IF(INDEX(codegem,MATCH(Qualifikation!H615,libgem,0))&gt;=8000,INDEX(codegem,MATCH(Qualifikation!H615,libgem,0)),""),Qualifikation!H615),"")</f>
        <v/>
      </c>
      <c r="H605" s="26" t="str">
        <f>IF(A605&lt;&gt;"",IF(Qualifikation!Y615=TRUE,INDEX(libcatidinst,MATCH(Qualifikation!P615,libinst,0)),""),"")</f>
        <v/>
      </c>
      <c r="I605" s="26" t="str">
        <f>IF(OR(A605="",ISBLANK(Qualifikation!P615)),"",IF(Qualifikation!Y615=TRUE,INDEX(codeinst,MATCH(Qualifikation!P615,libinst,0)),Qualifikation!P615))</f>
        <v/>
      </c>
      <c r="J605" s="26" t="str">
        <f>IF(OR(A605="",ISBLANK(Qualifikation!Q615)),"",IF(Qualifikation!Z615=TRUE,INDEX(codetform,MATCH(Qualifikation!Q615,libtform,0)),Qualifikation!Q615))</f>
        <v/>
      </c>
      <c r="K605" s="26" t="str">
        <f t="shared" si="9"/>
        <v/>
      </c>
      <c r="L605" s="112" t="str">
        <f>IF(OR(A605="",ISBLANK(Qualifikation!R615)),"",Qualifikation!R615)</f>
        <v/>
      </c>
      <c r="M605" s="56" t="str">
        <f>IF(OR(A605="",ISBLANK(Qualifikation!S615)),"",Qualifikation!S615)</f>
        <v/>
      </c>
      <c r="N605" s="56" t="str">
        <f>IF(OR(A605="",ISBLANK(Qualifikation!T615)),"",IF(Qualifikation!AC615=TRUE,INDEX(coderesult,MATCH(Qualifikation!T615,libresult,0)),Qualifikation!T615))</f>
        <v/>
      </c>
      <c r="O605" s="56" t="str">
        <f>IF(OR(A605="",ISBLANK(Qualifikation!U615),Qualifikation!U615="-"),"",IF(ISNA(MATCH(Qualifikation!U615,libtwolang,0)),Qualifikation!U615,IF(Qualifikation!AC615=TRUE,INDEX(codetwolang,MATCH(Qualifikation!U615,libtwolang,0)),Qualifikation!U615)))</f>
        <v/>
      </c>
      <c r="P605" s="56" t="str">
        <f>IF(OR(A605="",ISBLANK(Qualifikation!V615)),"",Qualifikation!V615)</f>
        <v/>
      </c>
    </row>
    <row r="606" spans="1:16" x14ac:dyDescent="0.2">
      <c r="A606" s="26" t="str">
        <f>IF(Qualifikation!$A616&lt;&gt;"",IF(Qualifikation!C616&lt;&gt;"",IF(Qualifikation!C616="LOC.ID",CONCATENATE("LOC.",Qualifikation!AG$12),Qualifikation!C616),""),"")</f>
        <v/>
      </c>
      <c r="B606" s="57" t="str">
        <f>IF(A606&lt;&gt;"",Qualifikation!J616,"")</f>
        <v/>
      </c>
      <c r="C606" s="26" t="str">
        <f>IF(A606&lt;&gt;"",IF(Qualifikation!E616=TRUE,INDEX(codesex,MATCH(Qualifikation!D616,libsex,0)),Qualifikation!D616),"")</f>
        <v/>
      </c>
      <c r="D606" s="112" t="str">
        <f>IF(OR(A606="",ISBLANK(Qualifikation!F616)),"",Qualifikation!F616)</f>
        <v/>
      </c>
      <c r="E606" s="26" t="str">
        <f>IF(A606&lt;&gt;"",IF(Qualifikation!I616=TRUE,IF(INDEX(codegem,MATCH(Qualifikation!H616,libgem,0))&lt;8000,INDEX(codegem,MATCH(Qualifikation!H616,libgem,0)),""),Qualifikation!H616),"")</f>
        <v/>
      </c>
      <c r="F606" s="26" t="str">
        <f>IF(A606&lt;&gt;"",IF(Qualifikation!I616=TRUE,INDEX(codegemhist,MATCH(Qualifikation!H616,libgem,0)),""),"")</f>
        <v/>
      </c>
      <c r="G606" s="26" t="str">
        <f>IF(A606&lt;&gt;"",IF(Qualifikation!I616=TRUE,IF(INDEX(codegem,MATCH(Qualifikation!H616,libgem,0))&gt;=8000,INDEX(codegem,MATCH(Qualifikation!H616,libgem,0)),""),Qualifikation!H616),"")</f>
        <v/>
      </c>
      <c r="H606" s="26" t="str">
        <f>IF(A606&lt;&gt;"",IF(Qualifikation!Y616=TRUE,INDEX(libcatidinst,MATCH(Qualifikation!P616,libinst,0)),""),"")</f>
        <v/>
      </c>
      <c r="I606" s="26" t="str">
        <f>IF(OR(A606="",ISBLANK(Qualifikation!P616)),"",IF(Qualifikation!Y616=TRUE,INDEX(codeinst,MATCH(Qualifikation!P616,libinst,0)),Qualifikation!P616))</f>
        <v/>
      </c>
      <c r="J606" s="26" t="str">
        <f>IF(OR(A606="",ISBLANK(Qualifikation!Q616)),"",IF(Qualifikation!Z616=TRUE,INDEX(codetform,MATCH(Qualifikation!Q616,libtform,0)),Qualifikation!Q616))</f>
        <v/>
      </c>
      <c r="K606" s="26" t="str">
        <f t="shared" si="9"/>
        <v/>
      </c>
      <c r="L606" s="112" t="str">
        <f>IF(OR(A606="",ISBLANK(Qualifikation!R616)),"",Qualifikation!R616)</f>
        <v/>
      </c>
      <c r="M606" s="56" t="str">
        <f>IF(OR(A606="",ISBLANK(Qualifikation!S616)),"",Qualifikation!S616)</f>
        <v/>
      </c>
      <c r="N606" s="56" t="str">
        <f>IF(OR(A606="",ISBLANK(Qualifikation!T616)),"",IF(Qualifikation!AC616=TRUE,INDEX(coderesult,MATCH(Qualifikation!T616,libresult,0)),Qualifikation!T616))</f>
        <v/>
      </c>
      <c r="O606" s="56" t="str">
        <f>IF(OR(A606="",ISBLANK(Qualifikation!U616),Qualifikation!U616="-"),"",IF(ISNA(MATCH(Qualifikation!U616,libtwolang,0)),Qualifikation!U616,IF(Qualifikation!AC616=TRUE,INDEX(codetwolang,MATCH(Qualifikation!U616,libtwolang,0)),Qualifikation!U616)))</f>
        <v/>
      </c>
      <c r="P606" s="56" t="str">
        <f>IF(OR(A606="",ISBLANK(Qualifikation!V616)),"",Qualifikation!V616)</f>
        <v/>
      </c>
    </row>
    <row r="607" spans="1:16" x14ac:dyDescent="0.2">
      <c r="A607" s="26" t="str">
        <f>IF(Qualifikation!$A617&lt;&gt;"",IF(Qualifikation!C617&lt;&gt;"",IF(Qualifikation!C617="LOC.ID",CONCATENATE("LOC.",Qualifikation!AG$12),Qualifikation!C617),""),"")</f>
        <v/>
      </c>
      <c r="B607" s="57" t="str">
        <f>IF(A607&lt;&gt;"",Qualifikation!J617,"")</f>
        <v/>
      </c>
      <c r="C607" s="26" t="str">
        <f>IF(A607&lt;&gt;"",IF(Qualifikation!E617=TRUE,INDEX(codesex,MATCH(Qualifikation!D617,libsex,0)),Qualifikation!D617),"")</f>
        <v/>
      </c>
      <c r="D607" s="112" t="str">
        <f>IF(OR(A607="",ISBLANK(Qualifikation!F617)),"",Qualifikation!F617)</f>
        <v/>
      </c>
      <c r="E607" s="26" t="str">
        <f>IF(A607&lt;&gt;"",IF(Qualifikation!I617=TRUE,IF(INDEX(codegem,MATCH(Qualifikation!H617,libgem,0))&lt;8000,INDEX(codegem,MATCH(Qualifikation!H617,libgem,0)),""),Qualifikation!H617),"")</f>
        <v/>
      </c>
      <c r="F607" s="26" t="str">
        <f>IF(A607&lt;&gt;"",IF(Qualifikation!I617=TRUE,INDEX(codegemhist,MATCH(Qualifikation!H617,libgem,0)),""),"")</f>
        <v/>
      </c>
      <c r="G607" s="26" t="str">
        <f>IF(A607&lt;&gt;"",IF(Qualifikation!I617=TRUE,IF(INDEX(codegem,MATCH(Qualifikation!H617,libgem,0))&gt;=8000,INDEX(codegem,MATCH(Qualifikation!H617,libgem,0)),""),Qualifikation!H617),"")</f>
        <v/>
      </c>
      <c r="H607" s="26" t="str">
        <f>IF(A607&lt;&gt;"",IF(Qualifikation!Y617=TRUE,INDEX(libcatidinst,MATCH(Qualifikation!P617,libinst,0)),""),"")</f>
        <v/>
      </c>
      <c r="I607" s="26" t="str">
        <f>IF(OR(A607="",ISBLANK(Qualifikation!P617)),"",IF(Qualifikation!Y617=TRUE,INDEX(codeinst,MATCH(Qualifikation!P617,libinst,0)),Qualifikation!P617))</f>
        <v/>
      </c>
      <c r="J607" s="26" t="str">
        <f>IF(OR(A607="",ISBLANK(Qualifikation!Q617)),"",IF(Qualifikation!Z617=TRUE,INDEX(codetform,MATCH(Qualifikation!Q617,libtform,0)),Qualifikation!Q617))</f>
        <v/>
      </c>
      <c r="K607" s="26" t="str">
        <f t="shared" si="9"/>
        <v/>
      </c>
      <c r="L607" s="112" t="str">
        <f>IF(OR(A607="",ISBLANK(Qualifikation!R617)),"",Qualifikation!R617)</f>
        <v/>
      </c>
      <c r="M607" s="56" t="str">
        <f>IF(OR(A607="",ISBLANK(Qualifikation!S617)),"",Qualifikation!S617)</f>
        <v/>
      </c>
      <c r="N607" s="56" t="str">
        <f>IF(OR(A607="",ISBLANK(Qualifikation!T617)),"",IF(Qualifikation!AC617=TRUE,INDEX(coderesult,MATCH(Qualifikation!T617,libresult,0)),Qualifikation!T617))</f>
        <v/>
      </c>
      <c r="O607" s="56" t="str">
        <f>IF(OR(A607="",ISBLANK(Qualifikation!U617),Qualifikation!U617="-"),"",IF(ISNA(MATCH(Qualifikation!U617,libtwolang,0)),Qualifikation!U617,IF(Qualifikation!AC617=TRUE,INDEX(codetwolang,MATCH(Qualifikation!U617,libtwolang,0)),Qualifikation!U617)))</f>
        <v/>
      </c>
      <c r="P607" s="56" t="str">
        <f>IF(OR(A607="",ISBLANK(Qualifikation!V617)),"",Qualifikation!V617)</f>
        <v/>
      </c>
    </row>
    <row r="608" spans="1:16" x14ac:dyDescent="0.2">
      <c r="A608" s="26" t="str">
        <f>IF(Qualifikation!$A618&lt;&gt;"",IF(Qualifikation!C618&lt;&gt;"",IF(Qualifikation!C618="LOC.ID",CONCATENATE("LOC.",Qualifikation!AG$12),Qualifikation!C618),""),"")</f>
        <v/>
      </c>
      <c r="B608" s="57" t="str">
        <f>IF(A608&lt;&gt;"",Qualifikation!J618,"")</f>
        <v/>
      </c>
      <c r="C608" s="26" t="str">
        <f>IF(A608&lt;&gt;"",IF(Qualifikation!E618=TRUE,INDEX(codesex,MATCH(Qualifikation!D618,libsex,0)),Qualifikation!D618),"")</f>
        <v/>
      </c>
      <c r="D608" s="112" t="str">
        <f>IF(OR(A608="",ISBLANK(Qualifikation!F618)),"",Qualifikation!F618)</f>
        <v/>
      </c>
      <c r="E608" s="26" t="str">
        <f>IF(A608&lt;&gt;"",IF(Qualifikation!I618=TRUE,IF(INDEX(codegem,MATCH(Qualifikation!H618,libgem,0))&lt;8000,INDEX(codegem,MATCH(Qualifikation!H618,libgem,0)),""),Qualifikation!H618),"")</f>
        <v/>
      </c>
      <c r="F608" s="26" t="str">
        <f>IF(A608&lt;&gt;"",IF(Qualifikation!I618=TRUE,INDEX(codegemhist,MATCH(Qualifikation!H618,libgem,0)),""),"")</f>
        <v/>
      </c>
      <c r="G608" s="26" t="str">
        <f>IF(A608&lt;&gt;"",IF(Qualifikation!I618=TRUE,IF(INDEX(codegem,MATCH(Qualifikation!H618,libgem,0))&gt;=8000,INDEX(codegem,MATCH(Qualifikation!H618,libgem,0)),""),Qualifikation!H618),"")</f>
        <v/>
      </c>
      <c r="H608" s="26" t="str">
        <f>IF(A608&lt;&gt;"",IF(Qualifikation!Y618=TRUE,INDEX(libcatidinst,MATCH(Qualifikation!P618,libinst,0)),""),"")</f>
        <v/>
      </c>
      <c r="I608" s="26" t="str">
        <f>IF(OR(A608="",ISBLANK(Qualifikation!P618)),"",IF(Qualifikation!Y618=TRUE,INDEX(codeinst,MATCH(Qualifikation!P618,libinst,0)),Qualifikation!P618))</f>
        <v/>
      </c>
      <c r="J608" s="26" t="str">
        <f>IF(OR(A608="",ISBLANK(Qualifikation!Q618)),"",IF(Qualifikation!Z618=TRUE,INDEX(codetform,MATCH(Qualifikation!Q618,libtform,0)),Qualifikation!Q618))</f>
        <v/>
      </c>
      <c r="K608" s="26" t="str">
        <f t="shared" si="9"/>
        <v/>
      </c>
      <c r="L608" s="112" t="str">
        <f>IF(OR(A608="",ISBLANK(Qualifikation!R618)),"",Qualifikation!R618)</f>
        <v/>
      </c>
      <c r="M608" s="56" t="str">
        <f>IF(OR(A608="",ISBLANK(Qualifikation!S618)),"",Qualifikation!S618)</f>
        <v/>
      </c>
      <c r="N608" s="56" t="str">
        <f>IF(OR(A608="",ISBLANK(Qualifikation!T618)),"",IF(Qualifikation!AC618=TRUE,INDEX(coderesult,MATCH(Qualifikation!T618,libresult,0)),Qualifikation!T618))</f>
        <v/>
      </c>
      <c r="O608" s="56" t="str">
        <f>IF(OR(A608="",ISBLANK(Qualifikation!U618),Qualifikation!U618="-"),"",IF(ISNA(MATCH(Qualifikation!U618,libtwolang,0)),Qualifikation!U618,IF(Qualifikation!AC618=TRUE,INDEX(codetwolang,MATCH(Qualifikation!U618,libtwolang,0)),Qualifikation!U618)))</f>
        <v/>
      </c>
      <c r="P608" s="56" t="str">
        <f>IF(OR(A608="",ISBLANK(Qualifikation!V618)),"",Qualifikation!V618)</f>
        <v/>
      </c>
    </row>
    <row r="609" spans="1:16" x14ac:dyDescent="0.2">
      <c r="A609" s="26" t="str">
        <f>IF(Qualifikation!$A619&lt;&gt;"",IF(Qualifikation!C619&lt;&gt;"",IF(Qualifikation!C619="LOC.ID",CONCATENATE("LOC.",Qualifikation!AG$12),Qualifikation!C619),""),"")</f>
        <v/>
      </c>
      <c r="B609" s="57" t="str">
        <f>IF(A609&lt;&gt;"",Qualifikation!J619,"")</f>
        <v/>
      </c>
      <c r="C609" s="26" t="str">
        <f>IF(A609&lt;&gt;"",IF(Qualifikation!E619=TRUE,INDEX(codesex,MATCH(Qualifikation!D619,libsex,0)),Qualifikation!D619),"")</f>
        <v/>
      </c>
      <c r="D609" s="112" t="str">
        <f>IF(OR(A609="",ISBLANK(Qualifikation!F619)),"",Qualifikation!F619)</f>
        <v/>
      </c>
      <c r="E609" s="26" t="str">
        <f>IF(A609&lt;&gt;"",IF(Qualifikation!I619=TRUE,IF(INDEX(codegem,MATCH(Qualifikation!H619,libgem,0))&lt;8000,INDEX(codegem,MATCH(Qualifikation!H619,libgem,0)),""),Qualifikation!H619),"")</f>
        <v/>
      </c>
      <c r="F609" s="26" t="str">
        <f>IF(A609&lt;&gt;"",IF(Qualifikation!I619=TRUE,INDEX(codegemhist,MATCH(Qualifikation!H619,libgem,0)),""),"")</f>
        <v/>
      </c>
      <c r="G609" s="26" t="str">
        <f>IF(A609&lt;&gt;"",IF(Qualifikation!I619=TRUE,IF(INDEX(codegem,MATCH(Qualifikation!H619,libgem,0))&gt;=8000,INDEX(codegem,MATCH(Qualifikation!H619,libgem,0)),""),Qualifikation!H619),"")</f>
        <v/>
      </c>
      <c r="H609" s="26" t="str">
        <f>IF(A609&lt;&gt;"",IF(Qualifikation!Y619=TRUE,INDEX(libcatidinst,MATCH(Qualifikation!P619,libinst,0)),""),"")</f>
        <v/>
      </c>
      <c r="I609" s="26" t="str">
        <f>IF(OR(A609="",ISBLANK(Qualifikation!P619)),"",IF(Qualifikation!Y619=TRUE,INDEX(codeinst,MATCH(Qualifikation!P619,libinst,0)),Qualifikation!P619))</f>
        <v/>
      </c>
      <c r="J609" s="26" t="str">
        <f>IF(OR(A609="",ISBLANK(Qualifikation!Q619)),"",IF(Qualifikation!Z619=TRUE,INDEX(codetform,MATCH(Qualifikation!Q619,libtform,0)),Qualifikation!Q619))</f>
        <v/>
      </c>
      <c r="K609" s="26" t="str">
        <f t="shared" si="9"/>
        <v/>
      </c>
      <c r="L609" s="112" t="str">
        <f>IF(OR(A609="",ISBLANK(Qualifikation!R619)),"",Qualifikation!R619)</f>
        <v/>
      </c>
      <c r="M609" s="56" t="str">
        <f>IF(OR(A609="",ISBLANK(Qualifikation!S619)),"",Qualifikation!S619)</f>
        <v/>
      </c>
      <c r="N609" s="56" t="str">
        <f>IF(OR(A609="",ISBLANK(Qualifikation!T619)),"",IF(Qualifikation!AC619=TRUE,INDEX(coderesult,MATCH(Qualifikation!T619,libresult,0)),Qualifikation!T619))</f>
        <v/>
      </c>
      <c r="O609" s="56" t="str">
        <f>IF(OR(A609="",ISBLANK(Qualifikation!U619),Qualifikation!U619="-"),"",IF(ISNA(MATCH(Qualifikation!U619,libtwolang,0)),Qualifikation!U619,IF(Qualifikation!AC619=TRUE,INDEX(codetwolang,MATCH(Qualifikation!U619,libtwolang,0)),Qualifikation!U619)))</f>
        <v/>
      </c>
      <c r="P609" s="56" t="str">
        <f>IF(OR(A609="",ISBLANK(Qualifikation!V619)),"",Qualifikation!V619)</f>
        <v/>
      </c>
    </row>
    <row r="610" spans="1:16" x14ac:dyDescent="0.2">
      <c r="A610" s="26" t="str">
        <f>IF(Qualifikation!$A620&lt;&gt;"",IF(Qualifikation!C620&lt;&gt;"",IF(Qualifikation!C620="LOC.ID",CONCATENATE("LOC.",Qualifikation!AG$12),Qualifikation!C620),""),"")</f>
        <v/>
      </c>
      <c r="B610" s="57" t="str">
        <f>IF(A610&lt;&gt;"",Qualifikation!J620,"")</f>
        <v/>
      </c>
      <c r="C610" s="26" t="str">
        <f>IF(A610&lt;&gt;"",IF(Qualifikation!E620=TRUE,INDEX(codesex,MATCH(Qualifikation!D620,libsex,0)),Qualifikation!D620),"")</f>
        <v/>
      </c>
      <c r="D610" s="112" t="str">
        <f>IF(OR(A610="",ISBLANK(Qualifikation!F620)),"",Qualifikation!F620)</f>
        <v/>
      </c>
      <c r="E610" s="26" t="str">
        <f>IF(A610&lt;&gt;"",IF(Qualifikation!I620=TRUE,IF(INDEX(codegem,MATCH(Qualifikation!H620,libgem,0))&lt;8000,INDEX(codegem,MATCH(Qualifikation!H620,libgem,0)),""),Qualifikation!H620),"")</f>
        <v/>
      </c>
      <c r="F610" s="26" t="str">
        <f>IF(A610&lt;&gt;"",IF(Qualifikation!I620=TRUE,INDEX(codegemhist,MATCH(Qualifikation!H620,libgem,0)),""),"")</f>
        <v/>
      </c>
      <c r="G610" s="26" t="str">
        <f>IF(A610&lt;&gt;"",IF(Qualifikation!I620=TRUE,IF(INDEX(codegem,MATCH(Qualifikation!H620,libgem,0))&gt;=8000,INDEX(codegem,MATCH(Qualifikation!H620,libgem,0)),""),Qualifikation!H620),"")</f>
        <v/>
      </c>
      <c r="H610" s="26" t="str">
        <f>IF(A610&lt;&gt;"",IF(Qualifikation!Y620=TRUE,INDEX(libcatidinst,MATCH(Qualifikation!P620,libinst,0)),""),"")</f>
        <v/>
      </c>
      <c r="I610" s="26" t="str">
        <f>IF(OR(A610="",ISBLANK(Qualifikation!P620)),"",IF(Qualifikation!Y620=TRUE,INDEX(codeinst,MATCH(Qualifikation!P620,libinst,0)),Qualifikation!P620))</f>
        <v/>
      </c>
      <c r="J610" s="26" t="str">
        <f>IF(OR(A610="",ISBLANK(Qualifikation!Q620)),"",IF(Qualifikation!Z620=TRUE,INDEX(codetform,MATCH(Qualifikation!Q620,libtform,0)),Qualifikation!Q620))</f>
        <v/>
      </c>
      <c r="K610" s="26" t="str">
        <f t="shared" si="9"/>
        <v/>
      </c>
      <c r="L610" s="112" t="str">
        <f>IF(OR(A610="",ISBLANK(Qualifikation!R620)),"",Qualifikation!R620)</f>
        <v/>
      </c>
      <c r="M610" s="56" t="str">
        <f>IF(OR(A610="",ISBLANK(Qualifikation!S620)),"",Qualifikation!S620)</f>
        <v/>
      </c>
      <c r="N610" s="56" t="str">
        <f>IF(OR(A610="",ISBLANK(Qualifikation!T620)),"",IF(Qualifikation!AC620=TRUE,INDEX(coderesult,MATCH(Qualifikation!T620,libresult,0)),Qualifikation!T620))</f>
        <v/>
      </c>
      <c r="O610" s="56" t="str">
        <f>IF(OR(A610="",ISBLANK(Qualifikation!U620),Qualifikation!U620="-"),"",IF(ISNA(MATCH(Qualifikation!U620,libtwolang,0)),Qualifikation!U620,IF(Qualifikation!AC620=TRUE,INDEX(codetwolang,MATCH(Qualifikation!U620,libtwolang,0)),Qualifikation!U620)))</f>
        <v/>
      </c>
      <c r="P610" s="56" t="str">
        <f>IF(OR(A610="",ISBLANK(Qualifikation!V620)),"",Qualifikation!V620)</f>
        <v/>
      </c>
    </row>
    <row r="611" spans="1:16" x14ac:dyDescent="0.2">
      <c r="A611" s="26" t="str">
        <f>IF(Qualifikation!$A621&lt;&gt;"",IF(Qualifikation!C621&lt;&gt;"",IF(Qualifikation!C621="LOC.ID",CONCATENATE("LOC.",Qualifikation!AG$12),Qualifikation!C621),""),"")</f>
        <v/>
      </c>
      <c r="B611" s="57" t="str">
        <f>IF(A611&lt;&gt;"",Qualifikation!J621,"")</f>
        <v/>
      </c>
      <c r="C611" s="26" t="str">
        <f>IF(A611&lt;&gt;"",IF(Qualifikation!E621=TRUE,INDEX(codesex,MATCH(Qualifikation!D621,libsex,0)),Qualifikation!D621),"")</f>
        <v/>
      </c>
      <c r="D611" s="112" t="str">
        <f>IF(OR(A611="",ISBLANK(Qualifikation!F621)),"",Qualifikation!F621)</f>
        <v/>
      </c>
      <c r="E611" s="26" t="str">
        <f>IF(A611&lt;&gt;"",IF(Qualifikation!I621=TRUE,IF(INDEX(codegem,MATCH(Qualifikation!H621,libgem,0))&lt;8000,INDEX(codegem,MATCH(Qualifikation!H621,libgem,0)),""),Qualifikation!H621),"")</f>
        <v/>
      </c>
      <c r="F611" s="26" t="str">
        <f>IF(A611&lt;&gt;"",IF(Qualifikation!I621=TRUE,INDEX(codegemhist,MATCH(Qualifikation!H621,libgem,0)),""),"")</f>
        <v/>
      </c>
      <c r="G611" s="26" t="str">
        <f>IF(A611&lt;&gt;"",IF(Qualifikation!I621=TRUE,IF(INDEX(codegem,MATCH(Qualifikation!H621,libgem,0))&gt;=8000,INDEX(codegem,MATCH(Qualifikation!H621,libgem,0)),""),Qualifikation!H621),"")</f>
        <v/>
      </c>
      <c r="H611" s="26" t="str">
        <f>IF(A611&lt;&gt;"",IF(Qualifikation!Y621=TRUE,INDEX(libcatidinst,MATCH(Qualifikation!P621,libinst,0)),""),"")</f>
        <v/>
      </c>
      <c r="I611" s="26" t="str">
        <f>IF(OR(A611="",ISBLANK(Qualifikation!P621)),"",IF(Qualifikation!Y621=TRUE,INDEX(codeinst,MATCH(Qualifikation!P621,libinst,0)),Qualifikation!P621))</f>
        <v/>
      </c>
      <c r="J611" s="26" t="str">
        <f>IF(OR(A611="",ISBLANK(Qualifikation!Q621)),"",IF(Qualifikation!Z621=TRUE,INDEX(codetform,MATCH(Qualifikation!Q621,libtform,0)),Qualifikation!Q621))</f>
        <v/>
      </c>
      <c r="K611" s="26" t="str">
        <f t="shared" si="9"/>
        <v/>
      </c>
      <c r="L611" s="112" t="str">
        <f>IF(OR(A611="",ISBLANK(Qualifikation!R621)),"",Qualifikation!R621)</f>
        <v/>
      </c>
      <c r="M611" s="56" t="str">
        <f>IF(OR(A611="",ISBLANK(Qualifikation!S621)),"",Qualifikation!S621)</f>
        <v/>
      </c>
      <c r="N611" s="56" t="str">
        <f>IF(OR(A611="",ISBLANK(Qualifikation!T621)),"",IF(Qualifikation!AC621=TRUE,INDEX(coderesult,MATCH(Qualifikation!T621,libresult,0)),Qualifikation!T621))</f>
        <v/>
      </c>
      <c r="O611" s="56" t="str">
        <f>IF(OR(A611="",ISBLANK(Qualifikation!U621),Qualifikation!U621="-"),"",IF(ISNA(MATCH(Qualifikation!U621,libtwolang,0)),Qualifikation!U621,IF(Qualifikation!AC621=TRUE,INDEX(codetwolang,MATCH(Qualifikation!U621,libtwolang,0)),Qualifikation!U621)))</f>
        <v/>
      </c>
      <c r="P611" s="56" t="str">
        <f>IF(OR(A611="",ISBLANK(Qualifikation!V621)),"",Qualifikation!V621)</f>
        <v/>
      </c>
    </row>
    <row r="612" spans="1:16" x14ac:dyDescent="0.2">
      <c r="A612" s="26" t="str">
        <f>IF(Qualifikation!$A622&lt;&gt;"",IF(Qualifikation!C622&lt;&gt;"",IF(Qualifikation!C622="LOC.ID",CONCATENATE("LOC.",Qualifikation!AG$12),Qualifikation!C622),""),"")</f>
        <v/>
      </c>
      <c r="B612" s="57" t="str">
        <f>IF(A612&lt;&gt;"",Qualifikation!J622,"")</f>
        <v/>
      </c>
      <c r="C612" s="26" t="str">
        <f>IF(A612&lt;&gt;"",IF(Qualifikation!E622=TRUE,INDEX(codesex,MATCH(Qualifikation!D622,libsex,0)),Qualifikation!D622),"")</f>
        <v/>
      </c>
      <c r="D612" s="112" t="str">
        <f>IF(OR(A612="",ISBLANK(Qualifikation!F622)),"",Qualifikation!F622)</f>
        <v/>
      </c>
      <c r="E612" s="26" t="str">
        <f>IF(A612&lt;&gt;"",IF(Qualifikation!I622=TRUE,IF(INDEX(codegem,MATCH(Qualifikation!H622,libgem,0))&lt;8000,INDEX(codegem,MATCH(Qualifikation!H622,libgem,0)),""),Qualifikation!H622),"")</f>
        <v/>
      </c>
      <c r="F612" s="26" t="str">
        <f>IF(A612&lt;&gt;"",IF(Qualifikation!I622=TRUE,INDEX(codegemhist,MATCH(Qualifikation!H622,libgem,0)),""),"")</f>
        <v/>
      </c>
      <c r="G612" s="26" t="str">
        <f>IF(A612&lt;&gt;"",IF(Qualifikation!I622=TRUE,IF(INDEX(codegem,MATCH(Qualifikation!H622,libgem,0))&gt;=8000,INDEX(codegem,MATCH(Qualifikation!H622,libgem,0)),""),Qualifikation!H622),"")</f>
        <v/>
      </c>
      <c r="H612" s="26" t="str">
        <f>IF(A612&lt;&gt;"",IF(Qualifikation!Y622=TRUE,INDEX(libcatidinst,MATCH(Qualifikation!P622,libinst,0)),""),"")</f>
        <v/>
      </c>
      <c r="I612" s="26" t="str">
        <f>IF(OR(A612="",ISBLANK(Qualifikation!P622)),"",IF(Qualifikation!Y622=TRUE,INDEX(codeinst,MATCH(Qualifikation!P622,libinst,0)),Qualifikation!P622))</f>
        <v/>
      </c>
      <c r="J612" s="26" t="str">
        <f>IF(OR(A612="",ISBLANK(Qualifikation!Q622)),"",IF(Qualifikation!Z622=TRUE,INDEX(codetform,MATCH(Qualifikation!Q622,libtform,0)),Qualifikation!Q622))</f>
        <v/>
      </c>
      <c r="K612" s="26" t="str">
        <f t="shared" si="9"/>
        <v/>
      </c>
      <c r="L612" s="112" t="str">
        <f>IF(OR(A612="",ISBLANK(Qualifikation!R622)),"",Qualifikation!R622)</f>
        <v/>
      </c>
      <c r="M612" s="56" t="str">
        <f>IF(OR(A612="",ISBLANK(Qualifikation!S622)),"",Qualifikation!S622)</f>
        <v/>
      </c>
      <c r="N612" s="56" t="str">
        <f>IF(OR(A612="",ISBLANK(Qualifikation!T622)),"",IF(Qualifikation!AC622=TRUE,INDEX(coderesult,MATCH(Qualifikation!T622,libresult,0)),Qualifikation!T622))</f>
        <v/>
      </c>
      <c r="O612" s="56" t="str">
        <f>IF(OR(A612="",ISBLANK(Qualifikation!U622),Qualifikation!U622="-"),"",IF(ISNA(MATCH(Qualifikation!U622,libtwolang,0)),Qualifikation!U622,IF(Qualifikation!AC622=TRUE,INDEX(codetwolang,MATCH(Qualifikation!U622,libtwolang,0)),Qualifikation!U622)))</f>
        <v/>
      </c>
      <c r="P612" s="56" t="str">
        <f>IF(OR(A612="",ISBLANK(Qualifikation!V622)),"",Qualifikation!V622)</f>
        <v/>
      </c>
    </row>
    <row r="613" spans="1:16" x14ac:dyDescent="0.2">
      <c r="A613" s="26" t="str">
        <f>IF(Qualifikation!$A623&lt;&gt;"",IF(Qualifikation!C623&lt;&gt;"",IF(Qualifikation!C623="LOC.ID",CONCATENATE("LOC.",Qualifikation!AG$12),Qualifikation!C623),""),"")</f>
        <v/>
      </c>
      <c r="B613" s="57" t="str">
        <f>IF(A613&lt;&gt;"",Qualifikation!J623,"")</f>
        <v/>
      </c>
      <c r="C613" s="26" t="str">
        <f>IF(A613&lt;&gt;"",IF(Qualifikation!E623=TRUE,INDEX(codesex,MATCH(Qualifikation!D623,libsex,0)),Qualifikation!D623),"")</f>
        <v/>
      </c>
      <c r="D613" s="112" t="str">
        <f>IF(OR(A613="",ISBLANK(Qualifikation!F623)),"",Qualifikation!F623)</f>
        <v/>
      </c>
      <c r="E613" s="26" t="str">
        <f>IF(A613&lt;&gt;"",IF(Qualifikation!I623=TRUE,IF(INDEX(codegem,MATCH(Qualifikation!H623,libgem,0))&lt;8000,INDEX(codegem,MATCH(Qualifikation!H623,libgem,0)),""),Qualifikation!H623),"")</f>
        <v/>
      </c>
      <c r="F613" s="26" t="str">
        <f>IF(A613&lt;&gt;"",IF(Qualifikation!I623=TRUE,INDEX(codegemhist,MATCH(Qualifikation!H623,libgem,0)),""),"")</f>
        <v/>
      </c>
      <c r="G613" s="26" t="str">
        <f>IF(A613&lt;&gt;"",IF(Qualifikation!I623=TRUE,IF(INDEX(codegem,MATCH(Qualifikation!H623,libgem,0))&gt;=8000,INDEX(codegem,MATCH(Qualifikation!H623,libgem,0)),""),Qualifikation!H623),"")</f>
        <v/>
      </c>
      <c r="H613" s="26" t="str">
        <f>IF(A613&lt;&gt;"",IF(Qualifikation!Y623=TRUE,INDEX(libcatidinst,MATCH(Qualifikation!P623,libinst,0)),""),"")</f>
        <v/>
      </c>
      <c r="I613" s="26" t="str">
        <f>IF(OR(A613="",ISBLANK(Qualifikation!P623)),"",IF(Qualifikation!Y623=TRUE,INDEX(codeinst,MATCH(Qualifikation!P623,libinst,0)),Qualifikation!P623))</f>
        <v/>
      </c>
      <c r="J613" s="26" t="str">
        <f>IF(OR(A613="",ISBLANK(Qualifikation!Q623)),"",IF(Qualifikation!Z623=TRUE,INDEX(codetform,MATCH(Qualifikation!Q623,libtform,0)),Qualifikation!Q623))</f>
        <v/>
      </c>
      <c r="K613" s="26" t="str">
        <f t="shared" si="9"/>
        <v/>
      </c>
      <c r="L613" s="112" t="str">
        <f>IF(OR(A613="",ISBLANK(Qualifikation!R623)),"",Qualifikation!R623)</f>
        <v/>
      </c>
      <c r="M613" s="56" t="str">
        <f>IF(OR(A613="",ISBLANK(Qualifikation!S623)),"",Qualifikation!S623)</f>
        <v/>
      </c>
      <c r="N613" s="56" t="str">
        <f>IF(OR(A613="",ISBLANK(Qualifikation!T623)),"",IF(Qualifikation!AC623=TRUE,INDEX(coderesult,MATCH(Qualifikation!T623,libresult,0)),Qualifikation!T623))</f>
        <v/>
      </c>
      <c r="O613" s="56" t="str">
        <f>IF(OR(A613="",ISBLANK(Qualifikation!U623),Qualifikation!U623="-"),"",IF(ISNA(MATCH(Qualifikation!U623,libtwolang,0)),Qualifikation!U623,IF(Qualifikation!AC623=TRUE,INDEX(codetwolang,MATCH(Qualifikation!U623,libtwolang,0)),Qualifikation!U623)))</f>
        <v/>
      </c>
      <c r="P613" s="56" t="str">
        <f>IF(OR(A613="",ISBLANK(Qualifikation!V623)),"",Qualifikation!V623)</f>
        <v/>
      </c>
    </row>
    <row r="614" spans="1:16" x14ac:dyDescent="0.2">
      <c r="A614" s="26" t="str">
        <f>IF(Qualifikation!$A624&lt;&gt;"",IF(Qualifikation!C624&lt;&gt;"",IF(Qualifikation!C624="LOC.ID",CONCATENATE("LOC.",Qualifikation!AG$12),Qualifikation!C624),""),"")</f>
        <v/>
      </c>
      <c r="B614" s="57" t="str">
        <f>IF(A614&lt;&gt;"",Qualifikation!J624,"")</f>
        <v/>
      </c>
      <c r="C614" s="26" t="str">
        <f>IF(A614&lt;&gt;"",IF(Qualifikation!E624=TRUE,INDEX(codesex,MATCH(Qualifikation!D624,libsex,0)),Qualifikation!D624),"")</f>
        <v/>
      </c>
      <c r="D614" s="112" t="str">
        <f>IF(OR(A614="",ISBLANK(Qualifikation!F624)),"",Qualifikation!F624)</f>
        <v/>
      </c>
      <c r="E614" s="26" t="str">
        <f>IF(A614&lt;&gt;"",IF(Qualifikation!I624=TRUE,IF(INDEX(codegem,MATCH(Qualifikation!H624,libgem,0))&lt;8000,INDEX(codegem,MATCH(Qualifikation!H624,libgem,0)),""),Qualifikation!H624),"")</f>
        <v/>
      </c>
      <c r="F614" s="26" t="str">
        <f>IF(A614&lt;&gt;"",IF(Qualifikation!I624=TRUE,INDEX(codegemhist,MATCH(Qualifikation!H624,libgem,0)),""),"")</f>
        <v/>
      </c>
      <c r="G614" s="26" t="str">
        <f>IF(A614&lt;&gt;"",IF(Qualifikation!I624=TRUE,IF(INDEX(codegem,MATCH(Qualifikation!H624,libgem,0))&gt;=8000,INDEX(codegem,MATCH(Qualifikation!H624,libgem,0)),""),Qualifikation!H624),"")</f>
        <v/>
      </c>
      <c r="H614" s="26" t="str">
        <f>IF(A614&lt;&gt;"",IF(Qualifikation!Y624=TRUE,INDEX(libcatidinst,MATCH(Qualifikation!P624,libinst,0)),""),"")</f>
        <v/>
      </c>
      <c r="I614" s="26" t="str">
        <f>IF(OR(A614="",ISBLANK(Qualifikation!P624)),"",IF(Qualifikation!Y624=TRUE,INDEX(codeinst,MATCH(Qualifikation!P624,libinst,0)),Qualifikation!P624))</f>
        <v/>
      </c>
      <c r="J614" s="26" t="str">
        <f>IF(OR(A614="",ISBLANK(Qualifikation!Q624)),"",IF(Qualifikation!Z624=TRUE,INDEX(codetform,MATCH(Qualifikation!Q624,libtform,0)),Qualifikation!Q624))</f>
        <v/>
      </c>
      <c r="K614" s="26" t="str">
        <f t="shared" si="9"/>
        <v/>
      </c>
      <c r="L614" s="112" t="str">
        <f>IF(OR(A614="",ISBLANK(Qualifikation!R624)),"",Qualifikation!R624)</f>
        <v/>
      </c>
      <c r="M614" s="56" t="str">
        <f>IF(OR(A614="",ISBLANK(Qualifikation!S624)),"",Qualifikation!S624)</f>
        <v/>
      </c>
      <c r="N614" s="56" t="str">
        <f>IF(OR(A614="",ISBLANK(Qualifikation!T624)),"",IF(Qualifikation!AC624=TRUE,INDEX(coderesult,MATCH(Qualifikation!T624,libresult,0)),Qualifikation!T624))</f>
        <v/>
      </c>
      <c r="O614" s="56" t="str">
        <f>IF(OR(A614="",ISBLANK(Qualifikation!U624),Qualifikation!U624="-"),"",IF(ISNA(MATCH(Qualifikation!U624,libtwolang,0)),Qualifikation!U624,IF(Qualifikation!AC624=TRUE,INDEX(codetwolang,MATCH(Qualifikation!U624,libtwolang,0)),Qualifikation!U624)))</f>
        <v/>
      </c>
      <c r="P614" s="56" t="str">
        <f>IF(OR(A614="",ISBLANK(Qualifikation!V624)),"",Qualifikation!V624)</f>
        <v/>
      </c>
    </row>
    <row r="615" spans="1:16" x14ac:dyDescent="0.2">
      <c r="A615" s="26" t="str">
        <f>IF(Qualifikation!$A625&lt;&gt;"",IF(Qualifikation!C625&lt;&gt;"",IF(Qualifikation!C625="LOC.ID",CONCATENATE("LOC.",Qualifikation!AG$12),Qualifikation!C625),""),"")</f>
        <v/>
      </c>
      <c r="B615" s="57" t="str">
        <f>IF(A615&lt;&gt;"",Qualifikation!J625,"")</f>
        <v/>
      </c>
      <c r="C615" s="26" t="str">
        <f>IF(A615&lt;&gt;"",IF(Qualifikation!E625=TRUE,INDEX(codesex,MATCH(Qualifikation!D625,libsex,0)),Qualifikation!D625),"")</f>
        <v/>
      </c>
      <c r="D615" s="112" t="str">
        <f>IF(OR(A615="",ISBLANK(Qualifikation!F625)),"",Qualifikation!F625)</f>
        <v/>
      </c>
      <c r="E615" s="26" t="str">
        <f>IF(A615&lt;&gt;"",IF(Qualifikation!I625=TRUE,IF(INDEX(codegem,MATCH(Qualifikation!H625,libgem,0))&lt;8000,INDEX(codegem,MATCH(Qualifikation!H625,libgem,0)),""),Qualifikation!H625),"")</f>
        <v/>
      </c>
      <c r="F615" s="26" t="str">
        <f>IF(A615&lt;&gt;"",IF(Qualifikation!I625=TRUE,INDEX(codegemhist,MATCH(Qualifikation!H625,libgem,0)),""),"")</f>
        <v/>
      </c>
      <c r="G615" s="26" t="str">
        <f>IF(A615&lt;&gt;"",IF(Qualifikation!I625=TRUE,IF(INDEX(codegem,MATCH(Qualifikation!H625,libgem,0))&gt;=8000,INDEX(codegem,MATCH(Qualifikation!H625,libgem,0)),""),Qualifikation!H625),"")</f>
        <v/>
      </c>
      <c r="H615" s="26" t="str">
        <f>IF(A615&lt;&gt;"",IF(Qualifikation!Y625=TRUE,INDEX(libcatidinst,MATCH(Qualifikation!P625,libinst,0)),""),"")</f>
        <v/>
      </c>
      <c r="I615" s="26" t="str">
        <f>IF(OR(A615="",ISBLANK(Qualifikation!P625)),"",IF(Qualifikation!Y625=TRUE,INDEX(codeinst,MATCH(Qualifikation!P625,libinst,0)),Qualifikation!P625))</f>
        <v/>
      </c>
      <c r="J615" s="26" t="str">
        <f>IF(OR(A615="",ISBLANK(Qualifikation!Q625)),"",IF(Qualifikation!Z625=TRUE,INDEX(codetform,MATCH(Qualifikation!Q625,libtform,0)),Qualifikation!Q625))</f>
        <v/>
      </c>
      <c r="K615" s="26" t="str">
        <f t="shared" si="9"/>
        <v/>
      </c>
      <c r="L615" s="112" t="str">
        <f>IF(OR(A615="",ISBLANK(Qualifikation!R625)),"",Qualifikation!R625)</f>
        <v/>
      </c>
      <c r="M615" s="56" t="str">
        <f>IF(OR(A615="",ISBLANK(Qualifikation!S625)),"",Qualifikation!S625)</f>
        <v/>
      </c>
      <c r="N615" s="56" t="str">
        <f>IF(OR(A615="",ISBLANK(Qualifikation!T625)),"",IF(Qualifikation!AC625=TRUE,INDEX(coderesult,MATCH(Qualifikation!T625,libresult,0)),Qualifikation!T625))</f>
        <v/>
      </c>
      <c r="O615" s="56" t="str">
        <f>IF(OR(A615="",ISBLANK(Qualifikation!U625),Qualifikation!U625="-"),"",IF(ISNA(MATCH(Qualifikation!U625,libtwolang,0)),Qualifikation!U625,IF(Qualifikation!AC625=TRUE,INDEX(codetwolang,MATCH(Qualifikation!U625,libtwolang,0)),Qualifikation!U625)))</f>
        <v/>
      </c>
      <c r="P615" s="56" t="str">
        <f>IF(OR(A615="",ISBLANK(Qualifikation!V625)),"",Qualifikation!V625)</f>
        <v/>
      </c>
    </row>
    <row r="616" spans="1:16" x14ac:dyDescent="0.2">
      <c r="A616" s="26" t="str">
        <f>IF(Qualifikation!$A626&lt;&gt;"",IF(Qualifikation!C626&lt;&gt;"",IF(Qualifikation!C626="LOC.ID",CONCATENATE("LOC.",Qualifikation!AG$12),Qualifikation!C626),""),"")</f>
        <v/>
      </c>
      <c r="B616" s="57" t="str">
        <f>IF(A616&lt;&gt;"",Qualifikation!J626,"")</f>
        <v/>
      </c>
      <c r="C616" s="26" t="str">
        <f>IF(A616&lt;&gt;"",IF(Qualifikation!E626=TRUE,INDEX(codesex,MATCH(Qualifikation!D626,libsex,0)),Qualifikation!D626),"")</f>
        <v/>
      </c>
      <c r="D616" s="112" t="str">
        <f>IF(OR(A616="",ISBLANK(Qualifikation!F626)),"",Qualifikation!F626)</f>
        <v/>
      </c>
      <c r="E616" s="26" t="str">
        <f>IF(A616&lt;&gt;"",IF(Qualifikation!I626=TRUE,IF(INDEX(codegem,MATCH(Qualifikation!H626,libgem,0))&lt;8000,INDEX(codegem,MATCH(Qualifikation!H626,libgem,0)),""),Qualifikation!H626),"")</f>
        <v/>
      </c>
      <c r="F616" s="26" t="str">
        <f>IF(A616&lt;&gt;"",IF(Qualifikation!I626=TRUE,INDEX(codegemhist,MATCH(Qualifikation!H626,libgem,0)),""),"")</f>
        <v/>
      </c>
      <c r="G616" s="26" t="str">
        <f>IF(A616&lt;&gt;"",IF(Qualifikation!I626=TRUE,IF(INDEX(codegem,MATCH(Qualifikation!H626,libgem,0))&gt;=8000,INDEX(codegem,MATCH(Qualifikation!H626,libgem,0)),""),Qualifikation!H626),"")</f>
        <v/>
      </c>
      <c r="H616" s="26" t="str">
        <f>IF(A616&lt;&gt;"",IF(Qualifikation!Y626=TRUE,INDEX(libcatidinst,MATCH(Qualifikation!P626,libinst,0)),""),"")</f>
        <v/>
      </c>
      <c r="I616" s="26" t="str">
        <f>IF(OR(A616="",ISBLANK(Qualifikation!P626)),"",IF(Qualifikation!Y626=TRUE,INDEX(codeinst,MATCH(Qualifikation!P626,libinst,0)),Qualifikation!P626))</f>
        <v/>
      </c>
      <c r="J616" s="26" t="str">
        <f>IF(OR(A616="",ISBLANK(Qualifikation!Q626)),"",IF(Qualifikation!Z626=TRUE,INDEX(codetform,MATCH(Qualifikation!Q626,libtform,0)),Qualifikation!Q626))</f>
        <v/>
      </c>
      <c r="K616" s="26" t="str">
        <f t="shared" si="9"/>
        <v/>
      </c>
      <c r="L616" s="112" t="str">
        <f>IF(OR(A616="",ISBLANK(Qualifikation!R626)),"",Qualifikation!R626)</f>
        <v/>
      </c>
      <c r="M616" s="56" t="str">
        <f>IF(OR(A616="",ISBLANK(Qualifikation!S626)),"",Qualifikation!S626)</f>
        <v/>
      </c>
      <c r="N616" s="56" t="str">
        <f>IF(OR(A616="",ISBLANK(Qualifikation!T626)),"",IF(Qualifikation!AC626=TRUE,INDEX(coderesult,MATCH(Qualifikation!T626,libresult,0)),Qualifikation!T626))</f>
        <v/>
      </c>
      <c r="O616" s="56" t="str">
        <f>IF(OR(A616="",ISBLANK(Qualifikation!U626),Qualifikation!U626="-"),"",IF(ISNA(MATCH(Qualifikation!U626,libtwolang,0)),Qualifikation!U626,IF(Qualifikation!AC626=TRUE,INDEX(codetwolang,MATCH(Qualifikation!U626,libtwolang,0)),Qualifikation!U626)))</f>
        <v/>
      </c>
      <c r="P616" s="56" t="str">
        <f>IF(OR(A616="",ISBLANK(Qualifikation!V626)),"",Qualifikation!V626)</f>
        <v/>
      </c>
    </row>
    <row r="617" spans="1:16" x14ac:dyDescent="0.2">
      <c r="A617" s="26" t="str">
        <f>IF(Qualifikation!$A627&lt;&gt;"",IF(Qualifikation!C627&lt;&gt;"",IF(Qualifikation!C627="LOC.ID",CONCATENATE("LOC.",Qualifikation!AG$12),Qualifikation!C627),""),"")</f>
        <v/>
      </c>
      <c r="B617" s="57" t="str">
        <f>IF(A617&lt;&gt;"",Qualifikation!J627,"")</f>
        <v/>
      </c>
      <c r="C617" s="26" t="str">
        <f>IF(A617&lt;&gt;"",IF(Qualifikation!E627=TRUE,INDEX(codesex,MATCH(Qualifikation!D627,libsex,0)),Qualifikation!D627),"")</f>
        <v/>
      </c>
      <c r="D617" s="112" t="str">
        <f>IF(OR(A617="",ISBLANK(Qualifikation!F627)),"",Qualifikation!F627)</f>
        <v/>
      </c>
      <c r="E617" s="26" t="str">
        <f>IF(A617&lt;&gt;"",IF(Qualifikation!I627=TRUE,IF(INDEX(codegem,MATCH(Qualifikation!H627,libgem,0))&lt;8000,INDEX(codegem,MATCH(Qualifikation!H627,libgem,0)),""),Qualifikation!H627),"")</f>
        <v/>
      </c>
      <c r="F617" s="26" t="str">
        <f>IF(A617&lt;&gt;"",IF(Qualifikation!I627=TRUE,INDEX(codegemhist,MATCH(Qualifikation!H627,libgem,0)),""),"")</f>
        <v/>
      </c>
      <c r="G617" s="26" t="str">
        <f>IF(A617&lt;&gt;"",IF(Qualifikation!I627=TRUE,IF(INDEX(codegem,MATCH(Qualifikation!H627,libgem,0))&gt;=8000,INDEX(codegem,MATCH(Qualifikation!H627,libgem,0)),""),Qualifikation!H627),"")</f>
        <v/>
      </c>
      <c r="H617" s="26" t="str">
        <f>IF(A617&lt;&gt;"",IF(Qualifikation!Y627=TRUE,INDEX(libcatidinst,MATCH(Qualifikation!P627,libinst,0)),""),"")</f>
        <v/>
      </c>
      <c r="I617" s="26" t="str">
        <f>IF(OR(A617="",ISBLANK(Qualifikation!P627)),"",IF(Qualifikation!Y627=TRUE,INDEX(codeinst,MATCH(Qualifikation!P627,libinst,0)),Qualifikation!P627))</f>
        <v/>
      </c>
      <c r="J617" s="26" t="str">
        <f>IF(OR(A617="",ISBLANK(Qualifikation!Q627)),"",IF(Qualifikation!Z627=TRUE,INDEX(codetform,MATCH(Qualifikation!Q627,libtform,0)),Qualifikation!Q627))</f>
        <v/>
      </c>
      <c r="K617" s="26" t="str">
        <f t="shared" si="9"/>
        <v/>
      </c>
      <c r="L617" s="112" t="str">
        <f>IF(OR(A617="",ISBLANK(Qualifikation!R627)),"",Qualifikation!R627)</f>
        <v/>
      </c>
      <c r="M617" s="56" t="str">
        <f>IF(OR(A617="",ISBLANK(Qualifikation!S627)),"",Qualifikation!S627)</f>
        <v/>
      </c>
      <c r="N617" s="56" t="str">
        <f>IF(OR(A617="",ISBLANK(Qualifikation!T627)),"",IF(Qualifikation!AC627=TRUE,INDEX(coderesult,MATCH(Qualifikation!T627,libresult,0)),Qualifikation!T627))</f>
        <v/>
      </c>
      <c r="O617" s="56" t="str">
        <f>IF(OR(A617="",ISBLANK(Qualifikation!U627),Qualifikation!U627="-"),"",IF(ISNA(MATCH(Qualifikation!U627,libtwolang,0)),Qualifikation!U627,IF(Qualifikation!AC627=TRUE,INDEX(codetwolang,MATCH(Qualifikation!U627,libtwolang,0)),Qualifikation!U627)))</f>
        <v/>
      </c>
      <c r="P617" s="56" t="str">
        <f>IF(OR(A617="",ISBLANK(Qualifikation!V627)),"",Qualifikation!V627)</f>
        <v/>
      </c>
    </row>
    <row r="618" spans="1:16" x14ac:dyDescent="0.2">
      <c r="A618" s="26" t="str">
        <f>IF(Qualifikation!$A628&lt;&gt;"",IF(Qualifikation!C628&lt;&gt;"",IF(Qualifikation!C628="LOC.ID",CONCATENATE("LOC.",Qualifikation!AG$12),Qualifikation!C628),""),"")</f>
        <v/>
      </c>
      <c r="B618" s="57" t="str">
        <f>IF(A618&lt;&gt;"",Qualifikation!J628,"")</f>
        <v/>
      </c>
      <c r="C618" s="26" t="str">
        <f>IF(A618&lt;&gt;"",IF(Qualifikation!E628=TRUE,INDEX(codesex,MATCH(Qualifikation!D628,libsex,0)),Qualifikation!D628),"")</f>
        <v/>
      </c>
      <c r="D618" s="112" t="str">
        <f>IF(OR(A618="",ISBLANK(Qualifikation!F628)),"",Qualifikation!F628)</f>
        <v/>
      </c>
      <c r="E618" s="26" t="str">
        <f>IF(A618&lt;&gt;"",IF(Qualifikation!I628=TRUE,IF(INDEX(codegem,MATCH(Qualifikation!H628,libgem,0))&lt;8000,INDEX(codegem,MATCH(Qualifikation!H628,libgem,0)),""),Qualifikation!H628),"")</f>
        <v/>
      </c>
      <c r="F618" s="26" t="str">
        <f>IF(A618&lt;&gt;"",IF(Qualifikation!I628=TRUE,INDEX(codegemhist,MATCH(Qualifikation!H628,libgem,0)),""),"")</f>
        <v/>
      </c>
      <c r="G618" s="26" t="str">
        <f>IF(A618&lt;&gt;"",IF(Qualifikation!I628=TRUE,IF(INDEX(codegem,MATCH(Qualifikation!H628,libgem,0))&gt;=8000,INDEX(codegem,MATCH(Qualifikation!H628,libgem,0)),""),Qualifikation!H628),"")</f>
        <v/>
      </c>
      <c r="H618" s="26" t="str">
        <f>IF(A618&lt;&gt;"",IF(Qualifikation!Y628=TRUE,INDEX(libcatidinst,MATCH(Qualifikation!P628,libinst,0)),""),"")</f>
        <v/>
      </c>
      <c r="I618" s="26" t="str">
        <f>IF(OR(A618="",ISBLANK(Qualifikation!P628)),"",IF(Qualifikation!Y628=TRUE,INDEX(codeinst,MATCH(Qualifikation!P628,libinst,0)),Qualifikation!P628))</f>
        <v/>
      </c>
      <c r="J618" s="26" t="str">
        <f>IF(OR(A618="",ISBLANK(Qualifikation!Q628)),"",IF(Qualifikation!Z628=TRUE,INDEX(codetform,MATCH(Qualifikation!Q628,libtform,0)),Qualifikation!Q628))</f>
        <v/>
      </c>
      <c r="K618" s="26" t="str">
        <f t="shared" si="9"/>
        <v/>
      </c>
      <c r="L618" s="112" t="str">
        <f>IF(OR(A618="",ISBLANK(Qualifikation!R628)),"",Qualifikation!R628)</f>
        <v/>
      </c>
      <c r="M618" s="56" t="str">
        <f>IF(OR(A618="",ISBLANK(Qualifikation!S628)),"",Qualifikation!S628)</f>
        <v/>
      </c>
      <c r="N618" s="56" t="str">
        <f>IF(OR(A618="",ISBLANK(Qualifikation!T628)),"",IF(Qualifikation!AC628=TRUE,INDEX(coderesult,MATCH(Qualifikation!T628,libresult,0)),Qualifikation!T628))</f>
        <v/>
      </c>
      <c r="O618" s="56" t="str">
        <f>IF(OR(A618="",ISBLANK(Qualifikation!U628),Qualifikation!U628="-"),"",IF(ISNA(MATCH(Qualifikation!U628,libtwolang,0)),Qualifikation!U628,IF(Qualifikation!AC628=TRUE,INDEX(codetwolang,MATCH(Qualifikation!U628,libtwolang,0)),Qualifikation!U628)))</f>
        <v/>
      </c>
      <c r="P618" s="56" t="str">
        <f>IF(OR(A618="",ISBLANK(Qualifikation!V628)),"",Qualifikation!V628)</f>
        <v/>
      </c>
    </row>
    <row r="619" spans="1:16" x14ac:dyDescent="0.2">
      <c r="A619" s="26" t="str">
        <f>IF(Qualifikation!$A629&lt;&gt;"",IF(Qualifikation!C629&lt;&gt;"",IF(Qualifikation!C629="LOC.ID",CONCATENATE("LOC.",Qualifikation!AG$12),Qualifikation!C629),""),"")</f>
        <v/>
      </c>
      <c r="B619" s="57" t="str">
        <f>IF(A619&lt;&gt;"",Qualifikation!J629,"")</f>
        <v/>
      </c>
      <c r="C619" s="26" t="str">
        <f>IF(A619&lt;&gt;"",IF(Qualifikation!E629=TRUE,INDEX(codesex,MATCH(Qualifikation!D629,libsex,0)),Qualifikation!D629),"")</f>
        <v/>
      </c>
      <c r="D619" s="112" t="str">
        <f>IF(OR(A619="",ISBLANK(Qualifikation!F629)),"",Qualifikation!F629)</f>
        <v/>
      </c>
      <c r="E619" s="26" t="str">
        <f>IF(A619&lt;&gt;"",IF(Qualifikation!I629=TRUE,IF(INDEX(codegem,MATCH(Qualifikation!H629,libgem,0))&lt;8000,INDEX(codegem,MATCH(Qualifikation!H629,libgem,0)),""),Qualifikation!H629),"")</f>
        <v/>
      </c>
      <c r="F619" s="26" t="str">
        <f>IF(A619&lt;&gt;"",IF(Qualifikation!I629=TRUE,INDEX(codegemhist,MATCH(Qualifikation!H629,libgem,0)),""),"")</f>
        <v/>
      </c>
      <c r="G619" s="26" t="str">
        <f>IF(A619&lt;&gt;"",IF(Qualifikation!I629=TRUE,IF(INDEX(codegem,MATCH(Qualifikation!H629,libgem,0))&gt;=8000,INDEX(codegem,MATCH(Qualifikation!H629,libgem,0)),""),Qualifikation!H629),"")</f>
        <v/>
      </c>
      <c r="H619" s="26" t="str">
        <f>IF(A619&lt;&gt;"",IF(Qualifikation!Y629=TRUE,INDEX(libcatidinst,MATCH(Qualifikation!P629,libinst,0)),""),"")</f>
        <v/>
      </c>
      <c r="I619" s="26" t="str">
        <f>IF(OR(A619="",ISBLANK(Qualifikation!P629)),"",IF(Qualifikation!Y629=TRUE,INDEX(codeinst,MATCH(Qualifikation!P629,libinst,0)),Qualifikation!P629))</f>
        <v/>
      </c>
      <c r="J619" s="26" t="str">
        <f>IF(OR(A619="",ISBLANK(Qualifikation!Q629)),"",IF(Qualifikation!Z629=TRUE,INDEX(codetform,MATCH(Qualifikation!Q629,libtform,0)),Qualifikation!Q629))</f>
        <v/>
      </c>
      <c r="K619" s="26" t="str">
        <f t="shared" si="9"/>
        <v/>
      </c>
      <c r="L619" s="112" t="str">
        <f>IF(OR(A619="",ISBLANK(Qualifikation!R629)),"",Qualifikation!R629)</f>
        <v/>
      </c>
      <c r="M619" s="56" t="str">
        <f>IF(OR(A619="",ISBLANK(Qualifikation!S629)),"",Qualifikation!S629)</f>
        <v/>
      </c>
      <c r="N619" s="56" t="str">
        <f>IF(OR(A619="",ISBLANK(Qualifikation!T629)),"",IF(Qualifikation!AC629=TRUE,INDEX(coderesult,MATCH(Qualifikation!T629,libresult,0)),Qualifikation!T629))</f>
        <v/>
      </c>
      <c r="O619" s="56" t="str">
        <f>IF(OR(A619="",ISBLANK(Qualifikation!U629),Qualifikation!U629="-"),"",IF(ISNA(MATCH(Qualifikation!U629,libtwolang,0)),Qualifikation!U629,IF(Qualifikation!AC629=TRUE,INDEX(codetwolang,MATCH(Qualifikation!U629,libtwolang,0)),Qualifikation!U629)))</f>
        <v/>
      </c>
      <c r="P619" s="56" t="str">
        <f>IF(OR(A619="",ISBLANK(Qualifikation!V629)),"",Qualifikation!V629)</f>
        <v/>
      </c>
    </row>
    <row r="620" spans="1:16" x14ac:dyDescent="0.2">
      <c r="A620" s="26" t="str">
        <f>IF(Qualifikation!$A630&lt;&gt;"",IF(Qualifikation!C630&lt;&gt;"",IF(Qualifikation!C630="LOC.ID",CONCATENATE("LOC.",Qualifikation!AG$12),Qualifikation!C630),""),"")</f>
        <v/>
      </c>
      <c r="B620" s="57" t="str">
        <f>IF(A620&lt;&gt;"",Qualifikation!J630,"")</f>
        <v/>
      </c>
      <c r="C620" s="26" t="str">
        <f>IF(A620&lt;&gt;"",IF(Qualifikation!E630=TRUE,INDEX(codesex,MATCH(Qualifikation!D630,libsex,0)),Qualifikation!D630),"")</f>
        <v/>
      </c>
      <c r="D620" s="112" t="str">
        <f>IF(OR(A620="",ISBLANK(Qualifikation!F630)),"",Qualifikation!F630)</f>
        <v/>
      </c>
      <c r="E620" s="26" t="str">
        <f>IF(A620&lt;&gt;"",IF(Qualifikation!I630=TRUE,IF(INDEX(codegem,MATCH(Qualifikation!H630,libgem,0))&lt;8000,INDEX(codegem,MATCH(Qualifikation!H630,libgem,0)),""),Qualifikation!H630),"")</f>
        <v/>
      </c>
      <c r="F620" s="26" t="str">
        <f>IF(A620&lt;&gt;"",IF(Qualifikation!I630=TRUE,INDEX(codegemhist,MATCH(Qualifikation!H630,libgem,0)),""),"")</f>
        <v/>
      </c>
      <c r="G620" s="26" t="str">
        <f>IF(A620&lt;&gt;"",IF(Qualifikation!I630=TRUE,IF(INDEX(codegem,MATCH(Qualifikation!H630,libgem,0))&gt;=8000,INDEX(codegem,MATCH(Qualifikation!H630,libgem,0)),""),Qualifikation!H630),"")</f>
        <v/>
      </c>
      <c r="H620" s="26" t="str">
        <f>IF(A620&lt;&gt;"",IF(Qualifikation!Y630=TRUE,INDEX(libcatidinst,MATCH(Qualifikation!P630,libinst,0)),""),"")</f>
        <v/>
      </c>
      <c r="I620" s="26" t="str">
        <f>IF(OR(A620="",ISBLANK(Qualifikation!P630)),"",IF(Qualifikation!Y630=TRUE,INDEX(codeinst,MATCH(Qualifikation!P630,libinst,0)),Qualifikation!P630))</f>
        <v/>
      </c>
      <c r="J620" s="26" t="str">
        <f>IF(OR(A620="",ISBLANK(Qualifikation!Q630)),"",IF(Qualifikation!Z630=TRUE,INDEX(codetform,MATCH(Qualifikation!Q630,libtform,0)),Qualifikation!Q630))</f>
        <v/>
      </c>
      <c r="K620" s="26" t="str">
        <f t="shared" si="9"/>
        <v/>
      </c>
      <c r="L620" s="112" t="str">
        <f>IF(OR(A620="",ISBLANK(Qualifikation!R630)),"",Qualifikation!R630)</f>
        <v/>
      </c>
      <c r="M620" s="56" t="str">
        <f>IF(OR(A620="",ISBLANK(Qualifikation!S630)),"",Qualifikation!S630)</f>
        <v/>
      </c>
      <c r="N620" s="56" t="str">
        <f>IF(OR(A620="",ISBLANK(Qualifikation!T630)),"",IF(Qualifikation!AC630=TRUE,INDEX(coderesult,MATCH(Qualifikation!T630,libresult,0)),Qualifikation!T630))</f>
        <v/>
      </c>
      <c r="O620" s="56" t="str">
        <f>IF(OR(A620="",ISBLANK(Qualifikation!U630),Qualifikation!U630="-"),"",IF(ISNA(MATCH(Qualifikation!U630,libtwolang,0)),Qualifikation!U630,IF(Qualifikation!AC630=TRUE,INDEX(codetwolang,MATCH(Qualifikation!U630,libtwolang,0)),Qualifikation!U630)))</f>
        <v/>
      </c>
      <c r="P620" s="56" t="str">
        <f>IF(OR(A620="",ISBLANK(Qualifikation!V630)),"",Qualifikation!V630)</f>
        <v/>
      </c>
    </row>
    <row r="621" spans="1:16" x14ac:dyDescent="0.2">
      <c r="A621" s="26" t="str">
        <f>IF(Qualifikation!$A631&lt;&gt;"",IF(Qualifikation!C631&lt;&gt;"",IF(Qualifikation!C631="LOC.ID",CONCATENATE("LOC.",Qualifikation!AG$12),Qualifikation!C631),""),"")</f>
        <v/>
      </c>
      <c r="B621" s="57" t="str">
        <f>IF(A621&lt;&gt;"",Qualifikation!J631,"")</f>
        <v/>
      </c>
      <c r="C621" s="26" t="str">
        <f>IF(A621&lt;&gt;"",IF(Qualifikation!E631=TRUE,INDEX(codesex,MATCH(Qualifikation!D631,libsex,0)),Qualifikation!D631),"")</f>
        <v/>
      </c>
      <c r="D621" s="112" t="str">
        <f>IF(OR(A621="",ISBLANK(Qualifikation!F631)),"",Qualifikation!F631)</f>
        <v/>
      </c>
      <c r="E621" s="26" t="str">
        <f>IF(A621&lt;&gt;"",IF(Qualifikation!I631=TRUE,IF(INDEX(codegem,MATCH(Qualifikation!H631,libgem,0))&lt;8000,INDEX(codegem,MATCH(Qualifikation!H631,libgem,0)),""),Qualifikation!H631),"")</f>
        <v/>
      </c>
      <c r="F621" s="26" t="str">
        <f>IF(A621&lt;&gt;"",IF(Qualifikation!I631=TRUE,INDEX(codegemhist,MATCH(Qualifikation!H631,libgem,0)),""),"")</f>
        <v/>
      </c>
      <c r="G621" s="26" t="str">
        <f>IF(A621&lt;&gt;"",IF(Qualifikation!I631=TRUE,IF(INDEX(codegem,MATCH(Qualifikation!H631,libgem,0))&gt;=8000,INDEX(codegem,MATCH(Qualifikation!H631,libgem,0)),""),Qualifikation!H631),"")</f>
        <v/>
      </c>
      <c r="H621" s="26" t="str">
        <f>IF(A621&lt;&gt;"",IF(Qualifikation!Y631=TRUE,INDEX(libcatidinst,MATCH(Qualifikation!P631,libinst,0)),""),"")</f>
        <v/>
      </c>
      <c r="I621" s="26" t="str">
        <f>IF(OR(A621="",ISBLANK(Qualifikation!P631)),"",IF(Qualifikation!Y631=TRUE,INDEX(codeinst,MATCH(Qualifikation!P631,libinst,0)),Qualifikation!P631))</f>
        <v/>
      </c>
      <c r="J621" s="26" t="str">
        <f>IF(OR(A621="",ISBLANK(Qualifikation!Q631)),"",IF(Qualifikation!Z631=TRUE,INDEX(codetform,MATCH(Qualifikation!Q631,libtform,0)),Qualifikation!Q631))</f>
        <v/>
      </c>
      <c r="K621" s="26" t="str">
        <f t="shared" si="9"/>
        <v/>
      </c>
      <c r="L621" s="112" t="str">
        <f>IF(OR(A621="",ISBLANK(Qualifikation!R631)),"",Qualifikation!R631)</f>
        <v/>
      </c>
      <c r="M621" s="56" t="str">
        <f>IF(OR(A621="",ISBLANK(Qualifikation!S631)),"",Qualifikation!S631)</f>
        <v/>
      </c>
      <c r="N621" s="56" t="str">
        <f>IF(OR(A621="",ISBLANK(Qualifikation!T631)),"",IF(Qualifikation!AC631=TRUE,INDEX(coderesult,MATCH(Qualifikation!T631,libresult,0)),Qualifikation!T631))</f>
        <v/>
      </c>
      <c r="O621" s="56" t="str">
        <f>IF(OR(A621="",ISBLANK(Qualifikation!U631),Qualifikation!U631="-"),"",IF(ISNA(MATCH(Qualifikation!U631,libtwolang,0)),Qualifikation!U631,IF(Qualifikation!AC631=TRUE,INDEX(codetwolang,MATCH(Qualifikation!U631,libtwolang,0)),Qualifikation!U631)))</f>
        <v/>
      </c>
      <c r="P621" s="56" t="str">
        <f>IF(OR(A621="",ISBLANK(Qualifikation!V631)),"",Qualifikation!V631)</f>
        <v/>
      </c>
    </row>
    <row r="622" spans="1:16" x14ac:dyDescent="0.2">
      <c r="A622" s="26" t="str">
        <f>IF(Qualifikation!$A632&lt;&gt;"",IF(Qualifikation!C632&lt;&gt;"",IF(Qualifikation!C632="LOC.ID",CONCATENATE("LOC.",Qualifikation!AG$12),Qualifikation!C632),""),"")</f>
        <v/>
      </c>
      <c r="B622" s="57" t="str">
        <f>IF(A622&lt;&gt;"",Qualifikation!J632,"")</f>
        <v/>
      </c>
      <c r="C622" s="26" t="str">
        <f>IF(A622&lt;&gt;"",IF(Qualifikation!E632=TRUE,INDEX(codesex,MATCH(Qualifikation!D632,libsex,0)),Qualifikation!D632),"")</f>
        <v/>
      </c>
      <c r="D622" s="112" t="str">
        <f>IF(OR(A622="",ISBLANK(Qualifikation!F632)),"",Qualifikation!F632)</f>
        <v/>
      </c>
      <c r="E622" s="26" t="str">
        <f>IF(A622&lt;&gt;"",IF(Qualifikation!I632=TRUE,IF(INDEX(codegem,MATCH(Qualifikation!H632,libgem,0))&lt;8000,INDEX(codegem,MATCH(Qualifikation!H632,libgem,0)),""),Qualifikation!H632),"")</f>
        <v/>
      </c>
      <c r="F622" s="26" t="str">
        <f>IF(A622&lt;&gt;"",IF(Qualifikation!I632=TRUE,INDEX(codegemhist,MATCH(Qualifikation!H632,libgem,0)),""),"")</f>
        <v/>
      </c>
      <c r="G622" s="26" t="str">
        <f>IF(A622&lt;&gt;"",IF(Qualifikation!I632=TRUE,IF(INDEX(codegem,MATCH(Qualifikation!H632,libgem,0))&gt;=8000,INDEX(codegem,MATCH(Qualifikation!H632,libgem,0)),""),Qualifikation!H632),"")</f>
        <v/>
      </c>
      <c r="H622" s="26" t="str">
        <f>IF(A622&lt;&gt;"",IF(Qualifikation!Y632=TRUE,INDEX(libcatidinst,MATCH(Qualifikation!P632,libinst,0)),""),"")</f>
        <v/>
      </c>
      <c r="I622" s="26" t="str">
        <f>IF(OR(A622="",ISBLANK(Qualifikation!P632)),"",IF(Qualifikation!Y632=TRUE,INDEX(codeinst,MATCH(Qualifikation!P632,libinst,0)),Qualifikation!P632))</f>
        <v/>
      </c>
      <c r="J622" s="26" t="str">
        <f>IF(OR(A622="",ISBLANK(Qualifikation!Q632)),"",IF(Qualifikation!Z632=TRUE,INDEX(codetform,MATCH(Qualifikation!Q632,libtform,0)),Qualifikation!Q632))</f>
        <v/>
      </c>
      <c r="K622" s="26" t="str">
        <f t="shared" si="9"/>
        <v/>
      </c>
      <c r="L622" s="112" t="str">
        <f>IF(OR(A622="",ISBLANK(Qualifikation!R632)),"",Qualifikation!R632)</f>
        <v/>
      </c>
      <c r="M622" s="56" t="str">
        <f>IF(OR(A622="",ISBLANK(Qualifikation!S632)),"",Qualifikation!S632)</f>
        <v/>
      </c>
      <c r="N622" s="56" t="str">
        <f>IF(OR(A622="",ISBLANK(Qualifikation!T632)),"",IF(Qualifikation!AC632=TRUE,INDEX(coderesult,MATCH(Qualifikation!T632,libresult,0)),Qualifikation!T632))</f>
        <v/>
      </c>
      <c r="O622" s="56" t="str">
        <f>IF(OR(A622="",ISBLANK(Qualifikation!U632),Qualifikation!U632="-"),"",IF(ISNA(MATCH(Qualifikation!U632,libtwolang,0)),Qualifikation!U632,IF(Qualifikation!AC632=TRUE,INDEX(codetwolang,MATCH(Qualifikation!U632,libtwolang,0)),Qualifikation!U632)))</f>
        <v/>
      </c>
      <c r="P622" s="56" t="str">
        <f>IF(OR(A622="",ISBLANK(Qualifikation!V632)),"",Qualifikation!V632)</f>
        <v/>
      </c>
    </row>
    <row r="623" spans="1:16" x14ac:dyDescent="0.2">
      <c r="A623" s="26" t="str">
        <f>IF(Qualifikation!$A633&lt;&gt;"",IF(Qualifikation!C633&lt;&gt;"",IF(Qualifikation!C633="LOC.ID",CONCATENATE("LOC.",Qualifikation!AG$12),Qualifikation!C633),""),"")</f>
        <v/>
      </c>
      <c r="B623" s="57" t="str">
        <f>IF(A623&lt;&gt;"",Qualifikation!J633,"")</f>
        <v/>
      </c>
      <c r="C623" s="26" t="str">
        <f>IF(A623&lt;&gt;"",IF(Qualifikation!E633=TRUE,INDEX(codesex,MATCH(Qualifikation!D633,libsex,0)),Qualifikation!D633),"")</f>
        <v/>
      </c>
      <c r="D623" s="112" t="str">
        <f>IF(OR(A623="",ISBLANK(Qualifikation!F633)),"",Qualifikation!F633)</f>
        <v/>
      </c>
      <c r="E623" s="26" t="str">
        <f>IF(A623&lt;&gt;"",IF(Qualifikation!I633=TRUE,IF(INDEX(codegem,MATCH(Qualifikation!H633,libgem,0))&lt;8000,INDEX(codegem,MATCH(Qualifikation!H633,libgem,0)),""),Qualifikation!H633),"")</f>
        <v/>
      </c>
      <c r="F623" s="26" t="str">
        <f>IF(A623&lt;&gt;"",IF(Qualifikation!I633=TRUE,INDEX(codegemhist,MATCH(Qualifikation!H633,libgem,0)),""),"")</f>
        <v/>
      </c>
      <c r="G623" s="26" t="str">
        <f>IF(A623&lt;&gt;"",IF(Qualifikation!I633=TRUE,IF(INDEX(codegem,MATCH(Qualifikation!H633,libgem,0))&gt;=8000,INDEX(codegem,MATCH(Qualifikation!H633,libgem,0)),""),Qualifikation!H633),"")</f>
        <v/>
      </c>
      <c r="H623" s="26" t="str">
        <f>IF(A623&lt;&gt;"",IF(Qualifikation!Y633=TRUE,INDEX(libcatidinst,MATCH(Qualifikation!P633,libinst,0)),""),"")</f>
        <v/>
      </c>
      <c r="I623" s="26" t="str">
        <f>IF(OR(A623="",ISBLANK(Qualifikation!P633)),"",IF(Qualifikation!Y633=TRUE,INDEX(codeinst,MATCH(Qualifikation!P633,libinst,0)),Qualifikation!P633))</f>
        <v/>
      </c>
      <c r="J623" s="26" t="str">
        <f>IF(OR(A623="",ISBLANK(Qualifikation!Q633)),"",IF(Qualifikation!Z633=TRUE,INDEX(codetform,MATCH(Qualifikation!Q633,libtform,0)),Qualifikation!Q633))</f>
        <v/>
      </c>
      <c r="K623" s="26" t="str">
        <f t="shared" si="9"/>
        <v/>
      </c>
      <c r="L623" s="112" t="str">
        <f>IF(OR(A623="",ISBLANK(Qualifikation!R633)),"",Qualifikation!R633)</f>
        <v/>
      </c>
      <c r="M623" s="56" t="str">
        <f>IF(OR(A623="",ISBLANK(Qualifikation!S633)),"",Qualifikation!S633)</f>
        <v/>
      </c>
      <c r="N623" s="56" t="str">
        <f>IF(OR(A623="",ISBLANK(Qualifikation!T633)),"",IF(Qualifikation!AC633=TRUE,INDEX(coderesult,MATCH(Qualifikation!T633,libresult,0)),Qualifikation!T633))</f>
        <v/>
      </c>
      <c r="O623" s="56" t="str">
        <f>IF(OR(A623="",ISBLANK(Qualifikation!U633),Qualifikation!U633="-"),"",IF(ISNA(MATCH(Qualifikation!U633,libtwolang,0)),Qualifikation!U633,IF(Qualifikation!AC633=TRUE,INDEX(codetwolang,MATCH(Qualifikation!U633,libtwolang,0)),Qualifikation!U633)))</f>
        <v/>
      </c>
      <c r="P623" s="56" t="str">
        <f>IF(OR(A623="",ISBLANK(Qualifikation!V633)),"",Qualifikation!V633)</f>
        <v/>
      </c>
    </row>
    <row r="624" spans="1:16" x14ac:dyDescent="0.2">
      <c r="A624" s="26" t="str">
        <f>IF(Qualifikation!$A634&lt;&gt;"",IF(Qualifikation!C634&lt;&gt;"",IF(Qualifikation!C634="LOC.ID",CONCATENATE("LOC.",Qualifikation!AG$12),Qualifikation!C634),""),"")</f>
        <v/>
      </c>
      <c r="B624" s="57" t="str">
        <f>IF(A624&lt;&gt;"",Qualifikation!J634,"")</f>
        <v/>
      </c>
      <c r="C624" s="26" t="str">
        <f>IF(A624&lt;&gt;"",IF(Qualifikation!E634=TRUE,INDEX(codesex,MATCH(Qualifikation!D634,libsex,0)),Qualifikation!D634),"")</f>
        <v/>
      </c>
      <c r="D624" s="112" t="str">
        <f>IF(OR(A624="",ISBLANK(Qualifikation!F634)),"",Qualifikation!F634)</f>
        <v/>
      </c>
      <c r="E624" s="26" t="str">
        <f>IF(A624&lt;&gt;"",IF(Qualifikation!I634=TRUE,IF(INDEX(codegem,MATCH(Qualifikation!H634,libgem,0))&lt;8000,INDEX(codegem,MATCH(Qualifikation!H634,libgem,0)),""),Qualifikation!H634),"")</f>
        <v/>
      </c>
      <c r="F624" s="26" t="str">
        <f>IF(A624&lt;&gt;"",IF(Qualifikation!I634=TRUE,INDEX(codegemhist,MATCH(Qualifikation!H634,libgem,0)),""),"")</f>
        <v/>
      </c>
      <c r="G624" s="26" t="str">
        <f>IF(A624&lt;&gt;"",IF(Qualifikation!I634=TRUE,IF(INDEX(codegem,MATCH(Qualifikation!H634,libgem,0))&gt;=8000,INDEX(codegem,MATCH(Qualifikation!H634,libgem,0)),""),Qualifikation!H634),"")</f>
        <v/>
      </c>
      <c r="H624" s="26" t="str">
        <f>IF(A624&lt;&gt;"",IF(Qualifikation!Y634=TRUE,INDEX(libcatidinst,MATCH(Qualifikation!P634,libinst,0)),""),"")</f>
        <v/>
      </c>
      <c r="I624" s="26" t="str">
        <f>IF(OR(A624="",ISBLANK(Qualifikation!P634)),"",IF(Qualifikation!Y634=TRUE,INDEX(codeinst,MATCH(Qualifikation!P634,libinst,0)),Qualifikation!P634))</f>
        <v/>
      </c>
      <c r="J624" s="26" t="str">
        <f>IF(OR(A624="",ISBLANK(Qualifikation!Q634)),"",IF(Qualifikation!Z634=TRUE,INDEX(codetform,MATCH(Qualifikation!Q634,libtform,0)),Qualifikation!Q634))</f>
        <v/>
      </c>
      <c r="K624" s="26" t="str">
        <f t="shared" si="9"/>
        <v/>
      </c>
      <c r="L624" s="112" t="str">
        <f>IF(OR(A624="",ISBLANK(Qualifikation!R634)),"",Qualifikation!R634)</f>
        <v/>
      </c>
      <c r="M624" s="56" t="str">
        <f>IF(OR(A624="",ISBLANK(Qualifikation!S634)),"",Qualifikation!S634)</f>
        <v/>
      </c>
      <c r="N624" s="56" t="str">
        <f>IF(OR(A624="",ISBLANK(Qualifikation!T634)),"",IF(Qualifikation!AC634=TRUE,INDEX(coderesult,MATCH(Qualifikation!T634,libresult,0)),Qualifikation!T634))</f>
        <v/>
      </c>
      <c r="O624" s="56" t="str">
        <f>IF(OR(A624="",ISBLANK(Qualifikation!U634),Qualifikation!U634="-"),"",IF(ISNA(MATCH(Qualifikation!U634,libtwolang,0)),Qualifikation!U634,IF(Qualifikation!AC634=TRUE,INDEX(codetwolang,MATCH(Qualifikation!U634,libtwolang,0)),Qualifikation!U634)))</f>
        <v/>
      </c>
      <c r="P624" s="56" t="str">
        <f>IF(OR(A624="",ISBLANK(Qualifikation!V634)),"",Qualifikation!V634)</f>
        <v/>
      </c>
    </row>
    <row r="625" spans="1:16" x14ac:dyDescent="0.2">
      <c r="A625" s="26" t="str">
        <f>IF(Qualifikation!$A635&lt;&gt;"",IF(Qualifikation!C635&lt;&gt;"",IF(Qualifikation!C635="LOC.ID",CONCATENATE("LOC.",Qualifikation!AG$12),Qualifikation!C635),""),"")</f>
        <v/>
      </c>
      <c r="B625" s="57" t="str">
        <f>IF(A625&lt;&gt;"",Qualifikation!J635,"")</f>
        <v/>
      </c>
      <c r="C625" s="26" t="str">
        <f>IF(A625&lt;&gt;"",IF(Qualifikation!E635=TRUE,INDEX(codesex,MATCH(Qualifikation!D635,libsex,0)),Qualifikation!D635),"")</f>
        <v/>
      </c>
      <c r="D625" s="112" t="str">
        <f>IF(OR(A625="",ISBLANK(Qualifikation!F635)),"",Qualifikation!F635)</f>
        <v/>
      </c>
      <c r="E625" s="26" t="str">
        <f>IF(A625&lt;&gt;"",IF(Qualifikation!I635=TRUE,IF(INDEX(codegem,MATCH(Qualifikation!H635,libgem,0))&lt;8000,INDEX(codegem,MATCH(Qualifikation!H635,libgem,0)),""),Qualifikation!H635),"")</f>
        <v/>
      </c>
      <c r="F625" s="26" t="str">
        <f>IF(A625&lt;&gt;"",IF(Qualifikation!I635=TRUE,INDEX(codegemhist,MATCH(Qualifikation!H635,libgem,0)),""),"")</f>
        <v/>
      </c>
      <c r="G625" s="26" t="str">
        <f>IF(A625&lt;&gt;"",IF(Qualifikation!I635=TRUE,IF(INDEX(codegem,MATCH(Qualifikation!H635,libgem,0))&gt;=8000,INDEX(codegem,MATCH(Qualifikation!H635,libgem,0)),""),Qualifikation!H635),"")</f>
        <v/>
      </c>
      <c r="H625" s="26" t="str">
        <f>IF(A625&lt;&gt;"",IF(Qualifikation!Y635=TRUE,INDEX(libcatidinst,MATCH(Qualifikation!P635,libinst,0)),""),"")</f>
        <v/>
      </c>
      <c r="I625" s="26" t="str">
        <f>IF(OR(A625="",ISBLANK(Qualifikation!P635)),"",IF(Qualifikation!Y635=TRUE,INDEX(codeinst,MATCH(Qualifikation!P635,libinst,0)),Qualifikation!P635))</f>
        <v/>
      </c>
      <c r="J625" s="26" t="str">
        <f>IF(OR(A625="",ISBLANK(Qualifikation!Q635)),"",IF(Qualifikation!Z635=TRUE,INDEX(codetform,MATCH(Qualifikation!Q635,libtform,0)),Qualifikation!Q635))</f>
        <v/>
      </c>
      <c r="K625" s="26" t="str">
        <f t="shared" si="9"/>
        <v/>
      </c>
      <c r="L625" s="112" t="str">
        <f>IF(OR(A625="",ISBLANK(Qualifikation!R635)),"",Qualifikation!R635)</f>
        <v/>
      </c>
      <c r="M625" s="56" t="str">
        <f>IF(OR(A625="",ISBLANK(Qualifikation!S635)),"",Qualifikation!S635)</f>
        <v/>
      </c>
      <c r="N625" s="56" t="str">
        <f>IF(OR(A625="",ISBLANK(Qualifikation!T635)),"",IF(Qualifikation!AC635=TRUE,INDEX(coderesult,MATCH(Qualifikation!T635,libresult,0)),Qualifikation!T635))</f>
        <v/>
      </c>
      <c r="O625" s="56" t="str">
        <f>IF(OR(A625="",ISBLANK(Qualifikation!U635),Qualifikation!U635="-"),"",IF(ISNA(MATCH(Qualifikation!U635,libtwolang,0)),Qualifikation!U635,IF(Qualifikation!AC635=TRUE,INDEX(codetwolang,MATCH(Qualifikation!U635,libtwolang,0)),Qualifikation!U635)))</f>
        <v/>
      </c>
      <c r="P625" s="56" t="str">
        <f>IF(OR(A625="",ISBLANK(Qualifikation!V635)),"",Qualifikation!V635)</f>
        <v/>
      </c>
    </row>
    <row r="626" spans="1:16" x14ac:dyDescent="0.2">
      <c r="A626" s="26" t="str">
        <f>IF(Qualifikation!$A636&lt;&gt;"",IF(Qualifikation!C636&lt;&gt;"",IF(Qualifikation!C636="LOC.ID",CONCATENATE("LOC.",Qualifikation!AG$12),Qualifikation!C636),""),"")</f>
        <v/>
      </c>
      <c r="B626" s="57" t="str">
        <f>IF(A626&lt;&gt;"",Qualifikation!J636,"")</f>
        <v/>
      </c>
      <c r="C626" s="26" t="str">
        <f>IF(A626&lt;&gt;"",IF(Qualifikation!E636=TRUE,INDEX(codesex,MATCH(Qualifikation!D636,libsex,0)),Qualifikation!D636),"")</f>
        <v/>
      </c>
      <c r="D626" s="112" t="str">
        <f>IF(OR(A626="",ISBLANK(Qualifikation!F636)),"",Qualifikation!F636)</f>
        <v/>
      </c>
      <c r="E626" s="26" t="str">
        <f>IF(A626&lt;&gt;"",IF(Qualifikation!I636=TRUE,IF(INDEX(codegem,MATCH(Qualifikation!H636,libgem,0))&lt;8000,INDEX(codegem,MATCH(Qualifikation!H636,libgem,0)),""),Qualifikation!H636),"")</f>
        <v/>
      </c>
      <c r="F626" s="26" t="str">
        <f>IF(A626&lt;&gt;"",IF(Qualifikation!I636=TRUE,INDEX(codegemhist,MATCH(Qualifikation!H636,libgem,0)),""),"")</f>
        <v/>
      </c>
      <c r="G626" s="26" t="str">
        <f>IF(A626&lt;&gt;"",IF(Qualifikation!I636=TRUE,IF(INDEX(codegem,MATCH(Qualifikation!H636,libgem,0))&gt;=8000,INDEX(codegem,MATCH(Qualifikation!H636,libgem,0)),""),Qualifikation!H636),"")</f>
        <v/>
      </c>
      <c r="H626" s="26" t="str">
        <f>IF(A626&lt;&gt;"",IF(Qualifikation!Y636=TRUE,INDEX(libcatidinst,MATCH(Qualifikation!P636,libinst,0)),""),"")</f>
        <v/>
      </c>
      <c r="I626" s="26" t="str">
        <f>IF(OR(A626="",ISBLANK(Qualifikation!P636)),"",IF(Qualifikation!Y636=TRUE,INDEX(codeinst,MATCH(Qualifikation!P636,libinst,0)),Qualifikation!P636))</f>
        <v/>
      </c>
      <c r="J626" s="26" t="str">
        <f>IF(OR(A626="",ISBLANK(Qualifikation!Q636)),"",IF(Qualifikation!Z636=TRUE,INDEX(codetform,MATCH(Qualifikation!Q636,libtform,0)),Qualifikation!Q636))</f>
        <v/>
      </c>
      <c r="K626" s="26" t="str">
        <f t="shared" si="9"/>
        <v/>
      </c>
      <c r="L626" s="112" t="str">
        <f>IF(OR(A626="",ISBLANK(Qualifikation!R636)),"",Qualifikation!R636)</f>
        <v/>
      </c>
      <c r="M626" s="56" t="str">
        <f>IF(OR(A626="",ISBLANK(Qualifikation!S636)),"",Qualifikation!S636)</f>
        <v/>
      </c>
      <c r="N626" s="56" t="str">
        <f>IF(OR(A626="",ISBLANK(Qualifikation!T636)),"",IF(Qualifikation!AC636=TRUE,INDEX(coderesult,MATCH(Qualifikation!T636,libresult,0)),Qualifikation!T636))</f>
        <v/>
      </c>
      <c r="O626" s="56" t="str">
        <f>IF(OR(A626="",ISBLANK(Qualifikation!U636),Qualifikation!U636="-"),"",IF(ISNA(MATCH(Qualifikation!U636,libtwolang,0)),Qualifikation!U636,IF(Qualifikation!AC636=TRUE,INDEX(codetwolang,MATCH(Qualifikation!U636,libtwolang,0)),Qualifikation!U636)))</f>
        <v/>
      </c>
      <c r="P626" s="56" t="str">
        <f>IF(OR(A626="",ISBLANK(Qualifikation!V636)),"",Qualifikation!V636)</f>
        <v/>
      </c>
    </row>
    <row r="627" spans="1:16" x14ac:dyDescent="0.2">
      <c r="A627" s="26" t="str">
        <f>IF(Qualifikation!$A637&lt;&gt;"",IF(Qualifikation!C637&lt;&gt;"",IF(Qualifikation!C637="LOC.ID",CONCATENATE("LOC.",Qualifikation!AG$12),Qualifikation!C637),""),"")</f>
        <v/>
      </c>
      <c r="B627" s="57" t="str">
        <f>IF(A627&lt;&gt;"",Qualifikation!J637,"")</f>
        <v/>
      </c>
      <c r="C627" s="26" t="str">
        <f>IF(A627&lt;&gt;"",IF(Qualifikation!E637=TRUE,INDEX(codesex,MATCH(Qualifikation!D637,libsex,0)),Qualifikation!D637),"")</f>
        <v/>
      </c>
      <c r="D627" s="112" t="str">
        <f>IF(OR(A627="",ISBLANK(Qualifikation!F637)),"",Qualifikation!F637)</f>
        <v/>
      </c>
      <c r="E627" s="26" t="str">
        <f>IF(A627&lt;&gt;"",IF(Qualifikation!I637=TRUE,IF(INDEX(codegem,MATCH(Qualifikation!H637,libgem,0))&lt;8000,INDEX(codegem,MATCH(Qualifikation!H637,libgem,0)),""),Qualifikation!H637),"")</f>
        <v/>
      </c>
      <c r="F627" s="26" t="str">
        <f>IF(A627&lt;&gt;"",IF(Qualifikation!I637=TRUE,INDEX(codegemhist,MATCH(Qualifikation!H637,libgem,0)),""),"")</f>
        <v/>
      </c>
      <c r="G627" s="26" t="str">
        <f>IF(A627&lt;&gt;"",IF(Qualifikation!I637=TRUE,IF(INDEX(codegem,MATCH(Qualifikation!H637,libgem,0))&gt;=8000,INDEX(codegem,MATCH(Qualifikation!H637,libgem,0)),""),Qualifikation!H637),"")</f>
        <v/>
      </c>
      <c r="H627" s="26" t="str">
        <f>IF(A627&lt;&gt;"",IF(Qualifikation!Y637=TRUE,INDEX(libcatidinst,MATCH(Qualifikation!P637,libinst,0)),""),"")</f>
        <v/>
      </c>
      <c r="I627" s="26" t="str">
        <f>IF(OR(A627="",ISBLANK(Qualifikation!P637)),"",IF(Qualifikation!Y637=TRUE,INDEX(codeinst,MATCH(Qualifikation!P637,libinst,0)),Qualifikation!P637))</f>
        <v/>
      </c>
      <c r="J627" s="26" t="str">
        <f>IF(OR(A627="",ISBLANK(Qualifikation!Q637)),"",IF(Qualifikation!Z637=TRUE,INDEX(codetform,MATCH(Qualifikation!Q637,libtform,0)),Qualifikation!Q637))</f>
        <v/>
      </c>
      <c r="K627" s="26" t="str">
        <f t="shared" si="9"/>
        <v/>
      </c>
      <c r="L627" s="112" t="str">
        <f>IF(OR(A627="",ISBLANK(Qualifikation!R637)),"",Qualifikation!R637)</f>
        <v/>
      </c>
      <c r="M627" s="56" t="str">
        <f>IF(OR(A627="",ISBLANK(Qualifikation!S637)),"",Qualifikation!S637)</f>
        <v/>
      </c>
      <c r="N627" s="56" t="str">
        <f>IF(OR(A627="",ISBLANK(Qualifikation!T637)),"",IF(Qualifikation!AC637=TRUE,INDEX(coderesult,MATCH(Qualifikation!T637,libresult,0)),Qualifikation!T637))</f>
        <v/>
      </c>
      <c r="O627" s="56" t="str">
        <f>IF(OR(A627="",ISBLANK(Qualifikation!U637),Qualifikation!U637="-"),"",IF(ISNA(MATCH(Qualifikation!U637,libtwolang,0)),Qualifikation!U637,IF(Qualifikation!AC637=TRUE,INDEX(codetwolang,MATCH(Qualifikation!U637,libtwolang,0)),Qualifikation!U637)))</f>
        <v/>
      </c>
      <c r="P627" s="56" t="str">
        <f>IF(OR(A627="",ISBLANK(Qualifikation!V637)),"",Qualifikation!V637)</f>
        <v/>
      </c>
    </row>
    <row r="628" spans="1:16" x14ac:dyDescent="0.2">
      <c r="A628" s="26" t="str">
        <f>IF(Qualifikation!$A638&lt;&gt;"",IF(Qualifikation!C638&lt;&gt;"",IF(Qualifikation!C638="LOC.ID",CONCATENATE("LOC.",Qualifikation!AG$12),Qualifikation!C638),""),"")</f>
        <v/>
      </c>
      <c r="B628" s="57" t="str">
        <f>IF(A628&lt;&gt;"",Qualifikation!J638,"")</f>
        <v/>
      </c>
      <c r="C628" s="26" t="str">
        <f>IF(A628&lt;&gt;"",IF(Qualifikation!E638=TRUE,INDEX(codesex,MATCH(Qualifikation!D638,libsex,0)),Qualifikation!D638),"")</f>
        <v/>
      </c>
      <c r="D628" s="112" t="str">
        <f>IF(OR(A628="",ISBLANK(Qualifikation!F638)),"",Qualifikation!F638)</f>
        <v/>
      </c>
      <c r="E628" s="26" t="str">
        <f>IF(A628&lt;&gt;"",IF(Qualifikation!I638=TRUE,IF(INDEX(codegem,MATCH(Qualifikation!H638,libgem,0))&lt;8000,INDEX(codegem,MATCH(Qualifikation!H638,libgem,0)),""),Qualifikation!H638),"")</f>
        <v/>
      </c>
      <c r="F628" s="26" t="str">
        <f>IF(A628&lt;&gt;"",IF(Qualifikation!I638=TRUE,INDEX(codegemhist,MATCH(Qualifikation!H638,libgem,0)),""),"")</f>
        <v/>
      </c>
      <c r="G628" s="26" t="str">
        <f>IF(A628&lt;&gt;"",IF(Qualifikation!I638=TRUE,IF(INDEX(codegem,MATCH(Qualifikation!H638,libgem,0))&gt;=8000,INDEX(codegem,MATCH(Qualifikation!H638,libgem,0)),""),Qualifikation!H638),"")</f>
        <v/>
      </c>
      <c r="H628" s="26" t="str">
        <f>IF(A628&lt;&gt;"",IF(Qualifikation!Y638=TRUE,INDEX(libcatidinst,MATCH(Qualifikation!P638,libinst,0)),""),"")</f>
        <v/>
      </c>
      <c r="I628" s="26" t="str">
        <f>IF(OR(A628="",ISBLANK(Qualifikation!P638)),"",IF(Qualifikation!Y638=TRUE,INDEX(codeinst,MATCH(Qualifikation!P638,libinst,0)),Qualifikation!P638))</f>
        <v/>
      </c>
      <c r="J628" s="26" t="str">
        <f>IF(OR(A628="",ISBLANK(Qualifikation!Q638)),"",IF(Qualifikation!Z638=TRUE,INDEX(codetform,MATCH(Qualifikation!Q638,libtform,0)),Qualifikation!Q638))</f>
        <v/>
      </c>
      <c r="K628" s="26" t="str">
        <f t="shared" si="9"/>
        <v/>
      </c>
      <c r="L628" s="112" t="str">
        <f>IF(OR(A628="",ISBLANK(Qualifikation!R638)),"",Qualifikation!R638)</f>
        <v/>
      </c>
      <c r="M628" s="56" t="str">
        <f>IF(OR(A628="",ISBLANK(Qualifikation!S638)),"",Qualifikation!S638)</f>
        <v/>
      </c>
      <c r="N628" s="56" t="str">
        <f>IF(OR(A628="",ISBLANK(Qualifikation!T638)),"",IF(Qualifikation!AC638=TRUE,INDEX(coderesult,MATCH(Qualifikation!T638,libresult,0)),Qualifikation!T638))</f>
        <v/>
      </c>
      <c r="O628" s="56" t="str">
        <f>IF(OR(A628="",ISBLANK(Qualifikation!U638),Qualifikation!U638="-"),"",IF(ISNA(MATCH(Qualifikation!U638,libtwolang,0)),Qualifikation!U638,IF(Qualifikation!AC638=TRUE,INDEX(codetwolang,MATCH(Qualifikation!U638,libtwolang,0)),Qualifikation!U638)))</f>
        <v/>
      </c>
      <c r="P628" s="56" t="str">
        <f>IF(OR(A628="",ISBLANK(Qualifikation!V638)),"",Qualifikation!V638)</f>
        <v/>
      </c>
    </row>
    <row r="629" spans="1:16" x14ac:dyDescent="0.2">
      <c r="A629" s="26" t="str">
        <f>IF(Qualifikation!$A639&lt;&gt;"",IF(Qualifikation!C639&lt;&gt;"",IF(Qualifikation!C639="LOC.ID",CONCATENATE("LOC.",Qualifikation!AG$12),Qualifikation!C639),""),"")</f>
        <v/>
      </c>
      <c r="B629" s="57" t="str">
        <f>IF(A629&lt;&gt;"",Qualifikation!J639,"")</f>
        <v/>
      </c>
      <c r="C629" s="26" t="str">
        <f>IF(A629&lt;&gt;"",IF(Qualifikation!E639=TRUE,INDEX(codesex,MATCH(Qualifikation!D639,libsex,0)),Qualifikation!D639),"")</f>
        <v/>
      </c>
      <c r="D629" s="112" t="str">
        <f>IF(OR(A629="",ISBLANK(Qualifikation!F639)),"",Qualifikation!F639)</f>
        <v/>
      </c>
      <c r="E629" s="26" t="str">
        <f>IF(A629&lt;&gt;"",IF(Qualifikation!I639=TRUE,IF(INDEX(codegem,MATCH(Qualifikation!H639,libgem,0))&lt;8000,INDEX(codegem,MATCH(Qualifikation!H639,libgem,0)),""),Qualifikation!H639),"")</f>
        <v/>
      </c>
      <c r="F629" s="26" t="str">
        <f>IF(A629&lt;&gt;"",IF(Qualifikation!I639=TRUE,INDEX(codegemhist,MATCH(Qualifikation!H639,libgem,0)),""),"")</f>
        <v/>
      </c>
      <c r="G629" s="26" t="str">
        <f>IF(A629&lt;&gt;"",IF(Qualifikation!I639=TRUE,IF(INDEX(codegem,MATCH(Qualifikation!H639,libgem,0))&gt;=8000,INDEX(codegem,MATCH(Qualifikation!H639,libgem,0)),""),Qualifikation!H639),"")</f>
        <v/>
      </c>
      <c r="H629" s="26" t="str">
        <f>IF(A629&lt;&gt;"",IF(Qualifikation!Y639=TRUE,INDEX(libcatidinst,MATCH(Qualifikation!P639,libinst,0)),""),"")</f>
        <v/>
      </c>
      <c r="I629" s="26" t="str">
        <f>IF(OR(A629="",ISBLANK(Qualifikation!P639)),"",IF(Qualifikation!Y639=TRUE,INDEX(codeinst,MATCH(Qualifikation!P639,libinst,0)),Qualifikation!P639))</f>
        <v/>
      </c>
      <c r="J629" s="26" t="str">
        <f>IF(OR(A629="",ISBLANK(Qualifikation!Q639)),"",IF(Qualifikation!Z639=TRUE,INDEX(codetform,MATCH(Qualifikation!Q639,libtform,0)),Qualifikation!Q639))</f>
        <v/>
      </c>
      <c r="K629" s="26" t="str">
        <f t="shared" si="9"/>
        <v/>
      </c>
      <c r="L629" s="112" t="str">
        <f>IF(OR(A629="",ISBLANK(Qualifikation!R639)),"",Qualifikation!R639)</f>
        <v/>
      </c>
      <c r="M629" s="56" t="str">
        <f>IF(OR(A629="",ISBLANK(Qualifikation!S639)),"",Qualifikation!S639)</f>
        <v/>
      </c>
      <c r="N629" s="56" t="str">
        <f>IF(OR(A629="",ISBLANK(Qualifikation!T639)),"",IF(Qualifikation!AC639=TRUE,INDEX(coderesult,MATCH(Qualifikation!T639,libresult,0)),Qualifikation!T639))</f>
        <v/>
      </c>
      <c r="O629" s="56" t="str">
        <f>IF(OR(A629="",ISBLANK(Qualifikation!U639),Qualifikation!U639="-"),"",IF(ISNA(MATCH(Qualifikation!U639,libtwolang,0)),Qualifikation!U639,IF(Qualifikation!AC639=TRUE,INDEX(codetwolang,MATCH(Qualifikation!U639,libtwolang,0)),Qualifikation!U639)))</f>
        <v/>
      </c>
      <c r="P629" s="56" t="str">
        <f>IF(OR(A629="",ISBLANK(Qualifikation!V639)),"",Qualifikation!V639)</f>
        <v/>
      </c>
    </row>
    <row r="630" spans="1:16" x14ac:dyDescent="0.2">
      <c r="A630" s="26" t="str">
        <f>IF(Qualifikation!$A640&lt;&gt;"",IF(Qualifikation!C640&lt;&gt;"",IF(Qualifikation!C640="LOC.ID",CONCATENATE("LOC.",Qualifikation!AG$12),Qualifikation!C640),""),"")</f>
        <v/>
      </c>
      <c r="B630" s="57" t="str">
        <f>IF(A630&lt;&gt;"",Qualifikation!J640,"")</f>
        <v/>
      </c>
      <c r="C630" s="26" t="str">
        <f>IF(A630&lt;&gt;"",IF(Qualifikation!E640=TRUE,INDEX(codesex,MATCH(Qualifikation!D640,libsex,0)),Qualifikation!D640),"")</f>
        <v/>
      </c>
      <c r="D630" s="112" t="str">
        <f>IF(OR(A630="",ISBLANK(Qualifikation!F640)),"",Qualifikation!F640)</f>
        <v/>
      </c>
      <c r="E630" s="26" t="str">
        <f>IF(A630&lt;&gt;"",IF(Qualifikation!I640=TRUE,IF(INDEX(codegem,MATCH(Qualifikation!H640,libgem,0))&lt;8000,INDEX(codegem,MATCH(Qualifikation!H640,libgem,0)),""),Qualifikation!H640),"")</f>
        <v/>
      </c>
      <c r="F630" s="26" t="str">
        <f>IF(A630&lt;&gt;"",IF(Qualifikation!I640=TRUE,INDEX(codegemhist,MATCH(Qualifikation!H640,libgem,0)),""),"")</f>
        <v/>
      </c>
      <c r="G630" s="26" t="str">
        <f>IF(A630&lt;&gt;"",IF(Qualifikation!I640=TRUE,IF(INDEX(codegem,MATCH(Qualifikation!H640,libgem,0))&gt;=8000,INDEX(codegem,MATCH(Qualifikation!H640,libgem,0)),""),Qualifikation!H640),"")</f>
        <v/>
      </c>
      <c r="H630" s="26" t="str">
        <f>IF(A630&lt;&gt;"",IF(Qualifikation!Y640=TRUE,INDEX(libcatidinst,MATCH(Qualifikation!P640,libinst,0)),""),"")</f>
        <v/>
      </c>
      <c r="I630" s="26" t="str">
        <f>IF(OR(A630="",ISBLANK(Qualifikation!P640)),"",IF(Qualifikation!Y640=TRUE,INDEX(codeinst,MATCH(Qualifikation!P640,libinst,0)),Qualifikation!P640))</f>
        <v/>
      </c>
      <c r="J630" s="26" t="str">
        <f>IF(OR(A630="",ISBLANK(Qualifikation!Q640)),"",IF(Qualifikation!Z640=TRUE,INDEX(codetform,MATCH(Qualifikation!Q640,libtform,0)),Qualifikation!Q640))</f>
        <v/>
      </c>
      <c r="K630" s="26" t="str">
        <f t="shared" si="9"/>
        <v/>
      </c>
      <c r="L630" s="112" t="str">
        <f>IF(OR(A630="",ISBLANK(Qualifikation!R640)),"",Qualifikation!R640)</f>
        <v/>
      </c>
      <c r="M630" s="56" t="str">
        <f>IF(OR(A630="",ISBLANK(Qualifikation!S640)),"",Qualifikation!S640)</f>
        <v/>
      </c>
      <c r="N630" s="56" t="str">
        <f>IF(OR(A630="",ISBLANK(Qualifikation!T640)),"",IF(Qualifikation!AC640=TRUE,INDEX(coderesult,MATCH(Qualifikation!T640,libresult,0)),Qualifikation!T640))</f>
        <v/>
      </c>
      <c r="O630" s="56" t="str">
        <f>IF(OR(A630="",ISBLANK(Qualifikation!U640),Qualifikation!U640="-"),"",IF(ISNA(MATCH(Qualifikation!U640,libtwolang,0)),Qualifikation!U640,IF(Qualifikation!AC640=TRUE,INDEX(codetwolang,MATCH(Qualifikation!U640,libtwolang,0)),Qualifikation!U640)))</f>
        <v/>
      </c>
      <c r="P630" s="56" t="str">
        <f>IF(OR(A630="",ISBLANK(Qualifikation!V640)),"",Qualifikation!V640)</f>
        <v/>
      </c>
    </row>
    <row r="631" spans="1:16" x14ac:dyDescent="0.2">
      <c r="A631" s="26" t="str">
        <f>IF(Qualifikation!$A641&lt;&gt;"",IF(Qualifikation!C641&lt;&gt;"",IF(Qualifikation!C641="LOC.ID",CONCATENATE("LOC.",Qualifikation!AG$12),Qualifikation!C641),""),"")</f>
        <v/>
      </c>
      <c r="B631" s="57" t="str">
        <f>IF(A631&lt;&gt;"",Qualifikation!J641,"")</f>
        <v/>
      </c>
      <c r="C631" s="26" t="str">
        <f>IF(A631&lt;&gt;"",IF(Qualifikation!E641=TRUE,INDEX(codesex,MATCH(Qualifikation!D641,libsex,0)),Qualifikation!D641),"")</f>
        <v/>
      </c>
      <c r="D631" s="112" t="str">
        <f>IF(OR(A631="",ISBLANK(Qualifikation!F641)),"",Qualifikation!F641)</f>
        <v/>
      </c>
      <c r="E631" s="26" t="str">
        <f>IF(A631&lt;&gt;"",IF(Qualifikation!I641=TRUE,IF(INDEX(codegem,MATCH(Qualifikation!H641,libgem,0))&lt;8000,INDEX(codegem,MATCH(Qualifikation!H641,libgem,0)),""),Qualifikation!H641),"")</f>
        <v/>
      </c>
      <c r="F631" s="26" t="str">
        <f>IF(A631&lt;&gt;"",IF(Qualifikation!I641=TRUE,INDEX(codegemhist,MATCH(Qualifikation!H641,libgem,0)),""),"")</f>
        <v/>
      </c>
      <c r="G631" s="26" t="str">
        <f>IF(A631&lt;&gt;"",IF(Qualifikation!I641=TRUE,IF(INDEX(codegem,MATCH(Qualifikation!H641,libgem,0))&gt;=8000,INDEX(codegem,MATCH(Qualifikation!H641,libgem,0)),""),Qualifikation!H641),"")</f>
        <v/>
      </c>
      <c r="H631" s="26" t="str">
        <f>IF(A631&lt;&gt;"",IF(Qualifikation!Y641=TRUE,INDEX(libcatidinst,MATCH(Qualifikation!P641,libinst,0)),""),"")</f>
        <v/>
      </c>
      <c r="I631" s="26" t="str">
        <f>IF(OR(A631="",ISBLANK(Qualifikation!P641)),"",IF(Qualifikation!Y641=TRUE,INDEX(codeinst,MATCH(Qualifikation!P641,libinst,0)),Qualifikation!P641))</f>
        <v/>
      </c>
      <c r="J631" s="26" t="str">
        <f>IF(OR(A631="",ISBLANK(Qualifikation!Q641)),"",IF(Qualifikation!Z641=TRUE,INDEX(codetform,MATCH(Qualifikation!Q641,libtform,0)),Qualifikation!Q641))</f>
        <v/>
      </c>
      <c r="K631" s="26" t="str">
        <f t="shared" si="9"/>
        <v/>
      </c>
      <c r="L631" s="112" t="str">
        <f>IF(OR(A631="",ISBLANK(Qualifikation!R641)),"",Qualifikation!R641)</f>
        <v/>
      </c>
      <c r="M631" s="56" t="str">
        <f>IF(OR(A631="",ISBLANK(Qualifikation!S641)),"",Qualifikation!S641)</f>
        <v/>
      </c>
      <c r="N631" s="56" t="str">
        <f>IF(OR(A631="",ISBLANK(Qualifikation!T641)),"",IF(Qualifikation!AC641=TRUE,INDEX(coderesult,MATCH(Qualifikation!T641,libresult,0)),Qualifikation!T641))</f>
        <v/>
      </c>
      <c r="O631" s="56" t="str">
        <f>IF(OR(A631="",ISBLANK(Qualifikation!U641),Qualifikation!U641="-"),"",IF(ISNA(MATCH(Qualifikation!U641,libtwolang,0)),Qualifikation!U641,IF(Qualifikation!AC641=TRUE,INDEX(codetwolang,MATCH(Qualifikation!U641,libtwolang,0)),Qualifikation!U641)))</f>
        <v/>
      </c>
      <c r="P631" s="56" t="str">
        <f>IF(OR(A631="",ISBLANK(Qualifikation!V641)),"",Qualifikation!V641)</f>
        <v/>
      </c>
    </row>
    <row r="632" spans="1:16" x14ac:dyDescent="0.2">
      <c r="A632" s="26" t="str">
        <f>IF(Qualifikation!$A642&lt;&gt;"",IF(Qualifikation!C642&lt;&gt;"",IF(Qualifikation!C642="LOC.ID",CONCATENATE("LOC.",Qualifikation!AG$12),Qualifikation!C642),""),"")</f>
        <v/>
      </c>
      <c r="B632" s="57" t="str">
        <f>IF(A632&lt;&gt;"",Qualifikation!J642,"")</f>
        <v/>
      </c>
      <c r="C632" s="26" t="str">
        <f>IF(A632&lt;&gt;"",IF(Qualifikation!E642=TRUE,INDEX(codesex,MATCH(Qualifikation!D642,libsex,0)),Qualifikation!D642),"")</f>
        <v/>
      </c>
      <c r="D632" s="112" t="str">
        <f>IF(OR(A632="",ISBLANK(Qualifikation!F642)),"",Qualifikation!F642)</f>
        <v/>
      </c>
      <c r="E632" s="26" t="str">
        <f>IF(A632&lt;&gt;"",IF(Qualifikation!I642=TRUE,IF(INDEX(codegem,MATCH(Qualifikation!H642,libgem,0))&lt;8000,INDEX(codegem,MATCH(Qualifikation!H642,libgem,0)),""),Qualifikation!H642),"")</f>
        <v/>
      </c>
      <c r="F632" s="26" t="str">
        <f>IF(A632&lt;&gt;"",IF(Qualifikation!I642=TRUE,INDEX(codegemhist,MATCH(Qualifikation!H642,libgem,0)),""),"")</f>
        <v/>
      </c>
      <c r="G632" s="26" t="str">
        <f>IF(A632&lt;&gt;"",IF(Qualifikation!I642=TRUE,IF(INDEX(codegem,MATCH(Qualifikation!H642,libgem,0))&gt;=8000,INDEX(codegem,MATCH(Qualifikation!H642,libgem,0)),""),Qualifikation!H642),"")</f>
        <v/>
      </c>
      <c r="H632" s="26" t="str">
        <f>IF(A632&lt;&gt;"",IF(Qualifikation!Y642=TRUE,INDEX(libcatidinst,MATCH(Qualifikation!P642,libinst,0)),""),"")</f>
        <v/>
      </c>
      <c r="I632" s="26" t="str">
        <f>IF(OR(A632="",ISBLANK(Qualifikation!P642)),"",IF(Qualifikation!Y642=TRUE,INDEX(codeinst,MATCH(Qualifikation!P642,libinst,0)),Qualifikation!P642))</f>
        <v/>
      </c>
      <c r="J632" s="26" t="str">
        <f>IF(OR(A632="",ISBLANK(Qualifikation!Q642)),"",IF(Qualifikation!Z642=TRUE,INDEX(codetform,MATCH(Qualifikation!Q642,libtform,0)),Qualifikation!Q642))</f>
        <v/>
      </c>
      <c r="K632" s="26" t="str">
        <f t="shared" si="9"/>
        <v/>
      </c>
      <c r="L632" s="112" t="str">
        <f>IF(OR(A632="",ISBLANK(Qualifikation!R642)),"",Qualifikation!R642)</f>
        <v/>
      </c>
      <c r="M632" s="56" t="str">
        <f>IF(OR(A632="",ISBLANK(Qualifikation!S642)),"",Qualifikation!S642)</f>
        <v/>
      </c>
      <c r="N632" s="56" t="str">
        <f>IF(OR(A632="",ISBLANK(Qualifikation!T642)),"",IF(Qualifikation!AC642=TRUE,INDEX(coderesult,MATCH(Qualifikation!T642,libresult,0)),Qualifikation!T642))</f>
        <v/>
      </c>
      <c r="O632" s="56" t="str">
        <f>IF(OR(A632="",ISBLANK(Qualifikation!U642),Qualifikation!U642="-"),"",IF(ISNA(MATCH(Qualifikation!U642,libtwolang,0)),Qualifikation!U642,IF(Qualifikation!AC642=TRUE,INDEX(codetwolang,MATCH(Qualifikation!U642,libtwolang,0)),Qualifikation!U642)))</f>
        <v/>
      </c>
      <c r="P632" s="56" t="str">
        <f>IF(OR(A632="",ISBLANK(Qualifikation!V642)),"",Qualifikation!V642)</f>
        <v/>
      </c>
    </row>
    <row r="633" spans="1:16" x14ac:dyDescent="0.2">
      <c r="A633" s="26" t="str">
        <f>IF(Qualifikation!$A643&lt;&gt;"",IF(Qualifikation!C643&lt;&gt;"",IF(Qualifikation!C643="LOC.ID",CONCATENATE("LOC.",Qualifikation!AG$12),Qualifikation!C643),""),"")</f>
        <v/>
      </c>
      <c r="B633" s="57" t="str">
        <f>IF(A633&lt;&gt;"",Qualifikation!J643,"")</f>
        <v/>
      </c>
      <c r="C633" s="26" t="str">
        <f>IF(A633&lt;&gt;"",IF(Qualifikation!E643=TRUE,INDEX(codesex,MATCH(Qualifikation!D643,libsex,0)),Qualifikation!D643),"")</f>
        <v/>
      </c>
      <c r="D633" s="112" t="str">
        <f>IF(OR(A633="",ISBLANK(Qualifikation!F643)),"",Qualifikation!F643)</f>
        <v/>
      </c>
      <c r="E633" s="26" t="str">
        <f>IF(A633&lt;&gt;"",IF(Qualifikation!I643=TRUE,IF(INDEX(codegem,MATCH(Qualifikation!H643,libgem,0))&lt;8000,INDEX(codegem,MATCH(Qualifikation!H643,libgem,0)),""),Qualifikation!H643),"")</f>
        <v/>
      </c>
      <c r="F633" s="26" t="str">
        <f>IF(A633&lt;&gt;"",IF(Qualifikation!I643=TRUE,INDEX(codegemhist,MATCH(Qualifikation!H643,libgem,0)),""),"")</f>
        <v/>
      </c>
      <c r="G633" s="26" t="str">
        <f>IF(A633&lt;&gt;"",IF(Qualifikation!I643=TRUE,IF(INDEX(codegem,MATCH(Qualifikation!H643,libgem,0))&gt;=8000,INDEX(codegem,MATCH(Qualifikation!H643,libgem,0)),""),Qualifikation!H643),"")</f>
        <v/>
      </c>
      <c r="H633" s="26" t="str">
        <f>IF(A633&lt;&gt;"",IF(Qualifikation!Y643=TRUE,INDEX(libcatidinst,MATCH(Qualifikation!P643,libinst,0)),""),"")</f>
        <v/>
      </c>
      <c r="I633" s="26" t="str">
        <f>IF(OR(A633="",ISBLANK(Qualifikation!P643)),"",IF(Qualifikation!Y643=TRUE,INDEX(codeinst,MATCH(Qualifikation!P643,libinst,0)),Qualifikation!P643))</f>
        <v/>
      </c>
      <c r="J633" s="26" t="str">
        <f>IF(OR(A633="",ISBLANK(Qualifikation!Q643)),"",IF(Qualifikation!Z643=TRUE,INDEX(codetform,MATCH(Qualifikation!Q643,libtform,0)),Qualifikation!Q643))</f>
        <v/>
      </c>
      <c r="K633" s="26" t="str">
        <f t="shared" si="9"/>
        <v/>
      </c>
      <c r="L633" s="112" t="str">
        <f>IF(OR(A633="",ISBLANK(Qualifikation!R643)),"",Qualifikation!R643)</f>
        <v/>
      </c>
      <c r="M633" s="56" t="str">
        <f>IF(OR(A633="",ISBLANK(Qualifikation!S643)),"",Qualifikation!S643)</f>
        <v/>
      </c>
      <c r="N633" s="56" t="str">
        <f>IF(OR(A633="",ISBLANK(Qualifikation!T643)),"",IF(Qualifikation!AC643=TRUE,INDEX(coderesult,MATCH(Qualifikation!T643,libresult,0)),Qualifikation!T643))</f>
        <v/>
      </c>
      <c r="O633" s="56" t="str">
        <f>IF(OR(A633="",ISBLANK(Qualifikation!U643),Qualifikation!U643="-"),"",IF(ISNA(MATCH(Qualifikation!U643,libtwolang,0)),Qualifikation!U643,IF(Qualifikation!AC643=TRUE,INDEX(codetwolang,MATCH(Qualifikation!U643,libtwolang,0)),Qualifikation!U643)))</f>
        <v/>
      </c>
      <c r="P633" s="56" t="str">
        <f>IF(OR(A633="",ISBLANK(Qualifikation!V643)),"",Qualifikation!V643)</f>
        <v/>
      </c>
    </row>
    <row r="634" spans="1:16" x14ac:dyDescent="0.2">
      <c r="A634" s="26" t="str">
        <f>IF(Qualifikation!$A644&lt;&gt;"",IF(Qualifikation!C644&lt;&gt;"",IF(Qualifikation!C644="LOC.ID",CONCATENATE("LOC.",Qualifikation!AG$12),Qualifikation!C644),""),"")</f>
        <v/>
      </c>
      <c r="B634" s="57" t="str">
        <f>IF(A634&lt;&gt;"",Qualifikation!J644,"")</f>
        <v/>
      </c>
      <c r="C634" s="26" t="str">
        <f>IF(A634&lt;&gt;"",IF(Qualifikation!E644=TRUE,INDEX(codesex,MATCH(Qualifikation!D644,libsex,0)),Qualifikation!D644),"")</f>
        <v/>
      </c>
      <c r="D634" s="112" t="str">
        <f>IF(OR(A634="",ISBLANK(Qualifikation!F644)),"",Qualifikation!F644)</f>
        <v/>
      </c>
      <c r="E634" s="26" t="str">
        <f>IF(A634&lt;&gt;"",IF(Qualifikation!I644=TRUE,IF(INDEX(codegem,MATCH(Qualifikation!H644,libgem,0))&lt;8000,INDEX(codegem,MATCH(Qualifikation!H644,libgem,0)),""),Qualifikation!H644),"")</f>
        <v/>
      </c>
      <c r="F634" s="26" t="str">
        <f>IF(A634&lt;&gt;"",IF(Qualifikation!I644=TRUE,INDEX(codegemhist,MATCH(Qualifikation!H644,libgem,0)),""),"")</f>
        <v/>
      </c>
      <c r="G634" s="26" t="str">
        <f>IF(A634&lt;&gt;"",IF(Qualifikation!I644=TRUE,IF(INDEX(codegem,MATCH(Qualifikation!H644,libgem,0))&gt;=8000,INDEX(codegem,MATCH(Qualifikation!H644,libgem,0)),""),Qualifikation!H644),"")</f>
        <v/>
      </c>
      <c r="H634" s="26" t="str">
        <f>IF(A634&lt;&gt;"",IF(Qualifikation!Y644=TRUE,INDEX(libcatidinst,MATCH(Qualifikation!P644,libinst,0)),""),"")</f>
        <v/>
      </c>
      <c r="I634" s="26" t="str">
        <f>IF(OR(A634="",ISBLANK(Qualifikation!P644)),"",IF(Qualifikation!Y644=TRUE,INDEX(codeinst,MATCH(Qualifikation!P644,libinst,0)),Qualifikation!P644))</f>
        <v/>
      </c>
      <c r="J634" s="26" t="str">
        <f>IF(OR(A634="",ISBLANK(Qualifikation!Q644)),"",IF(Qualifikation!Z644=TRUE,INDEX(codetform,MATCH(Qualifikation!Q644,libtform,0)),Qualifikation!Q644))</f>
        <v/>
      </c>
      <c r="K634" s="26" t="str">
        <f t="shared" si="9"/>
        <v/>
      </c>
      <c r="L634" s="112" t="str">
        <f>IF(OR(A634="",ISBLANK(Qualifikation!R644)),"",Qualifikation!R644)</f>
        <v/>
      </c>
      <c r="M634" s="56" t="str">
        <f>IF(OR(A634="",ISBLANK(Qualifikation!S644)),"",Qualifikation!S644)</f>
        <v/>
      </c>
      <c r="N634" s="56" t="str">
        <f>IF(OR(A634="",ISBLANK(Qualifikation!T644)),"",IF(Qualifikation!AC644=TRUE,INDEX(coderesult,MATCH(Qualifikation!T644,libresult,0)),Qualifikation!T644))</f>
        <v/>
      </c>
      <c r="O634" s="56" t="str">
        <f>IF(OR(A634="",ISBLANK(Qualifikation!U644),Qualifikation!U644="-"),"",IF(ISNA(MATCH(Qualifikation!U644,libtwolang,0)),Qualifikation!U644,IF(Qualifikation!AC644=TRUE,INDEX(codetwolang,MATCH(Qualifikation!U644,libtwolang,0)),Qualifikation!U644)))</f>
        <v/>
      </c>
      <c r="P634" s="56" t="str">
        <f>IF(OR(A634="",ISBLANK(Qualifikation!V644)),"",Qualifikation!V644)</f>
        <v/>
      </c>
    </row>
    <row r="635" spans="1:16" x14ac:dyDescent="0.2">
      <c r="A635" s="26" t="str">
        <f>IF(Qualifikation!$A645&lt;&gt;"",IF(Qualifikation!C645&lt;&gt;"",IF(Qualifikation!C645="LOC.ID",CONCATENATE("LOC.",Qualifikation!AG$12),Qualifikation!C645),""),"")</f>
        <v/>
      </c>
      <c r="B635" s="57" t="str">
        <f>IF(A635&lt;&gt;"",Qualifikation!J645,"")</f>
        <v/>
      </c>
      <c r="C635" s="26" t="str">
        <f>IF(A635&lt;&gt;"",IF(Qualifikation!E645=TRUE,INDEX(codesex,MATCH(Qualifikation!D645,libsex,0)),Qualifikation!D645),"")</f>
        <v/>
      </c>
      <c r="D635" s="112" t="str">
        <f>IF(OR(A635="",ISBLANK(Qualifikation!F645)),"",Qualifikation!F645)</f>
        <v/>
      </c>
      <c r="E635" s="26" t="str">
        <f>IF(A635&lt;&gt;"",IF(Qualifikation!I645=TRUE,IF(INDEX(codegem,MATCH(Qualifikation!H645,libgem,0))&lt;8000,INDEX(codegem,MATCH(Qualifikation!H645,libgem,0)),""),Qualifikation!H645),"")</f>
        <v/>
      </c>
      <c r="F635" s="26" t="str">
        <f>IF(A635&lt;&gt;"",IF(Qualifikation!I645=TRUE,INDEX(codegemhist,MATCH(Qualifikation!H645,libgem,0)),""),"")</f>
        <v/>
      </c>
      <c r="G635" s="26" t="str">
        <f>IF(A635&lt;&gt;"",IF(Qualifikation!I645=TRUE,IF(INDEX(codegem,MATCH(Qualifikation!H645,libgem,0))&gt;=8000,INDEX(codegem,MATCH(Qualifikation!H645,libgem,0)),""),Qualifikation!H645),"")</f>
        <v/>
      </c>
      <c r="H635" s="26" t="str">
        <f>IF(A635&lt;&gt;"",IF(Qualifikation!Y645=TRUE,INDEX(libcatidinst,MATCH(Qualifikation!P645,libinst,0)),""),"")</f>
        <v/>
      </c>
      <c r="I635" s="26" t="str">
        <f>IF(OR(A635="",ISBLANK(Qualifikation!P645)),"",IF(Qualifikation!Y645=TRUE,INDEX(codeinst,MATCH(Qualifikation!P645,libinst,0)),Qualifikation!P645))</f>
        <v/>
      </c>
      <c r="J635" s="26" t="str">
        <f>IF(OR(A635="",ISBLANK(Qualifikation!Q645)),"",IF(Qualifikation!Z645=TRUE,INDEX(codetform,MATCH(Qualifikation!Q645,libtform,0)),Qualifikation!Q645))</f>
        <v/>
      </c>
      <c r="K635" s="26" t="str">
        <f t="shared" si="9"/>
        <v/>
      </c>
      <c r="L635" s="112" t="str">
        <f>IF(OR(A635="",ISBLANK(Qualifikation!R645)),"",Qualifikation!R645)</f>
        <v/>
      </c>
      <c r="M635" s="56" t="str">
        <f>IF(OR(A635="",ISBLANK(Qualifikation!S645)),"",Qualifikation!S645)</f>
        <v/>
      </c>
      <c r="N635" s="56" t="str">
        <f>IF(OR(A635="",ISBLANK(Qualifikation!T645)),"",IF(Qualifikation!AC645=TRUE,INDEX(coderesult,MATCH(Qualifikation!T645,libresult,0)),Qualifikation!T645))</f>
        <v/>
      </c>
      <c r="O635" s="56" t="str">
        <f>IF(OR(A635="",ISBLANK(Qualifikation!U645),Qualifikation!U645="-"),"",IF(ISNA(MATCH(Qualifikation!U645,libtwolang,0)),Qualifikation!U645,IF(Qualifikation!AC645=TRUE,INDEX(codetwolang,MATCH(Qualifikation!U645,libtwolang,0)),Qualifikation!U645)))</f>
        <v/>
      </c>
      <c r="P635" s="56" t="str">
        <f>IF(OR(A635="",ISBLANK(Qualifikation!V645)),"",Qualifikation!V645)</f>
        <v/>
      </c>
    </row>
    <row r="636" spans="1:16" x14ac:dyDescent="0.2">
      <c r="A636" s="26" t="str">
        <f>IF(Qualifikation!$A646&lt;&gt;"",IF(Qualifikation!C646&lt;&gt;"",IF(Qualifikation!C646="LOC.ID",CONCATENATE("LOC.",Qualifikation!AG$12),Qualifikation!C646),""),"")</f>
        <v/>
      </c>
      <c r="B636" s="57" t="str">
        <f>IF(A636&lt;&gt;"",Qualifikation!J646,"")</f>
        <v/>
      </c>
      <c r="C636" s="26" t="str">
        <f>IF(A636&lt;&gt;"",IF(Qualifikation!E646=TRUE,INDEX(codesex,MATCH(Qualifikation!D646,libsex,0)),Qualifikation!D646),"")</f>
        <v/>
      </c>
      <c r="D636" s="112" t="str">
        <f>IF(OR(A636="",ISBLANK(Qualifikation!F646)),"",Qualifikation!F646)</f>
        <v/>
      </c>
      <c r="E636" s="26" t="str">
        <f>IF(A636&lt;&gt;"",IF(Qualifikation!I646=TRUE,IF(INDEX(codegem,MATCH(Qualifikation!H646,libgem,0))&lt;8000,INDEX(codegem,MATCH(Qualifikation!H646,libgem,0)),""),Qualifikation!H646),"")</f>
        <v/>
      </c>
      <c r="F636" s="26" t="str">
        <f>IF(A636&lt;&gt;"",IF(Qualifikation!I646=TRUE,INDEX(codegemhist,MATCH(Qualifikation!H646,libgem,0)),""),"")</f>
        <v/>
      </c>
      <c r="G636" s="26" t="str">
        <f>IF(A636&lt;&gt;"",IF(Qualifikation!I646=TRUE,IF(INDEX(codegem,MATCH(Qualifikation!H646,libgem,0))&gt;=8000,INDEX(codegem,MATCH(Qualifikation!H646,libgem,0)),""),Qualifikation!H646),"")</f>
        <v/>
      </c>
      <c r="H636" s="26" t="str">
        <f>IF(A636&lt;&gt;"",IF(Qualifikation!Y646=TRUE,INDEX(libcatidinst,MATCH(Qualifikation!P646,libinst,0)),""),"")</f>
        <v/>
      </c>
      <c r="I636" s="26" t="str">
        <f>IF(OR(A636="",ISBLANK(Qualifikation!P646)),"",IF(Qualifikation!Y646=TRUE,INDEX(codeinst,MATCH(Qualifikation!P646,libinst,0)),Qualifikation!P646))</f>
        <v/>
      </c>
      <c r="J636" s="26" t="str">
        <f>IF(OR(A636="",ISBLANK(Qualifikation!Q646)),"",IF(Qualifikation!Z646=TRUE,INDEX(codetform,MATCH(Qualifikation!Q646,libtform,0)),Qualifikation!Q646))</f>
        <v/>
      </c>
      <c r="K636" s="26" t="str">
        <f t="shared" si="9"/>
        <v/>
      </c>
      <c r="L636" s="112" t="str">
        <f>IF(OR(A636="",ISBLANK(Qualifikation!R646)),"",Qualifikation!R646)</f>
        <v/>
      </c>
      <c r="M636" s="56" t="str">
        <f>IF(OR(A636="",ISBLANK(Qualifikation!S646)),"",Qualifikation!S646)</f>
        <v/>
      </c>
      <c r="N636" s="56" t="str">
        <f>IF(OR(A636="",ISBLANK(Qualifikation!T646)),"",IF(Qualifikation!AC646=TRUE,INDEX(coderesult,MATCH(Qualifikation!T646,libresult,0)),Qualifikation!T646))</f>
        <v/>
      </c>
      <c r="O636" s="56" t="str">
        <f>IF(OR(A636="",ISBLANK(Qualifikation!U646),Qualifikation!U646="-"),"",IF(ISNA(MATCH(Qualifikation!U646,libtwolang,0)),Qualifikation!U646,IF(Qualifikation!AC646=TRUE,INDEX(codetwolang,MATCH(Qualifikation!U646,libtwolang,0)),Qualifikation!U646)))</f>
        <v/>
      </c>
      <c r="P636" s="56" t="str">
        <f>IF(OR(A636="",ISBLANK(Qualifikation!V646)),"",Qualifikation!V646)</f>
        <v/>
      </c>
    </row>
    <row r="637" spans="1:16" x14ac:dyDescent="0.2">
      <c r="A637" s="26" t="str">
        <f>IF(Qualifikation!$A647&lt;&gt;"",IF(Qualifikation!C647&lt;&gt;"",IF(Qualifikation!C647="LOC.ID",CONCATENATE("LOC.",Qualifikation!AG$12),Qualifikation!C647),""),"")</f>
        <v/>
      </c>
      <c r="B637" s="57" t="str">
        <f>IF(A637&lt;&gt;"",Qualifikation!J647,"")</f>
        <v/>
      </c>
      <c r="C637" s="26" t="str">
        <f>IF(A637&lt;&gt;"",IF(Qualifikation!E647=TRUE,INDEX(codesex,MATCH(Qualifikation!D647,libsex,0)),Qualifikation!D647),"")</f>
        <v/>
      </c>
      <c r="D637" s="112" t="str">
        <f>IF(OR(A637="",ISBLANK(Qualifikation!F647)),"",Qualifikation!F647)</f>
        <v/>
      </c>
      <c r="E637" s="26" t="str">
        <f>IF(A637&lt;&gt;"",IF(Qualifikation!I647=TRUE,IF(INDEX(codegem,MATCH(Qualifikation!H647,libgem,0))&lt;8000,INDEX(codegem,MATCH(Qualifikation!H647,libgem,0)),""),Qualifikation!H647),"")</f>
        <v/>
      </c>
      <c r="F637" s="26" t="str">
        <f>IF(A637&lt;&gt;"",IF(Qualifikation!I647=TRUE,INDEX(codegemhist,MATCH(Qualifikation!H647,libgem,0)),""),"")</f>
        <v/>
      </c>
      <c r="G637" s="26" t="str">
        <f>IF(A637&lt;&gt;"",IF(Qualifikation!I647=TRUE,IF(INDEX(codegem,MATCH(Qualifikation!H647,libgem,0))&gt;=8000,INDEX(codegem,MATCH(Qualifikation!H647,libgem,0)),""),Qualifikation!H647),"")</f>
        <v/>
      </c>
      <c r="H637" s="26" t="str">
        <f>IF(A637&lt;&gt;"",IF(Qualifikation!Y647=TRUE,INDEX(libcatidinst,MATCH(Qualifikation!P647,libinst,0)),""),"")</f>
        <v/>
      </c>
      <c r="I637" s="26" t="str">
        <f>IF(OR(A637="",ISBLANK(Qualifikation!P647)),"",IF(Qualifikation!Y647=TRUE,INDEX(codeinst,MATCH(Qualifikation!P647,libinst,0)),Qualifikation!P647))</f>
        <v/>
      </c>
      <c r="J637" s="26" t="str">
        <f>IF(OR(A637="",ISBLANK(Qualifikation!Q647)),"",IF(Qualifikation!Z647=TRUE,INDEX(codetform,MATCH(Qualifikation!Q647,libtform,0)),Qualifikation!Q647))</f>
        <v/>
      </c>
      <c r="K637" s="26" t="str">
        <f t="shared" si="9"/>
        <v/>
      </c>
      <c r="L637" s="112" t="str">
        <f>IF(OR(A637="",ISBLANK(Qualifikation!R647)),"",Qualifikation!R647)</f>
        <v/>
      </c>
      <c r="M637" s="56" t="str">
        <f>IF(OR(A637="",ISBLANK(Qualifikation!S647)),"",Qualifikation!S647)</f>
        <v/>
      </c>
      <c r="N637" s="56" t="str">
        <f>IF(OR(A637="",ISBLANK(Qualifikation!T647)),"",IF(Qualifikation!AC647=TRUE,INDEX(coderesult,MATCH(Qualifikation!T647,libresult,0)),Qualifikation!T647))</f>
        <v/>
      </c>
      <c r="O637" s="56" t="str">
        <f>IF(OR(A637="",ISBLANK(Qualifikation!U647),Qualifikation!U647="-"),"",IF(ISNA(MATCH(Qualifikation!U647,libtwolang,0)),Qualifikation!U647,IF(Qualifikation!AC647=TRUE,INDEX(codetwolang,MATCH(Qualifikation!U647,libtwolang,0)),Qualifikation!U647)))</f>
        <v/>
      </c>
      <c r="P637" s="56" t="str">
        <f>IF(OR(A637="",ISBLANK(Qualifikation!V647)),"",Qualifikation!V647)</f>
        <v/>
      </c>
    </row>
    <row r="638" spans="1:16" x14ac:dyDescent="0.2">
      <c r="A638" s="26" t="str">
        <f>IF(Qualifikation!$A648&lt;&gt;"",IF(Qualifikation!C648&lt;&gt;"",IF(Qualifikation!C648="LOC.ID",CONCATENATE("LOC.",Qualifikation!AG$12),Qualifikation!C648),""),"")</f>
        <v/>
      </c>
      <c r="B638" s="57" t="str">
        <f>IF(A638&lt;&gt;"",Qualifikation!J648,"")</f>
        <v/>
      </c>
      <c r="C638" s="26" t="str">
        <f>IF(A638&lt;&gt;"",IF(Qualifikation!E648=TRUE,INDEX(codesex,MATCH(Qualifikation!D648,libsex,0)),Qualifikation!D648),"")</f>
        <v/>
      </c>
      <c r="D638" s="112" t="str">
        <f>IF(OR(A638="",ISBLANK(Qualifikation!F648)),"",Qualifikation!F648)</f>
        <v/>
      </c>
      <c r="E638" s="26" t="str">
        <f>IF(A638&lt;&gt;"",IF(Qualifikation!I648=TRUE,IF(INDEX(codegem,MATCH(Qualifikation!H648,libgem,0))&lt;8000,INDEX(codegem,MATCH(Qualifikation!H648,libgem,0)),""),Qualifikation!H648),"")</f>
        <v/>
      </c>
      <c r="F638" s="26" t="str">
        <f>IF(A638&lt;&gt;"",IF(Qualifikation!I648=TRUE,INDEX(codegemhist,MATCH(Qualifikation!H648,libgem,0)),""),"")</f>
        <v/>
      </c>
      <c r="G638" s="26" t="str">
        <f>IF(A638&lt;&gt;"",IF(Qualifikation!I648=TRUE,IF(INDEX(codegem,MATCH(Qualifikation!H648,libgem,0))&gt;=8000,INDEX(codegem,MATCH(Qualifikation!H648,libgem,0)),""),Qualifikation!H648),"")</f>
        <v/>
      </c>
      <c r="H638" s="26" t="str">
        <f>IF(A638&lt;&gt;"",IF(Qualifikation!Y648=TRUE,INDEX(libcatidinst,MATCH(Qualifikation!P648,libinst,0)),""),"")</f>
        <v/>
      </c>
      <c r="I638" s="26" t="str">
        <f>IF(OR(A638="",ISBLANK(Qualifikation!P648)),"",IF(Qualifikation!Y648=TRUE,INDEX(codeinst,MATCH(Qualifikation!P648,libinst,0)),Qualifikation!P648))</f>
        <v/>
      </c>
      <c r="J638" s="26" t="str">
        <f>IF(OR(A638="",ISBLANK(Qualifikation!Q648)),"",IF(Qualifikation!Z648=TRUE,INDEX(codetform,MATCH(Qualifikation!Q648,libtform,0)),Qualifikation!Q648))</f>
        <v/>
      </c>
      <c r="K638" s="26" t="str">
        <f t="shared" si="9"/>
        <v/>
      </c>
      <c r="L638" s="112" t="str">
        <f>IF(OR(A638="",ISBLANK(Qualifikation!R648)),"",Qualifikation!R648)</f>
        <v/>
      </c>
      <c r="M638" s="56" t="str">
        <f>IF(OR(A638="",ISBLANK(Qualifikation!S648)),"",Qualifikation!S648)</f>
        <v/>
      </c>
      <c r="N638" s="56" t="str">
        <f>IF(OR(A638="",ISBLANK(Qualifikation!T648)),"",IF(Qualifikation!AC648=TRUE,INDEX(coderesult,MATCH(Qualifikation!T648,libresult,0)),Qualifikation!T648))</f>
        <v/>
      </c>
      <c r="O638" s="56" t="str">
        <f>IF(OR(A638="",ISBLANK(Qualifikation!U648),Qualifikation!U648="-"),"",IF(ISNA(MATCH(Qualifikation!U648,libtwolang,0)),Qualifikation!U648,IF(Qualifikation!AC648=TRUE,INDEX(codetwolang,MATCH(Qualifikation!U648,libtwolang,0)),Qualifikation!U648)))</f>
        <v/>
      </c>
      <c r="P638" s="56" t="str">
        <f>IF(OR(A638="",ISBLANK(Qualifikation!V648)),"",Qualifikation!V648)</f>
        <v/>
      </c>
    </row>
    <row r="639" spans="1:16" x14ac:dyDescent="0.2">
      <c r="A639" s="26" t="str">
        <f>IF(Qualifikation!$A649&lt;&gt;"",IF(Qualifikation!C649&lt;&gt;"",IF(Qualifikation!C649="LOC.ID",CONCATENATE("LOC.",Qualifikation!AG$12),Qualifikation!C649),""),"")</f>
        <v/>
      </c>
      <c r="B639" s="57" t="str">
        <f>IF(A639&lt;&gt;"",Qualifikation!J649,"")</f>
        <v/>
      </c>
      <c r="C639" s="26" t="str">
        <f>IF(A639&lt;&gt;"",IF(Qualifikation!E649=TRUE,INDEX(codesex,MATCH(Qualifikation!D649,libsex,0)),Qualifikation!D649),"")</f>
        <v/>
      </c>
      <c r="D639" s="112" t="str">
        <f>IF(OR(A639="",ISBLANK(Qualifikation!F649)),"",Qualifikation!F649)</f>
        <v/>
      </c>
      <c r="E639" s="26" t="str">
        <f>IF(A639&lt;&gt;"",IF(Qualifikation!I649=TRUE,IF(INDEX(codegem,MATCH(Qualifikation!H649,libgem,0))&lt;8000,INDEX(codegem,MATCH(Qualifikation!H649,libgem,0)),""),Qualifikation!H649),"")</f>
        <v/>
      </c>
      <c r="F639" s="26" t="str">
        <f>IF(A639&lt;&gt;"",IF(Qualifikation!I649=TRUE,INDEX(codegemhist,MATCH(Qualifikation!H649,libgem,0)),""),"")</f>
        <v/>
      </c>
      <c r="G639" s="26" t="str">
        <f>IF(A639&lt;&gt;"",IF(Qualifikation!I649=TRUE,IF(INDEX(codegem,MATCH(Qualifikation!H649,libgem,0))&gt;=8000,INDEX(codegem,MATCH(Qualifikation!H649,libgem,0)),""),Qualifikation!H649),"")</f>
        <v/>
      </c>
      <c r="H639" s="26" t="str">
        <f>IF(A639&lt;&gt;"",IF(Qualifikation!Y649=TRUE,INDEX(libcatidinst,MATCH(Qualifikation!P649,libinst,0)),""),"")</f>
        <v/>
      </c>
      <c r="I639" s="26" t="str">
        <f>IF(OR(A639="",ISBLANK(Qualifikation!P649)),"",IF(Qualifikation!Y649=TRUE,INDEX(codeinst,MATCH(Qualifikation!P649,libinst,0)),Qualifikation!P649))</f>
        <v/>
      </c>
      <c r="J639" s="26" t="str">
        <f>IF(OR(A639="",ISBLANK(Qualifikation!Q649)),"",IF(Qualifikation!Z649=TRUE,INDEX(codetform,MATCH(Qualifikation!Q649,libtform,0)),Qualifikation!Q649))</f>
        <v/>
      </c>
      <c r="K639" s="26" t="str">
        <f t="shared" si="9"/>
        <v/>
      </c>
      <c r="L639" s="112" t="str">
        <f>IF(OR(A639="",ISBLANK(Qualifikation!R649)),"",Qualifikation!R649)</f>
        <v/>
      </c>
      <c r="M639" s="56" t="str">
        <f>IF(OR(A639="",ISBLANK(Qualifikation!S649)),"",Qualifikation!S649)</f>
        <v/>
      </c>
      <c r="N639" s="56" t="str">
        <f>IF(OR(A639="",ISBLANK(Qualifikation!T649)),"",IF(Qualifikation!AC649=TRUE,INDEX(coderesult,MATCH(Qualifikation!T649,libresult,0)),Qualifikation!T649))</f>
        <v/>
      </c>
      <c r="O639" s="56" t="str">
        <f>IF(OR(A639="",ISBLANK(Qualifikation!U649),Qualifikation!U649="-"),"",IF(ISNA(MATCH(Qualifikation!U649,libtwolang,0)),Qualifikation!U649,IF(Qualifikation!AC649=TRUE,INDEX(codetwolang,MATCH(Qualifikation!U649,libtwolang,0)),Qualifikation!U649)))</f>
        <v/>
      </c>
      <c r="P639" s="56" t="str">
        <f>IF(OR(A639="",ISBLANK(Qualifikation!V649)),"",Qualifikation!V649)</f>
        <v/>
      </c>
    </row>
    <row r="640" spans="1:16" x14ac:dyDescent="0.2">
      <c r="A640" s="26" t="str">
        <f>IF(Qualifikation!$A650&lt;&gt;"",IF(Qualifikation!C650&lt;&gt;"",IF(Qualifikation!C650="LOC.ID",CONCATENATE("LOC.",Qualifikation!AG$12),Qualifikation!C650),""),"")</f>
        <v/>
      </c>
      <c r="B640" s="57" t="str">
        <f>IF(A640&lt;&gt;"",Qualifikation!J650,"")</f>
        <v/>
      </c>
      <c r="C640" s="26" t="str">
        <f>IF(A640&lt;&gt;"",IF(Qualifikation!E650=TRUE,INDEX(codesex,MATCH(Qualifikation!D650,libsex,0)),Qualifikation!D650),"")</f>
        <v/>
      </c>
      <c r="D640" s="112" t="str">
        <f>IF(OR(A640="",ISBLANK(Qualifikation!F650)),"",Qualifikation!F650)</f>
        <v/>
      </c>
      <c r="E640" s="26" t="str">
        <f>IF(A640&lt;&gt;"",IF(Qualifikation!I650=TRUE,IF(INDEX(codegem,MATCH(Qualifikation!H650,libgem,0))&lt;8000,INDEX(codegem,MATCH(Qualifikation!H650,libgem,0)),""),Qualifikation!H650),"")</f>
        <v/>
      </c>
      <c r="F640" s="26" t="str">
        <f>IF(A640&lt;&gt;"",IF(Qualifikation!I650=TRUE,INDEX(codegemhist,MATCH(Qualifikation!H650,libgem,0)),""),"")</f>
        <v/>
      </c>
      <c r="G640" s="26" t="str">
        <f>IF(A640&lt;&gt;"",IF(Qualifikation!I650=TRUE,IF(INDEX(codegem,MATCH(Qualifikation!H650,libgem,0))&gt;=8000,INDEX(codegem,MATCH(Qualifikation!H650,libgem,0)),""),Qualifikation!H650),"")</f>
        <v/>
      </c>
      <c r="H640" s="26" t="str">
        <f>IF(A640&lt;&gt;"",IF(Qualifikation!Y650=TRUE,INDEX(libcatidinst,MATCH(Qualifikation!P650,libinst,0)),""),"")</f>
        <v/>
      </c>
      <c r="I640" s="26" t="str">
        <f>IF(OR(A640="",ISBLANK(Qualifikation!P650)),"",IF(Qualifikation!Y650=TRUE,INDEX(codeinst,MATCH(Qualifikation!P650,libinst,0)),Qualifikation!P650))</f>
        <v/>
      </c>
      <c r="J640" s="26" t="str">
        <f>IF(OR(A640="",ISBLANK(Qualifikation!Q650)),"",IF(Qualifikation!Z650=TRUE,INDEX(codetform,MATCH(Qualifikation!Q650,libtform,0)),Qualifikation!Q650))</f>
        <v/>
      </c>
      <c r="K640" s="26" t="str">
        <f t="shared" si="9"/>
        <v/>
      </c>
      <c r="L640" s="112" t="str">
        <f>IF(OR(A640="",ISBLANK(Qualifikation!R650)),"",Qualifikation!R650)</f>
        <v/>
      </c>
      <c r="M640" s="56" t="str">
        <f>IF(OR(A640="",ISBLANK(Qualifikation!S650)),"",Qualifikation!S650)</f>
        <v/>
      </c>
      <c r="N640" s="56" t="str">
        <f>IF(OR(A640="",ISBLANK(Qualifikation!T650)),"",IF(Qualifikation!AC650=TRUE,INDEX(coderesult,MATCH(Qualifikation!T650,libresult,0)),Qualifikation!T650))</f>
        <v/>
      </c>
      <c r="O640" s="56" t="str">
        <f>IF(OR(A640="",ISBLANK(Qualifikation!U650),Qualifikation!U650="-"),"",IF(ISNA(MATCH(Qualifikation!U650,libtwolang,0)),Qualifikation!U650,IF(Qualifikation!AC650=TRUE,INDEX(codetwolang,MATCH(Qualifikation!U650,libtwolang,0)),Qualifikation!U650)))</f>
        <v/>
      </c>
      <c r="P640" s="56" t="str">
        <f>IF(OR(A640="",ISBLANK(Qualifikation!V650)),"",Qualifikation!V650)</f>
        <v/>
      </c>
    </row>
    <row r="641" spans="1:16" x14ac:dyDescent="0.2">
      <c r="A641" s="26" t="str">
        <f>IF(Qualifikation!$A651&lt;&gt;"",IF(Qualifikation!C651&lt;&gt;"",IF(Qualifikation!C651="LOC.ID",CONCATENATE("LOC.",Qualifikation!AG$12),Qualifikation!C651),""),"")</f>
        <v/>
      </c>
      <c r="B641" s="57" t="str">
        <f>IF(A641&lt;&gt;"",Qualifikation!J651,"")</f>
        <v/>
      </c>
      <c r="C641" s="26" t="str">
        <f>IF(A641&lt;&gt;"",IF(Qualifikation!E651=TRUE,INDEX(codesex,MATCH(Qualifikation!D651,libsex,0)),Qualifikation!D651),"")</f>
        <v/>
      </c>
      <c r="D641" s="112" t="str">
        <f>IF(OR(A641="",ISBLANK(Qualifikation!F651)),"",Qualifikation!F651)</f>
        <v/>
      </c>
      <c r="E641" s="26" t="str">
        <f>IF(A641&lt;&gt;"",IF(Qualifikation!I651=TRUE,IF(INDEX(codegem,MATCH(Qualifikation!H651,libgem,0))&lt;8000,INDEX(codegem,MATCH(Qualifikation!H651,libgem,0)),""),Qualifikation!H651),"")</f>
        <v/>
      </c>
      <c r="F641" s="26" t="str">
        <f>IF(A641&lt;&gt;"",IF(Qualifikation!I651=TRUE,INDEX(codegemhist,MATCH(Qualifikation!H651,libgem,0)),""),"")</f>
        <v/>
      </c>
      <c r="G641" s="26" t="str">
        <f>IF(A641&lt;&gt;"",IF(Qualifikation!I651=TRUE,IF(INDEX(codegem,MATCH(Qualifikation!H651,libgem,0))&gt;=8000,INDEX(codegem,MATCH(Qualifikation!H651,libgem,0)),""),Qualifikation!H651),"")</f>
        <v/>
      </c>
      <c r="H641" s="26" t="str">
        <f>IF(A641&lt;&gt;"",IF(Qualifikation!Y651=TRUE,INDEX(libcatidinst,MATCH(Qualifikation!P651,libinst,0)),""),"")</f>
        <v/>
      </c>
      <c r="I641" s="26" t="str">
        <f>IF(OR(A641="",ISBLANK(Qualifikation!P651)),"",IF(Qualifikation!Y651=TRUE,INDEX(codeinst,MATCH(Qualifikation!P651,libinst,0)),Qualifikation!P651))</f>
        <v/>
      </c>
      <c r="J641" s="26" t="str">
        <f>IF(OR(A641="",ISBLANK(Qualifikation!Q651)),"",IF(Qualifikation!Z651=TRUE,INDEX(codetform,MATCH(Qualifikation!Q651,libtform,0)),Qualifikation!Q651))</f>
        <v/>
      </c>
      <c r="K641" s="26" t="str">
        <f t="shared" si="9"/>
        <v/>
      </c>
      <c r="L641" s="112" t="str">
        <f>IF(OR(A641="",ISBLANK(Qualifikation!R651)),"",Qualifikation!R651)</f>
        <v/>
      </c>
      <c r="M641" s="56" t="str">
        <f>IF(OR(A641="",ISBLANK(Qualifikation!S651)),"",Qualifikation!S651)</f>
        <v/>
      </c>
      <c r="N641" s="56" t="str">
        <f>IF(OR(A641="",ISBLANK(Qualifikation!T651)),"",IF(Qualifikation!AC651=TRUE,INDEX(coderesult,MATCH(Qualifikation!T651,libresult,0)),Qualifikation!T651))</f>
        <v/>
      </c>
      <c r="O641" s="56" t="str">
        <f>IF(OR(A641="",ISBLANK(Qualifikation!U651),Qualifikation!U651="-"),"",IF(ISNA(MATCH(Qualifikation!U651,libtwolang,0)),Qualifikation!U651,IF(Qualifikation!AC651=TRUE,INDEX(codetwolang,MATCH(Qualifikation!U651,libtwolang,0)),Qualifikation!U651)))</f>
        <v/>
      </c>
      <c r="P641" s="56" t="str">
        <f>IF(OR(A641="",ISBLANK(Qualifikation!V651)),"",Qualifikation!V651)</f>
        <v/>
      </c>
    </row>
    <row r="642" spans="1:16" x14ac:dyDescent="0.2">
      <c r="A642" s="26" t="str">
        <f>IF(Qualifikation!$A652&lt;&gt;"",IF(Qualifikation!C652&lt;&gt;"",IF(Qualifikation!C652="LOC.ID",CONCATENATE("LOC.",Qualifikation!AG$12),Qualifikation!C652),""),"")</f>
        <v/>
      </c>
      <c r="B642" s="57" t="str">
        <f>IF(A642&lt;&gt;"",Qualifikation!J652,"")</f>
        <v/>
      </c>
      <c r="C642" s="26" t="str">
        <f>IF(A642&lt;&gt;"",IF(Qualifikation!E652=TRUE,INDEX(codesex,MATCH(Qualifikation!D652,libsex,0)),Qualifikation!D652),"")</f>
        <v/>
      </c>
      <c r="D642" s="112" t="str">
        <f>IF(OR(A642="",ISBLANK(Qualifikation!F652)),"",Qualifikation!F652)</f>
        <v/>
      </c>
      <c r="E642" s="26" t="str">
        <f>IF(A642&lt;&gt;"",IF(Qualifikation!I652=TRUE,IF(INDEX(codegem,MATCH(Qualifikation!H652,libgem,0))&lt;8000,INDEX(codegem,MATCH(Qualifikation!H652,libgem,0)),""),Qualifikation!H652),"")</f>
        <v/>
      </c>
      <c r="F642" s="26" t="str">
        <f>IF(A642&lt;&gt;"",IF(Qualifikation!I652=TRUE,INDEX(codegemhist,MATCH(Qualifikation!H652,libgem,0)),""),"")</f>
        <v/>
      </c>
      <c r="G642" s="26" t="str">
        <f>IF(A642&lt;&gt;"",IF(Qualifikation!I652=TRUE,IF(INDEX(codegem,MATCH(Qualifikation!H652,libgem,0))&gt;=8000,INDEX(codegem,MATCH(Qualifikation!H652,libgem,0)),""),Qualifikation!H652),"")</f>
        <v/>
      </c>
      <c r="H642" s="26" t="str">
        <f>IF(A642&lt;&gt;"",IF(Qualifikation!Y652=TRUE,INDEX(libcatidinst,MATCH(Qualifikation!P652,libinst,0)),""),"")</f>
        <v/>
      </c>
      <c r="I642" s="26" t="str">
        <f>IF(OR(A642="",ISBLANK(Qualifikation!P652)),"",IF(Qualifikation!Y652=TRUE,INDEX(codeinst,MATCH(Qualifikation!P652,libinst,0)),Qualifikation!P652))</f>
        <v/>
      </c>
      <c r="J642" s="26" t="str">
        <f>IF(OR(A642="",ISBLANK(Qualifikation!Q652)),"",IF(Qualifikation!Z652=TRUE,INDEX(codetform,MATCH(Qualifikation!Q652,libtform,0)),Qualifikation!Q652))</f>
        <v/>
      </c>
      <c r="K642" s="26" t="str">
        <f t="shared" si="9"/>
        <v/>
      </c>
      <c r="L642" s="112" t="str">
        <f>IF(OR(A642="",ISBLANK(Qualifikation!R652)),"",Qualifikation!R652)</f>
        <v/>
      </c>
      <c r="M642" s="56" t="str">
        <f>IF(OR(A642="",ISBLANK(Qualifikation!S652)),"",Qualifikation!S652)</f>
        <v/>
      </c>
      <c r="N642" s="56" t="str">
        <f>IF(OR(A642="",ISBLANK(Qualifikation!T652)),"",IF(Qualifikation!AC652=TRUE,INDEX(coderesult,MATCH(Qualifikation!T652,libresult,0)),Qualifikation!T652))</f>
        <v/>
      </c>
      <c r="O642" s="56" t="str">
        <f>IF(OR(A642="",ISBLANK(Qualifikation!U652),Qualifikation!U652="-"),"",IF(ISNA(MATCH(Qualifikation!U652,libtwolang,0)),Qualifikation!U652,IF(Qualifikation!AC652=TRUE,INDEX(codetwolang,MATCH(Qualifikation!U652,libtwolang,0)),Qualifikation!U652)))</f>
        <v/>
      </c>
      <c r="P642" s="56" t="str">
        <f>IF(OR(A642="",ISBLANK(Qualifikation!V652)),"",Qualifikation!V652)</f>
        <v/>
      </c>
    </row>
    <row r="643" spans="1:16" x14ac:dyDescent="0.2">
      <c r="A643" s="26" t="str">
        <f>IF(Qualifikation!$A653&lt;&gt;"",IF(Qualifikation!C653&lt;&gt;"",IF(Qualifikation!C653="LOC.ID",CONCATENATE("LOC.",Qualifikation!AG$12),Qualifikation!C653),""),"")</f>
        <v/>
      </c>
      <c r="B643" s="57" t="str">
        <f>IF(A643&lt;&gt;"",Qualifikation!J653,"")</f>
        <v/>
      </c>
      <c r="C643" s="26" t="str">
        <f>IF(A643&lt;&gt;"",IF(Qualifikation!E653=TRUE,INDEX(codesex,MATCH(Qualifikation!D653,libsex,0)),Qualifikation!D653),"")</f>
        <v/>
      </c>
      <c r="D643" s="112" t="str">
        <f>IF(OR(A643="",ISBLANK(Qualifikation!F653)),"",Qualifikation!F653)</f>
        <v/>
      </c>
      <c r="E643" s="26" t="str">
        <f>IF(A643&lt;&gt;"",IF(Qualifikation!I653=TRUE,IF(INDEX(codegem,MATCH(Qualifikation!H653,libgem,0))&lt;8000,INDEX(codegem,MATCH(Qualifikation!H653,libgem,0)),""),Qualifikation!H653),"")</f>
        <v/>
      </c>
      <c r="F643" s="26" t="str">
        <f>IF(A643&lt;&gt;"",IF(Qualifikation!I653=TRUE,INDEX(codegemhist,MATCH(Qualifikation!H653,libgem,0)),""),"")</f>
        <v/>
      </c>
      <c r="G643" s="26" t="str">
        <f>IF(A643&lt;&gt;"",IF(Qualifikation!I653=TRUE,IF(INDEX(codegem,MATCH(Qualifikation!H653,libgem,0))&gt;=8000,INDEX(codegem,MATCH(Qualifikation!H653,libgem,0)),""),Qualifikation!H653),"")</f>
        <v/>
      </c>
      <c r="H643" s="26" t="str">
        <f>IF(A643&lt;&gt;"",IF(Qualifikation!Y653=TRUE,INDEX(libcatidinst,MATCH(Qualifikation!P653,libinst,0)),""),"")</f>
        <v/>
      </c>
      <c r="I643" s="26" t="str">
        <f>IF(OR(A643="",ISBLANK(Qualifikation!P653)),"",IF(Qualifikation!Y653=TRUE,INDEX(codeinst,MATCH(Qualifikation!P653,libinst,0)),Qualifikation!P653))</f>
        <v/>
      </c>
      <c r="J643" s="26" t="str">
        <f>IF(OR(A643="",ISBLANK(Qualifikation!Q653)),"",IF(Qualifikation!Z653=TRUE,INDEX(codetform,MATCH(Qualifikation!Q653,libtform,0)),Qualifikation!Q653))</f>
        <v/>
      </c>
      <c r="K643" s="26" t="str">
        <f t="shared" ref="K643:K706" si="10">IF(A643="","",2)</f>
        <v/>
      </c>
      <c r="L643" s="112" t="str">
        <f>IF(OR(A643="",ISBLANK(Qualifikation!R653)),"",Qualifikation!R653)</f>
        <v/>
      </c>
      <c r="M643" s="56" t="str">
        <f>IF(OR(A643="",ISBLANK(Qualifikation!S653)),"",Qualifikation!S653)</f>
        <v/>
      </c>
      <c r="N643" s="56" t="str">
        <f>IF(OR(A643="",ISBLANK(Qualifikation!T653)),"",IF(Qualifikation!AC653=TRUE,INDEX(coderesult,MATCH(Qualifikation!T653,libresult,0)),Qualifikation!T653))</f>
        <v/>
      </c>
      <c r="O643" s="56" t="str">
        <f>IF(OR(A643="",ISBLANK(Qualifikation!U653),Qualifikation!U653="-"),"",IF(ISNA(MATCH(Qualifikation!U653,libtwolang,0)),Qualifikation!U653,IF(Qualifikation!AC653=TRUE,INDEX(codetwolang,MATCH(Qualifikation!U653,libtwolang,0)),Qualifikation!U653)))</f>
        <v/>
      </c>
      <c r="P643" s="56" t="str">
        <f>IF(OR(A643="",ISBLANK(Qualifikation!V653)),"",Qualifikation!V653)</f>
        <v/>
      </c>
    </row>
    <row r="644" spans="1:16" x14ac:dyDescent="0.2">
      <c r="A644" s="26" t="str">
        <f>IF(Qualifikation!$A654&lt;&gt;"",IF(Qualifikation!C654&lt;&gt;"",IF(Qualifikation!C654="LOC.ID",CONCATENATE("LOC.",Qualifikation!AG$12),Qualifikation!C654),""),"")</f>
        <v/>
      </c>
      <c r="B644" s="57" t="str">
        <f>IF(A644&lt;&gt;"",Qualifikation!J654,"")</f>
        <v/>
      </c>
      <c r="C644" s="26" t="str">
        <f>IF(A644&lt;&gt;"",IF(Qualifikation!E654=TRUE,INDEX(codesex,MATCH(Qualifikation!D654,libsex,0)),Qualifikation!D654),"")</f>
        <v/>
      </c>
      <c r="D644" s="112" t="str">
        <f>IF(OR(A644="",ISBLANK(Qualifikation!F654)),"",Qualifikation!F654)</f>
        <v/>
      </c>
      <c r="E644" s="26" t="str">
        <f>IF(A644&lt;&gt;"",IF(Qualifikation!I654=TRUE,IF(INDEX(codegem,MATCH(Qualifikation!H654,libgem,0))&lt;8000,INDEX(codegem,MATCH(Qualifikation!H654,libgem,0)),""),Qualifikation!H654),"")</f>
        <v/>
      </c>
      <c r="F644" s="26" t="str">
        <f>IF(A644&lt;&gt;"",IF(Qualifikation!I654=TRUE,INDEX(codegemhist,MATCH(Qualifikation!H654,libgem,0)),""),"")</f>
        <v/>
      </c>
      <c r="G644" s="26" t="str">
        <f>IF(A644&lt;&gt;"",IF(Qualifikation!I654=TRUE,IF(INDEX(codegem,MATCH(Qualifikation!H654,libgem,0))&gt;=8000,INDEX(codegem,MATCH(Qualifikation!H654,libgem,0)),""),Qualifikation!H654),"")</f>
        <v/>
      </c>
      <c r="H644" s="26" t="str">
        <f>IF(A644&lt;&gt;"",IF(Qualifikation!Y654=TRUE,INDEX(libcatidinst,MATCH(Qualifikation!P654,libinst,0)),""),"")</f>
        <v/>
      </c>
      <c r="I644" s="26" t="str">
        <f>IF(OR(A644="",ISBLANK(Qualifikation!P654)),"",IF(Qualifikation!Y654=TRUE,INDEX(codeinst,MATCH(Qualifikation!P654,libinst,0)),Qualifikation!P654))</f>
        <v/>
      </c>
      <c r="J644" s="26" t="str">
        <f>IF(OR(A644="",ISBLANK(Qualifikation!Q654)),"",IF(Qualifikation!Z654=TRUE,INDEX(codetform,MATCH(Qualifikation!Q654,libtform,0)),Qualifikation!Q654))</f>
        <v/>
      </c>
      <c r="K644" s="26" t="str">
        <f t="shared" si="10"/>
        <v/>
      </c>
      <c r="L644" s="112" t="str">
        <f>IF(OR(A644="",ISBLANK(Qualifikation!R654)),"",Qualifikation!R654)</f>
        <v/>
      </c>
      <c r="M644" s="56" t="str">
        <f>IF(OR(A644="",ISBLANK(Qualifikation!S654)),"",Qualifikation!S654)</f>
        <v/>
      </c>
      <c r="N644" s="56" t="str">
        <f>IF(OR(A644="",ISBLANK(Qualifikation!T654)),"",IF(Qualifikation!AC654=TRUE,INDEX(coderesult,MATCH(Qualifikation!T654,libresult,0)),Qualifikation!T654))</f>
        <v/>
      </c>
      <c r="O644" s="56" t="str">
        <f>IF(OR(A644="",ISBLANK(Qualifikation!U654),Qualifikation!U654="-"),"",IF(ISNA(MATCH(Qualifikation!U654,libtwolang,0)),Qualifikation!U654,IF(Qualifikation!AC654=TRUE,INDEX(codetwolang,MATCH(Qualifikation!U654,libtwolang,0)),Qualifikation!U654)))</f>
        <v/>
      </c>
      <c r="P644" s="56" t="str">
        <f>IF(OR(A644="",ISBLANK(Qualifikation!V654)),"",Qualifikation!V654)</f>
        <v/>
      </c>
    </row>
    <row r="645" spans="1:16" x14ac:dyDescent="0.2">
      <c r="A645" s="26" t="str">
        <f>IF(Qualifikation!$A655&lt;&gt;"",IF(Qualifikation!C655&lt;&gt;"",IF(Qualifikation!C655="LOC.ID",CONCATENATE("LOC.",Qualifikation!AG$12),Qualifikation!C655),""),"")</f>
        <v/>
      </c>
      <c r="B645" s="57" t="str">
        <f>IF(A645&lt;&gt;"",Qualifikation!J655,"")</f>
        <v/>
      </c>
      <c r="C645" s="26" t="str">
        <f>IF(A645&lt;&gt;"",IF(Qualifikation!E655=TRUE,INDEX(codesex,MATCH(Qualifikation!D655,libsex,0)),Qualifikation!D655),"")</f>
        <v/>
      </c>
      <c r="D645" s="112" t="str">
        <f>IF(OR(A645="",ISBLANK(Qualifikation!F655)),"",Qualifikation!F655)</f>
        <v/>
      </c>
      <c r="E645" s="26" t="str">
        <f>IF(A645&lt;&gt;"",IF(Qualifikation!I655=TRUE,IF(INDEX(codegem,MATCH(Qualifikation!H655,libgem,0))&lt;8000,INDEX(codegem,MATCH(Qualifikation!H655,libgem,0)),""),Qualifikation!H655),"")</f>
        <v/>
      </c>
      <c r="F645" s="26" t="str">
        <f>IF(A645&lt;&gt;"",IF(Qualifikation!I655=TRUE,INDEX(codegemhist,MATCH(Qualifikation!H655,libgem,0)),""),"")</f>
        <v/>
      </c>
      <c r="G645" s="26" t="str">
        <f>IF(A645&lt;&gt;"",IF(Qualifikation!I655=TRUE,IF(INDEX(codegem,MATCH(Qualifikation!H655,libgem,0))&gt;=8000,INDEX(codegem,MATCH(Qualifikation!H655,libgem,0)),""),Qualifikation!H655),"")</f>
        <v/>
      </c>
      <c r="H645" s="26" t="str">
        <f>IF(A645&lt;&gt;"",IF(Qualifikation!Y655=TRUE,INDEX(libcatidinst,MATCH(Qualifikation!P655,libinst,0)),""),"")</f>
        <v/>
      </c>
      <c r="I645" s="26" t="str">
        <f>IF(OR(A645="",ISBLANK(Qualifikation!P655)),"",IF(Qualifikation!Y655=TRUE,INDEX(codeinst,MATCH(Qualifikation!P655,libinst,0)),Qualifikation!P655))</f>
        <v/>
      </c>
      <c r="J645" s="26" t="str">
        <f>IF(OR(A645="",ISBLANK(Qualifikation!Q655)),"",IF(Qualifikation!Z655=TRUE,INDEX(codetform,MATCH(Qualifikation!Q655,libtform,0)),Qualifikation!Q655))</f>
        <v/>
      </c>
      <c r="K645" s="26" t="str">
        <f t="shared" si="10"/>
        <v/>
      </c>
      <c r="L645" s="112" t="str">
        <f>IF(OR(A645="",ISBLANK(Qualifikation!R655)),"",Qualifikation!R655)</f>
        <v/>
      </c>
      <c r="M645" s="56" t="str">
        <f>IF(OR(A645="",ISBLANK(Qualifikation!S655)),"",Qualifikation!S655)</f>
        <v/>
      </c>
      <c r="N645" s="56" t="str">
        <f>IF(OR(A645="",ISBLANK(Qualifikation!T655)),"",IF(Qualifikation!AC655=TRUE,INDEX(coderesult,MATCH(Qualifikation!T655,libresult,0)),Qualifikation!T655))</f>
        <v/>
      </c>
      <c r="O645" s="56" t="str">
        <f>IF(OR(A645="",ISBLANK(Qualifikation!U655),Qualifikation!U655="-"),"",IF(ISNA(MATCH(Qualifikation!U655,libtwolang,0)),Qualifikation!U655,IF(Qualifikation!AC655=TRUE,INDEX(codetwolang,MATCH(Qualifikation!U655,libtwolang,0)),Qualifikation!U655)))</f>
        <v/>
      </c>
      <c r="P645" s="56" t="str">
        <f>IF(OR(A645="",ISBLANK(Qualifikation!V655)),"",Qualifikation!V655)</f>
        <v/>
      </c>
    </row>
    <row r="646" spans="1:16" x14ac:dyDescent="0.2">
      <c r="A646" s="26" t="str">
        <f>IF(Qualifikation!$A656&lt;&gt;"",IF(Qualifikation!C656&lt;&gt;"",IF(Qualifikation!C656="LOC.ID",CONCATENATE("LOC.",Qualifikation!AG$12),Qualifikation!C656),""),"")</f>
        <v/>
      </c>
      <c r="B646" s="57" t="str">
        <f>IF(A646&lt;&gt;"",Qualifikation!J656,"")</f>
        <v/>
      </c>
      <c r="C646" s="26" t="str">
        <f>IF(A646&lt;&gt;"",IF(Qualifikation!E656=TRUE,INDEX(codesex,MATCH(Qualifikation!D656,libsex,0)),Qualifikation!D656),"")</f>
        <v/>
      </c>
      <c r="D646" s="112" t="str">
        <f>IF(OR(A646="",ISBLANK(Qualifikation!F656)),"",Qualifikation!F656)</f>
        <v/>
      </c>
      <c r="E646" s="26" t="str">
        <f>IF(A646&lt;&gt;"",IF(Qualifikation!I656=TRUE,IF(INDEX(codegem,MATCH(Qualifikation!H656,libgem,0))&lt;8000,INDEX(codegem,MATCH(Qualifikation!H656,libgem,0)),""),Qualifikation!H656),"")</f>
        <v/>
      </c>
      <c r="F646" s="26" t="str">
        <f>IF(A646&lt;&gt;"",IF(Qualifikation!I656=TRUE,INDEX(codegemhist,MATCH(Qualifikation!H656,libgem,0)),""),"")</f>
        <v/>
      </c>
      <c r="G646" s="26" t="str">
        <f>IF(A646&lt;&gt;"",IF(Qualifikation!I656=TRUE,IF(INDEX(codegem,MATCH(Qualifikation!H656,libgem,0))&gt;=8000,INDEX(codegem,MATCH(Qualifikation!H656,libgem,0)),""),Qualifikation!H656),"")</f>
        <v/>
      </c>
      <c r="H646" s="26" t="str">
        <f>IF(A646&lt;&gt;"",IF(Qualifikation!Y656=TRUE,INDEX(libcatidinst,MATCH(Qualifikation!P656,libinst,0)),""),"")</f>
        <v/>
      </c>
      <c r="I646" s="26" t="str">
        <f>IF(OR(A646="",ISBLANK(Qualifikation!P656)),"",IF(Qualifikation!Y656=TRUE,INDEX(codeinst,MATCH(Qualifikation!P656,libinst,0)),Qualifikation!P656))</f>
        <v/>
      </c>
      <c r="J646" s="26" t="str">
        <f>IF(OR(A646="",ISBLANK(Qualifikation!Q656)),"",IF(Qualifikation!Z656=TRUE,INDEX(codetform,MATCH(Qualifikation!Q656,libtform,0)),Qualifikation!Q656))</f>
        <v/>
      </c>
      <c r="K646" s="26" t="str">
        <f t="shared" si="10"/>
        <v/>
      </c>
      <c r="L646" s="112" t="str">
        <f>IF(OR(A646="",ISBLANK(Qualifikation!R656)),"",Qualifikation!R656)</f>
        <v/>
      </c>
      <c r="M646" s="56" t="str">
        <f>IF(OR(A646="",ISBLANK(Qualifikation!S656)),"",Qualifikation!S656)</f>
        <v/>
      </c>
      <c r="N646" s="56" t="str">
        <f>IF(OR(A646="",ISBLANK(Qualifikation!T656)),"",IF(Qualifikation!AC656=TRUE,INDEX(coderesult,MATCH(Qualifikation!T656,libresult,0)),Qualifikation!T656))</f>
        <v/>
      </c>
      <c r="O646" s="56" t="str">
        <f>IF(OR(A646="",ISBLANK(Qualifikation!U656),Qualifikation!U656="-"),"",IF(ISNA(MATCH(Qualifikation!U656,libtwolang,0)),Qualifikation!U656,IF(Qualifikation!AC656=TRUE,INDEX(codetwolang,MATCH(Qualifikation!U656,libtwolang,0)),Qualifikation!U656)))</f>
        <v/>
      </c>
      <c r="P646" s="56" t="str">
        <f>IF(OR(A646="",ISBLANK(Qualifikation!V656)),"",Qualifikation!V656)</f>
        <v/>
      </c>
    </row>
    <row r="647" spans="1:16" x14ac:dyDescent="0.2">
      <c r="A647" s="26" t="str">
        <f>IF(Qualifikation!$A657&lt;&gt;"",IF(Qualifikation!C657&lt;&gt;"",IF(Qualifikation!C657="LOC.ID",CONCATENATE("LOC.",Qualifikation!AG$12),Qualifikation!C657),""),"")</f>
        <v/>
      </c>
      <c r="B647" s="57" t="str">
        <f>IF(A647&lt;&gt;"",Qualifikation!J657,"")</f>
        <v/>
      </c>
      <c r="C647" s="26" t="str">
        <f>IF(A647&lt;&gt;"",IF(Qualifikation!E657=TRUE,INDEX(codesex,MATCH(Qualifikation!D657,libsex,0)),Qualifikation!D657),"")</f>
        <v/>
      </c>
      <c r="D647" s="112" t="str">
        <f>IF(OR(A647="",ISBLANK(Qualifikation!F657)),"",Qualifikation!F657)</f>
        <v/>
      </c>
      <c r="E647" s="26" t="str">
        <f>IF(A647&lt;&gt;"",IF(Qualifikation!I657=TRUE,IF(INDEX(codegem,MATCH(Qualifikation!H657,libgem,0))&lt;8000,INDEX(codegem,MATCH(Qualifikation!H657,libgem,0)),""),Qualifikation!H657),"")</f>
        <v/>
      </c>
      <c r="F647" s="26" t="str">
        <f>IF(A647&lt;&gt;"",IF(Qualifikation!I657=TRUE,INDEX(codegemhist,MATCH(Qualifikation!H657,libgem,0)),""),"")</f>
        <v/>
      </c>
      <c r="G647" s="26" t="str">
        <f>IF(A647&lt;&gt;"",IF(Qualifikation!I657=TRUE,IF(INDEX(codegem,MATCH(Qualifikation!H657,libgem,0))&gt;=8000,INDEX(codegem,MATCH(Qualifikation!H657,libgem,0)),""),Qualifikation!H657),"")</f>
        <v/>
      </c>
      <c r="H647" s="26" t="str">
        <f>IF(A647&lt;&gt;"",IF(Qualifikation!Y657=TRUE,INDEX(libcatidinst,MATCH(Qualifikation!P657,libinst,0)),""),"")</f>
        <v/>
      </c>
      <c r="I647" s="26" t="str">
        <f>IF(OR(A647="",ISBLANK(Qualifikation!P657)),"",IF(Qualifikation!Y657=TRUE,INDEX(codeinst,MATCH(Qualifikation!P657,libinst,0)),Qualifikation!P657))</f>
        <v/>
      </c>
      <c r="J647" s="26" t="str">
        <f>IF(OR(A647="",ISBLANK(Qualifikation!Q657)),"",IF(Qualifikation!Z657=TRUE,INDEX(codetform,MATCH(Qualifikation!Q657,libtform,0)),Qualifikation!Q657))</f>
        <v/>
      </c>
      <c r="K647" s="26" t="str">
        <f t="shared" si="10"/>
        <v/>
      </c>
      <c r="L647" s="112" t="str">
        <f>IF(OR(A647="",ISBLANK(Qualifikation!R657)),"",Qualifikation!R657)</f>
        <v/>
      </c>
      <c r="M647" s="56" t="str">
        <f>IF(OR(A647="",ISBLANK(Qualifikation!S657)),"",Qualifikation!S657)</f>
        <v/>
      </c>
      <c r="N647" s="56" t="str">
        <f>IF(OR(A647="",ISBLANK(Qualifikation!T657)),"",IF(Qualifikation!AC657=TRUE,INDEX(coderesult,MATCH(Qualifikation!T657,libresult,0)),Qualifikation!T657))</f>
        <v/>
      </c>
      <c r="O647" s="56" t="str">
        <f>IF(OR(A647="",ISBLANK(Qualifikation!U657),Qualifikation!U657="-"),"",IF(ISNA(MATCH(Qualifikation!U657,libtwolang,0)),Qualifikation!U657,IF(Qualifikation!AC657=TRUE,INDEX(codetwolang,MATCH(Qualifikation!U657,libtwolang,0)),Qualifikation!U657)))</f>
        <v/>
      </c>
      <c r="P647" s="56" t="str">
        <f>IF(OR(A647="",ISBLANK(Qualifikation!V657)),"",Qualifikation!V657)</f>
        <v/>
      </c>
    </row>
    <row r="648" spans="1:16" x14ac:dyDescent="0.2">
      <c r="A648" s="26" t="str">
        <f>IF(Qualifikation!$A658&lt;&gt;"",IF(Qualifikation!C658&lt;&gt;"",IF(Qualifikation!C658="LOC.ID",CONCATENATE("LOC.",Qualifikation!AG$12),Qualifikation!C658),""),"")</f>
        <v/>
      </c>
      <c r="B648" s="57" t="str">
        <f>IF(A648&lt;&gt;"",Qualifikation!J658,"")</f>
        <v/>
      </c>
      <c r="C648" s="26" t="str">
        <f>IF(A648&lt;&gt;"",IF(Qualifikation!E658=TRUE,INDEX(codesex,MATCH(Qualifikation!D658,libsex,0)),Qualifikation!D658),"")</f>
        <v/>
      </c>
      <c r="D648" s="112" t="str">
        <f>IF(OR(A648="",ISBLANK(Qualifikation!F658)),"",Qualifikation!F658)</f>
        <v/>
      </c>
      <c r="E648" s="26" t="str">
        <f>IF(A648&lt;&gt;"",IF(Qualifikation!I658=TRUE,IF(INDEX(codegem,MATCH(Qualifikation!H658,libgem,0))&lt;8000,INDEX(codegem,MATCH(Qualifikation!H658,libgem,0)),""),Qualifikation!H658),"")</f>
        <v/>
      </c>
      <c r="F648" s="26" t="str">
        <f>IF(A648&lt;&gt;"",IF(Qualifikation!I658=TRUE,INDEX(codegemhist,MATCH(Qualifikation!H658,libgem,0)),""),"")</f>
        <v/>
      </c>
      <c r="G648" s="26" t="str">
        <f>IF(A648&lt;&gt;"",IF(Qualifikation!I658=TRUE,IF(INDEX(codegem,MATCH(Qualifikation!H658,libgem,0))&gt;=8000,INDEX(codegem,MATCH(Qualifikation!H658,libgem,0)),""),Qualifikation!H658),"")</f>
        <v/>
      </c>
      <c r="H648" s="26" t="str">
        <f>IF(A648&lt;&gt;"",IF(Qualifikation!Y658=TRUE,INDEX(libcatidinst,MATCH(Qualifikation!P658,libinst,0)),""),"")</f>
        <v/>
      </c>
      <c r="I648" s="26" t="str">
        <f>IF(OR(A648="",ISBLANK(Qualifikation!P658)),"",IF(Qualifikation!Y658=TRUE,INDEX(codeinst,MATCH(Qualifikation!P658,libinst,0)),Qualifikation!P658))</f>
        <v/>
      </c>
      <c r="J648" s="26" t="str">
        <f>IF(OR(A648="",ISBLANK(Qualifikation!Q658)),"",IF(Qualifikation!Z658=TRUE,INDEX(codetform,MATCH(Qualifikation!Q658,libtform,0)),Qualifikation!Q658))</f>
        <v/>
      </c>
      <c r="K648" s="26" t="str">
        <f t="shared" si="10"/>
        <v/>
      </c>
      <c r="L648" s="112" t="str">
        <f>IF(OR(A648="",ISBLANK(Qualifikation!R658)),"",Qualifikation!R658)</f>
        <v/>
      </c>
      <c r="M648" s="56" t="str">
        <f>IF(OR(A648="",ISBLANK(Qualifikation!S658)),"",Qualifikation!S658)</f>
        <v/>
      </c>
      <c r="N648" s="56" t="str">
        <f>IF(OR(A648="",ISBLANK(Qualifikation!T658)),"",IF(Qualifikation!AC658=TRUE,INDEX(coderesult,MATCH(Qualifikation!T658,libresult,0)),Qualifikation!T658))</f>
        <v/>
      </c>
      <c r="O648" s="56" t="str">
        <f>IF(OR(A648="",ISBLANK(Qualifikation!U658),Qualifikation!U658="-"),"",IF(ISNA(MATCH(Qualifikation!U658,libtwolang,0)),Qualifikation!U658,IF(Qualifikation!AC658=TRUE,INDEX(codetwolang,MATCH(Qualifikation!U658,libtwolang,0)),Qualifikation!U658)))</f>
        <v/>
      </c>
      <c r="P648" s="56" t="str">
        <f>IF(OR(A648="",ISBLANK(Qualifikation!V658)),"",Qualifikation!V658)</f>
        <v/>
      </c>
    </row>
    <row r="649" spans="1:16" x14ac:dyDescent="0.2">
      <c r="A649" s="26" t="str">
        <f>IF(Qualifikation!$A659&lt;&gt;"",IF(Qualifikation!C659&lt;&gt;"",IF(Qualifikation!C659="LOC.ID",CONCATENATE("LOC.",Qualifikation!AG$12),Qualifikation!C659),""),"")</f>
        <v/>
      </c>
      <c r="B649" s="57" t="str">
        <f>IF(A649&lt;&gt;"",Qualifikation!J659,"")</f>
        <v/>
      </c>
      <c r="C649" s="26" t="str">
        <f>IF(A649&lt;&gt;"",IF(Qualifikation!E659=TRUE,INDEX(codesex,MATCH(Qualifikation!D659,libsex,0)),Qualifikation!D659),"")</f>
        <v/>
      </c>
      <c r="D649" s="112" t="str">
        <f>IF(OR(A649="",ISBLANK(Qualifikation!F659)),"",Qualifikation!F659)</f>
        <v/>
      </c>
      <c r="E649" s="26" t="str">
        <f>IF(A649&lt;&gt;"",IF(Qualifikation!I659=TRUE,IF(INDEX(codegem,MATCH(Qualifikation!H659,libgem,0))&lt;8000,INDEX(codegem,MATCH(Qualifikation!H659,libgem,0)),""),Qualifikation!H659),"")</f>
        <v/>
      </c>
      <c r="F649" s="26" t="str">
        <f>IF(A649&lt;&gt;"",IF(Qualifikation!I659=TRUE,INDEX(codegemhist,MATCH(Qualifikation!H659,libgem,0)),""),"")</f>
        <v/>
      </c>
      <c r="G649" s="26" t="str">
        <f>IF(A649&lt;&gt;"",IF(Qualifikation!I659=TRUE,IF(INDEX(codegem,MATCH(Qualifikation!H659,libgem,0))&gt;=8000,INDEX(codegem,MATCH(Qualifikation!H659,libgem,0)),""),Qualifikation!H659),"")</f>
        <v/>
      </c>
      <c r="H649" s="26" t="str">
        <f>IF(A649&lt;&gt;"",IF(Qualifikation!Y659=TRUE,INDEX(libcatidinst,MATCH(Qualifikation!P659,libinst,0)),""),"")</f>
        <v/>
      </c>
      <c r="I649" s="26" t="str">
        <f>IF(OR(A649="",ISBLANK(Qualifikation!P659)),"",IF(Qualifikation!Y659=TRUE,INDEX(codeinst,MATCH(Qualifikation!P659,libinst,0)),Qualifikation!P659))</f>
        <v/>
      </c>
      <c r="J649" s="26" t="str">
        <f>IF(OR(A649="",ISBLANK(Qualifikation!Q659)),"",IF(Qualifikation!Z659=TRUE,INDEX(codetform,MATCH(Qualifikation!Q659,libtform,0)),Qualifikation!Q659))</f>
        <v/>
      </c>
      <c r="K649" s="26" t="str">
        <f t="shared" si="10"/>
        <v/>
      </c>
      <c r="L649" s="112" t="str">
        <f>IF(OR(A649="",ISBLANK(Qualifikation!R659)),"",Qualifikation!R659)</f>
        <v/>
      </c>
      <c r="M649" s="56" t="str">
        <f>IF(OR(A649="",ISBLANK(Qualifikation!S659)),"",Qualifikation!S659)</f>
        <v/>
      </c>
      <c r="N649" s="56" t="str">
        <f>IF(OR(A649="",ISBLANK(Qualifikation!T659)),"",IF(Qualifikation!AC659=TRUE,INDEX(coderesult,MATCH(Qualifikation!T659,libresult,0)),Qualifikation!T659))</f>
        <v/>
      </c>
      <c r="O649" s="56" t="str">
        <f>IF(OR(A649="",ISBLANK(Qualifikation!U659),Qualifikation!U659="-"),"",IF(ISNA(MATCH(Qualifikation!U659,libtwolang,0)),Qualifikation!U659,IF(Qualifikation!AC659=TRUE,INDEX(codetwolang,MATCH(Qualifikation!U659,libtwolang,0)),Qualifikation!U659)))</f>
        <v/>
      </c>
      <c r="P649" s="56" t="str">
        <f>IF(OR(A649="",ISBLANK(Qualifikation!V659)),"",Qualifikation!V659)</f>
        <v/>
      </c>
    </row>
    <row r="650" spans="1:16" x14ac:dyDescent="0.2">
      <c r="A650" s="26" t="str">
        <f>IF(Qualifikation!$A660&lt;&gt;"",IF(Qualifikation!C660&lt;&gt;"",IF(Qualifikation!C660="LOC.ID",CONCATENATE("LOC.",Qualifikation!AG$12),Qualifikation!C660),""),"")</f>
        <v/>
      </c>
      <c r="B650" s="57" t="str">
        <f>IF(A650&lt;&gt;"",Qualifikation!J660,"")</f>
        <v/>
      </c>
      <c r="C650" s="26" t="str">
        <f>IF(A650&lt;&gt;"",IF(Qualifikation!E660=TRUE,INDEX(codesex,MATCH(Qualifikation!D660,libsex,0)),Qualifikation!D660),"")</f>
        <v/>
      </c>
      <c r="D650" s="112" t="str">
        <f>IF(OR(A650="",ISBLANK(Qualifikation!F660)),"",Qualifikation!F660)</f>
        <v/>
      </c>
      <c r="E650" s="26" t="str">
        <f>IF(A650&lt;&gt;"",IF(Qualifikation!I660=TRUE,IF(INDEX(codegem,MATCH(Qualifikation!H660,libgem,0))&lt;8000,INDEX(codegem,MATCH(Qualifikation!H660,libgem,0)),""),Qualifikation!H660),"")</f>
        <v/>
      </c>
      <c r="F650" s="26" t="str">
        <f>IF(A650&lt;&gt;"",IF(Qualifikation!I660=TRUE,INDEX(codegemhist,MATCH(Qualifikation!H660,libgem,0)),""),"")</f>
        <v/>
      </c>
      <c r="G650" s="26" t="str">
        <f>IF(A650&lt;&gt;"",IF(Qualifikation!I660=TRUE,IF(INDEX(codegem,MATCH(Qualifikation!H660,libgem,0))&gt;=8000,INDEX(codegem,MATCH(Qualifikation!H660,libgem,0)),""),Qualifikation!H660),"")</f>
        <v/>
      </c>
      <c r="H650" s="26" t="str">
        <f>IF(A650&lt;&gt;"",IF(Qualifikation!Y660=TRUE,INDEX(libcatidinst,MATCH(Qualifikation!P660,libinst,0)),""),"")</f>
        <v/>
      </c>
      <c r="I650" s="26" t="str">
        <f>IF(OR(A650="",ISBLANK(Qualifikation!P660)),"",IF(Qualifikation!Y660=TRUE,INDEX(codeinst,MATCH(Qualifikation!P660,libinst,0)),Qualifikation!P660))</f>
        <v/>
      </c>
      <c r="J650" s="26" t="str">
        <f>IF(OR(A650="",ISBLANK(Qualifikation!Q660)),"",IF(Qualifikation!Z660=TRUE,INDEX(codetform,MATCH(Qualifikation!Q660,libtform,0)),Qualifikation!Q660))</f>
        <v/>
      </c>
      <c r="K650" s="26" t="str">
        <f t="shared" si="10"/>
        <v/>
      </c>
      <c r="L650" s="112" t="str">
        <f>IF(OR(A650="",ISBLANK(Qualifikation!R660)),"",Qualifikation!R660)</f>
        <v/>
      </c>
      <c r="M650" s="56" t="str">
        <f>IF(OR(A650="",ISBLANK(Qualifikation!S660)),"",Qualifikation!S660)</f>
        <v/>
      </c>
      <c r="N650" s="56" t="str">
        <f>IF(OR(A650="",ISBLANK(Qualifikation!T660)),"",IF(Qualifikation!AC660=TRUE,INDEX(coderesult,MATCH(Qualifikation!T660,libresult,0)),Qualifikation!T660))</f>
        <v/>
      </c>
      <c r="O650" s="56" t="str">
        <f>IF(OR(A650="",ISBLANK(Qualifikation!U660),Qualifikation!U660="-"),"",IF(ISNA(MATCH(Qualifikation!U660,libtwolang,0)),Qualifikation!U660,IF(Qualifikation!AC660=TRUE,INDEX(codetwolang,MATCH(Qualifikation!U660,libtwolang,0)),Qualifikation!U660)))</f>
        <v/>
      </c>
      <c r="P650" s="56" t="str">
        <f>IF(OR(A650="",ISBLANK(Qualifikation!V660)),"",Qualifikation!V660)</f>
        <v/>
      </c>
    </row>
    <row r="651" spans="1:16" x14ac:dyDescent="0.2">
      <c r="A651" s="26" t="str">
        <f>IF(Qualifikation!$A661&lt;&gt;"",IF(Qualifikation!C661&lt;&gt;"",IF(Qualifikation!C661="LOC.ID",CONCATENATE("LOC.",Qualifikation!AG$12),Qualifikation!C661),""),"")</f>
        <v/>
      </c>
      <c r="B651" s="57" t="str">
        <f>IF(A651&lt;&gt;"",Qualifikation!J661,"")</f>
        <v/>
      </c>
      <c r="C651" s="26" t="str">
        <f>IF(A651&lt;&gt;"",IF(Qualifikation!E661=TRUE,INDEX(codesex,MATCH(Qualifikation!D661,libsex,0)),Qualifikation!D661),"")</f>
        <v/>
      </c>
      <c r="D651" s="112" t="str">
        <f>IF(OR(A651="",ISBLANK(Qualifikation!F661)),"",Qualifikation!F661)</f>
        <v/>
      </c>
      <c r="E651" s="26" t="str">
        <f>IF(A651&lt;&gt;"",IF(Qualifikation!I661=TRUE,IF(INDEX(codegem,MATCH(Qualifikation!H661,libgem,0))&lt;8000,INDEX(codegem,MATCH(Qualifikation!H661,libgem,0)),""),Qualifikation!H661),"")</f>
        <v/>
      </c>
      <c r="F651" s="26" t="str">
        <f>IF(A651&lt;&gt;"",IF(Qualifikation!I661=TRUE,INDEX(codegemhist,MATCH(Qualifikation!H661,libgem,0)),""),"")</f>
        <v/>
      </c>
      <c r="G651" s="26" t="str">
        <f>IF(A651&lt;&gt;"",IF(Qualifikation!I661=TRUE,IF(INDEX(codegem,MATCH(Qualifikation!H661,libgem,0))&gt;=8000,INDEX(codegem,MATCH(Qualifikation!H661,libgem,0)),""),Qualifikation!H661),"")</f>
        <v/>
      </c>
      <c r="H651" s="26" t="str">
        <f>IF(A651&lt;&gt;"",IF(Qualifikation!Y661=TRUE,INDEX(libcatidinst,MATCH(Qualifikation!P661,libinst,0)),""),"")</f>
        <v/>
      </c>
      <c r="I651" s="26" t="str">
        <f>IF(OR(A651="",ISBLANK(Qualifikation!P661)),"",IF(Qualifikation!Y661=TRUE,INDEX(codeinst,MATCH(Qualifikation!P661,libinst,0)),Qualifikation!P661))</f>
        <v/>
      </c>
      <c r="J651" s="26" t="str">
        <f>IF(OR(A651="",ISBLANK(Qualifikation!Q661)),"",IF(Qualifikation!Z661=TRUE,INDEX(codetform,MATCH(Qualifikation!Q661,libtform,0)),Qualifikation!Q661))</f>
        <v/>
      </c>
      <c r="K651" s="26" t="str">
        <f t="shared" si="10"/>
        <v/>
      </c>
      <c r="L651" s="112" t="str">
        <f>IF(OR(A651="",ISBLANK(Qualifikation!R661)),"",Qualifikation!R661)</f>
        <v/>
      </c>
      <c r="M651" s="56" t="str">
        <f>IF(OR(A651="",ISBLANK(Qualifikation!S661)),"",Qualifikation!S661)</f>
        <v/>
      </c>
      <c r="N651" s="56" t="str">
        <f>IF(OR(A651="",ISBLANK(Qualifikation!T661)),"",IF(Qualifikation!AC661=TRUE,INDEX(coderesult,MATCH(Qualifikation!T661,libresult,0)),Qualifikation!T661))</f>
        <v/>
      </c>
      <c r="O651" s="56" t="str">
        <f>IF(OR(A651="",ISBLANK(Qualifikation!U661),Qualifikation!U661="-"),"",IF(ISNA(MATCH(Qualifikation!U661,libtwolang,0)),Qualifikation!U661,IF(Qualifikation!AC661=TRUE,INDEX(codetwolang,MATCH(Qualifikation!U661,libtwolang,0)),Qualifikation!U661)))</f>
        <v/>
      </c>
      <c r="P651" s="56" t="str">
        <f>IF(OR(A651="",ISBLANK(Qualifikation!V661)),"",Qualifikation!V661)</f>
        <v/>
      </c>
    </row>
    <row r="652" spans="1:16" x14ac:dyDescent="0.2">
      <c r="A652" s="26" t="str">
        <f>IF(Qualifikation!$A662&lt;&gt;"",IF(Qualifikation!C662&lt;&gt;"",IF(Qualifikation!C662="LOC.ID",CONCATENATE("LOC.",Qualifikation!AG$12),Qualifikation!C662),""),"")</f>
        <v/>
      </c>
      <c r="B652" s="57" t="str">
        <f>IF(A652&lt;&gt;"",Qualifikation!J662,"")</f>
        <v/>
      </c>
      <c r="C652" s="26" t="str">
        <f>IF(A652&lt;&gt;"",IF(Qualifikation!E662=TRUE,INDEX(codesex,MATCH(Qualifikation!D662,libsex,0)),Qualifikation!D662),"")</f>
        <v/>
      </c>
      <c r="D652" s="112" t="str">
        <f>IF(OR(A652="",ISBLANK(Qualifikation!F662)),"",Qualifikation!F662)</f>
        <v/>
      </c>
      <c r="E652" s="26" t="str">
        <f>IF(A652&lt;&gt;"",IF(Qualifikation!I662=TRUE,IF(INDEX(codegem,MATCH(Qualifikation!H662,libgem,0))&lt;8000,INDEX(codegem,MATCH(Qualifikation!H662,libgem,0)),""),Qualifikation!H662),"")</f>
        <v/>
      </c>
      <c r="F652" s="26" t="str">
        <f>IF(A652&lt;&gt;"",IF(Qualifikation!I662=TRUE,INDEX(codegemhist,MATCH(Qualifikation!H662,libgem,0)),""),"")</f>
        <v/>
      </c>
      <c r="G652" s="26" t="str">
        <f>IF(A652&lt;&gt;"",IF(Qualifikation!I662=TRUE,IF(INDEX(codegem,MATCH(Qualifikation!H662,libgem,0))&gt;=8000,INDEX(codegem,MATCH(Qualifikation!H662,libgem,0)),""),Qualifikation!H662),"")</f>
        <v/>
      </c>
      <c r="H652" s="26" t="str">
        <f>IF(A652&lt;&gt;"",IF(Qualifikation!Y662=TRUE,INDEX(libcatidinst,MATCH(Qualifikation!P662,libinst,0)),""),"")</f>
        <v/>
      </c>
      <c r="I652" s="26" t="str">
        <f>IF(OR(A652="",ISBLANK(Qualifikation!P662)),"",IF(Qualifikation!Y662=TRUE,INDEX(codeinst,MATCH(Qualifikation!P662,libinst,0)),Qualifikation!P662))</f>
        <v/>
      </c>
      <c r="J652" s="26" t="str">
        <f>IF(OR(A652="",ISBLANK(Qualifikation!Q662)),"",IF(Qualifikation!Z662=TRUE,INDEX(codetform,MATCH(Qualifikation!Q662,libtform,0)),Qualifikation!Q662))</f>
        <v/>
      </c>
      <c r="K652" s="26" t="str">
        <f t="shared" si="10"/>
        <v/>
      </c>
      <c r="L652" s="112" t="str">
        <f>IF(OR(A652="",ISBLANK(Qualifikation!R662)),"",Qualifikation!R662)</f>
        <v/>
      </c>
      <c r="M652" s="56" t="str">
        <f>IF(OR(A652="",ISBLANK(Qualifikation!S662)),"",Qualifikation!S662)</f>
        <v/>
      </c>
      <c r="N652" s="56" t="str">
        <f>IF(OR(A652="",ISBLANK(Qualifikation!T662)),"",IF(Qualifikation!AC662=TRUE,INDEX(coderesult,MATCH(Qualifikation!T662,libresult,0)),Qualifikation!T662))</f>
        <v/>
      </c>
      <c r="O652" s="56" t="str">
        <f>IF(OR(A652="",ISBLANK(Qualifikation!U662),Qualifikation!U662="-"),"",IF(ISNA(MATCH(Qualifikation!U662,libtwolang,0)),Qualifikation!U662,IF(Qualifikation!AC662=TRUE,INDEX(codetwolang,MATCH(Qualifikation!U662,libtwolang,0)),Qualifikation!U662)))</f>
        <v/>
      </c>
      <c r="P652" s="56" t="str">
        <f>IF(OR(A652="",ISBLANK(Qualifikation!V662)),"",Qualifikation!V662)</f>
        <v/>
      </c>
    </row>
    <row r="653" spans="1:16" x14ac:dyDescent="0.2">
      <c r="A653" s="26" t="str">
        <f>IF(Qualifikation!$A663&lt;&gt;"",IF(Qualifikation!C663&lt;&gt;"",IF(Qualifikation!C663="LOC.ID",CONCATENATE("LOC.",Qualifikation!AG$12),Qualifikation!C663),""),"")</f>
        <v/>
      </c>
      <c r="B653" s="57" t="str">
        <f>IF(A653&lt;&gt;"",Qualifikation!J663,"")</f>
        <v/>
      </c>
      <c r="C653" s="26" t="str">
        <f>IF(A653&lt;&gt;"",IF(Qualifikation!E663=TRUE,INDEX(codesex,MATCH(Qualifikation!D663,libsex,0)),Qualifikation!D663),"")</f>
        <v/>
      </c>
      <c r="D653" s="112" t="str">
        <f>IF(OR(A653="",ISBLANK(Qualifikation!F663)),"",Qualifikation!F663)</f>
        <v/>
      </c>
      <c r="E653" s="26" t="str">
        <f>IF(A653&lt;&gt;"",IF(Qualifikation!I663=TRUE,IF(INDEX(codegem,MATCH(Qualifikation!H663,libgem,0))&lt;8000,INDEX(codegem,MATCH(Qualifikation!H663,libgem,0)),""),Qualifikation!H663),"")</f>
        <v/>
      </c>
      <c r="F653" s="26" t="str">
        <f>IF(A653&lt;&gt;"",IF(Qualifikation!I663=TRUE,INDEX(codegemhist,MATCH(Qualifikation!H663,libgem,0)),""),"")</f>
        <v/>
      </c>
      <c r="G653" s="26" t="str">
        <f>IF(A653&lt;&gt;"",IF(Qualifikation!I663=TRUE,IF(INDEX(codegem,MATCH(Qualifikation!H663,libgem,0))&gt;=8000,INDEX(codegem,MATCH(Qualifikation!H663,libgem,0)),""),Qualifikation!H663),"")</f>
        <v/>
      </c>
      <c r="H653" s="26" t="str">
        <f>IF(A653&lt;&gt;"",IF(Qualifikation!Y663=TRUE,INDEX(libcatidinst,MATCH(Qualifikation!P663,libinst,0)),""),"")</f>
        <v/>
      </c>
      <c r="I653" s="26" t="str">
        <f>IF(OR(A653="",ISBLANK(Qualifikation!P663)),"",IF(Qualifikation!Y663=TRUE,INDEX(codeinst,MATCH(Qualifikation!P663,libinst,0)),Qualifikation!P663))</f>
        <v/>
      </c>
      <c r="J653" s="26" t="str">
        <f>IF(OR(A653="",ISBLANK(Qualifikation!Q663)),"",IF(Qualifikation!Z663=TRUE,INDEX(codetform,MATCH(Qualifikation!Q663,libtform,0)),Qualifikation!Q663))</f>
        <v/>
      </c>
      <c r="K653" s="26" t="str">
        <f t="shared" si="10"/>
        <v/>
      </c>
      <c r="L653" s="112" t="str">
        <f>IF(OR(A653="",ISBLANK(Qualifikation!R663)),"",Qualifikation!R663)</f>
        <v/>
      </c>
      <c r="M653" s="56" t="str">
        <f>IF(OR(A653="",ISBLANK(Qualifikation!S663)),"",Qualifikation!S663)</f>
        <v/>
      </c>
      <c r="N653" s="56" t="str">
        <f>IF(OR(A653="",ISBLANK(Qualifikation!T663)),"",IF(Qualifikation!AC663=TRUE,INDEX(coderesult,MATCH(Qualifikation!T663,libresult,0)),Qualifikation!T663))</f>
        <v/>
      </c>
      <c r="O653" s="56" t="str">
        <f>IF(OR(A653="",ISBLANK(Qualifikation!U663),Qualifikation!U663="-"),"",IF(ISNA(MATCH(Qualifikation!U663,libtwolang,0)),Qualifikation!U663,IF(Qualifikation!AC663=TRUE,INDEX(codetwolang,MATCH(Qualifikation!U663,libtwolang,0)),Qualifikation!U663)))</f>
        <v/>
      </c>
      <c r="P653" s="56" t="str">
        <f>IF(OR(A653="",ISBLANK(Qualifikation!V663)),"",Qualifikation!V663)</f>
        <v/>
      </c>
    </row>
    <row r="654" spans="1:16" x14ac:dyDescent="0.2">
      <c r="A654" s="26" t="str">
        <f>IF(Qualifikation!$A664&lt;&gt;"",IF(Qualifikation!C664&lt;&gt;"",IF(Qualifikation!C664="LOC.ID",CONCATENATE("LOC.",Qualifikation!AG$12),Qualifikation!C664),""),"")</f>
        <v/>
      </c>
      <c r="B654" s="57" t="str">
        <f>IF(A654&lt;&gt;"",Qualifikation!J664,"")</f>
        <v/>
      </c>
      <c r="C654" s="26" t="str">
        <f>IF(A654&lt;&gt;"",IF(Qualifikation!E664=TRUE,INDEX(codesex,MATCH(Qualifikation!D664,libsex,0)),Qualifikation!D664),"")</f>
        <v/>
      </c>
      <c r="D654" s="112" t="str">
        <f>IF(OR(A654="",ISBLANK(Qualifikation!F664)),"",Qualifikation!F664)</f>
        <v/>
      </c>
      <c r="E654" s="26" t="str">
        <f>IF(A654&lt;&gt;"",IF(Qualifikation!I664=TRUE,IF(INDEX(codegem,MATCH(Qualifikation!H664,libgem,0))&lt;8000,INDEX(codegem,MATCH(Qualifikation!H664,libgem,0)),""),Qualifikation!H664),"")</f>
        <v/>
      </c>
      <c r="F654" s="26" t="str">
        <f>IF(A654&lt;&gt;"",IF(Qualifikation!I664=TRUE,INDEX(codegemhist,MATCH(Qualifikation!H664,libgem,0)),""),"")</f>
        <v/>
      </c>
      <c r="G654" s="26" t="str">
        <f>IF(A654&lt;&gt;"",IF(Qualifikation!I664=TRUE,IF(INDEX(codegem,MATCH(Qualifikation!H664,libgem,0))&gt;=8000,INDEX(codegem,MATCH(Qualifikation!H664,libgem,0)),""),Qualifikation!H664),"")</f>
        <v/>
      </c>
      <c r="H654" s="26" t="str">
        <f>IF(A654&lt;&gt;"",IF(Qualifikation!Y664=TRUE,INDEX(libcatidinst,MATCH(Qualifikation!P664,libinst,0)),""),"")</f>
        <v/>
      </c>
      <c r="I654" s="26" t="str">
        <f>IF(OR(A654="",ISBLANK(Qualifikation!P664)),"",IF(Qualifikation!Y664=TRUE,INDEX(codeinst,MATCH(Qualifikation!P664,libinst,0)),Qualifikation!P664))</f>
        <v/>
      </c>
      <c r="J654" s="26" t="str">
        <f>IF(OR(A654="",ISBLANK(Qualifikation!Q664)),"",IF(Qualifikation!Z664=TRUE,INDEX(codetform,MATCH(Qualifikation!Q664,libtform,0)),Qualifikation!Q664))</f>
        <v/>
      </c>
      <c r="K654" s="26" t="str">
        <f t="shared" si="10"/>
        <v/>
      </c>
      <c r="L654" s="112" t="str">
        <f>IF(OR(A654="",ISBLANK(Qualifikation!R664)),"",Qualifikation!R664)</f>
        <v/>
      </c>
      <c r="M654" s="56" t="str">
        <f>IF(OR(A654="",ISBLANK(Qualifikation!S664)),"",Qualifikation!S664)</f>
        <v/>
      </c>
      <c r="N654" s="56" t="str">
        <f>IF(OR(A654="",ISBLANK(Qualifikation!T664)),"",IF(Qualifikation!AC664=TRUE,INDEX(coderesult,MATCH(Qualifikation!T664,libresult,0)),Qualifikation!T664))</f>
        <v/>
      </c>
      <c r="O654" s="56" t="str">
        <f>IF(OR(A654="",ISBLANK(Qualifikation!U664),Qualifikation!U664="-"),"",IF(ISNA(MATCH(Qualifikation!U664,libtwolang,0)),Qualifikation!U664,IF(Qualifikation!AC664=TRUE,INDEX(codetwolang,MATCH(Qualifikation!U664,libtwolang,0)),Qualifikation!U664)))</f>
        <v/>
      </c>
      <c r="P654" s="56" t="str">
        <f>IF(OR(A654="",ISBLANK(Qualifikation!V664)),"",Qualifikation!V664)</f>
        <v/>
      </c>
    </row>
    <row r="655" spans="1:16" x14ac:dyDescent="0.2">
      <c r="A655" s="26" t="str">
        <f>IF(Qualifikation!$A665&lt;&gt;"",IF(Qualifikation!C665&lt;&gt;"",IF(Qualifikation!C665="LOC.ID",CONCATENATE("LOC.",Qualifikation!AG$12),Qualifikation!C665),""),"")</f>
        <v/>
      </c>
      <c r="B655" s="57" t="str">
        <f>IF(A655&lt;&gt;"",Qualifikation!J665,"")</f>
        <v/>
      </c>
      <c r="C655" s="26" t="str">
        <f>IF(A655&lt;&gt;"",IF(Qualifikation!E665=TRUE,INDEX(codesex,MATCH(Qualifikation!D665,libsex,0)),Qualifikation!D665),"")</f>
        <v/>
      </c>
      <c r="D655" s="112" t="str">
        <f>IF(OR(A655="",ISBLANK(Qualifikation!F665)),"",Qualifikation!F665)</f>
        <v/>
      </c>
      <c r="E655" s="26" t="str">
        <f>IF(A655&lt;&gt;"",IF(Qualifikation!I665=TRUE,IF(INDEX(codegem,MATCH(Qualifikation!H665,libgem,0))&lt;8000,INDEX(codegem,MATCH(Qualifikation!H665,libgem,0)),""),Qualifikation!H665),"")</f>
        <v/>
      </c>
      <c r="F655" s="26" t="str">
        <f>IF(A655&lt;&gt;"",IF(Qualifikation!I665=TRUE,INDEX(codegemhist,MATCH(Qualifikation!H665,libgem,0)),""),"")</f>
        <v/>
      </c>
      <c r="G655" s="26" t="str">
        <f>IF(A655&lt;&gt;"",IF(Qualifikation!I665=TRUE,IF(INDEX(codegem,MATCH(Qualifikation!H665,libgem,0))&gt;=8000,INDEX(codegem,MATCH(Qualifikation!H665,libgem,0)),""),Qualifikation!H665),"")</f>
        <v/>
      </c>
      <c r="H655" s="26" t="str">
        <f>IF(A655&lt;&gt;"",IF(Qualifikation!Y665=TRUE,INDEX(libcatidinst,MATCH(Qualifikation!P665,libinst,0)),""),"")</f>
        <v/>
      </c>
      <c r="I655" s="26" t="str">
        <f>IF(OR(A655="",ISBLANK(Qualifikation!P665)),"",IF(Qualifikation!Y665=TRUE,INDEX(codeinst,MATCH(Qualifikation!P665,libinst,0)),Qualifikation!P665))</f>
        <v/>
      </c>
      <c r="J655" s="26" t="str">
        <f>IF(OR(A655="",ISBLANK(Qualifikation!Q665)),"",IF(Qualifikation!Z665=TRUE,INDEX(codetform,MATCH(Qualifikation!Q665,libtform,0)),Qualifikation!Q665))</f>
        <v/>
      </c>
      <c r="K655" s="26" t="str">
        <f t="shared" si="10"/>
        <v/>
      </c>
      <c r="L655" s="112" t="str">
        <f>IF(OR(A655="",ISBLANK(Qualifikation!R665)),"",Qualifikation!R665)</f>
        <v/>
      </c>
      <c r="M655" s="56" t="str">
        <f>IF(OR(A655="",ISBLANK(Qualifikation!S665)),"",Qualifikation!S665)</f>
        <v/>
      </c>
      <c r="N655" s="56" t="str">
        <f>IF(OR(A655="",ISBLANK(Qualifikation!T665)),"",IF(Qualifikation!AC665=TRUE,INDEX(coderesult,MATCH(Qualifikation!T665,libresult,0)),Qualifikation!T665))</f>
        <v/>
      </c>
      <c r="O655" s="56" t="str">
        <f>IF(OR(A655="",ISBLANK(Qualifikation!U665),Qualifikation!U665="-"),"",IF(ISNA(MATCH(Qualifikation!U665,libtwolang,0)),Qualifikation!U665,IF(Qualifikation!AC665=TRUE,INDEX(codetwolang,MATCH(Qualifikation!U665,libtwolang,0)),Qualifikation!U665)))</f>
        <v/>
      </c>
      <c r="P655" s="56" t="str">
        <f>IF(OR(A655="",ISBLANK(Qualifikation!V665)),"",Qualifikation!V665)</f>
        <v/>
      </c>
    </row>
    <row r="656" spans="1:16" x14ac:dyDescent="0.2">
      <c r="A656" s="26" t="str">
        <f>IF(Qualifikation!$A666&lt;&gt;"",IF(Qualifikation!C666&lt;&gt;"",IF(Qualifikation!C666="LOC.ID",CONCATENATE("LOC.",Qualifikation!AG$12),Qualifikation!C666),""),"")</f>
        <v/>
      </c>
      <c r="B656" s="57" t="str">
        <f>IF(A656&lt;&gt;"",Qualifikation!J666,"")</f>
        <v/>
      </c>
      <c r="C656" s="26" t="str">
        <f>IF(A656&lt;&gt;"",IF(Qualifikation!E666=TRUE,INDEX(codesex,MATCH(Qualifikation!D666,libsex,0)),Qualifikation!D666),"")</f>
        <v/>
      </c>
      <c r="D656" s="112" t="str">
        <f>IF(OR(A656="",ISBLANK(Qualifikation!F666)),"",Qualifikation!F666)</f>
        <v/>
      </c>
      <c r="E656" s="26" t="str">
        <f>IF(A656&lt;&gt;"",IF(Qualifikation!I666=TRUE,IF(INDEX(codegem,MATCH(Qualifikation!H666,libgem,0))&lt;8000,INDEX(codegem,MATCH(Qualifikation!H666,libgem,0)),""),Qualifikation!H666),"")</f>
        <v/>
      </c>
      <c r="F656" s="26" t="str">
        <f>IF(A656&lt;&gt;"",IF(Qualifikation!I666=TRUE,INDEX(codegemhist,MATCH(Qualifikation!H666,libgem,0)),""),"")</f>
        <v/>
      </c>
      <c r="G656" s="26" t="str">
        <f>IF(A656&lt;&gt;"",IF(Qualifikation!I666=TRUE,IF(INDEX(codegem,MATCH(Qualifikation!H666,libgem,0))&gt;=8000,INDEX(codegem,MATCH(Qualifikation!H666,libgem,0)),""),Qualifikation!H666),"")</f>
        <v/>
      </c>
      <c r="H656" s="26" t="str">
        <f>IF(A656&lt;&gt;"",IF(Qualifikation!Y666=TRUE,INDEX(libcatidinst,MATCH(Qualifikation!P666,libinst,0)),""),"")</f>
        <v/>
      </c>
      <c r="I656" s="26" t="str">
        <f>IF(OR(A656="",ISBLANK(Qualifikation!P666)),"",IF(Qualifikation!Y666=TRUE,INDEX(codeinst,MATCH(Qualifikation!P666,libinst,0)),Qualifikation!P666))</f>
        <v/>
      </c>
      <c r="J656" s="26" t="str">
        <f>IF(OR(A656="",ISBLANK(Qualifikation!Q666)),"",IF(Qualifikation!Z666=TRUE,INDEX(codetform,MATCH(Qualifikation!Q666,libtform,0)),Qualifikation!Q666))</f>
        <v/>
      </c>
      <c r="K656" s="26" t="str">
        <f t="shared" si="10"/>
        <v/>
      </c>
      <c r="L656" s="112" t="str">
        <f>IF(OR(A656="",ISBLANK(Qualifikation!R666)),"",Qualifikation!R666)</f>
        <v/>
      </c>
      <c r="M656" s="56" t="str">
        <f>IF(OR(A656="",ISBLANK(Qualifikation!S666)),"",Qualifikation!S666)</f>
        <v/>
      </c>
      <c r="N656" s="56" t="str">
        <f>IF(OR(A656="",ISBLANK(Qualifikation!T666)),"",IF(Qualifikation!AC666=TRUE,INDEX(coderesult,MATCH(Qualifikation!T666,libresult,0)),Qualifikation!T666))</f>
        <v/>
      </c>
      <c r="O656" s="56" t="str">
        <f>IF(OR(A656="",ISBLANK(Qualifikation!U666),Qualifikation!U666="-"),"",IF(ISNA(MATCH(Qualifikation!U666,libtwolang,0)),Qualifikation!U666,IF(Qualifikation!AC666=TRUE,INDEX(codetwolang,MATCH(Qualifikation!U666,libtwolang,0)),Qualifikation!U666)))</f>
        <v/>
      </c>
      <c r="P656" s="56" t="str">
        <f>IF(OR(A656="",ISBLANK(Qualifikation!V666)),"",Qualifikation!V666)</f>
        <v/>
      </c>
    </row>
    <row r="657" spans="1:16" x14ac:dyDescent="0.2">
      <c r="A657" s="26" t="str">
        <f>IF(Qualifikation!$A667&lt;&gt;"",IF(Qualifikation!C667&lt;&gt;"",IF(Qualifikation!C667="LOC.ID",CONCATENATE("LOC.",Qualifikation!AG$12),Qualifikation!C667),""),"")</f>
        <v/>
      </c>
      <c r="B657" s="57" t="str">
        <f>IF(A657&lt;&gt;"",Qualifikation!J667,"")</f>
        <v/>
      </c>
      <c r="C657" s="26" t="str">
        <f>IF(A657&lt;&gt;"",IF(Qualifikation!E667=TRUE,INDEX(codesex,MATCH(Qualifikation!D667,libsex,0)),Qualifikation!D667),"")</f>
        <v/>
      </c>
      <c r="D657" s="112" t="str">
        <f>IF(OR(A657="",ISBLANK(Qualifikation!F667)),"",Qualifikation!F667)</f>
        <v/>
      </c>
      <c r="E657" s="26" t="str">
        <f>IF(A657&lt;&gt;"",IF(Qualifikation!I667=TRUE,IF(INDEX(codegem,MATCH(Qualifikation!H667,libgem,0))&lt;8000,INDEX(codegem,MATCH(Qualifikation!H667,libgem,0)),""),Qualifikation!H667),"")</f>
        <v/>
      </c>
      <c r="F657" s="26" t="str">
        <f>IF(A657&lt;&gt;"",IF(Qualifikation!I667=TRUE,INDEX(codegemhist,MATCH(Qualifikation!H667,libgem,0)),""),"")</f>
        <v/>
      </c>
      <c r="G657" s="26" t="str">
        <f>IF(A657&lt;&gt;"",IF(Qualifikation!I667=TRUE,IF(INDEX(codegem,MATCH(Qualifikation!H667,libgem,0))&gt;=8000,INDEX(codegem,MATCH(Qualifikation!H667,libgem,0)),""),Qualifikation!H667),"")</f>
        <v/>
      </c>
      <c r="H657" s="26" t="str">
        <f>IF(A657&lt;&gt;"",IF(Qualifikation!Y667=TRUE,INDEX(libcatidinst,MATCH(Qualifikation!P667,libinst,0)),""),"")</f>
        <v/>
      </c>
      <c r="I657" s="26" t="str">
        <f>IF(OR(A657="",ISBLANK(Qualifikation!P667)),"",IF(Qualifikation!Y667=TRUE,INDEX(codeinst,MATCH(Qualifikation!P667,libinst,0)),Qualifikation!P667))</f>
        <v/>
      </c>
      <c r="J657" s="26" t="str">
        <f>IF(OR(A657="",ISBLANK(Qualifikation!Q667)),"",IF(Qualifikation!Z667=TRUE,INDEX(codetform,MATCH(Qualifikation!Q667,libtform,0)),Qualifikation!Q667))</f>
        <v/>
      </c>
      <c r="K657" s="26" t="str">
        <f t="shared" si="10"/>
        <v/>
      </c>
      <c r="L657" s="112" t="str">
        <f>IF(OR(A657="",ISBLANK(Qualifikation!R667)),"",Qualifikation!R667)</f>
        <v/>
      </c>
      <c r="M657" s="56" t="str">
        <f>IF(OR(A657="",ISBLANK(Qualifikation!S667)),"",Qualifikation!S667)</f>
        <v/>
      </c>
      <c r="N657" s="56" t="str">
        <f>IF(OR(A657="",ISBLANK(Qualifikation!T667)),"",IF(Qualifikation!AC667=TRUE,INDEX(coderesult,MATCH(Qualifikation!T667,libresult,0)),Qualifikation!T667))</f>
        <v/>
      </c>
      <c r="O657" s="56" t="str">
        <f>IF(OR(A657="",ISBLANK(Qualifikation!U667),Qualifikation!U667="-"),"",IF(ISNA(MATCH(Qualifikation!U667,libtwolang,0)),Qualifikation!U667,IF(Qualifikation!AC667=TRUE,INDEX(codetwolang,MATCH(Qualifikation!U667,libtwolang,0)),Qualifikation!U667)))</f>
        <v/>
      </c>
      <c r="P657" s="56" t="str">
        <f>IF(OR(A657="",ISBLANK(Qualifikation!V667)),"",Qualifikation!V667)</f>
        <v/>
      </c>
    </row>
    <row r="658" spans="1:16" x14ac:dyDescent="0.2">
      <c r="A658" s="26" t="str">
        <f>IF(Qualifikation!$A668&lt;&gt;"",IF(Qualifikation!C668&lt;&gt;"",IF(Qualifikation!C668="LOC.ID",CONCATENATE("LOC.",Qualifikation!AG$12),Qualifikation!C668),""),"")</f>
        <v/>
      </c>
      <c r="B658" s="57" t="str">
        <f>IF(A658&lt;&gt;"",Qualifikation!J668,"")</f>
        <v/>
      </c>
      <c r="C658" s="26" t="str">
        <f>IF(A658&lt;&gt;"",IF(Qualifikation!E668=TRUE,INDEX(codesex,MATCH(Qualifikation!D668,libsex,0)),Qualifikation!D668),"")</f>
        <v/>
      </c>
      <c r="D658" s="112" t="str">
        <f>IF(OR(A658="",ISBLANK(Qualifikation!F668)),"",Qualifikation!F668)</f>
        <v/>
      </c>
      <c r="E658" s="26" t="str">
        <f>IF(A658&lt;&gt;"",IF(Qualifikation!I668=TRUE,IF(INDEX(codegem,MATCH(Qualifikation!H668,libgem,0))&lt;8000,INDEX(codegem,MATCH(Qualifikation!H668,libgem,0)),""),Qualifikation!H668),"")</f>
        <v/>
      </c>
      <c r="F658" s="26" t="str">
        <f>IF(A658&lt;&gt;"",IF(Qualifikation!I668=TRUE,INDEX(codegemhist,MATCH(Qualifikation!H668,libgem,0)),""),"")</f>
        <v/>
      </c>
      <c r="G658" s="26" t="str">
        <f>IF(A658&lt;&gt;"",IF(Qualifikation!I668=TRUE,IF(INDEX(codegem,MATCH(Qualifikation!H668,libgem,0))&gt;=8000,INDEX(codegem,MATCH(Qualifikation!H668,libgem,0)),""),Qualifikation!H668),"")</f>
        <v/>
      </c>
      <c r="H658" s="26" t="str">
        <f>IF(A658&lt;&gt;"",IF(Qualifikation!Y668=TRUE,INDEX(libcatidinst,MATCH(Qualifikation!P668,libinst,0)),""),"")</f>
        <v/>
      </c>
      <c r="I658" s="26" t="str">
        <f>IF(OR(A658="",ISBLANK(Qualifikation!P668)),"",IF(Qualifikation!Y668=TRUE,INDEX(codeinst,MATCH(Qualifikation!P668,libinst,0)),Qualifikation!P668))</f>
        <v/>
      </c>
      <c r="J658" s="26" t="str">
        <f>IF(OR(A658="",ISBLANK(Qualifikation!Q668)),"",IF(Qualifikation!Z668=TRUE,INDEX(codetform,MATCH(Qualifikation!Q668,libtform,0)),Qualifikation!Q668))</f>
        <v/>
      </c>
      <c r="K658" s="26" t="str">
        <f t="shared" si="10"/>
        <v/>
      </c>
      <c r="L658" s="112" t="str">
        <f>IF(OR(A658="",ISBLANK(Qualifikation!R668)),"",Qualifikation!R668)</f>
        <v/>
      </c>
      <c r="M658" s="56" t="str">
        <f>IF(OR(A658="",ISBLANK(Qualifikation!S668)),"",Qualifikation!S668)</f>
        <v/>
      </c>
      <c r="N658" s="56" t="str">
        <f>IF(OR(A658="",ISBLANK(Qualifikation!T668)),"",IF(Qualifikation!AC668=TRUE,INDEX(coderesult,MATCH(Qualifikation!T668,libresult,0)),Qualifikation!T668))</f>
        <v/>
      </c>
      <c r="O658" s="56" t="str">
        <f>IF(OR(A658="",ISBLANK(Qualifikation!U668),Qualifikation!U668="-"),"",IF(ISNA(MATCH(Qualifikation!U668,libtwolang,0)),Qualifikation!U668,IF(Qualifikation!AC668=TRUE,INDEX(codetwolang,MATCH(Qualifikation!U668,libtwolang,0)),Qualifikation!U668)))</f>
        <v/>
      </c>
      <c r="P658" s="56" t="str">
        <f>IF(OR(A658="",ISBLANK(Qualifikation!V668)),"",Qualifikation!V668)</f>
        <v/>
      </c>
    </row>
    <row r="659" spans="1:16" x14ac:dyDescent="0.2">
      <c r="A659" s="26" t="str">
        <f>IF(Qualifikation!$A669&lt;&gt;"",IF(Qualifikation!C669&lt;&gt;"",IF(Qualifikation!C669="LOC.ID",CONCATENATE("LOC.",Qualifikation!AG$12),Qualifikation!C669),""),"")</f>
        <v/>
      </c>
      <c r="B659" s="57" t="str">
        <f>IF(A659&lt;&gt;"",Qualifikation!J669,"")</f>
        <v/>
      </c>
      <c r="C659" s="26" t="str">
        <f>IF(A659&lt;&gt;"",IF(Qualifikation!E669=TRUE,INDEX(codesex,MATCH(Qualifikation!D669,libsex,0)),Qualifikation!D669),"")</f>
        <v/>
      </c>
      <c r="D659" s="112" t="str">
        <f>IF(OR(A659="",ISBLANK(Qualifikation!F669)),"",Qualifikation!F669)</f>
        <v/>
      </c>
      <c r="E659" s="26" t="str">
        <f>IF(A659&lt;&gt;"",IF(Qualifikation!I669=TRUE,IF(INDEX(codegem,MATCH(Qualifikation!H669,libgem,0))&lt;8000,INDEX(codegem,MATCH(Qualifikation!H669,libgem,0)),""),Qualifikation!H669),"")</f>
        <v/>
      </c>
      <c r="F659" s="26" t="str">
        <f>IF(A659&lt;&gt;"",IF(Qualifikation!I669=TRUE,INDEX(codegemhist,MATCH(Qualifikation!H669,libgem,0)),""),"")</f>
        <v/>
      </c>
      <c r="G659" s="26" t="str">
        <f>IF(A659&lt;&gt;"",IF(Qualifikation!I669=TRUE,IF(INDEX(codegem,MATCH(Qualifikation!H669,libgem,0))&gt;=8000,INDEX(codegem,MATCH(Qualifikation!H669,libgem,0)),""),Qualifikation!H669),"")</f>
        <v/>
      </c>
      <c r="H659" s="26" t="str">
        <f>IF(A659&lt;&gt;"",IF(Qualifikation!Y669=TRUE,INDEX(libcatidinst,MATCH(Qualifikation!P669,libinst,0)),""),"")</f>
        <v/>
      </c>
      <c r="I659" s="26" t="str">
        <f>IF(OR(A659="",ISBLANK(Qualifikation!P669)),"",IF(Qualifikation!Y669=TRUE,INDEX(codeinst,MATCH(Qualifikation!P669,libinst,0)),Qualifikation!P669))</f>
        <v/>
      </c>
      <c r="J659" s="26" t="str">
        <f>IF(OR(A659="",ISBLANK(Qualifikation!Q669)),"",IF(Qualifikation!Z669=TRUE,INDEX(codetform,MATCH(Qualifikation!Q669,libtform,0)),Qualifikation!Q669))</f>
        <v/>
      </c>
      <c r="K659" s="26" t="str">
        <f t="shared" si="10"/>
        <v/>
      </c>
      <c r="L659" s="112" t="str">
        <f>IF(OR(A659="",ISBLANK(Qualifikation!R669)),"",Qualifikation!R669)</f>
        <v/>
      </c>
      <c r="M659" s="56" t="str">
        <f>IF(OR(A659="",ISBLANK(Qualifikation!S669)),"",Qualifikation!S669)</f>
        <v/>
      </c>
      <c r="N659" s="56" t="str">
        <f>IF(OR(A659="",ISBLANK(Qualifikation!T669)),"",IF(Qualifikation!AC669=TRUE,INDEX(coderesult,MATCH(Qualifikation!T669,libresult,0)),Qualifikation!T669))</f>
        <v/>
      </c>
      <c r="O659" s="56" t="str">
        <f>IF(OR(A659="",ISBLANK(Qualifikation!U669),Qualifikation!U669="-"),"",IF(ISNA(MATCH(Qualifikation!U669,libtwolang,0)),Qualifikation!U669,IF(Qualifikation!AC669=TRUE,INDEX(codetwolang,MATCH(Qualifikation!U669,libtwolang,0)),Qualifikation!U669)))</f>
        <v/>
      </c>
      <c r="P659" s="56" t="str">
        <f>IF(OR(A659="",ISBLANK(Qualifikation!V669)),"",Qualifikation!V669)</f>
        <v/>
      </c>
    </row>
    <row r="660" spans="1:16" x14ac:dyDescent="0.2">
      <c r="A660" s="26" t="str">
        <f>IF(Qualifikation!$A670&lt;&gt;"",IF(Qualifikation!C670&lt;&gt;"",IF(Qualifikation!C670="LOC.ID",CONCATENATE("LOC.",Qualifikation!AG$12),Qualifikation!C670),""),"")</f>
        <v/>
      </c>
      <c r="B660" s="57" t="str">
        <f>IF(A660&lt;&gt;"",Qualifikation!J670,"")</f>
        <v/>
      </c>
      <c r="C660" s="26" t="str">
        <f>IF(A660&lt;&gt;"",IF(Qualifikation!E670=TRUE,INDEX(codesex,MATCH(Qualifikation!D670,libsex,0)),Qualifikation!D670),"")</f>
        <v/>
      </c>
      <c r="D660" s="112" t="str">
        <f>IF(OR(A660="",ISBLANK(Qualifikation!F670)),"",Qualifikation!F670)</f>
        <v/>
      </c>
      <c r="E660" s="26" t="str">
        <f>IF(A660&lt;&gt;"",IF(Qualifikation!I670=TRUE,IF(INDEX(codegem,MATCH(Qualifikation!H670,libgem,0))&lt;8000,INDEX(codegem,MATCH(Qualifikation!H670,libgem,0)),""),Qualifikation!H670),"")</f>
        <v/>
      </c>
      <c r="F660" s="26" t="str">
        <f>IF(A660&lt;&gt;"",IF(Qualifikation!I670=TRUE,INDEX(codegemhist,MATCH(Qualifikation!H670,libgem,0)),""),"")</f>
        <v/>
      </c>
      <c r="G660" s="26" t="str">
        <f>IF(A660&lt;&gt;"",IF(Qualifikation!I670=TRUE,IF(INDEX(codegem,MATCH(Qualifikation!H670,libgem,0))&gt;=8000,INDEX(codegem,MATCH(Qualifikation!H670,libgem,0)),""),Qualifikation!H670),"")</f>
        <v/>
      </c>
      <c r="H660" s="26" t="str">
        <f>IF(A660&lt;&gt;"",IF(Qualifikation!Y670=TRUE,INDEX(libcatidinst,MATCH(Qualifikation!P670,libinst,0)),""),"")</f>
        <v/>
      </c>
      <c r="I660" s="26" t="str">
        <f>IF(OR(A660="",ISBLANK(Qualifikation!P670)),"",IF(Qualifikation!Y670=TRUE,INDEX(codeinst,MATCH(Qualifikation!P670,libinst,0)),Qualifikation!P670))</f>
        <v/>
      </c>
      <c r="J660" s="26" t="str">
        <f>IF(OR(A660="",ISBLANK(Qualifikation!Q670)),"",IF(Qualifikation!Z670=TRUE,INDEX(codetform,MATCH(Qualifikation!Q670,libtform,0)),Qualifikation!Q670))</f>
        <v/>
      </c>
      <c r="K660" s="26" t="str">
        <f t="shared" si="10"/>
        <v/>
      </c>
      <c r="L660" s="112" t="str">
        <f>IF(OR(A660="",ISBLANK(Qualifikation!R670)),"",Qualifikation!R670)</f>
        <v/>
      </c>
      <c r="M660" s="56" t="str">
        <f>IF(OR(A660="",ISBLANK(Qualifikation!S670)),"",Qualifikation!S670)</f>
        <v/>
      </c>
      <c r="N660" s="56" t="str">
        <f>IF(OR(A660="",ISBLANK(Qualifikation!T670)),"",IF(Qualifikation!AC670=TRUE,INDEX(coderesult,MATCH(Qualifikation!T670,libresult,0)),Qualifikation!T670))</f>
        <v/>
      </c>
      <c r="O660" s="56" t="str">
        <f>IF(OR(A660="",ISBLANK(Qualifikation!U670),Qualifikation!U670="-"),"",IF(ISNA(MATCH(Qualifikation!U670,libtwolang,0)),Qualifikation!U670,IF(Qualifikation!AC670=TRUE,INDEX(codetwolang,MATCH(Qualifikation!U670,libtwolang,0)),Qualifikation!U670)))</f>
        <v/>
      </c>
      <c r="P660" s="56" t="str">
        <f>IF(OR(A660="",ISBLANK(Qualifikation!V670)),"",Qualifikation!V670)</f>
        <v/>
      </c>
    </row>
    <row r="661" spans="1:16" x14ac:dyDescent="0.2">
      <c r="A661" s="26" t="str">
        <f>IF(Qualifikation!$A671&lt;&gt;"",IF(Qualifikation!C671&lt;&gt;"",IF(Qualifikation!C671="LOC.ID",CONCATENATE("LOC.",Qualifikation!AG$12),Qualifikation!C671),""),"")</f>
        <v/>
      </c>
      <c r="B661" s="57" t="str">
        <f>IF(A661&lt;&gt;"",Qualifikation!J671,"")</f>
        <v/>
      </c>
      <c r="C661" s="26" t="str">
        <f>IF(A661&lt;&gt;"",IF(Qualifikation!E671=TRUE,INDEX(codesex,MATCH(Qualifikation!D671,libsex,0)),Qualifikation!D671),"")</f>
        <v/>
      </c>
      <c r="D661" s="112" t="str">
        <f>IF(OR(A661="",ISBLANK(Qualifikation!F671)),"",Qualifikation!F671)</f>
        <v/>
      </c>
      <c r="E661" s="26" t="str">
        <f>IF(A661&lt;&gt;"",IF(Qualifikation!I671=TRUE,IF(INDEX(codegem,MATCH(Qualifikation!H671,libgem,0))&lt;8000,INDEX(codegem,MATCH(Qualifikation!H671,libgem,0)),""),Qualifikation!H671),"")</f>
        <v/>
      </c>
      <c r="F661" s="26" t="str">
        <f>IF(A661&lt;&gt;"",IF(Qualifikation!I671=TRUE,INDEX(codegemhist,MATCH(Qualifikation!H671,libgem,0)),""),"")</f>
        <v/>
      </c>
      <c r="G661" s="26" t="str">
        <f>IF(A661&lt;&gt;"",IF(Qualifikation!I671=TRUE,IF(INDEX(codegem,MATCH(Qualifikation!H671,libgem,0))&gt;=8000,INDEX(codegem,MATCH(Qualifikation!H671,libgem,0)),""),Qualifikation!H671),"")</f>
        <v/>
      </c>
      <c r="H661" s="26" t="str">
        <f>IF(A661&lt;&gt;"",IF(Qualifikation!Y671=TRUE,INDEX(libcatidinst,MATCH(Qualifikation!P671,libinst,0)),""),"")</f>
        <v/>
      </c>
      <c r="I661" s="26" t="str">
        <f>IF(OR(A661="",ISBLANK(Qualifikation!P671)),"",IF(Qualifikation!Y671=TRUE,INDEX(codeinst,MATCH(Qualifikation!P671,libinst,0)),Qualifikation!P671))</f>
        <v/>
      </c>
      <c r="J661" s="26" t="str">
        <f>IF(OR(A661="",ISBLANK(Qualifikation!Q671)),"",IF(Qualifikation!Z671=TRUE,INDEX(codetform,MATCH(Qualifikation!Q671,libtform,0)),Qualifikation!Q671))</f>
        <v/>
      </c>
      <c r="K661" s="26" t="str">
        <f t="shared" si="10"/>
        <v/>
      </c>
      <c r="L661" s="112" t="str">
        <f>IF(OR(A661="",ISBLANK(Qualifikation!R671)),"",Qualifikation!R671)</f>
        <v/>
      </c>
      <c r="M661" s="56" t="str">
        <f>IF(OR(A661="",ISBLANK(Qualifikation!S671)),"",Qualifikation!S671)</f>
        <v/>
      </c>
      <c r="N661" s="56" t="str">
        <f>IF(OR(A661="",ISBLANK(Qualifikation!T671)),"",IF(Qualifikation!AC671=TRUE,INDEX(coderesult,MATCH(Qualifikation!T671,libresult,0)),Qualifikation!T671))</f>
        <v/>
      </c>
      <c r="O661" s="56" t="str">
        <f>IF(OR(A661="",ISBLANK(Qualifikation!U671),Qualifikation!U671="-"),"",IF(ISNA(MATCH(Qualifikation!U671,libtwolang,0)),Qualifikation!U671,IF(Qualifikation!AC671=TRUE,INDEX(codetwolang,MATCH(Qualifikation!U671,libtwolang,0)),Qualifikation!U671)))</f>
        <v/>
      </c>
      <c r="P661" s="56" t="str">
        <f>IF(OR(A661="",ISBLANK(Qualifikation!V671)),"",Qualifikation!V671)</f>
        <v/>
      </c>
    </row>
    <row r="662" spans="1:16" x14ac:dyDescent="0.2">
      <c r="A662" s="26" t="str">
        <f>IF(Qualifikation!$A672&lt;&gt;"",IF(Qualifikation!C672&lt;&gt;"",IF(Qualifikation!C672="LOC.ID",CONCATENATE("LOC.",Qualifikation!AG$12),Qualifikation!C672),""),"")</f>
        <v/>
      </c>
      <c r="B662" s="57" t="str">
        <f>IF(A662&lt;&gt;"",Qualifikation!J672,"")</f>
        <v/>
      </c>
      <c r="C662" s="26" t="str">
        <f>IF(A662&lt;&gt;"",IF(Qualifikation!E672=TRUE,INDEX(codesex,MATCH(Qualifikation!D672,libsex,0)),Qualifikation!D672),"")</f>
        <v/>
      </c>
      <c r="D662" s="112" t="str">
        <f>IF(OR(A662="",ISBLANK(Qualifikation!F672)),"",Qualifikation!F672)</f>
        <v/>
      </c>
      <c r="E662" s="26" t="str">
        <f>IF(A662&lt;&gt;"",IF(Qualifikation!I672=TRUE,IF(INDEX(codegem,MATCH(Qualifikation!H672,libgem,0))&lt;8000,INDEX(codegem,MATCH(Qualifikation!H672,libgem,0)),""),Qualifikation!H672),"")</f>
        <v/>
      </c>
      <c r="F662" s="26" t="str">
        <f>IF(A662&lt;&gt;"",IF(Qualifikation!I672=TRUE,INDEX(codegemhist,MATCH(Qualifikation!H672,libgem,0)),""),"")</f>
        <v/>
      </c>
      <c r="G662" s="26" t="str">
        <f>IF(A662&lt;&gt;"",IF(Qualifikation!I672=TRUE,IF(INDEX(codegem,MATCH(Qualifikation!H672,libgem,0))&gt;=8000,INDEX(codegem,MATCH(Qualifikation!H672,libgem,0)),""),Qualifikation!H672),"")</f>
        <v/>
      </c>
      <c r="H662" s="26" t="str">
        <f>IF(A662&lt;&gt;"",IF(Qualifikation!Y672=TRUE,INDEX(libcatidinst,MATCH(Qualifikation!P672,libinst,0)),""),"")</f>
        <v/>
      </c>
      <c r="I662" s="26" t="str">
        <f>IF(OR(A662="",ISBLANK(Qualifikation!P672)),"",IF(Qualifikation!Y672=TRUE,INDEX(codeinst,MATCH(Qualifikation!P672,libinst,0)),Qualifikation!P672))</f>
        <v/>
      </c>
      <c r="J662" s="26" t="str">
        <f>IF(OR(A662="",ISBLANK(Qualifikation!Q672)),"",IF(Qualifikation!Z672=TRUE,INDEX(codetform,MATCH(Qualifikation!Q672,libtform,0)),Qualifikation!Q672))</f>
        <v/>
      </c>
      <c r="K662" s="26" t="str">
        <f t="shared" si="10"/>
        <v/>
      </c>
      <c r="L662" s="112" t="str">
        <f>IF(OR(A662="",ISBLANK(Qualifikation!R672)),"",Qualifikation!R672)</f>
        <v/>
      </c>
      <c r="M662" s="56" t="str">
        <f>IF(OR(A662="",ISBLANK(Qualifikation!S672)),"",Qualifikation!S672)</f>
        <v/>
      </c>
      <c r="N662" s="56" t="str">
        <f>IF(OR(A662="",ISBLANK(Qualifikation!T672)),"",IF(Qualifikation!AC672=TRUE,INDEX(coderesult,MATCH(Qualifikation!T672,libresult,0)),Qualifikation!T672))</f>
        <v/>
      </c>
      <c r="O662" s="56" t="str">
        <f>IF(OR(A662="",ISBLANK(Qualifikation!U672),Qualifikation!U672="-"),"",IF(ISNA(MATCH(Qualifikation!U672,libtwolang,0)),Qualifikation!U672,IF(Qualifikation!AC672=TRUE,INDEX(codetwolang,MATCH(Qualifikation!U672,libtwolang,0)),Qualifikation!U672)))</f>
        <v/>
      </c>
      <c r="P662" s="56" t="str">
        <f>IF(OR(A662="",ISBLANK(Qualifikation!V672)),"",Qualifikation!V672)</f>
        <v/>
      </c>
    </row>
    <row r="663" spans="1:16" x14ac:dyDescent="0.2">
      <c r="A663" s="26" t="str">
        <f>IF(Qualifikation!$A673&lt;&gt;"",IF(Qualifikation!C673&lt;&gt;"",IF(Qualifikation!C673="LOC.ID",CONCATENATE("LOC.",Qualifikation!AG$12),Qualifikation!C673),""),"")</f>
        <v/>
      </c>
      <c r="B663" s="57" t="str">
        <f>IF(A663&lt;&gt;"",Qualifikation!J673,"")</f>
        <v/>
      </c>
      <c r="C663" s="26" t="str">
        <f>IF(A663&lt;&gt;"",IF(Qualifikation!E673=TRUE,INDEX(codesex,MATCH(Qualifikation!D673,libsex,0)),Qualifikation!D673),"")</f>
        <v/>
      </c>
      <c r="D663" s="112" t="str">
        <f>IF(OR(A663="",ISBLANK(Qualifikation!F673)),"",Qualifikation!F673)</f>
        <v/>
      </c>
      <c r="E663" s="26" t="str">
        <f>IF(A663&lt;&gt;"",IF(Qualifikation!I673=TRUE,IF(INDEX(codegem,MATCH(Qualifikation!H673,libgem,0))&lt;8000,INDEX(codegem,MATCH(Qualifikation!H673,libgem,0)),""),Qualifikation!H673),"")</f>
        <v/>
      </c>
      <c r="F663" s="26" t="str">
        <f>IF(A663&lt;&gt;"",IF(Qualifikation!I673=TRUE,INDEX(codegemhist,MATCH(Qualifikation!H673,libgem,0)),""),"")</f>
        <v/>
      </c>
      <c r="G663" s="26" t="str">
        <f>IF(A663&lt;&gt;"",IF(Qualifikation!I673=TRUE,IF(INDEX(codegem,MATCH(Qualifikation!H673,libgem,0))&gt;=8000,INDEX(codegem,MATCH(Qualifikation!H673,libgem,0)),""),Qualifikation!H673),"")</f>
        <v/>
      </c>
      <c r="H663" s="26" t="str">
        <f>IF(A663&lt;&gt;"",IF(Qualifikation!Y673=TRUE,INDEX(libcatidinst,MATCH(Qualifikation!P673,libinst,0)),""),"")</f>
        <v/>
      </c>
      <c r="I663" s="26" t="str">
        <f>IF(OR(A663="",ISBLANK(Qualifikation!P673)),"",IF(Qualifikation!Y673=TRUE,INDEX(codeinst,MATCH(Qualifikation!P673,libinst,0)),Qualifikation!P673))</f>
        <v/>
      </c>
      <c r="J663" s="26" t="str">
        <f>IF(OR(A663="",ISBLANK(Qualifikation!Q673)),"",IF(Qualifikation!Z673=TRUE,INDEX(codetform,MATCH(Qualifikation!Q673,libtform,0)),Qualifikation!Q673))</f>
        <v/>
      </c>
      <c r="K663" s="26" t="str">
        <f t="shared" si="10"/>
        <v/>
      </c>
      <c r="L663" s="112" t="str">
        <f>IF(OR(A663="",ISBLANK(Qualifikation!R673)),"",Qualifikation!R673)</f>
        <v/>
      </c>
      <c r="M663" s="56" t="str">
        <f>IF(OR(A663="",ISBLANK(Qualifikation!S673)),"",Qualifikation!S673)</f>
        <v/>
      </c>
      <c r="N663" s="56" t="str">
        <f>IF(OR(A663="",ISBLANK(Qualifikation!T673)),"",IF(Qualifikation!AC673=TRUE,INDEX(coderesult,MATCH(Qualifikation!T673,libresult,0)),Qualifikation!T673))</f>
        <v/>
      </c>
      <c r="O663" s="56" t="str">
        <f>IF(OR(A663="",ISBLANK(Qualifikation!U673),Qualifikation!U673="-"),"",IF(ISNA(MATCH(Qualifikation!U673,libtwolang,0)),Qualifikation!U673,IF(Qualifikation!AC673=TRUE,INDEX(codetwolang,MATCH(Qualifikation!U673,libtwolang,0)),Qualifikation!U673)))</f>
        <v/>
      </c>
      <c r="P663" s="56" t="str">
        <f>IF(OR(A663="",ISBLANK(Qualifikation!V673)),"",Qualifikation!V673)</f>
        <v/>
      </c>
    </row>
    <row r="664" spans="1:16" x14ac:dyDescent="0.2">
      <c r="A664" s="26" t="str">
        <f>IF(Qualifikation!$A674&lt;&gt;"",IF(Qualifikation!C674&lt;&gt;"",IF(Qualifikation!C674="LOC.ID",CONCATENATE("LOC.",Qualifikation!AG$12),Qualifikation!C674),""),"")</f>
        <v/>
      </c>
      <c r="B664" s="57" t="str">
        <f>IF(A664&lt;&gt;"",Qualifikation!J674,"")</f>
        <v/>
      </c>
      <c r="C664" s="26" t="str">
        <f>IF(A664&lt;&gt;"",IF(Qualifikation!E674=TRUE,INDEX(codesex,MATCH(Qualifikation!D674,libsex,0)),Qualifikation!D674),"")</f>
        <v/>
      </c>
      <c r="D664" s="112" t="str">
        <f>IF(OR(A664="",ISBLANK(Qualifikation!F674)),"",Qualifikation!F674)</f>
        <v/>
      </c>
      <c r="E664" s="26" t="str">
        <f>IF(A664&lt;&gt;"",IF(Qualifikation!I674=TRUE,IF(INDEX(codegem,MATCH(Qualifikation!H674,libgem,0))&lt;8000,INDEX(codegem,MATCH(Qualifikation!H674,libgem,0)),""),Qualifikation!H674),"")</f>
        <v/>
      </c>
      <c r="F664" s="26" t="str">
        <f>IF(A664&lt;&gt;"",IF(Qualifikation!I674=TRUE,INDEX(codegemhist,MATCH(Qualifikation!H674,libgem,0)),""),"")</f>
        <v/>
      </c>
      <c r="G664" s="26" t="str">
        <f>IF(A664&lt;&gt;"",IF(Qualifikation!I674=TRUE,IF(INDEX(codegem,MATCH(Qualifikation!H674,libgem,0))&gt;=8000,INDEX(codegem,MATCH(Qualifikation!H674,libgem,0)),""),Qualifikation!H674),"")</f>
        <v/>
      </c>
      <c r="H664" s="26" t="str">
        <f>IF(A664&lt;&gt;"",IF(Qualifikation!Y674=TRUE,INDEX(libcatidinst,MATCH(Qualifikation!P674,libinst,0)),""),"")</f>
        <v/>
      </c>
      <c r="I664" s="26" t="str">
        <f>IF(OR(A664="",ISBLANK(Qualifikation!P674)),"",IF(Qualifikation!Y674=TRUE,INDEX(codeinst,MATCH(Qualifikation!P674,libinst,0)),Qualifikation!P674))</f>
        <v/>
      </c>
      <c r="J664" s="26" t="str">
        <f>IF(OR(A664="",ISBLANK(Qualifikation!Q674)),"",IF(Qualifikation!Z674=TRUE,INDEX(codetform,MATCH(Qualifikation!Q674,libtform,0)),Qualifikation!Q674))</f>
        <v/>
      </c>
      <c r="K664" s="26" t="str">
        <f t="shared" si="10"/>
        <v/>
      </c>
      <c r="L664" s="112" t="str">
        <f>IF(OR(A664="",ISBLANK(Qualifikation!R674)),"",Qualifikation!R674)</f>
        <v/>
      </c>
      <c r="M664" s="56" t="str">
        <f>IF(OR(A664="",ISBLANK(Qualifikation!S674)),"",Qualifikation!S674)</f>
        <v/>
      </c>
      <c r="N664" s="56" t="str">
        <f>IF(OR(A664="",ISBLANK(Qualifikation!T674)),"",IF(Qualifikation!AC674=TRUE,INDEX(coderesult,MATCH(Qualifikation!T674,libresult,0)),Qualifikation!T674))</f>
        <v/>
      </c>
      <c r="O664" s="56" t="str">
        <f>IF(OR(A664="",ISBLANK(Qualifikation!U674),Qualifikation!U674="-"),"",IF(ISNA(MATCH(Qualifikation!U674,libtwolang,0)),Qualifikation!U674,IF(Qualifikation!AC674=TRUE,INDEX(codetwolang,MATCH(Qualifikation!U674,libtwolang,0)),Qualifikation!U674)))</f>
        <v/>
      </c>
      <c r="P664" s="56" t="str">
        <f>IF(OR(A664="",ISBLANK(Qualifikation!V674)),"",Qualifikation!V674)</f>
        <v/>
      </c>
    </row>
    <row r="665" spans="1:16" x14ac:dyDescent="0.2">
      <c r="A665" s="26" t="str">
        <f>IF(Qualifikation!$A675&lt;&gt;"",IF(Qualifikation!C675&lt;&gt;"",IF(Qualifikation!C675="LOC.ID",CONCATENATE("LOC.",Qualifikation!AG$12),Qualifikation!C675),""),"")</f>
        <v/>
      </c>
      <c r="B665" s="57" t="str">
        <f>IF(A665&lt;&gt;"",Qualifikation!J675,"")</f>
        <v/>
      </c>
      <c r="C665" s="26" t="str">
        <f>IF(A665&lt;&gt;"",IF(Qualifikation!E675=TRUE,INDEX(codesex,MATCH(Qualifikation!D675,libsex,0)),Qualifikation!D675),"")</f>
        <v/>
      </c>
      <c r="D665" s="112" t="str">
        <f>IF(OR(A665="",ISBLANK(Qualifikation!F675)),"",Qualifikation!F675)</f>
        <v/>
      </c>
      <c r="E665" s="26" t="str">
        <f>IF(A665&lt;&gt;"",IF(Qualifikation!I675=TRUE,IF(INDEX(codegem,MATCH(Qualifikation!H675,libgem,0))&lt;8000,INDEX(codegem,MATCH(Qualifikation!H675,libgem,0)),""),Qualifikation!H675),"")</f>
        <v/>
      </c>
      <c r="F665" s="26" t="str">
        <f>IF(A665&lt;&gt;"",IF(Qualifikation!I675=TRUE,INDEX(codegemhist,MATCH(Qualifikation!H675,libgem,0)),""),"")</f>
        <v/>
      </c>
      <c r="G665" s="26" t="str">
        <f>IF(A665&lt;&gt;"",IF(Qualifikation!I675=TRUE,IF(INDEX(codegem,MATCH(Qualifikation!H675,libgem,0))&gt;=8000,INDEX(codegem,MATCH(Qualifikation!H675,libgem,0)),""),Qualifikation!H675),"")</f>
        <v/>
      </c>
      <c r="H665" s="26" t="str">
        <f>IF(A665&lt;&gt;"",IF(Qualifikation!Y675=TRUE,INDEX(libcatidinst,MATCH(Qualifikation!P675,libinst,0)),""),"")</f>
        <v/>
      </c>
      <c r="I665" s="26" t="str">
        <f>IF(OR(A665="",ISBLANK(Qualifikation!P675)),"",IF(Qualifikation!Y675=TRUE,INDEX(codeinst,MATCH(Qualifikation!P675,libinst,0)),Qualifikation!P675))</f>
        <v/>
      </c>
      <c r="J665" s="26" t="str">
        <f>IF(OR(A665="",ISBLANK(Qualifikation!Q675)),"",IF(Qualifikation!Z675=TRUE,INDEX(codetform,MATCH(Qualifikation!Q675,libtform,0)),Qualifikation!Q675))</f>
        <v/>
      </c>
      <c r="K665" s="26" t="str">
        <f t="shared" si="10"/>
        <v/>
      </c>
      <c r="L665" s="112" t="str">
        <f>IF(OR(A665="",ISBLANK(Qualifikation!R675)),"",Qualifikation!R675)</f>
        <v/>
      </c>
      <c r="M665" s="56" t="str">
        <f>IF(OR(A665="",ISBLANK(Qualifikation!S675)),"",Qualifikation!S675)</f>
        <v/>
      </c>
      <c r="N665" s="56" t="str">
        <f>IF(OR(A665="",ISBLANK(Qualifikation!T675)),"",IF(Qualifikation!AC675=TRUE,INDEX(coderesult,MATCH(Qualifikation!T675,libresult,0)),Qualifikation!T675))</f>
        <v/>
      </c>
      <c r="O665" s="56" t="str">
        <f>IF(OR(A665="",ISBLANK(Qualifikation!U675),Qualifikation!U675="-"),"",IF(ISNA(MATCH(Qualifikation!U675,libtwolang,0)),Qualifikation!U675,IF(Qualifikation!AC675=TRUE,INDEX(codetwolang,MATCH(Qualifikation!U675,libtwolang,0)),Qualifikation!U675)))</f>
        <v/>
      </c>
      <c r="P665" s="56" t="str">
        <f>IF(OR(A665="",ISBLANK(Qualifikation!V675)),"",Qualifikation!V675)</f>
        <v/>
      </c>
    </row>
    <row r="666" spans="1:16" x14ac:dyDescent="0.2">
      <c r="A666" s="26" t="str">
        <f>IF(Qualifikation!$A676&lt;&gt;"",IF(Qualifikation!C676&lt;&gt;"",IF(Qualifikation!C676="LOC.ID",CONCATENATE("LOC.",Qualifikation!AG$12),Qualifikation!C676),""),"")</f>
        <v/>
      </c>
      <c r="B666" s="57" t="str">
        <f>IF(A666&lt;&gt;"",Qualifikation!J676,"")</f>
        <v/>
      </c>
      <c r="C666" s="26" t="str">
        <f>IF(A666&lt;&gt;"",IF(Qualifikation!E676=TRUE,INDEX(codesex,MATCH(Qualifikation!D676,libsex,0)),Qualifikation!D676),"")</f>
        <v/>
      </c>
      <c r="D666" s="112" t="str">
        <f>IF(OR(A666="",ISBLANK(Qualifikation!F676)),"",Qualifikation!F676)</f>
        <v/>
      </c>
      <c r="E666" s="26" t="str">
        <f>IF(A666&lt;&gt;"",IF(Qualifikation!I676=TRUE,IF(INDEX(codegem,MATCH(Qualifikation!H676,libgem,0))&lt;8000,INDEX(codegem,MATCH(Qualifikation!H676,libgem,0)),""),Qualifikation!H676),"")</f>
        <v/>
      </c>
      <c r="F666" s="26" t="str">
        <f>IF(A666&lt;&gt;"",IF(Qualifikation!I676=TRUE,INDEX(codegemhist,MATCH(Qualifikation!H676,libgem,0)),""),"")</f>
        <v/>
      </c>
      <c r="G666" s="26" t="str">
        <f>IF(A666&lt;&gt;"",IF(Qualifikation!I676=TRUE,IF(INDEX(codegem,MATCH(Qualifikation!H676,libgem,0))&gt;=8000,INDEX(codegem,MATCH(Qualifikation!H676,libgem,0)),""),Qualifikation!H676),"")</f>
        <v/>
      </c>
      <c r="H666" s="26" t="str">
        <f>IF(A666&lt;&gt;"",IF(Qualifikation!Y676=TRUE,INDEX(libcatidinst,MATCH(Qualifikation!P676,libinst,0)),""),"")</f>
        <v/>
      </c>
      <c r="I666" s="26" t="str">
        <f>IF(OR(A666="",ISBLANK(Qualifikation!P676)),"",IF(Qualifikation!Y676=TRUE,INDEX(codeinst,MATCH(Qualifikation!P676,libinst,0)),Qualifikation!P676))</f>
        <v/>
      </c>
      <c r="J666" s="26" t="str">
        <f>IF(OR(A666="",ISBLANK(Qualifikation!Q676)),"",IF(Qualifikation!Z676=TRUE,INDEX(codetform,MATCH(Qualifikation!Q676,libtform,0)),Qualifikation!Q676))</f>
        <v/>
      </c>
      <c r="K666" s="26" t="str">
        <f t="shared" si="10"/>
        <v/>
      </c>
      <c r="L666" s="112" t="str">
        <f>IF(OR(A666="",ISBLANK(Qualifikation!R676)),"",Qualifikation!R676)</f>
        <v/>
      </c>
      <c r="M666" s="56" t="str">
        <f>IF(OR(A666="",ISBLANK(Qualifikation!S676)),"",Qualifikation!S676)</f>
        <v/>
      </c>
      <c r="N666" s="56" t="str">
        <f>IF(OR(A666="",ISBLANK(Qualifikation!T676)),"",IF(Qualifikation!AC676=TRUE,INDEX(coderesult,MATCH(Qualifikation!T676,libresult,0)),Qualifikation!T676))</f>
        <v/>
      </c>
      <c r="O666" s="56" t="str">
        <f>IF(OR(A666="",ISBLANK(Qualifikation!U676),Qualifikation!U676="-"),"",IF(ISNA(MATCH(Qualifikation!U676,libtwolang,0)),Qualifikation!U676,IF(Qualifikation!AC676=TRUE,INDEX(codetwolang,MATCH(Qualifikation!U676,libtwolang,0)),Qualifikation!U676)))</f>
        <v/>
      </c>
      <c r="P666" s="56" t="str">
        <f>IF(OR(A666="",ISBLANK(Qualifikation!V676)),"",Qualifikation!V676)</f>
        <v/>
      </c>
    </row>
    <row r="667" spans="1:16" x14ac:dyDescent="0.2">
      <c r="A667" s="26" t="str">
        <f>IF(Qualifikation!$A677&lt;&gt;"",IF(Qualifikation!C677&lt;&gt;"",IF(Qualifikation!C677="LOC.ID",CONCATENATE("LOC.",Qualifikation!AG$12),Qualifikation!C677),""),"")</f>
        <v/>
      </c>
      <c r="B667" s="57" t="str">
        <f>IF(A667&lt;&gt;"",Qualifikation!J677,"")</f>
        <v/>
      </c>
      <c r="C667" s="26" t="str">
        <f>IF(A667&lt;&gt;"",IF(Qualifikation!E677=TRUE,INDEX(codesex,MATCH(Qualifikation!D677,libsex,0)),Qualifikation!D677),"")</f>
        <v/>
      </c>
      <c r="D667" s="112" t="str">
        <f>IF(OR(A667="",ISBLANK(Qualifikation!F677)),"",Qualifikation!F677)</f>
        <v/>
      </c>
      <c r="E667" s="26" t="str">
        <f>IF(A667&lt;&gt;"",IF(Qualifikation!I677=TRUE,IF(INDEX(codegem,MATCH(Qualifikation!H677,libgem,0))&lt;8000,INDEX(codegem,MATCH(Qualifikation!H677,libgem,0)),""),Qualifikation!H677),"")</f>
        <v/>
      </c>
      <c r="F667" s="26" t="str">
        <f>IF(A667&lt;&gt;"",IF(Qualifikation!I677=TRUE,INDEX(codegemhist,MATCH(Qualifikation!H677,libgem,0)),""),"")</f>
        <v/>
      </c>
      <c r="G667" s="26" t="str">
        <f>IF(A667&lt;&gt;"",IF(Qualifikation!I677=TRUE,IF(INDEX(codegem,MATCH(Qualifikation!H677,libgem,0))&gt;=8000,INDEX(codegem,MATCH(Qualifikation!H677,libgem,0)),""),Qualifikation!H677),"")</f>
        <v/>
      </c>
      <c r="H667" s="26" t="str">
        <f>IF(A667&lt;&gt;"",IF(Qualifikation!Y677=TRUE,INDEX(libcatidinst,MATCH(Qualifikation!P677,libinst,0)),""),"")</f>
        <v/>
      </c>
      <c r="I667" s="26" t="str">
        <f>IF(OR(A667="",ISBLANK(Qualifikation!P677)),"",IF(Qualifikation!Y677=TRUE,INDEX(codeinst,MATCH(Qualifikation!P677,libinst,0)),Qualifikation!P677))</f>
        <v/>
      </c>
      <c r="J667" s="26" t="str">
        <f>IF(OR(A667="",ISBLANK(Qualifikation!Q677)),"",IF(Qualifikation!Z677=TRUE,INDEX(codetform,MATCH(Qualifikation!Q677,libtform,0)),Qualifikation!Q677))</f>
        <v/>
      </c>
      <c r="K667" s="26" t="str">
        <f t="shared" si="10"/>
        <v/>
      </c>
      <c r="L667" s="112" t="str">
        <f>IF(OR(A667="",ISBLANK(Qualifikation!R677)),"",Qualifikation!R677)</f>
        <v/>
      </c>
      <c r="M667" s="56" t="str">
        <f>IF(OR(A667="",ISBLANK(Qualifikation!S677)),"",Qualifikation!S677)</f>
        <v/>
      </c>
      <c r="N667" s="56" t="str">
        <f>IF(OR(A667="",ISBLANK(Qualifikation!T677)),"",IF(Qualifikation!AC677=TRUE,INDEX(coderesult,MATCH(Qualifikation!T677,libresult,0)),Qualifikation!T677))</f>
        <v/>
      </c>
      <c r="O667" s="56" t="str">
        <f>IF(OR(A667="",ISBLANK(Qualifikation!U677),Qualifikation!U677="-"),"",IF(ISNA(MATCH(Qualifikation!U677,libtwolang,0)),Qualifikation!U677,IF(Qualifikation!AC677=TRUE,INDEX(codetwolang,MATCH(Qualifikation!U677,libtwolang,0)),Qualifikation!U677)))</f>
        <v/>
      </c>
      <c r="P667" s="56" t="str">
        <f>IF(OR(A667="",ISBLANK(Qualifikation!V677)),"",Qualifikation!V677)</f>
        <v/>
      </c>
    </row>
    <row r="668" spans="1:16" x14ac:dyDescent="0.2">
      <c r="A668" s="26" t="str">
        <f>IF(Qualifikation!$A678&lt;&gt;"",IF(Qualifikation!C678&lt;&gt;"",IF(Qualifikation!C678="LOC.ID",CONCATENATE("LOC.",Qualifikation!AG$12),Qualifikation!C678),""),"")</f>
        <v/>
      </c>
      <c r="B668" s="57" t="str">
        <f>IF(A668&lt;&gt;"",Qualifikation!J678,"")</f>
        <v/>
      </c>
      <c r="C668" s="26" t="str">
        <f>IF(A668&lt;&gt;"",IF(Qualifikation!E678=TRUE,INDEX(codesex,MATCH(Qualifikation!D678,libsex,0)),Qualifikation!D678),"")</f>
        <v/>
      </c>
      <c r="D668" s="112" t="str">
        <f>IF(OR(A668="",ISBLANK(Qualifikation!F678)),"",Qualifikation!F678)</f>
        <v/>
      </c>
      <c r="E668" s="26" t="str">
        <f>IF(A668&lt;&gt;"",IF(Qualifikation!I678=TRUE,IF(INDEX(codegem,MATCH(Qualifikation!H678,libgem,0))&lt;8000,INDEX(codegem,MATCH(Qualifikation!H678,libgem,0)),""),Qualifikation!H678),"")</f>
        <v/>
      </c>
      <c r="F668" s="26" t="str">
        <f>IF(A668&lt;&gt;"",IF(Qualifikation!I678=TRUE,INDEX(codegemhist,MATCH(Qualifikation!H678,libgem,0)),""),"")</f>
        <v/>
      </c>
      <c r="G668" s="26" t="str">
        <f>IF(A668&lt;&gt;"",IF(Qualifikation!I678=TRUE,IF(INDEX(codegem,MATCH(Qualifikation!H678,libgem,0))&gt;=8000,INDEX(codegem,MATCH(Qualifikation!H678,libgem,0)),""),Qualifikation!H678),"")</f>
        <v/>
      </c>
      <c r="H668" s="26" t="str">
        <f>IF(A668&lt;&gt;"",IF(Qualifikation!Y678=TRUE,INDEX(libcatidinst,MATCH(Qualifikation!P678,libinst,0)),""),"")</f>
        <v/>
      </c>
      <c r="I668" s="26" t="str">
        <f>IF(OR(A668="",ISBLANK(Qualifikation!P678)),"",IF(Qualifikation!Y678=TRUE,INDEX(codeinst,MATCH(Qualifikation!P678,libinst,0)),Qualifikation!P678))</f>
        <v/>
      </c>
      <c r="J668" s="26" t="str">
        <f>IF(OR(A668="",ISBLANK(Qualifikation!Q678)),"",IF(Qualifikation!Z678=TRUE,INDEX(codetform,MATCH(Qualifikation!Q678,libtform,0)),Qualifikation!Q678))</f>
        <v/>
      </c>
      <c r="K668" s="26" t="str">
        <f t="shared" si="10"/>
        <v/>
      </c>
      <c r="L668" s="112" t="str">
        <f>IF(OR(A668="",ISBLANK(Qualifikation!R678)),"",Qualifikation!R678)</f>
        <v/>
      </c>
      <c r="M668" s="56" t="str">
        <f>IF(OR(A668="",ISBLANK(Qualifikation!S678)),"",Qualifikation!S678)</f>
        <v/>
      </c>
      <c r="N668" s="56" t="str">
        <f>IF(OR(A668="",ISBLANK(Qualifikation!T678)),"",IF(Qualifikation!AC678=TRUE,INDEX(coderesult,MATCH(Qualifikation!T678,libresult,0)),Qualifikation!T678))</f>
        <v/>
      </c>
      <c r="O668" s="56" t="str">
        <f>IF(OR(A668="",ISBLANK(Qualifikation!U678),Qualifikation!U678="-"),"",IF(ISNA(MATCH(Qualifikation!U678,libtwolang,0)),Qualifikation!U678,IF(Qualifikation!AC678=TRUE,INDEX(codetwolang,MATCH(Qualifikation!U678,libtwolang,0)),Qualifikation!U678)))</f>
        <v/>
      </c>
      <c r="P668" s="56" t="str">
        <f>IF(OR(A668="",ISBLANK(Qualifikation!V678)),"",Qualifikation!V678)</f>
        <v/>
      </c>
    </row>
    <row r="669" spans="1:16" x14ac:dyDescent="0.2">
      <c r="A669" s="26" t="str">
        <f>IF(Qualifikation!$A679&lt;&gt;"",IF(Qualifikation!C679&lt;&gt;"",IF(Qualifikation!C679="LOC.ID",CONCATENATE("LOC.",Qualifikation!AG$12),Qualifikation!C679),""),"")</f>
        <v/>
      </c>
      <c r="B669" s="57" t="str">
        <f>IF(A669&lt;&gt;"",Qualifikation!J679,"")</f>
        <v/>
      </c>
      <c r="C669" s="26" t="str">
        <f>IF(A669&lt;&gt;"",IF(Qualifikation!E679=TRUE,INDEX(codesex,MATCH(Qualifikation!D679,libsex,0)),Qualifikation!D679),"")</f>
        <v/>
      </c>
      <c r="D669" s="112" t="str">
        <f>IF(OR(A669="",ISBLANK(Qualifikation!F679)),"",Qualifikation!F679)</f>
        <v/>
      </c>
      <c r="E669" s="26" t="str">
        <f>IF(A669&lt;&gt;"",IF(Qualifikation!I679=TRUE,IF(INDEX(codegem,MATCH(Qualifikation!H679,libgem,0))&lt;8000,INDEX(codegem,MATCH(Qualifikation!H679,libgem,0)),""),Qualifikation!H679),"")</f>
        <v/>
      </c>
      <c r="F669" s="26" t="str">
        <f>IF(A669&lt;&gt;"",IF(Qualifikation!I679=TRUE,INDEX(codegemhist,MATCH(Qualifikation!H679,libgem,0)),""),"")</f>
        <v/>
      </c>
      <c r="G669" s="26" t="str">
        <f>IF(A669&lt;&gt;"",IF(Qualifikation!I679=TRUE,IF(INDEX(codegem,MATCH(Qualifikation!H679,libgem,0))&gt;=8000,INDEX(codegem,MATCH(Qualifikation!H679,libgem,0)),""),Qualifikation!H679),"")</f>
        <v/>
      </c>
      <c r="H669" s="26" t="str">
        <f>IF(A669&lt;&gt;"",IF(Qualifikation!Y679=TRUE,INDEX(libcatidinst,MATCH(Qualifikation!P679,libinst,0)),""),"")</f>
        <v/>
      </c>
      <c r="I669" s="26" t="str">
        <f>IF(OR(A669="",ISBLANK(Qualifikation!P679)),"",IF(Qualifikation!Y679=TRUE,INDEX(codeinst,MATCH(Qualifikation!P679,libinst,0)),Qualifikation!P679))</f>
        <v/>
      </c>
      <c r="J669" s="26" t="str">
        <f>IF(OR(A669="",ISBLANK(Qualifikation!Q679)),"",IF(Qualifikation!Z679=TRUE,INDEX(codetform,MATCH(Qualifikation!Q679,libtform,0)),Qualifikation!Q679))</f>
        <v/>
      </c>
      <c r="K669" s="26" t="str">
        <f t="shared" si="10"/>
        <v/>
      </c>
      <c r="L669" s="112" t="str">
        <f>IF(OR(A669="",ISBLANK(Qualifikation!R679)),"",Qualifikation!R679)</f>
        <v/>
      </c>
      <c r="M669" s="56" t="str">
        <f>IF(OR(A669="",ISBLANK(Qualifikation!S679)),"",Qualifikation!S679)</f>
        <v/>
      </c>
      <c r="N669" s="56" t="str">
        <f>IF(OR(A669="",ISBLANK(Qualifikation!T679)),"",IF(Qualifikation!AC679=TRUE,INDEX(coderesult,MATCH(Qualifikation!T679,libresult,0)),Qualifikation!T679))</f>
        <v/>
      </c>
      <c r="O669" s="56" t="str">
        <f>IF(OR(A669="",ISBLANK(Qualifikation!U679),Qualifikation!U679="-"),"",IF(ISNA(MATCH(Qualifikation!U679,libtwolang,0)),Qualifikation!U679,IF(Qualifikation!AC679=TRUE,INDEX(codetwolang,MATCH(Qualifikation!U679,libtwolang,0)),Qualifikation!U679)))</f>
        <v/>
      </c>
      <c r="P669" s="56" t="str">
        <f>IF(OR(A669="",ISBLANK(Qualifikation!V679)),"",Qualifikation!V679)</f>
        <v/>
      </c>
    </row>
    <row r="670" spans="1:16" x14ac:dyDescent="0.2">
      <c r="A670" s="26" t="str">
        <f>IF(Qualifikation!$A680&lt;&gt;"",IF(Qualifikation!C680&lt;&gt;"",IF(Qualifikation!C680="LOC.ID",CONCATENATE("LOC.",Qualifikation!AG$12),Qualifikation!C680),""),"")</f>
        <v/>
      </c>
      <c r="B670" s="57" t="str">
        <f>IF(A670&lt;&gt;"",Qualifikation!J680,"")</f>
        <v/>
      </c>
      <c r="C670" s="26" t="str">
        <f>IF(A670&lt;&gt;"",IF(Qualifikation!E680=TRUE,INDEX(codesex,MATCH(Qualifikation!D680,libsex,0)),Qualifikation!D680),"")</f>
        <v/>
      </c>
      <c r="D670" s="112" t="str">
        <f>IF(OR(A670="",ISBLANK(Qualifikation!F680)),"",Qualifikation!F680)</f>
        <v/>
      </c>
      <c r="E670" s="26" t="str">
        <f>IF(A670&lt;&gt;"",IF(Qualifikation!I680=TRUE,IF(INDEX(codegem,MATCH(Qualifikation!H680,libgem,0))&lt;8000,INDEX(codegem,MATCH(Qualifikation!H680,libgem,0)),""),Qualifikation!H680),"")</f>
        <v/>
      </c>
      <c r="F670" s="26" t="str">
        <f>IF(A670&lt;&gt;"",IF(Qualifikation!I680=TRUE,INDEX(codegemhist,MATCH(Qualifikation!H680,libgem,0)),""),"")</f>
        <v/>
      </c>
      <c r="G670" s="26" t="str">
        <f>IF(A670&lt;&gt;"",IF(Qualifikation!I680=TRUE,IF(INDEX(codegem,MATCH(Qualifikation!H680,libgem,0))&gt;=8000,INDEX(codegem,MATCH(Qualifikation!H680,libgem,0)),""),Qualifikation!H680),"")</f>
        <v/>
      </c>
      <c r="H670" s="26" t="str">
        <f>IF(A670&lt;&gt;"",IF(Qualifikation!Y680=TRUE,INDEX(libcatidinst,MATCH(Qualifikation!P680,libinst,0)),""),"")</f>
        <v/>
      </c>
      <c r="I670" s="26" t="str">
        <f>IF(OR(A670="",ISBLANK(Qualifikation!P680)),"",IF(Qualifikation!Y680=TRUE,INDEX(codeinst,MATCH(Qualifikation!P680,libinst,0)),Qualifikation!P680))</f>
        <v/>
      </c>
      <c r="J670" s="26" t="str">
        <f>IF(OR(A670="",ISBLANK(Qualifikation!Q680)),"",IF(Qualifikation!Z680=TRUE,INDEX(codetform,MATCH(Qualifikation!Q680,libtform,0)),Qualifikation!Q680))</f>
        <v/>
      </c>
      <c r="K670" s="26" t="str">
        <f t="shared" si="10"/>
        <v/>
      </c>
      <c r="L670" s="112" t="str">
        <f>IF(OR(A670="",ISBLANK(Qualifikation!R680)),"",Qualifikation!R680)</f>
        <v/>
      </c>
      <c r="M670" s="56" t="str">
        <f>IF(OR(A670="",ISBLANK(Qualifikation!S680)),"",Qualifikation!S680)</f>
        <v/>
      </c>
      <c r="N670" s="56" t="str">
        <f>IF(OR(A670="",ISBLANK(Qualifikation!T680)),"",IF(Qualifikation!AC680=TRUE,INDEX(coderesult,MATCH(Qualifikation!T680,libresult,0)),Qualifikation!T680))</f>
        <v/>
      </c>
      <c r="O670" s="56" t="str">
        <f>IF(OR(A670="",ISBLANK(Qualifikation!U680),Qualifikation!U680="-"),"",IF(ISNA(MATCH(Qualifikation!U680,libtwolang,0)),Qualifikation!U680,IF(Qualifikation!AC680=TRUE,INDEX(codetwolang,MATCH(Qualifikation!U680,libtwolang,0)),Qualifikation!U680)))</f>
        <v/>
      </c>
      <c r="P670" s="56" t="str">
        <f>IF(OR(A670="",ISBLANK(Qualifikation!V680)),"",Qualifikation!V680)</f>
        <v/>
      </c>
    </row>
    <row r="671" spans="1:16" x14ac:dyDescent="0.2">
      <c r="A671" s="26" t="str">
        <f>IF(Qualifikation!$A681&lt;&gt;"",IF(Qualifikation!C681&lt;&gt;"",IF(Qualifikation!C681="LOC.ID",CONCATENATE("LOC.",Qualifikation!AG$12),Qualifikation!C681),""),"")</f>
        <v/>
      </c>
      <c r="B671" s="57" t="str">
        <f>IF(A671&lt;&gt;"",Qualifikation!J681,"")</f>
        <v/>
      </c>
      <c r="C671" s="26" t="str">
        <f>IF(A671&lt;&gt;"",IF(Qualifikation!E681=TRUE,INDEX(codesex,MATCH(Qualifikation!D681,libsex,0)),Qualifikation!D681),"")</f>
        <v/>
      </c>
      <c r="D671" s="112" t="str">
        <f>IF(OR(A671="",ISBLANK(Qualifikation!F681)),"",Qualifikation!F681)</f>
        <v/>
      </c>
      <c r="E671" s="26" t="str">
        <f>IF(A671&lt;&gt;"",IF(Qualifikation!I681=TRUE,IF(INDEX(codegem,MATCH(Qualifikation!H681,libgem,0))&lt;8000,INDEX(codegem,MATCH(Qualifikation!H681,libgem,0)),""),Qualifikation!H681),"")</f>
        <v/>
      </c>
      <c r="F671" s="26" t="str">
        <f>IF(A671&lt;&gt;"",IF(Qualifikation!I681=TRUE,INDEX(codegemhist,MATCH(Qualifikation!H681,libgem,0)),""),"")</f>
        <v/>
      </c>
      <c r="G671" s="26" t="str">
        <f>IF(A671&lt;&gt;"",IF(Qualifikation!I681=TRUE,IF(INDEX(codegem,MATCH(Qualifikation!H681,libgem,0))&gt;=8000,INDEX(codegem,MATCH(Qualifikation!H681,libgem,0)),""),Qualifikation!H681),"")</f>
        <v/>
      </c>
      <c r="H671" s="26" t="str">
        <f>IF(A671&lt;&gt;"",IF(Qualifikation!Y681=TRUE,INDEX(libcatidinst,MATCH(Qualifikation!P681,libinst,0)),""),"")</f>
        <v/>
      </c>
      <c r="I671" s="26" t="str">
        <f>IF(OR(A671="",ISBLANK(Qualifikation!P681)),"",IF(Qualifikation!Y681=TRUE,INDEX(codeinst,MATCH(Qualifikation!P681,libinst,0)),Qualifikation!P681))</f>
        <v/>
      </c>
      <c r="J671" s="26" t="str">
        <f>IF(OR(A671="",ISBLANK(Qualifikation!Q681)),"",IF(Qualifikation!Z681=TRUE,INDEX(codetform,MATCH(Qualifikation!Q681,libtform,0)),Qualifikation!Q681))</f>
        <v/>
      </c>
      <c r="K671" s="26" t="str">
        <f t="shared" si="10"/>
        <v/>
      </c>
      <c r="L671" s="112" t="str">
        <f>IF(OR(A671="",ISBLANK(Qualifikation!R681)),"",Qualifikation!R681)</f>
        <v/>
      </c>
      <c r="M671" s="56" t="str">
        <f>IF(OR(A671="",ISBLANK(Qualifikation!S681)),"",Qualifikation!S681)</f>
        <v/>
      </c>
      <c r="N671" s="56" t="str">
        <f>IF(OR(A671="",ISBLANK(Qualifikation!T681)),"",IF(Qualifikation!AC681=TRUE,INDEX(coderesult,MATCH(Qualifikation!T681,libresult,0)),Qualifikation!T681))</f>
        <v/>
      </c>
      <c r="O671" s="56" t="str">
        <f>IF(OR(A671="",ISBLANK(Qualifikation!U681),Qualifikation!U681="-"),"",IF(ISNA(MATCH(Qualifikation!U681,libtwolang,0)),Qualifikation!U681,IF(Qualifikation!AC681=TRUE,INDEX(codetwolang,MATCH(Qualifikation!U681,libtwolang,0)),Qualifikation!U681)))</f>
        <v/>
      </c>
      <c r="P671" s="56" t="str">
        <f>IF(OR(A671="",ISBLANK(Qualifikation!V681)),"",Qualifikation!V681)</f>
        <v/>
      </c>
    </row>
    <row r="672" spans="1:16" x14ac:dyDescent="0.2">
      <c r="A672" s="26" t="str">
        <f>IF(Qualifikation!$A682&lt;&gt;"",IF(Qualifikation!C682&lt;&gt;"",IF(Qualifikation!C682="LOC.ID",CONCATENATE("LOC.",Qualifikation!AG$12),Qualifikation!C682),""),"")</f>
        <v/>
      </c>
      <c r="B672" s="57" t="str">
        <f>IF(A672&lt;&gt;"",Qualifikation!J682,"")</f>
        <v/>
      </c>
      <c r="C672" s="26" t="str">
        <f>IF(A672&lt;&gt;"",IF(Qualifikation!E682=TRUE,INDEX(codesex,MATCH(Qualifikation!D682,libsex,0)),Qualifikation!D682),"")</f>
        <v/>
      </c>
      <c r="D672" s="112" t="str">
        <f>IF(OR(A672="",ISBLANK(Qualifikation!F682)),"",Qualifikation!F682)</f>
        <v/>
      </c>
      <c r="E672" s="26" t="str">
        <f>IF(A672&lt;&gt;"",IF(Qualifikation!I682=TRUE,IF(INDEX(codegem,MATCH(Qualifikation!H682,libgem,0))&lt;8000,INDEX(codegem,MATCH(Qualifikation!H682,libgem,0)),""),Qualifikation!H682),"")</f>
        <v/>
      </c>
      <c r="F672" s="26" t="str">
        <f>IF(A672&lt;&gt;"",IF(Qualifikation!I682=TRUE,INDEX(codegemhist,MATCH(Qualifikation!H682,libgem,0)),""),"")</f>
        <v/>
      </c>
      <c r="G672" s="26" t="str">
        <f>IF(A672&lt;&gt;"",IF(Qualifikation!I682=TRUE,IF(INDEX(codegem,MATCH(Qualifikation!H682,libgem,0))&gt;=8000,INDEX(codegem,MATCH(Qualifikation!H682,libgem,0)),""),Qualifikation!H682),"")</f>
        <v/>
      </c>
      <c r="H672" s="26" t="str">
        <f>IF(A672&lt;&gt;"",IF(Qualifikation!Y682=TRUE,INDEX(libcatidinst,MATCH(Qualifikation!P682,libinst,0)),""),"")</f>
        <v/>
      </c>
      <c r="I672" s="26" t="str">
        <f>IF(OR(A672="",ISBLANK(Qualifikation!P682)),"",IF(Qualifikation!Y682=TRUE,INDEX(codeinst,MATCH(Qualifikation!P682,libinst,0)),Qualifikation!P682))</f>
        <v/>
      </c>
      <c r="J672" s="26" t="str">
        <f>IF(OR(A672="",ISBLANK(Qualifikation!Q682)),"",IF(Qualifikation!Z682=TRUE,INDEX(codetform,MATCH(Qualifikation!Q682,libtform,0)),Qualifikation!Q682))</f>
        <v/>
      </c>
      <c r="K672" s="26" t="str">
        <f t="shared" si="10"/>
        <v/>
      </c>
      <c r="L672" s="112" t="str">
        <f>IF(OR(A672="",ISBLANK(Qualifikation!R682)),"",Qualifikation!R682)</f>
        <v/>
      </c>
      <c r="M672" s="56" t="str">
        <f>IF(OR(A672="",ISBLANK(Qualifikation!S682)),"",Qualifikation!S682)</f>
        <v/>
      </c>
      <c r="N672" s="56" t="str">
        <f>IF(OR(A672="",ISBLANK(Qualifikation!T682)),"",IF(Qualifikation!AC682=TRUE,INDEX(coderesult,MATCH(Qualifikation!T682,libresult,0)),Qualifikation!T682))</f>
        <v/>
      </c>
      <c r="O672" s="56" t="str">
        <f>IF(OR(A672="",ISBLANK(Qualifikation!U682),Qualifikation!U682="-"),"",IF(ISNA(MATCH(Qualifikation!U682,libtwolang,0)),Qualifikation!U682,IF(Qualifikation!AC682=TRUE,INDEX(codetwolang,MATCH(Qualifikation!U682,libtwolang,0)),Qualifikation!U682)))</f>
        <v/>
      </c>
      <c r="P672" s="56" t="str">
        <f>IF(OR(A672="",ISBLANK(Qualifikation!V682)),"",Qualifikation!V682)</f>
        <v/>
      </c>
    </row>
    <row r="673" spans="1:16" x14ac:dyDescent="0.2">
      <c r="A673" s="26" t="str">
        <f>IF(Qualifikation!$A683&lt;&gt;"",IF(Qualifikation!C683&lt;&gt;"",IF(Qualifikation!C683="LOC.ID",CONCATENATE("LOC.",Qualifikation!AG$12),Qualifikation!C683),""),"")</f>
        <v/>
      </c>
      <c r="B673" s="57" t="str">
        <f>IF(A673&lt;&gt;"",Qualifikation!J683,"")</f>
        <v/>
      </c>
      <c r="C673" s="26" t="str">
        <f>IF(A673&lt;&gt;"",IF(Qualifikation!E683=TRUE,INDEX(codesex,MATCH(Qualifikation!D683,libsex,0)),Qualifikation!D683),"")</f>
        <v/>
      </c>
      <c r="D673" s="112" t="str">
        <f>IF(OR(A673="",ISBLANK(Qualifikation!F683)),"",Qualifikation!F683)</f>
        <v/>
      </c>
      <c r="E673" s="26" t="str">
        <f>IF(A673&lt;&gt;"",IF(Qualifikation!I683=TRUE,IF(INDEX(codegem,MATCH(Qualifikation!H683,libgem,0))&lt;8000,INDEX(codegem,MATCH(Qualifikation!H683,libgem,0)),""),Qualifikation!H683),"")</f>
        <v/>
      </c>
      <c r="F673" s="26" t="str">
        <f>IF(A673&lt;&gt;"",IF(Qualifikation!I683=TRUE,INDEX(codegemhist,MATCH(Qualifikation!H683,libgem,0)),""),"")</f>
        <v/>
      </c>
      <c r="G673" s="26" t="str">
        <f>IF(A673&lt;&gt;"",IF(Qualifikation!I683=TRUE,IF(INDEX(codegem,MATCH(Qualifikation!H683,libgem,0))&gt;=8000,INDEX(codegem,MATCH(Qualifikation!H683,libgem,0)),""),Qualifikation!H683),"")</f>
        <v/>
      </c>
      <c r="H673" s="26" t="str">
        <f>IF(A673&lt;&gt;"",IF(Qualifikation!Y683=TRUE,INDEX(libcatidinst,MATCH(Qualifikation!P683,libinst,0)),""),"")</f>
        <v/>
      </c>
      <c r="I673" s="26" t="str">
        <f>IF(OR(A673="",ISBLANK(Qualifikation!P683)),"",IF(Qualifikation!Y683=TRUE,INDEX(codeinst,MATCH(Qualifikation!P683,libinst,0)),Qualifikation!P683))</f>
        <v/>
      </c>
      <c r="J673" s="26" t="str">
        <f>IF(OR(A673="",ISBLANK(Qualifikation!Q683)),"",IF(Qualifikation!Z683=TRUE,INDEX(codetform,MATCH(Qualifikation!Q683,libtform,0)),Qualifikation!Q683))</f>
        <v/>
      </c>
      <c r="K673" s="26" t="str">
        <f t="shared" si="10"/>
        <v/>
      </c>
      <c r="L673" s="112" t="str">
        <f>IF(OR(A673="",ISBLANK(Qualifikation!R683)),"",Qualifikation!R683)</f>
        <v/>
      </c>
      <c r="M673" s="56" t="str">
        <f>IF(OR(A673="",ISBLANK(Qualifikation!S683)),"",Qualifikation!S683)</f>
        <v/>
      </c>
      <c r="N673" s="56" t="str">
        <f>IF(OR(A673="",ISBLANK(Qualifikation!T683)),"",IF(Qualifikation!AC683=TRUE,INDEX(coderesult,MATCH(Qualifikation!T683,libresult,0)),Qualifikation!T683))</f>
        <v/>
      </c>
      <c r="O673" s="56" t="str">
        <f>IF(OR(A673="",ISBLANK(Qualifikation!U683),Qualifikation!U683="-"),"",IF(ISNA(MATCH(Qualifikation!U683,libtwolang,0)),Qualifikation!U683,IF(Qualifikation!AC683=TRUE,INDEX(codetwolang,MATCH(Qualifikation!U683,libtwolang,0)),Qualifikation!U683)))</f>
        <v/>
      </c>
      <c r="P673" s="56" t="str">
        <f>IF(OR(A673="",ISBLANK(Qualifikation!V683)),"",Qualifikation!V683)</f>
        <v/>
      </c>
    </row>
    <row r="674" spans="1:16" x14ac:dyDescent="0.2">
      <c r="A674" s="26" t="str">
        <f>IF(Qualifikation!$A684&lt;&gt;"",IF(Qualifikation!C684&lt;&gt;"",IF(Qualifikation!C684="LOC.ID",CONCATENATE("LOC.",Qualifikation!AG$12),Qualifikation!C684),""),"")</f>
        <v/>
      </c>
      <c r="B674" s="57" t="str">
        <f>IF(A674&lt;&gt;"",Qualifikation!J684,"")</f>
        <v/>
      </c>
      <c r="C674" s="26" t="str">
        <f>IF(A674&lt;&gt;"",IF(Qualifikation!E684=TRUE,INDEX(codesex,MATCH(Qualifikation!D684,libsex,0)),Qualifikation!D684),"")</f>
        <v/>
      </c>
      <c r="D674" s="112" t="str">
        <f>IF(OR(A674="",ISBLANK(Qualifikation!F684)),"",Qualifikation!F684)</f>
        <v/>
      </c>
      <c r="E674" s="26" t="str">
        <f>IF(A674&lt;&gt;"",IF(Qualifikation!I684=TRUE,IF(INDEX(codegem,MATCH(Qualifikation!H684,libgem,0))&lt;8000,INDEX(codegem,MATCH(Qualifikation!H684,libgem,0)),""),Qualifikation!H684),"")</f>
        <v/>
      </c>
      <c r="F674" s="26" t="str">
        <f>IF(A674&lt;&gt;"",IF(Qualifikation!I684=TRUE,INDEX(codegemhist,MATCH(Qualifikation!H684,libgem,0)),""),"")</f>
        <v/>
      </c>
      <c r="G674" s="26" t="str">
        <f>IF(A674&lt;&gt;"",IF(Qualifikation!I684=TRUE,IF(INDEX(codegem,MATCH(Qualifikation!H684,libgem,0))&gt;=8000,INDEX(codegem,MATCH(Qualifikation!H684,libgem,0)),""),Qualifikation!H684),"")</f>
        <v/>
      </c>
      <c r="H674" s="26" t="str">
        <f>IF(A674&lt;&gt;"",IF(Qualifikation!Y684=TRUE,INDEX(libcatidinst,MATCH(Qualifikation!P684,libinst,0)),""),"")</f>
        <v/>
      </c>
      <c r="I674" s="26" t="str">
        <f>IF(OR(A674="",ISBLANK(Qualifikation!P684)),"",IF(Qualifikation!Y684=TRUE,INDEX(codeinst,MATCH(Qualifikation!P684,libinst,0)),Qualifikation!P684))</f>
        <v/>
      </c>
      <c r="J674" s="26" t="str">
        <f>IF(OR(A674="",ISBLANK(Qualifikation!Q684)),"",IF(Qualifikation!Z684=TRUE,INDEX(codetform,MATCH(Qualifikation!Q684,libtform,0)),Qualifikation!Q684))</f>
        <v/>
      </c>
      <c r="K674" s="26" t="str">
        <f t="shared" si="10"/>
        <v/>
      </c>
      <c r="L674" s="112" t="str">
        <f>IF(OR(A674="",ISBLANK(Qualifikation!R684)),"",Qualifikation!R684)</f>
        <v/>
      </c>
      <c r="M674" s="56" t="str">
        <f>IF(OR(A674="",ISBLANK(Qualifikation!S684)),"",Qualifikation!S684)</f>
        <v/>
      </c>
      <c r="N674" s="56" t="str">
        <f>IF(OR(A674="",ISBLANK(Qualifikation!T684)),"",IF(Qualifikation!AC684=TRUE,INDEX(coderesult,MATCH(Qualifikation!T684,libresult,0)),Qualifikation!T684))</f>
        <v/>
      </c>
      <c r="O674" s="56" t="str">
        <f>IF(OR(A674="",ISBLANK(Qualifikation!U684),Qualifikation!U684="-"),"",IF(ISNA(MATCH(Qualifikation!U684,libtwolang,0)),Qualifikation!U684,IF(Qualifikation!AC684=TRUE,INDEX(codetwolang,MATCH(Qualifikation!U684,libtwolang,0)),Qualifikation!U684)))</f>
        <v/>
      </c>
      <c r="P674" s="56" t="str">
        <f>IF(OR(A674="",ISBLANK(Qualifikation!V684)),"",Qualifikation!V684)</f>
        <v/>
      </c>
    </row>
    <row r="675" spans="1:16" x14ac:dyDescent="0.2">
      <c r="A675" s="26" t="str">
        <f>IF(Qualifikation!$A685&lt;&gt;"",IF(Qualifikation!C685&lt;&gt;"",IF(Qualifikation!C685="LOC.ID",CONCATENATE("LOC.",Qualifikation!AG$12),Qualifikation!C685),""),"")</f>
        <v/>
      </c>
      <c r="B675" s="57" t="str">
        <f>IF(A675&lt;&gt;"",Qualifikation!J685,"")</f>
        <v/>
      </c>
      <c r="C675" s="26" t="str">
        <f>IF(A675&lt;&gt;"",IF(Qualifikation!E685=TRUE,INDEX(codesex,MATCH(Qualifikation!D685,libsex,0)),Qualifikation!D685),"")</f>
        <v/>
      </c>
      <c r="D675" s="112" t="str">
        <f>IF(OR(A675="",ISBLANK(Qualifikation!F685)),"",Qualifikation!F685)</f>
        <v/>
      </c>
      <c r="E675" s="26" t="str">
        <f>IF(A675&lt;&gt;"",IF(Qualifikation!I685=TRUE,IF(INDEX(codegem,MATCH(Qualifikation!H685,libgem,0))&lt;8000,INDEX(codegem,MATCH(Qualifikation!H685,libgem,0)),""),Qualifikation!H685),"")</f>
        <v/>
      </c>
      <c r="F675" s="26" t="str">
        <f>IF(A675&lt;&gt;"",IF(Qualifikation!I685=TRUE,INDEX(codegemhist,MATCH(Qualifikation!H685,libgem,0)),""),"")</f>
        <v/>
      </c>
      <c r="G675" s="26" t="str">
        <f>IF(A675&lt;&gt;"",IF(Qualifikation!I685=TRUE,IF(INDEX(codegem,MATCH(Qualifikation!H685,libgem,0))&gt;=8000,INDEX(codegem,MATCH(Qualifikation!H685,libgem,0)),""),Qualifikation!H685),"")</f>
        <v/>
      </c>
      <c r="H675" s="26" t="str">
        <f>IF(A675&lt;&gt;"",IF(Qualifikation!Y685=TRUE,INDEX(libcatidinst,MATCH(Qualifikation!P685,libinst,0)),""),"")</f>
        <v/>
      </c>
      <c r="I675" s="26" t="str">
        <f>IF(OR(A675="",ISBLANK(Qualifikation!P685)),"",IF(Qualifikation!Y685=TRUE,INDEX(codeinst,MATCH(Qualifikation!P685,libinst,0)),Qualifikation!P685))</f>
        <v/>
      </c>
      <c r="J675" s="26" t="str">
        <f>IF(OR(A675="",ISBLANK(Qualifikation!Q685)),"",IF(Qualifikation!Z685=TRUE,INDEX(codetform,MATCH(Qualifikation!Q685,libtform,0)),Qualifikation!Q685))</f>
        <v/>
      </c>
      <c r="K675" s="26" t="str">
        <f t="shared" si="10"/>
        <v/>
      </c>
      <c r="L675" s="112" t="str">
        <f>IF(OR(A675="",ISBLANK(Qualifikation!R685)),"",Qualifikation!R685)</f>
        <v/>
      </c>
      <c r="M675" s="56" t="str">
        <f>IF(OR(A675="",ISBLANK(Qualifikation!S685)),"",Qualifikation!S685)</f>
        <v/>
      </c>
      <c r="N675" s="56" t="str">
        <f>IF(OR(A675="",ISBLANK(Qualifikation!T685)),"",IF(Qualifikation!AC685=TRUE,INDEX(coderesult,MATCH(Qualifikation!T685,libresult,0)),Qualifikation!T685))</f>
        <v/>
      </c>
      <c r="O675" s="56" t="str">
        <f>IF(OR(A675="",ISBLANK(Qualifikation!U685),Qualifikation!U685="-"),"",IF(ISNA(MATCH(Qualifikation!U685,libtwolang,0)),Qualifikation!U685,IF(Qualifikation!AC685=TRUE,INDEX(codetwolang,MATCH(Qualifikation!U685,libtwolang,0)),Qualifikation!U685)))</f>
        <v/>
      </c>
      <c r="P675" s="56" t="str">
        <f>IF(OR(A675="",ISBLANK(Qualifikation!V685)),"",Qualifikation!V685)</f>
        <v/>
      </c>
    </row>
    <row r="676" spans="1:16" x14ac:dyDescent="0.2">
      <c r="A676" s="26" t="str">
        <f>IF(Qualifikation!$A686&lt;&gt;"",IF(Qualifikation!C686&lt;&gt;"",IF(Qualifikation!C686="LOC.ID",CONCATENATE("LOC.",Qualifikation!AG$12),Qualifikation!C686),""),"")</f>
        <v/>
      </c>
      <c r="B676" s="57" t="str">
        <f>IF(A676&lt;&gt;"",Qualifikation!J686,"")</f>
        <v/>
      </c>
      <c r="C676" s="26" t="str">
        <f>IF(A676&lt;&gt;"",IF(Qualifikation!E686=TRUE,INDEX(codesex,MATCH(Qualifikation!D686,libsex,0)),Qualifikation!D686),"")</f>
        <v/>
      </c>
      <c r="D676" s="112" t="str">
        <f>IF(OR(A676="",ISBLANK(Qualifikation!F686)),"",Qualifikation!F686)</f>
        <v/>
      </c>
      <c r="E676" s="26" t="str">
        <f>IF(A676&lt;&gt;"",IF(Qualifikation!I686=TRUE,IF(INDEX(codegem,MATCH(Qualifikation!H686,libgem,0))&lt;8000,INDEX(codegem,MATCH(Qualifikation!H686,libgem,0)),""),Qualifikation!H686),"")</f>
        <v/>
      </c>
      <c r="F676" s="26" t="str">
        <f>IF(A676&lt;&gt;"",IF(Qualifikation!I686=TRUE,INDEX(codegemhist,MATCH(Qualifikation!H686,libgem,0)),""),"")</f>
        <v/>
      </c>
      <c r="G676" s="26" t="str">
        <f>IF(A676&lt;&gt;"",IF(Qualifikation!I686=TRUE,IF(INDEX(codegem,MATCH(Qualifikation!H686,libgem,0))&gt;=8000,INDEX(codegem,MATCH(Qualifikation!H686,libgem,0)),""),Qualifikation!H686),"")</f>
        <v/>
      </c>
      <c r="H676" s="26" t="str">
        <f>IF(A676&lt;&gt;"",IF(Qualifikation!Y686=TRUE,INDEX(libcatidinst,MATCH(Qualifikation!P686,libinst,0)),""),"")</f>
        <v/>
      </c>
      <c r="I676" s="26" t="str">
        <f>IF(OR(A676="",ISBLANK(Qualifikation!P686)),"",IF(Qualifikation!Y686=TRUE,INDEX(codeinst,MATCH(Qualifikation!P686,libinst,0)),Qualifikation!P686))</f>
        <v/>
      </c>
      <c r="J676" s="26" t="str">
        <f>IF(OR(A676="",ISBLANK(Qualifikation!Q686)),"",IF(Qualifikation!Z686=TRUE,INDEX(codetform,MATCH(Qualifikation!Q686,libtform,0)),Qualifikation!Q686))</f>
        <v/>
      </c>
      <c r="K676" s="26" t="str">
        <f t="shared" si="10"/>
        <v/>
      </c>
      <c r="L676" s="112" t="str">
        <f>IF(OR(A676="",ISBLANK(Qualifikation!R686)),"",Qualifikation!R686)</f>
        <v/>
      </c>
      <c r="M676" s="56" t="str">
        <f>IF(OR(A676="",ISBLANK(Qualifikation!S686)),"",Qualifikation!S686)</f>
        <v/>
      </c>
      <c r="N676" s="56" t="str">
        <f>IF(OR(A676="",ISBLANK(Qualifikation!T686)),"",IF(Qualifikation!AC686=TRUE,INDEX(coderesult,MATCH(Qualifikation!T686,libresult,0)),Qualifikation!T686))</f>
        <v/>
      </c>
      <c r="O676" s="56" t="str">
        <f>IF(OR(A676="",ISBLANK(Qualifikation!U686),Qualifikation!U686="-"),"",IF(ISNA(MATCH(Qualifikation!U686,libtwolang,0)),Qualifikation!U686,IF(Qualifikation!AC686=TRUE,INDEX(codetwolang,MATCH(Qualifikation!U686,libtwolang,0)),Qualifikation!U686)))</f>
        <v/>
      </c>
      <c r="P676" s="56" t="str">
        <f>IF(OR(A676="",ISBLANK(Qualifikation!V686)),"",Qualifikation!V686)</f>
        <v/>
      </c>
    </row>
    <row r="677" spans="1:16" x14ac:dyDescent="0.2">
      <c r="A677" s="26" t="str">
        <f>IF(Qualifikation!$A687&lt;&gt;"",IF(Qualifikation!C687&lt;&gt;"",IF(Qualifikation!C687="LOC.ID",CONCATENATE("LOC.",Qualifikation!AG$12),Qualifikation!C687),""),"")</f>
        <v/>
      </c>
      <c r="B677" s="57" t="str">
        <f>IF(A677&lt;&gt;"",Qualifikation!J687,"")</f>
        <v/>
      </c>
      <c r="C677" s="26" t="str">
        <f>IF(A677&lt;&gt;"",IF(Qualifikation!E687=TRUE,INDEX(codesex,MATCH(Qualifikation!D687,libsex,0)),Qualifikation!D687),"")</f>
        <v/>
      </c>
      <c r="D677" s="112" t="str">
        <f>IF(OR(A677="",ISBLANK(Qualifikation!F687)),"",Qualifikation!F687)</f>
        <v/>
      </c>
      <c r="E677" s="26" t="str">
        <f>IF(A677&lt;&gt;"",IF(Qualifikation!I687=TRUE,IF(INDEX(codegem,MATCH(Qualifikation!H687,libgem,0))&lt;8000,INDEX(codegem,MATCH(Qualifikation!H687,libgem,0)),""),Qualifikation!H687),"")</f>
        <v/>
      </c>
      <c r="F677" s="26" t="str">
        <f>IF(A677&lt;&gt;"",IF(Qualifikation!I687=TRUE,INDEX(codegemhist,MATCH(Qualifikation!H687,libgem,0)),""),"")</f>
        <v/>
      </c>
      <c r="G677" s="26" t="str">
        <f>IF(A677&lt;&gt;"",IF(Qualifikation!I687=TRUE,IF(INDEX(codegem,MATCH(Qualifikation!H687,libgem,0))&gt;=8000,INDEX(codegem,MATCH(Qualifikation!H687,libgem,0)),""),Qualifikation!H687),"")</f>
        <v/>
      </c>
      <c r="H677" s="26" t="str">
        <f>IF(A677&lt;&gt;"",IF(Qualifikation!Y687=TRUE,INDEX(libcatidinst,MATCH(Qualifikation!P687,libinst,0)),""),"")</f>
        <v/>
      </c>
      <c r="I677" s="26" t="str">
        <f>IF(OR(A677="",ISBLANK(Qualifikation!P687)),"",IF(Qualifikation!Y687=TRUE,INDEX(codeinst,MATCH(Qualifikation!P687,libinst,0)),Qualifikation!P687))</f>
        <v/>
      </c>
      <c r="J677" s="26" t="str">
        <f>IF(OR(A677="",ISBLANK(Qualifikation!Q687)),"",IF(Qualifikation!Z687=TRUE,INDEX(codetform,MATCH(Qualifikation!Q687,libtform,0)),Qualifikation!Q687))</f>
        <v/>
      </c>
      <c r="K677" s="26" t="str">
        <f t="shared" si="10"/>
        <v/>
      </c>
      <c r="L677" s="112" t="str">
        <f>IF(OR(A677="",ISBLANK(Qualifikation!R687)),"",Qualifikation!R687)</f>
        <v/>
      </c>
      <c r="M677" s="56" t="str">
        <f>IF(OR(A677="",ISBLANK(Qualifikation!S687)),"",Qualifikation!S687)</f>
        <v/>
      </c>
      <c r="N677" s="56" t="str">
        <f>IF(OR(A677="",ISBLANK(Qualifikation!T687)),"",IF(Qualifikation!AC687=TRUE,INDEX(coderesult,MATCH(Qualifikation!T687,libresult,0)),Qualifikation!T687))</f>
        <v/>
      </c>
      <c r="O677" s="56" t="str">
        <f>IF(OR(A677="",ISBLANK(Qualifikation!U687),Qualifikation!U687="-"),"",IF(ISNA(MATCH(Qualifikation!U687,libtwolang,0)),Qualifikation!U687,IF(Qualifikation!AC687=TRUE,INDEX(codetwolang,MATCH(Qualifikation!U687,libtwolang,0)),Qualifikation!U687)))</f>
        <v/>
      </c>
      <c r="P677" s="56" t="str">
        <f>IF(OR(A677="",ISBLANK(Qualifikation!V687)),"",Qualifikation!V687)</f>
        <v/>
      </c>
    </row>
    <row r="678" spans="1:16" x14ac:dyDescent="0.2">
      <c r="A678" s="26" t="str">
        <f>IF(Qualifikation!$A688&lt;&gt;"",IF(Qualifikation!C688&lt;&gt;"",IF(Qualifikation!C688="LOC.ID",CONCATENATE("LOC.",Qualifikation!AG$12),Qualifikation!C688),""),"")</f>
        <v/>
      </c>
      <c r="B678" s="57" t="str">
        <f>IF(A678&lt;&gt;"",Qualifikation!J688,"")</f>
        <v/>
      </c>
      <c r="C678" s="26" t="str">
        <f>IF(A678&lt;&gt;"",IF(Qualifikation!E688=TRUE,INDEX(codesex,MATCH(Qualifikation!D688,libsex,0)),Qualifikation!D688),"")</f>
        <v/>
      </c>
      <c r="D678" s="112" t="str">
        <f>IF(OR(A678="",ISBLANK(Qualifikation!F688)),"",Qualifikation!F688)</f>
        <v/>
      </c>
      <c r="E678" s="26" t="str">
        <f>IF(A678&lt;&gt;"",IF(Qualifikation!I688=TRUE,IF(INDEX(codegem,MATCH(Qualifikation!H688,libgem,0))&lt;8000,INDEX(codegem,MATCH(Qualifikation!H688,libgem,0)),""),Qualifikation!H688),"")</f>
        <v/>
      </c>
      <c r="F678" s="26" t="str">
        <f>IF(A678&lt;&gt;"",IF(Qualifikation!I688=TRUE,INDEX(codegemhist,MATCH(Qualifikation!H688,libgem,0)),""),"")</f>
        <v/>
      </c>
      <c r="G678" s="26" t="str">
        <f>IF(A678&lt;&gt;"",IF(Qualifikation!I688=TRUE,IF(INDEX(codegem,MATCH(Qualifikation!H688,libgem,0))&gt;=8000,INDEX(codegem,MATCH(Qualifikation!H688,libgem,0)),""),Qualifikation!H688),"")</f>
        <v/>
      </c>
      <c r="H678" s="26" t="str">
        <f>IF(A678&lt;&gt;"",IF(Qualifikation!Y688=TRUE,INDEX(libcatidinst,MATCH(Qualifikation!P688,libinst,0)),""),"")</f>
        <v/>
      </c>
      <c r="I678" s="26" t="str">
        <f>IF(OR(A678="",ISBLANK(Qualifikation!P688)),"",IF(Qualifikation!Y688=TRUE,INDEX(codeinst,MATCH(Qualifikation!P688,libinst,0)),Qualifikation!P688))</f>
        <v/>
      </c>
      <c r="J678" s="26" t="str">
        <f>IF(OR(A678="",ISBLANK(Qualifikation!Q688)),"",IF(Qualifikation!Z688=TRUE,INDEX(codetform,MATCH(Qualifikation!Q688,libtform,0)),Qualifikation!Q688))</f>
        <v/>
      </c>
      <c r="K678" s="26" t="str">
        <f t="shared" si="10"/>
        <v/>
      </c>
      <c r="L678" s="112" t="str">
        <f>IF(OR(A678="",ISBLANK(Qualifikation!R688)),"",Qualifikation!R688)</f>
        <v/>
      </c>
      <c r="M678" s="56" t="str">
        <f>IF(OR(A678="",ISBLANK(Qualifikation!S688)),"",Qualifikation!S688)</f>
        <v/>
      </c>
      <c r="N678" s="56" t="str">
        <f>IF(OR(A678="",ISBLANK(Qualifikation!T688)),"",IF(Qualifikation!AC688=TRUE,INDEX(coderesult,MATCH(Qualifikation!T688,libresult,0)),Qualifikation!T688))</f>
        <v/>
      </c>
      <c r="O678" s="56" t="str">
        <f>IF(OR(A678="",ISBLANK(Qualifikation!U688),Qualifikation!U688="-"),"",IF(ISNA(MATCH(Qualifikation!U688,libtwolang,0)),Qualifikation!U688,IF(Qualifikation!AC688=TRUE,INDEX(codetwolang,MATCH(Qualifikation!U688,libtwolang,0)),Qualifikation!U688)))</f>
        <v/>
      </c>
      <c r="P678" s="56" t="str">
        <f>IF(OR(A678="",ISBLANK(Qualifikation!V688)),"",Qualifikation!V688)</f>
        <v/>
      </c>
    </row>
    <row r="679" spans="1:16" x14ac:dyDescent="0.2">
      <c r="A679" s="26" t="str">
        <f>IF(Qualifikation!$A689&lt;&gt;"",IF(Qualifikation!C689&lt;&gt;"",IF(Qualifikation!C689="LOC.ID",CONCATENATE("LOC.",Qualifikation!AG$12),Qualifikation!C689),""),"")</f>
        <v/>
      </c>
      <c r="B679" s="57" t="str">
        <f>IF(A679&lt;&gt;"",Qualifikation!J689,"")</f>
        <v/>
      </c>
      <c r="C679" s="26" t="str">
        <f>IF(A679&lt;&gt;"",IF(Qualifikation!E689=TRUE,INDEX(codesex,MATCH(Qualifikation!D689,libsex,0)),Qualifikation!D689),"")</f>
        <v/>
      </c>
      <c r="D679" s="112" t="str">
        <f>IF(OR(A679="",ISBLANK(Qualifikation!F689)),"",Qualifikation!F689)</f>
        <v/>
      </c>
      <c r="E679" s="26" t="str">
        <f>IF(A679&lt;&gt;"",IF(Qualifikation!I689=TRUE,IF(INDEX(codegem,MATCH(Qualifikation!H689,libgem,0))&lt;8000,INDEX(codegem,MATCH(Qualifikation!H689,libgem,0)),""),Qualifikation!H689),"")</f>
        <v/>
      </c>
      <c r="F679" s="26" t="str">
        <f>IF(A679&lt;&gt;"",IF(Qualifikation!I689=TRUE,INDEX(codegemhist,MATCH(Qualifikation!H689,libgem,0)),""),"")</f>
        <v/>
      </c>
      <c r="G679" s="26" t="str">
        <f>IF(A679&lt;&gt;"",IF(Qualifikation!I689=TRUE,IF(INDEX(codegem,MATCH(Qualifikation!H689,libgem,0))&gt;=8000,INDEX(codegem,MATCH(Qualifikation!H689,libgem,0)),""),Qualifikation!H689),"")</f>
        <v/>
      </c>
      <c r="H679" s="26" t="str">
        <f>IF(A679&lt;&gt;"",IF(Qualifikation!Y689=TRUE,INDEX(libcatidinst,MATCH(Qualifikation!P689,libinst,0)),""),"")</f>
        <v/>
      </c>
      <c r="I679" s="26" t="str">
        <f>IF(OR(A679="",ISBLANK(Qualifikation!P689)),"",IF(Qualifikation!Y689=TRUE,INDEX(codeinst,MATCH(Qualifikation!P689,libinst,0)),Qualifikation!P689))</f>
        <v/>
      </c>
      <c r="J679" s="26" t="str">
        <f>IF(OR(A679="",ISBLANK(Qualifikation!Q689)),"",IF(Qualifikation!Z689=TRUE,INDEX(codetform,MATCH(Qualifikation!Q689,libtform,0)),Qualifikation!Q689))</f>
        <v/>
      </c>
      <c r="K679" s="26" t="str">
        <f t="shared" si="10"/>
        <v/>
      </c>
      <c r="L679" s="112" t="str">
        <f>IF(OR(A679="",ISBLANK(Qualifikation!R689)),"",Qualifikation!R689)</f>
        <v/>
      </c>
      <c r="M679" s="56" t="str">
        <f>IF(OR(A679="",ISBLANK(Qualifikation!S689)),"",Qualifikation!S689)</f>
        <v/>
      </c>
      <c r="N679" s="56" t="str">
        <f>IF(OR(A679="",ISBLANK(Qualifikation!T689)),"",IF(Qualifikation!AC689=TRUE,INDEX(coderesult,MATCH(Qualifikation!T689,libresult,0)),Qualifikation!T689))</f>
        <v/>
      </c>
      <c r="O679" s="56" t="str">
        <f>IF(OR(A679="",ISBLANK(Qualifikation!U689),Qualifikation!U689="-"),"",IF(ISNA(MATCH(Qualifikation!U689,libtwolang,0)),Qualifikation!U689,IF(Qualifikation!AC689=TRUE,INDEX(codetwolang,MATCH(Qualifikation!U689,libtwolang,0)),Qualifikation!U689)))</f>
        <v/>
      </c>
      <c r="P679" s="56" t="str">
        <f>IF(OR(A679="",ISBLANK(Qualifikation!V689)),"",Qualifikation!V689)</f>
        <v/>
      </c>
    </row>
    <row r="680" spans="1:16" x14ac:dyDescent="0.2">
      <c r="A680" s="26" t="str">
        <f>IF(Qualifikation!$A690&lt;&gt;"",IF(Qualifikation!C690&lt;&gt;"",IF(Qualifikation!C690="LOC.ID",CONCATENATE("LOC.",Qualifikation!AG$12),Qualifikation!C690),""),"")</f>
        <v/>
      </c>
      <c r="B680" s="57" t="str">
        <f>IF(A680&lt;&gt;"",Qualifikation!J690,"")</f>
        <v/>
      </c>
      <c r="C680" s="26" t="str">
        <f>IF(A680&lt;&gt;"",IF(Qualifikation!E690=TRUE,INDEX(codesex,MATCH(Qualifikation!D690,libsex,0)),Qualifikation!D690),"")</f>
        <v/>
      </c>
      <c r="D680" s="112" t="str">
        <f>IF(OR(A680="",ISBLANK(Qualifikation!F690)),"",Qualifikation!F690)</f>
        <v/>
      </c>
      <c r="E680" s="26" t="str">
        <f>IF(A680&lt;&gt;"",IF(Qualifikation!I690=TRUE,IF(INDEX(codegem,MATCH(Qualifikation!H690,libgem,0))&lt;8000,INDEX(codegem,MATCH(Qualifikation!H690,libgem,0)),""),Qualifikation!H690),"")</f>
        <v/>
      </c>
      <c r="F680" s="26" t="str">
        <f>IF(A680&lt;&gt;"",IF(Qualifikation!I690=TRUE,INDEX(codegemhist,MATCH(Qualifikation!H690,libgem,0)),""),"")</f>
        <v/>
      </c>
      <c r="G680" s="26" t="str">
        <f>IF(A680&lt;&gt;"",IF(Qualifikation!I690=TRUE,IF(INDEX(codegem,MATCH(Qualifikation!H690,libgem,0))&gt;=8000,INDEX(codegem,MATCH(Qualifikation!H690,libgem,0)),""),Qualifikation!H690),"")</f>
        <v/>
      </c>
      <c r="H680" s="26" t="str">
        <f>IF(A680&lt;&gt;"",IF(Qualifikation!Y690=TRUE,INDEX(libcatidinst,MATCH(Qualifikation!P690,libinst,0)),""),"")</f>
        <v/>
      </c>
      <c r="I680" s="26" t="str">
        <f>IF(OR(A680="",ISBLANK(Qualifikation!P690)),"",IF(Qualifikation!Y690=TRUE,INDEX(codeinst,MATCH(Qualifikation!P690,libinst,0)),Qualifikation!P690))</f>
        <v/>
      </c>
      <c r="J680" s="26" t="str">
        <f>IF(OR(A680="",ISBLANK(Qualifikation!Q690)),"",IF(Qualifikation!Z690=TRUE,INDEX(codetform,MATCH(Qualifikation!Q690,libtform,0)),Qualifikation!Q690))</f>
        <v/>
      </c>
      <c r="K680" s="26" t="str">
        <f t="shared" si="10"/>
        <v/>
      </c>
      <c r="L680" s="112" t="str">
        <f>IF(OR(A680="",ISBLANK(Qualifikation!R690)),"",Qualifikation!R690)</f>
        <v/>
      </c>
      <c r="M680" s="56" t="str">
        <f>IF(OR(A680="",ISBLANK(Qualifikation!S690)),"",Qualifikation!S690)</f>
        <v/>
      </c>
      <c r="N680" s="56" t="str">
        <f>IF(OR(A680="",ISBLANK(Qualifikation!T690)),"",IF(Qualifikation!AC690=TRUE,INDEX(coderesult,MATCH(Qualifikation!T690,libresult,0)),Qualifikation!T690))</f>
        <v/>
      </c>
      <c r="O680" s="56" t="str">
        <f>IF(OR(A680="",ISBLANK(Qualifikation!U690),Qualifikation!U690="-"),"",IF(ISNA(MATCH(Qualifikation!U690,libtwolang,0)),Qualifikation!U690,IF(Qualifikation!AC690=TRUE,INDEX(codetwolang,MATCH(Qualifikation!U690,libtwolang,0)),Qualifikation!U690)))</f>
        <v/>
      </c>
      <c r="P680" s="56" t="str">
        <f>IF(OR(A680="",ISBLANK(Qualifikation!V690)),"",Qualifikation!V690)</f>
        <v/>
      </c>
    </row>
    <row r="681" spans="1:16" x14ac:dyDescent="0.2">
      <c r="A681" s="26" t="str">
        <f>IF(Qualifikation!$A691&lt;&gt;"",IF(Qualifikation!C691&lt;&gt;"",IF(Qualifikation!C691="LOC.ID",CONCATENATE("LOC.",Qualifikation!AG$12),Qualifikation!C691),""),"")</f>
        <v/>
      </c>
      <c r="B681" s="57" t="str">
        <f>IF(A681&lt;&gt;"",Qualifikation!J691,"")</f>
        <v/>
      </c>
      <c r="C681" s="26" t="str">
        <f>IF(A681&lt;&gt;"",IF(Qualifikation!E691=TRUE,INDEX(codesex,MATCH(Qualifikation!D691,libsex,0)),Qualifikation!D691),"")</f>
        <v/>
      </c>
      <c r="D681" s="112" t="str">
        <f>IF(OR(A681="",ISBLANK(Qualifikation!F691)),"",Qualifikation!F691)</f>
        <v/>
      </c>
      <c r="E681" s="26" t="str">
        <f>IF(A681&lt;&gt;"",IF(Qualifikation!I691=TRUE,IF(INDEX(codegem,MATCH(Qualifikation!H691,libgem,0))&lt;8000,INDEX(codegem,MATCH(Qualifikation!H691,libgem,0)),""),Qualifikation!H691),"")</f>
        <v/>
      </c>
      <c r="F681" s="26" t="str">
        <f>IF(A681&lt;&gt;"",IF(Qualifikation!I691=TRUE,INDEX(codegemhist,MATCH(Qualifikation!H691,libgem,0)),""),"")</f>
        <v/>
      </c>
      <c r="G681" s="26" t="str">
        <f>IF(A681&lt;&gt;"",IF(Qualifikation!I691=TRUE,IF(INDEX(codegem,MATCH(Qualifikation!H691,libgem,0))&gt;=8000,INDEX(codegem,MATCH(Qualifikation!H691,libgem,0)),""),Qualifikation!H691),"")</f>
        <v/>
      </c>
      <c r="H681" s="26" t="str">
        <f>IF(A681&lt;&gt;"",IF(Qualifikation!Y691=TRUE,INDEX(libcatidinst,MATCH(Qualifikation!P691,libinst,0)),""),"")</f>
        <v/>
      </c>
      <c r="I681" s="26" t="str">
        <f>IF(OR(A681="",ISBLANK(Qualifikation!P691)),"",IF(Qualifikation!Y691=TRUE,INDEX(codeinst,MATCH(Qualifikation!P691,libinst,0)),Qualifikation!P691))</f>
        <v/>
      </c>
      <c r="J681" s="26" t="str">
        <f>IF(OR(A681="",ISBLANK(Qualifikation!Q691)),"",IF(Qualifikation!Z691=TRUE,INDEX(codetform,MATCH(Qualifikation!Q691,libtform,0)),Qualifikation!Q691))</f>
        <v/>
      </c>
      <c r="K681" s="26" t="str">
        <f t="shared" si="10"/>
        <v/>
      </c>
      <c r="L681" s="112" t="str">
        <f>IF(OR(A681="",ISBLANK(Qualifikation!R691)),"",Qualifikation!R691)</f>
        <v/>
      </c>
      <c r="M681" s="56" t="str">
        <f>IF(OR(A681="",ISBLANK(Qualifikation!S691)),"",Qualifikation!S691)</f>
        <v/>
      </c>
      <c r="N681" s="56" t="str">
        <f>IF(OR(A681="",ISBLANK(Qualifikation!T691)),"",IF(Qualifikation!AC691=TRUE,INDEX(coderesult,MATCH(Qualifikation!T691,libresult,0)),Qualifikation!T691))</f>
        <v/>
      </c>
      <c r="O681" s="56" t="str">
        <f>IF(OR(A681="",ISBLANK(Qualifikation!U691),Qualifikation!U691="-"),"",IF(ISNA(MATCH(Qualifikation!U691,libtwolang,0)),Qualifikation!U691,IF(Qualifikation!AC691=TRUE,INDEX(codetwolang,MATCH(Qualifikation!U691,libtwolang,0)),Qualifikation!U691)))</f>
        <v/>
      </c>
      <c r="P681" s="56" t="str">
        <f>IF(OR(A681="",ISBLANK(Qualifikation!V691)),"",Qualifikation!V691)</f>
        <v/>
      </c>
    </row>
    <row r="682" spans="1:16" x14ac:dyDescent="0.2">
      <c r="A682" s="26" t="str">
        <f>IF(Qualifikation!$A692&lt;&gt;"",IF(Qualifikation!C692&lt;&gt;"",IF(Qualifikation!C692="LOC.ID",CONCATENATE("LOC.",Qualifikation!AG$12),Qualifikation!C692),""),"")</f>
        <v/>
      </c>
      <c r="B682" s="57" t="str">
        <f>IF(A682&lt;&gt;"",Qualifikation!J692,"")</f>
        <v/>
      </c>
      <c r="C682" s="26" t="str">
        <f>IF(A682&lt;&gt;"",IF(Qualifikation!E692=TRUE,INDEX(codesex,MATCH(Qualifikation!D692,libsex,0)),Qualifikation!D692),"")</f>
        <v/>
      </c>
      <c r="D682" s="112" t="str">
        <f>IF(OR(A682="",ISBLANK(Qualifikation!F692)),"",Qualifikation!F692)</f>
        <v/>
      </c>
      <c r="E682" s="26" t="str">
        <f>IF(A682&lt;&gt;"",IF(Qualifikation!I692=TRUE,IF(INDEX(codegem,MATCH(Qualifikation!H692,libgem,0))&lt;8000,INDEX(codegem,MATCH(Qualifikation!H692,libgem,0)),""),Qualifikation!H692),"")</f>
        <v/>
      </c>
      <c r="F682" s="26" t="str">
        <f>IF(A682&lt;&gt;"",IF(Qualifikation!I692=TRUE,INDEX(codegemhist,MATCH(Qualifikation!H692,libgem,0)),""),"")</f>
        <v/>
      </c>
      <c r="G682" s="26" t="str">
        <f>IF(A682&lt;&gt;"",IF(Qualifikation!I692=TRUE,IF(INDEX(codegem,MATCH(Qualifikation!H692,libgem,0))&gt;=8000,INDEX(codegem,MATCH(Qualifikation!H692,libgem,0)),""),Qualifikation!H692),"")</f>
        <v/>
      </c>
      <c r="H682" s="26" t="str">
        <f>IF(A682&lt;&gt;"",IF(Qualifikation!Y692=TRUE,INDEX(libcatidinst,MATCH(Qualifikation!P692,libinst,0)),""),"")</f>
        <v/>
      </c>
      <c r="I682" s="26" t="str">
        <f>IF(OR(A682="",ISBLANK(Qualifikation!P692)),"",IF(Qualifikation!Y692=TRUE,INDEX(codeinst,MATCH(Qualifikation!P692,libinst,0)),Qualifikation!P692))</f>
        <v/>
      </c>
      <c r="J682" s="26" t="str">
        <f>IF(OR(A682="",ISBLANK(Qualifikation!Q692)),"",IF(Qualifikation!Z692=TRUE,INDEX(codetform,MATCH(Qualifikation!Q692,libtform,0)),Qualifikation!Q692))</f>
        <v/>
      </c>
      <c r="K682" s="26" t="str">
        <f t="shared" si="10"/>
        <v/>
      </c>
      <c r="L682" s="112" t="str">
        <f>IF(OR(A682="",ISBLANK(Qualifikation!R692)),"",Qualifikation!R692)</f>
        <v/>
      </c>
      <c r="M682" s="56" t="str">
        <f>IF(OR(A682="",ISBLANK(Qualifikation!S692)),"",Qualifikation!S692)</f>
        <v/>
      </c>
      <c r="N682" s="56" t="str">
        <f>IF(OR(A682="",ISBLANK(Qualifikation!T692)),"",IF(Qualifikation!AC692=TRUE,INDEX(coderesult,MATCH(Qualifikation!T692,libresult,0)),Qualifikation!T692))</f>
        <v/>
      </c>
      <c r="O682" s="56" t="str">
        <f>IF(OR(A682="",ISBLANK(Qualifikation!U692),Qualifikation!U692="-"),"",IF(ISNA(MATCH(Qualifikation!U692,libtwolang,0)),Qualifikation!U692,IF(Qualifikation!AC692=TRUE,INDEX(codetwolang,MATCH(Qualifikation!U692,libtwolang,0)),Qualifikation!U692)))</f>
        <v/>
      </c>
      <c r="P682" s="56" t="str">
        <f>IF(OR(A682="",ISBLANK(Qualifikation!V692)),"",Qualifikation!V692)</f>
        <v/>
      </c>
    </row>
    <row r="683" spans="1:16" x14ac:dyDescent="0.2">
      <c r="A683" s="26" t="str">
        <f>IF(Qualifikation!$A693&lt;&gt;"",IF(Qualifikation!C693&lt;&gt;"",IF(Qualifikation!C693="LOC.ID",CONCATENATE("LOC.",Qualifikation!AG$12),Qualifikation!C693),""),"")</f>
        <v/>
      </c>
      <c r="B683" s="57" t="str">
        <f>IF(A683&lt;&gt;"",Qualifikation!J693,"")</f>
        <v/>
      </c>
      <c r="C683" s="26" t="str">
        <f>IF(A683&lt;&gt;"",IF(Qualifikation!E693=TRUE,INDEX(codesex,MATCH(Qualifikation!D693,libsex,0)),Qualifikation!D693),"")</f>
        <v/>
      </c>
      <c r="D683" s="112" t="str">
        <f>IF(OR(A683="",ISBLANK(Qualifikation!F693)),"",Qualifikation!F693)</f>
        <v/>
      </c>
      <c r="E683" s="26" t="str">
        <f>IF(A683&lt;&gt;"",IF(Qualifikation!I693=TRUE,IF(INDEX(codegem,MATCH(Qualifikation!H693,libgem,0))&lt;8000,INDEX(codegem,MATCH(Qualifikation!H693,libgem,0)),""),Qualifikation!H693),"")</f>
        <v/>
      </c>
      <c r="F683" s="26" t="str">
        <f>IF(A683&lt;&gt;"",IF(Qualifikation!I693=TRUE,INDEX(codegemhist,MATCH(Qualifikation!H693,libgem,0)),""),"")</f>
        <v/>
      </c>
      <c r="G683" s="26" t="str">
        <f>IF(A683&lt;&gt;"",IF(Qualifikation!I693=TRUE,IF(INDEX(codegem,MATCH(Qualifikation!H693,libgem,0))&gt;=8000,INDEX(codegem,MATCH(Qualifikation!H693,libgem,0)),""),Qualifikation!H693),"")</f>
        <v/>
      </c>
      <c r="H683" s="26" t="str">
        <f>IF(A683&lt;&gt;"",IF(Qualifikation!Y693=TRUE,INDEX(libcatidinst,MATCH(Qualifikation!P693,libinst,0)),""),"")</f>
        <v/>
      </c>
      <c r="I683" s="26" t="str">
        <f>IF(OR(A683="",ISBLANK(Qualifikation!P693)),"",IF(Qualifikation!Y693=TRUE,INDEX(codeinst,MATCH(Qualifikation!P693,libinst,0)),Qualifikation!P693))</f>
        <v/>
      </c>
      <c r="J683" s="26" t="str">
        <f>IF(OR(A683="",ISBLANK(Qualifikation!Q693)),"",IF(Qualifikation!Z693=TRUE,INDEX(codetform,MATCH(Qualifikation!Q693,libtform,0)),Qualifikation!Q693))</f>
        <v/>
      </c>
      <c r="K683" s="26" t="str">
        <f t="shared" si="10"/>
        <v/>
      </c>
      <c r="L683" s="112" t="str">
        <f>IF(OR(A683="",ISBLANK(Qualifikation!R693)),"",Qualifikation!R693)</f>
        <v/>
      </c>
      <c r="M683" s="56" t="str">
        <f>IF(OR(A683="",ISBLANK(Qualifikation!S693)),"",Qualifikation!S693)</f>
        <v/>
      </c>
      <c r="N683" s="56" t="str">
        <f>IF(OR(A683="",ISBLANK(Qualifikation!T693)),"",IF(Qualifikation!AC693=TRUE,INDEX(coderesult,MATCH(Qualifikation!T693,libresult,0)),Qualifikation!T693))</f>
        <v/>
      </c>
      <c r="O683" s="56" t="str">
        <f>IF(OR(A683="",ISBLANK(Qualifikation!U693),Qualifikation!U693="-"),"",IF(ISNA(MATCH(Qualifikation!U693,libtwolang,0)),Qualifikation!U693,IF(Qualifikation!AC693=TRUE,INDEX(codetwolang,MATCH(Qualifikation!U693,libtwolang,0)),Qualifikation!U693)))</f>
        <v/>
      </c>
      <c r="P683" s="56" t="str">
        <f>IF(OR(A683="",ISBLANK(Qualifikation!V693)),"",Qualifikation!V693)</f>
        <v/>
      </c>
    </row>
    <row r="684" spans="1:16" x14ac:dyDescent="0.2">
      <c r="A684" s="26" t="str">
        <f>IF(Qualifikation!$A694&lt;&gt;"",IF(Qualifikation!C694&lt;&gt;"",IF(Qualifikation!C694="LOC.ID",CONCATENATE("LOC.",Qualifikation!AG$12),Qualifikation!C694),""),"")</f>
        <v/>
      </c>
      <c r="B684" s="57" t="str">
        <f>IF(A684&lt;&gt;"",Qualifikation!J694,"")</f>
        <v/>
      </c>
      <c r="C684" s="26" t="str">
        <f>IF(A684&lt;&gt;"",IF(Qualifikation!E694=TRUE,INDEX(codesex,MATCH(Qualifikation!D694,libsex,0)),Qualifikation!D694),"")</f>
        <v/>
      </c>
      <c r="D684" s="112" t="str">
        <f>IF(OR(A684="",ISBLANK(Qualifikation!F694)),"",Qualifikation!F694)</f>
        <v/>
      </c>
      <c r="E684" s="26" t="str">
        <f>IF(A684&lt;&gt;"",IF(Qualifikation!I694=TRUE,IF(INDEX(codegem,MATCH(Qualifikation!H694,libgem,0))&lt;8000,INDEX(codegem,MATCH(Qualifikation!H694,libgem,0)),""),Qualifikation!H694),"")</f>
        <v/>
      </c>
      <c r="F684" s="26" t="str">
        <f>IF(A684&lt;&gt;"",IF(Qualifikation!I694=TRUE,INDEX(codegemhist,MATCH(Qualifikation!H694,libgem,0)),""),"")</f>
        <v/>
      </c>
      <c r="G684" s="26" t="str">
        <f>IF(A684&lt;&gt;"",IF(Qualifikation!I694=TRUE,IF(INDEX(codegem,MATCH(Qualifikation!H694,libgem,0))&gt;=8000,INDEX(codegem,MATCH(Qualifikation!H694,libgem,0)),""),Qualifikation!H694),"")</f>
        <v/>
      </c>
      <c r="H684" s="26" t="str">
        <f>IF(A684&lt;&gt;"",IF(Qualifikation!Y694=TRUE,INDEX(libcatidinst,MATCH(Qualifikation!P694,libinst,0)),""),"")</f>
        <v/>
      </c>
      <c r="I684" s="26" t="str">
        <f>IF(OR(A684="",ISBLANK(Qualifikation!P694)),"",IF(Qualifikation!Y694=TRUE,INDEX(codeinst,MATCH(Qualifikation!P694,libinst,0)),Qualifikation!P694))</f>
        <v/>
      </c>
      <c r="J684" s="26" t="str">
        <f>IF(OR(A684="",ISBLANK(Qualifikation!Q694)),"",IF(Qualifikation!Z694=TRUE,INDEX(codetform,MATCH(Qualifikation!Q694,libtform,0)),Qualifikation!Q694))</f>
        <v/>
      </c>
      <c r="K684" s="26" t="str">
        <f t="shared" si="10"/>
        <v/>
      </c>
      <c r="L684" s="112" t="str">
        <f>IF(OR(A684="",ISBLANK(Qualifikation!R694)),"",Qualifikation!R694)</f>
        <v/>
      </c>
      <c r="M684" s="56" t="str">
        <f>IF(OR(A684="",ISBLANK(Qualifikation!S694)),"",Qualifikation!S694)</f>
        <v/>
      </c>
      <c r="N684" s="56" t="str">
        <f>IF(OR(A684="",ISBLANK(Qualifikation!T694)),"",IF(Qualifikation!AC694=TRUE,INDEX(coderesult,MATCH(Qualifikation!T694,libresult,0)),Qualifikation!T694))</f>
        <v/>
      </c>
      <c r="O684" s="56" t="str">
        <f>IF(OR(A684="",ISBLANK(Qualifikation!U694),Qualifikation!U694="-"),"",IF(ISNA(MATCH(Qualifikation!U694,libtwolang,0)),Qualifikation!U694,IF(Qualifikation!AC694=TRUE,INDEX(codetwolang,MATCH(Qualifikation!U694,libtwolang,0)),Qualifikation!U694)))</f>
        <v/>
      </c>
      <c r="P684" s="56" t="str">
        <f>IF(OR(A684="",ISBLANK(Qualifikation!V694)),"",Qualifikation!V694)</f>
        <v/>
      </c>
    </row>
    <row r="685" spans="1:16" x14ac:dyDescent="0.2">
      <c r="A685" s="26" t="str">
        <f>IF(Qualifikation!$A695&lt;&gt;"",IF(Qualifikation!C695&lt;&gt;"",IF(Qualifikation!C695="LOC.ID",CONCATENATE("LOC.",Qualifikation!AG$12),Qualifikation!C695),""),"")</f>
        <v/>
      </c>
      <c r="B685" s="57" t="str">
        <f>IF(A685&lt;&gt;"",Qualifikation!J695,"")</f>
        <v/>
      </c>
      <c r="C685" s="26" t="str">
        <f>IF(A685&lt;&gt;"",IF(Qualifikation!E695=TRUE,INDEX(codesex,MATCH(Qualifikation!D695,libsex,0)),Qualifikation!D695),"")</f>
        <v/>
      </c>
      <c r="D685" s="112" t="str">
        <f>IF(OR(A685="",ISBLANK(Qualifikation!F695)),"",Qualifikation!F695)</f>
        <v/>
      </c>
      <c r="E685" s="26" t="str">
        <f>IF(A685&lt;&gt;"",IF(Qualifikation!I695=TRUE,IF(INDEX(codegem,MATCH(Qualifikation!H695,libgem,0))&lt;8000,INDEX(codegem,MATCH(Qualifikation!H695,libgem,0)),""),Qualifikation!H695),"")</f>
        <v/>
      </c>
      <c r="F685" s="26" t="str">
        <f>IF(A685&lt;&gt;"",IF(Qualifikation!I695=TRUE,INDEX(codegemhist,MATCH(Qualifikation!H695,libgem,0)),""),"")</f>
        <v/>
      </c>
      <c r="G685" s="26" t="str">
        <f>IF(A685&lt;&gt;"",IF(Qualifikation!I695=TRUE,IF(INDEX(codegem,MATCH(Qualifikation!H695,libgem,0))&gt;=8000,INDEX(codegem,MATCH(Qualifikation!H695,libgem,0)),""),Qualifikation!H695),"")</f>
        <v/>
      </c>
      <c r="H685" s="26" t="str">
        <f>IF(A685&lt;&gt;"",IF(Qualifikation!Y695=TRUE,INDEX(libcatidinst,MATCH(Qualifikation!P695,libinst,0)),""),"")</f>
        <v/>
      </c>
      <c r="I685" s="26" t="str">
        <f>IF(OR(A685="",ISBLANK(Qualifikation!P695)),"",IF(Qualifikation!Y695=TRUE,INDEX(codeinst,MATCH(Qualifikation!P695,libinst,0)),Qualifikation!P695))</f>
        <v/>
      </c>
      <c r="J685" s="26" t="str">
        <f>IF(OR(A685="",ISBLANK(Qualifikation!Q695)),"",IF(Qualifikation!Z695=TRUE,INDEX(codetform,MATCH(Qualifikation!Q695,libtform,0)),Qualifikation!Q695))</f>
        <v/>
      </c>
      <c r="K685" s="26" t="str">
        <f t="shared" si="10"/>
        <v/>
      </c>
      <c r="L685" s="112" t="str">
        <f>IF(OR(A685="",ISBLANK(Qualifikation!R695)),"",Qualifikation!R695)</f>
        <v/>
      </c>
      <c r="M685" s="56" t="str">
        <f>IF(OR(A685="",ISBLANK(Qualifikation!S695)),"",Qualifikation!S695)</f>
        <v/>
      </c>
      <c r="N685" s="56" t="str">
        <f>IF(OR(A685="",ISBLANK(Qualifikation!T695)),"",IF(Qualifikation!AC695=TRUE,INDEX(coderesult,MATCH(Qualifikation!T695,libresult,0)),Qualifikation!T695))</f>
        <v/>
      </c>
      <c r="O685" s="56" t="str">
        <f>IF(OR(A685="",ISBLANK(Qualifikation!U695),Qualifikation!U695="-"),"",IF(ISNA(MATCH(Qualifikation!U695,libtwolang,0)),Qualifikation!U695,IF(Qualifikation!AC695=TRUE,INDEX(codetwolang,MATCH(Qualifikation!U695,libtwolang,0)),Qualifikation!U695)))</f>
        <v/>
      </c>
      <c r="P685" s="56" t="str">
        <f>IF(OR(A685="",ISBLANK(Qualifikation!V695)),"",Qualifikation!V695)</f>
        <v/>
      </c>
    </row>
    <row r="686" spans="1:16" x14ac:dyDescent="0.2">
      <c r="A686" s="26" t="str">
        <f>IF(Qualifikation!$A696&lt;&gt;"",IF(Qualifikation!C696&lt;&gt;"",IF(Qualifikation!C696="LOC.ID",CONCATENATE("LOC.",Qualifikation!AG$12),Qualifikation!C696),""),"")</f>
        <v/>
      </c>
      <c r="B686" s="57" t="str">
        <f>IF(A686&lt;&gt;"",Qualifikation!J696,"")</f>
        <v/>
      </c>
      <c r="C686" s="26" t="str">
        <f>IF(A686&lt;&gt;"",IF(Qualifikation!E696=TRUE,INDEX(codesex,MATCH(Qualifikation!D696,libsex,0)),Qualifikation!D696),"")</f>
        <v/>
      </c>
      <c r="D686" s="112" t="str">
        <f>IF(OR(A686="",ISBLANK(Qualifikation!F696)),"",Qualifikation!F696)</f>
        <v/>
      </c>
      <c r="E686" s="26" t="str">
        <f>IF(A686&lt;&gt;"",IF(Qualifikation!I696=TRUE,IF(INDEX(codegem,MATCH(Qualifikation!H696,libgem,0))&lt;8000,INDEX(codegem,MATCH(Qualifikation!H696,libgem,0)),""),Qualifikation!H696),"")</f>
        <v/>
      </c>
      <c r="F686" s="26" t="str">
        <f>IF(A686&lt;&gt;"",IF(Qualifikation!I696=TRUE,INDEX(codegemhist,MATCH(Qualifikation!H696,libgem,0)),""),"")</f>
        <v/>
      </c>
      <c r="G686" s="26" t="str">
        <f>IF(A686&lt;&gt;"",IF(Qualifikation!I696=TRUE,IF(INDEX(codegem,MATCH(Qualifikation!H696,libgem,0))&gt;=8000,INDEX(codegem,MATCH(Qualifikation!H696,libgem,0)),""),Qualifikation!H696),"")</f>
        <v/>
      </c>
      <c r="H686" s="26" t="str">
        <f>IF(A686&lt;&gt;"",IF(Qualifikation!Y696=TRUE,INDEX(libcatidinst,MATCH(Qualifikation!P696,libinst,0)),""),"")</f>
        <v/>
      </c>
      <c r="I686" s="26" t="str">
        <f>IF(OR(A686="",ISBLANK(Qualifikation!P696)),"",IF(Qualifikation!Y696=TRUE,INDEX(codeinst,MATCH(Qualifikation!P696,libinst,0)),Qualifikation!P696))</f>
        <v/>
      </c>
      <c r="J686" s="26" t="str">
        <f>IF(OR(A686="",ISBLANK(Qualifikation!Q696)),"",IF(Qualifikation!Z696=TRUE,INDEX(codetform,MATCH(Qualifikation!Q696,libtform,0)),Qualifikation!Q696))</f>
        <v/>
      </c>
      <c r="K686" s="26" t="str">
        <f t="shared" si="10"/>
        <v/>
      </c>
      <c r="L686" s="112" t="str">
        <f>IF(OR(A686="",ISBLANK(Qualifikation!R696)),"",Qualifikation!R696)</f>
        <v/>
      </c>
      <c r="M686" s="56" t="str">
        <f>IF(OR(A686="",ISBLANK(Qualifikation!S696)),"",Qualifikation!S696)</f>
        <v/>
      </c>
      <c r="N686" s="56" t="str">
        <f>IF(OR(A686="",ISBLANK(Qualifikation!T696)),"",IF(Qualifikation!AC696=TRUE,INDEX(coderesult,MATCH(Qualifikation!T696,libresult,0)),Qualifikation!T696))</f>
        <v/>
      </c>
      <c r="O686" s="56" t="str">
        <f>IF(OR(A686="",ISBLANK(Qualifikation!U696),Qualifikation!U696="-"),"",IF(ISNA(MATCH(Qualifikation!U696,libtwolang,0)),Qualifikation!U696,IF(Qualifikation!AC696=TRUE,INDEX(codetwolang,MATCH(Qualifikation!U696,libtwolang,0)),Qualifikation!U696)))</f>
        <v/>
      </c>
      <c r="P686" s="56" t="str">
        <f>IF(OR(A686="",ISBLANK(Qualifikation!V696)),"",Qualifikation!V696)</f>
        <v/>
      </c>
    </row>
    <row r="687" spans="1:16" x14ac:dyDescent="0.2">
      <c r="A687" s="26" t="str">
        <f>IF(Qualifikation!$A697&lt;&gt;"",IF(Qualifikation!C697&lt;&gt;"",IF(Qualifikation!C697="LOC.ID",CONCATENATE("LOC.",Qualifikation!AG$12),Qualifikation!C697),""),"")</f>
        <v/>
      </c>
      <c r="B687" s="57" t="str">
        <f>IF(A687&lt;&gt;"",Qualifikation!J697,"")</f>
        <v/>
      </c>
      <c r="C687" s="26" t="str">
        <f>IF(A687&lt;&gt;"",IF(Qualifikation!E697=TRUE,INDEX(codesex,MATCH(Qualifikation!D697,libsex,0)),Qualifikation!D697),"")</f>
        <v/>
      </c>
      <c r="D687" s="112" t="str">
        <f>IF(OR(A687="",ISBLANK(Qualifikation!F697)),"",Qualifikation!F697)</f>
        <v/>
      </c>
      <c r="E687" s="26" t="str">
        <f>IF(A687&lt;&gt;"",IF(Qualifikation!I697=TRUE,IF(INDEX(codegem,MATCH(Qualifikation!H697,libgem,0))&lt;8000,INDEX(codegem,MATCH(Qualifikation!H697,libgem,0)),""),Qualifikation!H697),"")</f>
        <v/>
      </c>
      <c r="F687" s="26" t="str">
        <f>IF(A687&lt;&gt;"",IF(Qualifikation!I697=TRUE,INDEX(codegemhist,MATCH(Qualifikation!H697,libgem,0)),""),"")</f>
        <v/>
      </c>
      <c r="G687" s="26" t="str">
        <f>IF(A687&lt;&gt;"",IF(Qualifikation!I697=TRUE,IF(INDEX(codegem,MATCH(Qualifikation!H697,libgem,0))&gt;=8000,INDEX(codegem,MATCH(Qualifikation!H697,libgem,0)),""),Qualifikation!H697),"")</f>
        <v/>
      </c>
      <c r="H687" s="26" t="str">
        <f>IF(A687&lt;&gt;"",IF(Qualifikation!Y697=TRUE,INDEX(libcatidinst,MATCH(Qualifikation!P697,libinst,0)),""),"")</f>
        <v/>
      </c>
      <c r="I687" s="26" t="str">
        <f>IF(OR(A687="",ISBLANK(Qualifikation!P697)),"",IF(Qualifikation!Y697=TRUE,INDEX(codeinst,MATCH(Qualifikation!P697,libinst,0)),Qualifikation!P697))</f>
        <v/>
      </c>
      <c r="J687" s="26" t="str">
        <f>IF(OR(A687="",ISBLANK(Qualifikation!Q697)),"",IF(Qualifikation!Z697=TRUE,INDEX(codetform,MATCH(Qualifikation!Q697,libtform,0)),Qualifikation!Q697))</f>
        <v/>
      </c>
      <c r="K687" s="26" t="str">
        <f t="shared" si="10"/>
        <v/>
      </c>
      <c r="L687" s="112" t="str">
        <f>IF(OR(A687="",ISBLANK(Qualifikation!R697)),"",Qualifikation!R697)</f>
        <v/>
      </c>
      <c r="M687" s="56" t="str">
        <f>IF(OR(A687="",ISBLANK(Qualifikation!S697)),"",Qualifikation!S697)</f>
        <v/>
      </c>
      <c r="N687" s="56" t="str">
        <f>IF(OR(A687="",ISBLANK(Qualifikation!T697)),"",IF(Qualifikation!AC697=TRUE,INDEX(coderesult,MATCH(Qualifikation!T697,libresult,0)),Qualifikation!T697))</f>
        <v/>
      </c>
      <c r="O687" s="56" t="str">
        <f>IF(OR(A687="",ISBLANK(Qualifikation!U697),Qualifikation!U697="-"),"",IF(ISNA(MATCH(Qualifikation!U697,libtwolang,0)),Qualifikation!U697,IF(Qualifikation!AC697=TRUE,INDEX(codetwolang,MATCH(Qualifikation!U697,libtwolang,0)),Qualifikation!U697)))</f>
        <v/>
      </c>
      <c r="P687" s="56" t="str">
        <f>IF(OR(A687="",ISBLANK(Qualifikation!V697)),"",Qualifikation!V697)</f>
        <v/>
      </c>
    </row>
    <row r="688" spans="1:16" x14ac:dyDescent="0.2">
      <c r="A688" s="26" t="str">
        <f>IF(Qualifikation!$A698&lt;&gt;"",IF(Qualifikation!C698&lt;&gt;"",IF(Qualifikation!C698="LOC.ID",CONCATENATE("LOC.",Qualifikation!AG$12),Qualifikation!C698),""),"")</f>
        <v/>
      </c>
      <c r="B688" s="57" t="str">
        <f>IF(A688&lt;&gt;"",Qualifikation!J698,"")</f>
        <v/>
      </c>
      <c r="C688" s="26" t="str">
        <f>IF(A688&lt;&gt;"",IF(Qualifikation!E698=TRUE,INDEX(codesex,MATCH(Qualifikation!D698,libsex,0)),Qualifikation!D698),"")</f>
        <v/>
      </c>
      <c r="D688" s="112" t="str">
        <f>IF(OR(A688="",ISBLANK(Qualifikation!F698)),"",Qualifikation!F698)</f>
        <v/>
      </c>
      <c r="E688" s="26" t="str">
        <f>IF(A688&lt;&gt;"",IF(Qualifikation!I698=TRUE,IF(INDEX(codegem,MATCH(Qualifikation!H698,libgem,0))&lt;8000,INDEX(codegem,MATCH(Qualifikation!H698,libgem,0)),""),Qualifikation!H698),"")</f>
        <v/>
      </c>
      <c r="F688" s="26" t="str">
        <f>IF(A688&lt;&gt;"",IF(Qualifikation!I698=TRUE,INDEX(codegemhist,MATCH(Qualifikation!H698,libgem,0)),""),"")</f>
        <v/>
      </c>
      <c r="G688" s="26" t="str">
        <f>IF(A688&lt;&gt;"",IF(Qualifikation!I698=TRUE,IF(INDEX(codegem,MATCH(Qualifikation!H698,libgem,0))&gt;=8000,INDEX(codegem,MATCH(Qualifikation!H698,libgem,0)),""),Qualifikation!H698),"")</f>
        <v/>
      </c>
      <c r="H688" s="26" t="str">
        <f>IF(A688&lt;&gt;"",IF(Qualifikation!Y698=TRUE,INDEX(libcatidinst,MATCH(Qualifikation!P698,libinst,0)),""),"")</f>
        <v/>
      </c>
      <c r="I688" s="26" t="str">
        <f>IF(OR(A688="",ISBLANK(Qualifikation!P698)),"",IF(Qualifikation!Y698=TRUE,INDEX(codeinst,MATCH(Qualifikation!P698,libinst,0)),Qualifikation!P698))</f>
        <v/>
      </c>
      <c r="J688" s="26" t="str">
        <f>IF(OR(A688="",ISBLANK(Qualifikation!Q698)),"",IF(Qualifikation!Z698=TRUE,INDEX(codetform,MATCH(Qualifikation!Q698,libtform,0)),Qualifikation!Q698))</f>
        <v/>
      </c>
      <c r="K688" s="26" t="str">
        <f t="shared" si="10"/>
        <v/>
      </c>
      <c r="L688" s="112" t="str">
        <f>IF(OR(A688="",ISBLANK(Qualifikation!R698)),"",Qualifikation!R698)</f>
        <v/>
      </c>
      <c r="M688" s="56" t="str">
        <f>IF(OR(A688="",ISBLANK(Qualifikation!S698)),"",Qualifikation!S698)</f>
        <v/>
      </c>
      <c r="N688" s="56" t="str">
        <f>IF(OR(A688="",ISBLANK(Qualifikation!T698)),"",IF(Qualifikation!AC698=TRUE,INDEX(coderesult,MATCH(Qualifikation!T698,libresult,0)),Qualifikation!T698))</f>
        <v/>
      </c>
      <c r="O688" s="56" t="str">
        <f>IF(OR(A688="",ISBLANK(Qualifikation!U698),Qualifikation!U698="-"),"",IF(ISNA(MATCH(Qualifikation!U698,libtwolang,0)),Qualifikation!U698,IF(Qualifikation!AC698=TRUE,INDEX(codetwolang,MATCH(Qualifikation!U698,libtwolang,0)),Qualifikation!U698)))</f>
        <v/>
      </c>
      <c r="P688" s="56" t="str">
        <f>IF(OR(A688="",ISBLANK(Qualifikation!V698)),"",Qualifikation!V698)</f>
        <v/>
      </c>
    </row>
    <row r="689" spans="1:16" x14ac:dyDescent="0.2">
      <c r="A689" s="26" t="str">
        <f>IF(Qualifikation!$A699&lt;&gt;"",IF(Qualifikation!C699&lt;&gt;"",IF(Qualifikation!C699="LOC.ID",CONCATENATE("LOC.",Qualifikation!AG$12),Qualifikation!C699),""),"")</f>
        <v/>
      </c>
      <c r="B689" s="57" t="str">
        <f>IF(A689&lt;&gt;"",Qualifikation!J699,"")</f>
        <v/>
      </c>
      <c r="C689" s="26" t="str">
        <f>IF(A689&lt;&gt;"",IF(Qualifikation!E699=TRUE,INDEX(codesex,MATCH(Qualifikation!D699,libsex,0)),Qualifikation!D699),"")</f>
        <v/>
      </c>
      <c r="D689" s="112" t="str">
        <f>IF(OR(A689="",ISBLANK(Qualifikation!F699)),"",Qualifikation!F699)</f>
        <v/>
      </c>
      <c r="E689" s="26" t="str">
        <f>IF(A689&lt;&gt;"",IF(Qualifikation!I699=TRUE,IF(INDEX(codegem,MATCH(Qualifikation!H699,libgem,0))&lt;8000,INDEX(codegem,MATCH(Qualifikation!H699,libgem,0)),""),Qualifikation!H699),"")</f>
        <v/>
      </c>
      <c r="F689" s="26" t="str">
        <f>IF(A689&lt;&gt;"",IF(Qualifikation!I699=TRUE,INDEX(codegemhist,MATCH(Qualifikation!H699,libgem,0)),""),"")</f>
        <v/>
      </c>
      <c r="G689" s="26" t="str">
        <f>IF(A689&lt;&gt;"",IF(Qualifikation!I699=TRUE,IF(INDEX(codegem,MATCH(Qualifikation!H699,libgem,0))&gt;=8000,INDEX(codegem,MATCH(Qualifikation!H699,libgem,0)),""),Qualifikation!H699),"")</f>
        <v/>
      </c>
      <c r="H689" s="26" t="str">
        <f>IF(A689&lt;&gt;"",IF(Qualifikation!Y699=TRUE,INDEX(libcatidinst,MATCH(Qualifikation!P699,libinst,0)),""),"")</f>
        <v/>
      </c>
      <c r="I689" s="26" t="str">
        <f>IF(OR(A689="",ISBLANK(Qualifikation!P699)),"",IF(Qualifikation!Y699=TRUE,INDEX(codeinst,MATCH(Qualifikation!P699,libinst,0)),Qualifikation!P699))</f>
        <v/>
      </c>
      <c r="J689" s="26" t="str">
        <f>IF(OR(A689="",ISBLANK(Qualifikation!Q699)),"",IF(Qualifikation!Z699=TRUE,INDEX(codetform,MATCH(Qualifikation!Q699,libtform,0)),Qualifikation!Q699))</f>
        <v/>
      </c>
      <c r="K689" s="26" t="str">
        <f t="shared" si="10"/>
        <v/>
      </c>
      <c r="L689" s="112" t="str">
        <f>IF(OR(A689="",ISBLANK(Qualifikation!R699)),"",Qualifikation!R699)</f>
        <v/>
      </c>
      <c r="M689" s="56" t="str">
        <f>IF(OR(A689="",ISBLANK(Qualifikation!S699)),"",Qualifikation!S699)</f>
        <v/>
      </c>
      <c r="N689" s="56" t="str">
        <f>IF(OR(A689="",ISBLANK(Qualifikation!T699)),"",IF(Qualifikation!AC699=TRUE,INDEX(coderesult,MATCH(Qualifikation!T699,libresult,0)),Qualifikation!T699))</f>
        <v/>
      </c>
      <c r="O689" s="56" t="str">
        <f>IF(OR(A689="",ISBLANK(Qualifikation!U699),Qualifikation!U699="-"),"",IF(ISNA(MATCH(Qualifikation!U699,libtwolang,0)),Qualifikation!U699,IF(Qualifikation!AC699=TRUE,INDEX(codetwolang,MATCH(Qualifikation!U699,libtwolang,0)),Qualifikation!U699)))</f>
        <v/>
      </c>
      <c r="P689" s="56" t="str">
        <f>IF(OR(A689="",ISBLANK(Qualifikation!V699)),"",Qualifikation!V699)</f>
        <v/>
      </c>
    </row>
    <row r="690" spans="1:16" x14ac:dyDescent="0.2">
      <c r="A690" s="26" t="str">
        <f>IF(Qualifikation!$A700&lt;&gt;"",IF(Qualifikation!C700&lt;&gt;"",IF(Qualifikation!C700="LOC.ID",CONCATENATE("LOC.",Qualifikation!AG$12),Qualifikation!C700),""),"")</f>
        <v/>
      </c>
      <c r="B690" s="57" t="str">
        <f>IF(A690&lt;&gt;"",Qualifikation!J700,"")</f>
        <v/>
      </c>
      <c r="C690" s="26" t="str">
        <f>IF(A690&lt;&gt;"",IF(Qualifikation!E700=TRUE,INDEX(codesex,MATCH(Qualifikation!D700,libsex,0)),Qualifikation!D700),"")</f>
        <v/>
      </c>
      <c r="D690" s="112" t="str">
        <f>IF(OR(A690="",ISBLANK(Qualifikation!F700)),"",Qualifikation!F700)</f>
        <v/>
      </c>
      <c r="E690" s="26" t="str">
        <f>IF(A690&lt;&gt;"",IF(Qualifikation!I700=TRUE,IF(INDEX(codegem,MATCH(Qualifikation!H700,libgem,0))&lt;8000,INDEX(codegem,MATCH(Qualifikation!H700,libgem,0)),""),Qualifikation!H700),"")</f>
        <v/>
      </c>
      <c r="F690" s="26" t="str">
        <f>IF(A690&lt;&gt;"",IF(Qualifikation!I700=TRUE,INDEX(codegemhist,MATCH(Qualifikation!H700,libgem,0)),""),"")</f>
        <v/>
      </c>
      <c r="G690" s="26" t="str">
        <f>IF(A690&lt;&gt;"",IF(Qualifikation!I700=TRUE,IF(INDEX(codegem,MATCH(Qualifikation!H700,libgem,0))&gt;=8000,INDEX(codegem,MATCH(Qualifikation!H700,libgem,0)),""),Qualifikation!H700),"")</f>
        <v/>
      </c>
      <c r="H690" s="26" t="str">
        <f>IF(A690&lt;&gt;"",IF(Qualifikation!Y700=TRUE,INDEX(libcatidinst,MATCH(Qualifikation!P700,libinst,0)),""),"")</f>
        <v/>
      </c>
      <c r="I690" s="26" t="str">
        <f>IF(OR(A690="",ISBLANK(Qualifikation!P700)),"",IF(Qualifikation!Y700=TRUE,INDEX(codeinst,MATCH(Qualifikation!P700,libinst,0)),Qualifikation!P700))</f>
        <v/>
      </c>
      <c r="J690" s="26" t="str">
        <f>IF(OR(A690="",ISBLANK(Qualifikation!Q700)),"",IF(Qualifikation!Z700=TRUE,INDEX(codetform,MATCH(Qualifikation!Q700,libtform,0)),Qualifikation!Q700))</f>
        <v/>
      </c>
      <c r="K690" s="26" t="str">
        <f t="shared" si="10"/>
        <v/>
      </c>
      <c r="L690" s="112" t="str">
        <f>IF(OR(A690="",ISBLANK(Qualifikation!R700)),"",Qualifikation!R700)</f>
        <v/>
      </c>
      <c r="M690" s="56" t="str">
        <f>IF(OR(A690="",ISBLANK(Qualifikation!S700)),"",Qualifikation!S700)</f>
        <v/>
      </c>
      <c r="N690" s="56" t="str">
        <f>IF(OR(A690="",ISBLANK(Qualifikation!T700)),"",IF(Qualifikation!AC700=TRUE,INDEX(coderesult,MATCH(Qualifikation!T700,libresult,0)),Qualifikation!T700))</f>
        <v/>
      </c>
      <c r="O690" s="56" t="str">
        <f>IF(OR(A690="",ISBLANK(Qualifikation!U700),Qualifikation!U700="-"),"",IF(ISNA(MATCH(Qualifikation!U700,libtwolang,0)),Qualifikation!U700,IF(Qualifikation!AC700=TRUE,INDEX(codetwolang,MATCH(Qualifikation!U700,libtwolang,0)),Qualifikation!U700)))</f>
        <v/>
      </c>
      <c r="P690" s="56" t="str">
        <f>IF(OR(A690="",ISBLANK(Qualifikation!V700)),"",Qualifikation!V700)</f>
        <v/>
      </c>
    </row>
    <row r="691" spans="1:16" x14ac:dyDescent="0.2">
      <c r="A691" s="26" t="str">
        <f>IF(Qualifikation!$A701&lt;&gt;"",IF(Qualifikation!C701&lt;&gt;"",IF(Qualifikation!C701="LOC.ID",CONCATENATE("LOC.",Qualifikation!AG$12),Qualifikation!C701),""),"")</f>
        <v/>
      </c>
      <c r="B691" s="57" t="str">
        <f>IF(A691&lt;&gt;"",Qualifikation!J701,"")</f>
        <v/>
      </c>
      <c r="C691" s="26" t="str">
        <f>IF(A691&lt;&gt;"",IF(Qualifikation!E701=TRUE,INDEX(codesex,MATCH(Qualifikation!D701,libsex,0)),Qualifikation!D701),"")</f>
        <v/>
      </c>
      <c r="D691" s="112" t="str">
        <f>IF(OR(A691="",ISBLANK(Qualifikation!F701)),"",Qualifikation!F701)</f>
        <v/>
      </c>
      <c r="E691" s="26" t="str">
        <f>IF(A691&lt;&gt;"",IF(Qualifikation!I701=TRUE,IF(INDEX(codegem,MATCH(Qualifikation!H701,libgem,0))&lt;8000,INDEX(codegem,MATCH(Qualifikation!H701,libgem,0)),""),Qualifikation!H701),"")</f>
        <v/>
      </c>
      <c r="F691" s="26" t="str">
        <f>IF(A691&lt;&gt;"",IF(Qualifikation!I701=TRUE,INDEX(codegemhist,MATCH(Qualifikation!H701,libgem,0)),""),"")</f>
        <v/>
      </c>
      <c r="G691" s="26" t="str">
        <f>IF(A691&lt;&gt;"",IF(Qualifikation!I701=TRUE,IF(INDEX(codegem,MATCH(Qualifikation!H701,libgem,0))&gt;=8000,INDEX(codegem,MATCH(Qualifikation!H701,libgem,0)),""),Qualifikation!H701),"")</f>
        <v/>
      </c>
      <c r="H691" s="26" t="str">
        <f>IF(A691&lt;&gt;"",IF(Qualifikation!Y701=TRUE,INDEX(libcatidinst,MATCH(Qualifikation!P701,libinst,0)),""),"")</f>
        <v/>
      </c>
      <c r="I691" s="26" t="str">
        <f>IF(OR(A691="",ISBLANK(Qualifikation!P701)),"",IF(Qualifikation!Y701=TRUE,INDEX(codeinst,MATCH(Qualifikation!P701,libinst,0)),Qualifikation!P701))</f>
        <v/>
      </c>
      <c r="J691" s="26" t="str">
        <f>IF(OR(A691="",ISBLANK(Qualifikation!Q701)),"",IF(Qualifikation!Z701=TRUE,INDEX(codetform,MATCH(Qualifikation!Q701,libtform,0)),Qualifikation!Q701))</f>
        <v/>
      </c>
      <c r="K691" s="26" t="str">
        <f t="shared" si="10"/>
        <v/>
      </c>
      <c r="L691" s="112" t="str">
        <f>IF(OR(A691="",ISBLANK(Qualifikation!R701)),"",Qualifikation!R701)</f>
        <v/>
      </c>
      <c r="M691" s="56" t="str">
        <f>IF(OR(A691="",ISBLANK(Qualifikation!S701)),"",Qualifikation!S701)</f>
        <v/>
      </c>
      <c r="N691" s="56" t="str">
        <f>IF(OR(A691="",ISBLANK(Qualifikation!T701)),"",IF(Qualifikation!AC701=TRUE,INDEX(coderesult,MATCH(Qualifikation!T701,libresult,0)),Qualifikation!T701))</f>
        <v/>
      </c>
      <c r="O691" s="56" t="str">
        <f>IF(OR(A691="",ISBLANK(Qualifikation!U701),Qualifikation!U701="-"),"",IF(ISNA(MATCH(Qualifikation!U701,libtwolang,0)),Qualifikation!U701,IF(Qualifikation!AC701=TRUE,INDEX(codetwolang,MATCH(Qualifikation!U701,libtwolang,0)),Qualifikation!U701)))</f>
        <v/>
      </c>
      <c r="P691" s="56" t="str">
        <f>IF(OR(A691="",ISBLANK(Qualifikation!V701)),"",Qualifikation!V701)</f>
        <v/>
      </c>
    </row>
    <row r="692" spans="1:16" x14ac:dyDescent="0.2">
      <c r="A692" s="26" t="str">
        <f>IF(Qualifikation!$A702&lt;&gt;"",IF(Qualifikation!C702&lt;&gt;"",IF(Qualifikation!C702="LOC.ID",CONCATENATE("LOC.",Qualifikation!AG$12),Qualifikation!C702),""),"")</f>
        <v/>
      </c>
      <c r="B692" s="57" t="str">
        <f>IF(A692&lt;&gt;"",Qualifikation!J702,"")</f>
        <v/>
      </c>
      <c r="C692" s="26" t="str">
        <f>IF(A692&lt;&gt;"",IF(Qualifikation!E702=TRUE,INDEX(codesex,MATCH(Qualifikation!D702,libsex,0)),Qualifikation!D702),"")</f>
        <v/>
      </c>
      <c r="D692" s="112" t="str">
        <f>IF(OR(A692="",ISBLANK(Qualifikation!F702)),"",Qualifikation!F702)</f>
        <v/>
      </c>
      <c r="E692" s="26" t="str">
        <f>IF(A692&lt;&gt;"",IF(Qualifikation!I702=TRUE,IF(INDEX(codegem,MATCH(Qualifikation!H702,libgem,0))&lt;8000,INDEX(codegem,MATCH(Qualifikation!H702,libgem,0)),""),Qualifikation!H702),"")</f>
        <v/>
      </c>
      <c r="F692" s="26" t="str">
        <f>IF(A692&lt;&gt;"",IF(Qualifikation!I702=TRUE,INDEX(codegemhist,MATCH(Qualifikation!H702,libgem,0)),""),"")</f>
        <v/>
      </c>
      <c r="G692" s="26" t="str">
        <f>IF(A692&lt;&gt;"",IF(Qualifikation!I702=TRUE,IF(INDEX(codegem,MATCH(Qualifikation!H702,libgem,0))&gt;=8000,INDEX(codegem,MATCH(Qualifikation!H702,libgem,0)),""),Qualifikation!H702),"")</f>
        <v/>
      </c>
      <c r="H692" s="26" t="str">
        <f>IF(A692&lt;&gt;"",IF(Qualifikation!Y702=TRUE,INDEX(libcatidinst,MATCH(Qualifikation!P702,libinst,0)),""),"")</f>
        <v/>
      </c>
      <c r="I692" s="26" t="str">
        <f>IF(OR(A692="",ISBLANK(Qualifikation!P702)),"",IF(Qualifikation!Y702=TRUE,INDEX(codeinst,MATCH(Qualifikation!P702,libinst,0)),Qualifikation!P702))</f>
        <v/>
      </c>
      <c r="J692" s="26" t="str">
        <f>IF(OR(A692="",ISBLANK(Qualifikation!Q702)),"",IF(Qualifikation!Z702=TRUE,INDEX(codetform,MATCH(Qualifikation!Q702,libtform,0)),Qualifikation!Q702))</f>
        <v/>
      </c>
      <c r="K692" s="26" t="str">
        <f t="shared" si="10"/>
        <v/>
      </c>
      <c r="L692" s="112" t="str">
        <f>IF(OR(A692="",ISBLANK(Qualifikation!R702)),"",Qualifikation!R702)</f>
        <v/>
      </c>
      <c r="M692" s="56" t="str">
        <f>IF(OR(A692="",ISBLANK(Qualifikation!S702)),"",Qualifikation!S702)</f>
        <v/>
      </c>
      <c r="N692" s="56" t="str">
        <f>IF(OR(A692="",ISBLANK(Qualifikation!T702)),"",IF(Qualifikation!AC702=TRUE,INDEX(coderesult,MATCH(Qualifikation!T702,libresult,0)),Qualifikation!T702))</f>
        <v/>
      </c>
      <c r="O692" s="56" t="str">
        <f>IF(OR(A692="",ISBLANK(Qualifikation!U702),Qualifikation!U702="-"),"",IF(ISNA(MATCH(Qualifikation!U702,libtwolang,0)),Qualifikation!U702,IF(Qualifikation!AC702=TRUE,INDEX(codetwolang,MATCH(Qualifikation!U702,libtwolang,0)),Qualifikation!U702)))</f>
        <v/>
      </c>
      <c r="P692" s="56" t="str">
        <f>IF(OR(A692="",ISBLANK(Qualifikation!V702)),"",Qualifikation!V702)</f>
        <v/>
      </c>
    </row>
    <row r="693" spans="1:16" x14ac:dyDescent="0.2">
      <c r="A693" s="26" t="str">
        <f>IF(Qualifikation!$A703&lt;&gt;"",IF(Qualifikation!C703&lt;&gt;"",IF(Qualifikation!C703="LOC.ID",CONCATENATE("LOC.",Qualifikation!AG$12),Qualifikation!C703),""),"")</f>
        <v/>
      </c>
      <c r="B693" s="57" t="str">
        <f>IF(A693&lt;&gt;"",Qualifikation!J703,"")</f>
        <v/>
      </c>
      <c r="C693" s="26" t="str">
        <f>IF(A693&lt;&gt;"",IF(Qualifikation!E703=TRUE,INDEX(codesex,MATCH(Qualifikation!D703,libsex,0)),Qualifikation!D703),"")</f>
        <v/>
      </c>
      <c r="D693" s="112" t="str">
        <f>IF(OR(A693="",ISBLANK(Qualifikation!F703)),"",Qualifikation!F703)</f>
        <v/>
      </c>
      <c r="E693" s="26" t="str">
        <f>IF(A693&lt;&gt;"",IF(Qualifikation!I703=TRUE,IF(INDEX(codegem,MATCH(Qualifikation!H703,libgem,0))&lt;8000,INDEX(codegem,MATCH(Qualifikation!H703,libgem,0)),""),Qualifikation!H703),"")</f>
        <v/>
      </c>
      <c r="F693" s="26" t="str">
        <f>IF(A693&lt;&gt;"",IF(Qualifikation!I703=TRUE,INDEX(codegemhist,MATCH(Qualifikation!H703,libgem,0)),""),"")</f>
        <v/>
      </c>
      <c r="G693" s="26" t="str">
        <f>IF(A693&lt;&gt;"",IF(Qualifikation!I703=TRUE,IF(INDEX(codegem,MATCH(Qualifikation!H703,libgem,0))&gt;=8000,INDEX(codegem,MATCH(Qualifikation!H703,libgem,0)),""),Qualifikation!H703),"")</f>
        <v/>
      </c>
      <c r="H693" s="26" t="str">
        <f>IF(A693&lt;&gt;"",IF(Qualifikation!Y703=TRUE,INDEX(libcatidinst,MATCH(Qualifikation!P703,libinst,0)),""),"")</f>
        <v/>
      </c>
      <c r="I693" s="26" t="str">
        <f>IF(OR(A693="",ISBLANK(Qualifikation!P703)),"",IF(Qualifikation!Y703=TRUE,INDEX(codeinst,MATCH(Qualifikation!P703,libinst,0)),Qualifikation!P703))</f>
        <v/>
      </c>
      <c r="J693" s="26" t="str">
        <f>IF(OR(A693="",ISBLANK(Qualifikation!Q703)),"",IF(Qualifikation!Z703=TRUE,INDEX(codetform,MATCH(Qualifikation!Q703,libtform,0)),Qualifikation!Q703))</f>
        <v/>
      </c>
      <c r="K693" s="26" t="str">
        <f t="shared" si="10"/>
        <v/>
      </c>
      <c r="L693" s="112" t="str">
        <f>IF(OR(A693="",ISBLANK(Qualifikation!R703)),"",Qualifikation!R703)</f>
        <v/>
      </c>
      <c r="M693" s="56" t="str">
        <f>IF(OR(A693="",ISBLANK(Qualifikation!S703)),"",Qualifikation!S703)</f>
        <v/>
      </c>
      <c r="N693" s="56" t="str">
        <f>IF(OR(A693="",ISBLANK(Qualifikation!T703)),"",IF(Qualifikation!AC703=TRUE,INDEX(coderesult,MATCH(Qualifikation!T703,libresult,0)),Qualifikation!T703))</f>
        <v/>
      </c>
      <c r="O693" s="56" t="str">
        <f>IF(OR(A693="",ISBLANK(Qualifikation!U703),Qualifikation!U703="-"),"",IF(ISNA(MATCH(Qualifikation!U703,libtwolang,0)),Qualifikation!U703,IF(Qualifikation!AC703=TRUE,INDEX(codetwolang,MATCH(Qualifikation!U703,libtwolang,0)),Qualifikation!U703)))</f>
        <v/>
      </c>
      <c r="P693" s="56" t="str">
        <f>IF(OR(A693="",ISBLANK(Qualifikation!V703)),"",Qualifikation!V703)</f>
        <v/>
      </c>
    </row>
    <row r="694" spans="1:16" x14ac:dyDescent="0.2">
      <c r="A694" s="26" t="str">
        <f>IF(Qualifikation!$A704&lt;&gt;"",IF(Qualifikation!C704&lt;&gt;"",IF(Qualifikation!C704="LOC.ID",CONCATENATE("LOC.",Qualifikation!AG$12),Qualifikation!C704),""),"")</f>
        <v/>
      </c>
      <c r="B694" s="57" t="str">
        <f>IF(A694&lt;&gt;"",Qualifikation!J704,"")</f>
        <v/>
      </c>
      <c r="C694" s="26" t="str">
        <f>IF(A694&lt;&gt;"",IF(Qualifikation!E704=TRUE,INDEX(codesex,MATCH(Qualifikation!D704,libsex,0)),Qualifikation!D704),"")</f>
        <v/>
      </c>
      <c r="D694" s="112" t="str">
        <f>IF(OR(A694="",ISBLANK(Qualifikation!F704)),"",Qualifikation!F704)</f>
        <v/>
      </c>
      <c r="E694" s="26" t="str">
        <f>IF(A694&lt;&gt;"",IF(Qualifikation!I704=TRUE,IF(INDEX(codegem,MATCH(Qualifikation!H704,libgem,0))&lt;8000,INDEX(codegem,MATCH(Qualifikation!H704,libgem,0)),""),Qualifikation!H704),"")</f>
        <v/>
      </c>
      <c r="F694" s="26" t="str">
        <f>IF(A694&lt;&gt;"",IF(Qualifikation!I704=TRUE,INDEX(codegemhist,MATCH(Qualifikation!H704,libgem,0)),""),"")</f>
        <v/>
      </c>
      <c r="G694" s="26" t="str">
        <f>IF(A694&lt;&gt;"",IF(Qualifikation!I704=TRUE,IF(INDEX(codegem,MATCH(Qualifikation!H704,libgem,0))&gt;=8000,INDEX(codegem,MATCH(Qualifikation!H704,libgem,0)),""),Qualifikation!H704),"")</f>
        <v/>
      </c>
      <c r="H694" s="26" t="str">
        <f>IF(A694&lt;&gt;"",IF(Qualifikation!Y704=TRUE,INDEX(libcatidinst,MATCH(Qualifikation!P704,libinst,0)),""),"")</f>
        <v/>
      </c>
      <c r="I694" s="26" t="str">
        <f>IF(OR(A694="",ISBLANK(Qualifikation!P704)),"",IF(Qualifikation!Y704=TRUE,INDEX(codeinst,MATCH(Qualifikation!P704,libinst,0)),Qualifikation!P704))</f>
        <v/>
      </c>
      <c r="J694" s="26" t="str">
        <f>IF(OR(A694="",ISBLANK(Qualifikation!Q704)),"",IF(Qualifikation!Z704=TRUE,INDEX(codetform,MATCH(Qualifikation!Q704,libtform,0)),Qualifikation!Q704))</f>
        <v/>
      </c>
      <c r="K694" s="26" t="str">
        <f t="shared" si="10"/>
        <v/>
      </c>
      <c r="L694" s="112" t="str">
        <f>IF(OR(A694="",ISBLANK(Qualifikation!R704)),"",Qualifikation!R704)</f>
        <v/>
      </c>
      <c r="M694" s="56" t="str">
        <f>IF(OR(A694="",ISBLANK(Qualifikation!S704)),"",Qualifikation!S704)</f>
        <v/>
      </c>
      <c r="N694" s="56" t="str">
        <f>IF(OR(A694="",ISBLANK(Qualifikation!T704)),"",IF(Qualifikation!AC704=TRUE,INDEX(coderesult,MATCH(Qualifikation!T704,libresult,0)),Qualifikation!T704))</f>
        <v/>
      </c>
      <c r="O694" s="56" t="str">
        <f>IF(OR(A694="",ISBLANK(Qualifikation!U704),Qualifikation!U704="-"),"",IF(ISNA(MATCH(Qualifikation!U704,libtwolang,0)),Qualifikation!U704,IF(Qualifikation!AC704=TRUE,INDEX(codetwolang,MATCH(Qualifikation!U704,libtwolang,0)),Qualifikation!U704)))</f>
        <v/>
      </c>
      <c r="P694" s="56" t="str">
        <f>IF(OR(A694="",ISBLANK(Qualifikation!V704)),"",Qualifikation!V704)</f>
        <v/>
      </c>
    </row>
    <row r="695" spans="1:16" x14ac:dyDescent="0.2">
      <c r="A695" s="26" t="str">
        <f>IF(Qualifikation!$A705&lt;&gt;"",IF(Qualifikation!C705&lt;&gt;"",IF(Qualifikation!C705="LOC.ID",CONCATENATE("LOC.",Qualifikation!AG$12),Qualifikation!C705),""),"")</f>
        <v/>
      </c>
      <c r="B695" s="57" t="str">
        <f>IF(A695&lt;&gt;"",Qualifikation!J705,"")</f>
        <v/>
      </c>
      <c r="C695" s="26" t="str">
        <f>IF(A695&lt;&gt;"",IF(Qualifikation!E705=TRUE,INDEX(codesex,MATCH(Qualifikation!D705,libsex,0)),Qualifikation!D705),"")</f>
        <v/>
      </c>
      <c r="D695" s="112" t="str">
        <f>IF(OR(A695="",ISBLANK(Qualifikation!F705)),"",Qualifikation!F705)</f>
        <v/>
      </c>
      <c r="E695" s="26" t="str">
        <f>IF(A695&lt;&gt;"",IF(Qualifikation!I705=TRUE,IF(INDEX(codegem,MATCH(Qualifikation!H705,libgem,0))&lt;8000,INDEX(codegem,MATCH(Qualifikation!H705,libgem,0)),""),Qualifikation!H705),"")</f>
        <v/>
      </c>
      <c r="F695" s="26" t="str">
        <f>IF(A695&lt;&gt;"",IF(Qualifikation!I705=TRUE,INDEX(codegemhist,MATCH(Qualifikation!H705,libgem,0)),""),"")</f>
        <v/>
      </c>
      <c r="G695" s="26" t="str">
        <f>IF(A695&lt;&gt;"",IF(Qualifikation!I705=TRUE,IF(INDEX(codegem,MATCH(Qualifikation!H705,libgem,0))&gt;=8000,INDEX(codegem,MATCH(Qualifikation!H705,libgem,0)),""),Qualifikation!H705),"")</f>
        <v/>
      </c>
      <c r="H695" s="26" t="str">
        <f>IF(A695&lt;&gt;"",IF(Qualifikation!Y705=TRUE,INDEX(libcatidinst,MATCH(Qualifikation!P705,libinst,0)),""),"")</f>
        <v/>
      </c>
      <c r="I695" s="26" t="str">
        <f>IF(OR(A695="",ISBLANK(Qualifikation!P705)),"",IF(Qualifikation!Y705=TRUE,INDEX(codeinst,MATCH(Qualifikation!P705,libinst,0)),Qualifikation!P705))</f>
        <v/>
      </c>
      <c r="J695" s="26" t="str">
        <f>IF(OR(A695="",ISBLANK(Qualifikation!Q705)),"",IF(Qualifikation!Z705=TRUE,INDEX(codetform,MATCH(Qualifikation!Q705,libtform,0)),Qualifikation!Q705))</f>
        <v/>
      </c>
      <c r="K695" s="26" t="str">
        <f t="shared" si="10"/>
        <v/>
      </c>
      <c r="L695" s="112" t="str">
        <f>IF(OR(A695="",ISBLANK(Qualifikation!R705)),"",Qualifikation!R705)</f>
        <v/>
      </c>
      <c r="M695" s="56" t="str">
        <f>IF(OR(A695="",ISBLANK(Qualifikation!S705)),"",Qualifikation!S705)</f>
        <v/>
      </c>
      <c r="N695" s="56" t="str">
        <f>IF(OR(A695="",ISBLANK(Qualifikation!T705)),"",IF(Qualifikation!AC705=TRUE,INDEX(coderesult,MATCH(Qualifikation!T705,libresult,0)),Qualifikation!T705))</f>
        <v/>
      </c>
      <c r="O695" s="56" t="str">
        <f>IF(OR(A695="",ISBLANK(Qualifikation!U705),Qualifikation!U705="-"),"",IF(ISNA(MATCH(Qualifikation!U705,libtwolang,0)),Qualifikation!U705,IF(Qualifikation!AC705=TRUE,INDEX(codetwolang,MATCH(Qualifikation!U705,libtwolang,0)),Qualifikation!U705)))</f>
        <v/>
      </c>
      <c r="P695" s="56" t="str">
        <f>IF(OR(A695="",ISBLANK(Qualifikation!V705)),"",Qualifikation!V705)</f>
        <v/>
      </c>
    </row>
    <row r="696" spans="1:16" x14ac:dyDescent="0.2">
      <c r="A696" s="26" t="str">
        <f>IF(Qualifikation!$A706&lt;&gt;"",IF(Qualifikation!C706&lt;&gt;"",IF(Qualifikation!C706="LOC.ID",CONCATENATE("LOC.",Qualifikation!AG$12),Qualifikation!C706),""),"")</f>
        <v/>
      </c>
      <c r="B696" s="57" t="str">
        <f>IF(A696&lt;&gt;"",Qualifikation!J706,"")</f>
        <v/>
      </c>
      <c r="C696" s="26" t="str">
        <f>IF(A696&lt;&gt;"",IF(Qualifikation!E706=TRUE,INDEX(codesex,MATCH(Qualifikation!D706,libsex,0)),Qualifikation!D706),"")</f>
        <v/>
      </c>
      <c r="D696" s="112" t="str">
        <f>IF(OR(A696="",ISBLANK(Qualifikation!F706)),"",Qualifikation!F706)</f>
        <v/>
      </c>
      <c r="E696" s="26" t="str">
        <f>IF(A696&lt;&gt;"",IF(Qualifikation!I706=TRUE,IF(INDEX(codegem,MATCH(Qualifikation!H706,libgem,0))&lt;8000,INDEX(codegem,MATCH(Qualifikation!H706,libgem,0)),""),Qualifikation!H706),"")</f>
        <v/>
      </c>
      <c r="F696" s="26" t="str">
        <f>IF(A696&lt;&gt;"",IF(Qualifikation!I706=TRUE,INDEX(codegemhist,MATCH(Qualifikation!H706,libgem,0)),""),"")</f>
        <v/>
      </c>
      <c r="G696" s="26" t="str">
        <f>IF(A696&lt;&gt;"",IF(Qualifikation!I706=TRUE,IF(INDEX(codegem,MATCH(Qualifikation!H706,libgem,0))&gt;=8000,INDEX(codegem,MATCH(Qualifikation!H706,libgem,0)),""),Qualifikation!H706),"")</f>
        <v/>
      </c>
      <c r="H696" s="26" t="str">
        <f>IF(A696&lt;&gt;"",IF(Qualifikation!Y706=TRUE,INDEX(libcatidinst,MATCH(Qualifikation!P706,libinst,0)),""),"")</f>
        <v/>
      </c>
      <c r="I696" s="26" t="str">
        <f>IF(OR(A696="",ISBLANK(Qualifikation!P706)),"",IF(Qualifikation!Y706=TRUE,INDEX(codeinst,MATCH(Qualifikation!P706,libinst,0)),Qualifikation!P706))</f>
        <v/>
      </c>
      <c r="J696" s="26" t="str">
        <f>IF(OR(A696="",ISBLANK(Qualifikation!Q706)),"",IF(Qualifikation!Z706=TRUE,INDEX(codetform,MATCH(Qualifikation!Q706,libtform,0)),Qualifikation!Q706))</f>
        <v/>
      </c>
      <c r="K696" s="26" t="str">
        <f t="shared" si="10"/>
        <v/>
      </c>
      <c r="L696" s="112" t="str">
        <f>IF(OR(A696="",ISBLANK(Qualifikation!R706)),"",Qualifikation!R706)</f>
        <v/>
      </c>
      <c r="M696" s="56" t="str">
        <f>IF(OR(A696="",ISBLANK(Qualifikation!S706)),"",Qualifikation!S706)</f>
        <v/>
      </c>
      <c r="N696" s="56" t="str">
        <f>IF(OR(A696="",ISBLANK(Qualifikation!T706)),"",IF(Qualifikation!AC706=TRUE,INDEX(coderesult,MATCH(Qualifikation!T706,libresult,0)),Qualifikation!T706))</f>
        <v/>
      </c>
      <c r="O696" s="56" t="str">
        <f>IF(OR(A696="",ISBLANK(Qualifikation!U706),Qualifikation!U706="-"),"",IF(ISNA(MATCH(Qualifikation!U706,libtwolang,0)),Qualifikation!U706,IF(Qualifikation!AC706=TRUE,INDEX(codetwolang,MATCH(Qualifikation!U706,libtwolang,0)),Qualifikation!U706)))</f>
        <v/>
      </c>
      <c r="P696" s="56" t="str">
        <f>IF(OR(A696="",ISBLANK(Qualifikation!V706)),"",Qualifikation!V706)</f>
        <v/>
      </c>
    </row>
    <row r="697" spans="1:16" x14ac:dyDescent="0.2">
      <c r="A697" s="26" t="str">
        <f>IF(Qualifikation!$A707&lt;&gt;"",IF(Qualifikation!C707&lt;&gt;"",IF(Qualifikation!C707="LOC.ID",CONCATENATE("LOC.",Qualifikation!AG$12),Qualifikation!C707),""),"")</f>
        <v/>
      </c>
      <c r="B697" s="57" t="str">
        <f>IF(A697&lt;&gt;"",Qualifikation!J707,"")</f>
        <v/>
      </c>
      <c r="C697" s="26" t="str">
        <f>IF(A697&lt;&gt;"",IF(Qualifikation!E707=TRUE,INDEX(codesex,MATCH(Qualifikation!D707,libsex,0)),Qualifikation!D707),"")</f>
        <v/>
      </c>
      <c r="D697" s="112" t="str">
        <f>IF(OR(A697="",ISBLANK(Qualifikation!F707)),"",Qualifikation!F707)</f>
        <v/>
      </c>
      <c r="E697" s="26" t="str">
        <f>IF(A697&lt;&gt;"",IF(Qualifikation!I707=TRUE,IF(INDEX(codegem,MATCH(Qualifikation!H707,libgem,0))&lt;8000,INDEX(codegem,MATCH(Qualifikation!H707,libgem,0)),""),Qualifikation!H707),"")</f>
        <v/>
      </c>
      <c r="F697" s="26" t="str">
        <f>IF(A697&lt;&gt;"",IF(Qualifikation!I707=TRUE,INDEX(codegemhist,MATCH(Qualifikation!H707,libgem,0)),""),"")</f>
        <v/>
      </c>
      <c r="G697" s="26" t="str">
        <f>IF(A697&lt;&gt;"",IF(Qualifikation!I707=TRUE,IF(INDEX(codegem,MATCH(Qualifikation!H707,libgem,0))&gt;=8000,INDEX(codegem,MATCH(Qualifikation!H707,libgem,0)),""),Qualifikation!H707),"")</f>
        <v/>
      </c>
      <c r="H697" s="26" t="str">
        <f>IF(A697&lt;&gt;"",IF(Qualifikation!Y707=TRUE,INDEX(libcatidinst,MATCH(Qualifikation!P707,libinst,0)),""),"")</f>
        <v/>
      </c>
      <c r="I697" s="26" t="str">
        <f>IF(OR(A697="",ISBLANK(Qualifikation!P707)),"",IF(Qualifikation!Y707=TRUE,INDEX(codeinst,MATCH(Qualifikation!P707,libinst,0)),Qualifikation!P707))</f>
        <v/>
      </c>
      <c r="J697" s="26" t="str">
        <f>IF(OR(A697="",ISBLANK(Qualifikation!Q707)),"",IF(Qualifikation!Z707=TRUE,INDEX(codetform,MATCH(Qualifikation!Q707,libtform,0)),Qualifikation!Q707))</f>
        <v/>
      </c>
      <c r="K697" s="26" t="str">
        <f t="shared" si="10"/>
        <v/>
      </c>
      <c r="L697" s="112" t="str">
        <f>IF(OR(A697="",ISBLANK(Qualifikation!R707)),"",Qualifikation!R707)</f>
        <v/>
      </c>
      <c r="M697" s="56" t="str">
        <f>IF(OR(A697="",ISBLANK(Qualifikation!S707)),"",Qualifikation!S707)</f>
        <v/>
      </c>
      <c r="N697" s="56" t="str">
        <f>IF(OR(A697="",ISBLANK(Qualifikation!T707)),"",IF(Qualifikation!AC707=TRUE,INDEX(coderesult,MATCH(Qualifikation!T707,libresult,0)),Qualifikation!T707))</f>
        <v/>
      </c>
      <c r="O697" s="56" t="str">
        <f>IF(OR(A697="",ISBLANK(Qualifikation!U707),Qualifikation!U707="-"),"",IF(ISNA(MATCH(Qualifikation!U707,libtwolang,0)),Qualifikation!U707,IF(Qualifikation!AC707=TRUE,INDEX(codetwolang,MATCH(Qualifikation!U707,libtwolang,0)),Qualifikation!U707)))</f>
        <v/>
      </c>
      <c r="P697" s="56" t="str">
        <f>IF(OR(A697="",ISBLANK(Qualifikation!V707)),"",Qualifikation!V707)</f>
        <v/>
      </c>
    </row>
    <row r="698" spans="1:16" x14ac:dyDescent="0.2">
      <c r="A698" s="26" t="str">
        <f>IF(Qualifikation!$A708&lt;&gt;"",IF(Qualifikation!C708&lt;&gt;"",IF(Qualifikation!C708="LOC.ID",CONCATENATE("LOC.",Qualifikation!AG$12),Qualifikation!C708),""),"")</f>
        <v/>
      </c>
      <c r="B698" s="57" t="str">
        <f>IF(A698&lt;&gt;"",Qualifikation!J708,"")</f>
        <v/>
      </c>
      <c r="C698" s="26" t="str">
        <f>IF(A698&lt;&gt;"",IF(Qualifikation!E708=TRUE,INDEX(codesex,MATCH(Qualifikation!D708,libsex,0)),Qualifikation!D708),"")</f>
        <v/>
      </c>
      <c r="D698" s="112" t="str">
        <f>IF(OR(A698="",ISBLANK(Qualifikation!F708)),"",Qualifikation!F708)</f>
        <v/>
      </c>
      <c r="E698" s="26" t="str">
        <f>IF(A698&lt;&gt;"",IF(Qualifikation!I708=TRUE,IF(INDEX(codegem,MATCH(Qualifikation!H708,libgem,0))&lt;8000,INDEX(codegem,MATCH(Qualifikation!H708,libgem,0)),""),Qualifikation!H708),"")</f>
        <v/>
      </c>
      <c r="F698" s="26" t="str">
        <f>IF(A698&lt;&gt;"",IF(Qualifikation!I708=TRUE,INDEX(codegemhist,MATCH(Qualifikation!H708,libgem,0)),""),"")</f>
        <v/>
      </c>
      <c r="G698" s="26" t="str">
        <f>IF(A698&lt;&gt;"",IF(Qualifikation!I708=TRUE,IF(INDEX(codegem,MATCH(Qualifikation!H708,libgem,0))&gt;=8000,INDEX(codegem,MATCH(Qualifikation!H708,libgem,0)),""),Qualifikation!H708),"")</f>
        <v/>
      </c>
      <c r="H698" s="26" t="str">
        <f>IF(A698&lt;&gt;"",IF(Qualifikation!Y708=TRUE,INDEX(libcatidinst,MATCH(Qualifikation!P708,libinst,0)),""),"")</f>
        <v/>
      </c>
      <c r="I698" s="26" t="str">
        <f>IF(OR(A698="",ISBLANK(Qualifikation!P708)),"",IF(Qualifikation!Y708=TRUE,INDEX(codeinst,MATCH(Qualifikation!P708,libinst,0)),Qualifikation!P708))</f>
        <v/>
      </c>
      <c r="J698" s="26" t="str">
        <f>IF(OR(A698="",ISBLANK(Qualifikation!Q708)),"",IF(Qualifikation!Z708=TRUE,INDEX(codetform,MATCH(Qualifikation!Q708,libtform,0)),Qualifikation!Q708))</f>
        <v/>
      </c>
      <c r="K698" s="26" t="str">
        <f t="shared" si="10"/>
        <v/>
      </c>
      <c r="L698" s="112" t="str">
        <f>IF(OR(A698="",ISBLANK(Qualifikation!R708)),"",Qualifikation!R708)</f>
        <v/>
      </c>
      <c r="M698" s="56" t="str">
        <f>IF(OR(A698="",ISBLANK(Qualifikation!S708)),"",Qualifikation!S708)</f>
        <v/>
      </c>
      <c r="N698" s="56" t="str">
        <f>IF(OR(A698="",ISBLANK(Qualifikation!T708)),"",IF(Qualifikation!AC708=TRUE,INDEX(coderesult,MATCH(Qualifikation!T708,libresult,0)),Qualifikation!T708))</f>
        <v/>
      </c>
      <c r="O698" s="56" t="str">
        <f>IF(OR(A698="",ISBLANK(Qualifikation!U708),Qualifikation!U708="-"),"",IF(ISNA(MATCH(Qualifikation!U708,libtwolang,0)),Qualifikation!U708,IF(Qualifikation!AC708=TRUE,INDEX(codetwolang,MATCH(Qualifikation!U708,libtwolang,0)),Qualifikation!U708)))</f>
        <v/>
      </c>
      <c r="P698" s="56" t="str">
        <f>IF(OR(A698="",ISBLANK(Qualifikation!V708)),"",Qualifikation!V708)</f>
        <v/>
      </c>
    </row>
    <row r="699" spans="1:16" x14ac:dyDescent="0.2">
      <c r="A699" s="26" t="str">
        <f>IF(Qualifikation!$A709&lt;&gt;"",IF(Qualifikation!C709&lt;&gt;"",IF(Qualifikation!C709="LOC.ID",CONCATENATE("LOC.",Qualifikation!AG$12),Qualifikation!C709),""),"")</f>
        <v/>
      </c>
      <c r="B699" s="57" t="str">
        <f>IF(A699&lt;&gt;"",Qualifikation!J709,"")</f>
        <v/>
      </c>
      <c r="C699" s="26" t="str">
        <f>IF(A699&lt;&gt;"",IF(Qualifikation!E709=TRUE,INDEX(codesex,MATCH(Qualifikation!D709,libsex,0)),Qualifikation!D709),"")</f>
        <v/>
      </c>
      <c r="D699" s="112" t="str">
        <f>IF(OR(A699="",ISBLANK(Qualifikation!F709)),"",Qualifikation!F709)</f>
        <v/>
      </c>
      <c r="E699" s="26" t="str">
        <f>IF(A699&lt;&gt;"",IF(Qualifikation!I709=TRUE,IF(INDEX(codegem,MATCH(Qualifikation!H709,libgem,0))&lt;8000,INDEX(codegem,MATCH(Qualifikation!H709,libgem,0)),""),Qualifikation!H709),"")</f>
        <v/>
      </c>
      <c r="F699" s="26" t="str">
        <f>IF(A699&lt;&gt;"",IF(Qualifikation!I709=TRUE,INDEX(codegemhist,MATCH(Qualifikation!H709,libgem,0)),""),"")</f>
        <v/>
      </c>
      <c r="G699" s="26" t="str">
        <f>IF(A699&lt;&gt;"",IF(Qualifikation!I709=TRUE,IF(INDEX(codegem,MATCH(Qualifikation!H709,libgem,0))&gt;=8000,INDEX(codegem,MATCH(Qualifikation!H709,libgem,0)),""),Qualifikation!H709),"")</f>
        <v/>
      </c>
      <c r="H699" s="26" t="str">
        <f>IF(A699&lt;&gt;"",IF(Qualifikation!Y709=TRUE,INDEX(libcatidinst,MATCH(Qualifikation!P709,libinst,0)),""),"")</f>
        <v/>
      </c>
      <c r="I699" s="26" t="str">
        <f>IF(OR(A699="",ISBLANK(Qualifikation!P709)),"",IF(Qualifikation!Y709=TRUE,INDEX(codeinst,MATCH(Qualifikation!P709,libinst,0)),Qualifikation!P709))</f>
        <v/>
      </c>
      <c r="J699" s="26" t="str">
        <f>IF(OR(A699="",ISBLANK(Qualifikation!Q709)),"",IF(Qualifikation!Z709=TRUE,INDEX(codetform,MATCH(Qualifikation!Q709,libtform,0)),Qualifikation!Q709))</f>
        <v/>
      </c>
      <c r="K699" s="26" t="str">
        <f t="shared" si="10"/>
        <v/>
      </c>
      <c r="L699" s="112" t="str">
        <f>IF(OR(A699="",ISBLANK(Qualifikation!R709)),"",Qualifikation!R709)</f>
        <v/>
      </c>
      <c r="M699" s="56" t="str">
        <f>IF(OR(A699="",ISBLANK(Qualifikation!S709)),"",Qualifikation!S709)</f>
        <v/>
      </c>
      <c r="N699" s="56" t="str">
        <f>IF(OR(A699="",ISBLANK(Qualifikation!T709)),"",IF(Qualifikation!AC709=TRUE,INDEX(coderesult,MATCH(Qualifikation!T709,libresult,0)),Qualifikation!T709))</f>
        <v/>
      </c>
      <c r="O699" s="56" t="str">
        <f>IF(OR(A699="",ISBLANK(Qualifikation!U709),Qualifikation!U709="-"),"",IF(ISNA(MATCH(Qualifikation!U709,libtwolang,0)),Qualifikation!U709,IF(Qualifikation!AC709=TRUE,INDEX(codetwolang,MATCH(Qualifikation!U709,libtwolang,0)),Qualifikation!U709)))</f>
        <v/>
      </c>
      <c r="P699" s="56" t="str">
        <f>IF(OR(A699="",ISBLANK(Qualifikation!V709)),"",Qualifikation!V709)</f>
        <v/>
      </c>
    </row>
    <row r="700" spans="1:16" x14ac:dyDescent="0.2">
      <c r="A700" s="26" t="str">
        <f>IF(Qualifikation!$A710&lt;&gt;"",IF(Qualifikation!C710&lt;&gt;"",IF(Qualifikation!C710="LOC.ID",CONCATENATE("LOC.",Qualifikation!AG$12),Qualifikation!C710),""),"")</f>
        <v/>
      </c>
      <c r="B700" s="57" t="str">
        <f>IF(A700&lt;&gt;"",Qualifikation!J710,"")</f>
        <v/>
      </c>
      <c r="C700" s="26" t="str">
        <f>IF(A700&lt;&gt;"",IF(Qualifikation!E710=TRUE,INDEX(codesex,MATCH(Qualifikation!D710,libsex,0)),Qualifikation!D710),"")</f>
        <v/>
      </c>
      <c r="D700" s="112" t="str">
        <f>IF(OR(A700="",ISBLANK(Qualifikation!F710)),"",Qualifikation!F710)</f>
        <v/>
      </c>
      <c r="E700" s="26" t="str">
        <f>IF(A700&lt;&gt;"",IF(Qualifikation!I710=TRUE,IF(INDEX(codegem,MATCH(Qualifikation!H710,libgem,0))&lt;8000,INDEX(codegem,MATCH(Qualifikation!H710,libgem,0)),""),Qualifikation!H710),"")</f>
        <v/>
      </c>
      <c r="F700" s="26" t="str">
        <f>IF(A700&lt;&gt;"",IF(Qualifikation!I710=TRUE,INDEX(codegemhist,MATCH(Qualifikation!H710,libgem,0)),""),"")</f>
        <v/>
      </c>
      <c r="G700" s="26" t="str">
        <f>IF(A700&lt;&gt;"",IF(Qualifikation!I710=TRUE,IF(INDEX(codegem,MATCH(Qualifikation!H710,libgem,0))&gt;=8000,INDEX(codegem,MATCH(Qualifikation!H710,libgem,0)),""),Qualifikation!H710),"")</f>
        <v/>
      </c>
      <c r="H700" s="26" t="str">
        <f>IF(A700&lt;&gt;"",IF(Qualifikation!Y710=TRUE,INDEX(libcatidinst,MATCH(Qualifikation!P710,libinst,0)),""),"")</f>
        <v/>
      </c>
      <c r="I700" s="26" t="str">
        <f>IF(OR(A700="",ISBLANK(Qualifikation!P710)),"",IF(Qualifikation!Y710=TRUE,INDEX(codeinst,MATCH(Qualifikation!P710,libinst,0)),Qualifikation!P710))</f>
        <v/>
      </c>
      <c r="J700" s="26" t="str">
        <f>IF(OR(A700="",ISBLANK(Qualifikation!Q710)),"",IF(Qualifikation!Z710=TRUE,INDEX(codetform,MATCH(Qualifikation!Q710,libtform,0)),Qualifikation!Q710))</f>
        <v/>
      </c>
      <c r="K700" s="26" t="str">
        <f t="shared" si="10"/>
        <v/>
      </c>
      <c r="L700" s="112" t="str">
        <f>IF(OR(A700="",ISBLANK(Qualifikation!R710)),"",Qualifikation!R710)</f>
        <v/>
      </c>
      <c r="M700" s="56" t="str">
        <f>IF(OR(A700="",ISBLANK(Qualifikation!S710)),"",Qualifikation!S710)</f>
        <v/>
      </c>
      <c r="N700" s="56" t="str">
        <f>IF(OR(A700="",ISBLANK(Qualifikation!T710)),"",IF(Qualifikation!AC710=TRUE,INDEX(coderesult,MATCH(Qualifikation!T710,libresult,0)),Qualifikation!T710))</f>
        <v/>
      </c>
      <c r="O700" s="56" t="str">
        <f>IF(OR(A700="",ISBLANK(Qualifikation!U710),Qualifikation!U710="-"),"",IF(ISNA(MATCH(Qualifikation!U710,libtwolang,0)),Qualifikation!U710,IF(Qualifikation!AC710=TRUE,INDEX(codetwolang,MATCH(Qualifikation!U710,libtwolang,0)),Qualifikation!U710)))</f>
        <v/>
      </c>
      <c r="P700" s="56" t="str">
        <f>IF(OR(A700="",ISBLANK(Qualifikation!V710)),"",Qualifikation!V710)</f>
        <v/>
      </c>
    </row>
    <row r="701" spans="1:16" x14ac:dyDescent="0.2">
      <c r="A701" s="26" t="str">
        <f>IF(Qualifikation!$A711&lt;&gt;"",IF(Qualifikation!C711&lt;&gt;"",IF(Qualifikation!C711="LOC.ID",CONCATENATE("LOC.",Qualifikation!AG$12),Qualifikation!C711),""),"")</f>
        <v/>
      </c>
      <c r="B701" s="57" t="str">
        <f>IF(A701&lt;&gt;"",Qualifikation!J711,"")</f>
        <v/>
      </c>
      <c r="C701" s="26" t="str">
        <f>IF(A701&lt;&gt;"",IF(Qualifikation!E711=TRUE,INDEX(codesex,MATCH(Qualifikation!D711,libsex,0)),Qualifikation!D711),"")</f>
        <v/>
      </c>
      <c r="D701" s="112" t="str">
        <f>IF(OR(A701="",ISBLANK(Qualifikation!F711)),"",Qualifikation!F711)</f>
        <v/>
      </c>
      <c r="E701" s="26" t="str">
        <f>IF(A701&lt;&gt;"",IF(Qualifikation!I711=TRUE,IF(INDEX(codegem,MATCH(Qualifikation!H711,libgem,0))&lt;8000,INDEX(codegem,MATCH(Qualifikation!H711,libgem,0)),""),Qualifikation!H711),"")</f>
        <v/>
      </c>
      <c r="F701" s="26" t="str">
        <f>IF(A701&lt;&gt;"",IF(Qualifikation!I711=TRUE,INDEX(codegemhist,MATCH(Qualifikation!H711,libgem,0)),""),"")</f>
        <v/>
      </c>
      <c r="G701" s="26" t="str">
        <f>IF(A701&lt;&gt;"",IF(Qualifikation!I711=TRUE,IF(INDEX(codegem,MATCH(Qualifikation!H711,libgem,0))&gt;=8000,INDEX(codegem,MATCH(Qualifikation!H711,libgem,0)),""),Qualifikation!H711),"")</f>
        <v/>
      </c>
      <c r="H701" s="26" t="str">
        <f>IF(A701&lt;&gt;"",IF(Qualifikation!Y711=TRUE,INDEX(libcatidinst,MATCH(Qualifikation!P711,libinst,0)),""),"")</f>
        <v/>
      </c>
      <c r="I701" s="26" t="str">
        <f>IF(OR(A701="",ISBLANK(Qualifikation!P711)),"",IF(Qualifikation!Y711=TRUE,INDEX(codeinst,MATCH(Qualifikation!P711,libinst,0)),Qualifikation!P711))</f>
        <v/>
      </c>
      <c r="J701" s="26" t="str">
        <f>IF(OR(A701="",ISBLANK(Qualifikation!Q711)),"",IF(Qualifikation!Z711=TRUE,INDEX(codetform,MATCH(Qualifikation!Q711,libtform,0)),Qualifikation!Q711))</f>
        <v/>
      </c>
      <c r="K701" s="26" t="str">
        <f t="shared" si="10"/>
        <v/>
      </c>
      <c r="L701" s="112" t="str">
        <f>IF(OR(A701="",ISBLANK(Qualifikation!R711)),"",Qualifikation!R711)</f>
        <v/>
      </c>
      <c r="M701" s="56" t="str">
        <f>IF(OR(A701="",ISBLANK(Qualifikation!S711)),"",Qualifikation!S711)</f>
        <v/>
      </c>
      <c r="N701" s="56" t="str">
        <f>IF(OR(A701="",ISBLANK(Qualifikation!T711)),"",IF(Qualifikation!AC711=TRUE,INDEX(coderesult,MATCH(Qualifikation!T711,libresult,0)),Qualifikation!T711))</f>
        <v/>
      </c>
      <c r="O701" s="56" t="str">
        <f>IF(OR(A701="",ISBLANK(Qualifikation!U711),Qualifikation!U711="-"),"",IF(ISNA(MATCH(Qualifikation!U711,libtwolang,0)),Qualifikation!U711,IF(Qualifikation!AC711=TRUE,INDEX(codetwolang,MATCH(Qualifikation!U711,libtwolang,0)),Qualifikation!U711)))</f>
        <v/>
      </c>
      <c r="P701" s="56" t="str">
        <f>IF(OR(A701="",ISBLANK(Qualifikation!V711)),"",Qualifikation!V711)</f>
        <v/>
      </c>
    </row>
    <row r="702" spans="1:16" x14ac:dyDescent="0.2">
      <c r="A702" s="26" t="str">
        <f>IF(Qualifikation!$A712&lt;&gt;"",IF(Qualifikation!C712&lt;&gt;"",IF(Qualifikation!C712="LOC.ID",CONCATENATE("LOC.",Qualifikation!AG$12),Qualifikation!C712),""),"")</f>
        <v/>
      </c>
      <c r="B702" s="57" t="str">
        <f>IF(A702&lt;&gt;"",Qualifikation!J712,"")</f>
        <v/>
      </c>
      <c r="C702" s="26" t="str">
        <f>IF(A702&lt;&gt;"",IF(Qualifikation!E712=TRUE,INDEX(codesex,MATCH(Qualifikation!D712,libsex,0)),Qualifikation!D712),"")</f>
        <v/>
      </c>
      <c r="D702" s="112" t="str">
        <f>IF(OR(A702="",ISBLANK(Qualifikation!F712)),"",Qualifikation!F712)</f>
        <v/>
      </c>
      <c r="E702" s="26" t="str">
        <f>IF(A702&lt;&gt;"",IF(Qualifikation!I712=TRUE,IF(INDEX(codegem,MATCH(Qualifikation!H712,libgem,0))&lt;8000,INDEX(codegem,MATCH(Qualifikation!H712,libgem,0)),""),Qualifikation!H712),"")</f>
        <v/>
      </c>
      <c r="F702" s="26" t="str">
        <f>IF(A702&lt;&gt;"",IF(Qualifikation!I712=TRUE,INDEX(codegemhist,MATCH(Qualifikation!H712,libgem,0)),""),"")</f>
        <v/>
      </c>
      <c r="G702" s="26" t="str">
        <f>IF(A702&lt;&gt;"",IF(Qualifikation!I712=TRUE,IF(INDEX(codegem,MATCH(Qualifikation!H712,libgem,0))&gt;=8000,INDEX(codegem,MATCH(Qualifikation!H712,libgem,0)),""),Qualifikation!H712),"")</f>
        <v/>
      </c>
      <c r="H702" s="26" t="str">
        <f>IF(A702&lt;&gt;"",IF(Qualifikation!Y712=TRUE,INDEX(libcatidinst,MATCH(Qualifikation!P712,libinst,0)),""),"")</f>
        <v/>
      </c>
      <c r="I702" s="26" t="str">
        <f>IF(OR(A702="",ISBLANK(Qualifikation!P712)),"",IF(Qualifikation!Y712=TRUE,INDEX(codeinst,MATCH(Qualifikation!P712,libinst,0)),Qualifikation!P712))</f>
        <v/>
      </c>
      <c r="J702" s="26" t="str">
        <f>IF(OR(A702="",ISBLANK(Qualifikation!Q712)),"",IF(Qualifikation!Z712=TRUE,INDEX(codetform,MATCH(Qualifikation!Q712,libtform,0)),Qualifikation!Q712))</f>
        <v/>
      </c>
      <c r="K702" s="26" t="str">
        <f t="shared" si="10"/>
        <v/>
      </c>
      <c r="L702" s="112" t="str">
        <f>IF(OR(A702="",ISBLANK(Qualifikation!R712)),"",Qualifikation!R712)</f>
        <v/>
      </c>
      <c r="M702" s="56" t="str">
        <f>IF(OR(A702="",ISBLANK(Qualifikation!S712)),"",Qualifikation!S712)</f>
        <v/>
      </c>
      <c r="N702" s="56" t="str">
        <f>IF(OR(A702="",ISBLANK(Qualifikation!T712)),"",IF(Qualifikation!AC712=TRUE,INDEX(coderesult,MATCH(Qualifikation!T712,libresult,0)),Qualifikation!T712))</f>
        <v/>
      </c>
      <c r="O702" s="56" t="str">
        <f>IF(OR(A702="",ISBLANK(Qualifikation!U712),Qualifikation!U712="-"),"",IF(ISNA(MATCH(Qualifikation!U712,libtwolang,0)),Qualifikation!U712,IF(Qualifikation!AC712=TRUE,INDEX(codetwolang,MATCH(Qualifikation!U712,libtwolang,0)),Qualifikation!U712)))</f>
        <v/>
      </c>
      <c r="P702" s="56" t="str">
        <f>IF(OR(A702="",ISBLANK(Qualifikation!V712)),"",Qualifikation!V712)</f>
        <v/>
      </c>
    </row>
    <row r="703" spans="1:16" x14ac:dyDescent="0.2">
      <c r="A703" s="26" t="str">
        <f>IF(Qualifikation!$A713&lt;&gt;"",IF(Qualifikation!C713&lt;&gt;"",IF(Qualifikation!C713="LOC.ID",CONCATENATE("LOC.",Qualifikation!AG$12),Qualifikation!C713),""),"")</f>
        <v/>
      </c>
      <c r="B703" s="57" t="str">
        <f>IF(A703&lt;&gt;"",Qualifikation!J713,"")</f>
        <v/>
      </c>
      <c r="C703" s="26" t="str">
        <f>IF(A703&lt;&gt;"",IF(Qualifikation!E713=TRUE,INDEX(codesex,MATCH(Qualifikation!D713,libsex,0)),Qualifikation!D713),"")</f>
        <v/>
      </c>
      <c r="D703" s="112" t="str">
        <f>IF(OR(A703="",ISBLANK(Qualifikation!F713)),"",Qualifikation!F713)</f>
        <v/>
      </c>
      <c r="E703" s="26" t="str">
        <f>IF(A703&lt;&gt;"",IF(Qualifikation!I713=TRUE,IF(INDEX(codegem,MATCH(Qualifikation!H713,libgem,0))&lt;8000,INDEX(codegem,MATCH(Qualifikation!H713,libgem,0)),""),Qualifikation!H713),"")</f>
        <v/>
      </c>
      <c r="F703" s="26" t="str">
        <f>IF(A703&lt;&gt;"",IF(Qualifikation!I713=TRUE,INDEX(codegemhist,MATCH(Qualifikation!H713,libgem,0)),""),"")</f>
        <v/>
      </c>
      <c r="G703" s="26" t="str">
        <f>IF(A703&lt;&gt;"",IF(Qualifikation!I713=TRUE,IF(INDEX(codegem,MATCH(Qualifikation!H713,libgem,0))&gt;=8000,INDEX(codegem,MATCH(Qualifikation!H713,libgem,0)),""),Qualifikation!H713),"")</f>
        <v/>
      </c>
      <c r="H703" s="26" t="str">
        <f>IF(A703&lt;&gt;"",IF(Qualifikation!Y713=TRUE,INDEX(libcatidinst,MATCH(Qualifikation!P713,libinst,0)),""),"")</f>
        <v/>
      </c>
      <c r="I703" s="26" t="str">
        <f>IF(OR(A703="",ISBLANK(Qualifikation!P713)),"",IF(Qualifikation!Y713=TRUE,INDEX(codeinst,MATCH(Qualifikation!P713,libinst,0)),Qualifikation!P713))</f>
        <v/>
      </c>
      <c r="J703" s="26" t="str">
        <f>IF(OR(A703="",ISBLANK(Qualifikation!Q713)),"",IF(Qualifikation!Z713=TRUE,INDEX(codetform,MATCH(Qualifikation!Q713,libtform,0)),Qualifikation!Q713))</f>
        <v/>
      </c>
      <c r="K703" s="26" t="str">
        <f t="shared" si="10"/>
        <v/>
      </c>
      <c r="L703" s="112" t="str">
        <f>IF(OR(A703="",ISBLANK(Qualifikation!R713)),"",Qualifikation!R713)</f>
        <v/>
      </c>
      <c r="M703" s="56" t="str">
        <f>IF(OR(A703="",ISBLANK(Qualifikation!S713)),"",Qualifikation!S713)</f>
        <v/>
      </c>
      <c r="N703" s="56" t="str">
        <f>IF(OR(A703="",ISBLANK(Qualifikation!T713)),"",IF(Qualifikation!AC713=TRUE,INDEX(coderesult,MATCH(Qualifikation!T713,libresult,0)),Qualifikation!T713))</f>
        <v/>
      </c>
      <c r="O703" s="56" t="str">
        <f>IF(OR(A703="",ISBLANK(Qualifikation!U713),Qualifikation!U713="-"),"",IF(ISNA(MATCH(Qualifikation!U713,libtwolang,0)),Qualifikation!U713,IF(Qualifikation!AC713=TRUE,INDEX(codetwolang,MATCH(Qualifikation!U713,libtwolang,0)),Qualifikation!U713)))</f>
        <v/>
      </c>
      <c r="P703" s="56" t="str">
        <f>IF(OR(A703="",ISBLANK(Qualifikation!V713)),"",Qualifikation!V713)</f>
        <v/>
      </c>
    </row>
    <row r="704" spans="1:16" x14ac:dyDescent="0.2">
      <c r="A704" s="26" t="str">
        <f>IF(Qualifikation!$A714&lt;&gt;"",IF(Qualifikation!C714&lt;&gt;"",IF(Qualifikation!C714="LOC.ID",CONCATENATE("LOC.",Qualifikation!AG$12),Qualifikation!C714),""),"")</f>
        <v/>
      </c>
      <c r="B704" s="57" t="str">
        <f>IF(A704&lt;&gt;"",Qualifikation!J714,"")</f>
        <v/>
      </c>
      <c r="C704" s="26" t="str">
        <f>IF(A704&lt;&gt;"",IF(Qualifikation!E714=TRUE,INDEX(codesex,MATCH(Qualifikation!D714,libsex,0)),Qualifikation!D714),"")</f>
        <v/>
      </c>
      <c r="D704" s="112" t="str">
        <f>IF(OR(A704="",ISBLANK(Qualifikation!F714)),"",Qualifikation!F714)</f>
        <v/>
      </c>
      <c r="E704" s="26" t="str">
        <f>IF(A704&lt;&gt;"",IF(Qualifikation!I714=TRUE,IF(INDEX(codegem,MATCH(Qualifikation!H714,libgem,0))&lt;8000,INDEX(codegem,MATCH(Qualifikation!H714,libgem,0)),""),Qualifikation!H714),"")</f>
        <v/>
      </c>
      <c r="F704" s="26" t="str">
        <f>IF(A704&lt;&gt;"",IF(Qualifikation!I714=TRUE,INDEX(codegemhist,MATCH(Qualifikation!H714,libgem,0)),""),"")</f>
        <v/>
      </c>
      <c r="G704" s="26" t="str">
        <f>IF(A704&lt;&gt;"",IF(Qualifikation!I714=TRUE,IF(INDEX(codegem,MATCH(Qualifikation!H714,libgem,0))&gt;=8000,INDEX(codegem,MATCH(Qualifikation!H714,libgem,0)),""),Qualifikation!H714),"")</f>
        <v/>
      </c>
      <c r="H704" s="26" t="str">
        <f>IF(A704&lt;&gt;"",IF(Qualifikation!Y714=TRUE,INDEX(libcatidinst,MATCH(Qualifikation!P714,libinst,0)),""),"")</f>
        <v/>
      </c>
      <c r="I704" s="26" t="str">
        <f>IF(OR(A704="",ISBLANK(Qualifikation!P714)),"",IF(Qualifikation!Y714=TRUE,INDEX(codeinst,MATCH(Qualifikation!P714,libinst,0)),Qualifikation!P714))</f>
        <v/>
      </c>
      <c r="J704" s="26" t="str">
        <f>IF(OR(A704="",ISBLANK(Qualifikation!Q714)),"",IF(Qualifikation!Z714=TRUE,INDEX(codetform,MATCH(Qualifikation!Q714,libtform,0)),Qualifikation!Q714))</f>
        <v/>
      </c>
      <c r="K704" s="26" t="str">
        <f t="shared" si="10"/>
        <v/>
      </c>
      <c r="L704" s="112" t="str">
        <f>IF(OR(A704="",ISBLANK(Qualifikation!R714)),"",Qualifikation!R714)</f>
        <v/>
      </c>
      <c r="M704" s="56" t="str">
        <f>IF(OR(A704="",ISBLANK(Qualifikation!S714)),"",Qualifikation!S714)</f>
        <v/>
      </c>
      <c r="N704" s="56" t="str">
        <f>IF(OR(A704="",ISBLANK(Qualifikation!T714)),"",IF(Qualifikation!AC714=TRUE,INDEX(coderesult,MATCH(Qualifikation!T714,libresult,0)),Qualifikation!T714))</f>
        <v/>
      </c>
      <c r="O704" s="56" t="str">
        <f>IF(OR(A704="",ISBLANK(Qualifikation!U714),Qualifikation!U714="-"),"",IF(ISNA(MATCH(Qualifikation!U714,libtwolang,0)),Qualifikation!U714,IF(Qualifikation!AC714=TRUE,INDEX(codetwolang,MATCH(Qualifikation!U714,libtwolang,0)),Qualifikation!U714)))</f>
        <v/>
      </c>
      <c r="P704" s="56" t="str">
        <f>IF(OR(A704="",ISBLANK(Qualifikation!V714)),"",Qualifikation!V714)</f>
        <v/>
      </c>
    </row>
    <row r="705" spans="1:16" x14ac:dyDescent="0.2">
      <c r="A705" s="26" t="str">
        <f>IF(Qualifikation!$A715&lt;&gt;"",IF(Qualifikation!C715&lt;&gt;"",IF(Qualifikation!C715="LOC.ID",CONCATENATE("LOC.",Qualifikation!AG$12),Qualifikation!C715),""),"")</f>
        <v/>
      </c>
      <c r="B705" s="57" t="str">
        <f>IF(A705&lt;&gt;"",Qualifikation!J715,"")</f>
        <v/>
      </c>
      <c r="C705" s="26" t="str">
        <f>IF(A705&lt;&gt;"",IF(Qualifikation!E715=TRUE,INDEX(codesex,MATCH(Qualifikation!D715,libsex,0)),Qualifikation!D715),"")</f>
        <v/>
      </c>
      <c r="D705" s="112" t="str">
        <f>IF(OR(A705="",ISBLANK(Qualifikation!F715)),"",Qualifikation!F715)</f>
        <v/>
      </c>
      <c r="E705" s="26" t="str">
        <f>IF(A705&lt;&gt;"",IF(Qualifikation!I715=TRUE,IF(INDEX(codegem,MATCH(Qualifikation!H715,libgem,0))&lt;8000,INDEX(codegem,MATCH(Qualifikation!H715,libgem,0)),""),Qualifikation!H715),"")</f>
        <v/>
      </c>
      <c r="F705" s="26" t="str">
        <f>IF(A705&lt;&gt;"",IF(Qualifikation!I715=TRUE,INDEX(codegemhist,MATCH(Qualifikation!H715,libgem,0)),""),"")</f>
        <v/>
      </c>
      <c r="G705" s="26" t="str">
        <f>IF(A705&lt;&gt;"",IF(Qualifikation!I715=TRUE,IF(INDEX(codegem,MATCH(Qualifikation!H715,libgem,0))&gt;=8000,INDEX(codegem,MATCH(Qualifikation!H715,libgem,0)),""),Qualifikation!H715),"")</f>
        <v/>
      </c>
      <c r="H705" s="26" t="str">
        <f>IF(A705&lt;&gt;"",IF(Qualifikation!Y715=TRUE,INDEX(libcatidinst,MATCH(Qualifikation!P715,libinst,0)),""),"")</f>
        <v/>
      </c>
      <c r="I705" s="26" t="str">
        <f>IF(OR(A705="",ISBLANK(Qualifikation!P715)),"",IF(Qualifikation!Y715=TRUE,INDEX(codeinst,MATCH(Qualifikation!P715,libinst,0)),Qualifikation!P715))</f>
        <v/>
      </c>
      <c r="J705" s="26" t="str">
        <f>IF(OR(A705="",ISBLANK(Qualifikation!Q715)),"",IF(Qualifikation!Z715=TRUE,INDEX(codetform,MATCH(Qualifikation!Q715,libtform,0)),Qualifikation!Q715))</f>
        <v/>
      </c>
      <c r="K705" s="26" t="str">
        <f t="shared" si="10"/>
        <v/>
      </c>
      <c r="L705" s="112" t="str">
        <f>IF(OR(A705="",ISBLANK(Qualifikation!R715)),"",Qualifikation!R715)</f>
        <v/>
      </c>
      <c r="M705" s="56" t="str">
        <f>IF(OR(A705="",ISBLANK(Qualifikation!S715)),"",Qualifikation!S715)</f>
        <v/>
      </c>
      <c r="N705" s="56" t="str">
        <f>IF(OR(A705="",ISBLANK(Qualifikation!T715)),"",IF(Qualifikation!AC715=TRUE,INDEX(coderesult,MATCH(Qualifikation!T715,libresult,0)),Qualifikation!T715))</f>
        <v/>
      </c>
      <c r="O705" s="56" t="str">
        <f>IF(OR(A705="",ISBLANK(Qualifikation!U715),Qualifikation!U715="-"),"",IF(ISNA(MATCH(Qualifikation!U715,libtwolang,0)),Qualifikation!U715,IF(Qualifikation!AC715=TRUE,INDEX(codetwolang,MATCH(Qualifikation!U715,libtwolang,0)),Qualifikation!U715)))</f>
        <v/>
      </c>
      <c r="P705" s="56" t="str">
        <f>IF(OR(A705="",ISBLANK(Qualifikation!V715)),"",Qualifikation!V715)</f>
        <v/>
      </c>
    </row>
    <row r="706" spans="1:16" x14ac:dyDescent="0.2">
      <c r="A706" s="26" t="str">
        <f>IF(Qualifikation!$A716&lt;&gt;"",IF(Qualifikation!C716&lt;&gt;"",IF(Qualifikation!C716="LOC.ID",CONCATENATE("LOC.",Qualifikation!AG$12),Qualifikation!C716),""),"")</f>
        <v/>
      </c>
      <c r="B706" s="57" t="str">
        <f>IF(A706&lt;&gt;"",Qualifikation!J716,"")</f>
        <v/>
      </c>
      <c r="C706" s="26" t="str">
        <f>IF(A706&lt;&gt;"",IF(Qualifikation!E716=TRUE,INDEX(codesex,MATCH(Qualifikation!D716,libsex,0)),Qualifikation!D716),"")</f>
        <v/>
      </c>
      <c r="D706" s="112" t="str">
        <f>IF(OR(A706="",ISBLANK(Qualifikation!F716)),"",Qualifikation!F716)</f>
        <v/>
      </c>
      <c r="E706" s="26" t="str">
        <f>IF(A706&lt;&gt;"",IF(Qualifikation!I716=TRUE,IF(INDEX(codegem,MATCH(Qualifikation!H716,libgem,0))&lt;8000,INDEX(codegem,MATCH(Qualifikation!H716,libgem,0)),""),Qualifikation!H716),"")</f>
        <v/>
      </c>
      <c r="F706" s="26" t="str">
        <f>IF(A706&lt;&gt;"",IF(Qualifikation!I716=TRUE,INDEX(codegemhist,MATCH(Qualifikation!H716,libgem,0)),""),"")</f>
        <v/>
      </c>
      <c r="G706" s="26" t="str">
        <f>IF(A706&lt;&gt;"",IF(Qualifikation!I716=TRUE,IF(INDEX(codegem,MATCH(Qualifikation!H716,libgem,0))&gt;=8000,INDEX(codegem,MATCH(Qualifikation!H716,libgem,0)),""),Qualifikation!H716),"")</f>
        <v/>
      </c>
      <c r="H706" s="26" t="str">
        <f>IF(A706&lt;&gt;"",IF(Qualifikation!Y716=TRUE,INDEX(libcatidinst,MATCH(Qualifikation!P716,libinst,0)),""),"")</f>
        <v/>
      </c>
      <c r="I706" s="26" t="str">
        <f>IF(OR(A706="",ISBLANK(Qualifikation!P716)),"",IF(Qualifikation!Y716=TRUE,INDEX(codeinst,MATCH(Qualifikation!P716,libinst,0)),Qualifikation!P716))</f>
        <v/>
      </c>
      <c r="J706" s="26" t="str">
        <f>IF(OR(A706="",ISBLANK(Qualifikation!Q716)),"",IF(Qualifikation!Z716=TRUE,INDEX(codetform,MATCH(Qualifikation!Q716,libtform,0)),Qualifikation!Q716))</f>
        <v/>
      </c>
      <c r="K706" s="26" t="str">
        <f t="shared" si="10"/>
        <v/>
      </c>
      <c r="L706" s="112" t="str">
        <f>IF(OR(A706="",ISBLANK(Qualifikation!R716)),"",Qualifikation!R716)</f>
        <v/>
      </c>
      <c r="M706" s="56" t="str">
        <f>IF(OR(A706="",ISBLANK(Qualifikation!S716)),"",Qualifikation!S716)</f>
        <v/>
      </c>
      <c r="N706" s="56" t="str">
        <f>IF(OR(A706="",ISBLANK(Qualifikation!T716)),"",IF(Qualifikation!AC716=TRUE,INDEX(coderesult,MATCH(Qualifikation!T716,libresult,0)),Qualifikation!T716))</f>
        <v/>
      </c>
      <c r="O706" s="56" t="str">
        <f>IF(OR(A706="",ISBLANK(Qualifikation!U716),Qualifikation!U716="-"),"",IF(ISNA(MATCH(Qualifikation!U716,libtwolang,0)),Qualifikation!U716,IF(Qualifikation!AC716=TRUE,INDEX(codetwolang,MATCH(Qualifikation!U716,libtwolang,0)),Qualifikation!U716)))</f>
        <v/>
      </c>
      <c r="P706" s="56" t="str">
        <f>IF(OR(A706="",ISBLANK(Qualifikation!V716)),"",Qualifikation!V716)</f>
        <v/>
      </c>
    </row>
    <row r="707" spans="1:16" x14ac:dyDescent="0.2">
      <c r="A707" s="26" t="str">
        <f>IF(Qualifikation!$A717&lt;&gt;"",IF(Qualifikation!C717&lt;&gt;"",IF(Qualifikation!C717="LOC.ID",CONCATENATE("LOC.",Qualifikation!AG$12),Qualifikation!C717),""),"")</f>
        <v/>
      </c>
      <c r="B707" s="57" t="str">
        <f>IF(A707&lt;&gt;"",Qualifikation!J717,"")</f>
        <v/>
      </c>
      <c r="C707" s="26" t="str">
        <f>IF(A707&lt;&gt;"",IF(Qualifikation!E717=TRUE,INDEX(codesex,MATCH(Qualifikation!D717,libsex,0)),Qualifikation!D717),"")</f>
        <v/>
      </c>
      <c r="D707" s="112" t="str">
        <f>IF(OR(A707="",ISBLANK(Qualifikation!F717)),"",Qualifikation!F717)</f>
        <v/>
      </c>
      <c r="E707" s="26" t="str">
        <f>IF(A707&lt;&gt;"",IF(Qualifikation!I717=TRUE,IF(INDEX(codegem,MATCH(Qualifikation!H717,libgem,0))&lt;8000,INDEX(codegem,MATCH(Qualifikation!H717,libgem,0)),""),Qualifikation!H717),"")</f>
        <v/>
      </c>
      <c r="F707" s="26" t="str">
        <f>IF(A707&lt;&gt;"",IF(Qualifikation!I717=TRUE,INDEX(codegemhist,MATCH(Qualifikation!H717,libgem,0)),""),"")</f>
        <v/>
      </c>
      <c r="G707" s="26" t="str">
        <f>IF(A707&lt;&gt;"",IF(Qualifikation!I717=TRUE,IF(INDEX(codegem,MATCH(Qualifikation!H717,libgem,0))&gt;=8000,INDEX(codegem,MATCH(Qualifikation!H717,libgem,0)),""),Qualifikation!H717),"")</f>
        <v/>
      </c>
      <c r="H707" s="26" t="str">
        <f>IF(A707&lt;&gt;"",IF(Qualifikation!Y717=TRUE,INDEX(libcatidinst,MATCH(Qualifikation!P717,libinst,0)),""),"")</f>
        <v/>
      </c>
      <c r="I707" s="26" t="str">
        <f>IF(OR(A707="",ISBLANK(Qualifikation!P717)),"",IF(Qualifikation!Y717=TRUE,INDEX(codeinst,MATCH(Qualifikation!P717,libinst,0)),Qualifikation!P717))</f>
        <v/>
      </c>
      <c r="J707" s="26" t="str">
        <f>IF(OR(A707="",ISBLANK(Qualifikation!Q717)),"",IF(Qualifikation!Z717=TRUE,INDEX(codetform,MATCH(Qualifikation!Q717,libtform,0)),Qualifikation!Q717))</f>
        <v/>
      </c>
      <c r="K707" s="26" t="str">
        <f t="shared" ref="K707:K770" si="11">IF(A707="","",2)</f>
        <v/>
      </c>
      <c r="L707" s="112" t="str">
        <f>IF(OR(A707="",ISBLANK(Qualifikation!R717)),"",Qualifikation!R717)</f>
        <v/>
      </c>
      <c r="M707" s="56" t="str">
        <f>IF(OR(A707="",ISBLANK(Qualifikation!S717)),"",Qualifikation!S717)</f>
        <v/>
      </c>
      <c r="N707" s="56" t="str">
        <f>IF(OR(A707="",ISBLANK(Qualifikation!T717)),"",IF(Qualifikation!AC717=TRUE,INDEX(coderesult,MATCH(Qualifikation!T717,libresult,0)),Qualifikation!T717))</f>
        <v/>
      </c>
      <c r="O707" s="56" t="str">
        <f>IF(OR(A707="",ISBLANK(Qualifikation!U717),Qualifikation!U717="-"),"",IF(ISNA(MATCH(Qualifikation!U717,libtwolang,0)),Qualifikation!U717,IF(Qualifikation!AC717=TRUE,INDEX(codetwolang,MATCH(Qualifikation!U717,libtwolang,0)),Qualifikation!U717)))</f>
        <v/>
      </c>
      <c r="P707" s="56" t="str">
        <f>IF(OR(A707="",ISBLANK(Qualifikation!V717)),"",Qualifikation!V717)</f>
        <v/>
      </c>
    </row>
    <row r="708" spans="1:16" x14ac:dyDescent="0.2">
      <c r="A708" s="26" t="str">
        <f>IF(Qualifikation!$A718&lt;&gt;"",IF(Qualifikation!C718&lt;&gt;"",IF(Qualifikation!C718="LOC.ID",CONCATENATE("LOC.",Qualifikation!AG$12),Qualifikation!C718),""),"")</f>
        <v/>
      </c>
      <c r="B708" s="57" t="str">
        <f>IF(A708&lt;&gt;"",Qualifikation!J718,"")</f>
        <v/>
      </c>
      <c r="C708" s="26" t="str">
        <f>IF(A708&lt;&gt;"",IF(Qualifikation!E718=TRUE,INDEX(codesex,MATCH(Qualifikation!D718,libsex,0)),Qualifikation!D718),"")</f>
        <v/>
      </c>
      <c r="D708" s="112" t="str">
        <f>IF(OR(A708="",ISBLANK(Qualifikation!F718)),"",Qualifikation!F718)</f>
        <v/>
      </c>
      <c r="E708" s="26" t="str">
        <f>IF(A708&lt;&gt;"",IF(Qualifikation!I718=TRUE,IF(INDEX(codegem,MATCH(Qualifikation!H718,libgem,0))&lt;8000,INDEX(codegem,MATCH(Qualifikation!H718,libgem,0)),""),Qualifikation!H718),"")</f>
        <v/>
      </c>
      <c r="F708" s="26" t="str">
        <f>IF(A708&lt;&gt;"",IF(Qualifikation!I718=TRUE,INDEX(codegemhist,MATCH(Qualifikation!H718,libgem,0)),""),"")</f>
        <v/>
      </c>
      <c r="G708" s="26" t="str">
        <f>IF(A708&lt;&gt;"",IF(Qualifikation!I718=TRUE,IF(INDEX(codegem,MATCH(Qualifikation!H718,libgem,0))&gt;=8000,INDEX(codegem,MATCH(Qualifikation!H718,libgem,0)),""),Qualifikation!H718),"")</f>
        <v/>
      </c>
      <c r="H708" s="26" t="str">
        <f>IF(A708&lt;&gt;"",IF(Qualifikation!Y718=TRUE,INDEX(libcatidinst,MATCH(Qualifikation!P718,libinst,0)),""),"")</f>
        <v/>
      </c>
      <c r="I708" s="26" t="str">
        <f>IF(OR(A708="",ISBLANK(Qualifikation!P718)),"",IF(Qualifikation!Y718=TRUE,INDEX(codeinst,MATCH(Qualifikation!P718,libinst,0)),Qualifikation!P718))</f>
        <v/>
      </c>
      <c r="J708" s="26" t="str">
        <f>IF(OR(A708="",ISBLANK(Qualifikation!Q718)),"",IF(Qualifikation!Z718=TRUE,INDEX(codetform,MATCH(Qualifikation!Q718,libtform,0)),Qualifikation!Q718))</f>
        <v/>
      </c>
      <c r="K708" s="26" t="str">
        <f t="shared" si="11"/>
        <v/>
      </c>
      <c r="L708" s="112" t="str">
        <f>IF(OR(A708="",ISBLANK(Qualifikation!R718)),"",Qualifikation!R718)</f>
        <v/>
      </c>
      <c r="M708" s="56" t="str">
        <f>IF(OR(A708="",ISBLANK(Qualifikation!S718)),"",Qualifikation!S718)</f>
        <v/>
      </c>
      <c r="N708" s="56" t="str">
        <f>IF(OR(A708="",ISBLANK(Qualifikation!T718)),"",IF(Qualifikation!AC718=TRUE,INDEX(coderesult,MATCH(Qualifikation!T718,libresult,0)),Qualifikation!T718))</f>
        <v/>
      </c>
      <c r="O708" s="56" t="str">
        <f>IF(OR(A708="",ISBLANK(Qualifikation!U718),Qualifikation!U718="-"),"",IF(ISNA(MATCH(Qualifikation!U718,libtwolang,0)),Qualifikation!U718,IF(Qualifikation!AC718=TRUE,INDEX(codetwolang,MATCH(Qualifikation!U718,libtwolang,0)),Qualifikation!U718)))</f>
        <v/>
      </c>
      <c r="P708" s="56" t="str">
        <f>IF(OR(A708="",ISBLANK(Qualifikation!V718)),"",Qualifikation!V718)</f>
        <v/>
      </c>
    </row>
    <row r="709" spans="1:16" x14ac:dyDescent="0.2">
      <c r="A709" s="26" t="str">
        <f>IF(Qualifikation!$A719&lt;&gt;"",IF(Qualifikation!C719&lt;&gt;"",IF(Qualifikation!C719="LOC.ID",CONCATENATE("LOC.",Qualifikation!AG$12),Qualifikation!C719),""),"")</f>
        <v/>
      </c>
      <c r="B709" s="57" t="str">
        <f>IF(A709&lt;&gt;"",Qualifikation!J719,"")</f>
        <v/>
      </c>
      <c r="C709" s="26" t="str">
        <f>IF(A709&lt;&gt;"",IF(Qualifikation!E719=TRUE,INDEX(codesex,MATCH(Qualifikation!D719,libsex,0)),Qualifikation!D719),"")</f>
        <v/>
      </c>
      <c r="D709" s="112" t="str">
        <f>IF(OR(A709="",ISBLANK(Qualifikation!F719)),"",Qualifikation!F719)</f>
        <v/>
      </c>
      <c r="E709" s="26" t="str">
        <f>IF(A709&lt;&gt;"",IF(Qualifikation!I719=TRUE,IF(INDEX(codegem,MATCH(Qualifikation!H719,libgem,0))&lt;8000,INDEX(codegem,MATCH(Qualifikation!H719,libgem,0)),""),Qualifikation!H719),"")</f>
        <v/>
      </c>
      <c r="F709" s="26" t="str">
        <f>IF(A709&lt;&gt;"",IF(Qualifikation!I719=TRUE,INDEX(codegemhist,MATCH(Qualifikation!H719,libgem,0)),""),"")</f>
        <v/>
      </c>
      <c r="G709" s="26" t="str">
        <f>IF(A709&lt;&gt;"",IF(Qualifikation!I719=TRUE,IF(INDEX(codegem,MATCH(Qualifikation!H719,libgem,0))&gt;=8000,INDEX(codegem,MATCH(Qualifikation!H719,libgem,0)),""),Qualifikation!H719),"")</f>
        <v/>
      </c>
      <c r="H709" s="26" t="str">
        <f>IF(A709&lt;&gt;"",IF(Qualifikation!Y719=TRUE,INDEX(libcatidinst,MATCH(Qualifikation!P719,libinst,0)),""),"")</f>
        <v/>
      </c>
      <c r="I709" s="26" t="str">
        <f>IF(OR(A709="",ISBLANK(Qualifikation!P719)),"",IF(Qualifikation!Y719=TRUE,INDEX(codeinst,MATCH(Qualifikation!P719,libinst,0)),Qualifikation!P719))</f>
        <v/>
      </c>
      <c r="J709" s="26" t="str">
        <f>IF(OR(A709="",ISBLANK(Qualifikation!Q719)),"",IF(Qualifikation!Z719=TRUE,INDEX(codetform,MATCH(Qualifikation!Q719,libtform,0)),Qualifikation!Q719))</f>
        <v/>
      </c>
      <c r="K709" s="26" t="str">
        <f t="shared" si="11"/>
        <v/>
      </c>
      <c r="L709" s="112" t="str">
        <f>IF(OR(A709="",ISBLANK(Qualifikation!R719)),"",Qualifikation!R719)</f>
        <v/>
      </c>
      <c r="M709" s="56" t="str">
        <f>IF(OR(A709="",ISBLANK(Qualifikation!S719)),"",Qualifikation!S719)</f>
        <v/>
      </c>
      <c r="N709" s="56" t="str">
        <f>IF(OR(A709="",ISBLANK(Qualifikation!T719)),"",IF(Qualifikation!AC719=TRUE,INDEX(coderesult,MATCH(Qualifikation!T719,libresult,0)),Qualifikation!T719))</f>
        <v/>
      </c>
      <c r="O709" s="56" t="str">
        <f>IF(OR(A709="",ISBLANK(Qualifikation!U719),Qualifikation!U719="-"),"",IF(ISNA(MATCH(Qualifikation!U719,libtwolang,0)),Qualifikation!U719,IF(Qualifikation!AC719=TRUE,INDEX(codetwolang,MATCH(Qualifikation!U719,libtwolang,0)),Qualifikation!U719)))</f>
        <v/>
      </c>
      <c r="P709" s="56" t="str">
        <f>IF(OR(A709="",ISBLANK(Qualifikation!V719)),"",Qualifikation!V719)</f>
        <v/>
      </c>
    </row>
    <row r="710" spans="1:16" x14ac:dyDescent="0.2">
      <c r="A710" s="26" t="str">
        <f>IF(Qualifikation!$A720&lt;&gt;"",IF(Qualifikation!C720&lt;&gt;"",IF(Qualifikation!C720="LOC.ID",CONCATENATE("LOC.",Qualifikation!AG$12),Qualifikation!C720),""),"")</f>
        <v/>
      </c>
      <c r="B710" s="57" t="str">
        <f>IF(A710&lt;&gt;"",Qualifikation!J720,"")</f>
        <v/>
      </c>
      <c r="C710" s="26" t="str">
        <f>IF(A710&lt;&gt;"",IF(Qualifikation!E720=TRUE,INDEX(codesex,MATCH(Qualifikation!D720,libsex,0)),Qualifikation!D720),"")</f>
        <v/>
      </c>
      <c r="D710" s="112" t="str">
        <f>IF(OR(A710="",ISBLANK(Qualifikation!F720)),"",Qualifikation!F720)</f>
        <v/>
      </c>
      <c r="E710" s="26" t="str">
        <f>IF(A710&lt;&gt;"",IF(Qualifikation!I720=TRUE,IF(INDEX(codegem,MATCH(Qualifikation!H720,libgem,0))&lt;8000,INDEX(codegem,MATCH(Qualifikation!H720,libgem,0)),""),Qualifikation!H720),"")</f>
        <v/>
      </c>
      <c r="F710" s="26" t="str">
        <f>IF(A710&lt;&gt;"",IF(Qualifikation!I720=TRUE,INDEX(codegemhist,MATCH(Qualifikation!H720,libgem,0)),""),"")</f>
        <v/>
      </c>
      <c r="G710" s="26" t="str">
        <f>IF(A710&lt;&gt;"",IF(Qualifikation!I720=TRUE,IF(INDEX(codegem,MATCH(Qualifikation!H720,libgem,0))&gt;=8000,INDEX(codegem,MATCH(Qualifikation!H720,libgem,0)),""),Qualifikation!H720),"")</f>
        <v/>
      </c>
      <c r="H710" s="26" t="str">
        <f>IF(A710&lt;&gt;"",IF(Qualifikation!Y720=TRUE,INDEX(libcatidinst,MATCH(Qualifikation!P720,libinst,0)),""),"")</f>
        <v/>
      </c>
      <c r="I710" s="26" t="str">
        <f>IF(OR(A710="",ISBLANK(Qualifikation!P720)),"",IF(Qualifikation!Y720=TRUE,INDEX(codeinst,MATCH(Qualifikation!P720,libinst,0)),Qualifikation!P720))</f>
        <v/>
      </c>
      <c r="J710" s="26" t="str">
        <f>IF(OR(A710="",ISBLANK(Qualifikation!Q720)),"",IF(Qualifikation!Z720=TRUE,INDEX(codetform,MATCH(Qualifikation!Q720,libtform,0)),Qualifikation!Q720))</f>
        <v/>
      </c>
      <c r="K710" s="26" t="str">
        <f t="shared" si="11"/>
        <v/>
      </c>
      <c r="L710" s="112" t="str">
        <f>IF(OR(A710="",ISBLANK(Qualifikation!R720)),"",Qualifikation!R720)</f>
        <v/>
      </c>
      <c r="M710" s="56" t="str">
        <f>IF(OR(A710="",ISBLANK(Qualifikation!S720)),"",Qualifikation!S720)</f>
        <v/>
      </c>
      <c r="N710" s="56" t="str">
        <f>IF(OR(A710="",ISBLANK(Qualifikation!T720)),"",IF(Qualifikation!AC720=TRUE,INDEX(coderesult,MATCH(Qualifikation!T720,libresult,0)),Qualifikation!T720))</f>
        <v/>
      </c>
      <c r="O710" s="56" t="str">
        <f>IF(OR(A710="",ISBLANK(Qualifikation!U720),Qualifikation!U720="-"),"",IF(ISNA(MATCH(Qualifikation!U720,libtwolang,0)),Qualifikation!U720,IF(Qualifikation!AC720=TRUE,INDEX(codetwolang,MATCH(Qualifikation!U720,libtwolang,0)),Qualifikation!U720)))</f>
        <v/>
      </c>
      <c r="P710" s="56" t="str">
        <f>IF(OR(A710="",ISBLANK(Qualifikation!V720)),"",Qualifikation!V720)</f>
        <v/>
      </c>
    </row>
    <row r="711" spans="1:16" x14ac:dyDescent="0.2">
      <c r="A711" s="26" t="str">
        <f>IF(Qualifikation!$A721&lt;&gt;"",IF(Qualifikation!C721&lt;&gt;"",IF(Qualifikation!C721="LOC.ID",CONCATENATE("LOC.",Qualifikation!AG$12),Qualifikation!C721),""),"")</f>
        <v/>
      </c>
      <c r="B711" s="57" t="str">
        <f>IF(A711&lt;&gt;"",Qualifikation!J721,"")</f>
        <v/>
      </c>
      <c r="C711" s="26" t="str">
        <f>IF(A711&lt;&gt;"",IF(Qualifikation!E721=TRUE,INDEX(codesex,MATCH(Qualifikation!D721,libsex,0)),Qualifikation!D721),"")</f>
        <v/>
      </c>
      <c r="D711" s="112" t="str">
        <f>IF(OR(A711="",ISBLANK(Qualifikation!F721)),"",Qualifikation!F721)</f>
        <v/>
      </c>
      <c r="E711" s="26" t="str">
        <f>IF(A711&lt;&gt;"",IF(Qualifikation!I721=TRUE,IF(INDEX(codegem,MATCH(Qualifikation!H721,libgem,0))&lt;8000,INDEX(codegem,MATCH(Qualifikation!H721,libgem,0)),""),Qualifikation!H721),"")</f>
        <v/>
      </c>
      <c r="F711" s="26" t="str">
        <f>IF(A711&lt;&gt;"",IF(Qualifikation!I721=TRUE,INDEX(codegemhist,MATCH(Qualifikation!H721,libgem,0)),""),"")</f>
        <v/>
      </c>
      <c r="G711" s="26" t="str">
        <f>IF(A711&lt;&gt;"",IF(Qualifikation!I721=TRUE,IF(INDEX(codegem,MATCH(Qualifikation!H721,libgem,0))&gt;=8000,INDEX(codegem,MATCH(Qualifikation!H721,libgem,0)),""),Qualifikation!H721),"")</f>
        <v/>
      </c>
      <c r="H711" s="26" t="str">
        <f>IF(A711&lt;&gt;"",IF(Qualifikation!Y721=TRUE,INDEX(libcatidinst,MATCH(Qualifikation!P721,libinst,0)),""),"")</f>
        <v/>
      </c>
      <c r="I711" s="26" t="str">
        <f>IF(OR(A711="",ISBLANK(Qualifikation!P721)),"",IF(Qualifikation!Y721=TRUE,INDEX(codeinst,MATCH(Qualifikation!P721,libinst,0)),Qualifikation!P721))</f>
        <v/>
      </c>
      <c r="J711" s="26" t="str">
        <f>IF(OR(A711="",ISBLANK(Qualifikation!Q721)),"",IF(Qualifikation!Z721=TRUE,INDEX(codetform,MATCH(Qualifikation!Q721,libtform,0)),Qualifikation!Q721))</f>
        <v/>
      </c>
      <c r="K711" s="26" t="str">
        <f t="shared" si="11"/>
        <v/>
      </c>
      <c r="L711" s="112" t="str">
        <f>IF(OR(A711="",ISBLANK(Qualifikation!R721)),"",Qualifikation!R721)</f>
        <v/>
      </c>
      <c r="M711" s="56" t="str">
        <f>IF(OR(A711="",ISBLANK(Qualifikation!S721)),"",Qualifikation!S721)</f>
        <v/>
      </c>
      <c r="N711" s="56" t="str">
        <f>IF(OR(A711="",ISBLANK(Qualifikation!T721)),"",IF(Qualifikation!AC721=TRUE,INDEX(coderesult,MATCH(Qualifikation!T721,libresult,0)),Qualifikation!T721))</f>
        <v/>
      </c>
      <c r="O711" s="56" t="str">
        <f>IF(OR(A711="",ISBLANK(Qualifikation!U721),Qualifikation!U721="-"),"",IF(ISNA(MATCH(Qualifikation!U721,libtwolang,0)),Qualifikation!U721,IF(Qualifikation!AC721=TRUE,INDEX(codetwolang,MATCH(Qualifikation!U721,libtwolang,0)),Qualifikation!U721)))</f>
        <v/>
      </c>
      <c r="P711" s="56" t="str">
        <f>IF(OR(A711="",ISBLANK(Qualifikation!V721)),"",Qualifikation!V721)</f>
        <v/>
      </c>
    </row>
    <row r="712" spans="1:16" x14ac:dyDescent="0.2">
      <c r="A712" s="26" t="str">
        <f>IF(Qualifikation!$A722&lt;&gt;"",IF(Qualifikation!C722&lt;&gt;"",IF(Qualifikation!C722="LOC.ID",CONCATENATE("LOC.",Qualifikation!AG$12),Qualifikation!C722),""),"")</f>
        <v/>
      </c>
      <c r="B712" s="57" t="str">
        <f>IF(A712&lt;&gt;"",Qualifikation!J722,"")</f>
        <v/>
      </c>
      <c r="C712" s="26" t="str">
        <f>IF(A712&lt;&gt;"",IF(Qualifikation!E722=TRUE,INDEX(codesex,MATCH(Qualifikation!D722,libsex,0)),Qualifikation!D722),"")</f>
        <v/>
      </c>
      <c r="D712" s="112" t="str">
        <f>IF(OR(A712="",ISBLANK(Qualifikation!F722)),"",Qualifikation!F722)</f>
        <v/>
      </c>
      <c r="E712" s="26" t="str">
        <f>IF(A712&lt;&gt;"",IF(Qualifikation!I722=TRUE,IF(INDEX(codegem,MATCH(Qualifikation!H722,libgem,0))&lt;8000,INDEX(codegem,MATCH(Qualifikation!H722,libgem,0)),""),Qualifikation!H722),"")</f>
        <v/>
      </c>
      <c r="F712" s="26" t="str">
        <f>IF(A712&lt;&gt;"",IF(Qualifikation!I722=TRUE,INDEX(codegemhist,MATCH(Qualifikation!H722,libgem,0)),""),"")</f>
        <v/>
      </c>
      <c r="G712" s="26" t="str">
        <f>IF(A712&lt;&gt;"",IF(Qualifikation!I722=TRUE,IF(INDEX(codegem,MATCH(Qualifikation!H722,libgem,0))&gt;=8000,INDEX(codegem,MATCH(Qualifikation!H722,libgem,0)),""),Qualifikation!H722),"")</f>
        <v/>
      </c>
      <c r="H712" s="26" t="str">
        <f>IF(A712&lt;&gt;"",IF(Qualifikation!Y722=TRUE,INDEX(libcatidinst,MATCH(Qualifikation!P722,libinst,0)),""),"")</f>
        <v/>
      </c>
      <c r="I712" s="26" t="str">
        <f>IF(OR(A712="",ISBLANK(Qualifikation!P722)),"",IF(Qualifikation!Y722=TRUE,INDEX(codeinst,MATCH(Qualifikation!P722,libinst,0)),Qualifikation!P722))</f>
        <v/>
      </c>
      <c r="J712" s="26" t="str">
        <f>IF(OR(A712="",ISBLANK(Qualifikation!Q722)),"",IF(Qualifikation!Z722=TRUE,INDEX(codetform,MATCH(Qualifikation!Q722,libtform,0)),Qualifikation!Q722))</f>
        <v/>
      </c>
      <c r="K712" s="26" t="str">
        <f t="shared" si="11"/>
        <v/>
      </c>
      <c r="L712" s="112" t="str">
        <f>IF(OR(A712="",ISBLANK(Qualifikation!R722)),"",Qualifikation!R722)</f>
        <v/>
      </c>
      <c r="M712" s="56" t="str">
        <f>IF(OR(A712="",ISBLANK(Qualifikation!S722)),"",Qualifikation!S722)</f>
        <v/>
      </c>
      <c r="N712" s="56" t="str">
        <f>IF(OR(A712="",ISBLANK(Qualifikation!T722)),"",IF(Qualifikation!AC722=TRUE,INDEX(coderesult,MATCH(Qualifikation!T722,libresult,0)),Qualifikation!T722))</f>
        <v/>
      </c>
      <c r="O712" s="56" t="str">
        <f>IF(OR(A712="",ISBLANK(Qualifikation!U722),Qualifikation!U722="-"),"",IF(ISNA(MATCH(Qualifikation!U722,libtwolang,0)),Qualifikation!U722,IF(Qualifikation!AC722=TRUE,INDEX(codetwolang,MATCH(Qualifikation!U722,libtwolang,0)),Qualifikation!U722)))</f>
        <v/>
      </c>
      <c r="P712" s="56" t="str">
        <f>IF(OR(A712="",ISBLANK(Qualifikation!V722)),"",Qualifikation!V722)</f>
        <v/>
      </c>
    </row>
    <row r="713" spans="1:16" x14ac:dyDescent="0.2">
      <c r="A713" s="26" t="str">
        <f>IF(Qualifikation!$A723&lt;&gt;"",IF(Qualifikation!C723&lt;&gt;"",IF(Qualifikation!C723="LOC.ID",CONCATENATE("LOC.",Qualifikation!AG$12),Qualifikation!C723),""),"")</f>
        <v/>
      </c>
      <c r="B713" s="57" t="str">
        <f>IF(A713&lt;&gt;"",Qualifikation!J723,"")</f>
        <v/>
      </c>
      <c r="C713" s="26" t="str">
        <f>IF(A713&lt;&gt;"",IF(Qualifikation!E723=TRUE,INDEX(codesex,MATCH(Qualifikation!D723,libsex,0)),Qualifikation!D723),"")</f>
        <v/>
      </c>
      <c r="D713" s="112" t="str">
        <f>IF(OR(A713="",ISBLANK(Qualifikation!F723)),"",Qualifikation!F723)</f>
        <v/>
      </c>
      <c r="E713" s="26" t="str">
        <f>IF(A713&lt;&gt;"",IF(Qualifikation!I723=TRUE,IF(INDEX(codegem,MATCH(Qualifikation!H723,libgem,0))&lt;8000,INDEX(codegem,MATCH(Qualifikation!H723,libgem,0)),""),Qualifikation!H723),"")</f>
        <v/>
      </c>
      <c r="F713" s="26" t="str">
        <f>IF(A713&lt;&gt;"",IF(Qualifikation!I723=TRUE,INDEX(codegemhist,MATCH(Qualifikation!H723,libgem,0)),""),"")</f>
        <v/>
      </c>
      <c r="G713" s="26" t="str">
        <f>IF(A713&lt;&gt;"",IF(Qualifikation!I723=TRUE,IF(INDEX(codegem,MATCH(Qualifikation!H723,libgem,0))&gt;=8000,INDEX(codegem,MATCH(Qualifikation!H723,libgem,0)),""),Qualifikation!H723),"")</f>
        <v/>
      </c>
      <c r="H713" s="26" t="str">
        <f>IF(A713&lt;&gt;"",IF(Qualifikation!Y723=TRUE,INDEX(libcatidinst,MATCH(Qualifikation!P723,libinst,0)),""),"")</f>
        <v/>
      </c>
      <c r="I713" s="26" t="str">
        <f>IF(OR(A713="",ISBLANK(Qualifikation!P723)),"",IF(Qualifikation!Y723=TRUE,INDEX(codeinst,MATCH(Qualifikation!P723,libinst,0)),Qualifikation!P723))</f>
        <v/>
      </c>
      <c r="J713" s="26" t="str">
        <f>IF(OR(A713="",ISBLANK(Qualifikation!Q723)),"",IF(Qualifikation!Z723=TRUE,INDEX(codetform,MATCH(Qualifikation!Q723,libtform,0)),Qualifikation!Q723))</f>
        <v/>
      </c>
      <c r="K713" s="26" t="str">
        <f t="shared" si="11"/>
        <v/>
      </c>
      <c r="L713" s="112" t="str">
        <f>IF(OR(A713="",ISBLANK(Qualifikation!R723)),"",Qualifikation!R723)</f>
        <v/>
      </c>
      <c r="M713" s="56" t="str">
        <f>IF(OR(A713="",ISBLANK(Qualifikation!S723)),"",Qualifikation!S723)</f>
        <v/>
      </c>
      <c r="N713" s="56" t="str">
        <f>IF(OR(A713="",ISBLANK(Qualifikation!T723)),"",IF(Qualifikation!AC723=TRUE,INDEX(coderesult,MATCH(Qualifikation!T723,libresult,0)),Qualifikation!T723))</f>
        <v/>
      </c>
      <c r="O713" s="56" t="str">
        <f>IF(OR(A713="",ISBLANK(Qualifikation!U723),Qualifikation!U723="-"),"",IF(ISNA(MATCH(Qualifikation!U723,libtwolang,0)),Qualifikation!U723,IF(Qualifikation!AC723=TRUE,INDEX(codetwolang,MATCH(Qualifikation!U723,libtwolang,0)),Qualifikation!U723)))</f>
        <v/>
      </c>
      <c r="P713" s="56" t="str">
        <f>IF(OR(A713="",ISBLANK(Qualifikation!V723)),"",Qualifikation!V723)</f>
        <v/>
      </c>
    </row>
    <row r="714" spans="1:16" x14ac:dyDescent="0.2">
      <c r="A714" s="26" t="str">
        <f>IF(Qualifikation!$A724&lt;&gt;"",IF(Qualifikation!C724&lt;&gt;"",IF(Qualifikation!C724="LOC.ID",CONCATENATE("LOC.",Qualifikation!AG$12),Qualifikation!C724),""),"")</f>
        <v/>
      </c>
      <c r="B714" s="57" t="str">
        <f>IF(A714&lt;&gt;"",Qualifikation!J724,"")</f>
        <v/>
      </c>
      <c r="C714" s="26" t="str">
        <f>IF(A714&lt;&gt;"",IF(Qualifikation!E724=TRUE,INDEX(codesex,MATCH(Qualifikation!D724,libsex,0)),Qualifikation!D724),"")</f>
        <v/>
      </c>
      <c r="D714" s="112" t="str">
        <f>IF(OR(A714="",ISBLANK(Qualifikation!F724)),"",Qualifikation!F724)</f>
        <v/>
      </c>
      <c r="E714" s="26" t="str">
        <f>IF(A714&lt;&gt;"",IF(Qualifikation!I724=TRUE,IF(INDEX(codegem,MATCH(Qualifikation!H724,libgem,0))&lt;8000,INDEX(codegem,MATCH(Qualifikation!H724,libgem,0)),""),Qualifikation!H724),"")</f>
        <v/>
      </c>
      <c r="F714" s="26" t="str">
        <f>IF(A714&lt;&gt;"",IF(Qualifikation!I724=TRUE,INDEX(codegemhist,MATCH(Qualifikation!H724,libgem,0)),""),"")</f>
        <v/>
      </c>
      <c r="G714" s="26" t="str">
        <f>IF(A714&lt;&gt;"",IF(Qualifikation!I724=TRUE,IF(INDEX(codegem,MATCH(Qualifikation!H724,libgem,0))&gt;=8000,INDEX(codegem,MATCH(Qualifikation!H724,libgem,0)),""),Qualifikation!H724),"")</f>
        <v/>
      </c>
      <c r="H714" s="26" t="str">
        <f>IF(A714&lt;&gt;"",IF(Qualifikation!Y724=TRUE,INDEX(libcatidinst,MATCH(Qualifikation!P724,libinst,0)),""),"")</f>
        <v/>
      </c>
      <c r="I714" s="26" t="str">
        <f>IF(OR(A714="",ISBLANK(Qualifikation!P724)),"",IF(Qualifikation!Y724=TRUE,INDEX(codeinst,MATCH(Qualifikation!P724,libinst,0)),Qualifikation!P724))</f>
        <v/>
      </c>
      <c r="J714" s="26" t="str">
        <f>IF(OR(A714="",ISBLANK(Qualifikation!Q724)),"",IF(Qualifikation!Z724=TRUE,INDEX(codetform,MATCH(Qualifikation!Q724,libtform,0)),Qualifikation!Q724))</f>
        <v/>
      </c>
      <c r="K714" s="26" t="str">
        <f t="shared" si="11"/>
        <v/>
      </c>
      <c r="L714" s="112" t="str">
        <f>IF(OR(A714="",ISBLANK(Qualifikation!R724)),"",Qualifikation!R724)</f>
        <v/>
      </c>
      <c r="M714" s="56" t="str">
        <f>IF(OR(A714="",ISBLANK(Qualifikation!S724)),"",Qualifikation!S724)</f>
        <v/>
      </c>
      <c r="N714" s="56" t="str">
        <f>IF(OR(A714="",ISBLANK(Qualifikation!T724)),"",IF(Qualifikation!AC724=TRUE,INDEX(coderesult,MATCH(Qualifikation!T724,libresult,0)),Qualifikation!T724))</f>
        <v/>
      </c>
      <c r="O714" s="56" t="str">
        <f>IF(OR(A714="",ISBLANK(Qualifikation!U724),Qualifikation!U724="-"),"",IF(ISNA(MATCH(Qualifikation!U724,libtwolang,0)),Qualifikation!U724,IF(Qualifikation!AC724=TRUE,INDEX(codetwolang,MATCH(Qualifikation!U724,libtwolang,0)),Qualifikation!U724)))</f>
        <v/>
      </c>
      <c r="P714" s="56" t="str">
        <f>IF(OR(A714="",ISBLANK(Qualifikation!V724)),"",Qualifikation!V724)</f>
        <v/>
      </c>
    </row>
    <row r="715" spans="1:16" x14ac:dyDescent="0.2">
      <c r="A715" s="26" t="str">
        <f>IF(Qualifikation!$A725&lt;&gt;"",IF(Qualifikation!C725&lt;&gt;"",IF(Qualifikation!C725="LOC.ID",CONCATENATE("LOC.",Qualifikation!AG$12),Qualifikation!C725),""),"")</f>
        <v/>
      </c>
      <c r="B715" s="57" t="str">
        <f>IF(A715&lt;&gt;"",Qualifikation!J725,"")</f>
        <v/>
      </c>
      <c r="C715" s="26" t="str">
        <f>IF(A715&lt;&gt;"",IF(Qualifikation!E725=TRUE,INDEX(codesex,MATCH(Qualifikation!D725,libsex,0)),Qualifikation!D725),"")</f>
        <v/>
      </c>
      <c r="D715" s="112" t="str">
        <f>IF(OR(A715="",ISBLANK(Qualifikation!F725)),"",Qualifikation!F725)</f>
        <v/>
      </c>
      <c r="E715" s="26" t="str">
        <f>IF(A715&lt;&gt;"",IF(Qualifikation!I725=TRUE,IF(INDEX(codegem,MATCH(Qualifikation!H725,libgem,0))&lt;8000,INDEX(codegem,MATCH(Qualifikation!H725,libgem,0)),""),Qualifikation!H725),"")</f>
        <v/>
      </c>
      <c r="F715" s="26" t="str">
        <f>IF(A715&lt;&gt;"",IF(Qualifikation!I725=TRUE,INDEX(codegemhist,MATCH(Qualifikation!H725,libgem,0)),""),"")</f>
        <v/>
      </c>
      <c r="G715" s="26" t="str">
        <f>IF(A715&lt;&gt;"",IF(Qualifikation!I725=TRUE,IF(INDEX(codegem,MATCH(Qualifikation!H725,libgem,0))&gt;=8000,INDEX(codegem,MATCH(Qualifikation!H725,libgem,0)),""),Qualifikation!H725),"")</f>
        <v/>
      </c>
      <c r="H715" s="26" t="str">
        <f>IF(A715&lt;&gt;"",IF(Qualifikation!Y725=TRUE,INDEX(libcatidinst,MATCH(Qualifikation!P725,libinst,0)),""),"")</f>
        <v/>
      </c>
      <c r="I715" s="26" t="str">
        <f>IF(OR(A715="",ISBLANK(Qualifikation!P725)),"",IF(Qualifikation!Y725=TRUE,INDEX(codeinst,MATCH(Qualifikation!P725,libinst,0)),Qualifikation!P725))</f>
        <v/>
      </c>
      <c r="J715" s="26" t="str">
        <f>IF(OR(A715="",ISBLANK(Qualifikation!Q725)),"",IF(Qualifikation!Z725=TRUE,INDEX(codetform,MATCH(Qualifikation!Q725,libtform,0)),Qualifikation!Q725))</f>
        <v/>
      </c>
      <c r="K715" s="26" t="str">
        <f t="shared" si="11"/>
        <v/>
      </c>
      <c r="L715" s="112" t="str">
        <f>IF(OR(A715="",ISBLANK(Qualifikation!R725)),"",Qualifikation!R725)</f>
        <v/>
      </c>
      <c r="M715" s="56" t="str">
        <f>IF(OR(A715="",ISBLANK(Qualifikation!S725)),"",Qualifikation!S725)</f>
        <v/>
      </c>
      <c r="N715" s="56" t="str">
        <f>IF(OR(A715="",ISBLANK(Qualifikation!T725)),"",IF(Qualifikation!AC725=TRUE,INDEX(coderesult,MATCH(Qualifikation!T725,libresult,0)),Qualifikation!T725))</f>
        <v/>
      </c>
      <c r="O715" s="56" t="str">
        <f>IF(OR(A715="",ISBLANK(Qualifikation!U725),Qualifikation!U725="-"),"",IF(ISNA(MATCH(Qualifikation!U725,libtwolang,0)),Qualifikation!U725,IF(Qualifikation!AC725=TRUE,INDEX(codetwolang,MATCH(Qualifikation!U725,libtwolang,0)),Qualifikation!U725)))</f>
        <v/>
      </c>
      <c r="P715" s="56" t="str">
        <f>IF(OR(A715="",ISBLANK(Qualifikation!V725)),"",Qualifikation!V725)</f>
        <v/>
      </c>
    </row>
    <row r="716" spans="1:16" x14ac:dyDescent="0.2">
      <c r="A716" s="26" t="str">
        <f>IF(Qualifikation!$A726&lt;&gt;"",IF(Qualifikation!C726&lt;&gt;"",IF(Qualifikation!C726="LOC.ID",CONCATENATE("LOC.",Qualifikation!AG$12),Qualifikation!C726),""),"")</f>
        <v/>
      </c>
      <c r="B716" s="57" t="str">
        <f>IF(A716&lt;&gt;"",Qualifikation!J726,"")</f>
        <v/>
      </c>
      <c r="C716" s="26" t="str">
        <f>IF(A716&lt;&gt;"",IF(Qualifikation!E726=TRUE,INDEX(codesex,MATCH(Qualifikation!D726,libsex,0)),Qualifikation!D726),"")</f>
        <v/>
      </c>
      <c r="D716" s="112" t="str">
        <f>IF(OR(A716="",ISBLANK(Qualifikation!F726)),"",Qualifikation!F726)</f>
        <v/>
      </c>
      <c r="E716" s="26" t="str">
        <f>IF(A716&lt;&gt;"",IF(Qualifikation!I726=TRUE,IF(INDEX(codegem,MATCH(Qualifikation!H726,libgem,0))&lt;8000,INDEX(codegem,MATCH(Qualifikation!H726,libgem,0)),""),Qualifikation!H726),"")</f>
        <v/>
      </c>
      <c r="F716" s="26" t="str">
        <f>IF(A716&lt;&gt;"",IF(Qualifikation!I726=TRUE,INDEX(codegemhist,MATCH(Qualifikation!H726,libgem,0)),""),"")</f>
        <v/>
      </c>
      <c r="G716" s="26" t="str">
        <f>IF(A716&lt;&gt;"",IF(Qualifikation!I726=TRUE,IF(INDEX(codegem,MATCH(Qualifikation!H726,libgem,0))&gt;=8000,INDEX(codegem,MATCH(Qualifikation!H726,libgem,0)),""),Qualifikation!H726),"")</f>
        <v/>
      </c>
      <c r="H716" s="26" t="str">
        <f>IF(A716&lt;&gt;"",IF(Qualifikation!Y726=TRUE,INDEX(libcatidinst,MATCH(Qualifikation!P726,libinst,0)),""),"")</f>
        <v/>
      </c>
      <c r="I716" s="26" t="str">
        <f>IF(OR(A716="",ISBLANK(Qualifikation!P726)),"",IF(Qualifikation!Y726=TRUE,INDEX(codeinst,MATCH(Qualifikation!P726,libinst,0)),Qualifikation!P726))</f>
        <v/>
      </c>
      <c r="J716" s="26" t="str">
        <f>IF(OR(A716="",ISBLANK(Qualifikation!Q726)),"",IF(Qualifikation!Z726=TRUE,INDEX(codetform,MATCH(Qualifikation!Q726,libtform,0)),Qualifikation!Q726))</f>
        <v/>
      </c>
      <c r="K716" s="26" t="str">
        <f t="shared" si="11"/>
        <v/>
      </c>
      <c r="L716" s="112" t="str">
        <f>IF(OR(A716="",ISBLANK(Qualifikation!R726)),"",Qualifikation!R726)</f>
        <v/>
      </c>
      <c r="M716" s="56" t="str">
        <f>IF(OR(A716="",ISBLANK(Qualifikation!S726)),"",Qualifikation!S726)</f>
        <v/>
      </c>
      <c r="N716" s="56" t="str">
        <f>IF(OR(A716="",ISBLANK(Qualifikation!T726)),"",IF(Qualifikation!AC726=TRUE,INDEX(coderesult,MATCH(Qualifikation!T726,libresult,0)),Qualifikation!T726))</f>
        <v/>
      </c>
      <c r="O716" s="56" t="str">
        <f>IF(OR(A716="",ISBLANK(Qualifikation!U726),Qualifikation!U726="-"),"",IF(ISNA(MATCH(Qualifikation!U726,libtwolang,0)),Qualifikation!U726,IF(Qualifikation!AC726=TRUE,INDEX(codetwolang,MATCH(Qualifikation!U726,libtwolang,0)),Qualifikation!U726)))</f>
        <v/>
      </c>
      <c r="P716" s="56" t="str">
        <f>IF(OR(A716="",ISBLANK(Qualifikation!V726)),"",Qualifikation!V726)</f>
        <v/>
      </c>
    </row>
    <row r="717" spans="1:16" x14ac:dyDescent="0.2">
      <c r="A717" s="26" t="str">
        <f>IF(Qualifikation!$A727&lt;&gt;"",IF(Qualifikation!C727&lt;&gt;"",IF(Qualifikation!C727="LOC.ID",CONCATENATE("LOC.",Qualifikation!AG$12),Qualifikation!C727),""),"")</f>
        <v/>
      </c>
      <c r="B717" s="57" t="str">
        <f>IF(A717&lt;&gt;"",Qualifikation!J727,"")</f>
        <v/>
      </c>
      <c r="C717" s="26" t="str">
        <f>IF(A717&lt;&gt;"",IF(Qualifikation!E727=TRUE,INDEX(codesex,MATCH(Qualifikation!D727,libsex,0)),Qualifikation!D727),"")</f>
        <v/>
      </c>
      <c r="D717" s="112" t="str">
        <f>IF(OR(A717="",ISBLANK(Qualifikation!F727)),"",Qualifikation!F727)</f>
        <v/>
      </c>
      <c r="E717" s="26" t="str">
        <f>IF(A717&lt;&gt;"",IF(Qualifikation!I727=TRUE,IF(INDEX(codegem,MATCH(Qualifikation!H727,libgem,0))&lt;8000,INDEX(codegem,MATCH(Qualifikation!H727,libgem,0)),""),Qualifikation!H727),"")</f>
        <v/>
      </c>
      <c r="F717" s="26" t="str">
        <f>IF(A717&lt;&gt;"",IF(Qualifikation!I727=TRUE,INDEX(codegemhist,MATCH(Qualifikation!H727,libgem,0)),""),"")</f>
        <v/>
      </c>
      <c r="G717" s="26" t="str">
        <f>IF(A717&lt;&gt;"",IF(Qualifikation!I727=TRUE,IF(INDEX(codegem,MATCH(Qualifikation!H727,libgem,0))&gt;=8000,INDEX(codegem,MATCH(Qualifikation!H727,libgem,0)),""),Qualifikation!H727),"")</f>
        <v/>
      </c>
      <c r="H717" s="26" t="str">
        <f>IF(A717&lt;&gt;"",IF(Qualifikation!Y727=TRUE,INDEX(libcatidinst,MATCH(Qualifikation!P727,libinst,0)),""),"")</f>
        <v/>
      </c>
      <c r="I717" s="26" t="str">
        <f>IF(OR(A717="",ISBLANK(Qualifikation!P727)),"",IF(Qualifikation!Y727=TRUE,INDEX(codeinst,MATCH(Qualifikation!P727,libinst,0)),Qualifikation!P727))</f>
        <v/>
      </c>
      <c r="J717" s="26" t="str">
        <f>IF(OR(A717="",ISBLANK(Qualifikation!Q727)),"",IF(Qualifikation!Z727=TRUE,INDEX(codetform,MATCH(Qualifikation!Q727,libtform,0)),Qualifikation!Q727))</f>
        <v/>
      </c>
      <c r="K717" s="26" t="str">
        <f t="shared" si="11"/>
        <v/>
      </c>
      <c r="L717" s="112" t="str">
        <f>IF(OR(A717="",ISBLANK(Qualifikation!R727)),"",Qualifikation!R727)</f>
        <v/>
      </c>
      <c r="M717" s="56" t="str">
        <f>IF(OR(A717="",ISBLANK(Qualifikation!S727)),"",Qualifikation!S727)</f>
        <v/>
      </c>
      <c r="N717" s="56" t="str">
        <f>IF(OR(A717="",ISBLANK(Qualifikation!T727)),"",IF(Qualifikation!AC727=TRUE,INDEX(coderesult,MATCH(Qualifikation!T727,libresult,0)),Qualifikation!T727))</f>
        <v/>
      </c>
      <c r="O717" s="56" t="str">
        <f>IF(OR(A717="",ISBLANK(Qualifikation!U727),Qualifikation!U727="-"),"",IF(ISNA(MATCH(Qualifikation!U727,libtwolang,0)),Qualifikation!U727,IF(Qualifikation!AC727=TRUE,INDEX(codetwolang,MATCH(Qualifikation!U727,libtwolang,0)),Qualifikation!U727)))</f>
        <v/>
      </c>
      <c r="P717" s="56" t="str">
        <f>IF(OR(A717="",ISBLANK(Qualifikation!V727)),"",Qualifikation!V727)</f>
        <v/>
      </c>
    </row>
    <row r="718" spans="1:16" x14ac:dyDescent="0.2">
      <c r="A718" s="26" t="str">
        <f>IF(Qualifikation!$A728&lt;&gt;"",IF(Qualifikation!C728&lt;&gt;"",IF(Qualifikation!C728="LOC.ID",CONCATENATE("LOC.",Qualifikation!AG$12),Qualifikation!C728),""),"")</f>
        <v/>
      </c>
      <c r="B718" s="57" t="str">
        <f>IF(A718&lt;&gt;"",Qualifikation!J728,"")</f>
        <v/>
      </c>
      <c r="C718" s="26" t="str">
        <f>IF(A718&lt;&gt;"",IF(Qualifikation!E728=TRUE,INDEX(codesex,MATCH(Qualifikation!D728,libsex,0)),Qualifikation!D728),"")</f>
        <v/>
      </c>
      <c r="D718" s="112" t="str">
        <f>IF(OR(A718="",ISBLANK(Qualifikation!F728)),"",Qualifikation!F728)</f>
        <v/>
      </c>
      <c r="E718" s="26" t="str">
        <f>IF(A718&lt;&gt;"",IF(Qualifikation!I728=TRUE,IF(INDEX(codegem,MATCH(Qualifikation!H728,libgem,0))&lt;8000,INDEX(codegem,MATCH(Qualifikation!H728,libgem,0)),""),Qualifikation!H728),"")</f>
        <v/>
      </c>
      <c r="F718" s="26" t="str">
        <f>IF(A718&lt;&gt;"",IF(Qualifikation!I728=TRUE,INDEX(codegemhist,MATCH(Qualifikation!H728,libgem,0)),""),"")</f>
        <v/>
      </c>
      <c r="G718" s="26" t="str">
        <f>IF(A718&lt;&gt;"",IF(Qualifikation!I728=TRUE,IF(INDEX(codegem,MATCH(Qualifikation!H728,libgem,0))&gt;=8000,INDEX(codegem,MATCH(Qualifikation!H728,libgem,0)),""),Qualifikation!H728),"")</f>
        <v/>
      </c>
      <c r="H718" s="26" t="str">
        <f>IF(A718&lt;&gt;"",IF(Qualifikation!Y728=TRUE,INDEX(libcatidinst,MATCH(Qualifikation!P728,libinst,0)),""),"")</f>
        <v/>
      </c>
      <c r="I718" s="26" t="str">
        <f>IF(OR(A718="",ISBLANK(Qualifikation!P728)),"",IF(Qualifikation!Y728=TRUE,INDEX(codeinst,MATCH(Qualifikation!P728,libinst,0)),Qualifikation!P728))</f>
        <v/>
      </c>
      <c r="J718" s="26" t="str">
        <f>IF(OR(A718="",ISBLANK(Qualifikation!Q728)),"",IF(Qualifikation!Z728=TRUE,INDEX(codetform,MATCH(Qualifikation!Q728,libtform,0)),Qualifikation!Q728))</f>
        <v/>
      </c>
      <c r="K718" s="26" t="str">
        <f t="shared" si="11"/>
        <v/>
      </c>
      <c r="L718" s="112" t="str">
        <f>IF(OR(A718="",ISBLANK(Qualifikation!R728)),"",Qualifikation!R728)</f>
        <v/>
      </c>
      <c r="M718" s="56" t="str">
        <f>IF(OR(A718="",ISBLANK(Qualifikation!S728)),"",Qualifikation!S728)</f>
        <v/>
      </c>
      <c r="N718" s="56" t="str">
        <f>IF(OR(A718="",ISBLANK(Qualifikation!T728)),"",IF(Qualifikation!AC728=TRUE,INDEX(coderesult,MATCH(Qualifikation!T728,libresult,0)),Qualifikation!T728))</f>
        <v/>
      </c>
      <c r="O718" s="56" t="str">
        <f>IF(OR(A718="",ISBLANK(Qualifikation!U728),Qualifikation!U728="-"),"",IF(ISNA(MATCH(Qualifikation!U728,libtwolang,0)),Qualifikation!U728,IF(Qualifikation!AC728=TRUE,INDEX(codetwolang,MATCH(Qualifikation!U728,libtwolang,0)),Qualifikation!U728)))</f>
        <v/>
      </c>
      <c r="P718" s="56" t="str">
        <f>IF(OR(A718="",ISBLANK(Qualifikation!V728)),"",Qualifikation!V728)</f>
        <v/>
      </c>
    </row>
    <row r="719" spans="1:16" x14ac:dyDescent="0.2">
      <c r="A719" s="26" t="str">
        <f>IF(Qualifikation!$A729&lt;&gt;"",IF(Qualifikation!C729&lt;&gt;"",IF(Qualifikation!C729="LOC.ID",CONCATENATE("LOC.",Qualifikation!AG$12),Qualifikation!C729),""),"")</f>
        <v/>
      </c>
      <c r="B719" s="57" t="str">
        <f>IF(A719&lt;&gt;"",Qualifikation!J729,"")</f>
        <v/>
      </c>
      <c r="C719" s="26" t="str">
        <f>IF(A719&lt;&gt;"",IF(Qualifikation!E729=TRUE,INDEX(codesex,MATCH(Qualifikation!D729,libsex,0)),Qualifikation!D729),"")</f>
        <v/>
      </c>
      <c r="D719" s="112" t="str">
        <f>IF(OR(A719="",ISBLANK(Qualifikation!F729)),"",Qualifikation!F729)</f>
        <v/>
      </c>
      <c r="E719" s="26" t="str">
        <f>IF(A719&lt;&gt;"",IF(Qualifikation!I729=TRUE,IF(INDEX(codegem,MATCH(Qualifikation!H729,libgem,0))&lt;8000,INDEX(codegem,MATCH(Qualifikation!H729,libgem,0)),""),Qualifikation!H729),"")</f>
        <v/>
      </c>
      <c r="F719" s="26" t="str">
        <f>IF(A719&lt;&gt;"",IF(Qualifikation!I729=TRUE,INDEX(codegemhist,MATCH(Qualifikation!H729,libgem,0)),""),"")</f>
        <v/>
      </c>
      <c r="G719" s="26" t="str">
        <f>IF(A719&lt;&gt;"",IF(Qualifikation!I729=TRUE,IF(INDEX(codegem,MATCH(Qualifikation!H729,libgem,0))&gt;=8000,INDEX(codegem,MATCH(Qualifikation!H729,libgem,0)),""),Qualifikation!H729),"")</f>
        <v/>
      </c>
      <c r="H719" s="26" t="str">
        <f>IF(A719&lt;&gt;"",IF(Qualifikation!Y729=TRUE,INDEX(libcatidinst,MATCH(Qualifikation!P729,libinst,0)),""),"")</f>
        <v/>
      </c>
      <c r="I719" s="26" t="str">
        <f>IF(OR(A719="",ISBLANK(Qualifikation!P729)),"",IF(Qualifikation!Y729=TRUE,INDEX(codeinst,MATCH(Qualifikation!P729,libinst,0)),Qualifikation!P729))</f>
        <v/>
      </c>
      <c r="J719" s="26" t="str">
        <f>IF(OR(A719="",ISBLANK(Qualifikation!Q729)),"",IF(Qualifikation!Z729=TRUE,INDEX(codetform,MATCH(Qualifikation!Q729,libtform,0)),Qualifikation!Q729))</f>
        <v/>
      </c>
      <c r="K719" s="26" t="str">
        <f t="shared" si="11"/>
        <v/>
      </c>
      <c r="L719" s="112" t="str">
        <f>IF(OR(A719="",ISBLANK(Qualifikation!R729)),"",Qualifikation!R729)</f>
        <v/>
      </c>
      <c r="M719" s="56" t="str">
        <f>IF(OR(A719="",ISBLANK(Qualifikation!S729)),"",Qualifikation!S729)</f>
        <v/>
      </c>
      <c r="N719" s="56" t="str">
        <f>IF(OR(A719="",ISBLANK(Qualifikation!T729)),"",IF(Qualifikation!AC729=TRUE,INDEX(coderesult,MATCH(Qualifikation!T729,libresult,0)),Qualifikation!T729))</f>
        <v/>
      </c>
      <c r="O719" s="56" t="str">
        <f>IF(OR(A719="",ISBLANK(Qualifikation!U729),Qualifikation!U729="-"),"",IF(ISNA(MATCH(Qualifikation!U729,libtwolang,0)),Qualifikation!U729,IF(Qualifikation!AC729=TRUE,INDEX(codetwolang,MATCH(Qualifikation!U729,libtwolang,0)),Qualifikation!U729)))</f>
        <v/>
      </c>
      <c r="P719" s="56" t="str">
        <f>IF(OR(A719="",ISBLANK(Qualifikation!V729)),"",Qualifikation!V729)</f>
        <v/>
      </c>
    </row>
    <row r="720" spans="1:16" x14ac:dyDescent="0.2">
      <c r="A720" s="26" t="str">
        <f>IF(Qualifikation!$A730&lt;&gt;"",IF(Qualifikation!C730&lt;&gt;"",IF(Qualifikation!C730="LOC.ID",CONCATENATE("LOC.",Qualifikation!AG$12),Qualifikation!C730),""),"")</f>
        <v/>
      </c>
      <c r="B720" s="57" t="str">
        <f>IF(A720&lt;&gt;"",Qualifikation!J730,"")</f>
        <v/>
      </c>
      <c r="C720" s="26" t="str">
        <f>IF(A720&lt;&gt;"",IF(Qualifikation!E730=TRUE,INDEX(codesex,MATCH(Qualifikation!D730,libsex,0)),Qualifikation!D730),"")</f>
        <v/>
      </c>
      <c r="D720" s="112" t="str">
        <f>IF(OR(A720="",ISBLANK(Qualifikation!F730)),"",Qualifikation!F730)</f>
        <v/>
      </c>
      <c r="E720" s="26" t="str">
        <f>IF(A720&lt;&gt;"",IF(Qualifikation!I730=TRUE,IF(INDEX(codegem,MATCH(Qualifikation!H730,libgem,0))&lt;8000,INDEX(codegem,MATCH(Qualifikation!H730,libgem,0)),""),Qualifikation!H730),"")</f>
        <v/>
      </c>
      <c r="F720" s="26" t="str">
        <f>IF(A720&lt;&gt;"",IF(Qualifikation!I730=TRUE,INDEX(codegemhist,MATCH(Qualifikation!H730,libgem,0)),""),"")</f>
        <v/>
      </c>
      <c r="G720" s="26" t="str">
        <f>IF(A720&lt;&gt;"",IF(Qualifikation!I730=TRUE,IF(INDEX(codegem,MATCH(Qualifikation!H730,libgem,0))&gt;=8000,INDEX(codegem,MATCH(Qualifikation!H730,libgem,0)),""),Qualifikation!H730),"")</f>
        <v/>
      </c>
      <c r="H720" s="26" t="str">
        <f>IF(A720&lt;&gt;"",IF(Qualifikation!Y730=TRUE,INDEX(libcatidinst,MATCH(Qualifikation!P730,libinst,0)),""),"")</f>
        <v/>
      </c>
      <c r="I720" s="26" t="str">
        <f>IF(OR(A720="",ISBLANK(Qualifikation!P730)),"",IF(Qualifikation!Y730=TRUE,INDEX(codeinst,MATCH(Qualifikation!P730,libinst,0)),Qualifikation!P730))</f>
        <v/>
      </c>
      <c r="J720" s="26" t="str">
        <f>IF(OR(A720="",ISBLANK(Qualifikation!Q730)),"",IF(Qualifikation!Z730=TRUE,INDEX(codetform,MATCH(Qualifikation!Q730,libtform,0)),Qualifikation!Q730))</f>
        <v/>
      </c>
      <c r="K720" s="26" t="str">
        <f t="shared" si="11"/>
        <v/>
      </c>
      <c r="L720" s="112" t="str">
        <f>IF(OR(A720="",ISBLANK(Qualifikation!R730)),"",Qualifikation!R730)</f>
        <v/>
      </c>
      <c r="M720" s="56" t="str">
        <f>IF(OR(A720="",ISBLANK(Qualifikation!S730)),"",Qualifikation!S730)</f>
        <v/>
      </c>
      <c r="N720" s="56" t="str">
        <f>IF(OR(A720="",ISBLANK(Qualifikation!T730)),"",IF(Qualifikation!AC730=TRUE,INDEX(coderesult,MATCH(Qualifikation!T730,libresult,0)),Qualifikation!T730))</f>
        <v/>
      </c>
      <c r="O720" s="56" t="str">
        <f>IF(OR(A720="",ISBLANK(Qualifikation!U730),Qualifikation!U730="-"),"",IF(ISNA(MATCH(Qualifikation!U730,libtwolang,0)),Qualifikation!U730,IF(Qualifikation!AC730=TRUE,INDEX(codetwolang,MATCH(Qualifikation!U730,libtwolang,0)),Qualifikation!U730)))</f>
        <v/>
      </c>
      <c r="P720" s="56" t="str">
        <f>IF(OR(A720="",ISBLANK(Qualifikation!V730)),"",Qualifikation!V730)</f>
        <v/>
      </c>
    </row>
    <row r="721" spans="1:16" x14ac:dyDescent="0.2">
      <c r="A721" s="26" t="str">
        <f>IF(Qualifikation!$A731&lt;&gt;"",IF(Qualifikation!C731&lt;&gt;"",IF(Qualifikation!C731="LOC.ID",CONCATENATE("LOC.",Qualifikation!AG$12),Qualifikation!C731),""),"")</f>
        <v/>
      </c>
      <c r="B721" s="57" t="str">
        <f>IF(A721&lt;&gt;"",Qualifikation!J731,"")</f>
        <v/>
      </c>
      <c r="C721" s="26" t="str">
        <f>IF(A721&lt;&gt;"",IF(Qualifikation!E731=TRUE,INDEX(codesex,MATCH(Qualifikation!D731,libsex,0)),Qualifikation!D731),"")</f>
        <v/>
      </c>
      <c r="D721" s="112" t="str">
        <f>IF(OR(A721="",ISBLANK(Qualifikation!F731)),"",Qualifikation!F731)</f>
        <v/>
      </c>
      <c r="E721" s="26" t="str">
        <f>IF(A721&lt;&gt;"",IF(Qualifikation!I731=TRUE,IF(INDEX(codegem,MATCH(Qualifikation!H731,libgem,0))&lt;8000,INDEX(codegem,MATCH(Qualifikation!H731,libgem,0)),""),Qualifikation!H731),"")</f>
        <v/>
      </c>
      <c r="F721" s="26" t="str">
        <f>IF(A721&lt;&gt;"",IF(Qualifikation!I731=TRUE,INDEX(codegemhist,MATCH(Qualifikation!H731,libgem,0)),""),"")</f>
        <v/>
      </c>
      <c r="G721" s="26" t="str">
        <f>IF(A721&lt;&gt;"",IF(Qualifikation!I731=TRUE,IF(INDEX(codegem,MATCH(Qualifikation!H731,libgem,0))&gt;=8000,INDEX(codegem,MATCH(Qualifikation!H731,libgem,0)),""),Qualifikation!H731),"")</f>
        <v/>
      </c>
      <c r="H721" s="26" t="str">
        <f>IF(A721&lt;&gt;"",IF(Qualifikation!Y731=TRUE,INDEX(libcatidinst,MATCH(Qualifikation!P731,libinst,0)),""),"")</f>
        <v/>
      </c>
      <c r="I721" s="26" t="str">
        <f>IF(OR(A721="",ISBLANK(Qualifikation!P731)),"",IF(Qualifikation!Y731=TRUE,INDEX(codeinst,MATCH(Qualifikation!P731,libinst,0)),Qualifikation!P731))</f>
        <v/>
      </c>
      <c r="J721" s="26" t="str">
        <f>IF(OR(A721="",ISBLANK(Qualifikation!Q731)),"",IF(Qualifikation!Z731=TRUE,INDEX(codetform,MATCH(Qualifikation!Q731,libtform,0)),Qualifikation!Q731))</f>
        <v/>
      </c>
      <c r="K721" s="26" t="str">
        <f t="shared" si="11"/>
        <v/>
      </c>
      <c r="L721" s="112" t="str">
        <f>IF(OR(A721="",ISBLANK(Qualifikation!R731)),"",Qualifikation!R731)</f>
        <v/>
      </c>
      <c r="M721" s="56" t="str">
        <f>IF(OR(A721="",ISBLANK(Qualifikation!S731)),"",Qualifikation!S731)</f>
        <v/>
      </c>
      <c r="N721" s="56" t="str">
        <f>IF(OR(A721="",ISBLANK(Qualifikation!T731)),"",IF(Qualifikation!AC731=TRUE,INDEX(coderesult,MATCH(Qualifikation!T731,libresult,0)),Qualifikation!T731))</f>
        <v/>
      </c>
      <c r="O721" s="56" t="str">
        <f>IF(OR(A721="",ISBLANK(Qualifikation!U731),Qualifikation!U731="-"),"",IF(ISNA(MATCH(Qualifikation!U731,libtwolang,0)),Qualifikation!U731,IF(Qualifikation!AC731=TRUE,INDEX(codetwolang,MATCH(Qualifikation!U731,libtwolang,0)),Qualifikation!U731)))</f>
        <v/>
      </c>
      <c r="P721" s="56" t="str">
        <f>IF(OR(A721="",ISBLANK(Qualifikation!V731)),"",Qualifikation!V731)</f>
        <v/>
      </c>
    </row>
    <row r="722" spans="1:16" x14ac:dyDescent="0.2">
      <c r="A722" s="26" t="str">
        <f>IF(Qualifikation!$A732&lt;&gt;"",IF(Qualifikation!C732&lt;&gt;"",IF(Qualifikation!C732="LOC.ID",CONCATENATE("LOC.",Qualifikation!AG$12),Qualifikation!C732),""),"")</f>
        <v/>
      </c>
      <c r="B722" s="57" t="str">
        <f>IF(A722&lt;&gt;"",Qualifikation!J732,"")</f>
        <v/>
      </c>
      <c r="C722" s="26" t="str">
        <f>IF(A722&lt;&gt;"",IF(Qualifikation!E732=TRUE,INDEX(codesex,MATCH(Qualifikation!D732,libsex,0)),Qualifikation!D732),"")</f>
        <v/>
      </c>
      <c r="D722" s="112" t="str">
        <f>IF(OR(A722="",ISBLANK(Qualifikation!F732)),"",Qualifikation!F732)</f>
        <v/>
      </c>
      <c r="E722" s="26" t="str">
        <f>IF(A722&lt;&gt;"",IF(Qualifikation!I732=TRUE,IF(INDEX(codegem,MATCH(Qualifikation!H732,libgem,0))&lt;8000,INDEX(codegem,MATCH(Qualifikation!H732,libgem,0)),""),Qualifikation!H732),"")</f>
        <v/>
      </c>
      <c r="F722" s="26" t="str">
        <f>IF(A722&lt;&gt;"",IF(Qualifikation!I732=TRUE,INDEX(codegemhist,MATCH(Qualifikation!H732,libgem,0)),""),"")</f>
        <v/>
      </c>
      <c r="G722" s="26" t="str">
        <f>IF(A722&lt;&gt;"",IF(Qualifikation!I732=TRUE,IF(INDEX(codegem,MATCH(Qualifikation!H732,libgem,0))&gt;=8000,INDEX(codegem,MATCH(Qualifikation!H732,libgem,0)),""),Qualifikation!H732),"")</f>
        <v/>
      </c>
      <c r="H722" s="26" t="str">
        <f>IF(A722&lt;&gt;"",IF(Qualifikation!Y732=TRUE,INDEX(libcatidinst,MATCH(Qualifikation!P732,libinst,0)),""),"")</f>
        <v/>
      </c>
      <c r="I722" s="26" t="str">
        <f>IF(OR(A722="",ISBLANK(Qualifikation!P732)),"",IF(Qualifikation!Y732=TRUE,INDEX(codeinst,MATCH(Qualifikation!P732,libinst,0)),Qualifikation!P732))</f>
        <v/>
      </c>
      <c r="J722" s="26" t="str">
        <f>IF(OR(A722="",ISBLANK(Qualifikation!Q732)),"",IF(Qualifikation!Z732=TRUE,INDEX(codetform,MATCH(Qualifikation!Q732,libtform,0)),Qualifikation!Q732))</f>
        <v/>
      </c>
      <c r="K722" s="26" t="str">
        <f t="shared" si="11"/>
        <v/>
      </c>
      <c r="L722" s="112" t="str">
        <f>IF(OR(A722="",ISBLANK(Qualifikation!R732)),"",Qualifikation!R732)</f>
        <v/>
      </c>
      <c r="M722" s="56" t="str">
        <f>IF(OR(A722="",ISBLANK(Qualifikation!S732)),"",Qualifikation!S732)</f>
        <v/>
      </c>
      <c r="N722" s="56" t="str">
        <f>IF(OR(A722="",ISBLANK(Qualifikation!T732)),"",IF(Qualifikation!AC732=TRUE,INDEX(coderesult,MATCH(Qualifikation!T732,libresult,0)),Qualifikation!T732))</f>
        <v/>
      </c>
      <c r="O722" s="56" t="str">
        <f>IF(OR(A722="",ISBLANK(Qualifikation!U732),Qualifikation!U732="-"),"",IF(ISNA(MATCH(Qualifikation!U732,libtwolang,0)),Qualifikation!U732,IF(Qualifikation!AC732=TRUE,INDEX(codetwolang,MATCH(Qualifikation!U732,libtwolang,0)),Qualifikation!U732)))</f>
        <v/>
      </c>
      <c r="P722" s="56" t="str">
        <f>IF(OR(A722="",ISBLANK(Qualifikation!V732)),"",Qualifikation!V732)</f>
        <v/>
      </c>
    </row>
    <row r="723" spans="1:16" x14ac:dyDescent="0.2">
      <c r="A723" s="26" t="str">
        <f>IF(Qualifikation!$A733&lt;&gt;"",IF(Qualifikation!C733&lt;&gt;"",IF(Qualifikation!C733="LOC.ID",CONCATENATE("LOC.",Qualifikation!AG$12),Qualifikation!C733),""),"")</f>
        <v/>
      </c>
      <c r="B723" s="57" t="str">
        <f>IF(A723&lt;&gt;"",Qualifikation!J733,"")</f>
        <v/>
      </c>
      <c r="C723" s="26" t="str">
        <f>IF(A723&lt;&gt;"",IF(Qualifikation!E733=TRUE,INDEX(codesex,MATCH(Qualifikation!D733,libsex,0)),Qualifikation!D733),"")</f>
        <v/>
      </c>
      <c r="D723" s="112" t="str">
        <f>IF(OR(A723="",ISBLANK(Qualifikation!F733)),"",Qualifikation!F733)</f>
        <v/>
      </c>
      <c r="E723" s="26" t="str">
        <f>IF(A723&lt;&gt;"",IF(Qualifikation!I733=TRUE,IF(INDEX(codegem,MATCH(Qualifikation!H733,libgem,0))&lt;8000,INDEX(codegem,MATCH(Qualifikation!H733,libgem,0)),""),Qualifikation!H733),"")</f>
        <v/>
      </c>
      <c r="F723" s="26" t="str">
        <f>IF(A723&lt;&gt;"",IF(Qualifikation!I733=TRUE,INDEX(codegemhist,MATCH(Qualifikation!H733,libgem,0)),""),"")</f>
        <v/>
      </c>
      <c r="G723" s="26" t="str">
        <f>IF(A723&lt;&gt;"",IF(Qualifikation!I733=TRUE,IF(INDEX(codegem,MATCH(Qualifikation!H733,libgem,0))&gt;=8000,INDEX(codegem,MATCH(Qualifikation!H733,libgem,0)),""),Qualifikation!H733),"")</f>
        <v/>
      </c>
      <c r="H723" s="26" t="str">
        <f>IF(A723&lt;&gt;"",IF(Qualifikation!Y733=TRUE,INDEX(libcatidinst,MATCH(Qualifikation!P733,libinst,0)),""),"")</f>
        <v/>
      </c>
      <c r="I723" s="26" t="str">
        <f>IF(OR(A723="",ISBLANK(Qualifikation!P733)),"",IF(Qualifikation!Y733=TRUE,INDEX(codeinst,MATCH(Qualifikation!P733,libinst,0)),Qualifikation!P733))</f>
        <v/>
      </c>
      <c r="J723" s="26" t="str">
        <f>IF(OR(A723="",ISBLANK(Qualifikation!Q733)),"",IF(Qualifikation!Z733=TRUE,INDEX(codetform,MATCH(Qualifikation!Q733,libtform,0)),Qualifikation!Q733))</f>
        <v/>
      </c>
      <c r="K723" s="26" t="str">
        <f t="shared" si="11"/>
        <v/>
      </c>
      <c r="L723" s="112" t="str">
        <f>IF(OR(A723="",ISBLANK(Qualifikation!R733)),"",Qualifikation!R733)</f>
        <v/>
      </c>
      <c r="M723" s="56" t="str">
        <f>IF(OR(A723="",ISBLANK(Qualifikation!S733)),"",Qualifikation!S733)</f>
        <v/>
      </c>
      <c r="N723" s="56" t="str">
        <f>IF(OR(A723="",ISBLANK(Qualifikation!T733)),"",IF(Qualifikation!AC733=TRUE,INDEX(coderesult,MATCH(Qualifikation!T733,libresult,0)),Qualifikation!T733))</f>
        <v/>
      </c>
      <c r="O723" s="56" t="str">
        <f>IF(OR(A723="",ISBLANK(Qualifikation!U733),Qualifikation!U733="-"),"",IF(ISNA(MATCH(Qualifikation!U733,libtwolang,0)),Qualifikation!U733,IF(Qualifikation!AC733=TRUE,INDEX(codetwolang,MATCH(Qualifikation!U733,libtwolang,0)),Qualifikation!U733)))</f>
        <v/>
      </c>
      <c r="P723" s="56" t="str">
        <f>IF(OR(A723="",ISBLANK(Qualifikation!V733)),"",Qualifikation!V733)</f>
        <v/>
      </c>
    </row>
    <row r="724" spans="1:16" x14ac:dyDescent="0.2">
      <c r="A724" s="26" t="str">
        <f>IF(Qualifikation!$A734&lt;&gt;"",IF(Qualifikation!C734&lt;&gt;"",IF(Qualifikation!C734="LOC.ID",CONCATENATE("LOC.",Qualifikation!AG$12),Qualifikation!C734),""),"")</f>
        <v/>
      </c>
      <c r="B724" s="57" t="str">
        <f>IF(A724&lt;&gt;"",Qualifikation!J734,"")</f>
        <v/>
      </c>
      <c r="C724" s="26" t="str">
        <f>IF(A724&lt;&gt;"",IF(Qualifikation!E734=TRUE,INDEX(codesex,MATCH(Qualifikation!D734,libsex,0)),Qualifikation!D734),"")</f>
        <v/>
      </c>
      <c r="D724" s="112" t="str">
        <f>IF(OR(A724="",ISBLANK(Qualifikation!F734)),"",Qualifikation!F734)</f>
        <v/>
      </c>
      <c r="E724" s="26" t="str">
        <f>IF(A724&lt;&gt;"",IF(Qualifikation!I734=TRUE,IF(INDEX(codegem,MATCH(Qualifikation!H734,libgem,0))&lt;8000,INDEX(codegem,MATCH(Qualifikation!H734,libgem,0)),""),Qualifikation!H734),"")</f>
        <v/>
      </c>
      <c r="F724" s="26" t="str">
        <f>IF(A724&lt;&gt;"",IF(Qualifikation!I734=TRUE,INDEX(codegemhist,MATCH(Qualifikation!H734,libgem,0)),""),"")</f>
        <v/>
      </c>
      <c r="G724" s="26" t="str">
        <f>IF(A724&lt;&gt;"",IF(Qualifikation!I734=TRUE,IF(INDEX(codegem,MATCH(Qualifikation!H734,libgem,0))&gt;=8000,INDEX(codegem,MATCH(Qualifikation!H734,libgem,0)),""),Qualifikation!H734),"")</f>
        <v/>
      </c>
      <c r="H724" s="26" t="str">
        <f>IF(A724&lt;&gt;"",IF(Qualifikation!Y734=TRUE,INDEX(libcatidinst,MATCH(Qualifikation!P734,libinst,0)),""),"")</f>
        <v/>
      </c>
      <c r="I724" s="26" t="str">
        <f>IF(OR(A724="",ISBLANK(Qualifikation!P734)),"",IF(Qualifikation!Y734=TRUE,INDEX(codeinst,MATCH(Qualifikation!P734,libinst,0)),Qualifikation!P734))</f>
        <v/>
      </c>
      <c r="J724" s="26" t="str">
        <f>IF(OR(A724="",ISBLANK(Qualifikation!Q734)),"",IF(Qualifikation!Z734=TRUE,INDEX(codetform,MATCH(Qualifikation!Q734,libtform,0)),Qualifikation!Q734))</f>
        <v/>
      </c>
      <c r="K724" s="26" t="str">
        <f t="shared" si="11"/>
        <v/>
      </c>
      <c r="L724" s="112" t="str">
        <f>IF(OR(A724="",ISBLANK(Qualifikation!R734)),"",Qualifikation!R734)</f>
        <v/>
      </c>
      <c r="M724" s="56" t="str">
        <f>IF(OR(A724="",ISBLANK(Qualifikation!S734)),"",Qualifikation!S734)</f>
        <v/>
      </c>
      <c r="N724" s="56" t="str">
        <f>IF(OR(A724="",ISBLANK(Qualifikation!T734)),"",IF(Qualifikation!AC734=TRUE,INDEX(coderesult,MATCH(Qualifikation!T734,libresult,0)),Qualifikation!T734))</f>
        <v/>
      </c>
      <c r="O724" s="56" t="str">
        <f>IF(OR(A724="",ISBLANK(Qualifikation!U734),Qualifikation!U734="-"),"",IF(ISNA(MATCH(Qualifikation!U734,libtwolang,0)),Qualifikation!U734,IF(Qualifikation!AC734=TRUE,INDEX(codetwolang,MATCH(Qualifikation!U734,libtwolang,0)),Qualifikation!U734)))</f>
        <v/>
      </c>
      <c r="P724" s="56" t="str">
        <f>IF(OR(A724="",ISBLANK(Qualifikation!V734)),"",Qualifikation!V734)</f>
        <v/>
      </c>
    </row>
    <row r="725" spans="1:16" x14ac:dyDescent="0.2">
      <c r="A725" s="26" t="str">
        <f>IF(Qualifikation!$A735&lt;&gt;"",IF(Qualifikation!C735&lt;&gt;"",IF(Qualifikation!C735="LOC.ID",CONCATENATE("LOC.",Qualifikation!AG$12),Qualifikation!C735),""),"")</f>
        <v/>
      </c>
      <c r="B725" s="57" t="str">
        <f>IF(A725&lt;&gt;"",Qualifikation!J735,"")</f>
        <v/>
      </c>
      <c r="C725" s="26" t="str">
        <f>IF(A725&lt;&gt;"",IF(Qualifikation!E735=TRUE,INDEX(codesex,MATCH(Qualifikation!D735,libsex,0)),Qualifikation!D735),"")</f>
        <v/>
      </c>
      <c r="D725" s="112" t="str">
        <f>IF(OR(A725="",ISBLANK(Qualifikation!F735)),"",Qualifikation!F735)</f>
        <v/>
      </c>
      <c r="E725" s="26" t="str">
        <f>IF(A725&lt;&gt;"",IF(Qualifikation!I735=TRUE,IF(INDEX(codegem,MATCH(Qualifikation!H735,libgem,0))&lt;8000,INDEX(codegem,MATCH(Qualifikation!H735,libgem,0)),""),Qualifikation!H735),"")</f>
        <v/>
      </c>
      <c r="F725" s="26" t="str">
        <f>IF(A725&lt;&gt;"",IF(Qualifikation!I735=TRUE,INDEX(codegemhist,MATCH(Qualifikation!H735,libgem,0)),""),"")</f>
        <v/>
      </c>
      <c r="G725" s="26" t="str">
        <f>IF(A725&lt;&gt;"",IF(Qualifikation!I735=TRUE,IF(INDEX(codegem,MATCH(Qualifikation!H735,libgem,0))&gt;=8000,INDEX(codegem,MATCH(Qualifikation!H735,libgem,0)),""),Qualifikation!H735),"")</f>
        <v/>
      </c>
      <c r="H725" s="26" t="str">
        <f>IF(A725&lt;&gt;"",IF(Qualifikation!Y735=TRUE,INDEX(libcatidinst,MATCH(Qualifikation!P735,libinst,0)),""),"")</f>
        <v/>
      </c>
      <c r="I725" s="26" t="str">
        <f>IF(OR(A725="",ISBLANK(Qualifikation!P735)),"",IF(Qualifikation!Y735=TRUE,INDEX(codeinst,MATCH(Qualifikation!P735,libinst,0)),Qualifikation!P735))</f>
        <v/>
      </c>
      <c r="J725" s="26" t="str">
        <f>IF(OR(A725="",ISBLANK(Qualifikation!Q735)),"",IF(Qualifikation!Z735=TRUE,INDEX(codetform,MATCH(Qualifikation!Q735,libtform,0)),Qualifikation!Q735))</f>
        <v/>
      </c>
      <c r="K725" s="26" t="str">
        <f t="shared" si="11"/>
        <v/>
      </c>
      <c r="L725" s="112" t="str">
        <f>IF(OR(A725="",ISBLANK(Qualifikation!R735)),"",Qualifikation!R735)</f>
        <v/>
      </c>
      <c r="M725" s="56" t="str">
        <f>IF(OR(A725="",ISBLANK(Qualifikation!S735)),"",Qualifikation!S735)</f>
        <v/>
      </c>
      <c r="N725" s="56" t="str">
        <f>IF(OR(A725="",ISBLANK(Qualifikation!T735)),"",IF(Qualifikation!AC735=TRUE,INDEX(coderesult,MATCH(Qualifikation!T735,libresult,0)),Qualifikation!T735))</f>
        <v/>
      </c>
      <c r="O725" s="56" t="str">
        <f>IF(OR(A725="",ISBLANK(Qualifikation!U735),Qualifikation!U735="-"),"",IF(ISNA(MATCH(Qualifikation!U735,libtwolang,0)),Qualifikation!U735,IF(Qualifikation!AC735=TRUE,INDEX(codetwolang,MATCH(Qualifikation!U735,libtwolang,0)),Qualifikation!U735)))</f>
        <v/>
      </c>
      <c r="P725" s="56" t="str">
        <f>IF(OR(A725="",ISBLANK(Qualifikation!V735)),"",Qualifikation!V735)</f>
        <v/>
      </c>
    </row>
    <row r="726" spans="1:16" x14ac:dyDescent="0.2">
      <c r="A726" s="26" t="str">
        <f>IF(Qualifikation!$A736&lt;&gt;"",IF(Qualifikation!C736&lt;&gt;"",IF(Qualifikation!C736="LOC.ID",CONCATENATE("LOC.",Qualifikation!AG$12),Qualifikation!C736),""),"")</f>
        <v/>
      </c>
      <c r="B726" s="57" t="str">
        <f>IF(A726&lt;&gt;"",Qualifikation!J736,"")</f>
        <v/>
      </c>
      <c r="C726" s="26" t="str">
        <f>IF(A726&lt;&gt;"",IF(Qualifikation!E736=TRUE,INDEX(codesex,MATCH(Qualifikation!D736,libsex,0)),Qualifikation!D736),"")</f>
        <v/>
      </c>
      <c r="D726" s="112" t="str">
        <f>IF(OR(A726="",ISBLANK(Qualifikation!F736)),"",Qualifikation!F736)</f>
        <v/>
      </c>
      <c r="E726" s="26" t="str">
        <f>IF(A726&lt;&gt;"",IF(Qualifikation!I736=TRUE,IF(INDEX(codegem,MATCH(Qualifikation!H736,libgem,0))&lt;8000,INDEX(codegem,MATCH(Qualifikation!H736,libgem,0)),""),Qualifikation!H736),"")</f>
        <v/>
      </c>
      <c r="F726" s="26" t="str">
        <f>IF(A726&lt;&gt;"",IF(Qualifikation!I736=TRUE,INDEX(codegemhist,MATCH(Qualifikation!H736,libgem,0)),""),"")</f>
        <v/>
      </c>
      <c r="G726" s="26" t="str">
        <f>IF(A726&lt;&gt;"",IF(Qualifikation!I736=TRUE,IF(INDEX(codegem,MATCH(Qualifikation!H736,libgem,0))&gt;=8000,INDEX(codegem,MATCH(Qualifikation!H736,libgem,0)),""),Qualifikation!H736),"")</f>
        <v/>
      </c>
      <c r="H726" s="26" t="str">
        <f>IF(A726&lt;&gt;"",IF(Qualifikation!Y736=TRUE,INDEX(libcatidinst,MATCH(Qualifikation!P736,libinst,0)),""),"")</f>
        <v/>
      </c>
      <c r="I726" s="26" t="str">
        <f>IF(OR(A726="",ISBLANK(Qualifikation!P736)),"",IF(Qualifikation!Y736=TRUE,INDEX(codeinst,MATCH(Qualifikation!P736,libinst,0)),Qualifikation!P736))</f>
        <v/>
      </c>
      <c r="J726" s="26" t="str">
        <f>IF(OR(A726="",ISBLANK(Qualifikation!Q736)),"",IF(Qualifikation!Z736=TRUE,INDEX(codetform,MATCH(Qualifikation!Q736,libtform,0)),Qualifikation!Q736))</f>
        <v/>
      </c>
      <c r="K726" s="26" t="str">
        <f t="shared" si="11"/>
        <v/>
      </c>
      <c r="L726" s="112" t="str">
        <f>IF(OR(A726="",ISBLANK(Qualifikation!R736)),"",Qualifikation!R736)</f>
        <v/>
      </c>
      <c r="M726" s="56" t="str">
        <f>IF(OR(A726="",ISBLANK(Qualifikation!S736)),"",Qualifikation!S736)</f>
        <v/>
      </c>
      <c r="N726" s="56" t="str">
        <f>IF(OR(A726="",ISBLANK(Qualifikation!T736)),"",IF(Qualifikation!AC736=TRUE,INDEX(coderesult,MATCH(Qualifikation!T736,libresult,0)),Qualifikation!T736))</f>
        <v/>
      </c>
      <c r="O726" s="56" t="str">
        <f>IF(OR(A726="",ISBLANK(Qualifikation!U736),Qualifikation!U736="-"),"",IF(ISNA(MATCH(Qualifikation!U736,libtwolang,0)),Qualifikation!U736,IF(Qualifikation!AC736=TRUE,INDEX(codetwolang,MATCH(Qualifikation!U736,libtwolang,0)),Qualifikation!U736)))</f>
        <v/>
      </c>
      <c r="P726" s="56" t="str">
        <f>IF(OR(A726="",ISBLANK(Qualifikation!V736)),"",Qualifikation!V736)</f>
        <v/>
      </c>
    </row>
    <row r="727" spans="1:16" x14ac:dyDescent="0.2">
      <c r="A727" s="26" t="str">
        <f>IF(Qualifikation!$A737&lt;&gt;"",IF(Qualifikation!C737&lt;&gt;"",IF(Qualifikation!C737="LOC.ID",CONCATENATE("LOC.",Qualifikation!AG$12),Qualifikation!C737),""),"")</f>
        <v/>
      </c>
      <c r="B727" s="57" t="str">
        <f>IF(A727&lt;&gt;"",Qualifikation!J737,"")</f>
        <v/>
      </c>
      <c r="C727" s="26" t="str">
        <f>IF(A727&lt;&gt;"",IF(Qualifikation!E737=TRUE,INDEX(codesex,MATCH(Qualifikation!D737,libsex,0)),Qualifikation!D737),"")</f>
        <v/>
      </c>
      <c r="D727" s="112" t="str">
        <f>IF(OR(A727="",ISBLANK(Qualifikation!F737)),"",Qualifikation!F737)</f>
        <v/>
      </c>
      <c r="E727" s="26" t="str">
        <f>IF(A727&lt;&gt;"",IF(Qualifikation!I737=TRUE,IF(INDEX(codegem,MATCH(Qualifikation!H737,libgem,0))&lt;8000,INDEX(codegem,MATCH(Qualifikation!H737,libgem,0)),""),Qualifikation!H737),"")</f>
        <v/>
      </c>
      <c r="F727" s="26" t="str">
        <f>IF(A727&lt;&gt;"",IF(Qualifikation!I737=TRUE,INDEX(codegemhist,MATCH(Qualifikation!H737,libgem,0)),""),"")</f>
        <v/>
      </c>
      <c r="G727" s="26" t="str">
        <f>IF(A727&lt;&gt;"",IF(Qualifikation!I737=TRUE,IF(INDEX(codegem,MATCH(Qualifikation!H737,libgem,0))&gt;=8000,INDEX(codegem,MATCH(Qualifikation!H737,libgem,0)),""),Qualifikation!H737),"")</f>
        <v/>
      </c>
      <c r="H727" s="26" t="str">
        <f>IF(A727&lt;&gt;"",IF(Qualifikation!Y737=TRUE,INDEX(libcatidinst,MATCH(Qualifikation!P737,libinst,0)),""),"")</f>
        <v/>
      </c>
      <c r="I727" s="26" t="str">
        <f>IF(OR(A727="",ISBLANK(Qualifikation!P737)),"",IF(Qualifikation!Y737=TRUE,INDEX(codeinst,MATCH(Qualifikation!P737,libinst,0)),Qualifikation!P737))</f>
        <v/>
      </c>
      <c r="J727" s="26" t="str">
        <f>IF(OR(A727="",ISBLANK(Qualifikation!Q737)),"",IF(Qualifikation!Z737=TRUE,INDEX(codetform,MATCH(Qualifikation!Q737,libtform,0)),Qualifikation!Q737))</f>
        <v/>
      </c>
      <c r="K727" s="26" t="str">
        <f t="shared" si="11"/>
        <v/>
      </c>
      <c r="L727" s="112" t="str">
        <f>IF(OR(A727="",ISBLANK(Qualifikation!R737)),"",Qualifikation!R737)</f>
        <v/>
      </c>
      <c r="M727" s="56" t="str">
        <f>IF(OR(A727="",ISBLANK(Qualifikation!S737)),"",Qualifikation!S737)</f>
        <v/>
      </c>
      <c r="N727" s="56" t="str">
        <f>IF(OR(A727="",ISBLANK(Qualifikation!T737)),"",IF(Qualifikation!AC737=TRUE,INDEX(coderesult,MATCH(Qualifikation!T737,libresult,0)),Qualifikation!T737))</f>
        <v/>
      </c>
      <c r="O727" s="56" t="str">
        <f>IF(OR(A727="",ISBLANK(Qualifikation!U737),Qualifikation!U737="-"),"",IF(ISNA(MATCH(Qualifikation!U737,libtwolang,0)),Qualifikation!U737,IF(Qualifikation!AC737=TRUE,INDEX(codetwolang,MATCH(Qualifikation!U737,libtwolang,0)),Qualifikation!U737)))</f>
        <v/>
      </c>
      <c r="P727" s="56" t="str">
        <f>IF(OR(A727="",ISBLANK(Qualifikation!V737)),"",Qualifikation!V737)</f>
        <v/>
      </c>
    </row>
    <row r="728" spans="1:16" x14ac:dyDescent="0.2">
      <c r="A728" s="26" t="str">
        <f>IF(Qualifikation!$A738&lt;&gt;"",IF(Qualifikation!C738&lt;&gt;"",IF(Qualifikation!C738="LOC.ID",CONCATENATE("LOC.",Qualifikation!AG$12),Qualifikation!C738),""),"")</f>
        <v/>
      </c>
      <c r="B728" s="57" t="str">
        <f>IF(A728&lt;&gt;"",Qualifikation!J738,"")</f>
        <v/>
      </c>
      <c r="C728" s="26" t="str">
        <f>IF(A728&lt;&gt;"",IF(Qualifikation!E738=TRUE,INDEX(codesex,MATCH(Qualifikation!D738,libsex,0)),Qualifikation!D738),"")</f>
        <v/>
      </c>
      <c r="D728" s="112" t="str">
        <f>IF(OR(A728="",ISBLANK(Qualifikation!F738)),"",Qualifikation!F738)</f>
        <v/>
      </c>
      <c r="E728" s="26" t="str">
        <f>IF(A728&lt;&gt;"",IF(Qualifikation!I738=TRUE,IF(INDEX(codegem,MATCH(Qualifikation!H738,libgem,0))&lt;8000,INDEX(codegem,MATCH(Qualifikation!H738,libgem,0)),""),Qualifikation!H738),"")</f>
        <v/>
      </c>
      <c r="F728" s="26" t="str">
        <f>IF(A728&lt;&gt;"",IF(Qualifikation!I738=TRUE,INDEX(codegemhist,MATCH(Qualifikation!H738,libgem,0)),""),"")</f>
        <v/>
      </c>
      <c r="G728" s="26" t="str">
        <f>IF(A728&lt;&gt;"",IF(Qualifikation!I738=TRUE,IF(INDEX(codegem,MATCH(Qualifikation!H738,libgem,0))&gt;=8000,INDEX(codegem,MATCH(Qualifikation!H738,libgem,0)),""),Qualifikation!H738),"")</f>
        <v/>
      </c>
      <c r="H728" s="26" t="str">
        <f>IF(A728&lt;&gt;"",IF(Qualifikation!Y738=TRUE,INDEX(libcatidinst,MATCH(Qualifikation!P738,libinst,0)),""),"")</f>
        <v/>
      </c>
      <c r="I728" s="26" t="str">
        <f>IF(OR(A728="",ISBLANK(Qualifikation!P738)),"",IF(Qualifikation!Y738=TRUE,INDEX(codeinst,MATCH(Qualifikation!P738,libinst,0)),Qualifikation!P738))</f>
        <v/>
      </c>
      <c r="J728" s="26" t="str">
        <f>IF(OR(A728="",ISBLANK(Qualifikation!Q738)),"",IF(Qualifikation!Z738=TRUE,INDEX(codetform,MATCH(Qualifikation!Q738,libtform,0)),Qualifikation!Q738))</f>
        <v/>
      </c>
      <c r="K728" s="26" t="str">
        <f t="shared" si="11"/>
        <v/>
      </c>
      <c r="L728" s="112" t="str">
        <f>IF(OR(A728="",ISBLANK(Qualifikation!R738)),"",Qualifikation!R738)</f>
        <v/>
      </c>
      <c r="M728" s="56" t="str">
        <f>IF(OR(A728="",ISBLANK(Qualifikation!S738)),"",Qualifikation!S738)</f>
        <v/>
      </c>
      <c r="N728" s="56" t="str">
        <f>IF(OR(A728="",ISBLANK(Qualifikation!T738)),"",IF(Qualifikation!AC738=TRUE,INDEX(coderesult,MATCH(Qualifikation!T738,libresult,0)),Qualifikation!T738))</f>
        <v/>
      </c>
      <c r="O728" s="56" t="str">
        <f>IF(OR(A728="",ISBLANK(Qualifikation!U738),Qualifikation!U738="-"),"",IF(ISNA(MATCH(Qualifikation!U738,libtwolang,0)),Qualifikation!U738,IF(Qualifikation!AC738=TRUE,INDEX(codetwolang,MATCH(Qualifikation!U738,libtwolang,0)),Qualifikation!U738)))</f>
        <v/>
      </c>
      <c r="P728" s="56" t="str">
        <f>IF(OR(A728="",ISBLANK(Qualifikation!V738)),"",Qualifikation!V738)</f>
        <v/>
      </c>
    </row>
    <row r="729" spans="1:16" x14ac:dyDescent="0.2">
      <c r="A729" s="26" t="str">
        <f>IF(Qualifikation!$A739&lt;&gt;"",IF(Qualifikation!C739&lt;&gt;"",IF(Qualifikation!C739="LOC.ID",CONCATENATE("LOC.",Qualifikation!AG$12),Qualifikation!C739),""),"")</f>
        <v/>
      </c>
      <c r="B729" s="57" t="str">
        <f>IF(A729&lt;&gt;"",Qualifikation!J739,"")</f>
        <v/>
      </c>
      <c r="C729" s="26" t="str">
        <f>IF(A729&lt;&gt;"",IF(Qualifikation!E739=TRUE,INDEX(codesex,MATCH(Qualifikation!D739,libsex,0)),Qualifikation!D739),"")</f>
        <v/>
      </c>
      <c r="D729" s="112" t="str">
        <f>IF(OR(A729="",ISBLANK(Qualifikation!F739)),"",Qualifikation!F739)</f>
        <v/>
      </c>
      <c r="E729" s="26" t="str">
        <f>IF(A729&lt;&gt;"",IF(Qualifikation!I739=TRUE,IF(INDEX(codegem,MATCH(Qualifikation!H739,libgem,0))&lt;8000,INDEX(codegem,MATCH(Qualifikation!H739,libgem,0)),""),Qualifikation!H739),"")</f>
        <v/>
      </c>
      <c r="F729" s="26" t="str">
        <f>IF(A729&lt;&gt;"",IF(Qualifikation!I739=TRUE,INDEX(codegemhist,MATCH(Qualifikation!H739,libgem,0)),""),"")</f>
        <v/>
      </c>
      <c r="G729" s="26" t="str">
        <f>IF(A729&lt;&gt;"",IF(Qualifikation!I739=TRUE,IF(INDEX(codegem,MATCH(Qualifikation!H739,libgem,0))&gt;=8000,INDEX(codegem,MATCH(Qualifikation!H739,libgem,0)),""),Qualifikation!H739),"")</f>
        <v/>
      </c>
      <c r="H729" s="26" t="str">
        <f>IF(A729&lt;&gt;"",IF(Qualifikation!Y739=TRUE,INDEX(libcatidinst,MATCH(Qualifikation!P739,libinst,0)),""),"")</f>
        <v/>
      </c>
      <c r="I729" s="26" t="str">
        <f>IF(OR(A729="",ISBLANK(Qualifikation!P739)),"",IF(Qualifikation!Y739=TRUE,INDEX(codeinst,MATCH(Qualifikation!P739,libinst,0)),Qualifikation!P739))</f>
        <v/>
      </c>
      <c r="J729" s="26" t="str">
        <f>IF(OR(A729="",ISBLANK(Qualifikation!Q739)),"",IF(Qualifikation!Z739=TRUE,INDEX(codetform,MATCH(Qualifikation!Q739,libtform,0)),Qualifikation!Q739))</f>
        <v/>
      </c>
      <c r="K729" s="26" t="str">
        <f t="shared" si="11"/>
        <v/>
      </c>
      <c r="L729" s="112" t="str">
        <f>IF(OR(A729="",ISBLANK(Qualifikation!R739)),"",Qualifikation!R739)</f>
        <v/>
      </c>
      <c r="M729" s="56" t="str">
        <f>IF(OR(A729="",ISBLANK(Qualifikation!S739)),"",Qualifikation!S739)</f>
        <v/>
      </c>
      <c r="N729" s="56" t="str">
        <f>IF(OR(A729="",ISBLANK(Qualifikation!T739)),"",IF(Qualifikation!AC739=TRUE,INDEX(coderesult,MATCH(Qualifikation!T739,libresult,0)),Qualifikation!T739))</f>
        <v/>
      </c>
      <c r="O729" s="56" t="str">
        <f>IF(OR(A729="",ISBLANK(Qualifikation!U739),Qualifikation!U739="-"),"",IF(ISNA(MATCH(Qualifikation!U739,libtwolang,0)),Qualifikation!U739,IF(Qualifikation!AC739=TRUE,INDEX(codetwolang,MATCH(Qualifikation!U739,libtwolang,0)),Qualifikation!U739)))</f>
        <v/>
      </c>
      <c r="P729" s="56" t="str">
        <f>IF(OR(A729="",ISBLANK(Qualifikation!V739)),"",Qualifikation!V739)</f>
        <v/>
      </c>
    </row>
    <row r="730" spans="1:16" x14ac:dyDescent="0.2">
      <c r="A730" s="26" t="str">
        <f>IF(Qualifikation!$A740&lt;&gt;"",IF(Qualifikation!C740&lt;&gt;"",IF(Qualifikation!C740="LOC.ID",CONCATENATE("LOC.",Qualifikation!AG$12),Qualifikation!C740),""),"")</f>
        <v/>
      </c>
      <c r="B730" s="57" t="str">
        <f>IF(A730&lt;&gt;"",Qualifikation!J740,"")</f>
        <v/>
      </c>
      <c r="C730" s="26" t="str">
        <f>IF(A730&lt;&gt;"",IF(Qualifikation!E740=TRUE,INDEX(codesex,MATCH(Qualifikation!D740,libsex,0)),Qualifikation!D740),"")</f>
        <v/>
      </c>
      <c r="D730" s="112" t="str">
        <f>IF(OR(A730="",ISBLANK(Qualifikation!F740)),"",Qualifikation!F740)</f>
        <v/>
      </c>
      <c r="E730" s="26" t="str">
        <f>IF(A730&lt;&gt;"",IF(Qualifikation!I740=TRUE,IF(INDEX(codegem,MATCH(Qualifikation!H740,libgem,0))&lt;8000,INDEX(codegem,MATCH(Qualifikation!H740,libgem,0)),""),Qualifikation!H740),"")</f>
        <v/>
      </c>
      <c r="F730" s="26" t="str">
        <f>IF(A730&lt;&gt;"",IF(Qualifikation!I740=TRUE,INDEX(codegemhist,MATCH(Qualifikation!H740,libgem,0)),""),"")</f>
        <v/>
      </c>
      <c r="G730" s="26" t="str">
        <f>IF(A730&lt;&gt;"",IF(Qualifikation!I740=TRUE,IF(INDEX(codegem,MATCH(Qualifikation!H740,libgem,0))&gt;=8000,INDEX(codegem,MATCH(Qualifikation!H740,libgem,0)),""),Qualifikation!H740),"")</f>
        <v/>
      </c>
      <c r="H730" s="26" t="str">
        <f>IF(A730&lt;&gt;"",IF(Qualifikation!Y740=TRUE,INDEX(libcatidinst,MATCH(Qualifikation!P740,libinst,0)),""),"")</f>
        <v/>
      </c>
      <c r="I730" s="26" t="str">
        <f>IF(OR(A730="",ISBLANK(Qualifikation!P740)),"",IF(Qualifikation!Y740=TRUE,INDEX(codeinst,MATCH(Qualifikation!P740,libinst,0)),Qualifikation!P740))</f>
        <v/>
      </c>
      <c r="J730" s="26" t="str">
        <f>IF(OR(A730="",ISBLANK(Qualifikation!Q740)),"",IF(Qualifikation!Z740=TRUE,INDEX(codetform,MATCH(Qualifikation!Q740,libtform,0)),Qualifikation!Q740))</f>
        <v/>
      </c>
      <c r="K730" s="26" t="str">
        <f t="shared" si="11"/>
        <v/>
      </c>
      <c r="L730" s="112" t="str">
        <f>IF(OR(A730="",ISBLANK(Qualifikation!R740)),"",Qualifikation!R740)</f>
        <v/>
      </c>
      <c r="M730" s="56" t="str">
        <f>IF(OR(A730="",ISBLANK(Qualifikation!S740)),"",Qualifikation!S740)</f>
        <v/>
      </c>
      <c r="N730" s="56" t="str">
        <f>IF(OR(A730="",ISBLANK(Qualifikation!T740)),"",IF(Qualifikation!AC740=TRUE,INDEX(coderesult,MATCH(Qualifikation!T740,libresult,0)),Qualifikation!T740))</f>
        <v/>
      </c>
      <c r="O730" s="56" t="str">
        <f>IF(OR(A730="",ISBLANK(Qualifikation!U740),Qualifikation!U740="-"),"",IF(ISNA(MATCH(Qualifikation!U740,libtwolang,0)),Qualifikation!U740,IF(Qualifikation!AC740=TRUE,INDEX(codetwolang,MATCH(Qualifikation!U740,libtwolang,0)),Qualifikation!U740)))</f>
        <v/>
      </c>
      <c r="P730" s="56" t="str">
        <f>IF(OR(A730="",ISBLANK(Qualifikation!V740)),"",Qualifikation!V740)</f>
        <v/>
      </c>
    </row>
    <row r="731" spans="1:16" x14ac:dyDescent="0.2">
      <c r="A731" s="26" t="str">
        <f>IF(Qualifikation!$A741&lt;&gt;"",IF(Qualifikation!C741&lt;&gt;"",IF(Qualifikation!C741="LOC.ID",CONCATENATE("LOC.",Qualifikation!AG$12),Qualifikation!C741),""),"")</f>
        <v/>
      </c>
      <c r="B731" s="57" t="str">
        <f>IF(A731&lt;&gt;"",Qualifikation!J741,"")</f>
        <v/>
      </c>
      <c r="C731" s="26" t="str">
        <f>IF(A731&lt;&gt;"",IF(Qualifikation!E741=TRUE,INDEX(codesex,MATCH(Qualifikation!D741,libsex,0)),Qualifikation!D741),"")</f>
        <v/>
      </c>
      <c r="D731" s="112" t="str">
        <f>IF(OR(A731="",ISBLANK(Qualifikation!F741)),"",Qualifikation!F741)</f>
        <v/>
      </c>
      <c r="E731" s="26" t="str">
        <f>IF(A731&lt;&gt;"",IF(Qualifikation!I741=TRUE,IF(INDEX(codegem,MATCH(Qualifikation!H741,libgem,0))&lt;8000,INDEX(codegem,MATCH(Qualifikation!H741,libgem,0)),""),Qualifikation!H741),"")</f>
        <v/>
      </c>
      <c r="F731" s="26" t="str">
        <f>IF(A731&lt;&gt;"",IF(Qualifikation!I741=TRUE,INDEX(codegemhist,MATCH(Qualifikation!H741,libgem,0)),""),"")</f>
        <v/>
      </c>
      <c r="G731" s="26" t="str">
        <f>IF(A731&lt;&gt;"",IF(Qualifikation!I741=TRUE,IF(INDEX(codegem,MATCH(Qualifikation!H741,libgem,0))&gt;=8000,INDEX(codegem,MATCH(Qualifikation!H741,libgem,0)),""),Qualifikation!H741),"")</f>
        <v/>
      </c>
      <c r="H731" s="26" t="str">
        <f>IF(A731&lt;&gt;"",IF(Qualifikation!Y741=TRUE,INDEX(libcatidinst,MATCH(Qualifikation!P741,libinst,0)),""),"")</f>
        <v/>
      </c>
      <c r="I731" s="26" t="str">
        <f>IF(OR(A731="",ISBLANK(Qualifikation!P741)),"",IF(Qualifikation!Y741=TRUE,INDEX(codeinst,MATCH(Qualifikation!P741,libinst,0)),Qualifikation!P741))</f>
        <v/>
      </c>
      <c r="J731" s="26" t="str">
        <f>IF(OR(A731="",ISBLANK(Qualifikation!Q741)),"",IF(Qualifikation!Z741=TRUE,INDEX(codetform,MATCH(Qualifikation!Q741,libtform,0)),Qualifikation!Q741))</f>
        <v/>
      </c>
      <c r="K731" s="26" t="str">
        <f t="shared" si="11"/>
        <v/>
      </c>
      <c r="L731" s="112" t="str">
        <f>IF(OR(A731="",ISBLANK(Qualifikation!R741)),"",Qualifikation!R741)</f>
        <v/>
      </c>
      <c r="M731" s="56" t="str">
        <f>IF(OR(A731="",ISBLANK(Qualifikation!S741)),"",Qualifikation!S741)</f>
        <v/>
      </c>
      <c r="N731" s="56" t="str">
        <f>IF(OR(A731="",ISBLANK(Qualifikation!T741)),"",IF(Qualifikation!AC741=TRUE,INDEX(coderesult,MATCH(Qualifikation!T741,libresult,0)),Qualifikation!T741))</f>
        <v/>
      </c>
      <c r="O731" s="56" t="str">
        <f>IF(OR(A731="",ISBLANK(Qualifikation!U741),Qualifikation!U741="-"),"",IF(ISNA(MATCH(Qualifikation!U741,libtwolang,0)),Qualifikation!U741,IF(Qualifikation!AC741=TRUE,INDEX(codetwolang,MATCH(Qualifikation!U741,libtwolang,0)),Qualifikation!U741)))</f>
        <v/>
      </c>
      <c r="P731" s="56" t="str">
        <f>IF(OR(A731="",ISBLANK(Qualifikation!V741)),"",Qualifikation!V741)</f>
        <v/>
      </c>
    </row>
    <row r="732" spans="1:16" x14ac:dyDescent="0.2">
      <c r="A732" s="26" t="str">
        <f>IF(Qualifikation!$A742&lt;&gt;"",IF(Qualifikation!C742&lt;&gt;"",IF(Qualifikation!C742="LOC.ID",CONCATENATE("LOC.",Qualifikation!AG$12),Qualifikation!C742),""),"")</f>
        <v/>
      </c>
      <c r="B732" s="57" t="str">
        <f>IF(A732&lt;&gt;"",Qualifikation!J742,"")</f>
        <v/>
      </c>
      <c r="C732" s="26" t="str">
        <f>IF(A732&lt;&gt;"",IF(Qualifikation!E742=TRUE,INDEX(codesex,MATCH(Qualifikation!D742,libsex,0)),Qualifikation!D742),"")</f>
        <v/>
      </c>
      <c r="D732" s="112" t="str">
        <f>IF(OR(A732="",ISBLANK(Qualifikation!F742)),"",Qualifikation!F742)</f>
        <v/>
      </c>
      <c r="E732" s="26" t="str">
        <f>IF(A732&lt;&gt;"",IF(Qualifikation!I742=TRUE,IF(INDEX(codegem,MATCH(Qualifikation!H742,libgem,0))&lt;8000,INDEX(codegem,MATCH(Qualifikation!H742,libgem,0)),""),Qualifikation!H742),"")</f>
        <v/>
      </c>
      <c r="F732" s="26" t="str">
        <f>IF(A732&lt;&gt;"",IF(Qualifikation!I742=TRUE,INDEX(codegemhist,MATCH(Qualifikation!H742,libgem,0)),""),"")</f>
        <v/>
      </c>
      <c r="G732" s="26" t="str">
        <f>IF(A732&lt;&gt;"",IF(Qualifikation!I742=TRUE,IF(INDEX(codegem,MATCH(Qualifikation!H742,libgem,0))&gt;=8000,INDEX(codegem,MATCH(Qualifikation!H742,libgem,0)),""),Qualifikation!H742),"")</f>
        <v/>
      </c>
      <c r="H732" s="26" t="str">
        <f>IF(A732&lt;&gt;"",IF(Qualifikation!Y742=TRUE,INDEX(libcatidinst,MATCH(Qualifikation!P742,libinst,0)),""),"")</f>
        <v/>
      </c>
      <c r="I732" s="26" t="str">
        <f>IF(OR(A732="",ISBLANK(Qualifikation!P742)),"",IF(Qualifikation!Y742=TRUE,INDEX(codeinst,MATCH(Qualifikation!P742,libinst,0)),Qualifikation!P742))</f>
        <v/>
      </c>
      <c r="J732" s="26" t="str">
        <f>IF(OR(A732="",ISBLANK(Qualifikation!Q742)),"",IF(Qualifikation!Z742=TRUE,INDEX(codetform,MATCH(Qualifikation!Q742,libtform,0)),Qualifikation!Q742))</f>
        <v/>
      </c>
      <c r="K732" s="26" t="str">
        <f t="shared" si="11"/>
        <v/>
      </c>
      <c r="L732" s="112" t="str">
        <f>IF(OR(A732="",ISBLANK(Qualifikation!R742)),"",Qualifikation!R742)</f>
        <v/>
      </c>
      <c r="M732" s="56" t="str">
        <f>IF(OR(A732="",ISBLANK(Qualifikation!S742)),"",Qualifikation!S742)</f>
        <v/>
      </c>
      <c r="N732" s="56" t="str">
        <f>IF(OR(A732="",ISBLANK(Qualifikation!T742)),"",IF(Qualifikation!AC742=TRUE,INDEX(coderesult,MATCH(Qualifikation!T742,libresult,0)),Qualifikation!T742))</f>
        <v/>
      </c>
      <c r="O732" s="56" t="str">
        <f>IF(OR(A732="",ISBLANK(Qualifikation!U742),Qualifikation!U742="-"),"",IF(ISNA(MATCH(Qualifikation!U742,libtwolang,0)),Qualifikation!U742,IF(Qualifikation!AC742=TRUE,INDEX(codetwolang,MATCH(Qualifikation!U742,libtwolang,0)),Qualifikation!U742)))</f>
        <v/>
      </c>
      <c r="P732" s="56" t="str">
        <f>IF(OR(A732="",ISBLANK(Qualifikation!V742)),"",Qualifikation!V742)</f>
        <v/>
      </c>
    </row>
    <row r="733" spans="1:16" x14ac:dyDescent="0.2">
      <c r="A733" s="26" t="str">
        <f>IF(Qualifikation!$A743&lt;&gt;"",IF(Qualifikation!C743&lt;&gt;"",IF(Qualifikation!C743="LOC.ID",CONCATENATE("LOC.",Qualifikation!AG$12),Qualifikation!C743),""),"")</f>
        <v/>
      </c>
      <c r="B733" s="57" t="str">
        <f>IF(A733&lt;&gt;"",Qualifikation!J743,"")</f>
        <v/>
      </c>
      <c r="C733" s="26" t="str">
        <f>IF(A733&lt;&gt;"",IF(Qualifikation!E743=TRUE,INDEX(codesex,MATCH(Qualifikation!D743,libsex,0)),Qualifikation!D743),"")</f>
        <v/>
      </c>
      <c r="D733" s="112" t="str">
        <f>IF(OR(A733="",ISBLANK(Qualifikation!F743)),"",Qualifikation!F743)</f>
        <v/>
      </c>
      <c r="E733" s="26" t="str">
        <f>IF(A733&lt;&gt;"",IF(Qualifikation!I743=TRUE,IF(INDEX(codegem,MATCH(Qualifikation!H743,libgem,0))&lt;8000,INDEX(codegem,MATCH(Qualifikation!H743,libgem,0)),""),Qualifikation!H743),"")</f>
        <v/>
      </c>
      <c r="F733" s="26" t="str">
        <f>IF(A733&lt;&gt;"",IF(Qualifikation!I743=TRUE,INDEX(codegemhist,MATCH(Qualifikation!H743,libgem,0)),""),"")</f>
        <v/>
      </c>
      <c r="G733" s="26" t="str">
        <f>IF(A733&lt;&gt;"",IF(Qualifikation!I743=TRUE,IF(INDEX(codegem,MATCH(Qualifikation!H743,libgem,0))&gt;=8000,INDEX(codegem,MATCH(Qualifikation!H743,libgem,0)),""),Qualifikation!H743),"")</f>
        <v/>
      </c>
      <c r="H733" s="26" t="str">
        <f>IF(A733&lt;&gt;"",IF(Qualifikation!Y743=TRUE,INDEX(libcatidinst,MATCH(Qualifikation!P743,libinst,0)),""),"")</f>
        <v/>
      </c>
      <c r="I733" s="26" t="str">
        <f>IF(OR(A733="",ISBLANK(Qualifikation!P743)),"",IF(Qualifikation!Y743=TRUE,INDEX(codeinst,MATCH(Qualifikation!P743,libinst,0)),Qualifikation!P743))</f>
        <v/>
      </c>
      <c r="J733" s="26" t="str">
        <f>IF(OR(A733="",ISBLANK(Qualifikation!Q743)),"",IF(Qualifikation!Z743=TRUE,INDEX(codetform,MATCH(Qualifikation!Q743,libtform,0)),Qualifikation!Q743))</f>
        <v/>
      </c>
      <c r="K733" s="26" t="str">
        <f t="shared" si="11"/>
        <v/>
      </c>
      <c r="L733" s="112" t="str">
        <f>IF(OR(A733="",ISBLANK(Qualifikation!R743)),"",Qualifikation!R743)</f>
        <v/>
      </c>
      <c r="M733" s="56" t="str">
        <f>IF(OR(A733="",ISBLANK(Qualifikation!S743)),"",Qualifikation!S743)</f>
        <v/>
      </c>
      <c r="N733" s="56" t="str">
        <f>IF(OR(A733="",ISBLANK(Qualifikation!T743)),"",IF(Qualifikation!AC743=TRUE,INDEX(coderesult,MATCH(Qualifikation!T743,libresult,0)),Qualifikation!T743))</f>
        <v/>
      </c>
      <c r="O733" s="56" t="str">
        <f>IF(OR(A733="",ISBLANK(Qualifikation!U743),Qualifikation!U743="-"),"",IF(ISNA(MATCH(Qualifikation!U743,libtwolang,0)),Qualifikation!U743,IF(Qualifikation!AC743=TRUE,INDEX(codetwolang,MATCH(Qualifikation!U743,libtwolang,0)),Qualifikation!U743)))</f>
        <v/>
      </c>
      <c r="P733" s="56" t="str">
        <f>IF(OR(A733="",ISBLANK(Qualifikation!V743)),"",Qualifikation!V743)</f>
        <v/>
      </c>
    </row>
    <row r="734" spans="1:16" x14ac:dyDescent="0.2">
      <c r="A734" s="26" t="str">
        <f>IF(Qualifikation!$A744&lt;&gt;"",IF(Qualifikation!C744&lt;&gt;"",IF(Qualifikation!C744="LOC.ID",CONCATENATE("LOC.",Qualifikation!AG$12),Qualifikation!C744),""),"")</f>
        <v/>
      </c>
      <c r="B734" s="57" t="str">
        <f>IF(A734&lt;&gt;"",Qualifikation!J744,"")</f>
        <v/>
      </c>
      <c r="C734" s="26" t="str">
        <f>IF(A734&lt;&gt;"",IF(Qualifikation!E744=TRUE,INDEX(codesex,MATCH(Qualifikation!D744,libsex,0)),Qualifikation!D744),"")</f>
        <v/>
      </c>
      <c r="D734" s="112" t="str">
        <f>IF(OR(A734="",ISBLANK(Qualifikation!F744)),"",Qualifikation!F744)</f>
        <v/>
      </c>
      <c r="E734" s="26" t="str">
        <f>IF(A734&lt;&gt;"",IF(Qualifikation!I744=TRUE,IF(INDEX(codegem,MATCH(Qualifikation!H744,libgem,0))&lt;8000,INDEX(codegem,MATCH(Qualifikation!H744,libgem,0)),""),Qualifikation!H744),"")</f>
        <v/>
      </c>
      <c r="F734" s="26" t="str">
        <f>IF(A734&lt;&gt;"",IF(Qualifikation!I744=TRUE,INDEX(codegemhist,MATCH(Qualifikation!H744,libgem,0)),""),"")</f>
        <v/>
      </c>
      <c r="G734" s="26" t="str">
        <f>IF(A734&lt;&gt;"",IF(Qualifikation!I744=TRUE,IF(INDEX(codegem,MATCH(Qualifikation!H744,libgem,0))&gt;=8000,INDEX(codegem,MATCH(Qualifikation!H744,libgem,0)),""),Qualifikation!H744),"")</f>
        <v/>
      </c>
      <c r="H734" s="26" t="str">
        <f>IF(A734&lt;&gt;"",IF(Qualifikation!Y744=TRUE,INDEX(libcatidinst,MATCH(Qualifikation!P744,libinst,0)),""),"")</f>
        <v/>
      </c>
      <c r="I734" s="26" t="str">
        <f>IF(OR(A734="",ISBLANK(Qualifikation!P744)),"",IF(Qualifikation!Y744=TRUE,INDEX(codeinst,MATCH(Qualifikation!P744,libinst,0)),Qualifikation!P744))</f>
        <v/>
      </c>
      <c r="J734" s="26" t="str">
        <f>IF(OR(A734="",ISBLANK(Qualifikation!Q744)),"",IF(Qualifikation!Z744=TRUE,INDEX(codetform,MATCH(Qualifikation!Q744,libtform,0)),Qualifikation!Q744))</f>
        <v/>
      </c>
      <c r="K734" s="26" t="str">
        <f t="shared" si="11"/>
        <v/>
      </c>
      <c r="L734" s="112" t="str">
        <f>IF(OR(A734="",ISBLANK(Qualifikation!R744)),"",Qualifikation!R744)</f>
        <v/>
      </c>
      <c r="M734" s="56" t="str">
        <f>IF(OR(A734="",ISBLANK(Qualifikation!S744)),"",Qualifikation!S744)</f>
        <v/>
      </c>
      <c r="N734" s="56" t="str">
        <f>IF(OR(A734="",ISBLANK(Qualifikation!T744)),"",IF(Qualifikation!AC744=TRUE,INDEX(coderesult,MATCH(Qualifikation!T744,libresult,0)),Qualifikation!T744))</f>
        <v/>
      </c>
      <c r="O734" s="56" t="str">
        <f>IF(OR(A734="",ISBLANK(Qualifikation!U744),Qualifikation!U744="-"),"",IF(ISNA(MATCH(Qualifikation!U744,libtwolang,0)),Qualifikation!U744,IF(Qualifikation!AC744=TRUE,INDEX(codetwolang,MATCH(Qualifikation!U744,libtwolang,0)),Qualifikation!U744)))</f>
        <v/>
      </c>
      <c r="P734" s="56" t="str">
        <f>IF(OR(A734="",ISBLANK(Qualifikation!V744)),"",Qualifikation!V744)</f>
        <v/>
      </c>
    </row>
    <row r="735" spans="1:16" x14ac:dyDescent="0.2">
      <c r="A735" s="26" t="str">
        <f>IF(Qualifikation!$A745&lt;&gt;"",IF(Qualifikation!C745&lt;&gt;"",IF(Qualifikation!C745="LOC.ID",CONCATENATE("LOC.",Qualifikation!AG$12),Qualifikation!C745),""),"")</f>
        <v/>
      </c>
      <c r="B735" s="57" t="str">
        <f>IF(A735&lt;&gt;"",Qualifikation!J745,"")</f>
        <v/>
      </c>
      <c r="C735" s="26" t="str">
        <f>IF(A735&lt;&gt;"",IF(Qualifikation!E745=TRUE,INDEX(codesex,MATCH(Qualifikation!D745,libsex,0)),Qualifikation!D745),"")</f>
        <v/>
      </c>
      <c r="D735" s="112" t="str">
        <f>IF(OR(A735="",ISBLANK(Qualifikation!F745)),"",Qualifikation!F745)</f>
        <v/>
      </c>
      <c r="E735" s="26" t="str">
        <f>IF(A735&lt;&gt;"",IF(Qualifikation!I745=TRUE,IF(INDEX(codegem,MATCH(Qualifikation!H745,libgem,0))&lt;8000,INDEX(codegem,MATCH(Qualifikation!H745,libgem,0)),""),Qualifikation!H745),"")</f>
        <v/>
      </c>
      <c r="F735" s="26" t="str">
        <f>IF(A735&lt;&gt;"",IF(Qualifikation!I745=TRUE,INDEX(codegemhist,MATCH(Qualifikation!H745,libgem,0)),""),"")</f>
        <v/>
      </c>
      <c r="G735" s="26" t="str">
        <f>IF(A735&lt;&gt;"",IF(Qualifikation!I745=TRUE,IF(INDEX(codegem,MATCH(Qualifikation!H745,libgem,0))&gt;=8000,INDEX(codegem,MATCH(Qualifikation!H745,libgem,0)),""),Qualifikation!H745),"")</f>
        <v/>
      </c>
      <c r="H735" s="26" t="str">
        <f>IF(A735&lt;&gt;"",IF(Qualifikation!Y745=TRUE,INDEX(libcatidinst,MATCH(Qualifikation!P745,libinst,0)),""),"")</f>
        <v/>
      </c>
      <c r="I735" s="26" t="str">
        <f>IF(OR(A735="",ISBLANK(Qualifikation!P745)),"",IF(Qualifikation!Y745=TRUE,INDEX(codeinst,MATCH(Qualifikation!P745,libinst,0)),Qualifikation!P745))</f>
        <v/>
      </c>
      <c r="J735" s="26" t="str">
        <f>IF(OR(A735="",ISBLANK(Qualifikation!Q745)),"",IF(Qualifikation!Z745=TRUE,INDEX(codetform,MATCH(Qualifikation!Q745,libtform,0)),Qualifikation!Q745))</f>
        <v/>
      </c>
      <c r="K735" s="26" t="str">
        <f t="shared" si="11"/>
        <v/>
      </c>
      <c r="L735" s="112" t="str">
        <f>IF(OR(A735="",ISBLANK(Qualifikation!R745)),"",Qualifikation!R745)</f>
        <v/>
      </c>
      <c r="M735" s="56" t="str">
        <f>IF(OR(A735="",ISBLANK(Qualifikation!S745)),"",Qualifikation!S745)</f>
        <v/>
      </c>
      <c r="N735" s="56" t="str">
        <f>IF(OR(A735="",ISBLANK(Qualifikation!T745)),"",IF(Qualifikation!AC745=TRUE,INDEX(coderesult,MATCH(Qualifikation!T745,libresult,0)),Qualifikation!T745))</f>
        <v/>
      </c>
      <c r="O735" s="56" t="str">
        <f>IF(OR(A735="",ISBLANK(Qualifikation!U745),Qualifikation!U745="-"),"",IF(ISNA(MATCH(Qualifikation!U745,libtwolang,0)),Qualifikation!U745,IF(Qualifikation!AC745=TRUE,INDEX(codetwolang,MATCH(Qualifikation!U745,libtwolang,0)),Qualifikation!U745)))</f>
        <v/>
      </c>
      <c r="P735" s="56" t="str">
        <f>IF(OR(A735="",ISBLANK(Qualifikation!V745)),"",Qualifikation!V745)</f>
        <v/>
      </c>
    </row>
    <row r="736" spans="1:16" x14ac:dyDescent="0.2">
      <c r="A736" s="26" t="str">
        <f>IF(Qualifikation!$A746&lt;&gt;"",IF(Qualifikation!C746&lt;&gt;"",IF(Qualifikation!C746="LOC.ID",CONCATENATE("LOC.",Qualifikation!AG$12),Qualifikation!C746),""),"")</f>
        <v/>
      </c>
      <c r="B736" s="57" t="str">
        <f>IF(A736&lt;&gt;"",Qualifikation!J746,"")</f>
        <v/>
      </c>
      <c r="C736" s="26" t="str">
        <f>IF(A736&lt;&gt;"",IF(Qualifikation!E746=TRUE,INDEX(codesex,MATCH(Qualifikation!D746,libsex,0)),Qualifikation!D746),"")</f>
        <v/>
      </c>
      <c r="D736" s="112" t="str">
        <f>IF(OR(A736="",ISBLANK(Qualifikation!F746)),"",Qualifikation!F746)</f>
        <v/>
      </c>
      <c r="E736" s="26" t="str">
        <f>IF(A736&lt;&gt;"",IF(Qualifikation!I746=TRUE,IF(INDEX(codegem,MATCH(Qualifikation!H746,libgem,0))&lt;8000,INDEX(codegem,MATCH(Qualifikation!H746,libgem,0)),""),Qualifikation!H746),"")</f>
        <v/>
      </c>
      <c r="F736" s="26" t="str">
        <f>IF(A736&lt;&gt;"",IF(Qualifikation!I746=TRUE,INDEX(codegemhist,MATCH(Qualifikation!H746,libgem,0)),""),"")</f>
        <v/>
      </c>
      <c r="G736" s="26" t="str">
        <f>IF(A736&lt;&gt;"",IF(Qualifikation!I746=TRUE,IF(INDEX(codegem,MATCH(Qualifikation!H746,libgem,0))&gt;=8000,INDEX(codegem,MATCH(Qualifikation!H746,libgem,0)),""),Qualifikation!H746),"")</f>
        <v/>
      </c>
      <c r="H736" s="26" t="str">
        <f>IF(A736&lt;&gt;"",IF(Qualifikation!Y746=TRUE,INDEX(libcatidinst,MATCH(Qualifikation!P746,libinst,0)),""),"")</f>
        <v/>
      </c>
      <c r="I736" s="26" t="str">
        <f>IF(OR(A736="",ISBLANK(Qualifikation!P746)),"",IF(Qualifikation!Y746=TRUE,INDEX(codeinst,MATCH(Qualifikation!P746,libinst,0)),Qualifikation!P746))</f>
        <v/>
      </c>
      <c r="J736" s="26" t="str">
        <f>IF(OR(A736="",ISBLANK(Qualifikation!Q746)),"",IF(Qualifikation!Z746=TRUE,INDEX(codetform,MATCH(Qualifikation!Q746,libtform,0)),Qualifikation!Q746))</f>
        <v/>
      </c>
      <c r="K736" s="26" t="str">
        <f t="shared" si="11"/>
        <v/>
      </c>
      <c r="L736" s="112" t="str">
        <f>IF(OR(A736="",ISBLANK(Qualifikation!R746)),"",Qualifikation!R746)</f>
        <v/>
      </c>
      <c r="M736" s="56" t="str">
        <f>IF(OR(A736="",ISBLANK(Qualifikation!S746)),"",Qualifikation!S746)</f>
        <v/>
      </c>
      <c r="N736" s="56" t="str">
        <f>IF(OR(A736="",ISBLANK(Qualifikation!T746)),"",IF(Qualifikation!AC746=TRUE,INDEX(coderesult,MATCH(Qualifikation!T746,libresult,0)),Qualifikation!T746))</f>
        <v/>
      </c>
      <c r="O736" s="56" t="str">
        <f>IF(OR(A736="",ISBLANK(Qualifikation!U746),Qualifikation!U746="-"),"",IF(ISNA(MATCH(Qualifikation!U746,libtwolang,0)),Qualifikation!U746,IF(Qualifikation!AC746=TRUE,INDEX(codetwolang,MATCH(Qualifikation!U746,libtwolang,0)),Qualifikation!U746)))</f>
        <v/>
      </c>
      <c r="P736" s="56" t="str">
        <f>IF(OR(A736="",ISBLANK(Qualifikation!V746)),"",Qualifikation!V746)</f>
        <v/>
      </c>
    </row>
    <row r="737" spans="1:16" x14ac:dyDescent="0.2">
      <c r="A737" s="26" t="str">
        <f>IF(Qualifikation!$A747&lt;&gt;"",IF(Qualifikation!C747&lt;&gt;"",IF(Qualifikation!C747="LOC.ID",CONCATENATE("LOC.",Qualifikation!AG$12),Qualifikation!C747),""),"")</f>
        <v/>
      </c>
      <c r="B737" s="57" t="str">
        <f>IF(A737&lt;&gt;"",Qualifikation!J747,"")</f>
        <v/>
      </c>
      <c r="C737" s="26" t="str">
        <f>IF(A737&lt;&gt;"",IF(Qualifikation!E747=TRUE,INDEX(codesex,MATCH(Qualifikation!D747,libsex,0)),Qualifikation!D747),"")</f>
        <v/>
      </c>
      <c r="D737" s="112" t="str">
        <f>IF(OR(A737="",ISBLANK(Qualifikation!F747)),"",Qualifikation!F747)</f>
        <v/>
      </c>
      <c r="E737" s="26" t="str">
        <f>IF(A737&lt;&gt;"",IF(Qualifikation!I747=TRUE,IF(INDEX(codegem,MATCH(Qualifikation!H747,libgem,0))&lt;8000,INDEX(codegem,MATCH(Qualifikation!H747,libgem,0)),""),Qualifikation!H747),"")</f>
        <v/>
      </c>
      <c r="F737" s="26" t="str">
        <f>IF(A737&lt;&gt;"",IF(Qualifikation!I747=TRUE,INDEX(codegemhist,MATCH(Qualifikation!H747,libgem,0)),""),"")</f>
        <v/>
      </c>
      <c r="G737" s="26" t="str">
        <f>IF(A737&lt;&gt;"",IF(Qualifikation!I747=TRUE,IF(INDEX(codegem,MATCH(Qualifikation!H747,libgem,0))&gt;=8000,INDEX(codegem,MATCH(Qualifikation!H747,libgem,0)),""),Qualifikation!H747),"")</f>
        <v/>
      </c>
      <c r="H737" s="26" t="str">
        <f>IF(A737&lt;&gt;"",IF(Qualifikation!Y747=TRUE,INDEX(libcatidinst,MATCH(Qualifikation!P747,libinst,0)),""),"")</f>
        <v/>
      </c>
      <c r="I737" s="26" t="str">
        <f>IF(OR(A737="",ISBLANK(Qualifikation!P747)),"",IF(Qualifikation!Y747=TRUE,INDEX(codeinst,MATCH(Qualifikation!P747,libinst,0)),Qualifikation!P747))</f>
        <v/>
      </c>
      <c r="J737" s="26" t="str">
        <f>IF(OR(A737="",ISBLANK(Qualifikation!Q747)),"",IF(Qualifikation!Z747=TRUE,INDEX(codetform,MATCH(Qualifikation!Q747,libtform,0)),Qualifikation!Q747))</f>
        <v/>
      </c>
      <c r="K737" s="26" t="str">
        <f t="shared" si="11"/>
        <v/>
      </c>
      <c r="L737" s="112" t="str">
        <f>IF(OR(A737="",ISBLANK(Qualifikation!R747)),"",Qualifikation!R747)</f>
        <v/>
      </c>
      <c r="M737" s="56" t="str">
        <f>IF(OR(A737="",ISBLANK(Qualifikation!S747)),"",Qualifikation!S747)</f>
        <v/>
      </c>
      <c r="N737" s="56" t="str">
        <f>IF(OR(A737="",ISBLANK(Qualifikation!T747)),"",IF(Qualifikation!AC747=TRUE,INDEX(coderesult,MATCH(Qualifikation!T747,libresult,0)),Qualifikation!T747))</f>
        <v/>
      </c>
      <c r="O737" s="56" t="str">
        <f>IF(OR(A737="",ISBLANK(Qualifikation!U747),Qualifikation!U747="-"),"",IF(ISNA(MATCH(Qualifikation!U747,libtwolang,0)),Qualifikation!U747,IF(Qualifikation!AC747=TRUE,INDEX(codetwolang,MATCH(Qualifikation!U747,libtwolang,0)),Qualifikation!U747)))</f>
        <v/>
      </c>
      <c r="P737" s="56" t="str">
        <f>IF(OR(A737="",ISBLANK(Qualifikation!V747)),"",Qualifikation!V747)</f>
        <v/>
      </c>
    </row>
    <row r="738" spans="1:16" x14ac:dyDescent="0.2">
      <c r="A738" s="26" t="str">
        <f>IF(Qualifikation!$A748&lt;&gt;"",IF(Qualifikation!C748&lt;&gt;"",IF(Qualifikation!C748="LOC.ID",CONCATENATE("LOC.",Qualifikation!AG$12),Qualifikation!C748),""),"")</f>
        <v/>
      </c>
      <c r="B738" s="57" t="str">
        <f>IF(A738&lt;&gt;"",Qualifikation!J748,"")</f>
        <v/>
      </c>
      <c r="C738" s="26" t="str">
        <f>IF(A738&lt;&gt;"",IF(Qualifikation!E748=TRUE,INDEX(codesex,MATCH(Qualifikation!D748,libsex,0)),Qualifikation!D748),"")</f>
        <v/>
      </c>
      <c r="D738" s="112" t="str">
        <f>IF(OR(A738="",ISBLANK(Qualifikation!F748)),"",Qualifikation!F748)</f>
        <v/>
      </c>
      <c r="E738" s="26" t="str">
        <f>IF(A738&lt;&gt;"",IF(Qualifikation!I748=TRUE,IF(INDEX(codegem,MATCH(Qualifikation!H748,libgem,0))&lt;8000,INDEX(codegem,MATCH(Qualifikation!H748,libgem,0)),""),Qualifikation!H748),"")</f>
        <v/>
      </c>
      <c r="F738" s="26" t="str">
        <f>IF(A738&lt;&gt;"",IF(Qualifikation!I748=TRUE,INDEX(codegemhist,MATCH(Qualifikation!H748,libgem,0)),""),"")</f>
        <v/>
      </c>
      <c r="G738" s="26" t="str">
        <f>IF(A738&lt;&gt;"",IF(Qualifikation!I748=TRUE,IF(INDEX(codegem,MATCH(Qualifikation!H748,libgem,0))&gt;=8000,INDEX(codegem,MATCH(Qualifikation!H748,libgem,0)),""),Qualifikation!H748),"")</f>
        <v/>
      </c>
      <c r="H738" s="26" t="str">
        <f>IF(A738&lt;&gt;"",IF(Qualifikation!Y748=TRUE,INDEX(libcatidinst,MATCH(Qualifikation!P748,libinst,0)),""),"")</f>
        <v/>
      </c>
      <c r="I738" s="26" t="str">
        <f>IF(OR(A738="",ISBLANK(Qualifikation!P748)),"",IF(Qualifikation!Y748=TRUE,INDEX(codeinst,MATCH(Qualifikation!P748,libinst,0)),Qualifikation!P748))</f>
        <v/>
      </c>
      <c r="J738" s="26" t="str">
        <f>IF(OR(A738="",ISBLANK(Qualifikation!Q748)),"",IF(Qualifikation!Z748=TRUE,INDEX(codetform,MATCH(Qualifikation!Q748,libtform,0)),Qualifikation!Q748))</f>
        <v/>
      </c>
      <c r="K738" s="26" t="str">
        <f t="shared" si="11"/>
        <v/>
      </c>
      <c r="L738" s="112" t="str">
        <f>IF(OR(A738="",ISBLANK(Qualifikation!R748)),"",Qualifikation!R748)</f>
        <v/>
      </c>
      <c r="M738" s="56" t="str">
        <f>IF(OR(A738="",ISBLANK(Qualifikation!S748)),"",Qualifikation!S748)</f>
        <v/>
      </c>
      <c r="N738" s="56" t="str">
        <f>IF(OR(A738="",ISBLANK(Qualifikation!T748)),"",IF(Qualifikation!AC748=TRUE,INDEX(coderesult,MATCH(Qualifikation!T748,libresult,0)),Qualifikation!T748))</f>
        <v/>
      </c>
      <c r="O738" s="56" t="str">
        <f>IF(OR(A738="",ISBLANK(Qualifikation!U748),Qualifikation!U748="-"),"",IF(ISNA(MATCH(Qualifikation!U748,libtwolang,0)),Qualifikation!U748,IF(Qualifikation!AC748=TRUE,INDEX(codetwolang,MATCH(Qualifikation!U748,libtwolang,0)),Qualifikation!U748)))</f>
        <v/>
      </c>
      <c r="P738" s="56" t="str">
        <f>IF(OR(A738="",ISBLANK(Qualifikation!V748)),"",Qualifikation!V748)</f>
        <v/>
      </c>
    </row>
    <row r="739" spans="1:16" x14ac:dyDescent="0.2">
      <c r="A739" s="26" t="str">
        <f>IF(Qualifikation!$A749&lt;&gt;"",IF(Qualifikation!C749&lt;&gt;"",IF(Qualifikation!C749="LOC.ID",CONCATENATE("LOC.",Qualifikation!AG$12),Qualifikation!C749),""),"")</f>
        <v/>
      </c>
      <c r="B739" s="57" t="str">
        <f>IF(A739&lt;&gt;"",Qualifikation!J749,"")</f>
        <v/>
      </c>
      <c r="C739" s="26" t="str">
        <f>IF(A739&lt;&gt;"",IF(Qualifikation!E749=TRUE,INDEX(codesex,MATCH(Qualifikation!D749,libsex,0)),Qualifikation!D749),"")</f>
        <v/>
      </c>
      <c r="D739" s="112" t="str">
        <f>IF(OR(A739="",ISBLANK(Qualifikation!F749)),"",Qualifikation!F749)</f>
        <v/>
      </c>
      <c r="E739" s="26" t="str">
        <f>IF(A739&lt;&gt;"",IF(Qualifikation!I749=TRUE,IF(INDEX(codegem,MATCH(Qualifikation!H749,libgem,0))&lt;8000,INDEX(codegem,MATCH(Qualifikation!H749,libgem,0)),""),Qualifikation!H749),"")</f>
        <v/>
      </c>
      <c r="F739" s="26" t="str">
        <f>IF(A739&lt;&gt;"",IF(Qualifikation!I749=TRUE,INDEX(codegemhist,MATCH(Qualifikation!H749,libgem,0)),""),"")</f>
        <v/>
      </c>
      <c r="G739" s="26" t="str">
        <f>IF(A739&lt;&gt;"",IF(Qualifikation!I749=TRUE,IF(INDEX(codegem,MATCH(Qualifikation!H749,libgem,0))&gt;=8000,INDEX(codegem,MATCH(Qualifikation!H749,libgem,0)),""),Qualifikation!H749),"")</f>
        <v/>
      </c>
      <c r="H739" s="26" t="str">
        <f>IF(A739&lt;&gt;"",IF(Qualifikation!Y749=TRUE,INDEX(libcatidinst,MATCH(Qualifikation!P749,libinst,0)),""),"")</f>
        <v/>
      </c>
      <c r="I739" s="26" t="str">
        <f>IF(OR(A739="",ISBLANK(Qualifikation!P749)),"",IF(Qualifikation!Y749=TRUE,INDEX(codeinst,MATCH(Qualifikation!P749,libinst,0)),Qualifikation!P749))</f>
        <v/>
      </c>
      <c r="J739" s="26" t="str">
        <f>IF(OR(A739="",ISBLANK(Qualifikation!Q749)),"",IF(Qualifikation!Z749=TRUE,INDEX(codetform,MATCH(Qualifikation!Q749,libtform,0)),Qualifikation!Q749))</f>
        <v/>
      </c>
      <c r="K739" s="26" t="str">
        <f t="shared" si="11"/>
        <v/>
      </c>
      <c r="L739" s="112" t="str">
        <f>IF(OR(A739="",ISBLANK(Qualifikation!R749)),"",Qualifikation!R749)</f>
        <v/>
      </c>
      <c r="M739" s="56" t="str">
        <f>IF(OR(A739="",ISBLANK(Qualifikation!S749)),"",Qualifikation!S749)</f>
        <v/>
      </c>
      <c r="N739" s="56" t="str">
        <f>IF(OR(A739="",ISBLANK(Qualifikation!T749)),"",IF(Qualifikation!AC749=TRUE,INDEX(coderesult,MATCH(Qualifikation!T749,libresult,0)),Qualifikation!T749))</f>
        <v/>
      </c>
      <c r="O739" s="56" t="str">
        <f>IF(OR(A739="",ISBLANK(Qualifikation!U749),Qualifikation!U749="-"),"",IF(ISNA(MATCH(Qualifikation!U749,libtwolang,0)),Qualifikation!U749,IF(Qualifikation!AC749=TRUE,INDEX(codetwolang,MATCH(Qualifikation!U749,libtwolang,0)),Qualifikation!U749)))</f>
        <v/>
      </c>
      <c r="P739" s="56" t="str">
        <f>IF(OR(A739="",ISBLANK(Qualifikation!V749)),"",Qualifikation!V749)</f>
        <v/>
      </c>
    </row>
    <row r="740" spans="1:16" x14ac:dyDescent="0.2">
      <c r="A740" s="26" t="str">
        <f>IF(Qualifikation!$A750&lt;&gt;"",IF(Qualifikation!C750&lt;&gt;"",IF(Qualifikation!C750="LOC.ID",CONCATENATE("LOC.",Qualifikation!AG$12),Qualifikation!C750),""),"")</f>
        <v/>
      </c>
      <c r="B740" s="57" t="str">
        <f>IF(A740&lt;&gt;"",Qualifikation!J750,"")</f>
        <v/>
      </c>
      <c r="C740" s="26" t="str">
        <f>IF(A740&lt;&gt;"",IF(Qualifikation!E750=TRUE,INDEX(codesex,MATCH(Qualifikation!D750,libsex,0)),Qualifikation!D750),"")</f>
        <v/>
      </c>
      <c r="D740" s="112" t="str">
        <f>IF(OR(A740="",ISBLANK(Qualifikation!F750)),"",Qualifikation!F750)</f>
        <v/>
      </c>
      <c r="E740" s="26" t="str">
        <f>IF(A740&lt;&gt;"",IF(Qualifikation!I750=TRUE,IF(INDEX(codegem,MATCH(Qualifikation!H750,libgem,0))&lt;8000,INDEX(codegem,MATCH(Qualifikation!H750,libgem,0)),""),Qualifikation!H750),"")</f>
        <v/>
      </c>
      <c r="F740" s="26" t="str">
        <f>IF(A740&lt;&gt;"",IF(Qualifikation!I750=TRUE,INDEX(codegemhist,MATCH(Qualifikation!H750,libgem,0)),""),"")</f>
        <v/>
      </c>
      <c r="G740" s="26" t="str">
        <f>IF(A740&lt;&gt;"",IF(Qualifikation!I750=TRUE,IF(INDEX(codegem,MATCH(Qualifikation!H750,libgem,0))&gt;=8000,INDEX(codegem,MATCH(Qualifikation!H750,libgem,0)),""),Qualifikation!H750),"")</f>
        <v/>
      </c>
      <c r="H740" s="26" t="str">
        <f>IF(A740&lt;&gt;"",IF(Qualifikation!Y750=TRUE,INDEX(libcatidinst,MATCH(Qualifikation!P750,libinst,0)),""),"")</f>
        <v/>
      </c>
      <c r="I740" s="26" t="str">
        <f>IF(OR(A740="",ISBLANK(Qualifikation!P750)),"",IF(Qualifikation!Y750=TRUE,INDEX(codeinst,MATCH(Qualifikation!P750,libinst,0)),Qualifikation!P750))</f>
        <v/>
      </c>
      <c r="J740" s="26" t="str">
        <f>IF(OR(A740="",ISBLANK(Qualifikation!Q750)),"",IF(Qualifikation!Z750=TRUE,INDEX(codetform,MATCH(Qualifikation!Q750,libtform,0)),Qualifikation!Q750))</f>
        <v/>
      </c>
      <c r="K740" s="26" t="str">
        <f t="shared" si="11"/>
        <v/>
      </c>
      <c r="L740" s="112" t="str">
        <f>IF(OR(A740="",ISBLANK(Qualifikation!R750)),"",Qualifikation!R750)</f>
        <v/>
      </c>
      <c r="M740" s="56" t="str">
        <f>IF(OR(A740="",ISBLANK(Qualifikation!S750)),"",Qualifikation!S750)</f>
        <v/>
      </c>
      <c r="N740" s="56" t="str">
        <f>IF(OR(A740="",ISBLANK(Qualifikation!T750)),"",IF(Qualifikation!AC750=TRUE,INDEX(coderesult,MATCH(Qualifikation!T750,libresult,0)),Qualifikation!T750))</f>
        <v/>
      </c>
      <c r="O740" s="56" t="str">
        <f>IF(OR(A740="",ISBLANK(Qualifikation!U750),Qualifikation!U750="-"),"",IF(ISNA(MATCH(Qualifikation!U750,libtwolang,0)),Qualifikation!U750,IF(Qualifikation!AC750=TRUE,INDEX(codetwolang,MATCH(Qualifikation!U750,libtwolang,0)),Qualifikation!U750)))</f>
        <v/>
      </c>
      <c r="P740" s="56" t="str">
        <f>IF(OR(A740="",ISBLANK(Qualifikation!V750)),"",Qualifikation!V750)</f>
        <v/>
      </c>
    </row>
    <row r="741" spans="1:16" x14ac:dyDescent="0.2">
      <c r="A741" s="26" t="str">
        <f>IF(Qualifikation!$A751&lt;&gt;"",IF(Qualifikation!C751&lt;&gt;"",IF(Qualifikation!C751="LOC.ID",CONCATENATE("LOC.",Qualifikation!AG$12),Qualifikation!C751),""),"")</f>
        <v/>
      </c>
      <c r="B741" s="57" t="str">
        <f>IF(A741&lt;&gt;"",Qualifikation!J751,"")</f>
        <v/>
      </c>
      <c r="C741" s="26" t="str">
        <f>IF(A741&lt;&gt;"",IF(Qualifikation!E751=TRUE,INDEX(codesex,MATCH(Qualifikation!D751,libsex,0)),Qualifikation!D751),"")</f>
        <v/>
      </c>
      <c r="D741" s="112" t="str">
        <f>IF(OR(A741="",ISBLANK(Qualifikation!F751)),"",Qualifikation!F751)</f>
        <v/>
      </c>
      <c r="E741" s="26" t="str">
        <f>IF(A741&lt;&gt;"",IF(Qualifikation!I751=TRUE,IF(INDEX(codegem,MATCH(Qualifikation!H751,libgem,0))&lt;8000,INDEX(codegem,MATCH(Qualifikation!H751,libgem,0)),""),Qualifikation!H751),"")</f>
        <v/>
      </c>
      <c r="F741" s="26" t="str">
        <f>IF(A741&lt;&gt;"",IF(Qualifikation!I751=TRUE,INDEX(codegemhist,MATCH(Qualifikation!H751,libgem,0)),""),"")</f>
        <v/>
      </c>
      <c r="G741" s="26" t="str">
        <f>IF(A741&lt;&gt;"",IF(Qualifikation!I751=TRUE,IF(INDEX(codegem,MATCH(Qualifikation!H751,libgem,0))&gt;=8000,INDEX(codegem,MATCH(Qualifikation!H751,libgem,0)),""),Qualifikation!H751),"")</f>
        <v/>
      </c>
      <c r="H741" s="26" t="str">
        <f>IF(A741&lt;&gt;"",IF(Qualifikation!Y751=TRUE,INDEX(libcatidinst,MATCH(Qualifikation!P751,libinst,0)),""),"")</f>
        <v/>
      </c>
      <c r="I741" s="26" t="str">
        <f>IF(OR(A741="",ISBLANK(Qualifikation!P751)),"",IF(Qualifikation!Y751=TRUE,INDEX(codeinst,MATCH(Qualifikation!P751,libinst,0)),Qualifikation!P751))</f>
        <v/>
      </c>
      <c r="J741" s="26" t="str">
        <f>IF(OR(A741="",ISBLANK(Qualifikation!Q751)),"",IF(Qualifikation!Z751=TRUE,INDEX(codetform,MATCH(Qualifikation!Q751,libtform,0)),Qualifikation!Q751))</f>
        <v/>
      </c>
      <c r="K741" s="26" t="str">
        <f t="shared" si="11"/>
        <v/>
      </c>
      <c r="L741" s="112" t="str">
        <f>IF(OR(A741="",ISBLANK(Qualifikation!R751)),"",Qualifikation!R751)</f>
        <v/>
      </c>
      <c r="M741" s="56" t="str">
        <f>IF(OR(A741="",ISBLANK(Qualifikation!S751)),"",Qualifikation!S751)</f>
        <v/>
      </c>
      <c r="N741" s="56" t="str">
        <f>IF(OR(A741="",ISBLANK(Qualifikation!T751)),"",IF(Qualifikation!AC751=TRUE,INDEX(coderesult,MATCH(Qualifikation!T751,libresult,0)),Qualifikation!T751))</f>
        <v/>
      </c>
      <c r="O741" s="56" t="str">
        <f>IF(OR(A741="",ISBLANK(Qualifikation!U751),Qualifikation!U751="-"),"",IF(ISNA(MATCH(Qualifikation!U751,libtwolang,0)),Qualifikation!U751,IF(Qualifikation!AC751=TRUE,INDEX(codetwolang,MATCH(Qualifikation!U751,libtwolang,0)),Qualifikation!U751)))</f>
        <v/>
      </c>
      <c r="P741" s="56" t="str">
        <f>IF(OR(A741="",ISBLANK(Qualifikation!V751)),"",Qualifikation!V751)</f>
        <v/>
      </c>
    </row>
    <row r="742" spans="1:16" x14ac:dyDescent="0.2">
      <c r="A742" s="26" t="str">
        <f>IF(Qualifikation!$A752&lt;&gt;"",IF(Qualifikation!C752&lt;&gt;"",IF(Qualifikation!C752="LOC.ID",CONCATENATE("LOC.",Qualifikation!AG$12),Qualifikation!C752),""),"")</f>
        <v/>
      </c>
      <c r="B742" s="57" t="str">
        <f>IF(A742&lt;&gt;"",Qualifikation!J752,"")</f>
        <v/>
      </c>
      <c r="C742" s="26" t="str">
        <f>IF(A742&lt;&gt;"",IF(Qualifikation!E752=TRUE,INDEX(codesex,MATCH(Qualifikation!D752,libsex,0)),Qualifikation!D752),"")</f>
        <v/>
      </c>
      <c r="D742" s="112" t="str">
        <f>IF(OR(A742="",ISBLANK(Qualifikation!F752)),"",Qualifikation!F752)</f>
        <v/>
      </c>
      <c r="E742" s="26" t="str">
        <f>IF(A742&lt;&gt;"",IF(Qualifikation!I752=TRUE,IF(INDEX(codegem,MATCH(Qualifikation!H752,libgem,0))&lt;8000,INDEX(codegem,MATCH(Qualifikation!H752,libgem,0)),""),Qualifikation!H752),"")</f>
        <v/>
      </c>
      <c r="F742" s="26" t="str">
        <f>IF(A742&lt;&gt;"",IF(Qualifikation!I752=TRUE,INDEX(codegemhist,MATCH(Qualifikation!H752,libgem,0)),""),"")</f>
        <v/>
      </c>
      <c r="G742" s="26" t="str">
        <f>IF(A742&lt;&gt;"",IF(Qualifikation!I752=TRUE,IF(INDEX(codegem,MATCH(Qualifikation!H752,libgem,0))&gt;=8000,INDEX(codegem,MATCH(Qualifikation!H752,libgem,0)),""),Qualifikation!H752),"")</f>
        <v/>
      </c>
      <c r="H742" s="26" t="str">
        <f>IF(A742&lt;&gt;"",IF(Qualifikation!Y752=TRUE,INDEX(libcatidinst,MATCH(Qualifikation!P752,libinst,0)),""),"")</f>
        <v/>
      </c>
      <c r="I742" s="26" t="str">
        <f>IF(OR(A742="",ISBLANK(Qualifikation!P752)),"",IF(Qualifikation!Y752=TRUE,INDEX(codeinst,MATCH(Qualifikation!P752,libinst,0)),Qualifikation!P752))</f>
        <v/>
      </c>
      <c r="J742" s="26" t="str">
        <f>IF(OR(A742="",ISBLANK(Qualifikation!Q752)),"",IF(Qualifikation!Z752=TRUE,INDEX(codetform,MATCH(Qualifikation!Q752,libtform,0)),Qualifikation!Q752))</f>
        <v/>
      </c>
      <c r="K742" s="26" t="str">
        <f t="shared" si="11"/>
        <v/>
      </c>
      <c r="L742" s="112" t="str">
        <f>IF(OR(A742="",ISBLANK(Qualifikation!R752)),"",Qualifikation!R752)</f>
        <v/>
      </c>
      <c r="M742" s="56" t="str">
        <f>IF(OR(A742="",ISBLANK(Qualifikation!S752)),"",Qualifikation!S752)</f>
        <v/>
      </c>
      <c r="N742" s="56" t="str">
        <f>IF(OR(A742="",ISBLANK(Qualifikation!T752)),"",IF(Qualifikation!AC752=TRUE,INDEX(coderesult,MATCH(Qualifikation!T752,libresult,0)),Qualifikation!T752))</f>
        <v/>
      </c>
      <c r="O742" s="56" t="str">
        <f>IF(OR(A742="",ISBLANK(Qualifikation!U752),Qualifikation!U752="-"),"",IF(ISNA(MATCH(Qualifikation!U752,libtwolang,0)),Qualifikation!U752,IF(Qualifikation!AC752=TRUE,INDEX(codetwolang,MATCH(Qualifikation!U752,libtwolang,0)),Qualifikation!U752)))</f>
        <v/>
      </c>
      <c r="P742" s="56" t="str">
        <f>IF(OR(A742="",ISBLANK(Qualifikation!V752)),"",Qualifikation!V752)</f>
        <v/>
      </c>
    </row>
    <row r="743" spans="1:16" x14ac:dyDescent="0.2">
      <c r="A743" s="26" t="str">
        <f>IF(Qualifikation!$A753&lt;&gt;"",IF(Qualifikation!C753&lt;&gt;"",IF(Qualifikation!C753="LOC.ID",CONCATENATE("LOC.",Qualifikation!AG$12),Qualifikation!C753),""),"")</f>
        <v/>
      </c>
      <c r="B743" s="57" t="str">
        <f>IF(A743&lt;&gt;"",Qualifikation!J753,"")</f>
        <v/>
      </c>
      <c r="C743" s="26" t="str">
        <f>IF(A743&lt;&gt;"",IF(Qualifikation!E753=TRUE,INDEX(codesex,MATCH(Qualifikation!D753,libsex,0)),Qualifikation!D753),"")</f>
        <v/>
      </c>
      <c r="D743" s="112" t="str">
        <f>IF(OR(A743="",ISBLANK(Qualifikation!F753)),"",Qualifikation!F753)</f>
        <v/>
      </c>
      <c r="E743" s="26" t="str">
        <f>IF(A743&lt;&gt;"",IF(Qualifikation!I753=TRUE,IF(INDEX(codegem,MATCH(Qualifikation!H753,libgem,0))&lt;8000,INDEX(codegem,MATCH(Qualifikation!H753,libgem,0)),""),Qualifikation!H753),"")</f>
        <v/>
      </c>
      <c r="F743" s="26" t="str">
        <f>IF(A743&lt;&gt;"",IF(Qualifikation!I753=TRUE,INDEX(codegemhist,MATCH(Qualifikation!H753,libgem,0)),""),"")</f>
        <v/>
      </c>
      <c r="G743" s="26" t="str">
        <f>IF(A743&lt;&gt;"",IF(Qualifikation!I753=TRUE,IF(INDEX(codegem,MATCH(Qualifikation!H753,libgem,0))&gt;=8000,INDEX(codegem,MATCH(Qualifikation!H753,libgem,0)),""),Qualifikation!H753),"")</f>
        <v/>
      </c>
      <c r="H743" s="26" t="str">
        <f>IF(A743&lt;&gt;"",IF(Qualifikation!Y753=TRUE,INDEX(libcatidinst,MATCH(Qualifikation!P753,libinst,0)),""),"")</f>
        <v/>
      </c>
      <c r="I743" s="26" t="str">
        <f>IF(OR(A743="",ISBLANK(Qualifikation!P753)),"",IF(Qualifikation!Y753=TRUE,INDEX(codeinst,MATCH(Qualifikation!P753,libinst,0)),Qualifikation!P753))</f>
        <v/>
      </c>
      <c r="J743" s="26" t="str">
        <f>IF(OR(A743="",ISBLANK(Qualifikation!Q753)),"",IF(Qualifikation!Z753=TRUE,INDEX(codetform,MATCH(Qualifikation!Q753,libtform,0)),Qualifikation!Q753))</f>
        <v/>
      </c>
      <c r="K743" s="26" t="str">
        <f t="shared" si="11"/>
        <v/>
      </c>
      <c r="L743" s="112" t="str">
        <f>IF(OR(A743="",ISBLANK(Qualifikation!R753)),"",Qualifikation!R753)</f>
        <v/>
      </c>
      <c r="M743" s="56" t="str">
        <f>IF(OR(A743="",ISBLANK(Qualifikation!S753)),"",Qualifikation!S753)</f>
        <v/>
      </c>
      <c r="N743" s="56" t="str">
        <f>IF(OR(A743="",ISBLANK(Qualifikation!T753)),"",IF(Qualifikation!AC753=TRUE,INDEX(coderesult,MATCH(Qualifikation!T753,libresult,0)),Qualifikation!T753))</f>
        <v/>
      </c>
      <c r="O743" s="56" t="str">
        <f>IF(OR(A743="",ISBLANK(Qualifikation!U753),Qualifikation!U753="-"),"",IF(ISNA(MATCH(Qualifikation!U753,libtwolang,0)),Qualifikation!U753,IF(Qualifikation!AC753=TRUE,INDEX(codetwolang,MATCH(Qualifikation!U753,libtwolang,0)),Qualifikation!U753)))</f>
        <v/>
      </c>
      <c r="P743" s="56" t="str">
        <f>IF(OR(A743="",ISBLANK(Qualifikation!V753)),"",Qualifikation!V753)</f>
        <v/>
      </c>
    </row>
    <row r="744" spans="1:16" x14ac:dyDescent="0.2">
      <c r="A744" s="26" t="str">
        <f>IF(Qualifikation!$A754&lt;&gt;"",IF(Qualifikation!C754&lt;&gt;"",IF(Qualifikation!C754="LOC.ID",CONCATENATE("LOC.",Qualifikation!AG$12),Qualifikation!C754),""),"")</f>
        <v/>
      </c>
      <c r="B744" s="57" t="str">
        <f>IF(A744&lt;&gt;"",Qualifikation!J754,"")</f>
        <v/>
      </c>
      <c r="C744" s="26" t="str">
        <f>IF(A744&lt;&gt;"",IF(Qualifikation!E754=TRUE,INDEX(codesex,MATCH(Qualifikation!D754,libsex,0)),Qualifikation!D754),"")</f>
        <v/>
      </c>
      <c r="D744" s="112" t="str">
        <f>IF(OR(A744="",ISBLANK(Qualifikation!F754)),"",Qualifikation!F754)</f>
        <v/>
      </c>
      <c r="E744" s="26" t="str">
        <f>IF(A744&lt;&gt;"",IF(Qualifikation!I754=TRUE,IF(INDEX(codegem,MATCH(Qualifikation!H754,libgem,0))&lt;8000,INDEX(codegem,MATCH(Qualifikation!H754,libgem,0)),""),Qualifikation!H754),"")</f>
        <v/>
      </c>
      <c r="F744" s="26" t="str">
        <f>IF(A744&lt;&gt;"",IF(Qualifikation!I754=TRUE,INDEX(codegemhist,MATCH(Qualifikation!H754,libgem,0)),""),"")</f>
        <v/>
      </c>
      <c r="G744" s="26" t="str">
        <f>IF(A744&lt;&gt;"",IF(Qualifikation!I754=TRUE,IF(INDEX(codegem,MATCH(Qualifikation!H754,libgem,0))&gt;=8000,INDEX(codegem,MATCH(Qualifikation!H754,libgem,0)),""),Qualifikation!H754),"")</f>
        <v/>
      </c>
      <c r="H744" s="26" t="str">
        <f>IF(A744&lt;&gt;"",IF(Qualifikation!Y754=TRUE,INDEX(libcatidinst,MATCH(Qualifikation!P754,libinst,0)),""),"")</f>
        <v/>
      </c>
      <c r="I744" s="26" t="str">
        <f>IF(OR(A744="",ISBLANK(Qualifikation!P754)),"",IF(Qualifikation!Y754=TRUE,INDEX(codeinst,MATCH(Qualifikation!P754,libinst,0)),Qualifikation!P754))</f>
        <v/>
      </c>
      <c r="J744" s="26" t="str">
        <f>IF(OR(A744="",ISBLANK(Qualifikation!Q754)),"",IF(Qualifikation!Z754=TRUE,INDEX(codetform,MATCH(Qualifikation!Q754,libtform,0)),Qualifikation!Q754))</f>
        <v/>
      </c>
      <c r="K744" s="26" t="str">
        <f t="shared" si="11"/>
        <v/>
      </c>
      <c r="L744" s="112" t="str">
        <f>IF(OR(A744="",ISBLANK(Qualifikation!R754)),"",Qualifikation!R754)</f>
        <v/>
      </c>
      <c r="M744" s="56" t="str">
        <f>IF(OR(A744="",ISBLANK(Qualifikation!S754)),"",Qualifikation!S754)</f>
        <v/>
      </c>
      <c r="N744" s="56" t="str">
        <f>IF(OR(A744="",ISBLANK(Qualifikation!T754)),"",IF(Qualifikation!AC754=TRUE,INDEX(coderesult,MATCH(Qualifikation!T754,libresult,0)),Qualifikation!T754))</f>
        <v/>
      </c>
      <c r="O744" s="56" t="str">
        <f>IF(OR(A744="",ISBLANK(Qualifikation!U754),Qualifikation!U754="-"),"",IF(ISNA(MATCH(Qualifikation!U754,libtwolang,0)),Qualifikation!U754,IF(Qualifikation!AC754=TRUE,INDEX(codetwolang,MATCH(Qualifikation!U754,libtwolang,0)),Qualifikation!U754)))</f>
        <v/>
      </c>
      <c r="P744" s="56" t="str">
        <f>IF(OR(A744="",ISBLANK(Qualifikation!V754)),"",Qualifikation!V754)</f>
        <v/>
      </c>
    </row>
    <row r="745" spans="1:16" x14ac:dyDescent="0.2">
      <c r="A745" s="26" t="str">
        <f>IF(Qualifikation!$A755&lt;&gt;"",IF(Qualifikation!C755&lt;&gt;"",IF(Qualifikation!C755="LOC.ID",CONCATENATE("LOC.",Qualifikation!AG$12),Qualifikation!C755),""),"")</f>
        <v/>
      </c>
      <c r="B745" s="57" t="str">
        <f>IF(A745&lt;&gt;"",Qualifikation!J755,"")</f>
        <v/>
      </c>
      <c r="C745" s="26" t="str">
        <f>IF(A745&lt;&gt;"",IF(Qualifikation!E755=TRUE,INDEX(codesex,MATCH(Qualifikation!D755,libsex,0)),Qualifikation!D755),"")</f>
        <v/>
      </c>
      <c r="D745" s="112" t="str">
        <f>IF(OR(A745="",ISBLANK(Qualifikation!F755)),"",Qualifikation!F755)</f>
        <v/>
      </c>
      <c r="E745" s="26" t="str">
        <f>IF(A745&lt;&gt;"",IF(Qualifikation!I755=TRUE,IF(INDEX(codegem,MATCH(Qualifikation!H755,libgem,0))&lt;8000,INDEX(codegem,MATCH(Qualifikation!H755,libgem,0)),""),Qualifikation!H755),"")</f>
        <v/>
      </c>
      <c r="F745" s="26" t="str">
        <f>IF(A745&lt;&gt;"",IF(Qualifikation!I755=TRUE,INDEX(codegemhist,MATCH(Qualifikation!H755,libgem,0)),""),"")</f>
        <v/>
      </c>
      <c r="G745" s="26" t="str">
        <f>IF(A745&lt;&gt;"",IF(Qualifikation!I755=TRUE,IF(INDEX(codegem,MATCH(Qualifikation!H755,libgem,0))&gt;=8000,INDEX(codegem,MATCH(Qualifikation!H755,libgem,0)),""),Qualifikation!H755),"")</f>
        <v/>
      </c>
      <c r="H745" s="26" t="str">
        <f>IF(A745&lt;&gt;"",IF(Qualifikation!Y755=TRUE,INDEX(libcatidinst,MATCH(Qualifikation!P755,libinst,0)),""),"")</f>
        <v/>
      </c>
      <c r="I745" s="26" t="str">
        <f>IF(OR(A745="",ISBLANK(Qualifikation!P755)),"",IF(Qualifikation!Y755=TRUE,INDEX(codeinst,MATCH(Qualifikation!P755,libinst,0)),Qualifikation!P755))</f>
        <v/>
      </c>
      <c r="J745" s="26" t="str">
        <f>IF(OR(A745="",ISBLANK(Qualifikation!Q755)),"",IF(Qualifikation!Z755=TRUE,INDEX(codetform,MATCH(Qualifikation!Q755,libtform,0)),Qualifikation!Q755))</f>
        <v/>
      </c>
      <c r="K745" s="26" t="str">
        <f t="shared" si="11"/>
        <v/>
      </c>
      <c r="L745" s="112" t="str">
        <f>IF(OR(A745="",ISBLANK(Qualifikation!R755)),"",Qualifikation!R755)</f>
        <v/>
      </c>
      <c r="M745" s="56" t="str">
        <f>IF(OR(A745="",ISBLANK(Qualifikation!S755)),"",Qualifikation!S755)</f>
        <v/>
      </c>
      <c r="N745" s="56" t="str">
        <f>IF(OR(A745="",ISBLANK(Qualifikation!T755)),"",IF(Qualifikation!AC755=TRUE,INDEX(coderesult,MATCH(Qualifikation!T755,libresult,0)),Qualifikation!T755))</f>
        <v/>
      </c>
      <c r="O745" s="56" t="str">
        <f>IF(OR(A745="",ISBLANK(Qualifikation!U755),Qualifikation!U755="-"),"",IF(ISNA(MATCH(Qualifikation!U755,libtwolang,0)),Qualifikation!U755,IF(Qualifikation!AC755=TRUE,INDEX(codetwolang,MATCH(Qualifikation!U755,libtwolang,0)),Qualifikation!U755)))</f>
        <v/>
      </c>
      <c r="P745" s="56" t="str">
        <f>IF(OR(A745="",ISBLANK(Qualifikation!V755)),"",Qualifikation!V755)</f>
        <v/>
      </c>
    </row>
    <row r="746" spans="1:16" x14ac:dyDescent="0.2">
      <c r="A746" s="26" t="str">
        <f>IF(Qualifikation!$A756&lt;&gt;"",IF(Qualifikation!C756&lt;&gt;"",IF(Qualifikation!C756="LOC.ID",CONCATENATE("LOC.",Qualifikation!AG$12),Qualifikation!C756),""),"")</f>
        <v/>
      </c>
      <c r="B746" s="57" t="str">
        <f>IF(A746&lt;&gt;"",Qualifikation!J756,"")</f>
        <v/>
      </c>
      <c r="C746" s="26" t="str">
        <f>IF(A746&lt;&gt;"",IF(Qualifikation!E756=TRUE,INDEX(codesex,MATCH(Qualifikation!D756,libsex,0)),Qualifikation!D756),"")</f>
        <v/>
      </c>
      <c r="D746" s="112" t="str">
        <f>IF(OR(A746="",ISBLANK(Qualifikation!F756)),"",Qualifikation!F756)</f>
        <v/>
      </c>
      <c r="E746" s="26" t="str">
        <f>IF(A746&lt;&gt;"",IF(Qualifikation!I756=TRUE,IF(INDEX(codegem,MATCH(Qualifikation!H756,libgem,0))&lt;8000,INDEX(codegem,MATCH(Qualifikation!H756,libgem,0)),""),Qualifikation!H756),"")</f>
        <v/>
      </c>
      <c r="F746" s="26" t="str">
        <f>IF(A746&lt;&gt;"",IF(Qualifikation!I756=TRUE,INDEX(codegemhist,MATCH(Qualifikation!H756,libgem,0)),""),"")</f>
        <v/>
      </c>
      <c r="G746" s="26" t="str">
        <f>IF(A746&lt;&gt;"",IF(Qualifikation!I756=TRUE,IF(INDEX(codegem,MATCH(Qualifikation!H756,libgem,0))&gt;=8000,INDEX(codegem,MATCH(Qualifikation!H756,libgem,0)),""),Qualifikation!H756),"")</f>
        <v/>
      </c>
      <c r="H746" s="26" t="str">
        <f>IF(A746&lt;&gt;"",IF(Qualifikation!Y756=TRUE,INDEX(libcatidinst,MATCH(Qualifikation!P756,libinst,0)),""),"")</f>
        <v/>
      </c>
      <c r="I746" s="26" t="str">
        <f>IF(OR(A746="",ISBLANK(Qualifikation!P756)),"",IF(Qualifikation!Y756=TRUE,INDEX(codeinst,MATCH(Qualifikation!P756,libinst,0)),Qualifikation!P756))</f>
        <v/>
      </c>
      <c r="J746" s="26" t="str">
        <f>IF(OR(A746="",ISBLANK(Qualifikation!Q756)),"",IF(Qualifikation!Z756=TRUE,INDEX(codetform,MATCH(Qualifikation!Q756,libtform,0)),Qualifikation!Q756))</f>
        <v/>
      </c>
      <c r="K746" s="26" t="str">
        <f t="shared" si="11"/>
        <v/>
      </c>
      <c r="L746" s="112" t="str">
        <f>IF(OR(A746="",ISBLANK(Qualifikation!R756)),"",Qualifikation!R756)</f>
        <v/>
      </c>
      <c r="M746" s="56" t="str">
        <f>IF(OR(A746="",ISBLANK(Qualifikation!S756)),"",Qualifikation!S756)</f>
        <v/>
      </c>
      <c r="N746" s="56" t="str">
        <f>IF(OR(A746="",ISBLANK(Qualifikation!T756)),"",IF(Qualifikation!AC756=TRUE,INDEX(coderesult,MATCH(Qualifikation!T756,libresult,0)),Qualifikation!T756))</f>
        <v/>
      </c>
      <c r="O746" s="56" t="str">
        <f>IF(OR(A746="",ISBLANK(Qualifikation!U756),Qualifikation!U756="-"),"",IF(ISNA(MATCH(Qualifikation!U756,libtwolang,0)),Qualifikation!U756,IF(Qualifikation!AC756=TRUE,INDEX(codetwolang,MATCH(Qualifikation!U756,libtwolang,0)),Qualifikation!U756)))</f>
        <v/>
      </c>
      <c r="P746" s="56" t="str">
        <f>IF(OR(A746="",ISBLANK(Qualifikation!V756)),"",Qualifikation!V756)</f>
        <v/>
      </c>
    </row>
    <row r="747" spans="1:16" x14ac:dyDescent="0.2">
      <c r="A747" s="26" t="str">
        <f>IF(Qualifikation!$A757&lt;&gt;"",IF(Qualifikation!C757&lt;&gt;"",IF(Qualifikation!C757="LOC.ID",CONCATENATE("LOC.",Qualifikation!AG$12),Qualifikation!C757),""),"")</f>
        <v/>
      </c>
      <c r="B747" s="57" t="str">
        <f>IF(A747&lt;&gt;"",Qualifikation!J757,"")</f>
        <v/>
      </c>
      <c r="C747" s="26" t="str">
        <f>IF(A747&lt;&gt;"",IF(Qualifikation!E757=TRUE,INDEX(codesex,MATCH(Qualifikation!D757,libsex,0)),Qualifikation!D757),"")</f>
        <v/>
      </c>
      <c r="D747" s="112" t="str">
        <f>IF(OR(A747="",ISBLANK(Qualifikation!F757)),"",Qualifikation!F757)</f>
        <v/>
      </c>
      <c r="E747" s="26" t="str">
        <f>IF(A747&lt;&gt;"",IF(Qualifikation!I757=TRUE,IF(INDEX(codegem,MATCH(Qualifikation!H757,libgem,0))&lt;8000,INDEX(codegem,MATCH(Qualifikation!H757,libgem,0)),""),Qualifikation!H757),"")</f>
        <v/>
      </c>
      <c r="F747" s="26" t="str">
        <f>IF(A747&lt;&gt;"",IF(Qualifikation!I757=TRUE,INDEX(codegemhist,MATCH(Qualifikation!H757,libgem,0)),""),"")</f>
        <v/>
      </c>
      <c r="G747" s="26" t="str">
        <f>IF(A747&lt;&gt;"",IF(Qualifikation!I757=TRUE,IF(INDEX(codegem,MATCH(Qualifikation!H757,libgem,0))&gt;=8000,INDEX(codegem,MATCH(Qualifikation!H757,libgem,0)),""),Qualifikation!H757),"")</f>
        <v/>
      </c>
      <c r="H747" s="26" t="str">
        <f>IF(A747&lt;&gt;"",IF(Qualifikation!Y757=TRUE,INDEX(libcatidinst,MATCH(Qualifikation!P757,libinst,0)),""),"")</f>
        <v/>
      </c>
      <c r="I747" s="26" t="str">
        <f>IF(OR(A747="",ISBLANK(Qualifikation!P757)),"",IF(Qualifikation!Y757=TRUE,INDEX(codeinst,MATCH(Qualifikation!P757,libinst,0)),Qualifikation!P757))</f>
        <v/>
      </c>
      <c r="J747" s="26" t="str">
        <f>IF(OR(A747="",ISBLANK(Qualifikation!Q757)),"",IF(Qualifikation!Z757=TRUE,INDEX(codetform,MATCH(Qualifikation!Q757,libtform,0)),Qualifikation!Q757))</f>
        <v/>
      </c>
      <c r="K747" s="26" t="str">
        <f t="shared" si="11"/>
        <v/>
      </c>
      <c r="L747" s="112" t="str">
        <f>IF(OR(A747="",ISBLANK(Qualifikation!R757)),"",Qualifikation!R757)</f>
        <v/>
      </c>
      <c r="M747" s="56" t="str">
        <f>IF(OR(A747="",ISBLANK(Qualifikation!S757)),"",Qualifikation!S757)</f>
        <v/>
      </c>
      <c r="N747" s="56" t="str">
        <f>IF(OR(A747="",ISBLANK(Qualifikation!T757)),"",IF(Qualifikation!AC757=TRUE,INDEX(coderesult,MATCH(Qualifikation!T757,libresult,0)),Qualifikation!T757))</f>
        <v/>
      </c>
      <c r="O747" s="56" t="str">
        <f>IF(OR(A747="",ISBLANK(Qualifikation!U757),Qualifikation!U757="-"),"",IF(ISNA(MATCH(Qualifikation!U757,libtwolang,0)),Qualifikation!U757,IF(Qualifikation!AC757=TRUE,INDEX(codetwolang,MATCH(Qualifikation!U757,libtwolang,0)),Qualifikation!U757)))</f>
        <v/>
      </c>
      <c r="P747" s="56" t="str">
        <f>IF(OR(A747="",ISBLANK(Qualifikation!V757)),"",Qualifikation!V757)</f>
        <v/>
      </c>
    </row>
    <row r="748" spans="1:16" x14ac:dyDescent="0.2">
      <c r="A748" s="26" t="str">
        <f>IF(Qualifikation!$A758&lt;&gt;"",IF(Qualifikation!C758&lt;&gt;"",IF(Qualifikation!C758="LOC.ID",CONCATENATE("LOC.",Qualifikation!AG$12),Qualifikation!C758),""),"")</f>
        <v/>
      </c>
      <c r="B748" s="57" t="str">
        <f>IF(A748&lt;&gt;"",Qualifikation!J758,"")</f>
        <v/>
      </c>
      <c r="C748" s="26" t="str">
        <f>IF(A748&lt;&gt;"",IF(Qualifikation!E758=TRUE,INDEX(codesex,MATCH(Qualifikation!D758,libsex,0)),Qualifikation!D758),"")</f>
        <v/>
      </c>
      <c r="D748" s="112" t="str">
        <f>IF(OR(A748="",ISBLANK(Qualifikation!F758)),"",Qualifikation!F758)</f>
        <v/>
      </c>
      <c r="E748" s="26" t="str">
        <f>IF(A748&lt;&gt;"",IF(Qualifikation!I758=TRUE,IF(INDEX(codegem,MATCH(Qualifikation!H758,libgem,0))&lt;8000,INDEX(codegem,MATCH(Qualifikation!H758,libgem,0)),""),Qualifikation!H758),"")</f>
        <v/>
      </c>
      <c r="F748" s="26" t="str">
        <f>IF(A748&lt;&gt;"",IF(Qualifikation!I758=TRUE,INDEX(codegemhist,MATCH(Qualifikation!H758,libgem,0)),""),"")</f>
        <v/>
      </c>
      <c r="G748" s="26" t="str">
        <f>IF(A748&lt;&gt;"",IF(Qualifikation!I758=TRUE,IF(INDEX(codegem,MATCH(Qualifikation!H758,libgem,0))&gt;=8000,INDEX(codegem,MATCH(Qualifikation!H758,libgem,0)),""),Qualifikation!H758),"")</f>
        <v/>
      </c>
      <c r="H748" s="26" t="str">
        <f>IF(A748&lt;&gt;"",IF(Qualifikation!Y758=TRUE,INDEX(libcatidinst,MATCH(Qualifikation!P758,libinst,0)),""),"")</f>
        <v/>
      </c>
      <c r="I748" s="26" t="str">
        <f>IF(OR(A748="",ISBLANK(Qualifikation!P758)),"",IF(Qualifikation!Y758=TRUE,INDEX(codeinst,MATCH(Qualifikation!P758,libinst,0)),Qualifikation!P758))</f>
        <v/>
      </c>
      <c r="J748" s="26" t="str">
        <f>IF(OR(A748="",ISBLANK(Qualifikation!Q758)),"",IF(Qualifikation!Z758=TRUE,INDEX(codetform,MATCH(Qualifikation!Q758,libtform,0)),Qualifikation!Q758))</f>
        <v/>
      </c>
      <c r="K748" s="26" t="str">
        <f t="shared" si="11"/>
        <v/>
      </c>
      <c r="L748" s="112" t="str">
        <f>IF(OR(A748="",ISBLANK(Qualifikation!R758)),"",Qualifikation!R758)</f>
        <v/>
      </c>
      <c r="M748" s="56" t="str">
        <f>IF(OR(A748="",ISBLANK(Qualifikation!S758)),"",Qualifikation!S758)</f>
        <v/>
      </c>
      <c r="N748" s="56" t="str">
        <f>IF(OR(A748="",ISBLANK(Qualifikation!T758)),"",IF(Qualifikation!AC758=TRUE,INDEX(coderesult,MATCH(Qualifikation!T758,libresult,0)),Qualifikation!T758))</f>
        <v/>
      </c>
      <c r="O748" s="56" t="str">
        <f>IF(OR(A748="",ISBLANK(Qualifikation!U758),Qualifikation!U758="-"),"",IF(ISNA(MATCH(Qualifikation!U758,libtwolang,0)),Qualifikation!U758,IF(Qualifikation!AC758=TRUE,INDEX(codetwolang,MATCH(Qualifikation!U758,libtwolang,0)),Qualifikation!U758)))</f>
        <v/>
      </c>
      <c r="P748" s="56" t="str">
        <f>IF(OR(A748="",ISBLANK(Qualifikation!V758)),"",Qualifikation!V758)</f>
        <v/>
      </c>
    </row>
    <row r="749" spans="1:16" x14ac:dyDescent="0.2">
      <c r="A749" s="26" t="str">
        <f>IF(Qualifikation!$A759&lt;&gt;"",IF(Qualifikation!C759&lt;&gt;"",IF(Qualifikation!C759="LOC.ID",CONCATENATE("LOC.",Qualifikation!AG$12),Qualifikation!C759),""),"")</f>
        <v/>
      </c>
      <c r="B749" s="57" t="str">
        <f>IF(A749&lt;&gt;"",Qualifikation!J759,"")</f>
        <v/>
      </c>
      <c r="C749" s="26" t="str">
        <f>IF(A749&lt;&gt;"",IF(Qualifikation!E759=TRUE,INDEX(codesex,MATCH(Qualifikation!D759,libsex,0)),Qualifikation!D759),"")</f>
        <v/>
      </c>
      <c r="D749" s="112" t="str">
        <f>IF(OR(A749="",ISBLANK(Qualifikation!F759)),"",Qualifikation!F759)</f>
        <v/>
      </c>
      <c r="E749" s="26" t="str">
        <f>IF(A749&lt;&gt;"",IF(Qualifikation!I759=TRUE,IF(INDEX(codegem,MATCH(Qualifikation!H759,libgem,0))&lt;8000,INDEX(codegem,MATCH(Qualifikation!H759,libgem,0)),""),Qualifikation!H759),"")</f>
        <v/>
      </c>
      <c r="F749" s="26" t="str">
        <f>IF(A749&lt;&gt;"",IF(Qualifikation!I759=TRUE,INDEX(codegemhist,MATCH(Qualifikation!H759,libgem,0)),""),"")</f>
        <v/>
      </c>
      <c r="G749" s="26" t="str">
        <f>IF(A749&lt;&gt;"",IF(Qualifikation!I759=TRUE,IF(INDEX(codegem,MATCH(Qualifikation!H759,libgem,0))&gt;=8000,INDEX(codegem,MATCH(Qualifikation!H759,libgem,0)),""),Qualifikation!H759),"")</f>
        <v/>
      </c>
      <c r="H749" s="26" t="str">
        <f>IF(A749&lt;&gt;"",IF(Qualifikation!Y759=TRUE,INDEX(libcatidinst,MATCH(Qualifikation!P759,libinst,0)),""),"")</f>
        <v/>
      </c>
      <c r="I749" s="26" t="str">
        <f>IF(OR(A749="",ISBLANK(Qualifikation!P759)),"",IF(Qualifikation!Y759=TRUE,INDEX(codeinst,MATCH(Qualifikation!P759,libinst,0)),Qualifikation!P759))</f>
        <v/>
      </c>
      <c r="J749" s="26" t="str">
        <f>IF(OR(A749="",ISBLANK(Qualifikation!Q759)),"",IF(Qualifikation!Z759=TRUE,INDEX(codetform,MATCH(Qualifikation!Q759,libtform,0)),Qualifikation!Q759))</f>
        <v/>
      </c>
      <c r="K749" s="26" t="str">
        <f t="shared" si="11"/>
        <v/>
      </c>
      <c r="L749" s="112" t="str">
        <f>IF(OR(A749="",ISBLANK(Qualifikation!R759)),"",Qualifikation!R759)</f>
        <v/>
      </c>
      <c r="M749" s="56" t="str">
        <f>IF(OR(A749="",ISBLANK(Qualifikation!S759)),"",Qualifikation!S759)</f>
        <v/>
      </c>
      <c r="N749" s="56" t="str">
        <f>IF(OR(A749="",ISBLANK(Qualifikation!T759)),"",IF(Qualifikation!AC759=TRUE,INDEX(coderesult,MATCH(Qualifikation!T759,libresult,0)),Qualifikation!T759))</f>
        <v/>
      </c>
      <c r="O749" s="56" t="str">
        <f>IF(OR(A749="",ISBLANK(Qualifikation!U759),Qualifikation!U759="-"),"",IF(ISNA(MATCH(Qualifikation!U759,libtwolang,0)),Qualifikation!U759,IF(Qualifikation!AC759=TRUE,INDEX(codetwolang,MATCH(Qualifikation!U759,libtwolang,0)),Qualifikation!U759)))</f>
        <v/>
      </c>
      <c r="P749" s="56" t="str">
        <f>IF(OR(A749="",ISBLANK(Qualifikation!V759)),"",Qualifikation!V759)</f>
        <v/>
      </c>
    </row>
    <row r="750" spans="1:16" x14ac:dyDescent="0.2">
      <c r="A750" s="26" t="str">
        <f>IF(Qualifikation!$A760&lt;&gt;"",IF(Qualifikation!C760&lt;&gt;"",IF(Qualifikation!C760="LOC.ID",CONCATENATE("LOC.",Qualifikation!AG$12),Qualifikation!C760),""),"")</f>
        <v/>
      </c>
      <c r="B750" s="57" t="str">
        <f>IF(A750&lt;&gt;"",Qualifikation!J760,"")</f>
        <v/>
      </c>
      <c r="C750" s="26" t="str">
        <f>IF(A750&lt;&gt;"",IF(Qualifikation!E760=TRUE,INDEX(codesex,MATCH(Qualifikation!D760,libsex,0)),Qualifikation!D760),"")</f>
        <v/>
      </c>
      <c r="D750" s="112" t="str">
        <f>IF(OR(A750="",ISBLANK(Qualifikation!F760)),"",Qualifikation!F760)</f>
        <v/>
      </c>
      <c r="E750" s="26" t="str">
        <f>IF(A750&lt;&gt;"",IF(Qualifikation!I760=TRUE,IF(INDEX(codegem,MATCH(Qualifikation!H760,libgem,0))&lt;8000,INDEX(codegem,MATCH(Qualifikation!H760,libgem,0)),""),Qualifikation!H760),"")</f>
        <v/>
      </c>
      <c r="F750" s="26" t="str">
        <f>IF(A750&lt;&gt;"",IF(Qualifikation!I760=TRUE,INDEX(codegemhist,MATCH(Qualifikation!H760,libgem,0)),""),"")</f>
        <v/>
      </c>
      <c r="G750" s="26" t="str">
        <f>IF(A750&lt;&gt;"",IF(Qualifikation!I760=TRUE,IF(INDEX(codegem,MATCH(Qualifikation!H760,libgem,0))&gt;=8000,INDEX(codegem,MATCH(Qualifikation!H760,libgem,0)),""),Qualifikation!H760),"")</f>
        <v/>
      </c>
      <c r="H750" s="26" t="str">
        <f>IF(A750&lt;&gt;"",IF(Qualifikation!Y760=TRUE,INDEX(libcatidinst,MATCH(Qualifikation!P760,libinst,0)),""),"")</f>
        <v/>
      </c>
      <c r="I750" s="26" t="str">
        <f>IF(OR(A750="",ISBLANK(Qualifikation!P760)),"",IF(Qualifikation!Y760=TRUE,INDEX(codeinst,MATCH(Qualifikation!P760,libinst,0)),Qualifikation!P760))</f>
        <v/>
      </c>
      <c r="J750" s="26" t="str">
        <f>IF(OR(A750="",ISBLANK(Qualifikation!Q760)),"",IF(Qualifikation!Z760=TRUE,INDEX(codetform,MATCH(Qualifikation!Q760,libtform,0)),Qualifikation!Q760))</f>
        <v/>
      </c>
      <c r="K750" s="26" t="str">
        <f t="shared" si="11"/>
        <v/>
      </c>
      <c r="L750" s="112" t="str">
        <f>IF(OR(A750="",ISBLANK(Qualifikation!R760)),"",Qualifikation!R760)</f>
        <v/>
      </c>
      <c r="M750" s="56" t="str">
        <f>IF(OR(A750="",ISBLANK(Qualifikation!S760)),"",Qualifikation!S760)</f>
        <v/>
      </c>
      <c r="N750" s="56" t="str">
        <f>IF(OR(A750="",ISBLANK(Qualifikation!T760)),"",IF(Qualifikation!AC760=TRUE,INDEX(coderesult,MATCH(Qualifikation!T760,libresult,0)),Qualifikation!T760))</f>
        <v/>
      </c>
      <c r="O750" s="56" t="str">
        <f>IF(OR(A750="",ISBLANK(Qualifikation!U760),Qualifikation!U760="-"),"",IF(ISNA(MATCH(Qualifikation!U760,libtwolang,0)),Qualifikation!U760,IF(Qualifikation!AC760=TRUE,INDEX(codetwolang,MATCH(Qualifikation!U760,libtwolang,0)),Qualifikation!U760)))</f>
        <v/>
      </c>
      <c r="P750" s="56" t="str">
        <f>IF(OR(A750="",ISBLANK(Qualifikation!V760)),"",Qualifikation!V760)</f>
        <v/>
      </c>
    </row>
    <row r="751" spans="1:16" x14ac:dyDescent="0.2">
      <c r="A751" s="26" t="str">
        <f>IF(Qualifikation!$A761&lt;&gt;"",IF(Qualifikation!C761&lt;&gt;"",IF(Qualifikation!C761="LOC.ID",CONCATENATE("LOC.",Qualifikation!AG$12),Qualifikation!C761),""),"")</f>
        <v/>
      </c>
      <c r="B751" s="57" t="str">
        <f>IF(A751&lt;&gt;"",Qualifikation!J761,"")</f>
        <v/>
      </c>
      <c r="C751" s="26" t="str">
        <f>IF(A751&lt;&gt;"",IF(Qualifikation!E761=TRUE,INDEX(codesex,MATCH(Qualifikation!D761,libsex,0)),Qualifikation!D761),"")</f>
        <v/>
      </c>
      <c r="D751" s="112" t="str">
        <f>IF(OR(A751="",ISBLANK(Qualifikation!F761)),"",Qualifikation!F761)</f>
        <v/>
      </c>
      <c r="E751" s="26" t="str">
        <f>IF(A751&lt;&gt;"",IF(Qualifikation!I761=TRUE,IF(INDEX(codegem,MATCH(Qualifikation!H761,libgem,0))&lt;8000,INDEX(codegem,MATCH(Qualifikation!H761,libgem,0)),""),Qualifikation!H761),"")</f>
        <v/>
      </c>
      <c r="F751" s="26" t="str">
        <f>IF(A751&lt;&gt;"",IF(Qualifikation!I761=TRUE,INDEX(codegemhist,MATCH(Qualifikation!H761,libgem,0)),""),"")</f>
        <v/>
      </c>
      <c r="G751" s="26" t="str">
        <f>IF(A751&lt;&gt;"",IF(Qualifikation!I761=TRUE,IF(INDEX(codegem,MATCH(Qualifikation!H761,libgem,0))&gt;=8000,INDEX(codegem,MATCH(Qualifikation!H761,libgem,0)),""),Qualifikation!H761),"")</f>
        <v/>
      </c>
      <c r="H751" s="26" t="str">
        <f>IF(A751&lt;&gt;"",IF(Qualifikation!Y761=TRUE,INDEX(libcatidinst,MATCH(Qualifikation!P761,libinst,0)),""),"")</f>
        <v/>
      </c>
      <c r="I751" s="26" t="str">
        <f>IF(OR(A751="",ISBLANK(Qualifikation!P761)),"",IF(Qualifikation!Y761=TRUE,INDEX(codeinst,MATCH(Qualifikation!P761,libinst,0)),Qualifikation!P761))</f>
        <v/>
      </c>
      <c r="J751" s="26" t="str">
        <f>IF(OR(A751="",ISBLANK(Qualifikation!Q761)),"",IF(Qualifikation!Z761=TRUE,INDEX(codetform,MATCH(Qualifikation!Q761,libtform,0)),Qualifikation!Q761))</f>
        <v/>
      </c>
      <c r="K751" s="26" t="str">
        <f t="shared" si="11"/>
        <v/>
      </c>
      <c r="L751" s="112" t="str">
        <f>IF(OR(A751="",ISBLANK(Qualifikation!R761)),"",Qualifikation!R761)</f>
        <v/>
      </c>
      <c r="M751" s="56" t="str">
        <f>IF(OR(A751="",ISBLANK(Qualifikation!S761)),"",Qualifikation!S761)</f>
        <v/>
      </c>
      <c r="N751" s="56" t="str">
        <f>IF(OR(A751="",ISBLANK(Qualifikation!T761)),"",IF(Qualifikation!AC761=TRUE,INDEX(coderesult,MATCH(Qualifikation!T761,libresult,0)),Qualifikation!T761))</f>
        <v/>
      </c>
      <c r="O751" s="56" t="str">
        <f>IF(OR(A751="",ISBLANK(Qualifikation!U761),Qualifikation!U761="-"),"",IF(ISNA(MATCH(Qualifikation!U761,libtwolang,0)),Qualifikation!U761,IF(Qualifikation!AC761=TRUE,INDEX(codetwolang,MATCH(Qualifikation!U761,libtwolang,0)),Qualifikation!U761)))</f>
        <v/>
      </c>
      <c r="P751" s="56" t="str">
        <f>IF(OR(A751="",ISBLANK(Qualifikation!V761)),"",Qualifikation!V761)</f>
        <v/>
      </c>
    </row>
    <row r="752" spans="1:16" x14ac:dyDescent="0.2">
      <c r="A752" s="26" t="str">
        <f>IF(Qualifikation!$A762&lt;&gt;"",IF(Qualifikation!C762&lt;&gt;"",IF(Qualifikation!C762="LOC.ID",CONCATENATE("LOC.",Qualifikation!AG$12),Qualifikation!C762),""),"")</f>
        <v/>
      </c>
      <c r="B752" s="57" t="str">
        <f>IF(A752&lt;&gt;"",Qualifikation!J762,"")</f>
        <v/>
      </c>
      <c r="C752" s="26" t="str">
        <f>IF(A752&lt;&gt;"",IF(Qualifikation!E762=TRUE,INDEX(codesex,MATCH(Qualifikation!D762,libsex,0)),Qualifikation!D762),"")</f>
        <v/>
      </c>
      <c r="D752" s="112" t="str">
        <f>IF(OR(A752="",ISBLANK(Qualifikation!F762)),"",Qualifikation!F762)</f>
        <v/>
      </c>
      <c r="E752" s="26" t="str">
        <f>IF(A752&lt;&gt;"",IF(Qualifikation!I762=TRUE,IF(INDEX(codegem,MATCH(Qualifikation!H762,libgem,0))&lt;8000,INDEX(codegem,MATCH(Qualifikation!H762,libgem,0)),""),Qualifikation!H762),"")</f>
        <v/>
      </c>
      <c r="F752" s="26" t="str">
        <f>IF(A752&lt;&gt;"",IF(Qualifikation!I762=TRUE,INDEX(codegemhist,MATCH(Qualifikation!H762,libgem,0)),""),"")</f>
        <v/>
      </c>
      <c r="G752" s="26" t="str">
        <f>IF(A752&lt;&gt;"",IF(Qualifikation!I762=TRUE,IF(INDEX(codegem,MATCH(Qualifikation!H762,libgem,0))&gt;=8000,INDEX(codegem,MATCH(Qualifikation!H762,libgem,0)),""),Qualifikation!H762),"")</f>
        <v/>
      </c>
      <c r="H752" s="26" t="str">
        <f>IF(A752&lt;&gt;"",IF(Qualifikation!Y762=TRUE,INDEX(libcatidinst,MATCH(Qualifikation!P762,libinst,0)),""),"")</f>
        <v/>
      </c>
      <c r="I752" s="26" t="str">
        <f>IF(OR(A752="",ISBLANK(Qualifikation!P762)),"",IF(Qualifikation!Y762=TRUE,INDEX(codeinst,MATCH(Qualifikation!P762,libinst,0)),Qualifikation!P762))</f>
        <v/>
      </c>
      <c r="J752" s="26" t="str">
        <f>IF(OR(A752="",ISBLANK(Qualifikation!Q762)),"",IF(Qualifikation!Z762=TRUE,INDEX(codetform,MATCH(Qualifikation!Q762,libtform,0)),Qualifikation!Q762))</f>
        <v/>
      </c>
      <c r="K752" s="26" t="str">
        <f t="shared" si="11"/>
        <v/>
      </c>
      <c r="L752" s="112" t="str">
        <f>IF(OR(A752="",ISBLANK(Qualifikation!R762)),"",Qualifikation!R762)</f>
        <v/>
      </c>
      <c r="M752" s="56" t="str">
        <f>IF(OR(A752="",ISBLANK(Qualifikation!S762)),"",Qualifikation!S762)</f>
        <v/>
      </c>
      <c r="N752" s="56" t="str">
        <f>IF(OR(A752="",ISBLANK(Qualifikation!T762)),"",IF(Qualifikation!AC762=TRUE,INDEX(coderesult,MATCH(Qualifikation!T762,libresult,0)),Qualifikation!T762))</f>
        <v/>
      </c>
      <c r="O752" s="56" t="str">
        <f>IF(OR(A752="",ISBLANK(Qualifikation!U762),Qualifikation!U762="-"),"",IF(ISNA(MATCH(Qualifikation!U762,libtwolang,0)),Qualifikation!U762,IF(Qualifikation!AC762=TRUE,INDEX(codetwolang,MATCH(Qualifikation!U762,libtwolang,0)),Qualifikation!U762)))</f>
        <v/>
      </c>
      <c r="P752" s="56" t="str">
        <f>IF(OR(A752="",ISBLANK(Qualifikation!V762)),"",Qualifikation!V762)</f>
        <v/>
      </c>
    </row>
    <row r="753" spans="1:16" x14ac:dyDescent="0.2">
      <c r="A753" s="26" t="str">
        <f>IF(Qualifikation!$A763&lt;&gt;"",IF(Qualifikation!C763&lt;&gt;"",IF(Qualifikation!C763="LOC.ID",CONCATENATE("LOC.",Qualifikation!AG$12),Qualifikation!C763),""),"")</f>
        <v/>
      </c>
      <c r="B753" s="57" t="str">
        <f>IF(A753&lt;&gt;"",Qualifikation!J763,"")</f>
        <v/>
      </c>
      <c r="C753" s="26" t="str">
        <f>IF(A753&lt;&gt;"",IF(Qualifikation!E763=TRUE,INDEX(codesex,MATCH(Qualifikation!D763,libsex,0)),Qualifikation!D763),"")</f>
        <v/>
      </c>
      <c r="D753" s="112" t="str">
        <f>IF(OR(A753="",ISBLANK(Qualifikation!F763)),"",Qualifikation!F763)</f>
        <v/>
      </c>
      <c r="E753" s="26" t="str">
        <f>IF(A753&lt;&gt;"",IF(Qualifikation!I763=TRUE,IF(INDEX(codegem,MATCH(Qualifikation!H763,libgem,0))&lt;8000,INDEX(codegem,MATCH(Qualifikation!H763,libgem,0)),""),Qualifikation!H763),"")</f>
        <v/>
      </c>
      <c r="F753" s="26" t="str">
        <f>IF(A753&lt;&gt;"",IF(Qualifikation!I763=TRUE,INDEX(codegemhist,MATCH(Qualifikation!H763,libgem,0)),""),"")</f>
        <v/>
      </c>
      <c r="G753" s="26" t="str">
        <f>IF(A753&lt;&gt;"",IF(Qualifikation!I763=TRUE,IF(INDEX(codegem,MATCH(Qualifikation!H763,libgem,0))&gt;=8000,INDEX(codegem,MATCH(Qualifikation!H763,libgem,0)),""),Qualifikation!H763),"")</f>
        <v/>
      </c>
      <c r="H753" s="26" t="str">
        <f>IF(A753&lt;&gt;"",IF(Qualifikation!Y763=TRUE,INDEX(libcatidinst,MATCH(Qualifikation!P763,libinst,0)),""),"")</f>
        <v/>
      </c>
      <c r="I753" s="26" t="str">
        <f>IF(OR(A753="",ISBLANK(Qualifikation!P763)),"",IF(Qualifikation!Y763=TRUE,INDEX(codeinst,MATCH(Qualifikation!P763,libinst,0)),Qualifikation!P763))</f>
        <v/>
      </c>
      <c r="J753" s="26" t="str">
        <f>IF(OR(A753="",ISBLANK(Qualifikation!Q763)),"",IF(Qualifikation!Z763=TRUE,INDEX(codetform,MATCH(Qualifikation!Q763,libtform,0)),Qualifikation!Q763))</f>
        <v/>
      </c>
      <c r="K753" s="26" t="str">
        <f t="shared" si="11"/>
        <v/>
      </c>
      <c r="L753" s="112" t="str">
        <f>IF(OR(A753="",ISBLANK(Qualifikation!R763)),"",Qualifikation!R763)</f>
        <v/>
      </c>
      <c r="M753" s="56" t="str">
        <f>IF(OR(A753="",ISBLANK(Qualifikation!S763)),"",Qualifikation!S763)</f>
        <v/>
      </c>
      <c r="N753" s="56" t="str">
        <f>IF(OR(A753="",ISBLANK(Qualifikation!T763)),"",IF(Qualifikation!AC763=TRUE,INDEX(coderesult,MATCH(Qualifikation!T763,libresult,0)),Qualifikation!T763))</f>
        <v/>
      </c>
      <c r="O753" s="56" t="str">
        <f>IF(OR(A753="",ISBLANK(Qualifikation!U763),Qualifikation!U763="-"),"",IF(ISNA(MATCH(Qualifikation!U763,libtwolang,0)),Qualifikation!U763,IF(Qualifikation!AC763=TRUE,INDEX(codetwolang,MATCH(Qualifikation!U763,libtwolang,0)),Qualifikation!U763)))</f>
        <v/>
      </c>
      <c r="P753" s="56" t="str">
        <f>IF(OR(A753="",ISBLANK(Qualifikation!V763)),"",Qualifikation!V763)</f>
        <v/>
      </c>
    </row>
    <row r="754" spans="1:16" x14ac:dyDescent="0.2">
      <c r="A754" s="26" t="str">
        <f>IF(Qualifikation!$A764&lt;&gt;"",IF(Qualifikation!C764&lt;&gt;"",IF(Qualifikation!C764="LOC.ID",CONCATENATE("LOC.",Qualifikation!AG$12),Qualifikation!C764),""),"")</f>
        <v/>
      </c>
      <c r="B754" s="57" t="str">
        <f>IF(A754&lt;&gt;"",Qualifikation!J764,"")</f>
        <v/>
      </c>
      <c r="C754" s="26" t="str">
        <f>IF(A754&lt;&gt;"",IF(Qualifikation!E764=TRUE,INDEX(codesex,MATCH(Qualifikation!D764,libsex,0)),Qualifikation!D764),"")</f>
        <v/>
      </c>
      <c r="D754" s="112" t="str">
        <f>IF(OR(A754="",ISBLANK(Qualifikation!F764)),"",Qualifikation!F764)</f>
        <v/>
      </c>
      <c r="E754" s="26" t="str">
        <f>IF(A754&lt;&gt;"",IF(Qualifikation!I764=TRUE,IF(INDEX(codegem,MATCH(Qualifikation!H764,libgem,0))&lt;8000,INDEX(codegem,MATCH(Qualifikation!H764,libgem,0)),""),Qualifikation!H764),"")</f>
        <v/>
      </c>
      <c r="F754" s="26" t="str">
        <f>IF(A754&lt;&gt;"",IF(Qualifikation!I764=TRUE,INDEX(codegemhist,MATCH(Qualifikation!H764,libgem,0)),""),"")</f>
        <v/>
      </c>
      <c r="G754" s="26" t="str">
        <f>IF(A754&lt;&gt;"",IF(Qualifikation!I764=TRUE,IF(INDEX(codegem,MATCH(Qualifikation!H764,libgem,0))&gt;=8000,INDEX(codegem,MATCH(Qualifikation!H764,libgem,0)),""),Qualifikation!H764),"")</f>
        <v/>
      </c>
      <c r="H754" s="26" t="str">
        <f>IF(A754&lt;&gt;"",IF(Qualifikation!Y764=TRUE,INDEX(libcatidinst,MATCH(Qualifikation!P764,libinst,0)),""),"")</f>
        <v/>
      </c>
      <c r="I754" s="26" t="str">
        <f>IF(OR(A754="",ISBLANK(Qualifikation!P764)),"",IF(Qualifikation!Y764=TRUE,INDEX(codeinst,MATCH(Qualifikation!P764,libinst,0)),Qualifikation!P764))</f>
        <v/>
      </c>
      <c r="J754" s="26" t="str">
        <f>IF(OR(A754="",ISBLANK(Qualifikation!Q764)),"",IF(Qualifikation!Z764=TRUE,INDEX(codetform,MATCH(Qualifikation!Q764,libtform,0)),Qualifikation!Q764))</f>
        <v/>
      </c>
      <c r="K754" s="26" t="str">
        <f t="shared" si="11"/>
        <v/>
      </c>
      <c r="L754" s="112" t="str">
        <f>IF(OR(A754="",ISBLANK(Qualifikation!R764)),"",Qualifikation!R764)</f>
        <v/>
      </c>
      <c r="M754" s="56" t="str">
        <f>IF(OR(A754="",ISBLANK(Qualifikation!S764)),"",Qualifikation!S764)</f>
        <v/>
      </c>
      <c r="N754" s="56" t="str">
        <f>IF(OR(A754="",ISBLANK(Qualifikation!T764)),"",IF(Qualifikation!AC764=TRUE,INDEX(coderesult,MATCH(Qualifikation!T764,libresult,0)),Qualifikation!T764))</f>
        <v/>
      </c>
      <c r="O754" s="56" t="str">
        <f>IF(OR(A754="",ISBLANK(Qualifikation!U764),Qualifikation!U764="-"),"",IF(ISNA(MATCH(Qualifikation!U764,libtwolang,0)),Qualifikation!U764,IF(Qualifikation!AC764=TRUE,INDEX(codetwolang,MATCH(Qualifikation!U764,libtwolang,0)),Qualifikation!U764)))</f>
        <v/>
      </c>
      <c r="P754" s="56" t="str">
        <f>IF(OR(A754="",ISBLANK(Qualifikation!V764)),"",Qualifikation!V764)</f>
        <v/>
      </c>
    </row>
    <row r="755" spans="1:16" x14ac:dyDescent="0.2">
      <c r="A755" s="26" t="str">
        <f>IF(Qualifikation!$A765&lt;&gt;"",IF(Qualifikation!C765&lt;&gt;"",IF(Qualifikation!C765="LOC.ID",CONCATENATE("LOC.",Qualifikation!AG$12),Qualifikation!C765),""),"")</f>
        <v/>
      </c>
      <c r="B755" s="57" t="str">
        <f>IF(A755&lt;&gt;"",Qualifikation!J765,"")</f>
        <v/>
      </c>
      <c r="C755" s="26" t="str">
        <f>IF(A755&lt;&gt;"",IF(Qualifikation!E765=TRUE,INDEX(codesex,MATCH(Qualifikation!D765,libsex,0)),Qualifikation!D765),"")</f>
        <v/>
      </c>
      <c r="D755" s="112" t="str">
        <f>IF(OR(A755="",ISBLANK(Qualifikation!F765)),"",Qualifikation!F765)</f>
        <v/>
      </c>
      <c r="E755" s="26" t="str">
        <f>IF(A755&lt;&gt;"",IF(Qualifikation!I765=TRUE,IF(INDEX(codegem,MATCH(Qualifikation!H765,libgem,0))&lt;8000,INDEX(codegem,MATCH(Qualifikation!H765,libgem,0)),""),Qualifikation!H765),"")</f>
        <v/>
      </c>
      <c r="F755" s="26" t="str">
        <f>IF(A755&lt;&gt;"",IF(Qualifikation!I765=TRUE,INDEX(codegemhist,MATCH(Qualifikation!H765,libgem,0)),""),"")</f>
        <v/>
      </c>
      <c r="G755" s="26" t="str">
        <f>IF(A755&lt;&gt;"",IF(Qualifikation!I765=TRUE,IF(INDEX(codegem,MATCH(Qualifikation!H765,libgem,0))&gt;=8000,INDEX(codegem,MATCH(Qualifikation!H765,libgem,0)),""),Qualifikation!H765),"")</f>
        <v/>
      </c>
      <c r="H755" s="26" t="str">
        <f>IF(A755&lt;&gt;"",IF(Qualifikation!Y765=TRUE,INDEX(libcatidinst,MATCH(Qualifikation!P765,libinst,0)),""),"")</f>
        <v/>
      </c>
      <c r="I755" s="26" t="str">
        <f>IF(OR(A755="",ISBLANK(Qualifikation!P765)),"",IF(Qualifikation!Y765=TRUE,INDEX(codeinst,MATCH(Qualifikation!P765,libinst,0)),Qualifikation!P765))</f>
        <v/>
      </c>
      <c r="J755" s="26" t="str">
        <f>IF(OR(A755="",ISBLANK(Qualifikation!Q765)),"",IF(Qualifikation!Z765=TRUE,INDEX(codetform,MATCH(Qualifikation!Q765,libtform,0)),Qualifikation!Q765))</f>
        <v/>
      </c>
      <c r="K755" s="26" t="str">
        <f t="shared" si="11"/>
        <v/>
      </c>
      <c r="L755" s="112" t="str">
        <f>IF(OR(A755="",ISBLANK(Qualifikation!R765)),"",Qualifikation!R765)</f>
        <v/>
      </c>
      <c r="M755" s="56" t="str">
        <f>IF(OR(A755="",ISBLANK(Qualifikation!S765)),"",Qualifikation!S765)</f>
        <v/>
      </c>
      <c r="N755" s="56" t="str">
        <f>IF(OR(A755="",ISBLANK(Qualifikation!T765)),"",IF(Qualifikation!AC765=TRUE,INDEX(coderesult,MATCH(Qualifikation!T765,libresult,0)),Qualifikation!T765))</f>
        <v/>
      </c>
      <c r="O755" s="56" t="str">
        <f>IF(OR(A755="",ISBLANK(Qualifikation!U765),Qualifikation!U765="-"),"",IF(ISNA(MATCH(Qualifikation!U765,libtwolang,0)),Qualifikation!U765,IF(Qualifikation!AC765=TRUE,INDEX(codetwolang,MATCH(Qualifikation!U765,libtwolang,0)),Qualifikation!U765)))</f>
        <v/>
      </c>
      <c r="P755" s="56" t="str">
        <f>IF(OR(A755="",ISBLANK(Qualifikation!V765)),"",Qualifikation!V765)</f>
        <v/>
      </c>
    </row>
    <row r="756" spans="1:16" x14ac:dyDescent="0.2">
      <c r="A756" s="26" t="str">
        <f>IF(Qualifikation!$A766&lt;&gt;"",IF(Qualifikation!C766&lt;&gt;"",IF(Qualifikation!C766="LOC.ID",CONCATENATE("LOC.",Qualifikation!AG$12),Qualifikation!C766),""),"")</f>
        <v/>
      </c>
      <c r="B756" s="57" t="str">
        <f>IF(A756&lt;&gt;"",Qualifikation!J766,"")</f>
        <v/>
      </c>
      <c r="C756" s="26" t="str">
        <f>IF(A756&lt;&gt;"",IF(Qualifikation!E766=TRUE,INDEX(codesex,MATCH(Qualifikation!D766,libsex,0)),Qualifikation!D766),"")</f>
        <v/>
      </c>
      <c r="D756" s="112" t="str">
        <f>IF(OR(A756="",ISBLANK(Qualifikation!F766)),"",Qualifikation!F766)</f>
        <v/>
      </c>
      <c r="E756" s="26" t="str">
        <f>IF(A756&lt;&gt;"",IF(Qualifikation!I766=TRUE,IF(INDEX(codegem,MATCH(Qualifikation!H766,libgem,0))&lt;8000,INDEX(codegem,MATCH(Qualifikation!H766,libgem,0)),""),Qualifikation!H766),"")</f>
        <v/>
      </c>
      <c r="F756" s="26" t="str">
        <f>IF(A756&lt;&gt;"",IF(Qualifikation!I766=TRUE,INDEX(codegemhist,MATCH(Qualifikation!H766,libgem,0)),""),"")</f>
        <v/>
      </c>
      <c r="G756" s="26" t="str">
        <f>IF(A756&lt;&gt;"",IF(Qualifikation!I766=TRUE,IF(INDEX(codegem,MATCH(Qualifikation!H766,libgem,0))&gt;=8000,INDEX(codegem,MATCH(Qualifikation!H766,libgem,0)),""),Qualifikation!H766),"")</f>
        <v/>
      </c>
      <c r="H756" s="26" t="str">
        <f>IF(A756&lt;&gt;"",IF(Qualifikation!Y766=TRUE,INDEX(libcatidinst,MATCH(Qualifikation!P766,libinst,0)),""),"")</f>
        <v/>
      </c>
      <c r="I756" s="26" t="str">
        <f>IF(OR(A756="",ISBLANK(Qualifikation!P766)),"",IF(Qualifikation!Y766=TRUE,INDEX(codeinst,MATCH(Qualifikation!P766,libinst,0)),Qualifikation!P766))</f>
        <v/>
      </c>
      <c r="J756" s="26" t="str">
        <f>IF(OR(A756="",ISBLANK(Qualifikation!Q766)),"",IF(Qualifikation!Z766=TRUE,INDEX(codetform,MATCH(Qualifikation!Q766,libtform,0)),Qualifikation!Q766))</f>
        <v/>
      </c>
      <c r="K756" s="26" t="str">
        <f t="shared" si="11"/>
        <v/>
      </c>
      <c r="L756" s="112" t="str">
        <f>IF(OR(A756="",ISBLANK(Qualifikation!R766)),"",Qualifikation!R766)</f>
        <v/>
      </c>
      <c r="M756" s="56" t="str">
        <f>IF(OR(A756="",ISBLANK(Qualifikation!S766)),"",Qualifikation!S766)</f>
        <v/>
      </c>
      <c r="N756" s="56" t="str">
        <f>IF(OR(A756="",ISBLANK(Qualifikation!T766)),"",IF(Qualifikation!AC766=TRUE,INDEX(coderesult,MATCH(Qualifikation!T766,libresult,0)),Qualifikation!T766))</f>
        <v/>
      </c>
      <c r="O756" s="56" t="str">
        <f>IF(OR(A756="",ISBLANK(Qualifikation!U766),Qualifikation!U766="-"),"",IF(ISNA(MATCH(Qualifikation!U766,libtwolang,0)),Qualifikation!U766,IF(Qualifikation!AC766=TRUE,INDEX(codetwolang,MATCH(Qualifikation!U766,libtwolang,0)),Qualifikation!U766)))</f>
        <v/>
      </c>
      <c r="P756" s="56" t="str">
        <f>IF(OR(A756="",ISBLANK(Qualifikation!V766)),"",Qualifikation!V766)</f>
        <v/>
      </c>
    </row>
    <row r="757" spans="1:16" x14ac:dyDescent="0.2">
      <c r="A757" s="26" t="str">
        <f>IF(Qualifikation!$A767&lt;&gt;"",IF(Qualifikation!C767&lt;&gt;"",IF(Qualifikation!C767="LOC.ID",CONCATENATE("LOC.",Qualifikation!AG$12),Qualifikation!C767),""),"")</f>
        <v/>
      </c>
      <c r="B757" s="57" t="str">
        <f>IF(A757&lt;&gt;"",Qualifikation!J767,"")</f>
        <v/>
      </c>
      <c r="C757" s="26" t="str">
        <f>IF(A757&lt;&gt;"",IF(Qualifikation!E767=TRUE,INDEX(codesex,MATCH(Qualifikation!D767,libsex,0)),Qualifikation!D767),"")</f>
        <v/>
      </c>
      <c r="D757" s="112" t="str">
        <f>IF(OR(A757="",ISBLANK(Qualifikation!F767)),"",Qualifikation!F767)</f>
        <v/>
      </c>
      <c r="E757" s="26" t="str">
        <f>IF(A757&lt;&gt;"",IF(Qualifikation!I767=TRUE,IF(INDEX(codegem,MATCH(Qualifikation!H767,libgem,0))&lt;8000,INDEX(codegem,MATCH(Qualifikation!H767,libgem,0)),""),Qualifikation!H767),"")</f>
        <v/>
      </c>
      <c r="F757" s="26" t="str">
        <f>IF(A757&lt;&gt;"",IF(Qualifikation!I767=TRUE,INDEX(codegemhist,MATCH(Qualifikation!H767,libgem,0)),""),"")</f>
        <v/>
      </c>
      <c r="G757" s="26" t="str">
        <f>IF(A757&lt;&gt;"",IF(Qualifikation!I767=TRUE,IF(INDEX(codegem,MATCH(Qualifikation!H767,libgem,0))&gt;=8000,INDEX(codegem,MATCH(Qualifikation!H767,libgem,0)),""),Qualifikation!H767),"")</f>
        <v/>
      </c>
      <c r="H757" s="26" t="str">
        <f>IF(A757&lt;&gt;"",IF(Qualifikation!Y767=TRUE,INDEX(libcatidinst,MATCH(Qualifikation!P767,libinst,0)),""),"")</f>
        <v/>
      </c>
      <c r="I757" s="26" t="str">
        <f>IF(OR(A757="",ISBLANK(Qualifikation!P767)),"",IF(Qualifikation!Y767=TRUE,INDEX(codeinst,MATCH(Qualifikation!P767,libinst,0)),Qualifikation!P767))</f>
        <v/>
      </c>
      <c r="J757" s="26" t="str">
        <f>IF(OR(A757="",ISBLANK(Qualifikation!Q767)),"",IF(Qualifikation!Z767=TRUE,INDEX(codetform,MATCH(Qualifikation!Q767,libtform,0)),Qualifikation!Q767))</f>
        <v/>
      </c>
      <c r="K757" s="26" t="str">
        <f t="shared" si="11"/>
        <v/>
      </c>
      <c r="L757" s="112" t="str">
        <f>IF(OR(A757="",ISBLANK(Qualifikation!R767)),"",Qualifikation!R767)</f>
        <v/>
      </c>
      <c r="M757" s="56" t="str">
        <f>IF(OR(A757="",ISBLANK(Qualifikation!S767)),"",Qualifikation!S767)</f>
        <v/>
      </c>
      <c r="N757" s="56" t="str">
        <f>IF(OR(A757="",ISBLANK(Qualifikation!T767)),"",IF(Qualifikation!AC767=TRUE,INDEX(coderesult,MATCH(Qualifikation!T767,libresult,0)),Qualifikation!T767))</f>
        <v/>
      </c>
      <c r="O757" s="56" t="str">
        <f>IF(OR(A757="",ISBLANK(Qualifikation!U767),Qualifikation!U767="-"),"",IF(ISNA(MATCH(Qualifikation!U767,libtwolang,0)),Qualifikation!U767,IF(Qualifikation!AC767=TRUE,INDEX(codetwolang,MATCH(Qualifikation!U767,libtwolang,0)),Qualifikation!U767)))</f>
        <v/>
      </c>
      <c r="P757" s="56" t="str">
        <f>IF(OR(A757="",ISBLANK(Qualifikation!V767)),"",Qualifikation!V767)</f>
        <v/>
      </c>
    </row>
    <row r="758" spans="1:16" x14ac:dyDescent="0.2">
      <c r="A758" s="26" t="str">
        <f>IF(Qualifikation!$A768&lt;&gt;"",IF(Qualifikation!C768&lt;&gt;"",IF(Qualifikation!C768="LOC.ID",CONCATENATE("LOC.",Qualifikation!AG$12),Qualifikation!C768),""),"")</f>
        <v/>
      </c>
      <c r="B758" s="57" t="str">
        <f>IF(A758&lt;&gt;"",Qualifikation!J768,"")</f>
        <v/>
      </c>
      <c r="C758" s="26" t="str">
        <f>IF(A758&lt;&gt;"",IF(Qualifikation!E768=TRUE,INDEX(codesex,MATCH(Qualifikation!D768,libsex,0)),Qualifikation!D768),"")</f>
        <v/>
      </c>
      <c r="D758" s="112" t="str">
        <f>IF(OR(A758="",ISBLANK(Qualifikation!F768)),"",Qualifikation!F768)</f>
        <v/>
      </c>
      <c r="E758" s="26" t="str">
        <f>IF(A758&lt;&gt;"",IF(Qualifikation!I768=TRUE,IF(INDEX(codegem,MATCH(Qualifikation!H768,libgem,0))&lt;8000,INDEX(codegem,MATCH(Qualifikation!H768,libgem,0)),""),Qualifikation!H768),"")</f>
        <v/>
      </c>
      <c r="F758" s="26" t="str">
        <f>IF(A758&lt;&gt;"",IF(Qualifikation!I768=TRUE,INDEX(codegemhist,MATCH(Qualifikation!H768,libgem,0)),""),"")</f>
        <v/>
      </c>
      <c r="G758" s="26" t="str">
        <f>IF(A758&lt;&gt;"",IF(Qualifikation!I768=TRUE,IF(INDEX(codegem,MATCH(Qualifikation!H768,libgem,0))&gt;=8000,INDEX(codegem,MATCH(Qualifikation!H768,libgem,0)),""),Qualifikation!H768),"")</f>
        <v/>
      </c>
      <c r="H758" s="26" t="str">
        <f>IF(A758&lt;&gt;"",IF(Qualifikation!Y768=TRUE,INDEX(libcatidinst,MATCH(Qualifikation!P768,libinst,0)),""),"")</f>
        <v/>
      </c>
      <c r="I758" s="26" t="str">
        <f>IF(OR(A758="",ISBLANK(Qualifikation!P768)),"",IF(Qualifikation!Y768=TRUE,INDEX(codeinst,MATCH(Qualifikation!P768,libinst,0)),Qualifikation!P768))</f>
        <v/>
      </c>
      <c r="J758" s="26" t="str">
        <f>IF(OR(A758="",ISBLANK(Qualifikation!Q768)),"",IF(Qualifikation!Z768=TRUE,INDEX(codetform,MATCH(Qualifikation!Q768,libtform,0)),Qualifikation!Q768))</f>
        <v/>
      </c>
      <c r="K758" s="26" t="str">
        <f t="shared" si="11"/>
        <v/>
      </c>
      <c r="L758" s="112" t="str">
        <f>IF(OR(A758="",ISBLANK(Qualifikation!R768)),"",Qualifikation!R768)</f>
        <v/>
      </c>
      <c r="M758" s="56" t="str">
        <f>IF(OR(A758="",ISBLANK(Qualifikation!S768)),"",Qualifikation!S768)</f>
        <v/>
      </c>
      <c r="N758" s="56" t="str">
        <f>IF(OR(A758="",ISBLANK(Qualifikation!T768)),"",IF(Qualifikation!AC768=TRUE,INDEX(coderesult,MATCH(Qualifikation!T768,libresult,0)),Qualifikation!T768))</f>
        <v/>
      </c>
      <c r="O758" s="56" t="str">
        <f>IF(OR(A758="",ISBLANK(Qualifikation!U768),Qualifikation!U768="-"),"",IF(ISNA(MATCH(Qualifikation!U768,libtwolang,0)),Qualifikation!U768,IF(Qualifikation!AC768=TRUE,INDEX(codetwolang,MATCH(Qualifikation!U768,libtwolang,0)),Qualifikation!U768)))</f>
        <v/>
      </c>
      <c r="P758" s="56" t="str">
        <f>IF(OR(A758="",ISBLANK(Qualifikation!V768)),"",Qualifikation!V768)</f>
        <v/>
      </c>
    </row>
    <row r="759" spans="1:16" x14ac:dyDescent="0.2">
      <c r="A759" s="26" t="str">
        <f>IF(Qualifikation!$A769&lt;&gt;"",IF(Qualifikation!C769&lt;&gt;"",IF(Qualifikation!C769="LOC.ID",CONCATENATE("LOC.",Qualifikation!AG$12),Qualifikation!C769),""),"")</f>
        <v/>
      </c>
      <c r="B759" s="57" t="str">
        <f>IF(A759&lt;&gt;"",Qualifikation!J769,"")</f>
        <v/>
      </c>
      <c r="C759" s="26" t="str">
        <f>IF(A759&lt;&gt;"",IF(Qualifikation!E769=TRUE,INDEX(codesex,MATCH(Qualifikation!D769,libsex,0)),Qualifikation!D769),"")</f>
        <v/>
      </c>
      <c r="D759" s="112" t="str">
        <f>IF(OR(A759="",ISBLANK(Qualifikation!F769)),"",Qualifikation!F769)</f>
        <v/>
      </c>
      <c r="E759" s="26" t="str">
        <f>IF(A759&lt;&gt;"",IF(Qualifikation!I769=TRUE,IF(INDEX(codegem,MATCH(Qualifikation!H769,libgem,0))&lt;8000,INDEX(codegem,MATCH(Qualifikation!H769,libgem,0)),""),Qualifikation!H769),"")</f>
        <v/>
      </c>
      <c r="F759" s="26" t="str">
        <f>IF(A759&lt;&gt;"",IF(Qualifikation!I769=TRUE,INDEX(codegemhist,MATCH(Qualifikation!H769,libgem,0)),""),"")</f>
        <v/>
      </c>
      <c r="G759" s="26" t="str">
        <f>IF(A759&lt;&gt;"",IF(Qualifikation!I769=TRUE,IF(INDEX(codegem,MATCH(Qualifikation!H769,libgem,0))&gt;=8000,INDEX(codegem,MATCH(Qualifikation!H769,libgem,0)),""),Qualifikation!H769),"")</f>
        <v/>
      </c>
      <c r="H759" s="26" t="str">
        <f>IF(A759&lt;&gt;"",IF(Qualifikation!Y769=TRUE,INDEX(libcatidinst,MATCH(Qualifikation!P769,libinst,0)),""),"")</f>
        <v/>
      </c>
      <c r="I759" s="26" t="str">
        <f>IF(OR(A759="",ISBLANK(Qualifikation!P769)),"",IF(Qualifikation!Y769=TRUE,INDEX(codeinst,MATCH(Qualifikation!P769,libinst,0)),Qualifikation!P769))</f>
        <v/>
      </c>
      <c r="J759" s="26" t="str">
        <f>IF(OR(A759="",ISBLANK(Qualifikation!Q769)),"",IF(Qualifikation!Z769=TRUE,INDEX(codetform,MATCH(Qualifikation!Q769,libtform,0)),Qualifikation!Q769))</f>
        <v/>
      </c>
      <c r="K759" s="26" t="str">
        <f t="shared" si="11"/>
        <v/>
      </c>
      <c r="L759" s="112" t="str">
        <f>IF(OR(A759="",ISBLANK(Qualifikation!R769)),"",Qualifikation!R769)</f>
        <v/>
      </c>
      <c r="M759" s="56" t="str">
        <f>IF(OR(A759="",ISBLANK(Qualifikation!S769)),"",Qualifikation!S769)</f>
        <v/>
      </c>
      <c r="N759" s="56" t="str">
        <f>IF(OR(A759="",ISBLANK(Qualifikation!T769)),"",IF(Qualifikation!AC769=TRUE,INDEX(coderesult,MATCH(Qualifikation!T769,libresult,0)),Qualifikation!T769))</f>
        <v/>
      </c>
      <c r="O759" s="56" t="str">
        <f>IF(OR(A759="",ISBLANK(Qualifikation!U769),Qualifikation!U769="-"),"",IF(ISNA(MATCH(Qualifikation!U769,libtwolang,0)),Qualifikation!U769,IF(Qualifikation!AC769=TRUE,INDEX(codetwolang,MATCH(Qualifikation!U769,libtwolang,0)),Qualifikation!U769)))</f>
        <v/>
      </c>
      <c r="P759" s="56" t="str">
        <f>IF(OR(A759="",ISBLANK(Qualifikation!V769)),"",Qualifikation!V769)</f>
        <v/>
      </c>
    </row>
    <row r="760" spans="1:16" x14ac:dyDescent="0.2">
      <c r="A760" s="26" t="str">
        <f>IF(Qualifikation!$A770&lt;&gt;"",IF(Qualifikation!C770&lt;&gt;"",IF(Qualifikation!C770="LOC.ID",CONCATENATE("LOC.",Qualifikation!AG$12),Qualifikation!C770),""),"")</f>
        <v/>
      </c>
      <c r="B760" s="57" t="str">
        <f>IF(A760&lt;&gt;"",Qualifikation!J770,"")</f>
        <v/>
      </c>
      <c r="C760" s="26" t="str">
        <f>IF(A760&lt;&gt;"",IF(Qualifikation!E770=TRUE,INDEX(codesex,MATCH(Qualifikation!D770,libsex,0)),Qualifikation!D770),"")</f>
        <v/>
      </c>
      <c r="D760" s="112" t="str">
        <f>IF(OR(A760="",ISBLANK(Qualifikation!F770)),"",Qualifikation!F770)</f>
        <v/>
      </c>
      <c r="E760" s="26" t="str">
        <f>IF(A760&lt;&gt;"",IF(Qualifikation!I770=TRUE,IF(INDEX(codegem,MATCH(Qualifikation!H770,libgem,0))&lt;8000,INDEX(codegem,MATCH(Qualifikation!H770,libgem,0)),""),Qualifikation!H770),"")</f>
        <v/>
      </c>
      <c r="F760" s="26" t="str">
        <f>IF(A760&lt;&gt;"",IF(Qualifikation!I770=TRUE,INDEX(codegemhist,MATCH(Qualifikation!H770,libgem,0)),""),"")</f>
        <v/>
      </c>
      <c r="G760" s="26" t="str">
        <f>IF(A760&lt;&gt;"",IF(Qualifikation!I770=TRUE,IF(INDEX(codegem,MATCH(Qualifikation!H770,libgem,0))&gt;=8000,INDEX(codegem,MATCH(Qualifikation!H770,libgem,0)),""),Qualifikation!H770),"")</f>
        <v/>
      </c>
      <c r="H760" s="26" t="str">
        <f>IF(A760&lt;&gt;"",IF(Qualifikation!Y770=TRUE,INDEX(libcatidinst,MATCH(Qualifikation!P770,libinst,0)),""),"")</f>
        <v/>
      </c>
      <c r="I760" s="26" t="str">
        <f>IF(OR(A760="",ISBLANK(Qualifikation!P770)),"",IF(Qualifikation!Y770=TRUE,INDEX(codeinst,MATCH(Qualifikation!P770,libinst,0)),Qualifikation!P770))</f>
        <v/>
      </c>
      <c r="J760" s="26" t="str">
        <f>IF(OR(A760="",ISBLANK(Qualifikation!Q770)),"",IF(Qualifikation!Z770=TRUE,INDEX(codetform,MATCH(Qualifikation!Q770,libtform,0)),Qualifikation!Q770))</f>
        <v/>
      </c>
      <c r="K760" s="26" t="str">
        <f t="shared" si="11"/>
        <v/>
      </c>
      <c r="L760" s="112" t="str">
        <f>IF(OR(A760="",ISBLANK(Qualifikation!R770)),"",Qualifikation!R770)</f>
        <v/>
      </c>
      <c r="M760" s="56" t="str">
        <f>IF(OR(A760="",ISBLANK(Qualifikation!S770)),"",Qualifikation!S770)</f>
        <v/>
      </c>
      <c r="N760" s="56" t="str">
        <f>IF(OR(A760="",ISBLANK(Qualifikation!T770)),"",IF(Qualifikation!AC770=TRUE,INDEX(coderesult,MATCH(Qualifikation!T770,libresult,0)),Qualifikation!T770))</f>
        <v/>
      </c>
      <c r="O760" s="56" t="str">
        <f>IF(OR(A760="",ISBLANK(Qualifikation!U770),Qualifikation!U770="-"),"",IF(ISNA(MATCH(Qualifikation!U770,libtwolang,0)),Qualifikation!U770,IF(Qualifikation!AC770=TRUE,INDEX(codetwolang,MATCH(Qualifikation!U770,libtwolang,0)),Qualifikation!U770)))</f>
        <v/>
      </c>
      <c r="P760" s="56" t="str">
        <f>IF(OR(A760="",ISBLANK(Qualifikation!V770)),"",Qualifikation!V770)</f>
        <v/>
      </c>
    </row>
    <row r="761" spans="1:16" x14ac:dyDescent="0.2">
      <c r="A761" s="26" t="str">
        <f>IF(Qualifikation!$A771&lt;&gt;"",IF(Qualifikation!C771&lt;&gt;"",IF(Qualifikation!C771="LOC.ID",CONCATENATE("LOC.",Qualifikation!AG$12),Qualifikation!C771),""),"")</f>
        <v/>
      </c>
      <c r="B761" s="57" t="str">
        <f>IF(A761&lt;&gt;"",Qualifikation!J771,"")</f>
        <v/>
      </c>
      <c r="C761" s="26" t="str">
        <f>IF(A761&lt;&gt;"",IF(Qualifikation!E771=TRUE,INDEX(codesex,MATCH(Qualifikation!D771,libsex,0)),Qualifikation!D771),"")</f>
        <v/>
      </c>
      <c r="D761" s="112" t="str">
        <f>IF(OR(A761="",ISBLANK(Qualifikation!F771)),"",Qualifikation!F771)</f>
        <v/>
      </c>
      <c r="E761" s="26" t="str">
        <f>IF(A761&lt;&gt;"",IF(Qualifikation!I771=TRUE,IF(INDEX(codegem,MATCH(Qualifikation!H771,libgem,0))&lt;8000,INDEX(codegem,MATCH(Qualifikation!H771,libgem,0)),""),Qualifikation!H771),"")</f>
        <v/>
      </c>
      <c r="F761" s="26" t="str">
        <f>IF(A761&lt;&gt;"",IF(Qualifikation!I771=TRUE,INDEX(codegemhist,MATCH(Qualifikation!H771,libgem,0)),""),"")</f>
        <v/>
      </c>
      <c r="G761" s="26" t="str">
        <f>IF(A761&lt;&gt;"",IF(Qualifikation!I771=TRUE,IF(INDEX(codegem,MATCH(Qualifikation!H771,libgem,0))&gt;=8000,INDEX(codegem,MATCH(Qualifikation!H771,libgem,0)),""),Qualifikation!H771),"")</f>
        <v/>
      </c>
      <c r="H761" s="26" t="str">
        <f>IF(A761&lt;&gt;"",IF(Qualifikation!Y771=TRUE,INDEX(libcatidinst,MATCH(Qualifikation!P771,libinst,0)),""),"")</f>
        <v/>
      </c>
      <c r="I761" s="26" t="str">
        <f>IF(OR(A761="",ISBLANK(Qualifikation!P771)),"",IF(Qualifikation!Y771=TRUE,INDEX(codeinst,MATCH(Qualifikation!P771,libinst,0)),Qualifikation!P771))</f>
        <v/>
      </c>
      <c r="J761" s="26" t="str">
        <f>IF(OR(A761="",ISBLANK(Qualifikation!Q771)),"",IF(Qualifikation!Z771=TRUE,INDEX(codetform,MATCH(Qualifikation!Q771,libtform,0)),Qualifikation!Q771))</f>
        <v/>
      </c>
      <c r="K761" s="26" t="str">
        <f t="shared" si="11"/>
        <v/>
      </c>
      <c r="L761" s="112" t="str">
        <f>IF(OR(A761="",ISBLANK(Qualifikation!R771)),"",Qualifikation!R771)</f>
        <v/>
      </c>
      <c r="M761" s="56" t="str">
        <f>IF(OR(A761="",ISBLANK(Qualifikation!S771)),"",Qualifikation!S771)</f>
        <v/>
      </c>
      <c r="N761" s="56" t="str">
        <f>IF(OR(A761="",ISBLANK(Qualifikation!T771)),"",IF(Qualifikation!AC771=TRUE,INDEX(coderesult,MATCH(Qualifikation!T771,libresult,0)),Qualifikation!T771))</f>
        <v/>
      </c>
      <c r="O761" s="56" t="str">
        <f>IF(OR(A761="",ISBLANK(Qualifikation!U771),Qualifikation!U771="-"),"",IF(ISNA(MATCH(Qualifikation!U771,libtwolang,0)),Qualifikation!U771,IF(Qualifikation!AC771=TRUE,INDEX(codetwolang,MATCH(Qualifikation!U771,libtwolang,0)),Qualifikation!U771)))</f>
        <v/>
      </c>
      <c r="P761" s="56" t="str">
        <f>IF(OR(A761="",ISBLANK(Qualifikation!V771)),"",Qualifikation!V771)</f>
        <v/>
      </c>
    </row>
    <row r="762" spans="1:16" x14ac:dyDescent="0.2">
      <c r="A762" s="26" t="str">
        <f>IF(Qualifikation!$A772&lt;&gt;"",IF(Qualifikation!C772&lt;&gt;"",IF(Qualifikation!C772="LOC.ID",CONCATENATE("LOC.",Qualifikation!AG$12),Qualifikation!C772),""),"")</f>
        <v/>
      </c>
      <c r="B762" s="57" t="str">
        <f>IF(A762&lt;&gt;"",Qualifikation!J772,"")</f>
        <v/>
      </c>
      <c r="C762" s="26" t="str">
        <f>IF(A762&lt;&gt;"",IF(Qualifikation!E772=TRUE,INDEX(codesex,MATCH(Qualifikation!D772,libsex,0)),Qualifikation!D772),"")</f>
        <v/>
      </c>
      <c r="D762" s="112" t="str">
        <f>IF(OR(A762="",ISBLANK(Qualifikation!F772)),"",Qualifikation!F772)</f>
        <v/>
      </c>
      <c r="E762" s="26" t="str">
        <f>IF(A762&lt;&gt;"",IF(Qualifikation!I772=TRUE,IF(INDEX(codegem,MATCH(Qualifikation!H772,libgem,0))&lt;8000,INDEX(codegem,MATCH(Qualifikation!H772,libgem,0)),""),Qualifikation!H772),"")</f>
        <v/>
      </c>
      <c r="F762" s="26" t="str">
        <f>IF(A762&lt;&gt;"",IF(Qualifikation!I772=TRUE,INDEX(codegemhist,MATCH(Qualifikation!H772,libgem,0)),""),"")</f>
        <v/>
      </c>
      <c r="G762" s="26" t="str">
        <f>IF(A762&lt;&gt;"",IF(Qualifikation!I772=TRUE,IF(INDEX(codegem,MATCH(Qualifikation!H772,libgem,0))&gt;=8000,INDEX(codegem,MATCH(Qualifikation!H772,libgem,0)),""),Qualifikation!H772),"")</f>
        <v/>
      </c>
      <c r="H762" s="26" t="str">
        <f>IF(A762&lt;&gt;"",IF(Qualifikation!Y772=TRUE,INDEX(libcatidinst,MATCH(Qualifikation!P772,libinst,0)),""),"")</f>
        <v/>
      </c>
      <c r="I762" s="26" t="str">
        <f>IF(OR(A762="",ISBLANK(Qualifikation!P772)),"",IF(Qualifikation!Y772=TRUE,INDEX(codeinst,MATCH(Qualifikation!P772,libinst,0)),Qualifikation!P772))</f>
        <v/>
      </c>
      <c r="J762" s="26" t="str">
        <f>IF(OR(A762="",ISBLANK(Qualifikation!Q772)),"",IF(Qualifikation!Z772=TRUE,INDEX(codetform,MATCH(Qualifikation!Q772,libtform,0)),Qualifikation!Q772))</f>
        <v/>
      </c>
      <c r="K762" s="26" t="str">
        <f t="shared" si="11"/>
        <v/>
      </c>
      <c r="L762" s="112" t="str">
        <f>IF(OR(A762="",ISBLANK(Qualifikation!R772)),"",Qualifikation!R772)</f>
        <v/>
      </c>
      <c r="M762" s="56" t="str">
        <f>IF(OR(A762="",ISBLANK(Qualifikation!S772)),"",Qualifikation!S772)</f>
        <v/>
      </c>
      <c r="N762" s="56" t="str">
        <f>IF(OR(A762="",ISBLANK(Qualifikation!T772)),"",IF(Qualifikation!AC772=TRUE,INDEX(coderesult,MATCH(Qualifikation!T772,libresult,0)),Qualifikation!T772))</f>
        <v/>
      </c>
      <c r="O762" s="56" t="str">
        <f>IF(OR(A762="",ISBLANK(Qualifikation!U772),Qualifikation!U772="-"),"",IF(ISNA(MATCH(Qualifikation!U772,libtwolang,0)),Qualifikation!U772,IF(Qualifikation!AC772=TRUE,INDEX(codetwolang,MATCH(Qualifikation!U772,libtwolang,0)),Qualifikation!U772)))</f>
        <v/>
      </c>
      <c r="P762" s="56" t="str">
        <f>IF(OR(A762="",ISBLANK(Qualifikation!V772)),"",Qualifikation!V772)</f>
        <v/>
      </c>
    </row>
    <row r="763" spans="1:16" x14ac:dyDescent="0.2">
      <c r="A763" s="26" t="str">
        <f>IF(Qualifikation!$A773&lt;&gt;"",IF(Qualifikation!C773&lt;&gt;"",IF(Qualifikation!C773="LOC.ID",CONCATENATE("LOC.",Qualifikation!AG$12),Qualifikation!C773),""),"")</f>
        <v/>
      </c>
      <c r="B763" s="57" t="str">
        <f>IF(A763&lt;&gt;"",Qualifikation!J773,"")</f>
        <v/>
      </c>
      <c r="C763" s="26" t="str">
        <f>IF(A763&lt;&gt;"",IF(Qualifikation!E773=TRUE,INDEX(codesex,MATCH(Qualifikation!D773,libsex,0)),Qualifikation!D773),"")</f>
        <v/>
      </c>
      <c r="D763" s="112" t="str">
        <f>IF(OR(A763="",ISBLANK(Qualifikation!F773)),"",Qualifikation!F773)</f>
        <v/>
      </c>
      <c r="E763" s="26" t="str">
        <f>IF(A763&lt;&gt;"",IF(Qualifikation!I773=TRUE,IF(INDEX(codegem,MATCH(Qualifikation!H773,libgem,0))&lt;8000,INDEX(codegem,MATCH(Qualifikation!H773,libgem,0)),""),Qualifikation!H773),"")</f>
        <v/>
      </c>
      <c r="F763" s="26" t="str">
        <f>IF(A763&lt;&gt;"",IF(Qualifikation!I773=TRUE,INDEX(codegemhist,MATCH(Qualifikation!H773,libgem,0)),""),"")</f>
        <v/>
      </c>
      <c r="G763" s="26" t="str">
        <f>IF(A763&lt;&gt;"",IF(Qualifikation!I773=TRUE,IF(INDEX(codegem,MATCH(Qualifikation!H773,libgem,0))&gt;=8000,INDEX(codegem,MATCH(Qualifikation!H773,libgem,0)),""),Qualifikation!H773),"")</f>
        <v/>
      </c>
      <c r="H763" s="26" t="str">
        <f>IF(A763&lt;&gt;"",IF(Qualifikation!Y773=TRUE,INDEX(libcatidinst,MATCH(Qualifikation!P773,libinst,0)),""),"")</f>
        <v/>
      </c>
      <c r="I763" s="26" t="str">
        <f>IF(OR(A763="",ISBLANK(Qualifikation!P773)),"",IF(Qualifikation!Y773=TRUE,INDEX(codeinst,MATCH(Qualifikation!P773,libinst,0)),Qualifikation!P773))</f>
        <v/>
      </c>
      <c r="J763" s="26" t="str">
        <f>IF(OR(A763="",ISBLANK(Qualifikation!Q773)),"",IF(Qualifikation!Z773=TRUE,INDEX(codetform,MATCH(Qualifikation!Q773,libtform,0)),Qualifikation!Q773))</f>
        <v/>
      </c>
      <c r="K763" s="26" t="str">
        <f t="shared" si="11"/>
        <v/>
      </c>
      <c r="L763" s="112" t="str">
        <f>IF(OR(A763="",ISBLANK(Qualifikation!R773)),"",Qualifikation!R773)</f>
        <v/>
      </c>
      <c r="M763" s="56" t="str">
        <f>IF(OR(A763="",ISBLANK(Qualifikation!S773)),"",Qualifikation!S773)</f>
        <v/>
      </c>
      <c r="N763" s="56" t="str">
        <f>IF(OR(A763="",ISBLANK(Qualifikation!T773)),"",IF(Qualifikation!AC773=TRUE,INDEX(coderesult,MATCH(Qualifikation!T773,libresult,0)),Qualifikation!T773))</f>
        <v/>
      </c>
      <c r="O763" s="56" t="str">
        <f>IF(OR(A763="",ISBLANK(Qualifikation!U773),Qualifikation!U773="-"),"",IF(ISNA(MATCH(Qualifikation!U773,libtwolang,0)),Qualifikation!U773,IF(Qualifikation!AC773=TRUE,INDEX(codetwolang,MATCH(Qualifikation!U773,libtwolang,0)),Qualifikation!U773)))</f>
        <v/>
      </c>
      <c r="P763" s="56" t="str">
        <f>IF(OR(A763="",ISBLANK(Qualifikation!V773)),"",Qualifikation!V773)</f>
        <v/>
      </c>
    </row>
    <row r="764" spans="1:16" x14ac:dyDescent="0.2">
      <c r="A764" s="26" t="str">
        <f>IF(Qualifikation!$A774&lt;&gt;"",IF(Qualifikation!C774&lt;&gt;"",IF(Qualifikation!C774="LOC.ID",CONCATENATE("LOC.",Qualifikation!AG$12),Qualifikation!C774),""),"")</f>
        <v/>
      </c>
      <c r="B764" s="57" t="str">
        <f>IF(A764&lt;&gt;"",Qualifikation!J774,"")</f>
        <v/>
      </c>
      <c r="C764" s="26" t="str">
        <f>IF(A764&lt;&gt;"",IF(Qualifikation!E774=TRUE,INDEX(codesex,MATCH(Qualifikation!D774,libsex,0)),Qualifikation!D774),"")</f>
        <v/>
      </c>
      <c r="D764" s="112" t="str">
        <f>IF(OR(A764="",ISBLANK(Qualifikation!F774)),"",Qualifikation!F774)</f>
        <v/>
      </c>
      <c r="E764" s="26" t="str">
        <f>IF(A764&lt;&gt;"",IF(Qualifikation!I774=TRUE,IF(INDEX(codegem,MATCH(Qualifikation!H774,libgem,0))&lt;8000,INDEX(codegem,MATCH(Qualifikation!H774,libgem,0)),""),Qualifikation!H774),"")</f>
        <v/>
      </c>
      <c r="F764" s="26" t="str">
        <f>IF(A764&lt;&gt;"",IF(Qualifikation!I774=TRUE,INDEX(codegemhist,MATCH(Qualifikation!H774,libgem,0)),""),"")</f>
        <v/>
      </c>
      <c r="G764" s="26" t="str">
        <f>IF(A764&lt;&gt;"",IF(Qualifikation!I774=TRUE,IF(INDEX(codegem,MATCH(Qualifikation!H774,libgem,0))&gt;=8000,INDEX(codegem,MATCH(Qualifikation!H774,libgem,0)),""),Qualifikation!H774),"")</f>
        <v/>
      </c>
      <c r="H764" s="26" t="str">
        <f>IF(A764&lt;&gt;"",IF(Qualifikation!Y774=TRUE,INDEX(libcatidinst,MATCH(Qualifikation!P774,libinst,0)),""),"")</f>
        <v/>
      </c>
      <c r="I764" s="26" t="str">
        <f>IF(OR(A764="",ISBLANK(Qualifikation!P774)),"",IF(Qualifikation!Y774=TRUE,INDEX(codeinst,MATCH(Qualifikation!P774,libinst,0)),Qualifikation!P774))</f>
        <v/>
      </c>
      <c r="J764" s="26" t="str">
        <f>IF(OR(A764="",ISBLANK(Qualifikation!Q774)),"",IF(Qualifikation!Z774=TRUE,INDEX(codetform,MATCH(Qualifikation!Q774,libtform,0)),Qualifikation!Q774))</f>
        <v/>
      </c>
      <c r="K764" s="26" t="str">
        <f t="shared" si="11"/>
        <v/>
      </c>
      <c r="L764" s="112" t="str">
        <f>IF(OR(A764="",ISBLANK(Qualifikation!R774)),"",Qualifikation!R774)</f>
        <v/>
      </c>
      <c r="M764" s="56" t="str">
        <f>IF(OR(A764="",ISBLANK(Qualifikation!S774)),"",Qualifikation!S774)</f>
        <v/>
      </c>
      <c r="N764" s="56" t="str">
        <f>IF(OR(A764="",ISBLANK(Qualifikation!T774)),"",IF(Qualifikation!AC774=TRUE,INDEX(coderesult,MATCH(Qualifikation!T774,libresult,0)),Qualifikation!T774))</f>
        <v/>
      </c>
      <c r="O764" s="56" t="str">
        <f>IF(OR(A764="",ISBLANK(Qualifikation!U774),Qualifikation!U774="-"),"",IF(ISNA(MATCH(Qualifikation!U774,libtwolang,0)),Qualifikation!U774,IF(Qualifikation!AC774=TRUE,INDEX(codetwolang,MATCH(Qualifikation!U774,libtwolang,0)),Qualifikation!U774)))</f>
        <v/>
      </c>
      <c r="P764" s="56" t="str">
        <f>IF(OR(A764="",ISBLANK(Qualifikation!V774)),"",Qualifikation!V774)</f>
        <v/>
      </c>
    </row>
    <row r="765" spans="1:16" x14ac:dyDescent="0.2">
      <c r="A765" s="26" t="str">
        <f>IF(Qualifikation!$A775&lt;&gt;"",IF(Qualifikation!C775&lt;&gt;"",IF(Qualifikation!C775="LOC.ID",CONCATENATE("LOC.",Qualifikation!AG$12),Qualifikation!C775),""),"")</f>
        <v/>
      </c>
      <c r="B765" s="57" t="str">
        <f>IF(A765&lt;&gt;"",Qualifikation!J775,"")</f>
        <v/>
      </c>
      <c r="C765" s="26" t="str">
        <f>IF(A765&lt;&gt;"",IF(Qualifikation!E775=TRUE,INDEX(codesex,MATCH(Qualifikation!D775,libsex,0)),Qualifikation!D775),"")</f>
        <v/>
      </c>
      <c r="D765" s="112" t="str">
        <f>IF(OR(A765="",ISBLANK(Qualifikation!F775)),"",Qualifikation!F775)</f>
        <v/>
      </c>
      <c r="E765" s="26" t="str">
        <f>IF(A765&lt;&gt;"",IF(Qualifikation!I775=TRUE,IF(INDEX(codegem,MATCH(Qualifikation!H775,libgem,0))&lt;8000,INDEX(codegem,MATCH(Qualifikation!H775,libgem,0)),""),Qualifikation!H775),"")</f>
        <v/>
      </c>
      <c r="F765" s="26" t="str">
        <f>IF(A765&lt;&gt;"",IF(Qualifikation!I775=TRUE,INDEX(codegemhist,MATCH(Qualifikation!H775,libgem,0)),""),"")</f>
        <v/>
      </c>
      <c r="G765" s="26" t="str">
        <f>IF(A765&lt;&gt;"",IF(Qualifikation!I775=TRUE,IF(INDEX(codegem,MATCH(Qualifikation!H775,libgem,0))&gt;=8000,INDEX(codegem,MATCH(Qualifikation!H775,libgem,0)),""),Qualifikation!H775),"")</f>
        <v/>
      </c>
      <c r="H765" s="26" t="str">
        <f>IF(A765&lt;&gt;"",IF(Qualifikation!Y775=TRUE,INDEX(libcatidinst,MATCH(Qualifikation!P775,libinst,0)),""),"")</f>
        <v/>
      </c>
      <c r="I765" s="26" t="str">
        <f>IF(OR(A765="",ISBLANK(Qualifikation!P775)),"",IF(Qualifikation!Y775=TRUE,INDEX(codeinst,MATCH(Qualifikation!P775,libinst,0)),Qualifikation!P775))</f>
        <v/>
      </c>
      <c r="J765" s="26" t="str">
        <f>IF(OR(A765="",ISBLANK(Qualifikation!Q775)),"",IF(Qualifikation!Z775=TRUE,INDEX(codetform,MATCH(Qualifikation!Q775,libtform,0)),Qualifikation!Q775))</f>
        <v/>
      </c>
      <c r="K765" s="26" t="str">
        <f t="shared" si="11"/>
        <v/>
      </c>
      <c r="L765" s="112" t="str">
        <f>IF(OR(A765="",ISBLANK(Qualifikation!R775)),"",Qualifikation!R775)</f>
        <v/>
      </c>
      <c r="M765" s="56" t="str">
        <f>IF(OR(A765="",ISBLANK(Qualifikation!S775)),"",Qualifikation!S775)</f>
        <v/>
      </c>
      <c r="N765" s="56" t="str">
        <f>IF(OR(A765="",ISBLANK(Qualifikation!T775)),"",IF(Qualifikation!AC775=TRUE,INDEX(coderesult,MATCH(Qualifikation!T775,libresult,0)),Qualifikation!T775))</f>
        <v/>
      </c>
      <c r="O765" s="56" t="str">
        <f>IF(OR(A765="",ISBLANK(Qualifikation!U775),Qualifikation!U775="-"),"",IF(ISNA(MATCH(Qualifikation!U775,libtwolang,0)),Qualifikation!U775,IF(Qualifikation!AC775=TRUE,INDEX(codetwolang,MATCH(Qualifikation!U775,libtwolang,0)),Qualifikation!U775)))</f>
        <v/>
      </c>
      <c r="P765" s="56" t="str">
        <f>IF(OR(A765="",ISBLANK(Qualifikation!V775)),"",Qualifikation!V775)</f>
        <v/>
      </c>
    </row>
    <row r="766" spans="1:16" x14ac:dyDescent="0.2">
      <c r="A766" s="26" t="str">
        <f>IF(Qualifikation!$A776&lt;&gt;"",IF(Qualifikation!C776&lt;&gt;"",IF(Qualifikation!C776="LOC.ID",CONCATENATE("LOC.",Qualifikation!AG$12),Qualifikation!C776),""),"")</f>
        <v/>
      </c>
      <c r="B766" s="57" t="str">
        <f>IF(A766&lt;&gt;"",Qualifikation!J776,"")</f>
        <v/>
      </c>
      <c r="C766" s="26" t="str">
        <f>IF(A766&lt;&gt;"",IF(Qualifikation!E776=TRUE,INDEX(codesex,MATCH(Qualifikation!D776,libsex,0)),Qualifikation!D776),"")</f>
        <v/>
      </c>
      <c r="D766" s="112" t="str">
        <f>IF(OR(A766="",ISBLANK(Qualifikation!F776)),"",Qualifikation!F776)</f>
        <v/>
      </c>
      <c r="E766" s="26" t="str">
        <f>IF(A766&lt;&gt;"",IF(Qualifikation!I776=TRUE,IF(INDEX(codegem,MATCH(Qualifikation!H776,libgem,0))&lt;8000,INDEX(codegem,MATCH(Qualifikation!H776,libgem,0)),""),Qualifikation!H776),"")</f>
        <v/>
      </c>
      <c r="F766" s="26" t="str">
        <f>IF(A766&lt;&gt;"",IF(Qualifikation!I776=TRUE,INDEX(codegemhist,MATCH(Qualifikation!H776,libgem,0)),""),"")</f>
        <v/>
      </c>
      <c r="G766" s="26" t="str">
        <f>IF(A766&lt;&gt;"",IF(Qualifikation!I776=TRUE,IF(INDEX(codegem,MATCH(Qualifikation!H776,libgem,0))&gt;=8000,INDEX(codegem,MATCH(Qualifikation!H776,libgem,0)),""),Qualifikation!H776),"")</f>
        <v/>
      </c>
      <c r="H766" s="26" t="str">
        <f>IF(A766&lt;&gt;"",IF(Qualifikation!Y776=TRUE,INDEX(libcatidinst,MATCH(Qualifikation!P776,libinst,0)),""),"")</f>
        <v/>
      </c>
      <c r="I766" s="26" t="str">
        <f>IF(OR(A766="",ISBLANK(Qualifikation!P776)),"",IF(Qualifikation!Y776=TRUE,INDEX(codeinst,MATCH(Qualifikation!P776,libinst,0)),Qualifikation!P776))</f>
        <v/>
      </c>
      <c r="J766" s="26" t="str">
        <f>IF(OR(A766="",ISBLANK(Qualifikation!Q776)),"",IF(Qualifikation!Z776=TRUE,INDEX(codetform,MATCH(Qualifikation!Q776,libtform,0)),Qualifikation!Q776))</f>
        <v/>
      </c>
      <c r="K766" s="26" t="str">
        <f t="shared" si="11"/>
        <v/>
      </c>
      <c r="L766" s="112" t="str">
        <f>IF(OR(A766="",ISBLANK(Qualifikation!R776)),"",Qualifikation!R776)</f>
        <v/>
      </c>
      <c r="M766" s="56" t="str">
        <f>IF(OR(A766="",ISBLANK(Qualifikation!S776)),"",Qualifikation!S776)</f>
        <v/>
      </c>
      <c r="N766" s="56" t="str">
        <f>IF(OR(A766="",ISBLANK(Qualifikation!T776)),"",IF(Qualifikation!AC776=TRUE,INDEX(coderesult,MATCH(Qualifikation!T776,libresult,0)),Qualifikation!T776))</f>
        <v/>
      </c>
      <c r="O766" s="56" t="str">
        <f>IF(OR(A766="",ISBLANK(Qualifikation!U776),Qualifikation!U776="-"),"",IF(ISNA(MATCH(Qualifikation!U776,libtwolang,0)),Qualifikation!U776,IF(Qualifikation!AC776=TRUE,INDEX(codetwolang,MATCH(Qualifikation!U776,libtwolang,0)),Qualifikation!U776)))</f>
        <v/>
      </c>
      <c r="P766" s="56" t="str">
        <f>IF(OR(A766="",ISBLANK(Qualifikation!V776)),"",Qualifikation!V776)</f>
        <v/>
      </c>
    </row>
    <row r="767" spans="1:16" x14ac:dyDescent="0.2">
      <c r="A767" s="26" t="str">
        <f>IF(Qualifikation!$A777&lt;&gt;"",IF(Qualifikation!C777&lt;&gt;"",IF(Qualifikation!C777="LOC.ID",CONCATENATE("LOC.",Qualifikation!AG$12),Qualifikation!C777),""),"")</f>
        <v/>
      </c>
      <c r="B767" s="57" t="str">
        <f>IF(A767&lt;&gt;"",Qualifikation!J777,"")</f>
        <v/>
      </c>
      <c r="C767" s="26" t="str">
        <f>IF(A767&lt;&gt;"",IF(Qualifikation!E777=TRUE,INDEX(codesex,MATCH(Qualifikation!D777,libsex,0)),Qualifikation!D777),"")</f>
        <v/>
      </c>
      <c r="D767" s="112" t="str">
        <f>IF(OR(A767="",ISBLANK(Qualifikation!F777)),"",Qualifikation!F777)</f>
        <v/>
      </c>
      <c r="E767" s="26" t="str">
        <f>IF(A767&lt;&gt;"",IF(Qualifikation!I777=TRUE,IF(INDEX(codegem,MATCH(Qualifikation!H777,libgem,0))&lt;8000,INDEX(codegem,MATCH(Qualifikation!H777,libgem,0)),""),Qualifikation!H777),"")</f>
        <v/>
      </c>
      <c r="F767" s="26" t="str">
        <f>IF(A767&lt;&gt;"",IF(Qualifikation!I777=TRUE,INDEX(codegemhist,MATCH(Qualifikation!H777,libgem,0)),""),"")</f>
        <v/>
      </c>
      <c r="G767" s="26" t="str">
        <f>IF(A767&lt;&gt;"",IF(Qualifikation!I777=TRUE,IF(INDEX(codegem,MATCH(Qualifikation!H777,libgem,0))&gt;=8000,INDEX(codegem,MATCH(Qualifikation!H777,libgem,0)),""),Qualifikation!H777),"")</f>
        <v/>
      </c>
      <c r="H767" s="26" t="str">
        <f>IF(A767&lt;&gt;"",IF(Qualifikation!Y777=TRUE,INDEX(libcatidinst,MATCH(Qualifikation!P777,libinst,0)),""),"")</f>
        <v/>
      </c>
      <c r="I767" s="26" t="str">
        <f>IF(OR(A767="",ISBLANK(Qualifikation!P777)),"",IF(Qualifikation!Y777=TRUE,INDEX(codeinst,MATCH(Qualifikation!P777,libinst,0)),Qualifikation!P777))</f>
        <v/>
      </c>
      <c r="J767" s="26" t="str">
        <f>IF(OR(A767="",ISBLANK(Qualifikation!Q777)),"",IF(Qualifikation!Z777=TRUE,INDEX(codetform,MATCH(Qualifikation!Q777,libtform,0)),Qualifikation!Q777))</f>
        <v/>
      </c>
      <c r="K767" s="26" t="str">
        <f t="shared" si="11"/>
        <v/>
      </c>
      <c r="L767" s="112" t="str">
        <f>IF(OR(A767="",ISBLANK(Qualifikation!R777)),"",Qualifikation!R777)</f>
        <v/>
      </c>
      <c r="M767" s="56" t="str">
        <f>IF(OR(A767="",ISBLANK(Qualifikation!S777)),"",Qualifikation!S777)</f>
        <v/>
      </c>
      <c r="N767" s="56" t="str">
        <f>IF(OR(A767="",ISBLANK(Qualifikation!T777)),"",IF(Qualifikation!AC777=TRUE,INDEX(coderesult,MATCH(Qualifikation!T777,libresult,0)),Qualifikation!T777))</f>
        <v/>
      </c>
      <c r="O767" s="56" t="str">
        <f>IF(OR(A767="",ISBLANK(Qualifikation!U777),Qualifikation!U777="-"),"",IF(ISNA(MATCH(Qualifikation!U777,libtwolang,0)),Qualifikation!U777,IF(Qualifikation!AC777=TRUE,INDEX(codetwolang,MATCH(Qualifikation!U777,libtwolang,0)),Qualifikation!U777)))</f>
        <v/>
      </c>
      <c r="P767" s="56" t="str">
        <f>IF(OR(A767="",ISBLANK(Qualifikation!V777)),"",Qualifikation!V777)</f>
        <v/>
      </c>
    </row>
    <row r="768" spans="1:16" x14ac:dyDescent="0.2">
      <c r="A768" s="26" t="str">
        <f>IF(Qualifikation!$A778&lt;&gt;"",IF(Qualifikation!C778&lt;&gt;"",IF(Qualifikation!C778="LOC.ID",CONCATENATE("LOC.",Qualifikation!AG$12),Qualifikation!C778),""),"")</f>
        <v/>
      </c>
      <c r="B768" s="57" t="str">
        <f>IF(A768&lt;&gt;"",Qualifikation!J778,"")</f>
        <v/>
      </c>
      <c r="C768" s="26" t="str">
        <f>IF(A768&lt;&gt;"",IF(Qualifikation!E778=TRUE,INDEX(codesex,MATCH(Qualifikation!D778,libsex,0)),Qualifikation!D778),"")</f>
        <v/>
      </c>
      <c r="D768" s="112" t="str">
        <f>IF(OR(A768="",ISBLANK(Qualifikation!F778)),"",Qualifikation!F778)</f>
        <v/>
      </c>
      <c r="E768" s="26" t="str">
        <f>IF(A768&lt;&gt;"",IF(Qualifikation!I778=TRUE,IF(INDEX(codegem,MATCH(Qualifikation!H778,libgem,0))&lt;8000,INDEX(codegem,MATCH(Qualifikation!H778,libgem,0)),""),Qualifikation!H778),"")</f>
        <v/>
      </c>
      <c r="F768" s="26" t="str">
        <f>IF(A768&lt;&gt;"",IF(Qualifikation!I778=TRUE,INDEX(codegemhist,MATCH(Qualifikation!H778,libgem,0)),""),"")</f>
        <v/>
      </c>
      <c r="G768" s="26" t="str">
        <f>IF(A768&lt;&gt;"",IF(Qualifikation!I778=TRUE,IF(INDEX(codegem,MATCH(Qualifikation!H778,libgem,0))&gt;=8000,INDEX(codegem,MATCH(Qualifikation!H778,libgem,0)),""),Qualifikation!H778),"")</f>
        <v/>
      </c>
      <c r="H768" s="26" t="str">
        <f>IF(A768&lt;&gt;"",IF(Qualifikation!Y778=TRUE,INDEX(libcatidinst,MATCH(Qualifikation!P778,libinst,0)),""),"")</f>
        <v/>
      </c>
      <c r="I768" s="26" t="str">
        <f>IF(OR(A768="",ISBLANK(Qualifikation!P778)),"",IF(Qualifikation!Y778=TRUE,INDEX(codeinst,MATCH(Qualifikation!P778,libinst,0)),Qualifikation!P778))</f>
        <v/>
      </c>
      <c r="J768" s="26" t="str">
        <f>IF(OR(A768="",ISBLANK(Qualifikation!Q778)),"",IF(Qualifikation!Z778=TRUE,INDEX(codetform,MATCH(Qualifikation!Q778,libtform,0)),Qualifikation!Q778))</f>
        <v/>
      </c>
      <c r="K768" s="26" t="str">
        <f t="shared" si="11"/>
        <v/>
      </c>
      <c r="L768" s="112" t="str">
        <f>IF(OR(A768="",ISBLANK(Qualifikation!R778)),"",Qualifikation!R778)</f>
        <v/>
      </c>
      <c r="M768" s="56" t="str">
        <f>IF(OR(A768="",ISBLANK(Qualifikation!S778)),"",Qualifikation!S778)</f>
        <v/>
      </c>
      <c r="N768" s="56" t="str">
        <f>IF(OR(A768="",ISBLANK(Qualifikation!T778)),"",IF(Qualifikation!AC778=TRUE,INDEX(coderesult,MATCH(Qualifikation!T778,libresult,0)),Qualifikation!T778))</f>
        <v/>
      </c>
      <c r="O768" s="56" t="str">
        <f>IF(OR(A768="",ISBLANK(Qualifikation!U778),Qualifikation!U778="-"),"",IF(ISNA(MATCH(Qualifikation!U778,libtwolang,0)),Qualifikation!U778,IF(Qualifikation!AC778=TRUE,INDEX(codetwolang,MATCH(Qualifikation!U778,libtwolang,0)),Qualifikation!U778)))</f>
        <v/>
      </c>
      <c r="P768" s="56" t="str">
        <f>IF(OR(A768="",ISBLANK(Qualifikation!V778)),"",Qualifikation!V778)</f>
        <v/>
      </c>
    </row>
    <row r="769" spans="1:16" x14ac:dyDescent="0.2">
      <c r="A769" s="26" t="str">
        <f>IF(Qualifikation!$A779&lt;&gt;"",IF(Qualifikation!C779&lt;&gt;"",IF(Qualifikation!C779="LOC.ID",CONCATENATE("LOC.",Qualifikation!AG$12),Qualifikation!C779),""),"")</f>
        <v/>
      </c>
      <c r="B769" s="57" t="str">
        <f>IF(A769&lt;&gt;"",Qualifikation!J779,"")</f>
        <v/>
      </c>
      <c r="C769" s="26" t="str">
        <f>IF(A769&lt;&gt;"",IF(Qualifikation!E779=TRUE,INDEX(codesex,MATCH(Qualifikation!D779,libsex,0)),Qualifikation!D779),"")</f>
        <v/>
      </c>
      <c r="D769" s="112" t="str">
        <f>IF(OR(A769="",ISBLANK(Qualifikation!F779)),"",Qualifikation!F779)</f>
        <v/>
      </c>
      <c r="E769" s="26" t="str">
        <f>IF(A769&lt;&gt;"",IF(Qualifikation!I779=TRUE,IF(INDEX(codegem,MATCH(Qualifikation!H779,libgem,0))&lt;8000,INDEX(codegem,MATCH(Qualifikation!H779,libgem,0)),""),Qualifikation!H779),"")</f>
        <v/>
      </c>
      <c r="F769" s="26" t="str">
        <f>IF(A769&lt;&gt;"",IF(Qualifikation!I779=TRUE,INDEX(codegemhist,MATCH(Qualifikation!H779,libgem,0)),""),"")</f>
        <v/>
      </c>
      <c r="G769" s="26" t="str">
        <f>IF(A769&lt;&gt;"",IF(Qualifikation!I779=TRUE,IF(INDEX(codegem,MATCH(Qualifikation!H779,libgem,0))&gt;=8000,INDEX(codegem,MATCH(Qualifikation!H779,libgem,0)),""),Qualifikation!H779),"")</f>
        <v/>
      </c>
      <c r="H769" s="26" t="str">
        <f>IF(A769&lt;&gt;"",IF(Qualifikation!Y779=TRUE,INDEX(libcatidinst,MATCH(Qualifikation!P779,libinst,0)),""),"")</f>
        <v/>
      </c>
      <c r="I769" s="26" t="str">
        <f>IF(OR(A769="",ISBLANK(Qualifikation!P779)),"",IF(Qualifikation!Y779=TRUE,INDEX(codeinst,MATCH(Qualifikation!P779,libinst,0)),Qualifikation!P779))</f>
        <v/>
      </c>
      <c r="J769" s="26" t="str">
        <f>IF(OR(A769="",ISBLANK(Qualifikation!Q779)),"",IF(Qualifikation!Z779=TRUE,INDEX(codetform,MATCH(Qualifikation!Q779,libtform,0)),Qualifikation!Q779))</f>
        <v/>
      </c>
      <c r="K769" s="26" t="str">
        <f t="shared" si="11"/>
        <v/>
      </c>
      <c r="L769" s="112" t="str">
        <f>IF(OR(A769="",ISBLANK(Qualifikation!R779)),"",Qualifikation!R779)</f>
        <v/>
      </c>
      <c r="M769" s="56" t="str">
        <f>IF(OR(A769="",ISBLANK(Qualifikation!S779)),"",Qualifikation!S779)</f>
        <v/>
      </c>
      <c r="N769" s="56" t="str">
        <f>IF(OR(A769="",ISBLANK(Qualifikation!T779)),"",IF(Qualifikation!AC779=TRUE,INDEX(coderesult,MATCH(Qualifikation!T779,libresult,0)),Qualifikation!T779))</f>
        <v/>
      </c>
      <c r="O769" s="56" t="str">
        <f>IF(OR(A769="",ISBLANK(Qualifikation!U779),Qualifikation!U779="-"),"",IF(ISNA(MATCH(Qualifikation!U779,libtwolang,0)),Qualifikation!U779,IF(Qualifikation!AC779=TRUE,INDEX(codetwolang,MATCH(Qualifikation!U779,libtwolang,0)),Qualifikation!U779)))</f>
        <v/>
      </c>
      <c r="P769" s="56" t="str">
        <f>IF(OR(A769="",ISBLANK(Qualifikation!V779)),"",Qualifikation!V779)</f>
        <v/>
      </c>
    </row>
    <row r="770" spans="1:16" x14ac:dyDescent="0.2">
      <c r="A770" s="26" t="str">
        <f>IF(Qualifikation!$A780&lt;&gt;"",IF(Qualifikation!C780&lt;&gt;"",IF(Qualifikation!C780="LOC.ID",CONCATENATE("LOC.",Qualifikation!AG$12),Qualifikation!C780),""),"")</f>
        <v/>
      </c>
      <c r="B770" s="57" t="str">
        <f>IF(A770&lt;&gt;"",Qualifikation!J780,"")</f>
        <v/>
      </c>
      <c r="C770" s="26" t="str">
        <f>IF(A770&lt;&gt;"",IF(Qualifikation!E780=TRUE,INDEX(codesex,MATCH(Qualifikation!D780,libsex,0)),Qualifikation!D780),"")</f>
        <v/>
      </c>
      <c r="D770" s="112" t="str">
        <f>IF(OR(A770="",ISBLANK(Qualifikation!F780)),"",Qualifikation!F780)</f>
        <v/>
      </c>
      <c r="E770" s="26" t="str">
        <f>IF(A770&lt;&gt;"",IF(Qualifikation!I780=TRUE,IF(INDEX(codegem,MATCH(Qualifikation!H780,libgem,0))&lt;8000,INDEX(codegem,MATCH(Qualifikation!H780,libgem,0)),""),Qualifikation!H780),"")</f>
        <v/>
      </c>
      <c r="F770" s="26" t="str">
        <f>IF(A770&lt;&gt;"",IF(Qualifikation!I780=TRUE,INDEX(codegemhist,MATCH(Qualifikation!H780,libgem,0)),""),"")</f>
        <v/>
      </c>
      <c r="G770" s="26" t="str">
        <f>IF(A770&lt;&gt;"",IF(Qualifikation!I780=TRUE,IF(INDEX(codegem,MATCH(Qualifikation!H780,libgem,0))&gt;=8000,INDEX(codegem,MATCH(Qualifikation!H780,libgem,0)),""),Qualifikation!H780),"")</f>
        <v/>
      </c>
      <c r="H770" s="26" t="str">
        <f>IF(A770&lt;&gt;"",IF(Qualifikation!Y780=TRUE,INDEX(libcatidinst,MATCH(Qualifikation!P780,libinst,0)),""),"")</f>
        <v/>
      </c>
      <c r="I770" s="26" t="str">
        <f>IF(OR(A770="",ISBLANK(Qualifikation!P780)),"",IF(Qualifikation!Y780=TRUE,INDEX(codeinst,MATCH(Qualifikation!P780,libinst,0)),Qualifikation!P780))</f>
        <v/>
      </c>
      <c r="J770" s="26" t="str">
        <f>IF(OR(A770="",ISBLANK(Qualifikation!Q780)),"",IF(Qualifikation!Z780=TRUE,INDEX(codetform,MATCH(Qualifikation!Q780,libtform,0)),Qualifikation!Q780))</f>
        <v/>
      </c>
      <c r="K770" s="26" t="str">
        <f t="shared" si="11"/>
        <v/>
      </c>
      <c r="L770" s="112" t="str">
        <f>IF(OR(A770="",ISBLANK(Qualifikation!R780)),"",Qualifikation!R780)</f>
        <v/>
      </c>
      <c r="M770" s="56" t="str">
        <f>IF(OR(A770="",ISBLANK(Qualifikation!S780)),"",Qualifikation!S780)</f>
        <v/>
      </c>
      <c r="N770" s="56" t="str">
        <f>IF(OR(A770="",ISBLANK(Qualifikation!T780)),"",IF(Qualifikation!AC780=TRUE,INDEX(coderesult,MATCH(Qualifikation!T780,libresult,0)),Qualifikation!T780))</f>
        <v/>
      </c>
      <c r="O770" s="56" t="str">
        <f>IF(OR(A770="",ISBLANK(Qualifikation!U780),Qualifikation!U780="-"),"",IF(ISNA(MATCH(Qualifikation!U780,libtwolang,0)),Qualifikation!U780,IF(Qualifikation!AC780=TRUE,INDEX(codetwolang,MATCH(Qualifikation!U780,libtwolang,0)),Qualifikation!U780)))</f>
        <v/>
      </c>
      <c r="P770" s="56" t="str">
        <f>IF(OR(A770="",ISBLANK(Qualifikation!V780)),"",Qualifikation!V780)</f>
        <v/>
      </c>
    </row>
    <row r="771" spans="1:16" x14ac:dyDescent="0.2">
      <c r="A771" s="26" t="str">
        <f>IF(Qualifikation!$A781&lt;&gt;"",IF(Qualifikation!C781&lt;&gt;"",IF(Qualifikation!C781="LOC.ID",CONCATENATE("LOC.",Qualifikation!AG$12),Qualifikation!C781),""),"")</f>
        <v/>
      </c>
      <c r="B771" s="57" t="str">
        <f>IF(A771&lt;&gt;"",Qualifikation!J781,"")</f>
        <v/>
      </c>
      <c r="C771" s="26" t="str">
        <f>IF(A771&lt;&gt;"",IF(Qualifikation!E781=TRUE,INDEX(codesex,MATCH(Qualifikation!D781,libsex,0)),Qualifikation!D781),"")</f>
        <v/>
      </c>
      <c r="D771" s="112" t="str">
        <f>IF(OR(A771="",ISBLANK(Qualifikation!F781)),"",Qualifikation!F781)</f>
        <v/>
      </c>
      <c r="E771" s="26" t="str">
        <f>IF(A771&lt;&gt;"",IF(Qualifikation!I781=TRUE,IF(INDEX(codegem,MATCH(Qualifikation!H781,libgem,0))&lt;8000,INDEX(codegem,MATCH(Qualifikation!H781,libgem,0)),""),Qualifikation!H781),"")</f>
        <v/>
      </c>
      <c r="F771" s="26" t="str">
        <f>IF(A771&lt;&gt;"",IF(Qualifikation!I781=TRUE,INDEX(codegemhist,MATCH(Qualifikation!H781,libgem,0)),""),"")</f>
        <v/>
      </c>
      <c r="G771" s="26" t="str">
        <f>IF(A771&lt;&gt;"",IF(Qualifikation!I781=TRUE,IF(INDEX(codegem,MATCH(Qualifikation!H781,libgem,0))&gt;=8000,INDEX(codegem,MATCH(Qualifikation!H781,libgem,0)),""),Qualifikation!H781),"")</f>
        <v/>
      </c>
      <c r="H771" s="26" t="str">
        <f>IF(A771&lt;&gt;"",IF(Qualifikation!Y781=TRUE,INDEX(libcatidinst,MATCH(Qualifikation!P781,libinst,0)),""),"")</f>
        <v/>
      </c>
      <c r="I771" s="26" t="str">
        <f>IF(OR(A771="",ISBLANK(Qualifikation!P781)),"",IF(Qualifikation!Y781=TRUE,INDEX(codeinst,MATCH(Qualifikation!P781,libinst,0)),Qualifikation!P781))</f>
        <v/>
      </c>
      <c r="J771" s="26" t="str">
        <f>IF(OR(A771="",ISBLANK(Qualifikation!Q781)),"",IF(Qualifikation!Z781=TRUE,INDEX(codetform,MATCH(Qualifikation!Q781,libtform,0)),Qualifikation!Q781))</f>
        <v/>
      </c>
      <c r="K771" s="26" t="str">
        <f t="shared" ref="K771:K834" si="12">IF(A771="","",2)</f>
        <v/>
      </c>
      <c r="L771" s="112" t="str">
        <f>IF(OR(A771="",ISBLANK(Qualifikation!R781)),"",Qualifikation!R781)</f>
        <v/>
      </c>
      <c r="M771" s="56" t="str">
        <f>IF(OR(A771="",ISBLANK(Qualifikation!S781)),"",Qualifikation!S781)</f>
        <v/>
      </c>
      <c r="N771" s="56" t="str">
        <f>IF(OR(A771="",ISBLANK(Qualifikation!T781)),"",IF(Qualifikation!AC781=TRUE,INDEX(coderesult,MATCH(Qualifikation!T781,libresult,0)),Qualifikation!T781))</f>
        <v/>
      </c>
      <c r="O771" s="56" t="str">
        <f>IF(OR(A771="",ISBLANK(Qualifikation!U781),Qualifikation!U781="-"),"",IF(ISNA(MATCH(Qualifikation!U781,libtwolang,0)),Qualifikation!U781,IF(Qualifikation!AC781=TRUE,INDEX(codetwolang,MATCH(Qualifikation!U781,libtwolang,0)),Qualifikation!U781)))</f>
        <v/>
      </c>
      <c r="P771" s="56" t="str">
        <f>IF(OR(A771="",ISBLANK(Qualifikation!V781)),"",Qualifikation!V781)</f>
        <v/>
      </c>
    </row>
    <row r="772" spans="1:16" x14ac:dyDescent="0.2">
      <c r="A772" s="26" t="str">
        <f>IF(Qualifikation!$A782&lt;&gt;"",IF(Qualifikation!C782&lt;&gt;"",IF(Qualifikation!C782="LOC.ID",CONCATENATE("LOC.",Qualifikation!AG$12),Qualifikation!C782),""),"")</f>
        <v/>
      </c>
      <c r="B772" s="57" t="str">
        <f>IF(A772&lt;&gt;"",Qualifikation!J782,"")</f>
        <v/>
      </c>
      <c r="C772" s="26" t="str">
        <f>IF(A772&lt;&gt;"",IF(Qualifikation!E782=TRUE,INDEX(codesex,MATCH(Qualifikation!D782,libsex,0)),Qualifikation!D782),"")</f>
        <v/>
      </c>
      <c r="D772" s="112" t="str">
        <f>IF(OR(A772="",ISBLANK(Qualifikation!F782)),"",Qualifikation!F782)</f>
        <v/>
      </c>
      <c r="E772" s="26" t="str">
        <f>IF(A772&lt;&gt;"",IF(Qualifikation!I782=TRUE,IF(INDEX(codegem,MATCH(Qualifikation!H782,libgem,0))&lt;8000,INDEX(codegem,MATCH(Qualifikation!H782,libgem,0)),""),Qualifikation!H782),"")</f>
        <v/>
      </c>
      <c r="F772" s="26" t="str">
        <f>IF(A772&lt;&gt;"",IF(Qualifikation!I782=TRUE,INDEX(codegemhist,MATCH(Qualifikation!H782,libgem,0)),""),"")</f>
        <v/>
      </c>
      <c r="G772" s="26" t="str">
        <f>IF(A772&lt;&gt;"",IF(Qualifikation!I782=TRUE,IF(INDEX(codegem,MATCH(Qualifikation!H782,libgem,0))&gt;=8000,INDEX(codegem,MATCH(Qualifikation!H782,libgem,0)),""),Qualifikation!H782),"")</f>
        <v/>
      </c>
      <c r="H772" s="26" t="str">
        <f>IF(A772&lt;&gt;"",IF(Qualifikation!Y782=TRUE,INDEX(libcatidinst,MATCH(Qualifikation!P782,libinst,0)),""),"")</f>
        <v/>
      </c>
      <c r="I772" s="26" t="str">
        <f>IF(OR(A772="",ISBLANK(Qualifikation!P782)),"",IF(Qualifikation!Y782=TRUE,INDEX(codeinst,MATCH(Qualifikation!P782,libinst,0)),Qualifikation!P782))</f>
        <v/>
      </c>
      <c r="J772" s="26" t="str">
        <f>IF(OR(A772="",ISBLANK(Qualifikation!Q782)),"",IF(Qualifikation!Z782=TRUE,INDEX(codetform,MATCH(Qualifikation!Q782,libtform,0)),Qualifikation!Q782))</f>
        <v/>
      </c>
      <c r="K772" s="26" t="str">
        <f t="shared" si="12"/>
        <v/>
      </c>
      <c r="L772" s="112" t="str">
        <f>IF(OR(A772="",ISBLANK(Qualifikation!R782)),"",Qualifikation!R782)</f>
        <v/>
      </c>
      <c r="M772" s="56" t="str">
        <f>IF(OR(A772="",ISBLANK(Qualifikation!S782)),"",Qualifikation!S782)</f>
        <v/>
      </c>
      <c r="N772" s="56" t="str">
        <f>IF(OR(A772="",ISBLANK(Qualifikation!T782)),"",IF(Qualifikation!AC782=TRUE,INDEX(coderesult,MATCH(Qualifikation!T782,libresult,0)),Qualifikation!T782))</f>
        <v/>
      </c>
      <c r="O772" s="56" t="str">
        <f>IF(OR(A772="",ISBLANK(Qualifikation!U782),Qualifikation!U782="-"),"",IF(ISNA(MATCH(Qualifikation!U782,libtwolang,0)),Qualifikation!U782,IF(Qualifikation!AC782=TRUE,INDEX(codetwolang,MATCH(Qualifikation!U782,libtwolang,0)),Qualifikation!U782)))</f>
        <v/>
      </c>
      <c r="P772" s="56" t="str">
        <f>IF(OR(A772="",ISBLANK(Qualifikation!V782)),"",Qualifikation!V782)</f>
        <v/>
      </c>
    </row>
    <row r="773" spans="1:16" x14ac:dyDescent="0.2">
      <c r="A773" s="26" t="str">
        <f>IF(Qualifikation!$A783&lt;&gt;"",IF(Qualifikation!C783&lt;&gt;"",IF(Qualifikation!C783="LOC.ID",CONCATENATE("LOC.",Qualifikation!AG$12),Qualifikation!C783),""),"")</f>
        <v/>
      </c>
      <c r="B773" s="57" t="str">
        <f>IF(A773&lt;&gt;"",Qualifikation!J783,"")</f>
        <v/>
      </c>
      <c r="C773" s="26" t="str">
        <f>IF(A773&lt;&gt;"",IF(Qualifikation!E783=TRUE,INDEX(codesex,MATCH(Qualifikation!D783,libsex,0)),Qualifikation!D783),"")</f>
        <v/>
      </c>
      <c r="D773" s="112" t="str">
        <f>IF(OR(A773="",ISBLANK(Qualifikation!F783)),"",Qualifikation!F783)</f>
        <v/>
      </c>
      <c r="E773" s="26" t="str">
        <f>IF(A773&lt;&gt;"",IF(Qualifikation!I783=TRUE,IF(INDEX(codegem,MATCH(Qualifikation!H783,libgem,0))&lt;8000,INDEX(codegem,MATCH(Qualifikation!H783,libgem,0)),""),Qualifikation!H783),"")</f>
        <v/>
      </c>
      <c r="F773" s="26" t="str">
        <f>IF(A773&lt;&gt;"",IF(Qualifikation!I783=TRUE,INDEX(codegemhist,MATCH(Qualifikation!H783,libgem,0)),""),"")</f>
        <v/>
      </c>
      <c r="G773" s="26" t="str">
        <f>IF(A773&lt;&gt;"",IF(Qualifikation!I783=TRUE,IF(INDEX(codegem,MATCH(Qualifikation!H783,libgem,0))&gt;=8000,INDEX(codegem,MATCH(Qualifikation!H783,libgem,0)),""),Qualifikation!H783),"")</f>
        <v/>
      </c>
      <c r="H773" s="26" t="str">
        <f>IF(A773&lt;&gt;"",IF(Qualifikation!Y783=TRUE,INDEX(libcatidinst,MATCH(Qualifikation!P783,libinst,0)),""),"")</f>
        <v/>
      </c>
      <c r="I773" s="26" t="str">
        <f>IF(OR(A773="",ISBLANK(Qualifikation!P783)),"",IF(Qualifikation!Y783=TRUE,INDEX(codeinst,MATCH(Qualifikation!P783,libinst,0)),Qualifikation!P783))</f>
        <v/>
      </c>
      <c r="J773" s="26" t="str">
        <f>IF(OR(A773="",ISBLANK(Qualifikation!Q783)),"",IF(Qualifikation!Z783=TRUE,INDEX(codetform,MATCH(Qualifikation!Q783,libtform,0)),Qualifikation!Q783))</f>
        <v/>
      </c>
      <c r="K773" s="26" t="str">
        <f t="shared" si="12"/>
        <v/>
      </c>
      <c r="L773" s="112" t="str">
        <f>IF(OR(A773="",ISBLANK(Qualifikation!R783)),"",Qualifikation!R783)</f>
        <v/>
      </c>
      <c r="M773" s="56" t="str">
        <f>IF(OR(A773="",ISBLANK(Qualifikation!S783)),"",Qualifikation!S783)</f>
        <v/>
      </c>
      <c r="N773" s="56" t="str">
        <f>IF(OR(A773="",ISBLANK(Qualifikation!T783)),"",IF(Qualifikation!AC783=TRUE,INDEX(coderesult,MATCH(Qualifikation!T783,libresult,0)),Qualifikation!T783))</f>
        <v/>
      </c>
      <c r="O773" s="56" t="str">
        <f>IF(OR(A773="",ISBLANK(Qualifikation!U783),Qualifikation!U783="-"),"",IF(ISNA(MATCH(Qualifikation!U783,libtwolang,0)),Qualifikation!U783,IF(Qualifikation!AC783=TRUE,INDEX(codetwolang,MATCH(Qualifikation!U783,libtwolang,0)),Qualifikation!U783)))</f>
        <v/>
      </c>
      <c r="P773" s="56" t="str">
        <f>IF(OR(A773="",ISBLANK(Qualifikation!V783)),"",Qualifikation!V783)</f>
        <v/>
      </c>
    </row>
    <row r="774" spans="1:16" x14ac:dyDescent="0.2">
      <c r="A774" s="26" t="str">
        <f>IF(Qualifikation!$A784&lt;&gt;"",IF(Qualifikation!C784&lt;&gt;"",IF(Qualifikation!C784="LOC.ID",CONCATENATE("LOC.",Qualifikation!AG$12),Qualifikation!C784),""),"")</f>
        <v/>
      </c>
      <c r="B774" s="57" t="str">
        <f>IF(A774&lt;&gt;"",Qualifikation!J784,"")</f>
        <v/>
      </c>
      <c r="C774" s="26" t="str">
        <f>IF(A774&lt;&gt;"",IF(Qualifikation!E784=TRUE,INDEX(codesex,MATCH(Qualifikation!D784,libsex,0)),Qualifikation!D784),"")</f>
        <v/>
      </c>
      <c r="D774" s="112" t="str">
        <f>IF(OR(A774="",ISBLANK(Qualifikation!F784)),"",Qualifikation!F784)</f>
        <v/>
      </c>
      <c r="E774" s="26" t="str">
        <f>IF(A774&lt;&gt;"",IF(Qualifikation!I784=TRUE,IF(INDEX(codegem,MATCH(Qualifikation!H784,libgem,0))&lt;8000,INDEX(codegem,MATCH(Qualifikation!H784,libgem,0)),""),Qualifikation!H784),"")</f>
        <v/>
      </c>
      <c r="F774" s="26" t="str">
        <f>IF(A774&lt;&gt;"",IF(Qualifikation!I784=TRUE,INDEX(codegemhist,MATCH(Qualifikation!H784,libgem,0)),""),"")</f>
        <v/>
      </c>
      <c r="G774" s="26" t="str">
        <f>IF(A774&lt;&gt;"",IF(Qualifikation!I784=TRUE,IF(INDEX(codegem,MATCH(Qualifikation!H784,libgem,0))&gt;=8000,INDEX(codegem,MATCH(Qualifikation!H784,libgem,0)),""),Qualifikation!H784),"")</f>
        <v/>
      </c>
      <c r="H774" s="26" t="str">
        <f>IF(A774&lt;&gt;"",IF(Qualifikation!Y784=TRUE,INDEX(libcatidinst,MATCH(Qualifikation!P784,libinst,0)),""),"")</f>
        <v/>
      </c>
      <c r="I774" s="26" t="str">
        <f>IF(OR(A774="",ISBLANK(Qualifikation!P784)),"",IF(Qualifikation!Y784=TRUE,INDEX(codeinst,MATCH(Qualifikation!P784,libinst,0)),Qualifikation!P784))</f>
        <v/>
      </c>
      <c r="J774" s="26" t="str">
        <f>IF(OR(A774="",ISBLANK(Qualifikation!Q784)),"",IF(Qualifikation!Z784=TRUE,INDEX(codetform,MATCH(Qualifikation!Q784,libtform,0)),Qualifikation!Q784))</f>
        <v/>
      </c>
      <c r="K774" s="26" t="str">
        <f t="shared" si="12"/>
        <v/>
      </c>
      <c r="L774" s="112" t="str">
        <f>IF(OR(A774="",ISBLANK(Qualifikation!R784)),"",Qualifikation!R784)</f>
        <v/>
      </c>
      <c r="M774" s="56" t="str">
        <f>IF(OR(A774="",ISBLANK(Qualifikation!S784)),"",Qualifikation!S784)</f>
        <v/>
      </c>
      <c r="N774" s="56" t="str">
        <f>IF(OR(A774="",ISBLANK(Qualifikation!T784)),"",IF(Qualifikation!AC784=TRUE,INDEX(coderesult,MATCH(Qualifikation!T784,libresult,0)),Qualifikation!T784))</f>
        <v/>
      </c>
      <c r="O774" s="56" t="str">
        <f>IF(OR(A774="",ISBLANK(Qualifikation!U784),Qualifikation!U784="-"),"",IF(ISNA(MATCH(Qualifikation!U784,libtwolang,0)),Qualifikation!U784,IF(Qualifikation!AC784=TRUE,INDEX(codetwolang,MATCH(Qualifikation!U784,libtwolang,0)),Qualifikation!U784)))</f>
        <v/>
      </c>
      <c r="P774" s="56" t="str">
        <f>IF(OR(A774="",ISBLANK(Qualifikation!V784)),"",Qualifikation!V784)</f>
        <v/>
      </c>
    </row>
    <row r="775" spans="1:16" x14ac:dyDescent="0.2">
      <c r="A775" s="26" t="str">
        <f>IF(Qualifikation!$A785&lt;&gt;"",IF(Qualifikation!C785&lt;&gt;"",IF(Qualifikation!C785="LOC.ID",CONCATENATE("LOC.",Qualifikation!AG$12),Qualifikation!C785),""),"")</f>
        <v/>
      </c>
      <c r="B775" s="57" t="str">
        <f>IF(A775&lt;&gt;"",Qualifikation!J785,"")</f>
        <v/>
      </c>
      <c r="C775" s="26" t="str">
        <f>IF(A775&lt;&gt;"",IF(Qualifikation!E785=TRUE,INDEX(codesex,MATCH(Qualifikation!D785,libsex,0)),Qualifikation!D785),"")</f>
        <v/>
      </c>
      <c r="D775" s="112" t="str">
        <f>IF(OR(A775="",ISBLANK(Qualifikation!F785)),"",Qualifikation!F785)</f>
        <v/>
      </c>
      <c r="E775" s="26" t="str">
        <f>IF(A775&lt;&gt;"",IF(Qualifikation!I785=TRUE,IF(INDEX(codegem,MATCH(Qualifikation!H785,libgem,0))&lt;8000,INDEX(codegem,MATCH(Qualifikation!H785,libgem,0)),""),Qualifikation!H785),"")</f>
        <v/>
      </c>
      <c r="F775" s="26" t="str">
        <f>IF(A775&lt;&gt;"",IF(Qualifikation!I785=TRUE,INDEX(codegemhist,MATCH(Qualifikation!H785,libgem,0)),""),"")</f>
        <v/>
      </c>
      <c r="G775" s="26" t="str">
        <f>IF(A775&lt;&gt;"",IF(Qualifikation!I785=TRUE,IF(INDEX(codegem,MATCH(Qualifikation!H785,libgem,0))&gt;=8000,INDEX(codegem,MATCH(Qualifikation!H785,libgem,0)),""),Qualifikation!H785),"")</f>
        <v/>
      </c>
      <c r="H775" s="26" t="str">
        <f>IF(A775&lt;&gt;"",IF(Qualifikation!Y785=TRUE,INDEX(libcatidinst,MATCH(Qualifikation!P785,libinst,0)),""),"")</f>
        <v/>
      </c>
      <c r="I775" s="26" t="str">
        <f>IF(OR(A775="",ISBLANK(Qualifikation!P785)),"",IF(Qualifikation!Y785=TRUE,INDEX(codeinst,MATCH(Qualifikation!P785,libinst,0)),Qualifikation!P785))</f>
        <v/>
      </c>
      <c r="J775" s="26" t="str">
        <f>IF(OR(A775="",ISBLANK(Qualifikation!Q785)),"",IF(Qualifikation!Z785=TRUE,INDEX(codetform,MATCH(Qualifikation!Q785,libtform,0)),Qualifikation!Q785))</f>
        <v/>
      </c>
      <c r="K775" s="26" t="str">
        <f t="shared" si="12"/>
        <v/>
      </c>
      <c r="L775" s="112" t="str">
        <f>IF(OR(A775="",ISBLANK(Qualifikation!R785)),"",Qualifikation!R785)</f>
        <v/>
      </c>
      <c r="M775" s="56" t="str">
        <f>IF(OR(A775="",ISBLANK(Qualifikation!S785)),"",Qualifikation!S785)</f>
        <v/>
      </c>
      <c r="N775" s="56" t="str">
        <f>IF(OR(A775="",ISBLANK(Qualifikation!T785)),"",IF(Qualifikation!AC785=TRUE,INDEX(coderesult,MATCH(Qualifikation!T785,libresult,0)),Qualifikation!T785))</f>
        <v/>
      </c>
      <c r="O775" s="56" t="str">
        <f>IF(OR(A775="",ISBLANK(Qualifikation!U785),Qualifikation!U785="-"),"",IF(ISNA(MATCH(Qualifikation!U785,libtwolang,0)),Qualifikation!U785,IF(Qualifikation!AC785=TRUE,INDEX(codetwolang,MATCH(Qualifikation!U785,libtwolang,0)),Qualifikation!U785)))</f>
        <v/>
      </c>
      <c r="P775" s="56" t="str">
        <f>IF(OR(A775="",ISBLANK(Qualifikation!V785)),"",Qualifikation!V785)</f>
        <v/>
      </c>
    </row>
    <row r="776" spans="1:16" x14ac:dyDescent="0.2">
      <c r="A776" s="26" t="str">
        <f>IF(Qualifikation!$A786&lt;&gt;"",IF(Qualifikation!C786&lt;&gt;"",IF(Qualifikation!C786="LOC.ID",CONCATENATE("LOC.",Qualifikation!AG$12),Qualifikation!C786),""),"")</f>
        <v/>
      </c>
      <c r="B776" s="57" t="str">
        <f>IF(A776&lt;&gt;"",Qualifikation!J786,"")</f>
        <v/>
      </c>
      <c r="C776" s="26" t="str">
        <f>IF(A776&lt;&gt;"",IF(Qualifikation!E786=TRUE,INDEX(codesex,MATCH(Qualifikation!D786,libsex,0)),Qualifikation!D786),"")</f>
        <v/>
      </c>
      <c r="D776" s="112" t="str">
        <f>IF(OR(A776="",ISBLANK(Qualifikation!F786)),"",Qualifikation!F786)</f>
        <v/>
      </c>
      <c r="E776" s="26" t="str">
        <f>IF(A776&lt;&gt;"",IF(Qualifikation!I786=TRUE,IF(INDEX(codegem,MATCH(Qualifikation!H786,libgem,0))&lt;8000,INDEX(codegem,MATCH(Qualifikation!H786,libgem,0)),""),Qualifikation!H786),"")</f>
        <v/>
      </c>
      <c r="F776" s="26" t="str">
        <f>IF(A776&lt;&gt;"",IF(Qualifikation!I786=TRUE,INDEX(codegemhist,MATCH(Qualifikation!H786,libgem,0)),""),"")</f>
        <v/>
      </c>
      <c r="G776" s="26" t="str">
        <f>IF(A776&lt;&gt;"",IF(Qualifikation!I786=TRUE,IF(INDEX(codegem,MATCH(Qualifikation!H786,libgem,0))&gt;=8000,INDEX(codegem,MATCH(Qualifikation!H786,libgem,0)),""),Qualifikation!H786),"")</f>
        <v/>
      </c>
      <c r="H776" s="26" t="str">
        <f>IF(A776&lt;&gt;"",IF(Qualifikation!Y786=TRUE,INDEX(libcatidinst,MATCH(Qualifikation!P786,libinst,0)),""),"")</f>
        <v/>
      </c>
      <c r="I776" s="26" t="str">
        <f>IF(OR(A776="",ISBLANK(Qualifikation!P786)),"",IF(Qualifikation!Y786=TRUE,INDEX(codeinst,MATCH(Qualifikation!P786,libinst,0)),Qualifikation!P786))</f>
        <v/>
      </c>
      <c r="J776" s="26" t="str">
        <f>IF(OR(A776="",ISBLANK(Qualifikation!Q786)),"",IF(Qualifikation!Z786=TRUE,INDEX(codetform,MATCH(Qualifikation!Q786,libtform,0)),Qualifikation!Q786))</f>
        <v/>
      </c>
      <c r="K776" s="26" t="str">
        <f t="shared" si="12"/>
        <v/>
      </c>
      <c r="L776" s="112" t="str">
        <f>IF(OR(A776="",ISBLANK(Qualifikation!R786)),"",Qualifikation!R786)</f>
        <v/>
      </c>
      <c r="M776" s="56" t="str">
        <f>IF(OR(A776="",ISBLANK(Qualifikation!S786)),"",Qualifikation!S786)</f>
        <v/>
      </c>
      <c r="N776" s="56" t="str">
        <f>IF(OR(A776="",ISBLANK(Qualifikation!T786)),"",IF(Qualifikation!AC786=TRUE,INDEX(coderesult,MATCH(Qualifikation!T786,libresult,0)),Qualifikation!T786))</f>
        <v/>
      </c>
      <c r="O776" s="56" t="str">
        <f>IF(OR(A776="",ISBLANK(Qualifikation!U786),Qualifikation!U786="-"),"",IF(ISNA(MATCH(Qualifikation!U786,libtwolang,0)),Qualifikation!U786,IF(Qualifikation!AC786=TRUE,INDEX(codetwolang,MATCH(Qualifikation!U786,libtwolang,0)),Qualifikation!U786)))</f>
        <v/>
      </c>
      <c r="P776" s="56" t="str">
        <f>IF(OR(A776="",ISBLANK(Qualifikation!V786)),"",Qualifikation!V786)</f>
        <v/>
      </c>
    </row>
    <row r="777" spans="1:16" x14ac:dyDescent="0.2">
      <c r="A777" s="26" t="str">
        <f>IF(Qualifikation!$A787&lt;&gt;"",IF(Qualifikation!C787&lt;&gt;"",IF(Qualifikation!C787="LOC.ID",CONCATENATE("LOC.",Qualifikation!AG$12),Qualifikation!C787),""),"")</f>
        <v/>
      </c>
      <c r="B777" s="57" t="str">
        <f>IF(A777&lt;&gt;"",Qualifikation!J787,"")</f>
        <v/>
      </c>
      <c r="C777" s="26" t="str">
        <f>IF(A777&lt;&gt;"",IF(Qualifikation!E787=TRUE,INDEX(codesex,MATCH(Qualifikation!D787,libsex,0)),Qualifikation!D787),"")</f>
        <v/>
      </c>
      <c r="D777" s="112" t="str">
        <f>IF(OR(A777="",ISBLANK(Qualifikation!F787)),"",Qualifikation!F787)</f>
        <v/>
      </c>
      <c r="E777" s="26" t="str">
        <f>IF(A777&lt;&gt;"",IF(Qualifikation!I787=TRUE,IF(INDEX(codegem,MATCH(Qualifikation!H787,libgem,0))&lt;8000,INDEX(codegem,MATCH(Qualifikation!H787,libgem,0)),""),Qualifikation!H787),"")</f>
        <v/>
      </c>
      <c r="F777" s="26" t="str">
        <f>IF(A777&lt;&gt;"",IF(Qualifikation!I787=TRUE,INDEX(codegemhist,MATCH(Qualifikation!H787,libgem,0)),""),"")</f>
        <v/>
      </c>
      <c r="G777" s="26" t="str">
        <f>IF(A777&lt;&gt;"",IF(Qualifikation!I787=TRUE,IF(INDEX(codegem,MATCH(Qualifikation!H787,libgem,0))&gt;=8000,INDEX(codegem,MATCH(Qualifikation!H787,libgem,0)),""),Qualifikation!H787),"")</f>
        <v/>
      </c>
      <c r="H777" s="26" t="str">
        <f>IF(A777&lt;&gt;"",IF(Qualifikation!Y787=TRUE,INDEX(libcatidinst,MATCH(Qualifikation!P787,libinst,0)),""),"")</f>
        <v/>
      </c>
      <c r="I777" s="26" t="str">
        <f>IF(OR(A777="",ISBLANK(Qualifikation!P787)),"",IF(Qualifikation!Y787=TRUE,INDEX(codeinst,MATCH(Qualifikation!P787,libinst,0)),Qualifikation!P787))</f>
        <v/>
      </c>
      <c r="J777" s="26" t="str">
        <f>IF(OR(A777="",ISBLANK(Qualifikation!Q787)),"",IF(Qualifikation!Z787=TRUE,INDEX(codetform,MATCH(Qualifikation!Q787,libtform,0)),Qualifikation!Q787))</f>
        <v/>
      </c>
      <c r="K777" s="26" t="str">
        <f t="shared" si="12"/>
        <v/>
      </c>
      <c r="L777" s="112" t="str">
        <f>IF(OR(A777="",ISBLANK(Qualifikation!R787)),"",Qualifikation!R787)</f>
        <v/>
      </c>
      <c r="M777" s="56" t="str">
        <f>IF(OR(A777="",ISBLANK(Qualifikation!S787)),"",Qualifikation!S787)</f>
        <v/>
      </c>
      <c r="N777" s="56" t="str">
        <f>IF(OR(A777="",ISBLANK(Qualifikation!T787)),"",IF(Qualifikation!AC787=TRUE,INDEX(coderesult,MATCH(Qualifikation!T787,libresult,0)),Qualifikation!T787))</f>
        <v/>
      </c>
      <c r="O777" s="56" t="str">
        <f>IF(OR(A777="",ISBLANK(Qualifikation!U787),Qualifikation!U787="-"),"",IF(ISNA(MATCH(Qualifikation!U787,libtwolang,0)),Qualifikation!U787,IF(Qualifikation!AC787=TRUE,INDEX(codetwolang,MATCH(Qualifikation!U787,libtwolang,0)),Qualifikation!U787)))</f>
        <v/>
      </c>
      <c r="P777" s="56" t="str">
        <f>IF(OR(A777="",ISBLANK(Qualifikation!V787)),"",Qualifikation!V787)</f>
        <v/>
      </c>
    </row>
    <row r="778" spans="1:16" x14ac:dyDescent="0.2">
      <c r="A778" s="26" t="str">
        <f>IF(Qualifikation!$A788&lt;&gt;"",IF(Qualifikation!C788&lt;&gt;"",IF(Qualifikation!C788="LOC.ID",CONCATENATE("LOC.",Qualifikation!AG$12),Qualifikation!C788),""),"")</f>
        <v/>
      </c>
      <c r="B778" s="57" t="str">
        <f>IF(A778&lt;&gt;"",Qualifikation!J788,"")</f>
        <v/>
      </c>
      <c r="C778" s="26" t="str">
        <f>IF(A778&lt;&gt;"",IF(Qualifikation!E788=TRUE,INDEX(codesex,MATCH(Qualifikation!D788,libsex,0)),Qualifikation!D788),"")</f>
        <v/>
      </c>
      <c r="D778" s="112" t="str">
        <f>IF(OR(A778="",ISBLANK(Qualifikation!F788)),"",Qualifikation!F788)</f>
        <v/>
      </c>
      <c r="E778" s="26" t="str">
        <f>IF(A778&lt;&gt;"",IF(Qualifikation!I788=TRUE,IF(INDEX(codegem,MATCH(Qualifikation!H788,libgem,0))&lt;8000,INDEX(codegem,MATCH(Qualifikation!H788,libgem,0)),""),Qualifikation!H788),"")</f>
        <v/>
      </c>
      <c r="F778" s="26" t="str">
        <f>IF(A778&lt;&gt;"",IF(Qualifikation!I788=TRUE,INDEX(codegemhist,MATCH(Qualifikation!H788,libgem,0)),""),"")</f>
        <v/>
      </c>
      <c r="G778" s="26" t="str">
        <f>IF(A778&lt;&gt;"",IF(Qualifikation!I788=TRUE,IF(INDEX(codegem,MATCH(Qualifikation!H788,libgem,0))&gt;=8000,INDEX(codegem,MATCH(Qualifikation!H788,libgem,0)),""),Qualifikation!H788),"")</f>
        <v/>
      </c>
      <c r="H778" s="26" t="str">
        <f>IF(A778&lt;&gt;"",IF(Qualifikation!Y788=TRUE,INDEX(libcatidinst,MATCH(Qualifikation!P788,libinst,0)),""),"")</f>
        <v/>
      </c>
      <c r="I778" s="26" t="str">
        <f>IF(OR(A778="",ISBLANK(Qualifikation!P788)),"",IF(Qualifikation!Y788=TRUE,INDEX(codeinst,MATCH(Qualifikation!P788,libinst,0)),Qualifikation!P788))</f>
        <v/>
      </c>
      <c r="J778" s="26" t="str">
        <f>IF(OR(A778="",ISBLANK(Qualifikation!Q788)),"",IF(Qualifikation!Z788=TRUE,INDEX(codetform,MATCH(Qualifikation!Q788,libtform,0)),Qualifikation!Q788))</f>
        <v/>
      </c>
      <c r="K778" s="26" t="str">
        <f t="shared" si="12"/>
        <v/>
      </c>
      <c r="L778" s="112" t="str">
        <f>IF(OR(A778="",ISBLANK(Qualifikation!R788)),"",Qualifikation!R788)</f>
        <v/>
      </c>
      <c r="M778" s="56" t="str">
        <f>IF(OR(A778="",ISBLANK(Qualifikation!S788)),"",Qualifikation!S788)</f>
        <v/>
      </c>
      <c r="N778" s="56" t="str">
        <f>IF(OR(A778="",ISBLANK(Qualifikation!T788)),"",IF(Qualifikation!AC788=TRUE,INDEX(coderesult,MATCH(Qualifikation!T788,libresult,0)),Qualifikation!T788))</f>
        <v/>
      </c>
      <c r="O778" s="56" t="str">
        <f>IF(OR(A778="",ISBLANK(Qualifikation!U788),Qualifikation!U788="-"),"",IF(ISNA(MATCH(Qualifikation!U788,libtwolang,0)),Qualifikation!U788,IF(Qualifikation!AC788=TRUE,INDEX(codetwolang,MATCH(Qualifikation!U788,libtwolang,0)),Qualifikation!U788)))</f>
        <v/>
      </c>
      <c r="P778" s="56" t="str">
        <f>IF(OR(A778="",ISBLANK(Qualifikation!V788)),"",Qualifikation!V788)</f>
        <v/>
      </c>
    </row>
    <row r="779" spans="1:16" x14ac:dyDescent="0.2">
      <c r="A779" s="26" t="str">
        <f>IF(Qualifikation!$A789&lt;&gt;"",IF(Qualifikation!C789&lt;&gt;"",IF(Qualifikation!C789="LOC.ID",CONCATENATE("LOC.",Qualifikation!AG$12),Qualifikation!C789),""),"")</f>
        <v/>
      </c>
      <c r="B779" s="57" t="str">
        <f>IF(A779&lt;&gt;"",Qualifikation!J789,"")</f>
        <v/>
      </c>
      <c r="C779" s="26" t="str">
        <f>IF(A779&lt;&gt;"",IF(Qualifikation!E789=TRUE,INDEX(codesex,MATCH(Qualifikation!D789,libsex,0)),Qualifikation!D789),"")</f>
        <v/>
      </c>
      <c r="D779" s="112" t="str">
        <f>IF(OR(A779="",ISBLANK(Qualifikation!F789)),"",Qualifikation!F789)</f>
        <v/>
      </c>
      <c r="E779" s="26" t="str">
        <f>IF(A779&lt;&gt;"",IF(Qualifikation!I789=TRUE,IF(INDEX(codegem,MATCH(Qualifikation!H789,libgem,0))&lt;8000,INDEX(codegem,MATCH(Qualifikation!H789,libgem,0)),""),Qualifikation!H789),"")</f>
        <v/>
      </c>
      <c r="F779" s="26" t="str">
        <f>IF(A779&lt;&gt;"",IF(Qualifikation!I789=TRUE,INDEX(codegemhist,MATCH(Qualifikation!H789,libgem,0)),""),"")</f>
        <v/>
      </c>
      <c r="G779" s="26" t="str">
        <f>IF(A779&lt;&gt;"",IF(Qualifikation!I789=TRUE,IF(INDEX(codegem,MATCH(Qualifikation!H789,libgem,0))&gt;=8000,INDEX(codegem,MATCH(Qualifikation!H789,libgem,0)),""),Qualifikation!H789),"")</f>
        <v/>
      </c>
      <c r="H779" s="26" t="str">
        <f>IF(A779&lt;&gt;"",IF(Qualifikation!Y789=TRUE,INDEX(libcatidinst,MATCH(Qualifikation!P789,libinst,0)),""),"")</f>
        <v/>
      </c>
      <c r="I779" s="26" t="str">
        <f>IF(OR(A779="",ISBLANK(Qualifikation!P789)),"",IF(Qualifikation!Y789=TRUE,INDEX(codeinst,MATCH(Qualifikation!P789,libinst,0)),Qualifikation!P789))</f>
        <v/>
      </c>
      <c r="J779" s="26" t="str">
        <f>IF(OR(A779="",ISBLANK(Qualifikation!Q789)),"",IF(Qualifikation!Z789=TRUE,INDEX(codetform,MATCH(Qualifikation!Q789,libtform,0)),Qualifikation!Q789))</f>
        <v/>
      </c>
      <c r="K779" s="26" t="str">
        <f t="shared" si="12"/>
        <v/>
      </c>
      <c r="L779" s="112" t="str">
        <f>IF(OR(A779="",ISBLANK(Qualifikation!R789)),"",Qualifikation!R789)</f>
        <v/>
      </c>
      <c r="M779" s="56" t="str">
        <f>IF(OR(A779="",ISBLANK(Qualifikation!S789)),"",Qualifikation!S789)</f>
        <v/>
      </c>
      <c r="N779" s="56" t="str">
        <f>IF(OR(A779="",ISBLANK(Qualifikation!T789)),"",IF(Qualifikation!AC789=TRUE,INDEX(coderesult,MATCH(Qualifikation!T789,libresult,0)),Qualifikation!T789))</f>
        <v/>
      </c>
      <c r="O779" s="56" t="str">
        <f>IF(OR(A779="",ISBLANK(Qualifikation!U789),Qualifikation!U789="-"),"",IF(ISNA(MATCH(Qualifikation!U789,libtwolang,0)),Qualifikation!U789,IF(Qualifikation!AC789=TRUE,INDEX(codetwolang,MATCH(Qualifikation!U789,libtwolang,0)),Qualifikation!U789)))</f>
        <v/>
      </c>
      <c r="P779" s="56" t="str">
        <f>IF(OR(A779="",ISBLANK(Qualifikation!V789)),"",Qualifikation!V789)</f>
        <v/>
      </c>
    </row>
    <row r="780" spans="1:16" x14ac:dyDescent="0.2">
      <c r="A780" s="26" t="str">
        <f>IF(Qualifikation!$A790&lt;&gt;"",IF(Qualifikation!C790&lt;&gt;"",IF(Qualifikation!C790="LOC.ID",CONCATENATE("LOC.",Qualifikation!AG$12),Qualifikation!C790),""),"")</f>
        <v/>
      </c>
      <c r="B780" s="57" t="str">
        <f>IF(A780&lt;&gt;"",Qualifikation!J790,"")</f>
        <v/>
      </c>
      <c r="C780" s="26" t="str">
        <f>IF(A780&lt;&gt;"",IF(Qualifikation!E790=TRUE,INDEX(codesex,MATCH(Qualifikation!D790,libsex,0)),Qualifikation!D790),"")</f>
        <v/>
      </c>
      <c r="D780" s="112" t="str">
        <f>IF(OR(A780="",ISBLANK(Qualifikation!F790)),"",Qualifikation!F790)</f>
        <v/>
      </c>
      <c r="E780" s="26" t="str">
        <f>IF(A780&lt;&gt;"",IF(Qualifikation!I790=TRUE,IF(INDEX(codegem,MATCH(Qualifikation!H790,libgem,0))&lt;8000,INDEX(codegem,MATCH(Qualifikation!H790,libgem,0)),""),Qualifikation!H790),"")</f>
        <v/>
      </c>
      <c r="F780" s="26" t="str">
        <f>IF(A780&lt;&gt;"",IF(Qualifikation!I790=TRUE,INDEX(codegemhist,MATCH(Qualifikation!H790,libgem,0)),""),"")</f>
        <v/>
      </c>
      <c r="G780" s="26" t="str">
        <f>IF(A780&lt;&gt;"",IF(Qualifikation!I790=TRUE,IF(INDEX(codegem,MATCH(Qualifikation!H790,libgem,0))&gt;=8000,INDEX(codegem,MATCH(Qualifikation!H790,libgem,0)),""),Qualifikation!H790),"")</f>
        <v/>
      </c>
      <c r="H780" s="26" t="str">
        <f>IF(A780&lt;&gt;"",IF(Qualifikation!Y790=TRUE,INDEX(libcatidinst,MATCH(Qualifikation!P790,libinst,0)),""),"")</f>
        <v/>
      </c>
      <c r="I780" s="26" t="str">
        <f>IF(OR(A780="",ISBLANK(Qualifikation!P790)),"",IF(Qualifikation!Y790=TRUE,INDEX(codeinst,MATCH(Qualifikation!P790,libinst,0)),Qualifikation!P790))</f>
        <v/>
      </c>
      <c r="J780" s="26" t="str">
        <f>IF(OR(A780="",ISBLANK(Qualifikation!Q790)),"",IF(Qualifikation!Z790=TRUE,INDEX(codetform,MATCH(Qualifikation!Q790,libtform,0)),Qualifikation!Q790))</f>
        <v/>
      </c>
      <c r="K780" s="26" t="str">
        <f t="shared" si="12"/>
        <v/>
      </c>
      <c r="L780" s="112" t="str">
        <f>IF(OR(A780="",ISBLANK(Qualifikation!R790)),"",Qualifikation!R790)</f>
        <v/>
      </c>
      <c r="M780" s="56" t="str">
        <f>IF(OR(A780="",ISBLANK(Qualifikation!S790)),"",Qualifikation!S790)</f>
        <v/>
      </c>
      <c r="N780" s="56" t="str">
        <f>IF(OR(A780="",ISBLANK(Qualifikation!T790)),"",IF(Qualifikation!AC790=TRUE,INDEX(coderesult,MATCH(Qualifikation!T790,libresult,0)),Qualifikation!T790))</f>
        <v/>
      </c>
      <c r="O780" s="56" t="str">
        <f>IF(OR(A780="",ISBLANK(Qualifikation!U790),Qualifikation!U790="-"),"",IF(ISNA(MATCH(Qualifikation!U790,libtwolang,0)),Qualifikation!U790,IF(Qualifikation!AC790=TRUE,INDEX(codetwolang,MATCH(Qualifikation!U790,libtwolang,0)),Qualifikation!U790)))</f>
        <v/>
      </c>
      <c r="P780" s="56" t="str">
        <f>IF(OR(A780="",ISBLANK(Qualifikation!V790)),"",Qualifikation!V790)</f>
        <v/>
      </c>
    </row>
    <row r="781" spans="1:16" x14ac:dyDescent="0.2">
      <c r="A781" s="26" t="str">
        <f>IF(Qualifikation!$A791&lt;&gt;"",IF(Qualifikation!C791&lt;&gt;"",IF(Qualifikation!C791="LOC.ID",CONCATENATE("LOC.",Qualifikation!AG$12),Qualifikation!C791),""),"")</f>
        <v/>
      </c>
      <c r="B781" s="57" t="str">
        <f>IF(A781&lt;&gt;"",Qualifikation!J791,"")</f>
        <v/>
      </c>
      <c r="C781" s="26" t="str">
        <f>IF(A781&lt;&gt;"",IF(Qualifikation!E791=TRUE,INDEX(codesex,MATCH(Qualifikation!D791,libsex,0)),Qualifikation!D791),"")</f>
        <v/>
      </c>
      <c r="D781" s="112" t="str">
        <f>IF(OR(A781="",ISBLANK(Qualifikation!F791)),"",Qualifikation!F791)</f>
        <v/>
      </c>
      <c r="E781" s="26" t="str">
        <f>IF(A781&lt;&gt;"",IF(Qualifikation!I791=TRUE,IF(INDEX(codegem,MATCH(Qualifikation!H791,libgem,0))&lt;8000,INDEX(codegem,MATCH(Qualifikation!H791,libgem,0)),""),Qualifikation!H791),"")</f>
        <v/>
      </c>
      <c r="F781" s="26" t="str">
        <f>IF(A781&lt;&gt;"",IF(Qualifikation!I791=TRUE,INDEX(codegemhist,MATCH(Qualifikation!H791,libgem,0)),""),"")</f>
        <v/>
      </c>
      <c r="G781" s="26" t="str">
        <f>IF(A781&lt;&gt;"",IF(Qualifikation!I791=TRUE,IF(INDEX(codegem,MATCH(Qualifikation!H791,libgem,0))&gt;=8000,INDEX(codegem,MATCH(Qualifikation!H791,libgem,0)),""),Qualifikation!H791),"")</f>
        <v/>
      </c>
      <c r="H781" s="26" t="str">
        <f>IF(A781&lt;&gt;"",IF(Qualifikation!Y791=TRUE,INDEX(libcatidinst,MATCH(Qualifikation!P791,libinst,0)),""),"")</f>
        <v/>
      </c>
      <c r="I781" s="26" t="str">
        <f>IF(OR(A781="",ISBLANK(Qualifikation!P791)),"",IF(Qualifikation!Y791=TRUE,INDEX(codeinst,MATCH(Qualifikation!P791,libinst,0)),Qualifikation!P791))</f>
        <v/>
      </c>
      <c r="J781" s="26" t="str">
        <f>IF(OR(A781="",ISBLANK(Qualifikation!Q791)),"",IF(Qualifikation!Z791=TRUE,INDEX(codetform,MATCH(Qualifikation!Q791,libtform,0)),Qualifikation!Q791))</f>
        <v/>
      </c>
      <c r="K781" s="26" t="str">
        <f t="shared" si="12"/>
        <v/>
      </c>
      <c r="L781" s="112" t="str">
        <f>IF(OR(A781="",ISBLANK(Qualifikation!R791)),"",Qualifikation!R791)</f>
        <v/>
      </c>
      <c r="M781" s="56" t="str">
        <f>IF(OR(A781="",ISBLANK(Qualifikation!S791)),"",Qualifikation!S791)</f>
        <v/>
      </c>
      <c r="N781" s="56" t="str">
        <f>IF(OR(A781="",ISBLANK(Qualifikation!T791)),"",IF(Qualifikation!AC791=TRUE,INDEX(coderesult,MATCH(Qualifikation!T791,libresult,0)),Qualifikation!T791))</f>
        <v/>
      </c>
      <c r="O781" s="56" t="str">
        <f>IF(OR(A781="",ISBLANK(Qualifikation!U791),Qualifikation!U791="-"),"",IF(ISNA(MATCH(Qualifikation!U791,libtwolang,0)),Qualifikation!U791,IF(Qualifikation!AC791=TRUE,INDEX(codetwolang,MATCH(Qualifikation!U791,libtwolang,0)),Qualifikation!U791)))</f>
        <v/>
      </c>
      <c r="P781" s="56" t="str">
        <f>IF(OR(A781="",ISBLANK(Qualifikation!V791)),"",Qualifikation!V791)</f>
        <v/>
      </c>
    </row>
    <row r="782" spans="1:16" x14ac:dyDescent="0.2">
      <c r="A782" s="26" t="str">
        <f>IF(Qualifikation!$A792&lt;&gt;"",IF(Qualifikation!C792&lt;&gt;"",IF(Qualifikation!C792="LOC.ID",CONCATENATE("LOC.",Qualifikation!AG$12),Qualifikation!C792),""),"")</f>
        <v/>
      </c>
      <c r="B782" s="57" t="str">
        <f>IF(A782&lt;&gt;"",Qualifikation!J792,"")</f>
        <v/>
      </c>
      <c r="C782" s="26" t="str">
        <f>IF(A782&lt;&gt;"",IF(Qualifikation!E792=TRUE,INDEX(codesex,MATCH(Qualifikation!D792,libsex,0)),Qualifikation!D792),"")</f>
        <v/>
      </c>
      <c r="D782" s="112" t="str">
        <f>IF(OR(A782="",ISBLANK(Qualifikation!F792)),"",Qualifikation!F792)</f>
        <v/>
      </c>
      <c r="E782" s="26" t="str">
        <f>IF(A782&lt;&gt;"",IF(Qualifikation!I792=TRUE,IF(INDEX(codegem,MATCH(Qualifikation!H792,libgem,0))&lt;8000,INDEX(codegem,MATCH(Qualifikation!H792,libgem,0)),""),Qualifikation!H792),"")</f>
        <v/>
      </c>
      <c r="F782" s="26" t="str">
        <f>IF(A782&lt;&gt;"",IF(Qualifikation!I792=TRUE,INDEX(codegemhist,MATCH(Qualifikation!H792,libgem,0)),""),"")</f>
        <v/>
      </c>
      <c r="G782" s="26" t="str">
        <f>IF(A782&lt;&gt;"",IF(Qualifikation!I792=TRUE,IF(INDEX(codegem,MATCH(Qualifikation!H792,libgem,0))&gt;=8000,INDEX(codegem,MATCH(Qualifikation!H792,libgem,0)),""),Qualifikation!H792),"")</f>
        <v/>
      </c>
      <c r="H782" s="26" t="str">
        <f>IF(A782&lt;&gt;"",IF(Qualifikation!Y792=TRUE,INDEX(libcatidinst,MATCH(Qualifikation!P792,libinst,0)),""),"")</f>
        <v/>
      </c>
      <c r="I782" s="26" t="str">
        <f>IF(OR(A782="",ISBLANK(Qualifikation!P792)),"",IF(Qualifikation!Y792=TRUE,INDEX(codeinst,MATCH(Qualifikation!P792,libinst,0)),Qualifikation!P792))</f>
        <v/>
      </c>
      <c r="J782" s="26" t="str">
        <f>IF(OR(A782="",ISBLANK(Qualifikation!Q792)),"",IF(Qualifikation!Z792=TRUE,INDEX(codetform,MATCH(Qualifikation!Q792,libtform,0)),Qualifikation!Q792))</f>
        <v/>
      </c>
      <c r="K782" s="26" t="str">
        <f t="shared" si="12"/>
        <v/>
      </c>
      <c r="L782" s="112" t="str">
        <f>IF(OR(A782="",ISBLANK(Qualifikation!R792)),"",Qualifikation!R792)</f>
        <v/>
      </c>
      <c r="M782" s="56" t="str">
        <f>IF(OR(A782="",ISBLANK(Qualifikation!S792)),"",Qualifikation!S792)</f>
        <v/>
      </c>
      <c r="N782" s="56" t="str">
        <f>IF(OR(A782="",ISBLANK(Qualifikation!T792)),"",IF(Qualifikation!AC792=TRUE,INDEX(coderesult,MATCH(Qualifikation!T792,libresult,0)),Qualifikation!T792))</f>
        <v/>
      </c>
      <c r="O782" s="56" t="str">
        <f>IF(OR(A782="",ISBLANK(Qualifikation!U792),Qualifikation!U792="-"),"",IF(ISNA(MATCH(Qualifikation!U792,libtwolang,0)),Qualifikation!U792,IF(Qualifikation!AC792=TRUE,INDEX(codetwolang,MATCH(Qualifikation!U792,libtwolang,0)),Qualifikation!U792)))</f>
        <v/>
      </c>
      <c r="P782" s="56" t="str">
        <f>IF(OR(A782="",ISBLANK(Qualifikation!V792)),"",Qualifikation!V792)</f>
        <v/>
      </c>
    </row>
    <row r="783" spans="1:16" x14ac:dyDescent="0.2">
      <c r="A783" s="26" t="str">
        <f>IF(Qualifikation!$A793&lt;&gt;"",IF(Qualifikation!C793&lt;&gt;"",IF(Qualifikation!C793="LOC.ID",CONCATENATE("LOC.",Qualifikation!AG$12),Qualifikation!C793),""),"")</f>
        <v/>
      </c>
      <c r="B783" s="57" t="str">
        <f>IF(A783&lt;&gt;"",Qualifikation!J793,"")</f>
        <v/>
      </c>
      <c r="C783" s="26" t="str">
        <f>IF(A783&lt;&gt;"",IF(Qualifikation!E793=TRUE,INDEX(codesex,MATCH(Qualifikation!D793,libsex,0)),Qualifikation!D793),"")</f>
        <v/>
      </c>
      <c r="D783" s="112" t="str">
        <f>IF(OR(A783="",ISBLANK(Qualifikation!F793)),"",Qualifikation!F793)</f>
        <v/>
      </c>
      <c r="E783" s="26" t="str">
        <f>IF(A783&lt;&gt;"",IF(Qualifikation!I793=TRUE,IF(INDEX(codegem,MATCH(Qualifikation!H793,libgem,0))&lt;8000,INDEX(codegem,MATCH(Qualifikation!H793,libgem,0)),""),Qualifikation!H793),"")</f>
        <v/>
      </c>
      <c r="F783" s="26" t="str">
        <f>IF(A783&lt;&gt;"",IF(Qualifikation!I793=TRUE,INDEX(codegemhist,MATCH(Qualifikation!H793,libgem,0)),""),"")</f>
        <v/>
      </c>
      <c r="G783" s="26" t="str">
        <f>IF(A783&lt;&gt;"",IF(Qualifikation!I793=TRUE,IF(INDEX(codegem,MATCH(Qualifikation!H793,libgem,0))&gt;=8000,INDEX(codegem,MATCH(Qualifikation!H793,libgem,0)),""),Qualifikation!H793),"")</f>
        <v/>
      </c>
      <c r="H783" s="26" t="str">
        <f>IF(A783&lt;&gt;"",IF(Qualifikation!Y793=TRUE,INDEX(libcatidinst,MATCH(Qualifikation!P793,libinst,0)),""),"")</f>
        <v/>
      </c>
      <c r="I783" s="26" t="str">
        <f>IF(OR(A783="",ISBLANK(Qualifikation!P793)),"",IF(Qualifikation!Y793=TRUE,INDEX(codeinst,MATCH(Qualifikation!P793,libinst,0)),Qualifikation!P793))</f>
        <v/>
      </c>
      <c r="J783" s="26" t="str">
        <f>IF(OR(A783="",ISBLANK(Qualifikation!Q793)),"",IF(Qualifikation!Z793=TRUE,INDEX(codetform,MATCH(Qualifikation!Q793,libtform,0)),Qualifikation!Q793))</f>
        <v/>
      </c>
      <c r="K783" s="26" t="str">
        <f t="shared" si="12"/>
        <v/>
      </c>
      <c r="L783" s="112" t="str">
        <f>IF(OR(A783="",ISBLANK(Qualifikation!R793)),"",Qualifikation!R793)</f>
        <v/>
      </c>
      <c r="M783" s="56" t="str">
        <f>IF(OR(A783="",ISBLANK(Qualifikation!S793)),"",Qualifikation!S793)</f>
        <v/>
      </c>
      <c r="N783" s="56" t="str">
        <f>IF(OR(A783="",ISBLANK(Qualifikation!T793)),"",IF(Qualifikation!AC793=TRUE,INDEX(coderesult,MATCH(Qualifikation!T793,libresult,0)),Qualifikation!T793))</f>
        <v/>
      </c>
      <c r="O783" s="56" t="str">
        <f>IF(OR(A783="",ISBLANK(Qualifikation!U793),Qualifikation!U793="-"),"",IF(ISNA(MATCH(Qualifikation!U793,libtwolang,0)),Qualifikation!U793,IF(Qualifikation!AC793=TRUE,INDEX(codetwolang,MATCH(Qualifikation!U793,libtwolang,0)),Qualifikation!U793)))</f>
        <v/>
      </c>
      <c r="P783" s="56" t="str">
        <f>IF(OR(A783="",ISBLANK(Qualifikation!V793)),"",Qualifikation!V793)</f>
        <v/>
      </c>
    </row>
    <row r="784" spans="1:16" x14ac:dyDescent="0.2">
      <c r="A784" s="26" t="str">
        <f>IF(Qualifikation!$A794&lt;&gt;"",IF(Qualifikation!C794&lt;&gt;"",IF(Qualifikation!C794="LOC.ID",CONCATENATE("LOC.",Qualifikation!AG$12),Qualifikation!C794),""),"")</f>
        <v/>
      </c>
      <c r="B784" s="57" t="str">
        <f>IF(A784&lt;&gt;"",Qualifikation!J794,"")</f>
        <v/>
      </c>
      <c r="C784" s="26" t="str">
        <f>IF(A784&lt;&gt;"",IF(Qualifikation!E794=TRUE,INDEX(codesex,MATCH(Qualifikation!D794,libsex,0)),Qualifikation!D794),"")</f>
        <v/>
      </c>
      <c r="D784" s="112" t="str">
        <f>IF(OR(A784="",ISBLANK(Qualifikation!F794)),"",Qualifikation!F794)</f>
        <v/>
      </c>
      <c r="E784" s="26" t="str">
        <f>IF(A784&lt;&gt;"",IF(Qualifikation!I794=TRUE,IF(INDEX(codegem,MATCH(Qualifikation!H794,libgem,0))&lt;8000,INDEX(codegem,MATCH(Qualifikation!H794,libgem,0)),""),Qualifikation!H794),"")</f>
        <v/>
      </c>
      <c r="F784" s="26" t="str">
        <f>IF(A784&lt;&gt;"",IF(Qualifikation!I794=TRUE,INDEX(codegemhist,MATCH(Qualifikation!H794,libgem,0)),""),"")</f>
        <v/>
      </c>
      <c r="G784" s="26" t="str">
        <f>IF(A784&lt;&gt;"",IF(Qualifikation!I794=TRUE,IF(INDEX(codegem,MATCH(Qualifikation!H794,libgem,0))&gt;=8000,INDEX(codegem,MATCH(Qualifikation!H794,libgem,0)),""),Qualifikation!H794),"")</f>
        <v/>
      </c>
      <c r="H784" s="26" t="str">
        <f>IF(A784&lt;&gt;"",IF(Qualifikation!Y794=TRUE,INDEX(libcatidinst,MATCH(Qualifikation!P794,libinst,0)),""),"")</f>
        <v/>
      </c>
      <c r="I784" s="26" t="str">
        <f>IF(OR(A784="",ISBLANK(Qualifikation!P794)),"",IF(Qualifikation!Y794=TRUE,INDEX(codeinst,MATCH(Qualifikation!P794,libinst,0)),Qualifikation!P794))</f>
        <v/>
      </c>
      <c r="J784" s="26" t="str">
        <f>IF(OR(A784="",ISBLANK(Qualifikation!Q794)),"",IF(Qualifikation!Z794=TRUE,INDEX(codetform,MATCH(Qualifikation!Q794,libtform,0)),Qualifikation!Q794))</f>
        <v/>
      </c>
      <c r="K784" s="26" t="str">
        <f t="shared" si="12"/>
        <v/>
      </c>
      <c r="L784" s="112" t="str">
        <f>IF(OR(A784="",ISBLANK(Qualifikation!R794)),"",Qualifikation!R794)</f>
        <v/>
      </c>
      <c r="M784" s="56" t="str">
        <f>IF(OR(A784="",ISBLANK(Qualifikation!S794)),"",Qualifikation!S794)</f>
        <v/>
      </c>
      <c r="N784" s="56" t="str">
        <f>IF(OR(A784="",ISBLANK(Qualifikation!T794)),"",IF(Qualifikation!AC794=TRUE,INDEX(coderesult,MATCH(Qualifikation!T794,libresult,0)),Qualifikation!T794))</f>
        <v/>
      </c>
      <c r="O784" s="56" t="str">
        <f>IF(OR(A784="",ISBLANK(Qualifikation!U794),Qualifikation!U794="-"),"",IF(ISNA(MATCH(Qualifikation!U794,libtwolang,0)),Qualifikation!U794,IF(Qualifikation!AC794=TRUE,INDEX(codetwolang,MATCH(Qualifikation!U794,libtwolang,0)),Qualifikation!U794)))</f>
        <v/>
      </c>
      <c r="P784" s="56" t="str">
        <f>IF(OR(A784="",ISBLANK(Qualifikation!V794)),"",Qualifikation!V794)</f>
        <v/>
      </c>
    </row>
    <row r="785" spans="1:16" x14ac:dyDescent="0.2">
      <c r="A785" s="26" t="str">
        <f>IF(Qualifikation!$A795&lt;&gt;"",IF(Qualifikation!C795&lt;&gt;"",IF(Qualifikation!C795="LOC.ID",CONCATENATE("LOC.",Qualifikation!AG$12),Qualifikation!C795),""),"")</f>
        <v/>
      </c>
      <c r="B785" s="57" t="str">
        <f>IF(A785&lt;&gt;"",Qualifikation!J795,"")</f>
        <v/>
      </c>
      <c r="C785" s="26" t="str">
        <f>IF(A785&lt;&gt;"",IF(Qualifikation!E795=TRUE,INDEX(codesex,MATCH(Qualifikation!D795,libsex,0)),Qualifikation!D795),"")</f>
        <v/>
      </c>
      <c r="D785" s="112" t="str">
        <f>IF(OR(A785="",ISBLANK(Qualifikation!F795)),"",Qualifikation!F795)</f>
        <v/>
      </c>
      <c r="E785" s="26" t="str">
        <f>IF(A785&lt;&gt;"",IF(Qualifikation!I795=TRUE,IF(INDEX(codegem,MATCH(Qualifikation!H795,libgem,0))&lt;8000,INDEX(codegem,MATCH(Qualifikation!H795,libgem,0)),""),Qualifikation!H795),"")</f>
        <v/>
      </c>
      <c r="F785" s="26" t="str">
        <f>IF(A785&lt;&gt;"",IF(Qualifikation!I795=TRUE,INDEX(codegemhist,MATCH(Qualifikation!H795,libgem,0)),""),"")</f>
        <v/>
      </c>
      <c r="G785" s="26" t="str">
        <f>IF(A785&lt;&gt;"",IF(Qualifikation!I795=TRUE,IF(INDEX(codegem,MATCH(Qualifikation!H795,libgem,0))&gt;=8000,INDEX(codegem,MATCH(Qualifikation!H795,libgem,0)),""),Qualifikation!H795),"")</f>
        <v/>
      </c>
      <c r="H785" s="26" t="str">
        <f>IF(A785&lt;&gt;"",IF(Qualifikation!Y795=TRUE,INDEX(libcatidinst,MATCH(Qualifikation!P795,libinst,0)),""),"")</f>
        <v/>
      </c>
      <c r="I785" s="26" t="str">
        <f>IF(OR(A785="",ISBLANK(Qualifikation!P795)),"",IF(Qualifikation!Y795=TRUE,INDEX(codeinst,MATCH(Qualifikation!P795,libinst,0)),Qualifikation!P795))</f>
        <v/>
      </c>
      <c r="J785" s="26" t="str">
        <f>IF(OR(A785="",ISBLANK(Qualifikation!Q795)),"",IF(Qualifikation!Z795=TRUE,INDEX(codetform,MATCH(Qualifikation!Q795,libtform,0)),Qualifikation!Q795))</f>
        <v/>
      </c>
      <c r="K785" s="26" t="str">
        <f t="shared" si="12"/>
        <v/>
      </c>
      <c r="L785" s="112" t="str">
        <f>IF(OR(A785="",ISBLANK(Qualifikation!R795)),"",Qualifikation!R795)</f>
        <v/>
      </c>
      <c r="M785" s="56" t="str">
        <f>IF(OR(A785="",ISBLANK(Qualifikation!S795)),"",Qualifikation!S795)</f>
        <v/>
      </c>
      <c r="N785" s="56" t="str">
        <f>IF(OR(A785="",ISBLANK(Qualifikation!T795)),"",IF(Qualifikation!AC795=TRUE,INDEX(coderesult,MATCH(Qualifikation!T795,libresult,0)),Qualifikation!T795))</f>
        <v/>
      </c>
      <c r="O785" s="56" t="str">
        <f>IF(OR(A785="",ISBLANK(Qualifikation!U795),Qualifikation!U795="-"),"",IF(ISNA(MATCH(Qualifikation!U795,libtwolang,0)),Qualifikation!U795,IF(Qualifikation!AC795=TRUE,INDEX(codetwolang,MATCH(Qualifikation!U795,libtwolang,0)),Qualifikation!U795)))</f>
        <v/>
      </c>
      <c r="P785" s="56" t="str">
        <f>IF(OR(A785="",ISBLANK(Qualifikation!V795)),"",Qualifikation!V795)</f>
        <v/>
      </c>
    </row>
    <row r="786" spans="1:16" x14ac:dyDescent="0.2">
      <c r="A786" s="26" t="str">
        <f>IF(Qualifikation!$A796&lt;&gt;"",IF(Qualifikation!C796&lt;&gt;"",IF(Qualifikation!C796="LOC.ID",CONCATENATE("LOC.",Qualifikation!AG$12),Qualifikation!C796),""),"")</f>
        <v/>
      </c>
      <c r="B786" s="57" t="str">
        <f>IF(A786&lt;&gt;"",Qualifikation!J796,"")</f>
        <v/>
      </c>
      <c r="C786" s="26" t="str">
        <f>IF(A786&lt;&gt;"",IF(Qualifikation!E796=TRUE,INDEX(codesex,MATCH(Qualifikation!D796,libsex,0)),Qualifikation!D796),"")</f>
        <v/>
      </c>
      <c r="D786" s="112" t="str">
        <f>IF(OR(A786="",ISBLANK(Qualifikation!F796)),"",Qualifikation!F796)</f>
        <v/>
      </c>
      <c r="E786" s="26" t="str">
        <f>IF(A786&lt;&gt;"",IF(Qualifikation!I796=TRUE,IF(INDEX(codegem,MATCH(Qualifikation!H796,libgem,0))&lt;8000,INDEX(codegem,MATCH(Qualifikation!H796,libgem,0)),""),Qualifikation!H796),"")</f>
        <v/>
      </c>
      <c r="F786" s="26" t="str">
        <f>IF(A786&lt;&gt;"",IF(Qualifikation!I796=TRUE,INDEX(codegemhist,MATCH(Qualifikation!H796,libgem,0)),""),"")</f>
        <v/>
      </c>
      <c r="G786" s="26" t="str">
        <f>IF(A786&lt;&gt;"",IF(Qualifikation!I796=TRUE,IF(INDEX(codegem,MATCH(Qualifikation!H796,libgem,0))&gt;=8000,INDEX(codegem,MATCH(Qualifikation!H796,libgem,0)),""),Qualifikation!H796),"")</f>
        <v/>
      </c>
      <c r="H786" s="26" t="str">
        <f>IF(A786&lt;&gt;"",IF(Qualifikation!Y796=TRUE,INDEX(libcatidinst,MATCH(Qualifikation!P796,libinst,0)),""),"")</f>
        <v/>
      </c>
      <c r="I786" s="26" t="str">
        <f>IF(OR(A786="",ISBLANK(Qualifikation!P796)),"",IF(Qualifikation!Y796=TRUE,INDEX(codeinst,MATCH(Qualifikation!P796,libinst,0)),Qualifikation!P796))</f>
        <v/>
      </c>
      <c r="J786" s="26" t="str">
        <f>IF(OR(A786="",ISBLANK(Qualifikation!Q796)),"",IF(Qualifikation!Z796=TRUE,INDEX(codetform,MATCH(Qualifikation!Q796,libtform,0)),Qualifikation!Q796))</f>
        <v/>
      </c>
      <c r="K786" s="26" t="str">
        <f t="shared" si="12"/>
        <v/>
      </c>
      <c r="L786" s="112" t="str">
        <f>IF(OR(A786="",ISBLANK(Qualifikation!R796)),"",Qualifikation!R796)</f>
        <v/>
      </c>
      <c r="M786" s="56" t="str">
        <f>IF(OR(A786="",ISBLANK(Qualifikation!S796)),"",Qualifikation!S796)</f>
        <v/>
      </c>
      <c r="N786" s="56" t="str">
        <f>IF(OR(A786="",ISBLANK(Qualifikation!T796)),"",IF(Qualifikation!AC796=TRUE,INDEX(coderesult,MATCH(Qualifikation!T796,libresult,0)),Qualifikation!T796))</f>
        <v/>
      </c>
      <c r="O786" s="56" t="str">
        <f>IF(OR(A786="",ISBLANK(Qualifikation!U796),Qualifikation!U796="-"),"",IF(ISNA(MATCH(Qualifikation!U796,libtwolang,0)),Qualifikation!U796,IF(Qualifikation!AC796=TRUE,INDEX(codetwolang,MATCH(Qualifikation!U796,libtwolang,0)),Qualifikation!U796)))</f>
        <v/>
      </c>
      <c r="P786" s="56" t="str">
        <f>IF(OR(A786="",ISBLANK(Qualifikation!V796)),"",Qualifikation!V796)</f>
        <v/>
      </c>
    </row>
    <row r="787" spans="1:16" x14ac:dyDescent="0.2">
      <c r="A787" s="26" t="str">
        <f>IF(Qualifikation!$A797&lt;&gt;"",IF(Qualifikation!C797&lt;&gt;"",IF(Qualifikation!C797="LOC.ID",CONCATENATE("LOC.",Qualifikation!AG$12),Qualifikation!C797),""),"")</f>
        <v/>
      </c>
      <c r="B787" s="57" t="str">
        <f>IF(A787&lt;&gt;"",Qualifikation!J797,"")</f>
        <v/>
      </c>
      <c r="C787" s="26" t="str">
        <f>IF(A787&lt;&gt;"",IF(Qualifikation!E797=TRUE,INDEX(codesex,MATCH(Qualifikation!D797,libsex,0)),Qualifikation!D797),"")</f>
        <v/>
      </c>
      <c r="D787" s="112" t="str">
        <f>IF(OR(A787="",ISBLANK(Qualifikation!F797)),"",Qualifikation!F797)</f>
        <v/>
      </c>
      <c r="E787" s="26" t="str">
        <f>IF(A787&lt;&gt;"",IF(Qualifikation!I797=TRUE,IF(INDEX(codegem,MATCH(Qualifikation!H797,libgem,0))&lt;8000,INDEX(codegem,MATCH(Qualifikation!H797,libgem,0)),""),Qualifikation!H797),"")</f>
        <v/>
      </c>
      <c r="F787" s="26" t="str">
        <f>IF(A787&lt;&gt;"",IF(Qualifikation!I797=TRUE,INDEX(codegemhist,MATCH(Qualifikation!H797,libgem,0)),""),"")</f>
        <v/>
      </c>
      <c r="G787" s="26" t="str">
        <f>IF(A787&lt;&gt;"",IF(Qualifikation!I797=TRUE,IF(INDEX(codegem,MATCH(Qualifikation!H797,libgem,0))&gt;=8000,INDEX(codegem,MATCH(Qualifikation!H797,libgem,0)),""),Qualifikation!H797),"")</f>
        <v/>
      </c>
      <c r="H787" s="26" t="str">
        <f>IF(A787&lt;&gt;"",IF(Qualifikation!Y797=TRUE,INDEX(libcatidinst,MATCH(Qualifikation!P797,libinst,0)),""),"")</f>
        <v/>
      </c>
      <c r="I787" s="26" t="str">
        <f>IF(OR(A787="",ISBLANK(Qualifikation!P797)),"",IF(Qualifikation!Y797=TRUE,INDEX(codeinst,MATCH(Qualifikation!P797,libinst,0)),Qualifikation!P797))</f>
        <v/>
      </c>
      <c r="J787" s="26" t="str">
        <f>IF(OR(A787="",ISBLANK(Qualifikation!Q797)),"",IF(Qualifikation!Z797=TRUE,INDEX(codetform,MATCH(Qualifikation!Q797,libtform,0)),Qualifikation!Q797))</f>
        <v/>
      </c>
      <c r="K787" s="26" t="str">
        <f t="shared" si="12"/>
        <v/>
      </c>
      <c r="L787" s="112" t="str">
        <f>IF(OR(A787="",ISBLANK(Qualifikation!R797)),"",Qualifikation!R797)</f>
        <v/>
      </c>
      <c r="M787" s="56" t="str">
        <f>IF(OR(A787="",ISBLANK(Qualifikation!S797)),"",Qualifikation!S797)</f>
        <v/>
      </c>
      <c r="N787" s="56" t="str">
        <f>IF(OR(A787="",ISBLANK(Qualifikation!T797)),"",IF(Qualifikation!AC797=TRUE,INDEX(coderesult,MATCH(Qualifikation!T797,libresult,0)),Qualifikation!T797))</f>
        <v/>
      </c>
      <c r="O787" s="56" t="str">
        <f>IF(OR(A787="",ISBLANK(Qualifikation!U797),Qualifikation!U797="-"),"",IF(ISNA(MATCH(Qualifikation!U797,libtwolang,0)),Qualifikation!U797,IF(Qualifikation!AC797=TRUE,INDEX(codetwolang,MATCH(Qualifikation!U797,libtwolang,0)),Qualifikation!U797)))</f>
        <v/>
      </c>
      <c r="P787" s="56" t="str">
        <f>IF(OR(A787="",ISBLANK(Qualifikation!V797)),"",Qualifikation!V797)</f>
        <v/>
      </c>
    </row>
    <row r="788" spans="1:16" x14ac:dyDescent="0.2">
      <c r="A788" s="26" t="str">
        <f>IF(Qualifikation!$A798&lt;&gt;"",IF(Qualifikation!C798&lt;&gt;"",IF(Qualifikation!C798="LOC.ID",CONCATENATE("LOC.",Qualifikation!AG$12),Qualifikation!C798),""),"")</f>
        <v/>
      </c>
      <c r="B788" s="57" t="str">
        <f>IF(A788&lt;&gt;"",Qualifikation!J798,"")</f>
        <v/>
      </c>
      <c r="C788" s="26" t="str">
        <f>IF(A788&lt;&gt;"",IF(Qualifikation!E798=TRUE,INDEX(codesex,MATCH(Qualifikation!D798,libsex,0)),Qualifikation!D798),"")</f>
        <v/>
      </c>
      <c r="D788" s="112" t="str">
        <f>IF(OR(A788="",ISBLANK(Qualifikation!F798)),"",Qualifikation!F798)</f>
        <v/>
      </c>
      <c r="E788" s="26" t="str">
        <f>IF(A788&lt;&gt;"",IF(Qualifikation!I798=TRUE,IF(INDEX(codegem,MATCH(Qualifikation!H798,libgem,0))&lt;8000,INDEX(codegem,MATCH(Qualifikation!H798,libgem,0)),""),Qualifikation!H798),"")</f>
        <v/>
      </c>
      <c r="F788" s="26" t="str">
        <f>IF(A788&lt;&gt;"",IF(Qualifikation!I798=TRUE,INDEX(codegemhist,MATCH(Qualifikation!H798,libgem,0)),""),"")</f>
        <v/>
      </c>
      <c r="G788" s="26" t="str">
        <f>IF(A788&lt;&gt;"",IF(Qualifikation!I798=TRUE,IF(INDEX(codegem,MATCH(Qualifikation!H798,libgem,0))&gt;=8000,INDEX(codegem,MATCH(Qualifikation!H798,libgem,0)),""),Qualifikation!H798),"")</f>
        <v/>
      </c>
      <c r="H788" s="26" t="str">
        <f>IF(A788&lt;&gt;"",IF(Qualifikation!Y798=TRUE,INDEX(libcatidinst,MATCH(Qualifikation!P798,libinst,0)),""),"")</f>
        <v/>
      </c>
      <c r="I788" s="26" t="str">
        <f>IF(OR(A788="",ISBLANK(Qualifikation!P798)),"",IF(Qualifikation!Y798=TRUE,INDEX(codeinst,MATCH(Qualifikation!P798,libinst,0)),Qualifikation!P798))</f>
        <v/>
      </c>
      <c r="J788" s="26" t="str">
        <f>IF(OR(A788="",ISBLANK(Qualifikation!Q798)),"",IF(Qualifikation!Z798=TRUE,INDEX(codetform,MATCH(Qualifikation!Q798,libtform,0)),Qualifikation!Q798))</f>
        <v/>
      </c>
      <c r="K788" s="26" t="str">
        <f t="shared" si="12"/>
        <v/>
      </c>
      <c r="L788" s="112" t="str">
        <f>IF(OR(A788="",ISBLANK(Qualifikation!R798)),"",Qualifikation!R798)</f>
        <v/>
      </c>
      <c r="M788" s="56" t="str">
        <f>IF(OR(A788="",ISBLANK(Qualifikation!S798)),"",Qualifikation!S798)</f>
        <v/>
      </c>
      <c r="N788" s="56" t="str">
        <f>IF(OR(A788="",ISBLANK(Qualifikation!T798)),"",IF(Qualifikation!AC798=TRUE,INDEX(coderesult,MATCH(Qualifikation!T798,libresult,0)),Qualifikation!T798))</f>
        <v/>
      </c>
      <c r="O788" s="56" t="str">
        <f>IF(OR(A788="",ISBLANK(Qualifikation!U798),Qualifikation!U798="-"),"",IF(ISNA(MATCH(Qualifikation!U798,libtwolang,0)),Qualifikation!U798,IF(Qualifikation!AC798=TRUE,INDEX(codetwolang,MATCH(Qualifikation!U798,libtwolang,0)),Qualifikation!U798)))</f>
        <v/>
      </c>
      <c r="P788" s="56" t="str">
        <f>IF(OR(A788="",ISBLANK(Qualifikation!V798)),"",Qualifikation!V798)</f>
        <v/>
      </c>
    </row>
    <row r="789" spans="1:16" x14ac:dyDescent="0.2">
      <c r="A789" s="26" t="str">
        <f>IF(Qualifikation!$A799&lt;&gt;"",IF(Qualifikation!C799&lt;&gt;"",IF(Qualifikation!C799="LOC.ID",CONCATENATE("LOC.",Qualifikation!AG$12),Qualifikation!C799),""),"")</f>
        <v/>
      </c>
      <c r="B789" s="57" t="str">
        <f>IF(A789&lt;&gt;"",Qualifikation!J799,"")</f>
        <v/>
      </c>
      <c r="C789" s="26" t="str">
        <f>IF(A789&lt;&gt;"",IF(Qualifikation!E799=TRUE,INDEX(codesex,MATCH(Qualifikation!D799,libsex,0)),Qualifikation!D799),"")</f>
        <v/>
      </c>
      <c r="D789" s="112" t="str">
        <f>IF(OR(A789="",ISBLANK(Qualifikation!F799)),"",Qualifikation!F799)</f>
        <v/>
      </c>
      <c r="E789" s="26" t="str">
        <f>IF(A789&lt;&gt;"",IF(Qualifikation!I799=TRUE,IF(INDEX(codegem,MATCH(Qualifikation!H799,libgem,0))&lt;8000,INDEX(codegem,MATCH(Qualifikation!H799,libgem,0)),""),Qualifikation!H799),"")</f>
        <v/>
      </c>
      <c r="F789" s="26" t="str">
        <f>IF(A789&lt;&gt;"",IF(Qualifikation!I799=TRUE,INDEX(codegemhist,MATCH(Qualifikation!H799,libgem,0)),""),"")</f>
        <v/>
      </c>
      <c r="G789" s="26" t="str">
        <f>IF(A789&lt;&gt;"",IF(Qualifikation!I799=TRUE,IF(INDEX(codegem,MATCH(Qualifikation!H799,libgem,0))&gt;=8000,INDEX(codegem,MATCH(Qualifikation!H799,libgem,0)),""),Qualifikation!H799),"")</f>
        <v/>
      </c>
      <c r="H789" s="26" t="str">
        <f>IF(A789&lt;&gt;"",IF(Qualifikation!Y799=TRUE,INDEX(libcatidinst,MATCH(Qualifikation!P799,libinst,0)),""),"")</f>
        <v/>
      </c>
      <c r="I789" s="26" t="str">
        <f>IF(OR(A789="",ISBLANK(Qualifikation!P799)),"",IF(Qualifikation!Y799=TRUE,INDEX(codeinst,MATCH(Qualifikation!P799,libinst,0)),Qualifikation!P799))</f>
        <v/>
      </c>
      <c r="J789" s="26" t="str">
        <f>IF(OR(A789="",ISBLANK(Qualifikation!Q799)),"",IF(Qualifikation!Z799=TRUE,INDEX(codetform,MATCH(Qualifikation!Q799,libtform,0)),Qualifikation!Q799))</f>
        <v/>
      </c>
      <c r="K789" s="26" t="str">
        <f t="shared" si="12"/>
        <v/>
      </c>
      <c r="L789" s="112" t="str">
        <f>IF(OR(A789="",ISBLANK(Qualifikation!R799)),"",Qualifikation!R799)</f>
        <v/>
      </c>
      <c r="M789" s="56" t="str">
        <f>IF(OR(A789="",ISBLANK(Qualifikation!S799)),"",Qualifikation!S799)</f>
        <v/>
      </c>
      <c r="N789" s="56" t="str">
        <f>IF(OR(A789="",ISBLANK(Qualifikation!T799)),"",IF(Qualifikation!AC799=TRUE,INDEX(coderesult,MATCH(Qualifikation!T799,libresult,0)),Qualifikation!T799))</f>
        <v/>
      </c>
      <c r="O789" s="56" t="str">
        <f>IF(OR(A789="",ISBLANK(Qualifikation!U799),Qualifikation!U799="-"),"",IF(ISNA(MATCH(Qualifikation!U799,libtwolang,0)),Qualifikation!U799,IF(Qualifikation!AC799=TRUE,INDEX(codetwolang,MATCH(Qualifikation!U799,libtwolang,0)),Qualifikation!U799)))</f>
        <v/>
      </c>
      <c r="P789" s="56" t="str">
        <f>IF(OR(A789="",ISBLANK(Qualifikation!V799)),"",Qualifikation!V799)</f>
        <v/>
      </c>
    </row>
    <row r="790" spans="1:16" x14ac:dyDescent="0.2">
      <c r="A790" s="26" t="str">
        <f>IF(Qualifikation!$A800&lt;&gt;"",IF(Qualifikation!C800&lt;&gt;"",IF(Qualifikation!C800="LOC.ID",CONCATENATE("LOC.",Qualifikation!AG$12),Qualifikation!C800),""),"")</f>
        <v/>
      </c>
      <c r="B790" s="57" t="str">
        <f>IF(A790&lt;&gt;"",Qualifikation!J800,"")</f>
        <v/>
      </c>
      <c r="C790" s="26" t="str">
        <f>IF(A790&lt;&gt;"",IF(Qualifikation!E800=TRUE,INDEX(codesex,MATCH(Qualifikation!D800,libsex,0)),Qualifikation!D800),"")</f>
        <v/>
      </c>
      <c r="D790" s="112" t="str">
        <f>IF(OR(A790="",ISBLANK(Qualifikation!F800)),"",Qualifikation!F800)</f>
        <v/>
      </c>
      <c r="E790" s="26" t="str">
        <f>IF(A790&lt;&gt;"",IF(Qualifikation!I800=TRUE,IF(INDEX(codegem,MATCH(Qualifikation!H800,libgem,0))&lt;8000,INDEX(codegem,MATCH(Qualifikation!H800,libgem,0)),""),Qualifikation!H800),"")</f>
        <v/>
      </c>
      <c r="F790" s="26" t="str">
        <f>IF(A790&lt;&gt;"",IF(Qualifikation!I800=TRUE,INDEX(codegemhist,MATCH(Qualifikation!H800,libgem,0)),""),"")</f>
        <v/>
      </c>
      <c r="G790" s="26" t="str">
        <f>IF(A790&lt;&gt;"",IF(Qualifikation!I800=TRUE,IF(INDEX(codegem,MATCH(Qualifikation!H800,libgem,0))&gt;=8000,INDEX(codegem,MATCH(Qualifikation!H800,libgem,0)),""),Qualifikation!H800),"")</f>
        <v/>
      </c>
      <c r="H790" s="26" t="str">
        <f>IF(A790&lt;&gt;"",IF(Qualifikation!Y800=TRUE,INDEX(libcatidinst,MATCH(Qualifikation!P800,libinst,0)),""),"")</f>
        <v/>
      </c>
      <c r="I790" s="26" t="str">
        <f>IF(OR(A790="",ISBLANK(Qualifikation!P800)),"",IF(Qualifikation!Y800=TRUE,INDEX(codeinst,MATCH(Qualifikation!P800,libinst,0)),Qualifikation!P800))</f>
        <v/>
      </c>
      <c r="J790" s="26" t="str">
        <f>IF(OR(A790="",ISBLANK(Qualifikation!Q800)),"",IF(Qualifikation!Z800=TRUE,INDEX(codetform,MATCH(Qualifikation!Q800,libtform,0)),Qualifikation!Q800))</f>
        <v/>
      </c>
      <c r="K790" s="26" t="str">
        <f t="shared" si="12"/>
        <v/>
      </c>
      <c r="L790" s="112" t="str">
        <f>IF(OR(A790="",ISBLANK(Qualifikation!R800)),"",Qualifikation!R800)</f>
        <v/>
      </c>
      <c r="M790" s="56" t="str">
        <f>IF(OR(A790="",ISBLANK(Qualifikation!S800)),"",Qualifikation!S800)</f>
        <v/>
      </c>
      <c r="N790" s="56" t="str">
        <f>IF(OR(A790="",ISBLANK(Qualifikation!T800)),"",IF(Qualifikation!AC800=TRUE,INDEX(coderesult,MATCH(Qualifikation!T800,libresult,0)),Qualifikation!T800))</f>
        <v/>
      </c>
      <c r="O790" s="56" t="str">
        <f>IF(OR(A790="",ISBLANK(Qualifikation!U800),Qualifikation!U800="-"),"",IF(ISNA(MATCH(Qualifikation!U800,libtwolang,0)),Qualifikation!U800,IF(Qualifikation!AC800=TRUE,INDEX(codetwolang,MATCH(Qualifikation!U800,libtwolang,0)),Qualifikation!U800)))</f>
        <v/>
      </c>
      <c r="P790" s="56" t="str">
        <f>IF(OR(A790="",ISBLANK(Qualifikation!V800)),"",Qualifikation!V800)</f>
        <v/>
      </c>
    </row>
    <row r="791" spans="1:16" x14ac:dyDescent="0.2">
      <c r="A791" s="26" t="str">
        <f>IF(Qualifikation!$A801&lt;&gt;"",IF(Qualifikation!C801&lt;&gt;"",IF(Qualifikation!C801="LOC.ID",CONCATENATE("LOC.",Qualifikation!AG$12),Qualifikation!C801),""),"")</f>
        <v/>
      </c>
      <c r="B791" s="57" t="str">
        <f>IF(A791&lt;&gt;"",Qualifikation!J801,"")</f>
        <v/>
      </c>
      <c r="C791" s="26" t="str">
        <f>IF(A791&lt;&gt;"",IF(Qualifikation!E801=TRUE,INDEX(codesex,MATCH(Qualifikation!D801,libsex,0)),Qualifikation!D801),"")</f>
        <v/>
      </c>
      <c r="D791" s="112" t="str">
        <f>IF(OR(A791="",ISBLANK(Qualifikation!F801)),"",Qualifikation!F801)</f>
        <v/>
      </c>
      <c r="E791" s="26" t="str">
        <f>IF(A791&lt;&gt;"",IF(Qualifikation!I801=TRUE,IF(INDEX(codegem,MATCH(Qualifikation!H801,libgem,0))&lt;8000,INDEX(codegem,MATCH(Qualifikation!H801,libgem,0)),""),Qualifikation!H801),"")</f>
        <v/>
      </c>
      <c r="F791" s="26" t="str">
        <f>IF(A791&lt;&gt;"",IF(Qualifikation!I801=TRUE,INDEX(codegemhist,MATCH(Qualifikation!H801,libgem,0)),""),"")</f>
        <v/>
      </c>
      <c r="G791" s="26" t="str">
        <f>IF(A791&lt;&gt;"",IF(Qualifikation!I801=TRUE,IF(INDEX(codegem,MATCH(Qualifikation!H801,libgem,0))&gt;=8000,INDEX(codegem,MATCH(Qualifikation!H801,libgem,0)),""),Qualifikation!H801),"")</f>
        <v/>
      </c>
      <c r="H791" s="26" t="str">
        <f>IF(A791&lt;&gt;"",IF(Qualifikation!Y801=TRUE,INDEX(libcatidinst,MATCH(Qualifikation!P801,libinst,0)),""),"")</f>
        <v/>
      </c>
      <c r="I791" s="26" t="str">
        <f>IF(OR(A791="",ISBLANK(Qualifikation!P801)),"",IF(Qualifikation!Y801=TRUE,INDEX(codeinst,MATCH(Qualifikation!P801,libinst,0)),Qualifikation!P801))</f>
        <v/>
      </c>
      <c r="J791" s="26" t="str">
        <f>IF(OR(A791="",ISBLANK(Qualifikation!Q801)),"",IF(Qualifikation!Z801=TRUE,INDEX(codetform,MATCH(Qualifikation!Q801,libtform,0)),Qualifikation!Q801))</f>
        <v/>
      </c>
      <c r="K791" s="26" t="str">
        <f t="shared" si="12"/>
        <v/>
      </c>
      <c r="L791" s="112" t="str">
        <f>IF(OR(A791="",ISBLANK(Qualifikation!R801)),"",Qualifikation!R801)</f>
        <v/>
      </c>
      <c r="M791" s="56" t="str">
        <f>IF(OR(A791="",ISBLANK(Qualifikation!S801)),"",Qualifikation!S801)</f>
        <v/>
      </c>
      <c r="N791" s="56" t="str">
        <f>IF(OR(A791="",ISBLANK(Qualifikation!T801)),"",IF(Qualifikation!AC801=TRUE,INDEX(coderesult,MATCH(Qualifikation!T801,libresult,0)),Qualifikation!T801))</f>
        <v/>
      </c>
      <c r="O791" s="56" t="str">
        <f>IF(OR(A791="",ISBLANK(Qualifikation!U801),Qualifikation!U801="-"),"",IF(ISNA(MATCH(Qualifikation!U801,libtwolang,0)),Qualifikation!U801,IF(Qualifikation!AC801=TRUE,INDEX(codetwolang,MATCH(Qualifikation!U801,libtwolang,0)),Qualifikation!U801)))</f>
        <v/>
      </c>
      <c r="P791" s="56" t="str">
        <f>IF(OR(A791="",ISBLANK(Qualifikation!V801)),"",Qualifikation!V801)</f>
        <v/>
      </c>
    </row>
    <row r="792" spans="1:16" x14ac:dyDescent="0.2">
      <c r="A792" s="26" t="str">
        <f>IF(Qualifikation!$A802&lt;&gt;"",IF(Qualifikation!C802&lt;&gt;"",IF(Qualifikation!C802="LOC.ID",CONCATENATE("LOC.",Qualifikation!AG$12),Qualifikation!C802),""),"")</f>
        <v/>
      </c>
      <c r="B792" s="57" t="str">
        <f>IF(A792&lt;&gt;"",Qualifikation!J802,"")</f>
        <v/>
      </c>
      <c r="C792" s="26" t="str">
        <f>IF(A792&lt;&gt;"",IF(Qualifikation!E802=TRUE,INDEX(codesex,MATCH(Qualifikation!D802,libsex,0)),Qualifikation!D802),"")</f>
        <v/>
      </c>
      <c r="D792" s="112" t="str">
        <f>IF(OR(A792="",ISBLANK(Qualifikation!F802)),"",Qualifikation!F802)</f>
        <v/>
      </c>
      <c r="E792" s="26" t="str">
        <f>IF(A792&lt;&gt;"",IF(Qualifikation!I802=TRUE,IF(INDEX(codegem,MATCH(Qualifikation!H802,libgem,0))&lt;8000,INDEX(codegem,MATCH(Qualifikation!H802,libgem,0)),""),Qualifikation!H802),"")</f>
        <v/>
      </c>
      <c r="F792" s="26" t="str">
        <f>IF(A792&lt;&gt;"",IF(Qualifikation!I802=TRUE,INDEX(codegemhist,MATCH(Qualifikation!H802,libgem,0)),""),"")</f>
        <v/>
      </c>
      <c r="G792" s="26" t="str">
        <f>IF(A792&lt;&gt;"",IF(Qualifikation!I802=TRUE,IF(INDEX(codegem,MATCH(Qualifikation!H802,libgem,0))&gt;=8000,INDEX(codegem,MATCH(Qualifikation!H802,libgem,0)),""),Qualifikation!H802),"")</f>
        <v/>
      </c>
      <c r="H792" s="26" t="str">
        <f>IF(A792&lt;&gt;"",IF(Qualifikation!Y802=TRUE,INDEX(libcatidinst,MATCH(Qualifikation!P802,libinst,0)),""),"")</f>
        <v/>
      </c>
      <c r="I792" s="26" t="str">
        <f>IF(OR(A792="",ISBLANK(Qualifikation!P802)),"",IF(Qualifikation!Y802=TRUE,INDEX(codeinst,MATCH(Qualifikation!P802,libinst,0)),Qualifikation!P802))</f>
        <v/>
      </c>
      <c r="J792" s="26" t="str">
        <f>IF(OR(A792="",ISBLANK(Qualifikation!Q802)),"",IF(Qualifikation!Z802=TRUE,INDEX(codetform,MATCH(Qualifikation!Q802,libtform,0)),Qualifikation!Q802))</f>
        <v/>
      </c>
      <c r="K792" s="26" t="str">
        <f t="shared" si="12"/>
        <v/>
      </c>
      <c r="L792" s="112" t="str">
        <f>IF(OR(A792="",ISBLANK(Qualifikation!R802)),"",Qualifikation!R802)</f>
        <v/>
      </c>
      <c r="M792" s="56" t="str">
        <f>IF(OR(A792="",ISBLANK(Qualifikation!S802)),"",Qualifikation!S802)</f>
        <v/>
      </c>
      <c r="N792" s="56" t="str">
        <f>IF(OR(A792="",ISBLANK(Qualifikation!T802)),"",IF(Qualifikation!AC802=TRUE,INDEX(coderesult,MATCH(Qualifikation!T802,libresult,0)),Qualifikation!T802))</f>
        <v/>
      </c>
      <c r="O792" s="56" t="str">
        <f>IF(OR(A792="",ISBLANK(Qualifikation!U802),Qualifikation!U802="-"),"",IF(ISNA(MATCH(Qualifikation!U802,libtwolang,0)),Qualifikation!U802,IF(Qualifikation!AC802=TRUE,INDEX(codetwolang,MATCH(Qualifikation!U802,libtwolang,0)),Qualifikation!U802)))</f>
        <v/>
      </c>
      <c r="P792" s="56" t="str">
        <f>IF(OR(A792="",ISBLANK(Qualifikation!V802)),"",Qualifikation!V802)</f>
        <v/>
      </c>
    </row>
    <row r="793" spans="1:16" x14ac:dyDescent="0.2">
      <c r="A793" s="26" t="str">
        <f>IF(Qualifikation!$A803&lt;&gt;"",IF(Qualifikation!C803&lt;&gt;"",IF(Qualifikation!C803="LOC.ID",CONCATENATE("LOC.",Qualifikation!AG$12),Qualifikation!C803),""),"")</f>
        <v/>
      </c>
      <c r="B793" s="57" t="str">
        <f>IF(A793&lt;&gt;"",Qualifikation!J803,"")</f>
        <v/>
      </c>
      <c r="C793" s="26" t="str">
        <f>IF(A793&lt;&gt;"",IF(Qualifikation!E803=TRUE,INDEX(codesex,MATCH(Qualifikation!D803,libsex,0)),Qualifikation!D803),"")</f>
        <v/>
      </c>
      <c r="D793" s="112" t="str">
        <f>IF(OR(A793="",ISBLANK(Qualifikation!F803)),"",Qualifikation!F803)</f>
        <v/>
      </c>
      <c r="E793" s="26" t="str">
        <f>IF(A793&lt;&gt;"",IF(Qualifikation!I803=TRUE,IF(INDEX(codegem,MATCH(Qualifikation!H803,libgem,0))&lt;8000,INDEX(codegem,MATCH(Qualifikation!H803,libgem,0)),""),Qualifikation!H803),"")</f>
        <v/>
      </c>
      <c r="F793" s="26" t="str">
        <f>IF(A793&lt;&gt;"",IF(Qualifikation!I803=TRUE,INDEX(codegemhist,MATCH(Qualifikation!H803,libgem,0)),""),"")</f>
        <v/>
      </c>
      <c r="G793" s="26" t="str">
        <f>IF(A793&lt;&gt;"",IF(Qualifikation!I803=TRUE,IF(INDEX(codegem,MATCH(Qualifikation!H803,libgem,0))&gt;=8000,INDEX(codegem,MATCH(Qualifikation!H803,libgem,0)),""),Qualifikation!H803),"")</f>
        <v/>
      </c>
      <c r="H793" s="26" t="str">
        <f>IF(A793&lt;&gt;"",IF(Qualifikation!Y803=TRUE,INDEX(libcatidinst,MATCH(Qualifikation!P803,libinst,0)),""),"")</f>
        <v/>
      </c>
      <c r="I793" s="26" t="str">
        <f>IF(OR(A793="",ISBLANK(Qualifikation!P803)),"",IF(Qualifikation!Y803=TRUE,INDEX(codeinst,MATCH(Qualifikation!P803,libinst,0)),Qualifikation!P803))</f>
        <v/>
      </c>
      <c r="J793" s="26" t="str">
        <f>IF(OR(A793="",ISBLANK(Qualifikation!Q803)),"",IF(Qualifikation!Z803=TRUE,INDEX(codetform,MATCH(Qualifikation!Q803,libtform,0)),Qualifikation!Q803))</f>
        <v/>
      </c>
      <c r="K793" s="26" t="str">
        <f t="shared" si="12"/>
        <v/>
      </c>
      <c r="L793" s="112" t="str">
        <f>IF(OR(A793="",ISBLANK(Qualifikation!R803)),"",Qualifikation!R803)</f>
        <v/>
      </c>
      <c r="M793" s="56" t="str">
        <f>IF(OR(A793="",ISBLANK(Qualifikation!S803)),"",Qualifikation!S803)</f>
        <v/>
      </c>
      <c r="N793" s="56" t="str">
        <f>IF(OR(A793="",ISBLANK(Qualifikation!T803)),"",IF(Qualifikation!AC803=TRUE,INDEX(coderesult,MATCH(Qualifikation!T803,libresult,0)),Qualifikation!T803))</f>
        <v/>
      </c>
      <c r="O793" s="56" t="str">
        <f>IF(OR(A793="",ISBLANK(Qualifikation!U803),Qualifikation!U803="-"),"",IF(ISNA(MATCH(Qualifikation!U803,libtwolang,0)),Qualifikation!U803,IF(Qualifikation!AC803=TRUE,INDEX(codetwolang,MATCH(Qualifikation!U803,libtwolang,0)),Qualifikation!U803)))</f>
        <v/>
      </c>
      <c r="P793" s="56" t="str">
        <f>IF(OR(A793="",ISBLANK(Qualifikation!V803)),"",Qualifikation!V803)</f>
        <v/>
      </c>
    </row>
    <row r="794" spans="1:16" x14ac:dyDescent="0.2">
      <c r="A794" s="26" t="str">
        <f>IF(Qualifikation!$A804&lt;&gt;"",IF(Qualifikation!C804&lt;&gt;"",IF(Qualifikation!C804="LOC.ID",CONCATENATE("LOC.",Qualifikation!AG$12),Qualifikation!C804),""),"")</f>
        <v/>
      </c>
      <c r="B794" s="57" t="str">
        <f>IF(A794&lt;&gt;"",Qualifikation!J804,"")</f>
        <v/>
      </c>
      <c r="C794" s="26" t="str">
        <f>IF(A794&lt;&gt;"",IF(Qualifikation!E804=TRUE,INDEX(codesex,MATCH(Qualifikation!D804,libsex,0)),Qualifikation!D804),"")</f>
        <v/>
      </c>
      <c r="D794" s="112" t="str">
        <f>IF(OR(A794="",ISBLANK(Qualifikation!F804)),"",Qualifikation!F804)</f>
        <v/>
      </c>
      <c r="E794" s="26" t="str">
        <f>IF(A794&lt;&gt;"",IF(Qualifikation!I804=TRUE,IF(INDEX(codegem,MATCH(Qualifikation!H804,libgem,0))&lt;8000,INDEX(codegem,MATCH(Qualifikation!H804,libgem,0)),""),Qualifikation!H804),"")</f>
        <v/>
      </c>
      <c r="F794" s="26" t="str">
        <f>IF(A794&lt;&gt;"",IF(Qualifikation!I804=TRUE,INDEX(codegemhist,MATCH(Qualifikation!H804,libgem,0)),""),"")</f>
        <v/>
      </c>
      <c r="G794" s="26" t="str">
        <f>IF(A794&lt;&gt;"",IF(Qualifikation!I804=TRUE,IF(INDEX(codegem,MATCH(Qualifikation!H804,libgem,0))&gt;=8000,INDEX(codegem,MATCH(Qualifikation!H804,libgem,0)),""),Qualifikation!H804),"")</f>
        <v/>
      </c>
      <c r="H794" s="26" t="str">
        <f>IF(A794&lt;&gt;"",IF(Qualifikation!Y804=TRUE,INDEX(libcatidinst,MATCH(Qualifikation!P804,libinst,0)),""),"")</f>
        <v/>
      </c>
      <c r="I794" s="26" t="str">
        <f>IF(OR(A794="",ISBLANK(Qualifikation!P804)),"",IF(Qualifikation!Y804=TRUE,INDEX(codeinst,MATCH(Qualifikation!P804,libinst,0)),Qualifikation!P804))</f>
        <v/>
      </c>
      <c r="J794" s="26" t="str">
        <f>IF(OR(A794="",ISBLANK(Qualifikation!Q804)),"",IF(Qualifikation!Z804=TRUE,INDEX(codetform,MATCH(Qualifikation!Q804,libtform,0)),Qualifikation!Q804))</f>
        <v/>
      </c>
      <c r="K794" s="26" t="str">
        <f t="shared" si="12"/>
        <v/>
      </c>
      <c r="L794" s="112" t="str">
        <f>IF(OR(A794="",ISBLANK(Qualifikation!R804)),"",Qualifikation!R804)</f>
        <v/>
      </c>
      <c r="M794" s="56" t="str">
        <f>IF(OR(A794="",ISBLANK(Qualifikation!S804)),"",Qualifikation!S804)</f>
        <v/>
      </c>
      <c r="N794" s="56" t="str">
        <f>IF(OR(A794="",ISBLANK(Qualifikation!T804)),"",IF(Qualifikation!AC804=TRUE,INDEX(coderesult,MATCH(Qualifikation!T804,libresult,0)),Qualifikation!T804))</f>
        <v/>
      </c>
      <c r="O794" s="56" t="str">
        <f>IF(OR(A794="",ISBLANK(Qualifikation!U804),Qualifikation!U804="-"),"",IF(ISNA(MATCH(Qualifikation!U804,libtwolang,0)),Qualifikation!U804,IF(Qualifikation!AC804=TRUE,INDEX(codetwolang,MATCH(Qualifikation!U804,libtwolang,0)),Qualifikation!U804)))</f>
        <v/>
      </c>
      <c r="P794" s="56" t="str">
        <f>IF(OR(A794="",ISBLANK(Qualifikation!V804)),"",Qualifikation!V804)</f>
        <v/>
      </c>
    </row>
    <row r="795" spans="1:16" x14ac:dyDescent="0.2">
      <c r="A795" s="26" t="str">
        <f>IF(Qualifikation!$A805&lt;&gt;"",IF(Qualifikation!C805&lt;&gt;"",IF(Qualifikation!C805="LOC.ID",CONCATENATE("LOC.",Qualifikation!AG$12),Qualifikation!C805),""),"")</f>
        <v/>
      </c>
      <c r="B795" s="57" t="str">
        <f>IF(A795&lt;&gt;"",Qualifikation!J805,"")</f>
        <v/>
      </c>
      <c r="C795" s="26" t="str">
        <f>IF(A795&lt;&gt;"",IF(Qualifikation!E805=TRUE,INDEX(codesex,MATCH(Qualifikation!D805,libsex,0)),Qualifikation!D805),"")</f>
        <v/>
      </c>
      <c r="D795" s="112" t="str">
        <f>IF(OR(A795="",ISBLANK(Qualifikation!F805)),"",Qualifikation!F805)</f>
        <v/>
      </c>
      <c r="E795" s="26" t="str">
        <f>IF(A795&lt;&gt;"",IF(Qualifikation!I805=TRUE,IF(INDEX(codegem,MATCH(Qualifikation!H805,libgem,0))&lt;8000,INDEX(codegem,MATCH(Qualifikation!H805,libgem,0)),""),Qualifikation!H805),"")</f>
        <v/>
      </c>
      <c r="F795" s="26" t="str">
        <f>IF(A795&lt;&gt;"",IF(Qualifikation!I805=TRUE,INDEX(codegemhist,MATCH(Qualifikation!H805,libgem,0)),""),"")</f>
        <v/>
      </c>
      <c r="G795" s="26" t="str">
        <f>IF(A795&lt;&gt;"",IF(Qualifikation!I805=TRUE,IF(INDEX(codegem,MATCH(Qualifikation!H805,libgem,0))&gt;=8000,INDEX(codegem,MATCH(Qualifikation!H805,libgem,0)),""),Qualifikation!H805),"")</f>
        <v/>
      </c>
      <c r="H795" s="26" t="str">
        <f>IF(A795&lt;&gt;"",IF(Qualifikation!Y805=TRUE,INDEX(libcatidinst,MATCH(Qualifikation!P805,libinst,0)),""),"")</f>
        <v/>
      </c>
      <c r="I795" s="26" t="str">
        <f>IF(OR(A795="",ISBLANK(Qualifikation!P805)),"",IF(Qualifikation!Y805=TRUE,INDEX(codeinst,MATCH(Qualifikation!P805,libinst,0)),Qualifikation!P805))</f>
        <v/>
      </c>
      <c r="J795" s="26" t="str">
        <f>IF(OR(A795="",ISBLANK(Qualifikation!Q805)),"",IF(Qualifikation!Z805=TRUE,INDEX(codetform,MATCH(Qualifikation!Q805,libtform,0)),Qualifikation!Q805))</f>
        <v/>
      </c>
      <c r="K795" s="26" t="str">
        <f t="shared" si="12"/>
        <v/>
      </c>
      <c r="L795" s="112" t="str">
        <f>IF(OR(A795="",ISBLANK(Qualifikation!R805)),"",Qualifikation!R805)</f>
        <v/>
      </c>
      <c r="M795" s="56" t="str">
        <f>IF(OR(A795="",ISBLANK(Qualifikation!S805)),"",Qualifikation!S805)</f>
        <v/>
      </c>
      <c r="N795" s="56" t="str">
        <f>IF(OR(A795="",ISBLANK(Qualifikation!T805)),"",IF(Qualifikation!AC805=TRUE,INDEX(coderesult,MATCH(Qualifikation!T805,libresult,0)),Qualifikation!T805))</f>
        <v/>
      </c>
      <c r="O795" s="56" t="str">
        <f>IF(OR(A795="",ISBLANK(Qualifikation!U805),Qualifikation!U805="-"),"",IF(ISNA(MATCH(Qualifikation!U805,libtwolang,0)),Qualifikation!U805,IF(Qualifikation!AC805=TRUE,INDEX(codetwolang,MATCH(Qualifikation!U805,libtwolang,0)),Qualifikation!U805)))</f>
        <v/>
      </c>
      <c r="P795" s="56" t="str">
        <f>IF(OR(A795="",ISBLANK(Qualifikation!V805)),"",Qualifikation!V805)</f>
        <v/>
      </c>
    </row>
    <row r="796" spans="1:16" x14ac:dyDescent="0.2">
      <c r="A796" s="26" t="str">
        <f>IF(Qualifikation!$A806&lt;&gt;"",IF(Qualifikation!C806&lt;&gt;"",IF(Qualifikation!C806="LOC.ID",CONCATENATE("LOC.",Qualifikation!AG$12),Qualifikation!C806),""),"")</f>
        <v/>
      </c>
      <c r="B796" s="57" t="str">
        <f>IF(A796&lt;&gt;"",Qualifikation!J806,"")</f>
        <v/>
      </c>
      <c r="C796" s="26" t="str">
        <f>IF(A796&lt;&gt;"",IF(Qualifikation!E806=TRUE,INDEX(codesex,MATCH(Qualifikation!D806,libsex,0)),Qualifikation!D806),"")</f>
        <v/>
      </c>
      <c r="D796" s="112" t="str">
        <f>IF(OR(A796="",ISBLANK(Qualifikation!F806)),"",Qualifikation!F806)</f>
        <v/>
      </c>
      <c r="E796" s="26" t="str">
        <f>IF(A796&lt;&gt;"",IF(Qualifikation!I806=TRUE,IF(INDEX(codegem,MATCH(Qualifikation!H806,libgem,0))&lt;8000,INDEX(codegem,MATCH(Qualifikation!H806,libgem,0)),""),Qualifikation!H806),"")</f>
        <v/>
      </c>
      <c r="F796" s="26" t="str">
        <f>IF(A796&lt;&gt;"",IF(Qualifikation!I806=TRUE,INDEX(codegemhist,MATCH(Qualifikation!H806,libgem,0)),""),"")</f>
        <v/>
      </c>
      <c r="G796" s="26" t="str">
        <f>IF(A796&lt;&gt;"",IF(Qualifikation!I806=TRUE,IF(INDEX(codegem,MATCH(Qualifikation!H806,libgem,0))&gt;=8000,INDEX(codegem,MATCH(Qualifikation!H806,libgem,0)),""),Qualifikation!H806),"")</f>
        <v/>
      </c>
      <c r="H796" s="26" t="str">
        <f>IF(A796&lt;&gt;"",IF(Qualifikation!Y806=TRUE,INDEX(libcatidinst,MATCH(Qualifikation!P806,libinst,0)),""),"")</f>
        <v/>
      </c>
      <c r="I796" s="26" t="str">
        <f>IF(OR(A796="",ISBLANK(Qualifikation!P806)),"",IF(Qualifikation!Y806=TRUE,INDEX(codeinst,MATCH(Qualifikation!P806,libinst,0)),Qualifikation!P806))</f>
        <v/>
      </c>
      <c r="J796" s="26" t="str">
        <f>IF(OR(A796="",ISBLANK(Qualifikation!Q806)),"",IF(Qualifikation!Z806=TRUE,INDEX(codetform,MATCH(Qualifikation!Q806,libtform,0)),Qualifikation!Q806))</f>
        <v/>
      </c>
      <c r="K796" s="26" t="str">
        <f t="shared" si="12"/>
        <v/>
      </c>
      <c r="L796" s="112" t="str">
        <f>IF(OR(A796="",ISBLANK(Qualifikation!R806)),"",Qualifikation!R806)</f>
        <v/>
      </c>
      <c r="M796" s="56" t="str">
        <f>IF(OR(A796="",ISBLANK(Qualifikation!S806)),"",Qualifikation!S806)</f>
        <v/>
      </c>
      <c r="N796" s="56" t="str">
        <f>IF(OR(A796="",ISBLANK(Qualifikation!T806)),"",IF(Qualifikation!AC806=TRUE,INDEX(coderesult,MATCH(Qualifikation!T806,libresult,0)),Qualifikation!T806))</f>
        <v/>
      </c>
      <c r="O796" s="56" t="str">
        <f>IF(OR(A796="",ISBLANK(Qualifikation!U806),Qualifikation!U806="-"),"",IF(ISNA(MATCH(Qualifikation!U806,libtwolang,0)),Qualifikation!U806,IF(Qualifikation!AC806=TRUE,INDEX(codetwolang,MATCH(Qualifikation!U806,libtwolang,0)),Qualifikation!U806)))</f>
        <v/>
      </c>
      <c r="P796" s="56" t="str">
        <f>IF(OR(A796="",ISBLANK(Qualifikation!V806)),"",Qualifikation!V806)</f>
        <v/>
      </c>
    </row>
    <row r="797" spans="1:16" x14ac:dyDescent="0.2">
      <c r="A797" s="26" t="str">
        <f>IF(Qualifikation!$A807&lt;&gt;"",IF(Qualifikation!C807&lt;&gt;"",IF(Qualifikation!C807="LOC.ID",CONCATENATE("LOC.",Qualifikation!AG$12),Qualifikation!C807),""),"")</f>
        <v/>
      </c>
      <c r="B797" s="57" t="str">
        <f>IF(A797&lt;&gt;"",Qualifikation!J807,"")</f>
        <v/>
      </c>
      <c r="C797" s="26" t="str">
        <f>IF(A797&lt;&gt;"",IF(Qualifikation!E807=TRUE,INDEX(codesex,MATCH(Qualifikation!D807,libsex,0)),Qualifikation!D807),"")</f>
        <v/>
      </c>
      <c r="D797" s="112" t="str">
        <f>IF(OR(A797="",ISBLANK(Qualifikation!F807)),"",Qualifikation!F807)</f>
        <v/>
      </c>
      <c r="E797" s="26" t="str">
        <f>IF(A797&lt;&gt;"",IF(Qualifikation!I807=TRUE,IF(INDEX(codegem,MATCH(Qualifikation!H807,libgem,0))&lt;8000,INDEX(codegem,MATCH(Qualifikation!H807,libgem,0)),""),Qualifikation!H807),"")</f>
        <v/>
      </c>
      <c r="F797" s="26" t="str">
        <f>IF(A797&lt;&gt;"",IF(Qualifikation!I807=TRUE,INDEX(codegemhist,MATCH(Qualifikation!H807,libgem,0)),""),"")</f>
        <v/>
      </c>
      <c r="G797" s="26" t="str">
        <f>IF(A797&lt;&gt;"",IF(Qualifikation!I807=TRUE,IF(INDEX(codegem,MATCH(Qualifikation!H807,libgem,0))&gt;=8000,INDEX(codegem,MATCH(Qualifikation!H807,libgem,0)),""),Qualifikation!H807),"")</f>
        <v/>
      </c>
      <c r="H797" s="26" t="str">
        <f>IF(A797&lt;&gt;"",IF(Qualifikation!Y807=TRUE,INDEX(libcatidinst,MATCH(Qualifikation!P807,libinst,0)),""),"")</f>
        <v/>
      </c>
      <c r="I797" s="26" t="str">
        <f>IF(OR(A797="",ISBLANK(Qualifikation!P807)),"",IF(Qualifikation!Y807=TRUE,INDEX(codeinst,MATCH(Qualifikation!P807,libinst,0)),Qualifikation!P807))</f>
        <v/>
      </c>
      <c r="J797" s="26" t="str">
        <f>IF(OR(A797="",ISBLANK(Qualifikation!Q807)),"",IF(Qualifikation!Z807=TRUE,INDEX(codetform,MATCH(Qualifikation!Q807,libtform,0)),Qualifikation!Q807))</f>
        <v/>
      </c>
      <c r="K797" s="26" t="str">
        <f t="shared" si="12"/>
        <v/>
      </c>
      <c r="L797" s="112" t="str">
        <f>IF(OR(A797="",ISBLANK(Qualifikation!R807)),"",Qualifikation!R807)</f>
        <v/>
      </c>
      <c r="M797" s="56" t="str">
        <f>IF(OR(A797="",ISBLANK(Qualifikation!S807)),"",Qualifikation!S807)</f>
        <v/>
      </c>
      <c r="N797" s="56" t="str">
        <f>IF(OR(A797="",ISBLANK(Qualifikation!T807)),"",IF(Qualifikation!AC807=TRUE,INDEX(coderesult,MATCH(Qualifikation!T807,libresult,0)),Qualifikation!T807))</f>
        <v/>
      </c>
      <c r="O797" s="56" t="str">
        <f>IF(OR(A797="",ISBLANK(Qualifikation!U807),Qualifikation!U807="-"),"",IF(ISNA(MATCH(Qualifikation!U807,libtwolang,0)),Qualifikation!U807,IF(Qualifikation!AC807=TRUE,INDEX(codetwolang,MATCH(Qualifikation!U807,libtwolang,0)),Qualifikation!U807)))</f>
        <v/>
      </c>
      <c r="P797" s="56" t="str">
        <f>IF(OR(A797="",ISBLANK(Qualifikation!V807)),"",Qualifikation!V807)</f>
        <v/>
      </c>
    </row>
    <row r="798" spans="1:16" x14ac:dyDescent="0.2">
      <c r="A798" s="26" t="str">
        <f>IF(Qualifikation!$A808&lt;&gt;"",IF(Qualifikation!C808&lt;&gt;"",IF(Qualifikation!C808="LOC.ID",CONCATENATE("LOC.",Qualifikation!AG$12),Qualifikation!C808),""),"")</f>
        <v/>
      </c>
      <c r="B798" s="57" t="str">
        <f>IF(A798&lt;&gt;"",Qualifikation!J808,"")</f>
        <v/>
      </c>
      <c r="C798" s="26" t="str">
        <f>IF(A798&lt;&gt;"",IF(Qualifikation!E808=TRUE,INDEX(codesex,MATCH(Qualifikation!D808,libsex,0)),Qualifikation!D808),"")</f>
        <v/>
      </c>
      <c r="D798" s="112" t="str">
        <f>IF(OR(A798="",ISBLANK(Qualifikation!F808)),"",Qualifikation!F808)</f>
        <v/>
      </c>
      <c r="E798" s="26" t="str">
        <f>IF(A798&lt;&gt;"",IF(Qualifikation!I808=TRUE,IF(INDEX(codegem,MATCH(Qualifikation!H808,libgem,0))&lt;8000,INDEX(codegem,MATCH(Qualifikation!H808,libgem,0)),""),Qualifikation!H808),"")</f>
        <v/>
      </c>
      <c r="F798" s="26" t="str">
        <f>IF(A798&lt;&gt;"",IF(Qualifikation!I808=TRUE,INDEX(codegemhist,MATCH(Qualifikation!H808,libgem,0)),""),"")</f>
        <v/>
      </c>
      <c r="G798" s="26" t="str">
        <f>IF(A798&lt;&gt;"",IF(Qualifikation!I808=TRUE,IF(INDEX(codegem,MATCH(Qualifikation!H808,libgem,0))&gt;=8000,INDEX(codegem,MATCH(Qualifikation!H808,libgem,0)),""),Qualifikation!H808),"")</f>
        <v/>
      </c>
      <c r="H798" s="26" t="str">
        <f>IF(A798&lt;&gt;"",IF(Qualifikation!Y808=TRUE,INDEX(libcatidinst,MATCH(Qualifikation!P808,libinst,0)),""),"")</f>
        <v/>
      </c>
      <c r="I798" s="26" t="str">
        <f>IF(OR(A798="",ISBLANK(Qualifikation!P808)),"",IF(Qualifikation!Y808=TRUE,INDEX(codeinst,MATCH(Qualifikation!P808,libinst,0)),Qualifikation!P808))</f>
        <v/>
      </c>
      <c r="J798" s="26" t="str">
        <f>IF(OR(A798="",ISBLANK(Qualifikation!Q808)),"",IF(Qualifikation!Z808=TRUE,INDEX(codetform,MATCH(Qualifikation!Q808,libtform,0)),Qualifikation!Q808))</f>
        <v/>
      </c>
      <c r="K798" s="26" t="str">
        <f t="shared" si="12"/>
        <v/>
      </c>
      <c r="L798" s="112" t="str">
        <f>IF(OR(A798="",ISBLANK(Qualifikation!R808)),"",Qualifikation!R808)</f>
        <v/>
      </c>
      <c r="M798" s="56" t="str">
        <f>IF(OR(A798="",ISBLANK(Qualifikation!S808)),"",Qualifikation!S808)</f>
        <v/>
      </c>
      <c r="N798" s="56" t="str">
        <f>IF(OR(A798="",ISBLANK(Qualifikation!T808)),"",IF(Qualifikation!AC808=TRUE,INDEX(coderesult,MATCH(Qualifikation!T808,libresult,0)),Qualifikation!T808))</f>
        <v/>
      </c>
      <c r="O798" s="56" t="str">
        <f>IF(OR(A798="",ISBLANK(Qualifikation!U808),Qualifikation!U808="-"),"",IF(ISNA(MATCH(Qualifikation!U808,libtwolang,0)),Qualifikation!U808,IF(Qualifikation!AC808=TRUE,INDEX(codetwolang,MATCH(Qualifikation!U808,libtwolang,0)),Qualifikation!U808)))</f>
        <v/>
      </c>
      <c r="P798" s="56" t="str">
        <f>IF(OR(A798="",ISBLANK(Qualifikation!V808)),"",Qualifikation!V808)</f>
        <v/>
      </c>
    </row>
    <row r="799" spans="1:16" x14ac:dyDescent="0.2">
      <c r="A799" s="26" t="str">
        <f>IF(Qualifikation!$A809&lt;&gt;"",IF(Qualifikation!C809&lt;&gt;"",IF(Qualifikation!C809="LOC.ID",CONCATENATE("LOC.",Qualifikation!AG$12),Qualifikation!C809),""),"")</f>
        <v/>
      </c>
      <c r="B799" s="57" t="str">
        <f>IF(A799&lt;&gt;"",Qualifikation!J809,"")</f>
        <v/>
      </c>
      <c r="C799" s="26" t="str">
        <f>IF(A799&lt;&gt;"",IF(Qualifikation!E809=TRUE,INDEX(codesex,MATCH(Qualifikation!D809,libsex,0)),Qualifikation!D809),"")</f>
        <v/>
      </c>
      <c r="D799" s="112" t="str">
        <f>IF(OR(A799="",ISBLANK(Qualifikation!F809)),"",Qualifikation!F809)</f>
        <v/>
      </c>
      <c r="E799" s="26" t="str">
        <f>IF(A799&lt;&gt;"",IF(Qualifikation!I809=TRUE,IF(INDEX(codegem,MATCH(Qualifikation!H809,libgem,0))&lt;8000,INDEX(codegem,MATCH(Qualifikation!H809,libgem,0)),""),Qualifikation!H809),"")</f>
        <v/>
      </c>
      <c r="F799" s="26" t="str">
        <f>IF(A799&lt;&gt;"",IF(Qualifikation!I809=TRUE,INDEX(codegemhist,MATCH(Qualifikation!H809,libgem,0)),""),"")</f>
        <v/>
      </c>
      <c r="G799" s="26" t="str">
        <f>IF(A799&lt;&gt;"",IF(Qualifikation!I809=TRUE,IF(INDEX(codegem,MATCH(Qualifikation!H809,libgem,0))&gt;=8000,INDEX(codegem,MATCH(Qualifikation!H809,libgem,0)),""),Qualifikation!H809),"")</f>
        <v/>
      </c>
      <c r="H799" s="26" t="str">
        <f>IF(A799&lt;&gt;"",IF(Qualifikation!Y809=TRUE,INDEX(libcatidinst,MATCH(Qualifikation!P809,libinst,0)),""),"")</f>
        <v/>
      </c>
      <c r="I799" s="26" t="str">
        <f>IF(OR(A799="",ISBLANK(Qualifikation!P809)),"",IF(Qualifikation!Y809=TRUE,INDEX(codeinst,MATCH(Qualifikation!P809,libinst,0)),Qualifikation!P809))</f>
        <v/>
      </c>
      <c r="J799" s="26" t="str">
        <f>IF(OR(A799="",ISBLANK(Qualifikation!Q809)),"",IF(Qualifikation!Z809=TRUE,INDEX(codetform,MATCH(Qualifikation!Q809,libtform,0)),Qualifikation!Q809))</f>
        <v/>
      </c>
      <c r="K799" s="26" t="str">
        <f t="shared" si="12"/>
        <v/>
      </c>
      <c r="L799" s="112" t="str">
        <f>IF(OR(A799="",ISBLANK(Qualifikation!R809)),"",Qualifikation!R809)</f>
        <v/>
      </c>
      <c r="M799" s="56" t="str">
        <f>IF(OR(A799="",ISBLANK(Qualifikation!S809)),"",Qualifikation!S809)</f>
        <v/>
      </c>
      <c r="N799" s="56" t="str">
        <f>IF(OR(A799="",ISBLANK(Qualifikation!T809)),"",IF(Qualifikation!AC809=TRUE,INDEX(coderesult,MATCH(Qualifikation!T809,libresult,0)),Qualifikation!T809))</f>
        <v/>
      </c>
      <c r="O799" s="56" t="str">
        <f>IF(OR(A799="",ISBLANK(Qualifikation!U809),Qualifikation!U809="-"),"",IF(ISNA(MATCH(Qualifikation!U809,libtwolang,0)),Qualifikation!U809,IF(Qualifikation!AC809=TRUE,INDEX(codetwolang,MATCH(Qualifikation!U809,libtwolang,0)),Qualifikation!U809)))</f>
        <v/>
      </c>
      <c r="P799" s="56" t="str">
        <f>IF(OR(A799="",ISBLANK(Qualifikation!V809)),"",Qualifikation!V809)</f>
        <v/>
      </c>
    </row>
    <row r="800" spans="1:16" x14ac:dyDescent="0.2">
      <c r="A800" s="26" t="str">
        <f>IF(Qualifikation!$A810&lt;&gt;"",IF(Qualifikation!C810&lt;&gt;"",IF(Qualifikation!C810="LOC.ID",CONCATENATE("LOC.",Qualifikation!AG$12),Qualifikation!C810),""),"")</f>
        <v/>
      </c>
      <c r="B800" s="57" t="str">
        <f>IF(A800&lt;&gt;"",Qualifikation!J810,"")</f>
        <v/>
      </c>
      <c r="C800" s="26" t="str">
        <f>IF(A800&lt;&gt;"",IF(Qualifikation!E810=TRUE,INDEX(codesex,MATCH(Qualifikation!D810,libsex,0)),Qualifikation!D810),"")</f>
        <v/>
      </c>
      <c r="D800" s="112" t="str">
        <f>IF(OR(A800="",ISBLANK(Qualifikation!F810)),"",Qualifikation!F810)</f>
        <v/>
      </c>
      <c r="E800" s="26" t="str">
        <f>IF(A800&lt;&gt;"",IF(Qualifikation!I810=TRUE,IF(INDEX(codegem,MATCH(Qualifikation!H810,libgem,0))&lt;8000,INDEX(codegem,MATCH(Qualifikation!H810,libgem,0)),""),Qualifikation!H810),"")</f>
        <v/>
      </c>
      <c r="F800" s="26" t="str">
        <f>IF(A800&lt;&gt;"",IF(Qualifikation!I810=TRUE,INDEX(codegemhist,MATCH(Qualifikation!H810,libgem,0)),""),"")</f>
        <v/>
      </c>
      <c r="G800" s="26" t="str">
        <f>IF(A800&lt;&gt;"",IF(Qualifikation!I810=TRUE,IF(INDEX(codegem,MATCH(Qualifikation!H810,libgem,0))&gt;=8000,INDEX(codegem,MATCH(Qualifikation!H810,libgem,0)),""),Qualifikation!H810),"")</f>
        <v/>
      </c>
      <c r="H800" s="26" t="str">
        <f>IF(A800&lt;&gt;"",IF(Qualifikation!Y810=TRUE,INDEX(libcatidinst,MATCH(Qualifikation!P810,libinst,0)),""),"")</f>
        <v/>
      </c>
      <c r="I800" s="26" t="str">
        <f>IF(OR(A800="",ISBLANK(Qualifikation!P810)),"",IF(Qualifikation!Y810=TRUE,INDEX(codeinst,MATCH(Qualifikation!P810,libinst,0)),Qualifikation!P810))</f>
        <v/>
      </c>
      <c r="J800" s="26" t="str">
        <f>IF(OR(A800="",ISBLANK(Qualifikation!Q810)),"",IF(Qualifikation!Z810=TRUE,INDEX(codetform,MATCH(Qualifikation!Q810,libtform,0)),Qualifikation!Q810))</f>
        <v/>
      </c>
      <c r="K800" s="26" t="str">
        <f t="shared" si="12"/>
        <v/>
      </c>
      <c r="L800" s="112" t="str">
        <f>IF(OR(A800="",ISBLANK(Qualifikation!R810)),"",Qualifikation!R810)</f>
        <v/>
      </c>
      <c r="M800" s="56" t="str">
        <f>IF(OR(A800="",ISBLANK(Qualifikation!S810)),"",Qualifikation!S810)</f>
        <v/>
      </c>
      <c r="N800" s="56" t="str">
        <f>IF(OR(A800="",ISBLANK(Qualifikation!T810)),"",IF(Qualifikation!AC810=TRUE,INDEX(coderesult,MATCH(Qualifikation!T810,libresult,0)),Qualifikation!T810))</f>
        <v/>
      </c>
      <c r="O800" s="56" t="str">
        <f>IF(OR(A800="",ISBLANK(Qualifikation!U810),Qualifikation!U810="-"),"",IF(ISNA(MATCH(Qualifikation!U810,libtwolang,0)),Qualifikation!U810,IF(Qualifikation!AC810=TRUE,INDEX(codetwolang,MATCH(Qualifikation!U810,libtwolang,0)),Qualifikation!U810)))</f>
        <v/>
      </c>
      <c r="P800" s="56" t="str">
        <f>IF(OR(A800="",ISBLANK(Qualifikation!V810)),"",Qualifikation!V810)</f>
        <v/>
      </c>
    </row>
    <row r="801" spans="1:16" x14ac:dyDescent="0.2">
      <c r="A801" s="26" t="str">
        <f>IF(Qualifikation!$A811&lt;&gt;"",IF(Qualifikation!C811&lt;&gt;"",IF(Qualifikation!C811="LOC.ID",CONCATENATE("LOC.",Qualifikation!AG$12),Qualifikation!C811),""),"")</f>
        <v/>
      </c>
      <c r="B801" s="57" t="str">
        <f>IF(A801&lt;&gt;"",Qualifikation!J811,"")</f>
        <v/>
      </c>
      <c r="C801" s="26" t="str">
        <f>IF(A801&lt;&gt;"",IF(Qualifikation!E811=TRUE,INDEX(codesex,MATCH(Qualifikation!D811,libsex,0)),Qualifikation!D811),"")</f>
        <v/>
      </c>
      <c r="D801" s="112" t="str">
        <f>IF(OR(A801="",ISBLANK(Qualifikation!F811)),"",Qualifikation!F811)</f>
        <v/>
      </c>
      <c r="E801" s="26" t="str">
        <f>IF(A801&lt;&gt;"",IF(Qualifikation!I811=TRUE,IF(INDEX(codegem,MATCH(Qualifikation!H811,libgem,0))&lt;8000,INDEX(codegem,MATCH(Qualifikation!H811,libgem,0)),""),Qualifikation!H811),"")</f>
        <v/>
      </c>
      <c r="F801" s="26" t="str">
        <f>IF(A801&lt;&gt;"",IF(Qualifikation!I811=TRUE,INDEX(codegemhist,MATCH(Qualifikation!H811,libgem,0)),""),"")</f>
        <v/>
      </c>
      <c r="G801" s="26" t="str">
        <f>IF(A801&lt;&gt;"",IF(Qualifikation!I811=TRUE,IF(INDEX(codegem,MATCH(Qualifikation!H811,libgem,0))&gt;=8000,INDEX(codegem,MATCH(Qualifikation!H811,libgem,0)),""),Qualifikation!H811),"")</f>
        <v/>
      </c>
      <c r="H801" s="26" t="str">
        <f>IF(A801&lt;&gt;"",IF(Qualifikation!Y811=TRUE,INDEX(libcatidinst,MATCH(Qualifikation!P811,libinst,0)),""),"")</f>
        <v/>
      </c>
      <c r="I801" s="26" t="str">
        <f>IF(OR(A801="",ISBLANK(Qualifikation!P811)),"",IF(Qualifikation!Y811=TRUE,INDEX(codeinst,MATCH(Qualifikation!P811,libinst,0)),Qualifikation!P811))</f>
        <v/>
      </c>
      <c r="J801" s="26" t="str">
        <f>IF(OR(A801="",ISBLANK(Qualifikation!Q811)),"",IF(Qualifikation!Z811=TRUE,INDEX(codetform,MATCH(Qualifikation!Q811,libtform,0)),Qualifikation!Q811))</f>
        <v/>
      </c>
      <c r="K801" s="26" t="str">
        <f t="shared" si="12"/>
        <v/>
      </c>
      <c r="L801" s="112" t="str">
        <f>IF(OR(A801="",ISBLANK(Qualifikation!R811)),"",Qualifikation!R811)</f>
        <v/>
      </c>
      <c r="M801" s="56" t="str">
        <f>IF(OR(A801="",ISBLANK(Qualifikation!S811)),"",Qualifikation!S811)</f>
        <v/>
      </c>
      <c r="N801" s="56" t="str">
        <f>IF(OR(A801="",ISBLANK(Qualifikation!T811)),"",IF(Qualifikation!AC811=TRUE,INDEX(coderesult,MATCH(Qualifikation!T811,libresult,0)),Qualifikation!T811))</f>
        <v/>
      </c>
      <c r="O801" s="56" t="str">
        <f>IF(OR(A801="",ISBLANK(Qualifikation!U811),Qualifikation!U811="-"),"",IF(ISNA(MATCH(Qualifikation!U811,libtwolang,0)),Qualifikation!U811,IF(Qualifikation!AC811=TRUE,INDEX(codetwolang,MATCH(Qualifikation!U811,libtwolang,0)),Qualifikation!U811)))</f>
        <v/>
      </c>
      <c r="P801" s="56" t="str">
        <f>IF(OR(A801="",ISBLANK(Qualifikation!V811)),"",Qualifikation!V811)</f>
        <v/>
      </c>
    </row>
    <row r="802" spans="1:16" x14ac:dyDescent="0.2">
      <c r="A802" s="26" t="str">
        <f>IF(Qualifikation!$A812&lt;&gt;"",IF(Qualifikation!C812&lt;&gt;"",IF(Qualifikation!C812="LOC.ID",CONCATENATE("LOC.",Qualifikation!AG$12),Qualifikation!C812),""),"")</f>
        <v/>
      </c>
      <c r="B802" s="57" t="str">
        <f>IF(A802&lt;&gt;"",Qualifikation!J812,"")</f>
        <v/>
      </c>
      <c r="C802" s="26" t="str">
        <f>IF(A802&lt;&gt;"",IF(Qualifikation!E812=TRUE,INDEX(codesex,MATCH(Qualifikation!D812,libsex,0)),Qualifikation!D812),"")</f>
        <v/>
      </c>
      <c r="D802" s="112" t="str">
        <f>IF(OR(A802="",ISBLANK(Qualifikation!F812)),"",Qualifikation!F812)</f>
        <v/>
      </c>
      <c r="E802" s="26" t="str">
        <f>IF(A802&lt;&gt;"",IF(Qualifikation!I812=TRUE,IF(INDEX(codegem,MATCH(Qualifikation!H812,libgem,0))&lt;8000,INDEX(codegem,MATCH(Qualifikation!H812,libgem,0)),""),Qualifikation!H812),"")</f>
        <v/>
      </c>
      <c r="F802" s="26" t="str">
        <f>IF(A802&lt;&gt;"",IF(Qualifikation!I812=TRUE,INDEX(codegemhist,MATCH(Qualifikation!H812,libgem,0)),""),"")</f>
        <v/>
      </c>
      <c r="G802" s="26" t="str">
        <f>IF(A802&lt;&gt;"",IF(Qualifikation!I812=TRUE,IF(INDEX(codegem,MATCH(Qualifikation!H812,libgem,0))&gt;=8000,INDEX(codegem,MATCH(Qualifikation!H812,libgem,0)),""),Qualifikation!H812),"")</f>
        <v/>
      </c>
      <c r="H802" s="26" t="str">
        <f>IF(A802&lt;&gt;"",IF(Qualifikation!Y812=TRUE,INDEX(libcatidinst,MATCH(Qualifikation!P812,libinst,0)),""),"")</f>
        <v/>
      </c>
      <c r="I802" s="26" t="str">
        <f>IF(OR(A802="",ISBLANK(Qualifikation!P812)),"",IF(Qualifikation!Y812=TRUE,INDEX(codeinst,MATCH(Qualifikation!P812,libinst,0)),Qualifikation!P812))</f>
        <v/>
      </c>
      <c r="J802" s="26" t="str">
        <f>IF(OR(A802="",ISBLANK(Qualifikation!Q812)),"",IF(Qualifikation!Z812=TRUE,INDEX(codetform,MATCH(Qualifikation!Q812,libtform,0)),Qualifikation!Q812))</f>
        <v/>
      </c>
      <c r="K802" s="26" t="str">
        <f t="shared" si="12"/>
        <v/>
      </c>
      <c r="L802" s="112" t="str">
        <f>IF(OR(A802="",ISBLANK(Qualifikation!R812)),"",Qualifikation!R812)</f>
        <v/>
      </c>
      <c r="M802" s="56" t="str">
        <f>IF(OR(A802="",ISBLANK(Qualifikation!S812)),"",Qualifikation!S812)</f>
        <v/>
      </c>
      <c r="N802" s="56" t="str">
        <f>IF(OR(A802="",ISBLANK(Qualifikation!T812)),"",IF(Qualifikation!AC812=TRUE,INDEX(coderesult,MATCH(Qualifikation!T812,libresult,0)),Qualifikation!T812))</f>
        <v/>
      </c>
      <c r="O802" s="56" t="str">
        <f>IF(OR(A802="",ISBLANK(Qualifikation!U812),Qualifikation!U812="-"),"",IF(ISNA(MATCH(Qualifikation!U812,libtwolang,0)),Qualifikation!U812,IF(Qualifikation!AC812=TRUE,INDEX(codetwolang,MATCH(Qualifikation!U812,libtwolang,0)),Qualifikation!U812)))</f>
        <v/>
      </c>
      <c r="P802" s="56" t="str">
        <f>IF(OR(A802="",ISBLANK(Qualifikation!V812)),"",Qualifikation!V812)</f>
        <v/>
      </c>
    </row>
    <row r="803" spans="1:16" x14ac:dyDescent="0.2">
      <c r="A803" s="26" t="str">
        <f>IF(Qualifikation!$A813&lt;&gt;"",IF(Qualifikation!C813&lt;&gt;"",IF(Qualifikation!C813="LOC.ID",CONCATENATE("LOC.",Qualifikation!AG$12),Qualifikation!C813),""),"")</f>
        <v/>
      </c>
      <c r="B803" s="57" t="str">
        <f>IF(A803&lt;&gt;"",Qualifikation!J813,"")</f>
        <v/>
      </c>
      <c r="C803" s="26" t="str">
        <f>IF(A803&lt;&gt;"",IF(Qualifikation!E813=TRUE,INDEX(codesex,MATCH(Qualifikation!D813,libsex,0)),Qualifikation!D813),"")</f>
        <v/>
      </c>
      <c r="D803" s="112" t="str">
        <f>IF(OR(A803="",ISBLANK(Qualifikation!F813)),"",Qualifikation!F813)</f>
        <v/>
      </c>
      <c r="E803" s="26" t="str">
        <f>IF(A803&lt;&gt;"",IF(Qualifikation!I813=TRUE,IF(INDEX(codegem,MATCH(Qualifikation!H813,libgem,0))&lt;8000,INDEX(codegem,MATCH(Qualifikation!H813,libgem,0)),""),Qualifikation!H813),"")</f>
        <v/>
      </c>
      <c r="F803" s="26" t="str">
        <f>IF(A803&lt;&gt;"",IF(Qualifikation!I813=TRUE,INDEX(codegemhist,MATCH(Qualifikation!H813,libgem,0)),""),"")</f>
        <v/>
      </c>
      <c r="G803" s="26" t="str">
        <f>IF(A803&lt;&gt;"",IF(Qualifikation!I813=TRUE,IF(INDEX(codegem,MATCH(Qualifikation!H813,libgem,0))&gt;=8000,INDEX(codegem,MATCH(Qualifikation!H813,libgem,0)),""),Qualifikation!H813),"")</f>
        <v/>
      </c>
      <c r="H803" s="26" t="str">
        <f>IF(A803&lt;&gt;"",IF(Qualifikation!Y813=TRUE,INDEX(libcatidinst,MATCH(Qualifikation!P813,libinst,0)),""),"")</f>
        <v/>
      </c>
      <c r="I803" s="26" t="str">
        <f>IF(OR(A803="",ISBLANK(Qualifikation!P813)),"",IF(Qualifikation!Y813=TRUE,INDEX(codeinst,MATCH(Qualifikation!P813,libinst,0)),Qualifikation!P813))</f>
        <v/>
      </c>
      <c r="J803" s="26" t="str">
        <f>IF(OR(A803="",ISBLANK(Qualifikation!Q813)),"",IF(Qualifikation!Z813=TRUE,INDEX(codetform,MATCH(Qualifikation!Q813,libtform,0)),Qualifikation!Q813))</f>
        <v/>
      </c>
      <c r="K803" s="26" t="str">
        <f t="shared" si="12"/>
        <v/>
      </c>
      <c r="L803" s="112" t="str">
        <f>IF(OR(A803="",ISBLANK(Qualifikation!R813)),"",Qualifikation!R813)</f>
        <v/>
      </c>
      <c r="M803" s="56" t="str">
        <f>IF(OR(A803="",ISBLANK(Qualifikation!S813)),"",Qualifikation!S813)</f>
        <v/>
      </c>
      <c r="N803" s="56" t="str">
        <f>IF(OR(A803="",ISBLANK(Qualifikation!T813)),"",IF(Qualifikation!AC813=TRUE,INDEX(coderesult,MATCH(Qualifikation!T813,libresult,0)),Qualifikation!T813))</f>
        <v/>
      </c>
      <c r="O803" s="56" t="str">
        <f>IF(OR(A803="",ISBLANK(Qualifikation!U813),Qualifikation!U813="-"),"",IF(ISNA(MATCH(Qualifikation!U813,libtwolang,0)),Qualifikation!U813,IF(Qualifikation!AC813=TRUE,INDEX(codetwolang,MATCH(Qualifikation!U813,libtwolang,0)),Qualifikation!U813)))</f>
        <v/>
      </c>
      <c r="P803" s="56" t="str">
        <f>IF(OR(A803="",ISBLANK(Qualifikation!V813)),"",Qualifikation!V813)</f>
        <v/>
      </c>
    </row>
    <row r="804" spans="1:16" x14ac:dyDescent="0.2">
      <c r="A804" s="26" t="str">
        <f>IF(Qualifikation!$A814&lt;&gt;"",IF(Qualifikation!C814&lt;&gt;"",IF(Qualifikation!C814="LOC.ID",CONCATENATE("LOC.",Qualifikation!AG$12),Qualifikation!C814),""),"")</f>
        <v/>
      </c>
      <c r="B804" s="57" t="str">
        <f>IF(A804&lt;&gt;"",Qualifikation!J814,"")</f>
        <v/>
      </c>
      <c r="C804" s="26" t="str">
        <f>IF(A804&lt;&gt;"",IF(Qualifikation!E814=TRUE,INDEX(codesex,MATCH(Qualifikation!D814,libsex,0)),Qualifikation!D814),"")</f>
        <v/>
      </c>
      <c r="D804" s="112" t="str">
        <f>IF(OR(A804="",ISBLANK(Qualifikation!F814)),"",Qualifikation!F814)</f>
        <v/>
      </c>
      <c r="E804" s="26" t="str">
        <f>IF(A804&lt;&gt;"",IF(Qualifikation!I814=TRUE,IF(INDEX(codegem,MATCH(Qualifikation!H814,libgem,0))&lt;8000,INDEX(codegem,MATCH(Qualifikation!H814,libgem,0)),""),Qualifikation!H814),"")</f>
        <v/>
      </c>
      <c r="F804" s="26" t="str">
        <f>IF(A804&lt;&gt;"",IF(Qualifikation!I814=TRUE,INDEX(codegemhist,MATCH(Qualifikation!H814,libgem,0)),""),"")</f>
        <v/>
      </c>
      <c r="G804" s="26" t="str">
        <f>IF(A804&lt;&gt;"",IF(Qualifikation!I814=TRUE,IF(INDEX(codegem,MATCH(Qualifikation!H814,libgem,0))&gt;=8000,INDEX(codegem,MATCH(Qualifikation!H814,libgem,0)),""),Qualifikation!H814),"")</f>
        <v/>
      </c>
      <c r="H804" s="26" t="str">
        <f>IF(A804&lt;&gt;"",IF(Qualifikation!Y814=TRUE,INDEX(libcatidinst,MATCH(Qualifikation!P814,libinst,0)),""),"")</f>
        <v/>
      </c>
      <c r="I804" s="26" t="str">
        <f>IF(OR(A804="",ISBLANK(Qualifikation!P814)),"",IF(Qualifikation!Y814=TRUE,INDEX(codeinst,MATCH(Qualifikation!P814,libinst,0)),Qualifikation!P814))</f>
        <v/>
      </c>
      <c r="J804" s="26" t="str">
        <f>IF(OR(A804="",ISBLANK(Qualifikation!Q814)),"",IF(Qualifikation!Z814=TRUE,INDEX(codetform,MATCH(Qualifikation!Q814,libtform,0)),Qualifikation!Q814))</f>
        <v/>
      </c>
      <c r="K804" s="26" t="str">
        <f t="shared" si="12"/>
        <v/>
      </c>
      <c r="L804" s="112" t="str">
        <f>IF(OR(A804="",ISBLANK(Qualifikation!R814)),"",Qualifikation!R814)</f>
        <v/>
      </c>
      <c r="M804" s="56" t="str">
        <f>IF(OR(A804="",ISBLANK(Qualifikation!S814)),"",Qualifikation!S814)</f>
        <v/>
      </c>
      <c r="N804" s="56" t="str">
        <f>IF(OR(A804="",ISBLANK(Qualifikation!T814)),"",IF(Qualifikation!AC814=TRUE,INDEX(coderesult,MATCH(Qualifikation!T814,libresult,0)),Qualifikation!T814))</f>
        <v/>
      </c>
      <c r="O804" s="56" t="str">
        <f>IF(OR(A804="",ISBLANK(Qualifikation!U814),Qualifikation!U814="-"),"",IF(ISNA(MATCH(Qualifikation!U814,libtwolang,0)),Qualifikation!U814,IF(Qualifikation!AC814=TRUE,INDEX(codetwolang,MATCH(Qualifikation!U814,libtwolang,0)),Qualifikation!U814)))</f>
        <v/>
      </c>
      <c r="P804" s="56" t="str">
        <f>IF(OR(A804="",ISBLANK(Qualifikation!V814)),"",Qualifikation!V814)</f>
        <v/>
      </c>
    </row>
    <row r="805" spans="1:16" x14ac:dyDescent="0.2">
      <c r="A805" s="26" t="str">
        <f>IF(Qualifikation!$A815&lt;&gt;"",IF(Qualifikation!C815&lt;&gt;"",IF(Qualifikation!C815="LOC.ID",CONCATENATE("LOC.",Qualifikation!AG$12),Qualifikation!C815),""),"")</f>
        <v/>
      </c>
      <c r="B805" s="57" t="str">
        <f>IF(A805&lt;&gt;"",Qualifikation!J815,"")</f>
        <v/>
      </c>
      <c r="C805" s="26" t="str">
        <f>IF(A805&lt;&gt;"",IF(Qualifikation!E815=TRUE,INDEX(codesex,MATCH(Qualifikation!D815,libsex,0)),Qualifikation!D815),"")</f>
        <v/>
      </c>
      <c r="D805" s="112" t="str">
        <f>IF(OR(A805="",ISBLANK(Qualifikation!F815)),"",Qualifikation!F815)</f>
        <v/>
      </c>
      <c r="E805" s="26" t="str">
        <f>IF(A805&lt;&gt;"",IF(Qualifikation!I815=TRUE,IF(INDEX(codegem,MATCH(Qualifikation!H815,libgem,0))&lt;8000,INDEX(codegem,MATCH(Qualifikation!H815,libgem,0)),""),Qualifikation!H815),"")</f>
        <v/>
      </c>
      <c r="F805" s="26" t="str">
        <f>IF(A805&lt;&gt;"",IF(Qualifikation!I815=TRUE,INDEX(codegemhist,MATCH(Qualifikation!H815,libgem,0)),""),"")</f>
        <v/>
      </c>
      <c r="G805" s="26" t="str">
        <f>IF(A805&lt;&gt;"",IF(Qualifikation!I815=TRUE,IF(INDEX(codegem,MATCH(Qualifikation!H815,libgem,0))&gt;=8000,INDEX(codegem,MATCH(Qualifikation!H815,libgem,0)),""),Qualifikation!H815),"")</f>
        <v/>
      </c>
      <c r="H805" s="26" t="str">
        <f>IF(A805&lt;&gt;"",IF(Qualifikation!Y815=TRUE,INDEX(libcatidinst,MATCH(Qualifikation!P815,libinst,0)),""),"")</f>
        <v/>
      </c>
      <c r="I805" s="26" t="str">
        <f>IF(OR(A805="",ISBLANK(Qualifikation!P815)),"",IF(Qualifikation!Y815=TRUE,INDEX(codeinst,MATCH(Qualifikation!P815,libinst,0)),Qualifikation!P815))</f>
        <v/>
      </c>
      <c r="J805" s="26" t="str">
        <f>IF(OR(A805="",ISBLANK(Qualifikation!Q815)),"",IF(Qualifikation!Z815=TRUE,INDEX(codetform,MATCH(Qualifikation!Q815,libtform,0)),Qualifikation!Q815))</f>
        <v/>
      </c>
      <c r="K805" s="26" t="str">
        <f t="shared" si="12"/>
        <v/>
      </c>
      <c r="L805" s="112" t="str">
        <f>IF(OR(A805="",ISBLANK(Qualifikation!R815)),"",Qualifikation!R815)</f>
        <v/>
      </c>
      <c r="M805" s="56" t="str">
        <f>IF(OR(A805="",ISBLANK(Qualifikation!S815)),"",Qualifikation!S815)</f>
        <v/>
      </c>
      <c r="N805" s="56" t="str">
        <f>IF(OR(A805="",ISBLANK(Qualifikation!T815)),"",IF(Qualifikation!AC815=TRUE,INDEX(coderesult,MATCH(Qualifikation!T815,libresult,0)),Qualifikation!T815))</f>
        <v/>
      </c>
      <c r="O805" s="56" t="str">
        <f>IF(OR(A805="",ISBLANK(Qualifikation!U815),Qualifikation!U815="-"),"",IF(ISNA(MATCH(Qualifikation!U815,libtwolang,0)),Qualifikation!U815,IF(Qualifikation!AC815=TRUE,INDEX(codetwolang,MATCH(Qualifikation!U815,libtwolang,0)),Qualifikation!U815)))</f>
        <v/>
      </c>
      <c r="P805" s="56" t="str">
        <f>IF(OR(A805="",ISBLANK(Qualifikation!V815)),"",Qualifikation!V815)</f>
        <v/>
      </c>
    </row>
    <row r="806" spans="1:16" x14ac:dyDescent="0.2">
      <c r="A806" s="26" t="str">
        <f>IF(Qualifikation!$A816&lt;&gt;"",IF(Qualifikation!C816&lt;&gt;"",IF(Qualifikation!C816="LOC.ID",CONCATENATE("LOC.",Qualifikation!AG$12),Qualifikation!C816),""),"")</f>
        <v/>
      </c>
      <c r="B806" s="57" t="str">
        <f>IF(A806&lt;&gt;"",Qualifikation!J816,"")</f>
        <v/>
      </c>
      <c r="C806" s="26" t="str">
        <f>IF(A806&lt;&gt;"",IF(Qualifikation!E816=TRUE,INDEX(codesex,MATCH(Qualifikation!D816,libsex,0)),Qualifikation!D816),"")</f>
        <v/>
      </c>
      <c r="D806" s="112" t="str">
        <f>IF(OR(A806="",ISBLANK(Qualifikation!F816)),"",Qualifikation!F816)</f>
        <v/>
      </c>
      <c r="E806" s="26" t="str">
        <f>IF(A806&lt;&gt;"",IF(Qualifikation!I816=TRUE,IF(INDEX(codegem,MATCH(Qualifikation!H816,libgem,0))&lt;8000,INDEX(codegem,MATCH(Qualifikation!H816,libgem,0)),""),Qualifikation!H816),"")</f>
        <v/>
      </c>
      <c r="F806" s="26" t="str">
        <f>IF(A806&lt;&gt;"",IF(Qualifikation!I816=TRUE,INDEX(codegemhist,MATCH(Qualifikation!H816,libgem,0)),""),"")</f>
        <v/>
      </c>
      <c r="G806" s="26" t="str">
        <f>IF(A806&lt;&gt;"",IF(Qualifikation!I816=TRUE,IF(INDEX(codegem,MATCH(Qualifikation!H816,libgem,0))&gt;=8000,INDEX(codegem,MATCH(Qualifikation!H816,libgem,0)),""),Qualifikation!H816),"")</f>
        <v/>
      </c>
      <c r="H806" s="26" t="str">
        <f>IF(A806&lt;&gt;"",IF(Qualifikation!Y816=TRUE,INDEX(libcatidinst,MATCH(Qualifikation!P816,libinst,0)),""),"")</f>
        <v/>
      </c>
      <c r="I806" s="26" t="str">
        <f>IF(OR(A806="",ISBLANK(Qualifikation!P816)),"",IF(Qualifikation!Y816=TRUE,INDEX(codeinst,MATCH(Qualifikation!P816,libinst,0)),Qualifikation!P816))</f>
        <v/>
      </c>
      <c r="J806" s="26" t="str">
        <f>IF(OR(A806="",ISBLANK(Qualifikation!Q816)),"",IF(Qualifikation!Z816=TRUE,INDEX(codetform,MATCH(Qualifikation!Q816,libtform,0)),Qualifikation!Q816))</f>
        <v/>
      </c>
      <c r="K806" s="26" t="str">
        <f t="shared" si="12"/>
        <v/>
      </c>
      <c r="L806" s="112" t="str">
        <f>IF(OR(A806="",ISBLANK(Qualifikation!R816)),"",Qualifikation!R816)</f>
        <v/>
      </c>
      <c r="M806" s="56" t="str">
        <f>IF(OR(A806="",ISBLANK(Qualifikation!S816)),"",Qualifikation!S816)</f>
        <v/>
      </c>
      <c r="N806" s="56" t="str">
        <f>IF(OR(A806="",ISBLANK(Qualifikation!T816)),"",IF(Qualifikation!AC816=TRUE,INDEX(coderesult,MATCH(Qualifikation!T816,libresult,0)),Qualifikation!T816))</f>
        <v/>
      </c>
      <c r="O806" s="56" t="str">
        <f>IF(OR(A806="",ISBLANK(Qualifikation!U816),Qualifikation!U816="-"),"",IF(ISNA(MATCH(Qualifikation!U816,libtwolang,0)),Qualifikation!U816,IF(Qualifikation!AC816=TRUE,INDEX(codetwolang,MATCH(Qualifikation!U816,libtwolang,0)),Qualifikation!U816)))</f>
        <v/>
      </c>
      <c r="P806" s="56" t="str">
        <f>IF(OR(A806="",ISBLANK(Qualifikation!V816)),"",Qualifikation!V816)</f>
        <v/>
      </c>
    </row>
    <row r="807" spans="1:16" x14ac:dyDescent="0.2">
      <c r="A807" s="26" t="str">
        <f>IF(Qualifikation!$A817&lt;&gt;"",IF(Qualifikation!C817&lt;&gt;"",IF(Qualifikation!C817="LOC.ID",CONCATENATE("LOC.",Qualifikation!AG$12),Qualifikation!C817),""),"")</f>
        <v/>
      </c>
      <c r="B807" s="57" t="str">
        <f>IF(A807&lt;&gt;"",Qualifikation!J817,"")</f>
        <v/>
      </c>
      <c r="C807" s="26" t="str">
        <f>IF(A807&lt;&gt;"",IF(Qualifikation!E817=TRUE,INDEX(codesex,MATCH(Qualifikation!D817,libsex,0)),Qualifikation!D817),"")</f>
        <v/>
      </c>
      <c r="D807" s="112" t="str">
        <f>IF(OR(A807="",ISBLANK(Qualifikation!F817)),"",Qualifikation!F817)</f>
        <v/>
      </c>
      <c r="E807" s="26" t="str">
        <f>IF(A807&lt;&gt;"",IF(Qualifikation!I817=TRUE,IF(INDEX(codegem,MATCH(Qualifikation!H817,libgem,0))&lt;8000,INDEX(codegem,MATCH(Qualifikation!H817,libgem,0)),""),Qualifikation!H817),"")</f>
        <v/>
      </c>
      <c r="F807" s="26" t="str">
        <f>IF(A807&lt;&gt;"",IF(Qualifikation!I817=TRUE,INDEX(codegemhist,MATCH(Qualifikation!H817,libgem,0)),""),"")</f>
        <v/>
      </c>
      <c r="G807" s="26" t="str">
        <f>IF(A807&lt;&gt;"",IF(Qualifikation!I817=TRUE,IF(INDEX(codegem,MATCH(Qualifikation!H817,libgem,0))&gt;=8000,INDEX(codegem,MATCH(Qualifikation!H817,libgem,0)),""),Qualifikation!H817),"")</f>
        <v/>
      </c>
      <c r="H807" s="26" t="str">
        <f>IF(A807&lt;&gt;"",IF(Qualifikation!Y817=TRUE,INDEX(libcatidinst,MATCH(Qualifikation!P817,libinst,0)),""),"")</f>
        <v/>
      </c>
      <c r="I807" s="26" t="str">
        <f>IF(OR(A807="",ISBLANK(Qualifikation!P817)),"",IF(Qualifikation!Y817=TRUE,INDEX(codeinst,MATCH(Qualifikation!P817,libinst,0)),Qualifikation!P817))</f>
        <v/>
      </c>
      <c r="J807" s="26" t="str">
        <f>IF(OR(A807="",ISBLANK(Qualifikation!Q817)),"",IF(Qualifikation!Z817=TRUE,INDEX(codetform,MATCH(Qualifikation!Q817,libtform,0)),Qualifikation!Q817))</f>
        <v/>
      </c>
      <c r="K807" s="26" t="str">
        <f t="shared" si="12"/>
        <v/>
      </c>
      <c r="L807" s="112" t="str">
        <f>IF(OR(A807="",ISBLANK(Qualifikation!R817)),"",Qualifikation!R817)</f>
        <v/>
      </c>
      <c r="M807" s="56" t="str">
        <f>IF(OR(A807="",ISBLANK(Qualifikation!S817)),"",Qualifikation!S817)</f>
        <v/>
      </c>
      <c r="N807" s="56" t="str">
        <f>IF(OR(A807="",ISBLANK(Qualifikation!T817)),"",IF(Qualifikation!AC817=TRUE,INDEX(coderesult,MATCH(Qualifikation!T817,libresult,0)),Qualifikation!T817))</f>
        <v/>
      </c>
      <c r="O807" s="56" t="str">
        <f>IF(OR(A807="",ISBLANK(Qualifikation!U817),Qualifikation!U817="-"),"",IF(ISNA(MATCH(Qualifikation!U817,libtwolang,0)),Qualifikation!U817,IF(Qualifikation!AC817=TRUE,INDEX(codetwolang,MATCH(Qualifikation!U817,libtwolang,0)),Qualifikation!U817)))</f>
        <v/>
      </c>
      <c r="P807" s="56" t="str">
        <f>IF(OR(A807="",ISBLANK(Qualifikation!V817)),"",Qualifikation!V817)</f>
        <v/>
      </c>
    </row>
    <row r="808" spans="1:16" x14ac:dyDescent="0.2">
      <c r="A808" s="26" t="str">
        <f>IF(Qualifikation!$A818&lt;&gt;"",IF(Qualifikation!C818&lt;&gt;"",IF(Qualifikation!C818="LOC.ID",CONCATENATE("LOC.",Qualifikation!AG$12),Qualifikation!C818),""),"")</f>
        <v/>
      </c>
      <c r="B808" s="57" t="str">
        <f>IF(A808&lt;&gt;"",Qualifikation!J818,"")</f>
        <v/>
      </c>
      <c r="C808" s="26" t="str">
        <f>IF(A808&lt;&gt;"",IF(Qualifikation!E818=TRUE,INDEX(codesex,MATCH(Qualifikation!D818,libsex,0)),Qualifikation!D818),"")</f>
        <v/>
      </c>
      <c r="D808" s="112" t="str">
        <f>IF(OR(A808="",ISBLANK(Qualifikation!F818)),"",Qualifikation!F818)</f>
        <v/>
      </c>
      <c r="E808" s="26" t="str">
        <f>IF(A808&lt;&gt;"",IF(Qualifikation!I818=TRUE,IF(INDEX(codegem,MATCH(Qualifikation!H818,libgem,0))&lt;8000,INDEX(codegem,MATCH(Qualifikation!H818,libgem,0)),""),Qualifikation!H818),"")</f>
        <v/>
      </c>
      <c r="F808" s="26" t="str">
        <f>IF(A808&lt;&gt;"",IF(Qualifikation!I818=TRUE,INDEX(codegemhist,MATCH(Qualifikation!H818,libgem,0)),""),"")</f>
        <v/>
      </c>
      <c r="G808" s="26" t="str">
        <f>IF(A808&lt;&gt;"",IF(Qualifikation!I818=TRUE,IF(INDEX(codegem,MATCH(Qualifikation!H818,libgem,0))&gt;=8000,INDEX(codegem,MATCH(Qualifikation!H818,libgem,0)),""),Qualifikation!H818),"")</f>
        <v/>
      </c>
      <c r="H808" s="26" t="str">
        <f>IF(A808&lt;&gt;"",IF(Qualifikation!Y818=TRUE,INDEX(libcatidinst,MATCH(Qualifikation!P818,libinst,0)),""),"")</f>
        <v/>
      </c>
      <c r="I808" s="26" t="str">
        <f>IF(OR(A808="",ISBLANK(Qualifikation!P818)),"",IF(Qualifikation!Y818=TRUE,INDEX(codeinst,MATCH(Qualifikation!P818,libinst,0)),Qualifikation!P818))</f>
        <v/>
      </c>
      <c r="J808" s="26" t="str">
        <f>IF(OR(A808="",ISBLANK(Qualifikation!Q818)),"",IF(Qualifikation!Z818=TRUE,INDEX(codetform,MATCH(Qualifikation!Q818,libtform,0)),Qualifikation!Q818))</f>
        <v/>
      </c>
      <c r="K808" s="26" t="str">
        <f t="shared" si="12"/>
        <v/>
      </c>
      <c r="L808" s="112" t="str">
        <f>IF(OR(A808="",ISBLANK(Qualifikation!R818)),"",Qualifikation!R818)</f>
        <v/>
      </c>
      <c r="M808" s="56" t="str">
        <f>IF(OR(A808="",ISBLANK(Qualifikation!S818)),"",Qualifikation!S818)</f>
        <v/>
      </c>
      <c r="N808" s="56" t="str">
        <f>IF(OR(A808="",ISBLANK(Qualifikation!T818)),"",IF(Qualifikation!AC818=TRUE,INDEX(coderesult,MATCH(Qualifikation!T818,libresult,0)),Qualifikation!T818))</f>
        <v/>
      </c>
      <c r="O808" s="56" t="str">
        <f>IF(OR(A808="",ISBLANK(Qualifikation!U818),Qualifikation!U818="-"),"",IF(ISNA(MATCH(Qualifikation!U818,libtwolang,0)),Qualifikation!U818,IF(Qualifikation!AC818=TRUE,INDEX(codetwolang,MATCH(Qualifikation!U818,libtwolang,0)),Qualifikation!U818)))</f>
        <v/>
      </c>
      <c r="P808" s="56" t="str">
        <f>IF(OR(A808="",ISBLANK(Qualifikation!V818)),"",Qualifikation!V818)</f>
        <v/>
      </c>
    </row>
    <row r="809" spans="1:16" x14ac:dyDescent="0.2">
      <c r="A809" s="26" t="str">
        <f>IF(Qualifikation!$A819&lt;&gt;"",IF(Qualifikation!C819&lt;&gt;"",IF(Qualifikation!C819="LOC.ID",CONCATENATE("LOC.",Qualifikation!AG$12),Qualifikation!C819),""),"")</f>
        <v/>
      </c>
      <c r="B809" s="57" t="str">
        <f>IF(A809&lt;&gt;"",Qualifikation!J819,"")</f>
        <v/>
      </c>
      <c r="C809" s="26" t="str">
        <f>IF(A809&lt;&gt;"",IF(Qualifikation!E819=TRUE,INDEX(codesex,MATCH(Qualifikation!D819,libsex,0)),Qualifikation!D819),"")</f>
        <v/>
      </c>
      <c r="D809" s="112" t="str">
        <f>IF(OR(A809="",ISBLANK(Qualifikation!F819)),"",Qualifikation!F819)</f>
        <v/>
      </c>
      <c r="E809" s="26" t="str">
        <f>IF(A809&lt;&gt;"",IF(Qualifikation!I819=TRUE,IF(INDEX(codegem,MATCH(Qualifikation!H819,libgem,0))&lt;8000,INDEX(codegem,MATCH(Qualifikation!H819,libgem,0)),""),Qualifikation!H819),"")</f>
        <v/>
      </c>
      <c r="F809" s="26" t="str">
        <f>IF(A809&lt;&gt;"",IF(Qualifikation!I819=TRUE,INDEX(codegemhist,MATCH(Qualifikation!H819,libgem,0)),""),"")</f>
        <v/>
      </c>
      <c r="G809" s="26" t="str">
        <f>IF(A809&lt;&gt;"",IF(Qualifikation!I819=TRUE,IF(INDEX(codegem,MATCH(Qualifikation!H819,libgem,0))&gt;=8000,INDEX(codegem,MATCH(Qualifikation!H819,libgem,0)),""),Qualifikation!H819),"")</f>
        <v/>
      </c>
      <c r="H809" s="26" t="str">
        <f>IF(A809&lt;&gt;"",IF(Qualifikation!Y819=TRUE,INDEX(libcatidinst,MATCH(Qualifikation!P819,libinst,0)),""),"")</f>
        <v/>
      </c>
      <c r="I809" s="26" t="str">
        <f>IF(OR(A809="",ISBLANK(Qualifikation!P819)),"",IF(Qualifikation!Y819=TRUE,INDEX(codeinst,MATCH(Qualifikation!P819,libinst,0)),Qualifikation!P819))</f>
        <v/>
      </c>
      <c r="J809" s="26" t="str">
        <f>IF(OR(A809="",ISBLANK(Qualifikation!Q819)),"",IF(Qualifikation!Z819=TRUE,INDEX(codetform,MATCH(Qualifikation!Q819,libtform,0)),Qualifikation!Q819))</f>
        <v/>
      </c>
      <c r="K809" s="26" t="str">
        <f t="shared" si="12"/>
        <v/>
      </c>
      <c r="L809" s="112" t="str">
        <f>IF(OR(A809="",ISBLANK(Qualifikation!R819)),"",Qualifikation!R819)</f>
        <v/>
      </c>
      <c r="M809" s="56" t="str">
        <f>IF(OR(A809="",ISBLANK(Qualifikation!S819)),"",Qualifikation!S819)</f>
        <v/>
      </c>
      <c r="N809" s="56" t="str">
        <f>IF(OR(A809="",ISBLANK(Qualifikation!T819)),"",IF(Qualifikation!AC819=TRUE,INDEX(coderesult,MATCH(Qualifikation!T819,libresult,0)),Qualifikation!T819))</f>
        <v/>
      </c>
      <c r="O809" s="56" t="str">
        <f>IF(OR(A809="",ISBLANK(Qualifikation!U819),Qualifikation!U819="-"),"",IF(ISNA(MATCH(Qualifikation!U819,libtwolang,0)),Qualifikation!U819,IF(Qualifikation!AC819=TRUE,INDEX(codetwolang,MATCH(Qualifikation!U819,libtwolang,0)),Qualifikation!U819)))</f>
        <v/>
      </c>
      <c r="P809" s="56" t="str">
        <f>IF(OR(A809="",ISBLANK(Qualifikation!V819)),"",Qualifikation!V819)</f>
        <v/>
      </c>
    </row>
    <row r="810" spans="1:16" x14ac:dyDescent="0.2">
      <c r="A810" s="26" t="str">
        <f>IF(Qualifikation!$A820&lt;&gt;"",IF(Qualifikation!C820&lt;&gt;"",IF(Qualifikation!C820="LOC.ID",CONCATENATE("LOC.",Qualifikation!AG$12),Qualifikation!C820),""),"")</f>
        <v/>
      </c>
      <c r="B810" s="57" t="str">
        <f>IF(A810&lt;&gt;"",Qualifikation!J820,"")</f>
        <v/>
      </c>
      <c r="C810" s="26" t="str">
        <f>IF(A810&lt;&gt;"",IF(Qualifikation!E820=TRUE,INDEX(codesex,MATCH(Qualifikation!D820,libsex,0)),Qualifikation!D820),"")</f>
        <v/>
      </c>
      <c r="D810" s="112" t="str">
        <f>IF(OR(A810="",ISBLANK(Qualifikation!F820)),"",Qualifikation!F820)</f>
        <v/>
      </c>
      <c r="E810" s="26" t="str">
        <f>IF(A810&lt;&gt;"",IF(Qualifikation!I820=TRUE,IF(INDEX(codegem,MATCH(Qualifikation!H820,libgem,0))&lt;8000,INDEX(codegem,MATCH(Qualifikation!H820,libgem,0)),""),Qualifikation!H820),"")</f>
        <v/>
      </c>
      <c r="F810" s="26" t="str">
        <f>IF(A810&lt;&gt;"",IF(Qualifikation!I820=TRUE,INDEX(codegemhist,MATCH(Qualifikation!H820,libgem,0)),""),"")</f>
        <v/>
      </c>
      <c r="G810" s="26" t="str">
        <f>IF(A810&lt;&gt;"",IF(Qualifikation!I820=TRUE,IF(INDEX(codegem,MATCH(Qualifikation!H820,libgem,0))&gt;=8000,INDEX(codegem,MATCH(Qualifikation!H820,libgem,0)),""),Qualifikation!H820),"")</f>
        <v/>
      </c>
      <c r="H810" s="26" t="str">
        <f>IF(A810&lt;&gt;"",IF(Qualifikation!Y820=TRUE,INDEX(libcatidinst,MATCH(Qualifikation!P820,libinst,0)),""),"")</f>
        <v/>
      </c>
      <c r="I810" s="26" t="str">
        <f>IF(OR(A810="",ISBLANK(Qualifikation!P820)),"",IF(Qualifikation!Y820=TRUE,INDEX(codeinst,MATCH(Qualifikation!P820,libinst,0)),Qualifikation!P820))</f>
        <v/>
      </c>
      <c r="J810" s="26" t="str">
        <f>IF(OR(A810="",ISBLANK(Qualifikation!Q820)),"",IF(Qualifikation!Z820=TRUE,INDEX(codetform,MATCH(Qualifikation!Q820,libtform,0)),Qualifikation!Q820))</f>
        <v/>
      </c>
      <c r="K810" s="26" t="str">
        <f t="shared" si="12"/>
        <v/>
      </c>
      <c r="L810" s="112" t="str">
        <f>IF(OR(A810="",ISBLANK(Qualifikation!R820)),"",Qualifikation!R820)</f>
        <v/>
      </c>
      <c r="M810" s="56" t="str">
        <f>IF(OR(A810="",ISBLANK(Qualifikation!S820)),"",Qualifikation!S820)</f>
        <v/>
      </c>
      <c r="N810" s="56" t="str">
        <f>IF(OR(A810="",ISBLANK(Qualifikation!T820)),"",IF(Qualifikation!AC820=TRUE,INDEX(coderesult,MATCH(Qualifikation!T820,libresult,0)),Qualifikation!T820))</f>
        <v/>
      </c>
      <c r="O810" s="56" t="str">
        <f>IF(OR(A810="",ISBLANK(Qualifikation!U820),Qualifikation!U820="-"),"",IF(ISNA(MATCH(Qualifikation!U820,libtwolang,0)),Qualifikation!U820,IF(Qualifikation!AC820=TRUE,INDEX(codetwolang,MATCH(Qualifikation!U820,libtwolang,0)),Qualifikation!U820)))</f>
        <v/>
      </c>
      <c r="P810" s="56" t="str">
        <f>IF(OR(A810="",ISBLANK(Qualifikation!V820)),"",Qualifikation!V820)</f>
        <v/>
      </c>
    </row>
    <row r="811" spans="1:16" x14ac:dyDescent="0.2">
      <c r="A811" s="26" t="str">
        <f>IF(Qualifikation!$A821&lt;&gt;"",IF(Qualifikation!C821&lt;&gt;"",IF(Qualifikation!C821="LOC.ID",CONCATENATE("LOC.",Qualifikation!AG$12),Qualifikation!C821),""),"")</f>
        <v/>
      </c>
      <c r="B811" s="57" t="str">
        <f>IF(A811&lt;&gt;"",Qualifikation!J821,"")</f>
        <v/>
      </c>
      <c r="C811" s="26" t="str">
        <f>IF(A811&lt;&gt;"",IF(Qualifikation!E821=TRUE,INDEX(codesex,MATCH(Qualifikation!D821,libsex,0)),Qualifikation!D821),"")</f>
        <v/>
      </c>
      <c r="D811" s="112" t="str">
        <f>IF(OR(A811="",ISBLANK(Qualifikation!F821)),"",Qualifikation!F821)</f>
        <v/>
      </c>
      <c r="E811" s="26" t="str">
        <f>IF(A811&lt;&gt;"",IF(Qualifikation!I821=TRUE,IF(INDEX(codegem,MATCH(Qualifikation!H821,libgem,0))&lt;8000,INDEX(codegem,MATCH(Qualifikation!H821,libgem,0)),""),Qualifikation!H821),"")</f>
        <v/>
      </c>
      <c r="F811" s="26" t="str">
        <f>IF(A811&lt;&gt;"",IF(Qualifikation!I821=TRUE,INDEX(codegemhist,MATCH(Qualifikation!H821,libgem,0)),""),"")</f>
        <v/>
      </c>
      <c r="G811" s="26" t="str">
        <f>IF(A811&lt;&gt;"",IF(Qualifikation!I821=TRUE,IF(INDEX(codegem,MATCH(Qualifikation!H821,libgem,0))&gt;=8000,INDEX(codegem,MATCH(Qualifikation!H821,libgem,0)),""),Qualifikation!H821),"")</f>
        <v/>
      </c>
      <c r="H811" s="26" t="str">
        <f>IF(A811&lt;&gt;"",IF(Qualifikation!Y821=TRUE,INDEX(libcatidinst,MATCH(Qualifikation!P821,libinst,0)),""),"")</f>
        <v/>
      </c>
      <c r="I811" s="26" t="str">
        <f>IF(OR(A811="",ISBLANK(Qualifikation!P821)),"",IF(Qualifikation!Y821=TRUE,INDEX(codeinst,MATCH(Qualifikation!P821,libinst,0)),Qualifikation!P821))</f>
        <v/>
      </c>
      <c r="J811" s="26" t="str">
        <f>IF(OR(A811="",ISBLANK(Qualifikation!Q821)),"",IF(Qualifikation!Z821=TRUE,INDEX(codetform,MATCH(Qualifikation!Q821,libtform,0)),Qualifikation!Q821))</f>
        <v/>
      </c>
      <c r="K811" s="26" t="str">
        <f t="shared" si="12"/>
        <v/>
      </c>
      <c r="L811" s="112" t="str">
        <f>IF(OR(A811="",ISBLANK(Qualifikation!R821)),"",Qualifikation!R821)</f>
        <v/>
      </c>
      <c r="M811" s="56" t="str">
        <f>IF(OR(A811="",ISBLANK(Qualifikation!S821)),"",Qualifikation!S821)</f>
        <v/>
      </c>
      <c r="N811" s="56" t="str">
        <f>IF(OR(A811="",ISBLANK(Qualifikation!T821)),"",IF(Qualifikation!AC821=TRUE,INDEX(coderesult,MATCH(Qualifikation!T821,libresult,0)),Qualifikation!T821))</f>
        <v/>
      </c>
      <c r="O811" s="56" t="str">
        <f>IF(OR(A811="",ISBLANK(Qualifikation!U821),Qualifikation!U821="-"),"",IF(ISNA(MATCH(Qualifikation!U821,libtwolang,0)),Qualifikation!U821,IF(Qualifikation!AC821=TRUE,INDEX(codetwolang,MATCH(Qualifikation!U821,libtwolang,0)),Qualifikation!U821)))</f>
        <v/>
      </c>
      <c r="P811" s="56" t="str">
        <f>IF(OR(A811="",ISBLANK(Qualifikation!V821)),"",Qualifikation!V821)</f>
        <v/>
      </c>
    </row>
    <row r="812" spans="1:16" x14ac:dyDescent="0.2">
      <c r="A812" s="26" t="str">
        <f>IF(Qualifikation!$A822&lt;&gt;"",IF(Qualifikation!C822&lt;&gt;"",IF(Qualifikation!C822="LOC.ID",CONCATENATE("LOC.",Qualifikation!AG$12),Qualifikation!C822),""),"")</f>
        <v/>
      </c>
      <c r="B812" s="57" t="str">
        <f>IF(A812&lt;&gt;"",Qualifikation!J822,"")</f>
        <v/>
      </c>
      <c r="C812" s="26" t="str">
        <f>IF(A812&lt;&gt;"",IF(Qualifikation!E822=TRUE,INDEX(codesex,MATCH(Qualifikation!D822,libsex,0)),Qualifikation!D822),"")</f>
        <v/>
      </c>
      <c r="D812" s="112" t="str">
        <f>IF(OR(A812="",ISBLANK(Qualifikation!F822)),"",Qualifikation!F822)</f>
        <v/>
      </c>
      <c r="E812" s="26" t="str">
        <f>IF(A812&lt;&gt;"",IF(Qualifikation!I822=TRUE,IF(INDEX(codegem,MATCH(Qualifikation!H822,libgem,0))&lt;8000,INDEX(codegem,MATCH(Qualifikation!H822,libgem,0)),""),Qualifikation!H822),"")</f>
        <v/>
      </c>
      <c r="F812" s="26" t="str">
        <f>IF(A812&lt;&gt;"",IF(Qualifikation!I822=TRUE,INDEX(codegemhist,MATCH(Qualifikation!H822,libgem,0)),""),"")</f>
        <v/>
      </c>
      <c r="G812" s="26" t="str">
        <f>IF(A812&lt;&gt;"",IF(Qualifikation!I822=TRUE,IF(INDEX(codegem,MATCH(Qualifikation!H822,libgem,0))&gt;=8000,INDEX(codegem,MATCH(Qualifikation!H822,libgem,0)),""),Qualifikation!H822),"")</f>
        <v/>
      </c>
      <c r="H812" s="26" t="str">
        <f>IF(A812&lt;&gt;"",IF(Qualifikation!Y822=TRUE,INDEX(libcatidinst,MATCH(Qualifikation!P822,libinst,0)),""),"")</f>
        <v/>
      </c>
      <c r="I812" s="26" t="str">
        <f>IF(OR(A812="",ISBLANK(Qualifikation!P822)),"",IF(Qualifikation!Y822=TRUE,INDEX(codeinst,MATCH(Qualifikation!P822,libinst,0)),Qualifikation!P822))</f>
        <v/>
      </c>
      <c r="J812" s="26" t="str">
        <f>IF(OR(A812="",ISBLANK(Qualifikation!Q822)),"",IF(Qualifikation!Z822=TRUE,INDEX(codetform,MATCH(Qualifikation!Q822,libtform,0)),Qualifikation!Q822))</f>
        <v/>
      </c>
      <c r="K812" s="26" t="str">
        <f t="shared" si="12"/>
        <v/>
      </c>
      <c r="L812" s="112" t="str">
        <f>IF(OR(A812="",ISBLANK(Qualifikation!R822)),"",Qualifikation!R822)</f>
        <v/>
      </c>
      <c r="M812" s="56" t="str">
        <f>IF(OR(A812="",ISBLANK(Qualifikation!S822)),"",Qualifikation!S822)</f>
        <v/>
      </c>
      <c r="N812" s="56" t="str">
        <f>IF(OR(A812="",ISBLANK(Qualifikation!T822)),"",IF(Qualifikation!AC822=TRUE,INDEX(coderesult,MATCH(Qualifikation!T822,libresult,0)),Qualifikation!T822))</f>
        <v/>
      </c>
      <c r="O812" s="56" t="str">
        <f>IF(OR(A812="",ISBLANK(Qualifikation!U822),Qualifikation!U822="-"),"",IF(ISNA(MATCH(Qualifikation!U822,libtwolang,0)),Qualifikation!U822,IF(Qualifikation!AC822=TRUE,INDEX(codetwolang,MATCH(Qualifikation!U822,libtwolang,0)),Qualifikation!U822)))</f>
        <v/>
      </c>
      <c r="P812" s="56" t="str">
        <f>IF(OR(A812="",ISBLANK(Qualifikation!V822)),"",Qualifikation!V822)</f>
        <v/>
      </c>
    </row>
    <row r="813" spans="1:16" x14ac:dyDescent="0.2">
      <c r="A813" s="26" t="str">
        <f>IF(Qualifikation!$A823&lt;&gt;"",IF(Qualifikation!C823&lt;&gt;"",IF(Qualifikation!C823="LOC.ID",CONCATENATE("LOC.",Qualifikation!AG$12),Qualifikation!C823),""),"")</f>
        <v/>
      </c>
      <c r="B813" s="57" t="str">
        <f>IF(A813&lt;&gt;"",Qualifikation!J823,"")</f>
        <v/>
      </c>
      <c r="C813" s="26" t="str">
        <f>IF(A813&lt;&gt;"",IF(Qualifikation!E823=TRUE,INDEX(codesex,MATCH(Qualifikation!D823,libsex,0)),Qualifikation!D823),"")</f>
        <v/>
      </c>
      <c r="D813" s="112" t="str">
        <f>IF(OR(A813="",ISBLANK(Qualifikation!F823)),"",Qualifikation!F823)</f>
        <v/>
      </c>
      <c r="E813" s="26" t="str">
        <f>IF(A813&lt;&gt;"",IF(Qualifikation!I823=TRUE,IF(INDEX(codegem,MATCH(Qualifikation!H823,libgem,0))&lt;8000,INDEX(codegem,MATCH(Qualifikation!H823,libgem,0)),""),Qualifikation!H823),"")</f>
        <v/>
      </c>
      <c r="F813" s="26" t="str">
        <f>IF(A813&lt;&gt;"",IF(Qualifikation!I823=TRUE,INDEX(codegemhist,MATCH(Qualifikation!H823,libgem,0)),""),"")</f>
        <v/>
      </c>
      <c r="G813" s="26" t="str">
        <f>IF(A813&lt;&gt;"",IF(Qualifikation!I823=TRUE,IF(INDEX(codegem,MATCH(Qualifikation!H823,libgem,0))&gt;=8000,INDEX(codegem,MATCH(Qualifikation!H823,libgem,0)),""),Qualifikation!H823),"")</f>
        <v/>
      </c>
      <c r="H813" s="26" t="str">
        <f>IF(A813&lt;&gt;"",IF(Qualifikation!Y823=TRUE,INDEX(libcatidinst,MATCH(Qualifikation!P823,libinst,0)),""),"")</f>
        <v/>
      </c>
      <c r="I813" s="26" t="str">
        <f>IF(OR(A813="",ISBLANK(Qualifikation!P823)),"",IF(Qualifikation!Y823=TRUE,INDEX(codeinst,MATCH(Qualifikation!P823,libinst,0)),Qualifikation!P823))</f>
        <v/>
      </c>
      <c r="J813" s="26" t="str">
        <f>IF(OR(A813="",ISBLANK(Qualifikation!Q823)),"",IF(Qualifikation!Z823=TRUE,INDEX(codetform,MATCH(Qualifikation!Q823,libtform,0)),Qualifikation!Q823))</f>
        <v/>
      </c>
      <c r="K813" s="26" t="str">
        <f t="shared" si="12"/>
        <v/>
      </c>
      <c r="L813" s="112" t="str">
        <f>IF(OR(A813="",ISBLANK(Qualifikation!R823)),"",Qualifikation!R823)</f>
        <v/>
      </c>
      <c r="M813" s="56" t="str">
        <f>IF(OR(A813="",ISBLANK(Qualifikation!S823)),"",Qualifikation!S823)</f>
        <v/>
      </c>
      <c r="N813" s="56" t="str">
        <f>IF(OR(A813="",ISBLANK(Qualifikation!T823)),"",IF(Qualifikation!AC823=TRUE,INDEX(coderesult,MATCH(Qualifikation!T823,libresult,0)),Qualifikation!T823))</f>
        <v/>
      </c>
      <c r="O813" s="56" t="str">
        <f>IF(OR(A813="",ISBLANK(Qualifikation!U823),Qualifikation!U823="-"),"",IF(ISNA(MATCH(Qualifikation!U823,libtwolang,0)),Qualifikation!U823,IF(Qualifikation!AC823=TRUE,INDEX(codetwolang,MATCH(Qualifikation!U823,libtwolang,0)),Qualifikation!U823)))</f>
        <v/>
      </c>
      <c r="P813" s="56" t="str">
        <f>IF(OR(A813="",ISBLANK(Qualifikation!V823)),"",Qualifikation!V823)</f>
        <v/>
      </c>
    </row>
    <row r="814" spans="1:16" x14ac:dyDescent="0.2">
      <c r="A814" s="26" t="str">
        <f>IF(Qualifikation!$A824&lt;&gt;"",IF(Qualifikation!C824&lt;&gt;"",IF(Qualifikation!C824="LOC.ID",CONCATENATE("LOC.",Qualifikation!AG$12),Qualifikation!C824),""),"")</f>
        <v/>
      </c>
      <c r="B814" s="57" t="str">
        <f>IF(A814&lt;&gt;"",Qualifikation!J824,"")</f>
        <v/>
      </c>
      <c r="C814" s="26" t="str">
        <f>IF(A814&lt;&gt;"",IF(Qualifikation!E824=TRUE,INDEX(codesex,MATCH(Qualifikation!D824,libsex,0)),Qualifikation!D824),"")</f>
        <v/>
      </c>
      <c r="D814" s="112" t="str">
        <f>IF(OR(A814="",ISBLANK(Qualifikation!F824)),"",Qualifikation!F824)</f>
        <v/>
      </c>
      <c r="E814" s="26" t="str">
        <f>IF(A814&lt;&gt;"",IF(Qualifikation!I824=TRUE,IF(INDEX(codegem,MATCH(Qualifikation!H824,libgem,0))&lt;8000,INDEX(codegem,MATCH(Qualifikation!H824,libgem,0)),""),Qualifikation!H824),"")</f>
        <v/>
      </c>
      <c r="F814" s="26" t="str">
        <f>IF(A814&lt;&gt;"",IF(Qualifikation!I824=TRUE,INDEX(codegemhist,MATCH(Qualifikation!H824,libgem,0)),""),"")</f>
        <v/>
      </c>
      <c r="G814" s="26" t="str">
        <f>IF(A814&lt;&gt;"",IF(Qualifikation!I824=TRUE,IF(INDEX(codegem,MATCH(Qualifikation!H824,libgem,0))&gt;=8000,INDEX(codegem,MATCH(Qualifikation!H824,libgem,0)),""),Qualifikation!H824),"")</f>
        <v/>
      </c>
      <c r="H814" s="26" t="str">
        <f>IF(A814&lt;&gt;"",IF(Qualifikation!Y824=TRUE,INDEX(libcatidinst,MATCH(Qualifikation!P824,libinst,0)),""),"")</f>
        <v/>
      </c>
      <c r="I814" s="26" t="str">
        <f>IF(OR(A814="",ISBLANK(Qualifikation!P824)),"",IF(Qualifikation!Y824=TRUE,INDEX(codeinst,MATCH(Qualifikation!P824,libinst,0)),Qualifikation!P824))</f>
        <v/>
      </c>
      <c r="J814" s="26" t="str">
        <f>IF(OR(A814="",ISBLANK(Qualifikation!Q824)),"",IF(Qualifikation!Z824=TRUE,INDEX(codetform,MATCH(Qualifikation!Q824,libtform,0)),Qualifikation!Q824))</f>
        <v/>
      </c>
      <c r="K814" s="26" t="str">
        <f t="shared" si="12"/>
        <v/>
      </c>
      <c r="L814" s="112" t="str">
        <f>IF(OR(A814="",ISBLANK(Qualifikation!R824)),"",Qualifikation!R824)</f>
        <v/>
      </c>
      <c r="M814" s="56" t="str">
        <f>IF(OR(A814="",ISBLANK(Qualifikation!S824)),"",Qualifikation!S824)</f>
        <v/>
      </c>
      <c r="N814" s="56" t="str">
        <f>IF(OR(A814="",ISBLANK(Qualifikation!T824)),"",IF(Qualifikation!AC824=TRUE,INDEX(coderesult,MATCH(Qualifikation!T824,libresult,0)),Qualifikation!T824))</f>
        <v/>
      </c>
      <c r="O814" s="56" t="str">
        <f>IF(OR(A814="",ISBLANK(Qualifikation!U824),Qualifikation!U824="-"),"",IF(ISNA(MATCH(Qualifikation!U824,libtwolang,0)),Qualifikation!U824,IF(Qualifikation!AC824=TRUE,INDEX(codetwolang,MATCH(Qualifikation!U824,libtwolang,0)),Qualifikation!U824)))</f>
        <v/>
      </c>
      <c r="P814" s="56" t="str">
        <f>IF(OR(A814="",ISBLANK(Qualifikation!V824)),"",Qualifikation!V824)</f>
        <v/>
      </c>
    </row>
    <row r="815" spans="1:16" x14ac:dyDescent="0.2">
      <c r="A815" s="26" t="str">
        <f>IF(Qualifikation!$A825&lt;&gt;"",IF(Qualifikation!C825&lt;&gt;"",IF(Qualifikation!C825="LOC.ID",CONCATENATE("LOC.",Qualifikation!AG$12),Qualifikation!C825),""),"")</f>
        <v/>
      </c>
      <c r="B815" s="57" t="str">
        <f>IF(A815&lt;&gt;"",Qualifikation!J825,"")</f>
        <v/>
      </c>
      <c r="C815" s="26" t="str">
        <f>IF(A815&lt;&gt;"",IF(Qualifikation!E825=TRUE,INDEX(codesex,MATCH(Qualifikation!D825,libsex,0)),Qualifikation!D825),"")</f>
        <v/>
      </c>
      <c r="D815" s="112" t="str">
        <f>IF(OR(A815="",ISBLANK(Qualifikation!F825)),"",Qualifikation!F825)</f>
        <v/>
      </c>
      <c r="E815" s="26" t="str">
        <f>IF(A815&lt;&gt;"",IF(Qualifikation!I825=TRUE,IF(INDEX(codegem,MATCH(Qualifikation!H825,libgem,0))&lt;8000,INDEX(codegem,MATCH(Qualifikation!H825,libgem,0)),""),Qualifikation!H825),"")</f>
        <v/>
      </c>
      <c r="F815" s="26" t="str">
        <f>IF(A815&lt;&gt;"",IF(Qualifikation!I825=TRUE,INDEX(codegemhist,MATCH(Qualifikation!H825,libgem,0)),""),"")</f>
        <v/>
      </c>
      <c r="G815" s="26" t="str">
        <f>IF(A815&lt;&gt;"",IF(Qualifikation!I825=TRUE,IF(INDEX(codegem,MATCH(Qualifikation!H825,libgem,0))&gt;=8000,INDEX(codegem,MATCH(Qualifikation!H825,libgem,0)),""),Qualifikation!H825),"")</f>
        <v/>
      </c>
      <c r="H815" s="26" t="str">
        <f>IF(A815&lt;&gt;"",IF(Qualifikation!Y825=TRUE,INDEX(libcatidinst,MATCH(Qualifikation!P825,libinst,0)),""),"")</f>
        <v/>
      </c>
      <c r="I815" s="26" t="str">
        <f>IF(OR(A815="",ISBLANK(Qualifikation!P825)),"",IF(Qualifikation!Y825=TRUE,INDEX(codeinst,MATCH(Qualifikation!P825,libinst,0)),Qualifikation!P825))</f>
        <v/>
      </c>
      <c r="J815" s="26" t="str">
        <f>IF(OR(A815="",ISBLANK(Qualifikation!Q825)),"",IF(Qualifikation!Z825=TRUE,INDEX(codetform,MATCH(Qualifikation!Q825,libtform,0)),Qualifikation!Q825))</f>
        <v/>
      </c>
      <c r="K815" s="26" t="str">
        <f t="shared" si="12"/>
        <v/>
      </c>
      <c r="L815" s="112" t="str">
        <f>IF(OR(A815="",ISBLANK(Qualifikation!R825)),"",Qualifikation!R825)</f>
        <v/>
      </c>
      <c r="M815" s="56" t="str">
        <f>IF(OR(A815="",ISBLANK(Qualifikation!S825)),"",Qualifikation!S825)</f>
        <v/>
      </c>
      <c r="N815" s="56" t="str">
        <f>IF(OR(A815="",ISBLANK(Qualifikation!T825)),"",IF(Qualifikation!AC825=TRUE,INDEX(coderesult,MATCH(Qualifikation!T825,libresult,0)),Qualifikation!T825))</f>
        <v/>
      </c>
      <c r="O815" s="56" t="str">
        <f>IF(OR(A815="",ISBLANK(Qualifikation!U825),Qualifikation!U825="-"),"",IF(ISNA(MATCH(Qualifikation!U825,libtwolang,0)),Qualifikation!U825,IF(Qualifikation!AC825=TRUE,INDEX(codetwolang,MATCH(Qualifikation!U825,libtwolang,0)),Qualifikation!U825)))</f>
        <v/>
      </c>
      <c r="P815" s="56" t="str">
        <f>IF(OR(A815="",ISBLANK(Qualifikation!V825)),"",Qualifikation!V825)</f>
        <v/>
      </c>
    </row>
    <row r="816" spans="1:16" x14ac:dyDescent="0.2">
      <c r="A816" s="26" t="str">
        <f>IF(Qualifikation!$A826&lt;&gt;"",IF(Qualifikation!C826&lt;&gt;"",IF(Qualifikation!C826="LOC.ID",CONCATENATE("LOC.",Qualifikation!AG$12),Qualifikation!C826),""),"")</f>
        <v/>
      </c>
      <c r="B816" s="57" t="str">
        <f>IF(A816&lt;&gt;"",Qualifikation!J826,"")</f>
        <v/>
      </c>
      <c r="C816" s="26" t="str">
        <f>IF(A816&lt;&gt;"",IF(Qualifikation!E826=TRUE,INDEX(codesex,MATCH(Qualifikation!D826,libsex,0)),Qualifikation!D826),"")</f>
        <v/>
      </c>
      <c r="D816" s="112" t="str">
        <f>IF(OR(A816="",ISBLANK(Qualifikation!F826)),"",Qualifikation!F826)</f>
        <v/>
      </c>
      <c r="E816" s="26" t="str">
        <f>IF(A816&lt;&gt;"",IF(Qualifikation!I826=TRUE,IF(INDEX(codegem,MATCH(Qualifikation!H826,libgem,0))&lt;8000,INDEX(codegem,MATCH(Qualifikation!H826,libgem,0)),""),Qualifikation!H826),"")</f>
        <v/>
      </c>
      <c r="F816" s="26" t="str">
        <f>IF(A816&lt;&gt;"",IF(Qualifikation!I826=TRUE,INDEX(codegemhist,MATCH(Qualifikation!H826,libgem,0)),""),"")</f>
        <v/>
      </c>
      <c r="G816" s="26" t="str">
        <f>IF(A816&lt;&gt;"",IF(Qualifikation!I826=TRUE,IF(INDEX(codegem,MATCH(Qualifikation!H826,libgem,0))&gt;=8000,INDEX(codegem,MATCH(Qualifikation!H826,libgem,0)),""),Qualifikation!H826),"")</f>
        <v/>
      </c>
      <c r="H816" s="26" t="str">
        <f>IF(A816&lt;&gt;"",IF(Qualifikation!Y826=TRUE,INDEX(libcatidinst,MATCH(Qualifikation!P826,libinst,0)),""),"")</f>
        <v/>
      </c>
      <c r="I816" s="26" t="str">
        <f>IF(OR(A816="",ISBLANK(Qualifikation!P826)),"",IF(Qualifikation!Y826=TRUE,INDEX(codeinst,MATCH(Qualifikation!P826,libinst,0)),Qualifikation!P826))</f>
        <v/>
      </c>
      <c r="J816" s="26" t="str">
        <f>IF(OR(A816="",ISBLANK(Qualifikation!Q826)),"",IF(Qualifikation!Z826=TRUE,INDEX(codetform,MATCH(Qualifikation!Q826,libtform,0)),Qualifikation!Q826))</f>
        <v/>
      </c>
      <c r="K816" s="26" t="str">
        <f t="shared" si="12"/>
        <v/>
      </c>
      <c r="L816" s="112" t="str">
        <f>IF(OR(A816="",ISBLANK(Qualifikation!R826)),"",Qualifikation!R826)</f>
        <v/>
      </c>
      <c r="M816" s="56" t="str">
        <f>IF(OR(A816="",ISBLANK(Qualifikation!S826)),"",Qualifikation!S826)</f>
        <v/>
      </c>
      <c r="N816" s="56" t="str">
        <f>IF(OR(A816="",ISBLANK(Qualifikation!T826)),"",IF(Qualifikation!AC826=TRUE,INDEX(coderesult,MATCH(Qualifikation!T826,libresult,0)),Qualifikation!T826))</f>
        <v/>
      </c>
      <c r="O816" s="56" t="str">
        <f>IF(OR(A816="",ISBLANK(Qualifikation!U826),Qualifikation!U826="-"),"",IF(ISNA(MATCH(Qualifikation!U826,libtwolang,0)),Qualifikation!U826,IF(Qualifikation!AC826=TRUE,INDEX(codetwolang,MATCH(Qualifikation!U826,libtwolang,0)),Qualifikation!U826)))</f>
        <v/>
      </c>
      <c r="P816" s="56" t="str">
        <f>IF(OR(A816="",ISBLANK(Qualifikation!V826)),"",Qualifikation!V826)</f>
        <v/>
      </c>
    </row>
    <row r="817" spans="1:16" x14ac:dyDescent="0.2">
      <c r="A817" s="26" t="str">
        <f>IF(Qualifikation!$A827&lt;&gt;"",IF(Qualifikation!C827&lt;&gt;"",IF(Qualifikation!C827="LOC.ID",CONCATENATE("LOC.",Qualifikation!AG$12),Qualifikation!C827),""),"")</f>
        <v/>
      </c>
      <c r="B817" s="57" t="str">
        <f>IF(A817&lt;&gt;"",Qualifikation!J827,"")</f>
        <v/>
      </c>
      <c r="C817" s="26" t="str">
        <f>IF(A817&lt;&gt;"",IF(Qualifikation!E827=TRUE,INDEX(codesex,MATCH(Qualifikation!D827,libsex,0)),Qualifikation!D827),"")</f>
        <v/>
      </c>
      <c r="D817" s="112" t="str">
        <f>IF(OR(A817="",ISBLANK(Qualifikation!F827)),"",Qualifikation!F827)</f>
        <v/>
      </c>
      <c r="E817" s="26" t="str">
        <f>IF(A817&lt;&gt;"",IF(Qualifikation!I827=TRUE,IF(INDEX(codegem,MATCH(Qualifikation!H827,libgem,0))&lt;8000,INDEX(codegem,MATCH(Qualifikation!H827,libgem,0)),""),Qualifikation!H827),"")</f>
        <v/>
      </c>
      <c r="F817" s="26" t="str">
        <f>IF(A817&lt;&gt;"",IF(Qualifikation!I827=TRUE,INDEX(codegemhist,MATCH(Qualifikation!H827,libgem,0)),""),"")</f>
        <v/>
      </c>
      <c r="G817" s="26" t="str">
        <f>IF(A817&lt;&gt;"",IF(Qualifikation!I827=TRUE,IF(INDEX(codegem,MATCH(Qualifikation!H827,libgem,0))&gt;=8000,INDEX(codegem,MATCH(Qualifikation!H827,libgem,0)),""),Qualifikation!H827),"")</f>
        <v/>
      </c>
      <c r="H817" s="26" t="str">
        <f>IF(A817&lt;&gt;"",IF(Qualifikation!Y827=TRUE,INDEX(libcatidinst,MATCH(Qualifikation!P827,libinst,0)),""),"")</f>
        <v/>
      </c>
      <c r="I817" s="26" t="str">
        <f>IF(OR(A817="",ISBLANK(Qualifikation!P827)),"",IF(Qualifikation!Y827=TRUE,INDEX(codeinst,MATCH(Qualifikation!P827,libinst,0)),Qualifikation!P827))</f>
        <v/>
      </c>
      <c r="J817" s="26" t="str">
        <f>IF(OR(A817="",ISBLANK(Qualifikation!Q827)),"",IF(Qualifikation!Z827=TRUE,INDEX(codetform,MATCH(Qualifikation!Q827,libtform,0)),Qualifikation!Q827))</f>
        <v/>
      </c>
      <c r="K817" s="26" t="str">
        <f t="shared" si="12"/>
        <v/>
      </c>
      <c r="L817" s="112" t="str">
        <f>IF(OR(A817="",ISBLANK(Qualifikation!R827)),"",Qualifikation!R827)</f>
        <v/>
      </c>
      <c r="M817" s="56" t="str">
        <f>IF(OR(A817="",ISBLANK(Qualifikation!S827)),"",Qualifikation!S827)</f>
        <v/>
      </c>
      <c r="N817" s="56" t="str">
        <f>IF(OR(A817="",ISBLANK(Qualifikation!T827)),"",IF(Qualifikation!AC827=TRUE,INDEX(coderesult,MATCH(Qualifikation!T827,libresult,0)),Qualifikation!T827))</f>
        <v/>
      </c>
      <c r="O817" s="56" t="str">
        <f>IF(OR(A817="",ISBLANK(Qualifikation!U827),Qualifikation!U827="-"),"",IF(ISNA(MATCH(Qualifikation!U827,libtwolang,0)),Qualifikation!U827,IF(Qualifikation!AC827=TRUE,INDEX(codetwolang,MATCH(Qualifikation!U827,libtwolang,0)),Qualifikation!U827)))</f>
        <v/>
      </c>
      <c r="P817" s="56" t="str">
        <f>IF(OR(A817="",ISBLANK(Qualifikation!V827)),"",Qualifikation!V827)</f>
        <v/>
      </c>
    </row>
    <row r="818" spans="1:16" x14ac:dyDescent="0.2">
      <c r="A818" s="26" t="str">
        <f>IF(Qualifikation!$A828&lt;&gt;"",IF(Qualifikation!C828&lt;&gt;"",IF(Qualifikation!C828="LOC.ID",CONCATENATE("LOC.",Qualifikation!AG$12),Qualifikation!C828),""),"")</f>
        <v/>
      </c>
      <c r="B818" s="57" t="str">
        <f>IF(A818&lt;&gt;"",Qualifikation!J828,"")</f>
        <v/>
      </c>
      <c r="C818" s="26" t="str">
        <f>IF(A818&lt;&gt;"",IF(Qualifikation!E828=TRUE,INDEX(codesex,MATCH(Qualifikation!D828,libsex,0)),Qualifikation!D828),"")</f>
        <v/>
      </c>
      <c r="D818" s="112" t="str">
        <f>IF(OR(A818="",ISBLANK(Qualifikation!F828)),"",Qualifikation!F828)</f>
        <v/>
      </c>
      <c r="E818" s="26" t="str">
        <f>IF(A818&lt;&gt;"",IF(Qualifikation!I828=TRUE,IF(INDEX(codegem,MATCH(Qualifikation!H828,libgem,0))&lt;8000,INDEX(codegem,MATCH(Qualifikation!H828,libgem,0)),""),Qualifikation!H828),"")</f>
        <v/>
      </c>
      <c r="F818" s="26" t="str">
        <f>IF(A818&lt;&gt;"",IF(Qualifikation!I828=TRUE,INDEX(codegemhist,MATCH(Qualifikation!H828,libgem,0)),""),"")</f>
        <v/>
      </c>
      <c r="G818" s="26" t="str">
        <f>IF(A818&lt;&gt;"",IF(Qualifikation!I828=TRUE,IF(INDEX(codegem,MATCH(Qualifikation!H828,libgem,0))&gt;=8000,INDEX(codegem,MATCH(Qualifikation!H828,libgem,0)),""),Qualifikation!H828),"")</f>
        <v/>
      </c>
      <c r="H818" s="26" t="str">
        <f>IF(A818&lt;&gt;"",IF(Qualifikation!Y828=TRUE,INDEX(libcatidinst,MATCH(Qualifikation!P828,libinst,0)),""),"")</f>
        <v/>
      </c>
      <c r="I818" s="26" t="str">
        <f>IF(OR(A818="",ISBLANK(Qualifikation!P828)),"",IF(Qualifikation!Y828=TRUE,INDEX(codeinst,MATCH(Qualifikation!P828,libinst,0)),Qualifikation!P828))</f>
        <v/>
      </c>
      <c r="J818" s="26" t="str">
        <f>IF(OR(A818="",ISBLANK(Qualifikation!Q828)),"",IF(Qualifikation!Z828=TRUE,INDEX(codetform,MATCH(Qualifikation!Q828,libtform,0)),Qualifikation!Q828))</f>
        <v/>
      </c>
      <c r="K818" s="26" t="str">
        <f t="shared" si="12"/>
        <v/>
      </c>
      <c r="L818" s="112" t="str">
        <f>IF(OR(A818="",ISBLANK(Qualifikation!R828)),"",Qualifikation!R828)</f>
        <v/>
      </c>
      <c r="M818" s="56" t="str">
        <f>IF(OR(A818="",ISBLANK(Qualifikation!S828)),"",Qualifikation!S828)</f>
        <v/>
      </c>
      <c r="N818" s="56" t="str">
        <f>IF(OR(A818="",ISBLANK(Qualifikation!T828)),"",IF(Qualifikation!AC828=TRUE,INDEX(coderesult,MATCH(Qualifikation!T828,libresult,0)),Qualifikation!T828))</f>
        <v/>
      </c>
      <c r="O818" s="56" t="str">
        <f>IF(OR(A818="",ISBLANK(Qualifikation!U828),Qualifikation!U828="-"),"",IF(ISNA(MATCH(Qualifikation!U828,libtwolang,0)),Qualifikation!U828,IF(Qualifikation!AC828=TRUE,INDEX(codetwolang,MATCH(Qualifikation!U828,libtwolang,0)),Qualifikation!U828)))</f>
        <v/>
      </c>
      <c r="P818" s="56" t="str">
        <f>IF(OR(A818="",ISBLANK(Qualifikation!V828)),"",Qualifikation!V828)</f>
        <v/>
      </c>
    </row>
    <row r="819" spans="1:16" x14ac:dyDescent="0.2">
      <c r="A819" s="26" t="str">
        <f>IF(Qualifikation!$A829&lt;&gt;"",IF(Qualifikation!C829&lt;&gt;"",IF(Qualifikation!C829="LOC.ID",CONCATENATE("LOC.",Qualifikation!AG$12),Qualifikation!C829),""),"")</f>
        <v/>
      </c>
      <c r="B819" s="57" t="str">
        <f>IF(A819&lt;&gt;"",Qualifikation!J829,"")</f>
        <v/>
      </c>
      <c r="C819" s="26" t="str">
        <f>IF(A819&lt;&gt;"",IF(Qualifikation!E829=TRUE,INDEX(codesex,MATCH(Qualifikation!D829,libsex,0)),Qualifikation!D829),"")</f>
        <v/>
      </c>
      <c r="D819" s="112" t="str">
        <f>IF(OR(A819="",ISBLANK(Qualifikation!F829)),"",Qualifikation!F829)</f>
        <v/>
      </c>
      <c r="E819" s="26" t="str">
        <f>IF(A819&lt;&gt;"",IF(Qualifikation!I829=TRUE,IF(INDEX(codegem,MATCH(Qualifikation!H829,libgem,0))&lt;8000,INDEX(codegem,MATCH(Qualifikation!H829,libgem,0)),""),Qualifikation!H829),"")</f>
        <v/>
      </c>
      <c r="F819" s="26" t="str">
        <f>IF(A819&lt;&gt;"",IF(Qualifikation!I829=TRUE,INDEX(codegemhist,MATCH(Qualifikation!H829,libgem,0)),""),"")</f>
        <v/>
      </c>
      <c r="G819" s="26" t="str">
        <f>IF(A819&lt;&gt;"",IF(Qualifikation!I829=TRUE,IF(INDEX(codegem,MATCH(Qualifikation!H829,libgem,0))&gt;=8000,INDEX(codegem,MATCH(Qualifikation!H829,libgem,0)),""),Qualifikation!H829),"")</f>
        <v/>
      </c>
      <c r="H819" s="26" t="str">
        <f>IF(A819&lt;&gt;"",IF(Qualifikation!Y829=TRUE,INDEX(libcatidinst,MATCH(Qualifikation!P829,libinst,0)),""),"")</f>
        <v/>
      </c>
      <c r="I819" s="26" t="str">
        <f>IF(OR(A819="",ISBLANK(Qualifikation!P829)),"",IF(Qualifikation!Y829=TRUE,INDEX(codeinst,MATCH(Qualifikation!P829,libinst,0)),Qualifikation!P829))</f>
        <v/>
      </c>
      <c r="J819" s="26" t="str">
        <f>IF(OR(A819="",ISBLANK(Qualifikation!Q829)),"",IF(Qualifikation!Z829=TRUE,INDEX(codetform,MATCH(Qualifikation!Q829,libtform,0)),Qualifikation!Q829))</f>
        <v/>
      </c>
      <c r="K819" s="26" t="str">
        <f t="shared" si="12"/>
        <v/>
      </c>
      <c r="L819" s="112" t="str">
        <f>IF(OR(A819="",ISBLANK(Qualifikation!R829)),"",Qualifikation!R829)</f>
        <v/>
      </c>
      <c r="M819" s="56" t="str">
        <f>IF(OR(A819="",ISBLANK(Qualifikation!S829)),"",Qualifikation!S829)</f>
        <v/>
      </c>
      <c r="N819" s="56" t="str">
        <f>IF(OR(A819="",ISBLANK(Qualifikation!T829)),"",IF(Qualifikation!AC829=TRUE,INDEX(coderesult,MATCH(Qualifikation!T829,libresult,0)),Qualifikation!T829))</f>
        <v/>
      </c>
      <c r="O819" s="56" t="str">
        <f>IF(OR(A819="",ISBLANK(Qualifikation!U829),Qualifikation!U829="-"),"",IF(ISNA(MATCH(Qualifikation!U829,libtwolang,0)),Qualifikation!U829,IF(Qualifikation!AC829=TRUE,INDEX(codetwolang,MATCH(Qualifikation!U829,libtwolang,0)),Qualifikation!U829)))</f>
        <v/>
      </c>
      <c r="P819" s="56" t="str">
        <f>IF(OR(A819="",ISBLANK(Qualifikation!V829)),"",Qualifikation!V829)</f>
        <v/>
      </c>
    </row>
    <row r="820" spans="1:16" x14ac:dyDescent="0.2">
      <c r="A820" s="26" t="str">
        <f>IF(Qualifikation!$A830&lt;&gt;"",IF(Qualifikation!C830&lt;&gt;"",IF(Qualifikation!C830="LOC.ID",CONCATENATE("LOC.",Qualifikation!AG$12),Qualifikation!C830),""),"")</f>
        <v/>
      </c>
      <c r="B820" s="57" t="str">
        <f>IF(A820&lt;&gt;"",Qualifikation!J830,"")</f>
        <v/>
      </c>
      <c r="C820" s="26" t="str">
        <f>IF(A820&lt;&gt;"",IF(Qualifikation!E830=TRUE,INDEX(codesex,MATCH(Qualifikation!D830,libsex,0)),Qualifikation!D830),"")</f>
        <v/>
      </c>
      <c r="D820" s="112" t="str">
        <f>IF(OR(A820="",ISBLANK(Qualifikation!F830)),"",Qualifikation!F830)</f>
        <v/>
      </c>
      <c r="E820" s="26" t="str">
        <f>IF(A820&lt;&gt;"",IF(Qualifikation!I830=TRUE,IF(INDEX(codegem,MATCH(Qualifikation!H830,libgem,0))&lt;8000,INDEX(codegem,MATCH(Qualifikation!H830,libgem,0)),""),Qualifikation!H830),"")</f>
        <v/>
      </c>
      <c r="F820" s="26" t="str">
        <f>IF(A820&lt;&gt;"",IF(Qualifikation!I830=TRUE,INDEX(codegemhist,MATCH(Qualifikation!H830,libgem,0)),""),"")</f>
        <v/>
      </c>
      <c r="G820" s="26" t="str">
        <f>IF(A820&lt;&gt;"",IF(Qualifikation!I830=TRUE,IF(INDEX(codegem,MATCH(Qualifikation!H830,libgem,0))&gt;=8000,INDEX(codegem,MATCH(Qualifikation!H830,libgem,0)),""),Qualifikation!H830),"")</f>
        <v/>
      </c>
      <c r="H820" s="26" t="str">
        <f>IF(A820&lt;&gt;"",IF(Qualifikation!Y830=TRUE,INDEX(libcatidinst,MATCH(Qualifikation!P830,libinst,0)),""),"")</f>
        <v/>
      </c>
      <c r="I820" s="26" t="str">
        <f>IF(OR(A820="",ISBLANK(Qualifikation!P830)),"",IF(Qualifikation!Y830=TRUE,INDEX(codeinst,MATCH(Qualifikation!P830,libinst,0)),Qualifikation!P830))</f>
        <v/>
      </c>
      <c r="J820" s="26" t="str">
        <f>IF(OR(A820="",ISBLANK(Qualifikation!Q830)),"",IF(Qualifikation!Z830=TRUE,INDEX(codetform,MATCH(Qualifikation!Q830,libtform,0)),Qualifikation!Q830))</f>
        <v/>
      </c>
      <c r="K820" s="26" t="str">
        <f t="shared" si="12"/>
        <v/>
      </c>
      <c r="L820" s="112" t="str">
        <f>IF(OR(A820="",ISBLANK(Qualifikation!R830)),"",Qualifikation!R830)</f>
        <v/>
      </c>
      <c r="M820" s="56" t="str">
        <f>IF(OR(A820="",ISBLANK(Qualifikation!S830)),"",Qualifikation!S830)</f>
        <v/>
      </c>
      <c r="N820" s="56" t="str">
        <f>IF(OR(A820="",ISBLANK(Qualifikation!T830)),"",IF(Qualifikation!AC830=TRUE,INDEX(coderesult,MATCH(Qualifikation!T830,libresult,0)),Qualifikation!T830))</f>
        <v/>
      </c>
      <c r="O820" s="56" t="str">
        <f>IF(OR(A820="",ISBLANK(Qualifikation!U830),Qualifikation!U830="-"),"",IF(ISNA(MATCH(Qualifikation!U830,libtwolang,0)),Qualifikation!U830,IF(Qualifikation!AC830=TRUE,INDEX(codetwolang,MATCH(Qualifikation!U830,libtwolang,0)),Qualifikation!U830)))</f>
        <v/>
      </c>
      <c r="P820" s="56" t="str">
        <f>IF(OR(A820="",ISBLANK(Qualifikation!V830)),"",Qualifikation!V830)</f>
        <v/>
      </c>
    </row>
    <row r="821" spans="1:16" x14ac:dyDescent="0.2">
      <c r="A821" s="26" t="str">
        <f>IF(Qualifikation!$A831&lt;&gt;"",IF(Qualifikation!C831&lt;&gt;"",IF(Qualifikation!C831="LOC.ID",CONCATENATE("LOC.",Qualifikation!AG$12),Qualifikation!C831),""),"")</f>
        <v/>
      </c>
      <c r="B821" s="57" t="str">
        <f>IF(A821&lt;&gt;"",Qualifikation!J831,"")</f>
        <v/>
      </c>
      <c r="C821" s="26" t="str">
        <f>IF(A821&lt;&gt;"",IF(Qualifikation!E831=TRUE,INDEX(codesex,MATCH(Qualifikation!D831,libsex,0)),Qualifikation!D831),"")</f>
        <v/>
      </c>
      <c r="D821" s="112" t="str">
        <f>IF(OR(A821="",ISBLANK(Qualifikation!F831)),"",Qualifikation!F831)</f>
        <v/>
      </c>
      <c r="E821" s="26" t="str">
        <f>IF(A821&lt;&gt;"",IF(Qualifikation!I831=TRUE,IF(INDEX(codegem,MATCH(Qualifikation!H831,libgem,0))&lt;8000,INDEX(codegem,MATCH(Qualifikation!H831,libgem,0)),""),Qualifikation!H831),"")</f>
        <v/>
      </c>
      <c r="F821" s="26" t="str">
        <f>IF(A821&lt;&gt;"",IF(Qualifikation!I831=TRUE,INDEX(codegemhist,MATCH(Qualifikation!H831,libgem,0)),""),"")</f>
        <v/>
      </c>
      <c r="G821" s="26" t="str">
        <f>IF(A821&lt;&gt;"",IF(Qualifikation!I831=TRUE,IF(INDEX(codegem,MATCH(Qualifikation!H831,libgem,0))&gt;=8000,INDEX(codegem,MATCH(Qualifikation!H831,libgem,0)),""),Qualifikation!H831),"")</f>
        <v/>
      </c>
      <c r="H821" s="26" t="str">
        <f>IF(A821&lt;&gt;"",IF(Qualifikation!Y831=TRUE,INDEX(libcatidinst,MATCH(Qualifikation!P831,libinst,0)),""),"")</f>
        <v/>
      </c>
      <c r="I821" s="26" t="str">
        <f>IF(OR(A821="",ISBLANK(Qualifikation!P831)),"",IF(Qualifikation!Y831=TRUE,INDEX(codeinst,MATCH(Qualifikation!P831,libinst,0)),Qualifikation!P831))</f>
        <v/>
      </c>
      <c r="J821" s="26" t="str">
        <f>IF(OR(A821="",ISBLANK(Qualifikation!Q831)),"",IF(Qualifikation!Z831=TRUE,INDEX(codetform,MATCH(Qualifikation!Q831,libtform,0)),Qualifikation!Q831))</f>
        <v/>
      </c>
      <c r="K821" s="26" t="str">
        <f t="shared" si="12"/>
        <v/>
      </c>
      <c r="L821" s="112" t="str">
        <f>IF(OR(A821="",ISBLANK(Qualifikation!R831)),"",Qualifikation!R831)</f>
        <v/>
      </c>
      <c r="M821" s="56" t="str">
        <f>IF(OR(A821="",ISBLANK(Qualifikation!S831)),"",Qualifikation!S831)</f>
        <v/>
      </c>
      <c r="N821" s="56" t="str">
        <f>IF(OR(A821="",ISBLANK(Qualifikation!T831)),"",IF(Qualifikation!AC831=TRUE,INDEX(coderesult,MATCH(Qualifikation!T831,libresult,0)),Qualifikation!T831))</f>
        <v/>
      </c>
      <c r="O821" s="56" t="str">
        <f>IF(OR(A821="",ISBLANK(Qualifikation!U831),Qualifikation!U831="-"),"",IF(ISNA(MATCH(Qualifikation!U831,libtwolang,0)),Qualifikation!U831,IF(Qualifikation!AC831=TRUE,INDEX(codetwolang,MATCH(Qualifikation!U831,libtwolang,0)),Qualifikation!U831)))</f>
        <v/>
      </c>
      <c r="P821" s="56" t="str">
        <f>IF(OR(A821="",ISBLANK(Qualifikation!V831)),"",Qualifikation!V831)</f>
        <v/>
      </c>
    </row>
    <row r="822" spans="1:16" x14ac:dyDescent="0.2">
      <c r="A822" s="26" t="str">
        <f>IF(Qualifikation!$A832&lt;&gt;"",IF(Qualifikation!C832&lt;&gt;"",IF(Qualifikation!C832="LOC.ID",CONCATENATE("LOC.",Qualifikation!AG$12),Qualifikation!C832),""),"")</f>
        <v/>
      </c>
      <c r="B822" s="57" t="str">
        <f>IF(A822&lt;&gt;"",Qualifikation!J832,"")</f>
        <v/>
      </c>
      <c r="C822" s="26" t="str">
        <f>IF(A822&lt;&gt;"",IF(Qualifikation!E832=TRUE,INDEX(codesex,MATCH(Qualifikation!D832,libsex,0)),Qualifikation!D832),"")</f>
        <v/>
      </c>
      <c r="D822" s="112" t="str">
        <f>IF(OR(A822="",ISBLANK(Qualifikation!F832)),"",Qualifikation!F832)</f>
        <v/>
      </c>
      <c r="E822" s="26" t="str">
        <f>IF(A822&lt;&gt;"",IF(Qualifikation!I832=TRUE,IF(INDEX(codegem,MATCH(Qualifikation!H832,libgem,0))&lt;8000,INDEX(codegem,MATCH(Qualifikation!H832,libgem,0)),""),Qualifikation!H832),"")</f>
        <v/>
      </c>
      <c r="F822" s="26" t="str">
        <f>IF(A822&lt;&gt;"",IF(Qualifikation!I832=TRUE,INDEX(codegemhist,MATCH(Qualifikation!H832,libgem,0)),""),"")</f>
        <v/>
      </c>
      <c r="G822" s="26" t="str">
        <f>IF(A822&lt;&gt;"",IF(Qualifikation!I832=TRUE,IF(INDEX(codegem,MATCH(Qualifikation!H832,libgem,0))&gt;=8000,INDEX(codegem,MATCH(Qualifikation!H832,libgem,0)),""),Qualifikation!H832),"")</f>
        <v/>
      </c>
      <c r="H822" s="26" t="str">
        <f>IF(A822&lt;&gt;"",IF(Qualifikation!Y832=TRUE,INDEX(libcatidinst,MATCH(Qualifikation!P832,libinst,0)),""),"")</f>
        <v/>
      </c>
      <c r="I822" s="26" t="str">
        <f>IF(OR(A822="",ISBLANK(Qualifikation!P832)),"",IF(Qualifikation!Y832=TRUE,INDEX(codeinst,MATCH(Qualifikation!P832,libinst,0)),Qualifikation!P832))</f>
        <v/>
      </c>
      <c r="J822" s="26" t="str">
        <f>IF(OR(A822="",ISBLANK(Qualifikation!Q832)),"",IF(Qualifikation!Z832=TRUE,INDEX(codetform,MATCH(Qualifikation!Q832,libtform,0)),Qualifikation!Q832))</f>
        <v/>
      </c>
      <c r="K822" s="26" t="str">
        <f t="shared" si="12"/>
        <v/>
      </c>
      <c r="L822" s="112" t="str">
        <f>IF(OR(A822="",ISBLANK(Qualifikation!R832)),"",Qualifikation!R832)</f>
        <v/>
      </c>
      <c r="M822" s="56" t="str">
        <f>IF(OR(A822="",ISBLANK(Qualifikation!S832)),"",Qualifikation!S832)</f>
        <v/>
      </c>
      <c r="N822" s="56" t="str">
        <f>IF(OR(A822="",ISBLANK(Qualifikation!T832)),"",IF(Qualifikation!AC832=TRUE,INDEX(coderesult,MATCH(Qualifikation!T832,libresult,0)),Qualifikation!T832))</f>
        <v/>
      </c>
      <c r="O822" s="56" t="str">
        <f>IF(OR(A822="",ISBLANK(Qualifikation!U832),Qualifikation!U832="-"),"",IF(ISNA(MATCH(Qualifikation!U832,libtwolang,0)),Qualifikation!U832,IF(Qualifikation!AC832=TRUE,INDEX(codetwolang,MATCH(Qualifikation!U832,libtwolang,0)),Qualifikation!U832)))</f>
        <v/>
      </c>
      <c r="P822" s="56" t="str">
        <f>IF(OR(A822="",ISBLANK(Qualifikation!V832)),"",Qualifikation!V832)</f>
        <v/>
      </c>
    </row>
    <row r="823" spans="1:16" x14ac:dyDescent="0.2">
      <c r="A823" s="26" t="str">
        <f>IF(Qualifikation!$A833&lt;&gt;"",IF(Qualifikation!C833&lt;&gt;"",IF(Qualifikation!C833="LOC.ID",CONCATENATE("LOC.",Qualifikation!AG$12),Qualifikation!C833),""),"")</f>
        <v/>
      </c>
      <c r="B823" s="57" t="str">
        <f>IF(A823&lt;&gt;"",Qualifikation!J833,"")</f>
        <v/>
      </c>
      <c r="C823" s="26" t="str">
        <f>IF(A823&lt;&gt;"",IF(Qualifikation!E833=TRUE,INDEX(codesex,MATCH(Qualifikation!D833,libsex,0)),Qualifikation!D833),"")</f>
        <v/>
      </c>
      <c r="D823" s="112" t="str">
        <f>IF(OR(A823="",ISBLANK(Qualifikation!F833)),"",Qualifikation!F833)</f>
        <v/>
      </c>
      <c r="E823" s="26" t="str">
        <f>IF(A823&lt;&gt;"",IF(Qualifikation!I833=TRUE,IF(INDEX(codegem,MATCH(Qualifikation!H833,libgem,0))&lt;8000,INDEX(codegem,MATCH(Qualifikation!H833,libgem,0)),""),Qualifikation!H833),"")</f>
        <v/>
      </c>
      <c r="F823" s="26" t="str">
        <f>IF(A823&lt;&gt;"",IF(Qualifikation!I833=TRUE,INDEX(codegemhist,MATCH(Qualifikation!H833,libgem,0)),""),"")</f>
        <v/>
      </c>
      <c r="G823" s="26" t="str">
        <f>IF(A823&lt;&gt;"",IF(Qualifikation!I833=TRUE,IF(INDEX(codegem,MATCH(Qualifikation!H833,libgem,0))&gt;=8000,INDEX(codegem,MATCH(Qualifikation!H833,libgem,0)),""),Qualifikation!H833),"")</f>
        <v/>
      </c>
      <c r="H823" s="26" t="str">
        <f>IF(A823&lt;&gt;"",IF(Qualifikation!Y833=TRUE,INDEX(libcatidinst,MATCH(Qualifikation!P833,libinst,0)),""),"")</f>
        <v/>
      </c>
      <c r="I823" s="26" t="str">
        <f>IF(OR(A823="",ISBLANK(Qualifikation!P833)),"",IF(Qualifikation!Y833=TRUE,INDEX(codeinst,MATCH(Qualifikation!P833,libinst,0)),Qualifikation!P833))</f>
        <v/>
      </c>
      <c r="J823" s="26" t="str">
        <f>IF(OR(A823="",ISBLANK(Qualifikation!Q833)),"",IF(Qualifikation!Z833=TRUE,INDEX(codetform,MATCH(Qualifikation!Q833,libtform,0)),Qualifikation!Q833))</f>
        <v/>
      </c>
      <c r="K823" s="26" t="str">
        <f t="shared" si="12"/>
        <v/>
      </c>
      <c r="L823" s="112" t="str">
        <f>IF(OR(A823="",ISBLANK(Qualifikation!R833)),"",Qualifikation!R833)</f>
        <v/>
      </c>
      <c r="M823" s="56" t="str">
        <f>IF(OR(A823="",ISBLANK(Qualifikation!S833)),"",Qualifikation!S833)</f>
        <v/>
      </c>
      <c r="N823" s="56" t="str">
        <f>IF(OR(A823="",ISBLANK(Qualifikation!T833)),"",IF(Qualifikation!AC833=TRUE,INDEX(coderesult,MATCH(Qualifikation!T833,libresult,0)),Qualifikation!T833))</f>
        <v/>
      </c>
      <c r="O823" s="56" t="str">
        <f>IF(OR(A823="",ISBLANK(Qualifikation!U833),Qualifikation!U833="-"),"",IF(ISNA(MATCH(Qualifikation!U833,libtwolang,0)),Qualifikation!U833,IF(Qualifikation!AC833=TRUE,INDEX(codetwolang,MATCH(Qualifikation!U833,libtwolang,0)),Qualifikation!U833)))</f>
        <v/>
      </c>
      <c r="P823" s="56" t="str">
        <f>IF(OR(A823="",ISBLANK(Qualifikation!V833)),"",Qualifikation!V833)</f>
        <v/>
      </c>
    </row>
    <row r="824" spans="1:16" x14ac:dyDescent="0.2">
      <c r="A824" s="26" t="str">
        <f>IF(Qualifikation!$A834&lt;&gt;"",IF(Qualifikation!C834&lt;&gt;"",IF(Qualifikation!C834="LOC.ID",CONCATENATE("LOC.",Qualifikation!AG$12),Qualifikation!C834),""),"")</f>
        <v/>
      </c>
      <c r="B824" s="57" t="str">
        <f>IF(A824&lt;&gt;"",Qualifikation!J834,"")</f>
        <v/>
      </c>
      <c r="C824" s="26" t="str">
        <f>IF(A824&lt;&gt;"",IF(Qualifikation!E834=TRUE,INDEX(codesex,MATCH(Qualifikation!D834,libsex,0)),Qualifikation!D834),"")</f>
        <v/>
      </c>
      <c r="D824" s="112" t="str">
        <f>IF(OR(A824="",ISBLANK(Qualifikation!F834)),"",Qualifikation!F834)</f>
        <v/>
      </c>
      <c r="E824" s="26" t="str">
        <f>IF(A824&lt;&gt;"",IF(Qualifikation!I834=TRUE,IF(INDEX(codegem,MATCH(Qualifikation!H834,libgem,0))&lt;8000,INDEX(codegem,MATCH(Qualifikation!H834,libgem,0)),""),Qualifikation!H834),"")</f>
        <v/>
      </c>
      <c r="F824" s="26" t="str">
        <f>IF(A824&lt;&gt;"",IF(Qualifikation!I834=TRUE,INDEX(codegemhist,MATCH(Qualifikation!H834,libgem,0)),""),"")</f>
        <v/>
      </c>
      <c r="G824" s="26" t="str">
        <f>IF(A824&lt;&gt;"",IF(Qualifikation!I834=TRUE,IF(INDEX(codegem,MATCH(Qualifikation!H834,libgem,0))&gt;=8000,INDEX(codegem,MATCH(Qualifikation!H834,libgem,0)),""),Qualifikation!H834),"")</f>
        <v/>
      </c>
      <c r="H824" s="26" t="str">
        <f>IF(A824&lt;&gt;"",IF(Qualifikation!Y834=TRUE,INDEX(libcatidinst,MATCH(Qualifikation!P834,libinst,0)),""),"")</f>
        <v/>
      </c>
      <c r="I824" s="26" t="str">
        <f>IF(OR(A824="",ISBLANK(Qualifikation!P834)),"",IF(Qualifikation!Y834=TRUE,INDEX(codeinst,MATCH(Qualifikation!P834,libinst,0)),Qualifikation!P834))</f>
        <v/>
      </c>
      <c r="J824" s="26" t="str">
        <f>IF(OR(A824="",ISBLANK(Qualifikation!Q834)),"",IF(Qualifikation!Z834=TRUE,INDEX(codetform,MATCH(Qualifikation!Q834,libtform,0)),Qualifikation!Q834))</f>
        <v/>
      </c>
      <c r="K824" s="26" t="str">
        <f t="shared" si="12"/>
        <v/>
      </c>
      <c r="L824" s="112" t="str">
        <f>IF(OR(A824="",ISBLANK(Qualifikation!R834)),"",Qualifikation!R834)</f>
        <v/>
      </c>
      <c r="M824" s="56" t="str">
        <f>IF(OR(A824="",ISBLANK(Qualifikation!S834)),"",Qualifikation!S834)</f>
        <v/>
      </c>
      <c r="N824" s="56" t="str">
        <f>IF(OR(A824="",ISBLANK(Qualifikation!T834)),"",IF(Qualifikation!AC834=TRUE,INDEX(coderesult,MATCH(Qualifikation!T834,libresult,0)),Qualifikation!T834))</f>
        <v/>
      </c>
      <c r="O824" s="56" t="str">
        <f>IF(OR(A824="",ISBLANK(Qualifikation!U834),Qualifikation!U834="-"),"",IF(ISNA(MATCH(Qualifikation!U834,libtwolang,0)),Qualifikation!U834,IF(Qualifikation!AC834=TRUE,INDEX(codetwolang,MATCH(Qualifikation!U834,libtwolang,0)),Qualifikation!U834)))</f>
        <v/>
      </c>
      <c r="P824" s="56" t="str">
        <f>IF(OR(A824="",ISBLANK(Qualifikation!V834)),"",Qualifikation!V834)</f>
        <v/>
      </c>
    </row>
    <row r="825" spans="1:16" x14ac:dyDescent="0.2">
      <c r="A825" s="26" t="str">
        <f>IF(Qualifikation!$A835&lt;&gt;"",IF(Qualifikation!C835&lt;&gt;"",IF(Qualifikation!C835="LOC.ID",CONCATENATE("LOC.",Qualifikation!AG$12),Qualifikation!C835),""),"")</f>
        <v/>
      </c>
      <c r="B825" s="57" t="str">
        <f>IF(A825&lt;&gt;"",Qualifikation!J835,"")</f>
        <v/>
      </c>
      <c r="C825" s="26" t="str">
        <f>IF(A825&lt;&gt;"",IF(Qualifikation!E835=TRUE,INDEX(codesex,MATCH(Qualifikation!D835,libsex,0)),Qualifikation!D835),"")</f>
        <v/>
      </c>
      <c r="D825" s="112" t="str">
        <f>IF(OR(A825="",ISBLANK(Qualifikation!F835)),"",Qualifikation!F835)</f>
        <v/>
      </c>
      <c r="E825" s="26" t="str">
        <f>IF(A825&lt;&gt;"",IF(Qualifikation!I835=TRUE,IF(INDEX(codegem,MATCH(Qualifikation!H835,libgem,0))&lt;8000,INDEX(codegem,MATCH(Qualifikation!H835,libgem,0)),""),Qualifikation!H835),"")</f>
        <v/>
      </c>
      <c r="F825" s="26" t="str">
        <f>IF(A825&lt;&gt;"",IF(Qualifikation!I835=TRUE,INDEX(codegemhist,MATCH(Qualifikation!H835,libgem,0)),""),"")</f>
        <v/>
      </c>
      <c r="G825" s="26" t="str">
        <f>IF(A825&lt;&gt;"",IF(Qualifikation!I835=TRUE,IF(INDEX(codegem,MATCH(Qualifikation!H835,libgem,0))&gt;=8000,INDEX(codegem,MATCH(Qualifikation!H835,libgem,0)),""),Qualifikation!H835),"")</f>
        <v/>
      </c>
      <c r="H825" s="26" t="str">
        <f>IF(A825&lt;&gt;"",IF(Qualifikation!Y835=TRUE,INDEX(libcatidinst,MATCH(Qualifikation!P835,libinst,0)),""),"")</f>
        <v/>
      </c>
      <c r="I825" s="26" t="str">
        <f>IF(OR(A825="",ISBLANK(Qualifikation!P835)),"",IF(Qualifikation!Y835=TRUE,INDEX(codeinst,MATCH(Qualifikation!P835,libinst,0)),Qualifikation!P835))</f>
        <v/>
      </c>
      <c r="J825" s="26" t="str">
        <f>IF(OR(A825="",ISBLANK(Qualifikation!Q835)),"",IF(Qualifikation!Z835=TRUE,INDEX(codetform,MATCH(Qualifikation!Q835,libtform,0)),Qualifikation!Q835))</f>
        <v/>
      </c>
      <c r="K825" s="26" t="str">
        <f t="shared" si="12"/>
        <v/>
      </c>
      <c r="L825" s="112" t="str">
        <f>IF(OR(A825="",ISBLANK(Qualifikation!R835)),"",Qualifikation!R835)</f>
        <v/>
      </c>
      <c r="M825" s="56" t="str">
        <f>IF(OR(A825="",ISBLANK(Qualifikation!S835)),"",Qualifikation!S835)</f>
        <v/>
      </c>
      <c r="N825" s="56" t="str">
        <f>IF(OR(A825="",ISBLANK(Qualifikation!T835)),"",IF(Qualifikation!AC835=TRUE,INDEX(coderesult,MATCH(Qualifikation!T835,libresult,0)),Qualifikation!T835))</f>
        <v/>
      </c>
      <c r="O825" s="56" t="str">
        <f>IF(OR(A825="",ISBLANK(Qualifikation!U835),Qualifikation!U835="-"),"",IF(ISNA(MATCH(Qualifikation!U835,libtwolang,0)),Qualifikation!U835,IF(Qualifikation!AC835=TRUE,INDEX(codetwolang,MATCH(Qualifikation!U835,libtwolang,0)),Qualifikation!U835)))</f>
        <v/>
      </c>
      <c r="P825" s="56" t="str">
        <f>IF(OR(A825="",ISBLANK(Qualifikation!V835)),"",Qualifikation!V835)</f>
        <v/>
      </c>
    </row>
    <row r="826" spans="1:16" x14ac:dyDescent="0.2">
      <c r="A826" s="26" t="str">
        <f>IF(Qualifikation!$A836&lt;&gt;"",IF(Qualifikation!C836&lt;&gt;"",IF(Qualifikation!C836="LOC.ID",CONCATENATE("LOC.",Qualifikation!AG$12),Qualifikation!C836),""),"")</f>
        <v/>
      </c>
      <c r="B826" s="57" t="str">
        <f>IF(A826&lt;&gt;"",Qualifikation!J836,"")</f>
        <v/>
      </c>
      <c r="C826" s="26" t="str">
        <f>IF(A826&lt;&gt;"",IF(Qualifikation!E836=TRUE,INDEX(codesex,MATCH(Qualifikation!D836,libsex,0)),Qualifikation!D836),"")</f>
        <v/>
      </c>
      <c r="D826" s="112" t="str">
        <f>IF(OR(A826="",ISBLANK(Qualifikation!F836)),"",Qualifikation!F836)</f>
        <v/>
      </c>
      <c r="E826" s="26" t="str">
        <f>IF(A826&lt;&gt;"",IF(Qualifikation!I836=TRUE,IF(INDEX(codegem,MATCH(Qualifikation!H836,libgem,0))&lt;8000,INDEX(codegem,MATCH(Qualifikation!H836,libgem,0)),""),Qualifikation!H836),"")</f>
        <v/>
      </c>
      <c r="F826" s="26" t="str">
        <f>IF(A826&lt;&gt;"",IF(Qualifikation!I836=TRUE,INDEX(codegemhist,MATCH(Qualifikation!H836,libgem,0)),""),"")</f>
        <v/>
      </c>
      <c r="G826" s="26" t="str">
        <f>IF(A826&lt;&gt;"",IF(Qualifikation!I836=TRUE,IF(INDEX(codegem,MATCH(Qualifikation!H836,libgem,0))&gt;=8000,INDEX(codegem,MATCH(Qualifikation!H836,libgem,0)),""),Qualifikation!H836),"")</f>
        <v/>
      </c>
      <c r="H826" s="26" t="str">
        <f>IF(A826&lt;&gt;"",IF(Qualifikation!Y836=TRUE,INDEX(libcatidinst,MATCH(Qualifikation!P836,libinst,0)),""),"")</f>
        <v/>
      </c>
      <c r="I826" s="26" t="str">
        <f>IF(OR(A826="",ISBLANK(Qualifikation!P836)),"",IF(Qualifikation!Y836=TRUE,INDEX(codeinst,MATCH(Qualifikation!P836,libinst,0)),Qualifikation!P836))</f>
        <v/>
      </c>
      <c r="J826" s="26" t="str">
        <f>IF(OR(A826="",ISBLANK(Qualifikation!Q836)),"",IF(Qualifikation!Z836=TRUE,INDEX(codetform,MATCH(Qualifikation!Q836,libtform,0)),Qualifikation!Q836))</f>
        <v/>
      </c>
      <c r="K826" s="26" t="str">
        <f t="shared" si="12"/>
        <v/>
      </c>
      <c r="L826" s="112" t="str">
        <f>IF(OR(A826="",ISBLANK(Qualifikation!R836)),"",Qualifikation!R836)</f>
        <v/>
      </c>
      <c r="M826" s="56" t="str">
        <f>IF(OR(A826="",ISBLANK(Qualifikation!S836)),"",Qualifikation!S836)</f>
        <v/>
      </c>
      <c r="N826" s="56" t="str">
        <f>IF(OR(A826="",ISBLANK(Qualifikation!T836)),"",IF(Qualifikation!AC836=TRUE,INDEX(coderesult,MATCH(Qualifikation!T836,libresult,0)),Qualifikation!T836))</f>
        <v/>
      </c>
      <c r="O826" s="56" t="str">
        <f>IF(OR(A826="",ISBLANK(Qualifikation!U836),Qualifikation!U836="-"),"",IF(ISNA(MATCH(Qualifikation!U836,libtwolang,0)),Qualifikation!U836,IF(Qualifikation!AC836=TRUE,INDEX(codetwolang,MATCH(Qualifikation!U836,libtwolang,0)),Qualifikation!U836)))</f>
        <v/>
      </c>
      <c r="P826" s="56" t="str">
        <f>IF(OR(A826="",ISBLANK(Qualifikation!V836)),"",Qualifikation!V836)</f>
        <v/>
      </c>
    </row>
    <row r="827" spans="1:16" x14ac:dyDescent="0.2">
      <c r="A827" s="26" t="str">
        <f>IF(Qualifikation!$A837&lt;&gt;"",IF(Qualifikation!C837&lt;&gt;"",IF(Qualifikation!C837="LOC.ID",CONCATENATE("LOC.",Qualifikation!AG$12),Qualifikation!C837),""),"")</f>
        <v/>
      </c>
      <c r="B827" s="57" t="str">
        <f>IF(A827&lt;&gt;"",Qualifikation!J837,"")</f>
        <v/>
      </c>
      <c r="C827" s="26" t="str">
        <f>IF(A827&lt;&gt;"",IF(Qualifikation!E837=TRUE,INDEX(codesex,MATCH(Qualifikation!D837,libsex,0)),Qualifikation!D837),"")</f>
        <v/>
      </c>
      <c r="D827" s="112" t="str">
        <f>IF(OR(A827="",ISBLANK(Qualifikation!F837)),"",Qualifikation!F837)</f>
        <v/>
      </c>
      <c r="E827" s="26" t="str">
        <f>IF(A827&lt;&gt;"",IF(Qualifikation!I837=TRUE,IF(INDEX(codegem,MATCH(Qualifikation!H837,libgem,0))&lt;8000,INDEX(codegem,MATCH(Qualifikation!H837,libgem,0)),""),Qualifikation!H837),"")</f>
        <v/>
      </c>
      <c r="F827" s="26" t="str">
        <f>IF(A827&lt;&gt;"",IF(Qualifikation!I837=TRUE,INDEX(codegemhist,MATCH(Qualifikation!H837,libgem,0)),""),"")</f>
        <v/>
      </c>
      <c r="G827" s="26" t="str">
        <f>IF(A827&lt;&gt;"",IF(Qualifikation!I837=TRUE,IF(INDEX(codegem,MATCH(Qualifikation!H837,libgem,0))&gt;=8000,INDEX(codegem,MATCH(Qualifikation!H837,libgem,0)),""),Qualifikation!H837),"")</f>
        <v/>
      </c>
      <c r="H827" s="26" t="str">
        <f>IF(A827&lt;&gt;"",IF(Qualifikation!Y837=TRUE,INDEX(libcatidinst,MATCH(Qualifikation!P837,libinst,0)),""),"")</f>
        <v/>
      </c>
      <c r="I827" s="26" t="str">
        <f>IF(OR(A827="",ISBLANK(Qualifikation!P837)),"",IF(Qualifikation!Y837=TRUE,INDEX(codeinst,MATCH(Qualifikation!P837,libinst,0)),Qualifikation!P837))</f>
        <v/>
      </c>
      <c r="J827" s="26" t="str">
        <f>IF(OR(A827="",ISBLANK(Qualifikation!Q837)),"",IF(Qualifikation!Z837=TRUE,INDEX(codetform,MATCH(Qualifikation!Q837,libtform,0)),Qualifikation!Q837))</f>
        <v/>
      </c>
      <c r="K827" s="26" t="str">
        <f t="shared" si="12"/>
        <v/>
      </c>
      <c r="L827" s="112" t="str">
        <f>IF(OR(A827="",ISBLANK(Qualifikation!R837)),"",Qualifikation!R837)</f>
        <v/>
      </c>
      <c r="M827" s="56" t="str">
        <f>IF(OR(A827="",ISBLANK(Qualifikation!S837)),"",Qualifikation!S837)</f>
        <v/>
      </c>
      <c r="N827" s="56" t="str">
        <f>IF(OR(A827="",ISBLANK(Qualifikation!T837)),"",IF(Qualifikation!AC837=TRUE,INDEX(coderesult,MATCH(Qualifikation!T837,libresult,0)),Qualifikation!T837))</f>
        <v/>
      </c>
      <c r="O827" s="56" t="str">
        <f>IF(OR(A827="",ISBLANK(Qualifikation!U837),Qualifikation!U837="-"),"",IF(ISNA(MATCH(Qualifikation!U837,libtwolang,0)),Qualifikation!U837,IF(Qualifikation!AC837=TRUE,INDEX(codetwolang,MATCH(Qualifikation!U837,libtwolang,0)),Qualifikation!U837)))</f>
        <v/>
      </c>
      <c r="P827" s="56" t="str">
        <f>IF(OR(A827="",ISBLANK(Qualifikation!V837)),"",Qualifikation!V837)</f>
        <v/>
      </c>
    </row>
    <row r="828" spans="1:16" x14ac:dyDescent="0.2">
      <c r="A828" s="26" t="str">
        <f>IF(Qualifikation!$A838&lt;&gt;"",IF(Qualifikation!C838&lt;&gt;"",IF(Qualifikation!C838="LOC.ID",CONCATENATE("LOC.",Qualifikation!AG$12),Qualifikation!C838),""),"")</f>
        <v/>
      </c>
      <c r="B828" s="57" t="str">
        <f>IF(A828&lt;&gt;"",Qualifikation!J838,"")</f>
        <v/>
      </c>
      <c r="C828" s="26" t="str">
        <f>IF(A828&lt;&gt;"",IF(Qualifikation!E838=TRUE,INDEX(codesex,MATCH(Qualifikation!D838,libsex,0)),Qualifikation!D838),"")</f>
        <v/>
      </c>
      <c r="D828" s="112" t="str">
        <f>IF(OR(A828="",ISBLANK(Qualifikation!F838)),"",Qualifikation!F838)</f>
        <v/>
      </c>
      <c r="E828" s="26" t="str">
        <f>IF(A828&lt;&gt;"",IF(Qualifikation!I838=TRUE,IF(INDEX(codegem,MATCH(Qualifikation!H838,libgem,0))&lt;8000,INDEX(codegem,MATCH(Qualifikation!H838,libgem,0)),""),Qualifikation!H838),"")</f>
        <v/>
      </c>
      <c r="F828" s="26" t="str">
        <f>IF(A828&lt;&gt;"",IF(Qualifikation!I838=TRUE,INDEX(codegemhist,MATCH(Qualifikation!H838,libgem,0)),""),"")</f>
        <v/>
      </c>
      <c r="G828" s="26" t="str">
        <f>IF(A828&lt;&gt;"",IF(Qualifikation!I838=TRUE,IF(INDEX(codegem,MATCH(Qualifikation!H838,libgem,0))&gt;=8000,INDEX(codegem,MATCH(Qualifikation!H838,libgem,0)),""),Qualifikation!H838),"")</f>
        <v/>
      </c>
      <c r="H828" s="26" t="str">
        <f>IF(A828&lt;&gt;"",IF(Qualifikation!Y838=TRUE,INDEX(libcatidinst,MATCH(Qualifikation!P838,libinst,0)),""),"")</f>
        <v/>
      </c>
      <c r="I828" s="26" t="str">
        <f>IF(OR(A828="",ISBLANK(Qualifikation!P838)),"",IF(Qualifikation!Y838=TRUE,INDEX(codeinst,MATCH(Qualifikation!P838,libinst,0)),Qualifikation!P838))</f>
        <v/>
      </c>
      <c r="J828" s="26" t="str">
        <f>IF(OR(A828="",ISBLANK(Qualifikation!Q838)),"",IF(Qualifikation!Z838=TRUE,INDEX(codetform,MATCH(Qualifikation!Q838,libtform,0)),Qualifikation!Q838))</f>
        <v/>
      </c>
      <c r="K828" s="26" t="str">
        <f t="shared" si="12"/>
        <v/>
      </c>
      <c r="L828" s="112" t="str">
        <f>IF(OR(A828="",ISBLANK(Qualifikation!R838)),"",Qualifikation!R838)</f>
        <v/>
      </c>
      <c r="M828" s="56" t="str">
        <f>IF(OR(A828="",ISBLANK(Qualifikation!S838)),"",Qualifikation!S838)</f>
        <v/>
      </c>
      <c r="N828" s="56" t="str">
        <f>IF(OR(A828="",ISBLANK(Qualifikation!T838)),"",IF(Qualifikation!AC838=TRUE,INDEX(coderesult,MATCH(Qualifikation!T838,libresult,0)),Qualifikation!T838))</f>
        <v/>
      </c>
      <c r="O828" s="56" t="str">
        <f>IF(OR(A828="",ISBLANK(Qualifikation!U838),Qualifikation!U838="-"),"",IF(ISNA(MATCH(Qualifikation!U838,libtwolang,0)),Qualifikation!U838,IF(Qualifikation!AC838=TRUE,INDEX(codetwolang,MATCH(Qualifikation!U838,libtwolang,0)),Qualifikation!U838)))</f>
        <v/>
      </c>
      <c r="P828" s="56" t="str">
        <f>IF(OR(A828="",ISBLANK(Qualifikation!V838)),"",Qualifikation!V838)</f>
        <v/>
      </c>
    </row>
    <row r="829" spans="1:16" x14ac:dyDescent="0.2">
      <c r="A829" s="26" t="str">
        <f>IF(Qualifikation!$A839&lt;&gt;"",IF(Qualifikation!C839&lt;&gt;"",IF(Qualifikation!C839="LOC.ID",CONCATENATE("LOC.",Qualifikation!AG$12),Qualifikation!C839),""),"")</f>
        <v/>
      </c>
      <c r="B829" s="57" t="str">
        <f>IF(A829&lt;&gt;"",Qualifikation!J839,"")</f>
        <v/>
      </c>
      <c r="C829" s="26" t="str">
        <f>IF(A829&lt;&gt;"",IF(Qualifikation!E839=TRUE,INDEX(codesex,MATCH(Qualifikation!D839,libsex,0)),Qualifikation!D839),"")</f>
        <v/>
      </c>
      <c r="D829" s="112" t="str">
        <f>IF(OR(A829="",ISBLANK(Qualifikation!F839)),"",Qualifikation!F839)</f>
        <v/>
      </c>
      <c r="E829" s="26" t="str">
        <f>IF(A829&lt;&gt;"",IF(Qualifikation!I839=TRUE,IF(INDEX(codegem,MATCH(Qualifikation!H839,libgem,0))&lt;8000,INDEX(codegem,MATCH(Qualifikation!H839,libgem,0)),""),Qualifikation!H839),"")</f>
        <v/>
      </c>
      <c r="F829" s="26" t="str">
        <f>IF(A829&lt;&gt;"",IF(Qualifikation!I839=TRUE,INDEX(codegemhist,MATCH(Qualifikation!H839,libgem,0)),""),"")</f>
        <v/>
      </c>
      <c r="G829" s="26" t="str">
        <f>IF(A829&lt;&gt;"",IF(Qualifikation!I839=TRUE,IF(INDEX(codegem,MATCH(Qualifikation!H839,libgem,0))&gt;=8000,INDEX(codegem,MATCH(Qualifikation!H839,libgem,0)),""),Qualifikation!H839),"")</f>
        <v/>
      </c>
      <c r="H829" s="26" t="str">
        <f>IF(A829&lt;&gt;"",IF(Qualifikation!Y839=TRUE,INDEX(libcatidinst,MATCH(Qualifikation!P839,libinst,0)),""),"")</f>
        <v/>
      </c>
      <c r="I829" s="26" t="str">
        <f>IF(OR(A829="",ISBLANK(Qualifikation!P839)),"",IF(Qualifikation!Y839=TRUE,INDEX(codeinst,MATCH(Qualifikation!P839,libinst,0)),Qualifikation!P839))</f>
        <v/>
      </c>
      <c r="J829" s="26" t="str">
        <f>IF(OR(A829="",ISBLANK(Qualifikation!Q839)),"",IF(Qualifikation!Z839=TRUE,INDEX(codetform,MATCH(Qualifikation!Q839,libtform,0)),Qualifikation!Q839))</f>
        <v/>
      </c>
      <c r="K829" s="26" t="str">
        <f t="shared" si="12"/>
        <v/>
      </c>
      <c r="L829" s="112" t="str">
        <f>IF(OR(A829="",ISBLANK(Qualifikation!R839)),"",Qualifikation!R839)</f>
        <v/>
      </c>
      <c r="M829" s="56" t="str">
        <f>IF(OR(A829="",ISBLANK(Qualifikation!S839)),"",Qualifikation!S839)</f>
        <v/>
      </c>
      <c r="N829" s="56" t="str">
        <f>IF(OR(A829="",ISBLANK(Qualifikation!T839)),"",IF(Qualifikation!AC839=TRUE,INDEX(coderesult,MATCH(Qualifikation!T839,libresult,0)),Qualifikation!T839))</f>
        <v/>
      </c>
      <c r="O829" s="56" t="str">
        <f>IF(OR(A829="",ISBLANK(Qualifikation!U839),Qualifikation!U839="-"),"",IF(ISNA(MATCH(Qualifikation!U839,libtwolang,0)),Qualifikation!U839,IF(Qualifikation!AC839=TRUE,INDEX(codetwolang,MATCH(Qualifikation!U839,libtwolang,0)),Qualifikation!U839)))</f>
        <v/>
      </c>
      <c r="P829" s="56" t="str">
        <f>IF(OR(A829="",ISBLANK(Qualifikation!V839)),"",Qualifikation!V839)</f>
        <v/>
      </c>
    </row>
    <row r="830" spans="1:16" x14ac:dyDescent="0.2">
      <c r="A830" s="26" t="str">
        <f>IF(Qualifikation!$A840&lt;&gt;"",IF(Qualifikation!C840&lt;&gt;"",IF(Qualifikation!C840="LOC.ID",CONCATENATE("LOC.",Qualifikation!AG$12),Qualifikation!C840),""),"")</f>
        <v/>
      </c>
      <c r="B830" s="57" t="str">
        <f>IF(A830&lt;&gt;"",Qualifikation!J840,"")</f>
        <v/>
      </c>
      <c r="C830" s="26" t="str">
        <f>IF(A830&lt;&gt;"",IF(Qualifikation!E840=TRUE,INDEX(codesex,MATCH(Qualifikation!D840,libsex,0)),Qualifikation!D840),"")</f>
        <v/>
      </c>
      <c r="D830" s="112" t="str">
        <f>IF(OR(A830="",ISBLANK(Qualifikation!F840)),"",Qualifikation!F840)</f>
        <v/>
      </c>
      <c r="E830" s="26" t="str">
        <f>IF(A830&lt;&gt;"",IF(Qualifikation!I840=TRUE,IF(INDEX(codegem,MATCH(Qualifikation!H840,libgem,0))&lt;8000,INDEX(codegem,MATCH(Qualifikation!H840,libgem,0)),""),Qualifikation!H840),"")</f>
        <v/>
      </c>
      <c r="F830" s="26" t="str">
        <f>IF(A830&lt;&gt;"",IF(Qualifikation!I840=TRUE,INDEX(codegemhist,MATCH(Qualifikation!H840,libgem,0)),""),"")</f>
        <v/>
      </c>
      <c r="G830" s="26" t="str">
        <f>IF(A830&lt;&gt;"",IF(Qualifikation!I840=TRUE,IF(INDEX(codegem,MATCH(Qualifikation!H840,libgem,0))&gt;=8000,INDEX(codegem,MATCH(Qualifikation!H840,libgem,0)),""),Qualifikation!H840),"")</f>
        <v/>
      </c>
      <c r="H830" s="26" t="str">
        <f>IF(A830&lt;&gt;"",IF(Qualifikation!Y840=TRUE,INDEX(libcatidinst,MATCH(Qualifikation!P840,libinst,0)),""),"")</f>
        <v/>
      </c>
      <c r="I830" s="26" t="str">
        <f>IF(OR(A830="",ISBLANK(Qualifikation!P840)),"",IF(Qualifikation!Y840=TRUE,INDEX(codeinst,MATCH(Qualifikation!P840,libinst,0)),Qualifikation!P840))</f>
        <v/>
      </c>
      <c r="J830" s="26" t="str">
        <f>IF(OR(A830="",ISBLANK(Qualifikation!Q840)),"",IF(Qualifikation!Z840=TRUE,INDEX(codetform,MATCH(Qualifikation!Q840,libtform,0)),Qualifikation!Q840))</f>
        <v/>
      </c>
      <c r="K830" s="26" t="str">
        <f t="shared" si="12"/>
        <v/>
      </c>
      <c r="L830" s="112" t="str">
        <f>IF(OR(A830="",ISBLANK(Qualifikation!R840)),"",Qualifikation!R840)</f>
        <v/>
      </c>
      <c r="M830" s="56" t="str">
        <f>IF(OR(A830="",ISBLANK(Qualifikation!S840)),"",Qualifikation!S840)</f>
        <v/>
      </c>
      <c r="N830" s="56" t="str">
        <f>IF(OR(A830="",ISBLANK(Qualifikation!T840)),"",IF(Qualifikation!AC840=TRUE,INDEX(coderesult,MATCH(Qualifikation!T840,libresult,0)),Qualifikation!T840))</f>
        <v/>
      </c>
      <c r="O830" s="56" t="str">
        <f>IF(OR(A830="",ISBLANK(Qualifikation!U840),Qualifikation!U840="-"),"",IF(ISNA(MATCH(Qualifikation!U840,libtwolang,0)),Qualifikation!U840,IF(Qualifikation!AC840=TRUE,INDEX(codetwolang,MATCH(Qualifikation!U840,libtwolang,0)),Qualifikation!U840)))</f>
        <v/>
      </c>
      <c r="P830" s="56" t="str">
        <f>IF(OR(A830="",ISBLANK(Qualifikation!V840)),"",Qualifikation!V840)</f>
        <v/>
      </c>
    </row>
    <row r="831" spans="1:16" x14ac:dyDescent="0.2">
      <c r="A831" s="26" t="str">
        <f>IF(Qualifikation!$A841&lt;&gt;"",IF(Qualifikation!C841&lt;&gt;"",IF(Qualifikation!C841="LOC.ID",CONCATENATE("LOC.",Qualifikation!AG$12),Qualifikation!C841),""),"")</f>
        <v/>
      </c>
      <c r="B831" s="57" t="str">
        <f>IF(A831&lt;&gt;"",Qualifikation!J841,"")</f>
        <v/>
      </c>
      <c r="C831" s="26" t="str">
        <f>IF(A831&lt;&gt;"",IF(Qualifikation!E841=TRUE,INDEX(codesex,MATCH(Qualifikation!D841,libsex,0)),Qualifikation!D841),"")</f>
        <v/>
      </c>
      <c r="D831" s="112" t="str">
        <f>IF(OR(A831="",ISBLANK(Qualifikation!F841)),"",Qualifikation!F841)</f>
        <v/>
      </c>
      <c r="E831" s="26" t="str">
        <f>IF(A831&lt;&gt;"",IF(Qualifikation!I841=TRUE,IF(INDEX(codegem,MATCH(Qualifikation!H841,libgem,0))&lt;8000,INDEX(codegem,MATCH(Qualifikation!H841,libgem,0)),""),Qualifikation!H841),"")</f>
        <v/>
      </c>
      <c r="F831" s="26" t="str">
        <f>IF(A831&lt;&gt;"",IF(Qualifikation!I841=TRUE,INDEX(codegemhist,MATCH(Qualifikation!H841,libgem,0)),""),"")</f>
        <v/>
      </c>
      <c r="G831" s="26" t="str">
        <f>IF(A831&lt;&gt;"",IF(Qualifikation!I841=TRUE,IF(INDEX(codegem,MATCH(Qualifikation!H841,libgem,0))&gt;=8000,INDEX(codegem,MATCH(Qualifikation!H841,libgem,0)),""),Qualifikation!H841),"")</f>
        <v/>
      </c>
      <c r="H831" s="26" t="str">
        <f>IF(A831&lt;&gt;"",IF(Qualifikation!Y841=TRUE,INDEX(libcatidinst,MATCH(Qualifikation!P841,libinst,0)),""),"")</f>
        <v/>
      </c>
      <c r="I831" s="26" t="str">
        <f>IF(OR(A831="",ISBLANK(Qualifikation!P841)),"",IF(Qualifikation!Y841=TRUE,INDEX(codeinst,MATCH(Qualifikation!P841,libinst,0)),Qualifikation!P841))</f>
        <v/>
      </c>
      <c r="J831" s="26" t="str">
        <f>IF(OR(A831="",ISBLANK(Qualifikation!Q841)),"",IF(Qualifikation!Z841=TRUE,INDEX(codetform,MATCH(Qualifikation!Q841,libtform,0)),Qualifikation!Q841))</f>
        <v/>
      </c>
      <c r="K831" s="26" t="str">
        <f t="shared" si="12"/>
        <v/>
      </c>
      <c r="L831" s="112" t="str">
        <f>IF(OR(A831="",ISBLANK(Qualifikation!R841)),"",Qualifikation!R841)</f>
        <v/>
      </c>
      <c r="M831" s="56" t="str">
        <f>IF(OR(A831="",ISBLANK(Qualifikation!S841)),"",Qualifikation!S841)</f>
        <v/>
      </c>
      <c r="N831" s="56" t="str">
        <f>IF(OR(A831="",ISBLANK(Qualifikation!T841)),"",IF(Qualifikation!AC841=TRUE,INDEX(coderesult,MATCH(Qualifikation!T841,libresult,0)),Qualifikation!T841))</f>
        <v/>
      </c>
      <c r="O831" s="56" t="str">
        <f>IF(OR(A831="",ISBLANK(Qualifikation!U841),Qualifikation!U841="-"),"",IF(ISNA(MATCH(Qualifikation!U841,libtwolang,0)),Qualifikation!U841,IF(Qualifikation!AC841=TRUE,INDEX(codetwolang,MATCH(Qualifikation!U841,libtwolang,0)),Qualifikation!U841)))</f>
        <v/>
      </c>
      <c r="P831" s="56" t="str">
        <f>IF(OR(A831="",ISBLANK(Qualifikation!V841)),"",Qualifikation!V841)</f>
        <v/>
      </c>
    </row>
    <row r="832" spans="1:16" x14ac:dyDescent="0.2">
      <c r="A832" s="26" t="str">
        <f>IF(Qualifikation!$A842&lt;&gt;"",IF(Qualifikation!C842&lt;&gt;"",IF(Qualifikation!C842="LOC.ID",CONCATENATE("LOC.",Qualifikation!AG$12),Qualifikation!C842),""),"")</f>
        <v/>
      </c>
      <c r="B832" s="57" t="str">
        <f>IF(A832&lt;&gt;"",Qualifikation!J842,"")</f>
        <v/>
      </c>
      <c r="C832" s="26" t="str">
        <f>IF(A832&lt;&gt;"",IF(Qualifikation!E842=TRUE,INDEX(codesex,MATCH(Qualifikation!D842,libsex,0)),Qualifikation!D842),"")</f>
        <v/>
      </c>
      <c r="D832" s="112" t="str">
        <f>IF(OR(A832="",ISBLANK(Qualifikation!F842)),"",Qualifikation!F842)</f>
        <v/>
      </c>
      <c r="E832" s="26" t="str">
        <f>IF(A832&lt;&gt;"",IF(Qualifikation!I842=TRUE,IF(INDEX(codegem,MATCH(Qualifikation!H842,libgem,0))&lt;8000,INDEX(codegem,MATCH(Qualifikation!H842,libgem,0)),""),Qualifikation!H842),"")</f>
        <v/>
      </c>
      <c r="F832" s="26" t="str">
        <f>IF(A832&lt;&gt;"",IF(Qualifikation!I842=TRUE,INDEX(codegemhist,MATCH(Qualifikation!H842,libgem,0)),""),"")</f>
        <v/>
      </c>
      <c r="G832" s="26" t="str">
        <f>IF(A832&lt;&gt;"",IF(Qualifikation!I842=TRUE,IF(INDEX(codegem,MATCH(Qualifikation!H842,libgem,0))&gt;=8000,INDEX(codegem,MATCH(Qualifikation!H842,libgem,0)),""),Qualifikation!H842),"")</f>
        <v/>
      </c>
      <c r="H832" s="26" t="str">
        <f>IF(A832&lt;&gt;"",IF(Qualifikation!Y842=TRUE,INDEX(libcatidinst,MATCH(Qualifikation!P842,libinst,0)),""),"")</f>
        <v/>
      </c>
      <c r="I832" s="26" t="str">
        <f>IF(OR(A832="",ISBLANK(Qualifikation!P842)),"",IF(Qualifikation!Y842=TRUE,INDEX(codeinst,MATCH(Qualifikation!P842,libinst,0)),Qualifikation!P842))</f>
        <v/>
      </c>
      <c r="J832" s="26" t="str">
        <f>IF(OR(A832="",ISBLANK(Qualifikation!Q842)),"",IF(Qualifikation!Z842=TRUE,INDEX(codetform,MATCH(Qualifikation!Q842,libtform,0)),Qualifikation!Q842))</f>
        <v/>
      </c>
      <c r="K832" s="26" t="str">
        <f t="shared" si="12"/>
        <v/>
      </c>
      <c r="L832" s="112" t="str">
        <f>IF(OR(A832="",ISBLANK(Qualifikation!R842)),"",Qualifikation!R842)</f>
        <v/>
      </c>
      <c r="M832" s="56" t="str">
        <f>IF(OR(A832="",ISBLANK(Qualifikation!S842)),"",Qualifikation!S842)</f>
        <v/>
      </c>
      <c r="N832" s="56" t="str">
        <f>IF(OR(A832="",ISBLANK(Qualifikation!T842)),"",IF(Qualifikation!AC842=TRUE,INDEX(coderesult,MATCH(Qualifikation!T842,libresult,0)),Qualifikation!T842))</f>
        <v/>
      </c>
      <c r="O832" s="56" t="str">
        <f>IF(OR(A832="",ISBLANK(Qualifikation!U842),Qualifikation!U842="-"),"",IF(ISNA(MATCH(Qualifikation!U842,libtwolang,0)),Qualifikation!U842,IF(Qualifikation!AC842=TRUE,INDEX(codetwolang,MATCH(Qualifikation!U842,libtwolang,0)),Qualifikation!U842)))</f>
        <v/>
      </c>
      <c r="P832" s="56" t="str">
        <f>IF(OR(A832="",ISBLANK(Qualifikation!V842)),"",Qualifikation!V842)</f>
        <v/>
      </c>
    </row>
    <row r="833" spans="1:16" x14ac:dyDescent="0.2">
      <c r="A833" s="26" t="str">
        <f>IF(Qualifikation!$A843&lt;&gt;"",IF(Qualifikation!C843&lt;&gt;"",IF(Qualifikation!C843="LOC.ID",CONCATENATE("LOC.",Qualifikation!AG$12),Qualifikation!C843),""),"")</f>
        <v/>
      </c>
      <c r="B833" s="57" t="str">
        <f>IF(A833&lt;&gt;"",Qualifikation!J843,"")</f>
        <v/>
      </c>
      <c r="C833" s="26" t="str">
        <f>IF(A833&lt;&gt;"",IF(Qualifikation!E843=TRUE,INDEX(codesex,MATCH(Qualifikation!D843,libsex,0)),Qualifikation!D843),"")</f>
        <v/>
      </c>
      <c r="D833" s="112" t="str">
        <f>IF(OR(A833="",ISBLANK(Qualifikation!F843)),"",Qualifikation!F843)</f>
        <v/>
      </c>
      <c r="E833" s="26" t="str">
        <f>IF(A833&lt;&gt;"",IF(Qualifikation!I843=TRUE,IF(INDEX(codegem,MATCH(Qualifikation!H843,libgem,0))&lt;8000,INDEX(codegem,MATCH(Qualifikation!H843,libgem,0)),""),Qualifikation!H843),"")</f>
        <v/>
      </c>
      <c r="F833" s="26" t="str">
        <f>IF(A833&lt;&gt;"",IF(Qualifikation!I843=TRUE,INDEX(codegemhist,MATCH(Qualifikation!H843,libgem,0)),""),"")</f>
        <v/>
      </c>
      <c r="G833" s="26" t="str">
        <f>IF(A833&lt;&gt;"",IF(Qualifikation!I843=TRUE,IF(INDEX(codegem,MATCH(Qualifikation!H843,libgem,0))&gt;=8000,INDEX(codegem,MATCH(Qualifikation!H843,libgem,0)),""),Qualifikation!H843),"")</f>
        <v/>
      </c>
      <c r="H833" s="26" t="str">
        <f>IF(A833&lt;&gt;"",IF(Qualifikation!Y843=TRUE,INDEX(libcatidinst,MATCH(Qualifikation!P843,libinst,0)),""),"")</f>
        <v/>
      </c>
      <c r="I833" s="26" t="str">
        <f>IF(OR(A833="",ISBLANK(Qualifikation!P843)),"",IF(Qualifikation!Y843=TRUE,INDEX(codeinst,MATCH(Qualifikation!P843,libinst,0)),Qualifikation!P843))</f>
        <v/>
      </c>
      <c r="J833" s="26" t="str">
        <f>IF(OR(A833="",ISBLANK(Qualifikation!Q843)),"",IF(Qualifikation!Z843=TRUE,INDEX(codetform,MATCH(Qualifikation!Q843,libtform,0)),Qualifikation!Q843))</f>
        <v/>
      </c>
      <c r="K833" s="26" t="str">
        <f t="shared" si="12"/>
        <v/>
      </c>
      <c r="L833" s="112" t="str">
        <f>IF(OR(A833="",ISBLANK(Qualifikation!R843)),"",Qualifikation!R843)</f>
        <v/>
      </c>
      <c r="M833" s="56" t="str">
        <f>IF(OR(A833="",ISBLANK(Qualifikation!S843)),"",Qualifikation!S843)</f>
        <v/>
      </c>
      <c r="N833" s="56" t="str">
        <f>IF(OR(A833="",ISBLANK(Qualifikation!T843)),"",IF(Qualifikation!AC843=TRUE,INDEX(coderesult,MATCH(Qualifikation!T843,libresult,0)),Qualifikation!T843))</f>
        <v/>
      </c>
      <c r="O833" s="56" t="str">
        <f>IF(OR(A833="",ISBLANK(Qualifikation!U843),Qualifikation!U843="-"),"",IF(ISNA(MATCH(Qualifikation!U843,libtwolang,0)),Qualifikation!U843,IF(Qualifikation!AC843=TRUE,INDEX(codetwolang,MATCH(Qualifikation!U843,libtwolang,0)),Qualifikation!U843)))</f>
        <v/>
      </c>
      <c r="P833" s="56" t="str">
        <f>IF(OR(A833="",ISBLANK(Qualifikation!V843)),"",Qualifikation!V843)</f>
        <v/>
      </c>
    </row>
    <row r="834" spans="1:16" x14ac:dyDescent="0.2">
      <c r="A834" s="26" t="str">
        <f>IF(Qualifikation!$A844&lt;&gt;"",IF(Qualifikation!C844&lt;&gt;"",IF(Qualifikation!C844="LOC.ID",CONCATENATE("LOC.",Qualifikation!AG$12),Qualifikation!C844),""),"")</f>
        <v/>
      </c>
      <c r="B834" s="57" t="str">
        <f>IF(A834&lt;&gt;"",Qualifikation!J844,"")</f>
        <v/>
      </c>
      <c r="C834" s="26" t="str">
        <f>IF(A834&lt;&gt;"",IF(Qualifikation!E844=TRUE,INDEX(codesex,MATCH(Qualifikation!D844,libsex,0)),Qualifikation!D844),"")</f>
        <v/>
      </c>
      <c r="D834" s="112" t="str">
        <f>IF(OR(A834="",ISBLANK(Qualifikation!F844)),"",Qualifikation!F844)</f>
        <v/>
      </c>
      <c r="E834" s="26" t="str">
        <f>IF(A834&lt;&gt;"",IF(Qualifikation!I844=TRUE,IF(INDEX(codegem,MATCH(Qualifikation!H844,libgem,0))&lt;8000,INDEX(codegem,MATCH(Qualifikation!H844,libgem,0)),""),Qualifikation!H844),"")</f>
        <v/>
      </c>
      <c r="F834" s="26" t="str">
        <f>IF(A834&lt;&gt;"",IF(Qualifikation!I844=TRUE,INDEX(codegemhist,MATCH(Qualifikation!H844,libgem,0)),""),"")</f>
        <v/>
      </c>
      <c r="G834" s="26" t="str">
        <f>IF(A834&lt;&gt;"",IF(Qualifikation!I844=TRUE,IF(INDEX(codegem,MATCH(Qualifikation!H844,libgem,0))&gt;=8000,INDEX(codegem,MATCH(Qualifikation!H844,libgem,0)),""),Qualifikation!H844),"")</f>
        <v/>
      </c>
      <c r="H834" s="26" t="str">
        <f>IF(A834&lt;&gt;"",IF(Qualifikation!Y844=TRUE,INDEX(libcatidinst,MATCH(Qualifikation!P844,libinst,0)),""),"")</f>
        <v/>
      </c>
      <c r="I834" s="26" t="str">
        <f>IF(OR(A834="",ISBLANK(Qualifikation!P844)),"",IF(Qualifikation!Y844=TRUE,INDEX(codeinst,MATCH(Qualifikation!P844,libinst,0)),Qualifikation!P844))</f>
        <v/>
      </c>
      <c r="J834" s="26" t="str">
        <f>IF(OR(A834="",ISBLANK(Qualifikation!Q844)),"",IF(Qualifikation!Z844=TRUE,INDEX(codetform,MATCH(Qualifikation!Q844,libtform,0)),Qualifikation!Q844))</f>
        <v/>
      </c>
      <c r="K834" s="26" t="str">
        <f t="shared" si="12"/>
        <v/>
      </c>
      <c r="L834" s="112" t="str">
        <f>IF(OR(A834="",ISBLANK(Qualifikation!R844)),"",Qualifikation!R844)</f>
        <v/>
      </c>
      <c r="M834" s="56" t="str">
        <f>IF(OR(A834="",ISBLANK(Qualifikation!S844)),"",Qualifikation!S844)</f>
        <v/>
      </c>
      <c r="N834" s="56" t="str">
        <f>IF(OR(A834="",ISBLANK(Qualifikation!T844)),"",IF(Qualifikation!AC844=TRUE,INDEX(coderesult,MATCH(Qualifikation!T844,libresult,0)),Qualifikation!T844))</f>
        <v/>
      </c>
      <c r="O834" s="56" t="str">
        <f>IF(OR(A834="",ISBLANK(Qualifikation!U844),Qualifikation!U844="-"),"",IF(ISNA(MATCH(Qualifikation!U844,libtwolang,0)),Qualifikation!U844,IF(Qualifikation!AC844=TRUE,INDEX(codetwolang,MATCH(Qualifikation!U844,libtwolang,0)),Qualifikation!U844)))</f>
        <v/>
      </c>
      <c r="P834" s="56" t="str">
        <f>IF(OR(A834="",ISBLANK(Qualifikation!V844)),"",Qualifikation!V844)</f>
        <v/>
      </c>
    </row>
    <row r="835" spans="1:16" x14ac:dyDescent="0.2">
      <c r="A835" s="26" t="str">
        <f>IF(Qualifikation!$A845&lt;&gt;"",IF(Qualifikation!C845&lt;&gt;"",IF(Qualifikation!C845="LOC.ID",CONCATENATE("LOC.",Qualifikation!AG$12),Qualifikation!C845),""),"")</f>
        <v/>
      </c>
      <c r="B835" s="57" t="str">
        <f>IF(A835&lt;&gt;"",Qualifikation!J845,"")</f>
        <v/>
      </c>
      <c r="C835" s="26" t="str">
        <f>IF(A835&lt;&gt;"",IF(Qualifikation!E845=TRUE,INDEX(codesex,MATCH(Qualifikation!D845,libsex,0)),Qualifikation!D845),"")</f>
        <v/>
      </c>
      <c r="D835" s="112" t="str">
        <f>IF(OR(A835="",ISBLANK(Qualifikation!F845)),"",Qualifikation!F845)</f>
        <v/>
      </c>
      <c r="E835" s="26" t="str">
        <f>IF(A835&lt;&gt;"",IF(Qualifikation!I845=TRUE,IF(INDEX(codegem,MATCH(Qualifikation!H845,libgem,0))&lt;8000,INDEX(codegem,MATCH(Qualifikation!H845,libgem,0)),""),Qualifikation!H845),"")</f>
        <v/>
      </c>
      <c r="F835" s="26" t="str">
        <f>IF(A835&lt;&gt;"",IF(Qualifikation!I845=TRUE,INDEX(codegemhist,MATCH(Qualifikation!H845,libgem,0)),""),"")</f>
        <v/>
      </c>
      <c r="G835" s="26" t="str">
        <f>IF(A835&lt;&gt;"",IF(Qualifikation!I845=TRUE,IF(INDEX(codegem,MATCH(Qualifikation!H845,libgem,0))&gt;=8000,INDEX(codegem,MATCH(Qualifikation!H845,libgem,0)),""),Qualifikation!H845),"")</f>
        <v/>
      </c>
      <c r="H835" s="26" t="str">
        <f>IF(A835&lt;&gt;"",IF(Qualifikation!Y845=TRUE,INDEX(libcatidinst,MATCH(Qualifikation!P845,libinst,0)),""),"")</f>
        <v/>
      </c>
      <c r="I835" s="26" t="str">
        <f>IF(OR(A835="",ISBLANK(Qualifikation!P845)),"",IF(Qualifikation!Y845=TRUE,INDEX(codeinst,MATCH(Qualifikation!P845,libinst,0)),Qualifikation!P845))</f>
        <v/>
      </c>
      <c r="J835" s="26" t="str">
        <f>IF(OR(A835="",ISBLANK(Qualifikation!Q845)),"",IF(Qualifikation!Z845=TRUE,INDEX(codetform,MATCH(Qualifikation!Q845,libtform,0)),Qualifikation!Q845))</f>
        <v/>
      </c>
      <c r="K835" s="26" t="str">
        <f t="shared" ref="K835:K898" si="13">IF(A835="","",2)</f>
        <v/>
      </c>
      <c r="L835" s="112" t="str">
        <f>IF(OR(A835="",ISBLANK(Qualifikation!R845)),"",Qualifikation!R845)</f>
        <v/>
      </c>
      <c r="M835" s="56" t="str">
        <f>IF(OR(A835="",ISBLANK(Qualifikation!S845)),"",Qualifikation!S845)</f>
        <v/>
      </c>
      <c r="N835" s="56" t="str">
        <f>IF(OR(A835="",ISBLANK(Qualifikation!T845)),"",IF(Qualifikation!AC845=TRUE,INDEX(coderesult,MATCH(Qualifikation!T845,libresult,0)),Qualifikation!T845))</f>
        <v/>
      </c>
      <c r="O835" s="56" t="str">
        <f>IF(OR(A835="",ISBLANK(Qualifikation!U845),Qualifikation!U845="-"),"",IF(ISNA(MATCH(Qualifikation!U845,libtwolang,0)),Qualifikation!U845,IF(Qualifikation!AC845=TRUE,INDEX(codetwolang,MATCH(Qualifikation!U845,libtwolang,0)),Qualifikation!U845)))</f>
        <v/>
      </c>
      <c r="P835" s="56" t="str">
        <f>IF(OR(A835="",ISBLANK(Qualifikation!V845)),"",Qualifikation!V845)</f>
        <v/>
      </c>
    </row>
    <row r="836" spans="1:16" x14ac:dyDescent="0.2">
      <c r="A836" s="26" t="str">
        <f>IF(Qualifikation!$A846&lt;&gt;"",IF(Qualifikation!C846&lt;&gt;"",IF(Qualifikation!C846="LOC.ID",CONCATENATE("LOC.",Qualifikation!AG$12),Qualifikation!C846),""),"")</f>
        <v/>
      </c>
      <c r="B836" s="57" t="str">
        <f>IF(A836&lt;&gt;"",Qualifikation!J846,"")</f>
        <v/>
      </c>
      <c r="C836" s="26" t="str">
        <f>IF(A836&lt;&gt;"",IF(Qualifikation!E846=TRUE,INDEX(codesex,MATCH(Qualifikation!D846,libsex,0)),Qualifikation!D846),"")</f>
        <v/>
      </c>
      <c r="D836" s="112" t="str">
        <f>IF(OR(A836="",ISBLANK(Qualifikation!F846)),"",Qualifikation!F846)</f>
        <v/>
      </c>
      <c r="E836" s="26" t="str">
        <f>IF(A836&lt;&gt;"",IF(Qualifikation!I846=TRUE,IF(INDEX(codegem,MATCH(Qualifikation!H846,libgem,0))&lt;8000,INDEX(codegem,MATCH(Qualifikation!H846,libgem,0)),""),Qualifikation!H846),"")</f>
        <v/>
      </c>
      <c r="F836" s="26" t="str">
        <f>IF(A836&lt;&gt;"",IF(Qualifikation!I846=TRUE,INDEX(codegemhist,MATCH(Qualifikation!H846,libgem,0)),""),"")</f>
        <v/>
      </c>
      <c r="G836" s="26" t="str">
        <f>IF(A836&lt;&gt;"",IF(Qualifikation!I846=TRUE,IF(INDEX(codegem,MATCH(Qualifikation!H846,libgem,0))&gt;=8000,INDEX(codegem,MATCH(Qualifikation!H846,libgem,0)),""),Qualifikation!H846),"")</f>
        <v/>
      </c>
      <c r="H836" s="26" t="str">
        <f>IF(A836&lt;&gt;"",IF(Qualifikation!Y846=TRUE,INDEX(libcatidinst,MATCH(Qualifikation!P846,libinst,0)),""),"")</f>
        <v/>
      </c>
      <c r="I836" s="26" t="str">
        <f>IF(OR(A836="",ISBLANK(Qualifikation!P846)),"",IF(Qualifikation!Y846=TRUE,INDEX(codeinst,MATCH(Qualifikation!P846,libinst,0)),Qualifikation!P846))</f>
        <v/>
      </c>
      <c r="J836" s="26" t="str">
        <f>IF(OR(A836="",ISBLANK(Qualifikation!Q846)),"",IF(Qualifikation!Z846=TRUE,INDEX(codetform,MATCH(Qualifikation!Q846,libtform,0)),Qualifikation!Q846))</f>
        <v/>
      </c>
      <c r="K836" s="26" t="str">
        <f t="shared" si="13"/>
        <v/>
      </c>
      <c r="L836" s="112" t="str">
        <f>IF(OR(A836="",ISBLANK(Qualifikation!R846)),"",Qualifikation!R846)</f>
        <v/>
      </c>
      <c r="M836" s="56" t="str">
        <f>IF(OR(A836="",ISBLANK(Qualifikation!S846)),"",Qualifikation!S846)</f>
        <v/>
      </c>
      <c r="N836" s="56" t="str">
        <f>IF(OR(A836="",ISBLANK(Qualifikation!T846)),"",IF(Qualifikation!AC846=TRUE,INDEX(coderesult,MATCH(Qualifikation!T846,libresult,0)),Qualifikation!T846))</f>
        <v/>
      </c>
      <c r="O836" s="56" t="str">
        <f>IF(OR(A836="",ISBLANK(Qualifikation!U846),Qualifikation!U846="-"),"",IF(ISNA(MATCH(Qualifikation!U846,libtwolang,0)),Qualifikation!U846,IF(Qualifikation!AC846=TRUE,INDEX(codetwolang,MATCH(Qualifikation!U846,libtwolang,0)),Qualifikation!U846)))</f>
        <v/>
      </c>
      <c r="P836" s="56" t="str">
        <f>IF(OR(A836="",ISBLANK(Qualifikation!V846)),"",Qualifikation!V846)</f>
        <v/>
      </c>
    </row>
    <row r="837" spans="1:16" x14ac:dyDescent="0.2">
      <c r="A837" s="26" t="str">
        <f>IF(Qualifikation!$A847&lt;&gt;"",IF(Qualifikation!C847&lt;&gt;"",IF(Qualifikation!C847="LOC.ID",CONCATENATE("LOC.",Qualifikation!AG$12),Qualifikation!C847),""),"")</f>
        <v/>
      </c>
      <c r="B837" s="57" t="str">
        <f>IF(A837&lt;&gt;"",Qualifikation!J847,"")</f>
        <v/>
      </c>
      <c r="C837" s="26" t="str">
        <f>IF(A837&lt;&gt;"",IF(Qualifikation!E847=TRUE,INDEX(codesex,MATCH(Qualifikation!D847,libsex,0)),Qualifikation!D847),"")</f>
        <v/>
      </c>
      <c r="D837" s="112" t="str">
        <f>IF(OR(A837="",ISBLANK(Qualifikation!F847)),"",Qualifikation!F847)</f>
        <v/>
      </c>
      <c r="E837" s="26" t="str">
        <f>IF(A837&lt;&gt;"",IF(Qualifikation!I847=TRUE,IF(INDEX(codegem,MATCH(Qualifikation!H847,libgem,0))&lt;8000,INDEX(codegem,MATCH(Qualifikation!H847,libgem,0)),""),Qualifikation!H847),"")</f>
        <v/>
      </c>
      <c r="F837" s="26" t="str">
        <f>IF(A837&lt;&gt;"",IF(Qualifikation!I847=TRUE,INDEX(codegemhist,MATCH(Qualifikation!H847,libgem,0)),""),"")</f>
        <v/>
      </c>
      <c r="G837" s="26" t="str">
        <f>IF(A837&lt;&gt;"",IF(Qualifikation!I847=TRUE,IF(INDEX(codegem,MATCH(Qualifikation!H847,libgem,0))&gt;=8000,INDEX(codegem,MATCH(Qualifikation!H847,libgem,0)),""),Qualifikation!H847),"")</f>
        <v/>
      </c>
      <c r="H837" s="26" t="str">
        <f>IF(A837&lt;&gt;"",IF(Qualifikation!Y847=TRUE,INDEX(libcatidinst,MATCH(Qualifikation!P847,libinst,0)),""),"")</f>
        <v/>
      </c>
      <c r="I837" s="26" t="str">
        <f>IF(OR(A837="",ISBLANK(Qualifikation!P847)),"",IF(Qualifikation!Y847=TRUE,INDEX(codeinst,MATCH(Qualifikation!P847,libinst,0)),Qualifikation!P847))</f>
        <v/>
      </c>
      <c r="J837" s="26" t="str">
        <f>IF(OR(A837="",ISBLANK(Qualifikation!Q847)),"",IF(Qualifikation!Z847=TRUE,INDEX(codetform,MATCH(Qualifikation!Q847,libtform,0)),Qualifikation!Q847))</f>
        <v/>
      </c>
      <c r="K837" s="26" t="str">
        <f t="shared" si="13"/>
        <v/>
      </c>
      <c r="L837" s="112" t="str">
        <f>IF(OR(A837="",ISBLANK(Qualifikation!R847)),"",Qualifikation!R847)</f>
        <v/>
      </c>
      <c r="M837" s="56" t="str">
        <f>IF(OR(A837="",ISBLANK(Qualifikation!S847)),"",Qualifikation!S847)</f>
        <v/>
      </c>
      <c r="N837" s="56" t="str">
        <f>IF(OR(A837="",ISBLANK(Qualifikation!T847)),"",IF(Qualifikation!AC847=TRUE,INDEX(coderesult,MATCH(Qualifikation!T847,libresult,0)),Qualifikation!T847))</f>
        <v/>
      </c>
      <c r="O837" s="56" t="str">
        <f>IF(OR(A837="",ISBLANK(Qualifikation!U847),Qualifikation!U847="-"),"",IF(ISNA(MATCH(Qualifikation!U847,libtwolang,0)),Qualifikation!U847,IF(Qualifikation!AC847=TRUE,INDEX(codetwolang,MATCH(Qualifikation!U847,libtwolang,0)),Qualifikation!U847)))</f>
        <v/>
      </c>
      <c r="P837" s="56" t="str">
        <f>IF(OR(A837="",ISBLANK(Qualifikation!V847)),"",Qualifikation!V847)</f>
        <v/>
      </c>
    </row>
    <row r="838" spans="1:16" x14ac:dyDescent="0.2">
      <c r="A838" s="26" t="str">
        <f>IF(Qualifikation!$A848&lt;&gt;"",IF(Qualifikation!C848&lt;&gt;"",IF(Qualifikation!C848="LOC.ID",CONCATENATE("LOC.",Qualifikation!AG$12),Qualifikation!C848),""),"")</f>
        <v/>
      </c>
      <c r="B838" s="57" t="str">
        <f>IF(A838&lt;&gt;"",Qualifikation!J848,"")</f>
        <v/>
      </c>
      <c r="C838" s="26" t="str">
        <f>IF(A838&lt;&gt;"",IF(Qualifikation!E848=TRUE,INDEX(codesex,MATCH(Qualifikation!D848,libsex,0)),Qualifikation!D848),"")</f>
        <v/>
      </c>
      <c r="D838" s="112" t="str">
        <f>IF(OR(A838="",ISBLANK(Qualifikation!F848)),"",Qualifikation!F848)</f>
        <v/>
      </c>
      <c r="E838" s="26" t="str">
        <f>IF(A838&lt;&gt;"",IF(Qualifikation!I848=TRUE,IF(INDEX(codegem,MATCH(Qualifikation!H848,libgem,0))&lt;8000,INDEX(codegem,MATCH(Qualifikation!H848,libgem,0)),""),Qualifikation!H848),"")</f>
        <v/>
      </c>
      <c r="F838" s="26" t="str">
        <f>IF(A838&lt;&gt;"",IF(Qualifikation!I848=TRUE,INDEX(codegemhist,MATCH(Qualifikation!H848,libgem,0)),""),"")</f>
        <v/>
      </c>
      <c r="G838" s="26" t="str">
        <f>IF(A838&lt;&gt;"",IF(Qualifikation!I848=TRUE,IF(INDEX(codegem,MATCH(Qualifikation!H848,libgem,0))&gt;=8000,INDEX(codegem,MATCH(Qualifikation!H848,libgem,0)),""),Qualifikation!H848),"")</f>
        <v/>
      </c>
      <c r="H838" s="26" t="str">
        <f>IF(A838&lt;&gt;"",IF(Qualifikation!Y848=TRUE,INDEX(libcatidinst,MATCH(Qualifikation!P848,libinst,0)),""),"")</f>
        <v/>
      </c>
      <c r="I838" s="26" t="str">
        <f>IF(OR(A838="",ISBLANK(Qualifikation!P848)),"",IF(Qualifikation!Y848=TRUE,INDEX(codeinst,MATCH(Qualifikation!P848,libinst,0)),Qualifikation!P848))</f>
        <v/>
      </c>
      <c r="J838" s="26" t="str">
        <f>IF(OR(A838="",ISBLANK(Qualifikation!Q848)),"",IF(Qualifikation!Z848=TRUE,INDEX(codetform,MATCH(Qualifikation!Q848,libtform,0)),Qualifikation!Q848))</f>
        <v/>
      </c>
      <c r="K838" s="26" t="str">
        <f t="shared" si="13"/>
        <v/>
      </c>
      <c r="L838" s="112" t="str">
        <f>IF(OR(A838="",ISBLANK(Qualifikation!R848)),"",Qualifikation!R848)</f>
        <v/>
      </c>
      <c r="M838" s="56" t="str">
        <f>IF(OR(A838="",ISBLANK(Qualifikation!S848)),"",Qualifikation!S848)</f>
        <v/>
      </c>
      <c r="N838" s="56" t="str">
        <f>IF(OR(A838="",ISBLANK(Qualifikation!T848)),"",IF(Qualifikation!AC848=TRUE,INDEX(coderesult,MATCH(Qualifikation!T848,libresult,0)),Qualifikation!T848))</f>
        <v/>
      </c>
      <c r="O838" s="56" t="str">
        <f>IF(OR(A838="",ISBLANK(Qualifikation!U848),Qualifikation!U848="-"),"",IF(ISNA(MATCH(Qualifikation!U848,libtwolang,0)),Qualifikation!U848,IF(Qualifikation!AC848=TRUE,INDEX(codetwolang,MATCH(Qualifikation!U848,libtwolang,0)),Qualifikation!U848)))</f>
        <v/>
      </c>
      <c r="P838" s="56" t="str">
        <f>IF(OR(A838="",ISBLANK(Qualifikation!V848)),"",Qualifikation!V848)</f>
        <v/>
      </c>
    </row>
    <row r="839" spans="1:16" x14ac:dyDescent="0.2">
      <c r="A839" s="26" t="str">
        <f>IF(Qualifikation!$A849&lt;&gt;"",IF(Qualifikation!C849&lt;&gt;"",IF(Qualifikation!C849="LOC.ID",CONCATENATE("LOC.",Qualifikation!AG$12),Qualifikation!C849),""),"")</f>
        <v/>
      </c>
      <c r="B839" s="57" t="str">
        <f>IF(A839&lt;&gt;"",Qualifikation!J849,"")</f>
        <v/>
      </c>
      <c r="C839" s="26" t="str">
        <f>IF(A839&lt;&gt;"",IF(Qualifikation!E849=TRUE,INDEX(codesex,MATCH(Qualifikation!D849,libsex,0)),Qualifikation!D849),"")</f>
        <v/>
      </c>
      <c r="D839" s="112" t="str">
        <f>IF(OR(A839="",ISBLANK(Qualifikation!F849)),"",Qualifikation!F849)</f>
        <v/>
      </c>
      <c r="E839" s="26" t="str">
        <f>IF(A839&lt;&gt;"",IF(Qualifikation!I849=TRUE,IF(INDEX(codegem,MATCH(Qualifikation!H849,libgem,0))&lt;8000,INDEX(codegem,MATCH(Qualifikation!H849,libgem,0)),""),Qualifikation!H849),"")</f>
        <v/>
      </c>
      <c r="F839" s="26" t="str">
        <f>IF(A839&lt;&gt;"",IF(Qualifikation!I849=TRUE,INDEX(codegemhist,MATCH(Qualifikation!H849,libgem,0)),""),"")</f>
        <v/>
      </c>
      <c r="G839" s="26" t="str">
        <f>IF(A839&lt;&gt;"",IF(Qualifikation!I849=TRUE,IF(INDEX(codegem,MATCH(Qualifikation!H849,libgem,0))&gt;=8000,INDEX(codegem,MATCH(Qualifikation!H849,libgem,0)),""),Qualifikation!H849),"")</f>
        <v/>
      </c>
      <c r="H839" s="26" t="str">
        <f>IF(A839&lt;&gt;"",IF(Qualifikation!Y849=TRUE,INDEX(libcatidinst,MATCH(Qualifikation!P849,libinst,0)),""),"")</f>
        <v/>
      </c>
      <c r="I839" s="26" t="str">
        <f>IF(OR(A839="",ISBLANK(Qualifikation!P849)),"",IF(Qualifikation!Y849=TRUE,INDEX(codeinst,MATCH(Qualifikation!P849,libinst,0)),Qualifikation!P849))</f>
        <v/>
      </c>
      <c r="J839" s="26" t="str">
        <f>IF(OR(A839="",ISBLANK(Qualifikation!Q849)),"",IF(Qualifikation!Z849=TRUE,INDEX(codetform,MATCH(Qualifikation!Q849,libtform,0)),Qualifikation!Q849))</f>
        <v/>
      </c>
      <c r="K839" s="26" t="str">
        <f t="shared" si="13"/>
        <v/>
      </c>
      <c r="L839" s="112" t="str">
        <f>IF(OR(A839="",ISBLANK(Qualifikation!R849)),"",Qualifikation!R849)</f>
        <v/>
      </c>
      <c r="M839" s="56" t="str">
        <f>IF(OR(A839="",ISBLANK(Qualifikation!S849)),"",Qualifikation!S849)</f>
        <v/>
      </c>
      <c r="N839" s="56" t="str">
        <f>IF(OR(A839="",ISBLANK(Qualifikation!T849)),"",IF(Qualifikation!AC849=TRUE,INDEX(coderesult,MATCH(Qualifikation!T849,libresult,0)),Qualifikation!T849))</f>
        <v/>
      </c>
      <c r="O839" s="56" t="str">
        <f>IF(OR(A839="",ISBLANK(Qualifikation!U849),Qualifikation!U849="-"),"",IF(ISNA(MATCH(Qualifikation!U849,libtwolang,0)),Qualifikation!U849,IF(Qualifikation!AC849=TRUE,INDEX(codetwolang,MATCH(Qualifikation!U849,libtwolang,0)),Qualifikation!U849)))</f>
        <v/>
      </c>
      <c r="P839" s="56" t="str">
        <f>IF(OR(A839="",ISBLANK(Qualifikation!V849)),"",Qualifikation!V849)</f>
        <v/>
      </c>
    </row>
    <row r="840" spans="1:16" x14ac:dyDescent="0.2">
      <c r="A840" s="26" t="str">
        <f>IF(Qualifikation!$A850&lt;&gt;"",IF(Qualifikation!C850&lt;&gt;"",IF(Qualifikation!C850="LOC.ID",CONCATENATE("LOC.",Qualifikation!AG$12),Qualifikation!C850),""),"")</f>
        <v/>
      </c>
      <c r="B840" s="57" t="str">
        <f>IF(A840&lt;&gt;"",Qualifikation!J850,"")</f>
        <v/>
      </c>
      <c r="C840" s="26" t="str">
        <f>IF(A840&lt;&gt;"",IF(Qualifikation!E850=TRUE,INDEX(codesex,MATCH(Qualifikation!D850,libsex,0)),Qualifikation!D850),"")</f>
        <v/>
      </c>
      <c r="D840" s="112" t="str">
        <f>IF(OR(A840="",ISBLANK(Qualifikation!F850)),"",Qualifikation!F850)</f>
        <v/>
      </c>
      <c r="E840" s="26" t="str">
        <f>IF(A840&lt;&gt;"",IF(Qualifikation!I850=TRUE,IF(INDEX(codegem,MATCH(Qualifikation!H850,libgem,0))&lt;8000,INDEX(codegem,MATCH(Qualifikation!H850,libgem,0)),""),Qualifikation!H850),"")</f>
        <v/>
      </c>
      <c r="F840" s="26" t="str">
        <f>IF(A840&lt;&gt;"",IF(Qualifikation!I850=TRUE,INDEX(codegemhist,MATCH(Qualifikation!H850,libgem,0)),""),"")</f>
        <v/>
      </c>
      <c r="G840" s="26" t="str">
        <f>IF(A840&lt;&gt;"",IF(Qualifikation!I850=TRUE,IF(INDEX(codegem,MATCH(Qualifikation!H850,libgem,0))&gt;=8000,INDEX(codegem,MATCH(Qualifikation!H850,libgem,0)),""),Qualifikation!H850),"")</f>
        <v/>
      </c>
      <c r="H840" s="26" t="str">
        <f>IF(A840&lt;&gt;"",IF(Qualifikation!Y850=TRUE,INDEX(libcatidinst,MATCH(Qualifikation!P850,libinst,0)),""),"")</f>
        <v/>
      </c>
      <c r="I840" s="26" t="str">
        <f>IF(OR(A840="",ISBLANK(Qualifikation!P850)),"",IF(Qualifikation!Y850=TRUE,INDEX(codeinst,MATCH(Qualifikation!P850,libinst,0)),Qualifikation!P850))</f>
        <v/>
      </c>
      <c r="J840" s="26" t="str">
        <f>IF(OR(A840="",ISBLANK(Qualifikation!Q850)),"",IF(Qualifikation!Z850=TRUE,INDEX(codetform,MATCH(Qualifikation!Q850,libtform,0)),Qualifikation!Q850))</f>
        <v/>
      </c>
      <c r="K840" s="26" t="str">
        <f t="shared" si="13"/>
        <v/>
      </c>
      <c r="L840" s="112" t="str">
        <f>IF(OR(A840="",ISBLANK(Qualifikation!R850)),"",Qualifikation!R850)</f>
        <v/>
      </c>
      <c r="M840" s="56" t="str">
        <f>IF(OR(A840="",ISBLANK(Qualifikation!S850)),"",Qualifikation!S850)</f>
        <v/>
      </c>
      <c r="N840" s="56" t="str">
        <f>IF(OR(A840="",ISBLANK(Qualifikation!T850)),"",IF(Qualifikation!AC850=TRUE,INDEX(coderesult,MATCH(Qualifikation!T850,libresult,0)),Qualifikation!T850))</f>
        <v/>
      </c>
      <c r="O840" s="56" t="str">
        <f>IF(OR(A840="",ISBLANK(Qualifikation!U850),Qualifikation!U850="-"),"",IF(ISNA(MATCH(Qualifikation!U850,libtwolang,0)),Qualifikation!U850,IF(Qualifikation!AC850=TRUE,INDEX(codetwolang,MATCH(Qualifikation!U850,libtwolang,0)),Qualifikation!U850)))</f>
        <v/>
      </c>
      <c r="P840" s="56" t="str">
        <f>IF(OR(A840="",ISBLANK(Qualifikation!V850)),"",Qualifikation!V850)</f>
        <v/>
      </c>
    </row>
    <row r="841" spans="1:16" x14ac:dyDescent="0.2">
      <c r="A841" s="26" t="str">
        <f>IF(Qualifikation!$A851&lt;&gt;"",IF(Qualifikation!C851&lt;&gt;"",IF(Qualifikation!C851="LOC.ID",CONCATENATE("LOC.",Qualifikation!AG$12),Qualifikation!C851),""),"")</f>
        <v/>
      </c>
      <c r="B841" s="57" t="str">
        <f>IF(A841&lt;&gt;"",Qualifikation!J851,"")</f>
        <v/>
      </c>
      <c r="C841" s="26" t="str">
        <f>IF(A841&lt;&gt;"",IF(Qualifikation!E851=TRUE,INDEX(codesex,MATCH(Qualifikation!D851,libsex,0)),Qualifikation!D851),"")</f>
        <v/>
      </c>
      <c r="D841" s="112" t="str">
        <f>IF(OR(A841="",ISBLANK(Qualifikation!F851)),"",Qualifikation!F851)</f>
        <v/>
      </c>
      <c r="E841" s="26" t="str">
        <f>IF(A841&lt;&gt;"",IF(Qualifikation!I851=TRUE,IF(INDEX(codegem,MATCH(Qualifikation!H851,libgem,0))&lt;8000,INDEX(codegem,MATCH(Qualifikation!H851,libgem,0)),""),Qualifikation!H851),"")</f>
        <v/>
      </c>
      <c r="F841" s="26" t="str">
        <f>IF(A841&lt;&gt;"",IF(Qualifikation!I851=TRUE,INDEX(codegemhist,MATCH(Qualifikation!H851,libgem,0)),""),"")</f>
        <v/>
      </c>
      <c r="G841" s="26" t="str">
        <f>IF(A841&lt;&gt;"",IF(Qualifikation!I851=TRUE,IF(INDEX(codegem,MATCH(Qualifikation!H851,libgem,0))&gt;=8000,INDEX(codegem,MATCH(Qualifikation!H851,libgem,0)),""),Qualifikation!H851),"")</f>
        <v/>
      </c>
      <c r="H841" s="26" t="str">
        <f>IF(A841&lt;&gt;"",IF(Qualifikation!Y851=TRUE,INDEX(libcatidinst,MATCH(Qualifikation!P851,libinst,0)),""),"")</f>
        <v/>
      </c>
      <c r="I841" s="26" t="str">
        <f>IF(OR(A841="",ISBLANK(Qualifikation!P851)),"",IF(Qualifikation!Y851=TRUE,INDEX(codeinst,MATCH(Qualifikation!P851,libinst,0)),Qualifikation!P851))</f>
        <v/>
      </c>
      <c r="J841" s="26" t="str">
        <f>IF(OR(A841="",ISBLANK(Qualifikation!Q851)),"",IF(Qualifikation!Z851=TRUE,INDEX(codetform,MATCH(Qualifikation!Q851,libtform,0)),Qualifikation!Q851))</f>
        <v/>
      </c>
      <c r="K841" s="26" t="str">
        <f t="shared" si="13"/>
        <v/>
      </c>
      <c r="L841" s="112" t="str">
        <f>IF(OR(A841="",ISBLANK(Qualifikation!R851)),"",Qualifikation!R851)</f>
        <v/>
      </c>
      <c r="M841" s="56" t="str">
        <f>IF(OR(A841="",ISBLANK(Qualifikation!S851)),"",Qualifikation!S851)</f>
        <v/>
      </c>
      <c r="N841" s="56" t="str">
        <f>IF(OR(A841="",ISBLANK(Qualifikation!T851)),"",IF(Qualifikation!AC851=TRUE,INDEX(coderesult,MATCH(Qualifikation!T851,libresult,0)),Qualifikation!T851))</f>
        <v/>
      </c>
      <c r="O841" s="56" t="str">
        <f>IF(OR(A841="",ISBLANK(Qualifikation!U851),Qualifikation!U851="-"),"",IF(ISNA(MATCH(Qualifikation!U851,libtwolang,0)),Qualifikation!U851,IF(Qualifikation!AC851=TRUE,INDEX(codetwolang,MATCH(Qualifikation!U851,libtwolang,0)),Qualifikation!U851)))</f>
        <v/>
      </c>
      <c r="P841" s="56" t="str">
        <f>IF(OR(A841="",ISBLANK(Qualifikation!V851)),"",Qualifikation!V851)</f>
        <v/>
      </c>
    </row>
    <row r="842" spans="1:16" x14ac:dyDescent="0.2">
      <c r="A842" s="26" t="str">
        <f>IF(Qualifikation!$A852&lt;&gt;"",IF(Qualifikation!C852&lt;&gt;"",IF(Qualifikation!C852="LOC.ID",CONCATENATE("LOC.",Qualifikation!AG$12),Qualifikation!C852),""),"")</f>
        <v/>
      </c>
      <c r="B842" s="57" t="str">
        <f>IF(A842&lt;&gt;"",Qualifikation!J852,"")</f>
        <v/>
      </c>
      <c r="C842" s="26" t="str">
        <f>IF(A842&lt;&gt;"",IF(Qualifikation!E852=TRUE,INDEX(codesex,MATCH(Qualifikation!D852,libsex,0)),Qualifikation!D852),"")</f>
        <v/>
      </c>
      <c r="D842" s="112" t="str">
        <f>IF(OR(A842="",ISBLANK(Qualifikation!F852)),"",Qualifikation!F852)</f>
        <v/>
      </c>
      <c r="E842" s="26" t="str">
        <f>IF(A842&lt;&gt;"",IF(Qualifikation!I852=TRUE,IF(INDEX(codegem,MATCH(Qualifikation!H852,libgem,0))&lt;8000,INDEX(codegem,MATCH(Qualifikation!H852,libgem,0)),""),Qualifikation!H852),"")</f>
        <v/>
      </c>
      <c r="F842" s="26" t="str">
        <f>IF(A842&lt;&gt;"",IF(Qualifikation!I852=TRUE,INDEX(codegemhist,MATCH(Qualifikation!H852,libgem,0)),""),"")</f>
        <v/>
      </c>
      <c r="G842" s="26" t="str">
        <f>IF(A842&lt;&gt;"",IF(Qualifikation!I852=TRUE,IF(INDEX(codegem,MATCH(Qualifikation!H852,libgem,0))&gt;=8000,INDEX(codegem,MATCH(Qualifikation!H852,libgem,0)),""),Qualifikation!H852),"")</f>
        <v/>
      </c>
      <c r="H842" s="26" t="str">
        <f>IF(A842&lt;&gt;"",IF(Qualifikation!Y852=TRUE,INDEX(libcatidinst,MATCH(Qualifikation!P852,libinst,0)),""),"")</f>
        <v/>
      </c>
      <c r="I842" s="26" t="str">
        <f>IF(OR(A842="",ISBLANK(Qualifikation!P852)),"",IF(Qualifikation!Y852=TRUE,INDEX(codeinst,MATCH(Qualifikation!P852,libinst,0)),Qualifikation!P852))</f>
        <v/>
      </c>
      <c r="J842" s="26" t="str">
        <f>IF(OR(A842="",ISBLANK(Qualifikation!Q852)),"",IF(Qualifikation!Z852=TRUE,INDEX(codetform,MATCH(Qualifikation!Q852,libtform,0)),Qualifikation!Q852))</f>
        <v/>
      </c>
      <c r="K842" s="26" t="str">
        <f t="shared" si="13"/>
        <v/>
      </c>
      <c r="L842" s="112" t="str">
        <f>IF(OR(A842="",ISBLANK(Qualifikation!R852)),"",Qualifikation!R852)</f>
        <v/>
      </c>
      <c r="M842" s="56" t="str">
        <f>IF(OR(A842="",ISBLANK(Qualifikation!S852)),"",Qualifikation!S852)</f>
        <v/>
      </c>
      <c r="N842" s="56" t="str">
        <f>IF(OR(A842="",ISBLANK(Qualifikation!T852)),"",IF(Qualifikation!AC852=TRUE,INDEX(coderesult,MATCH(Qualifikation!T852,libresult,0)),Qualifikation!T852))</f>
        <v/>
      </c>
      <c r="O842" s="56" t="str">
        <f>IF(OR(A842="",ISBLANK(Qualifikation!U852),Qualifikation!U852="-"),"",IF(ISNA(MATCH(Qualifikation!U852,libtwolang,0)),Qualifikation!U852,IF(Qualifikation!AC852=TRUE,INDEX(codetwolang,MATCH(Qualifikation!U852,libtwolang,0)),Qualifikation!U852)))</f>
        <v/>
      </c>
      <c r="P842" s="56" t="str">
        <f>IF(OR(A842="",ISBLANK(Qualifikation!V852)),"",Qualifikation!V852)</f>
        <v/>
      </c>
    </row>
    <row r="843" spans="1:16" x14ac:dyDescent="0.2">
      <c r="A843" s="26" t="str">
        <f>IF(Qualifikation!$A853&lt;&gt;"",IF(Qualifikation!C853&lt;&gt;"",IF(Qualifikation!C853="LOC.ID",CONCATENATE("LOC.",Qualifikation!AG$12),Qualifikation!C853),""),"")</f>
        <v/>
      </c>
      <c r="B843" s="57" t="str">
        <f>IF(A843&lt;&gt;"",Qualifikation!J853,"")</f>
        <v/>
      </c>
      <c r="C843" s="26" t="str">
        <f>IF(A843&lt;&gt;"",IF(Qualifikation!E853=TRUE,INDEX(codesex,MATCH(Qualifikation!D853,libsex,0)),Qualifikation!D853),"")</f>
        <v/>
      </c>
      <c r="D843" s="112" t="str">
        <f>IF(OR(A843="",ISBLANK(Qualifikation!F853)),"",Qualifikation!F853)</f>
        <v/>
      </c>
      <c r="E843" s="26" t="str">
        <f>IF(A843&lt;&gt;"",IF(Qualifikation!I853=TRUE,IF(INDEX(codegem,MATCH(Qualifikation!H853,libgem,0))&lt;8000,INDEX(codegem,MATCH(Qualifikation!H853,libgem,0)),""),Qualifikation!H853),"")</f>
        <v/>
      </c>
      <c r="F843" s="26" t="str">
        <f>IF(A843&lt;&gt;"",IF(Qualifikation!I853=TRUE,INDEX(codegemhist,MATCH(Qualifikation!H853,libgem,0)),""),"")</f>
        <v/>
      </c>
      <c r="G843" s="26" t="str">
        <f>IF(A843&lt;&gt;"",IF(Qualifikation!I853=TRUE,IF(INDEX(codegem,MATCH(Qualifikation!H853,libgem,0))&gt;=8000,INDEX(codegem,MATCH(Qualifikation!H853,libgem,0)),""),Qualifikation!H853),"")</f>
        <v/>
      </c>
      <c r="H843" s="26" t="str">
        <f>IF(A843&lt;&gt;"",IF(Qualifikation!Y853=TRUE,INDEX(libcatidinst,MATCH(Qualifikation!P853,libinst,0)),""),"")</f>
        <v/>
      </c>
      <c r="I843" s="26" t="str">
        <f>IF(OR(A843="",ISBLANK(Qualifikation!P853)),"",IF(Qualifikation!Y853=TRUE,INDEX(codeinst,MATCH(Qualifikation!P853,libinst,0)),Qualifikation!P853))</f>
        <v/>
      </c>
      <c r="J843" s="26" t="str">
        <f>IF(OR(A843="",ISBLANK(Qualifikation!Q853)),"",IF(Qualifikation!Z853=TRUE,INDEX(codetform,MATCH(Qualifikation!Q853,libtform,0)),Qualifikation!Q853))</f>
        <v/>
      </c>
      <c r="K843" s="26" t="str">
        <f t="shared" si="13"/>
        <v/>
      </c>
      <c r="L843" s="112" t="str">
        <f>IF(OR(A843="",ISBLANK(Qualifikation!R853)),"",Qualifikation!R853)</f>
        <v/>
      </c>
      <c r="M843" s="56" t="str">
        <f>IF(OR(A843="",ISBLANK(Qualifikation!S853)),"",Qualifikation!S853)</f>
        <v/>
      </c>
      <c r="N843" s="56" t="str">
        <f>IF(OR(A843="",ISBLANK(Qualifikation!T853)),"",IF(Qualifikation!AC853=TRUE,INDEX(coderesult,MATCH(Qualifikation!T853,libresult,0)),Qualifikation!T853))</f>
        <v/>
      </c>
      <c r="O843" s="56" t="str">
        <f>IF(OR(A843="",ISBLANK(Qualifikation!U853),Qualifikation!U853="-"),"",IF(ISNA(MATCH(Qualifikation!U853,libtwolang,0)),Qualifikation!U853,IF(Qualifikation!AC853=TRUE,INDEX(codetwolang,MATCH(Qualifikation!U853,libtwolang,0)),Qualifikation!U853)))</f>
        <v/>
      </c>
      <c r="P843" s="56" t="str">
        <f>IF(OR(A843="",ISBLANK(Qualifikation!V853)),"",Qualifikation!V853)</f>
        <v/>
      </c>
    </row>
    <row r="844" spans="1:16" x14ac:dyDescent="0.2">
      <c r="A844" s="26" t="str">
        <f>IF(Qualifikation!$A854&lt;&gt;"",IF(Qualifikation!C854&lt;&gt;"",IF(Qualifikation!C854="LOC.ID",CONCATENATE("LOC.",Qualifikation!AG$12),Qualifikation!C854),""),"")</f>
        <v/>
      </c>
      <c r="B844" s="57" t="str">
        <f>IF(A844&lt;&gt;"",Qualifikation!J854,"")</f>
        <v/>
      </c>
      <c r="C844" s="26" t="str">
        <f>IF(A844&lt;&gt;"",IF(Qualifikation!E854=TRUE,INDEX(codesex,MATCH(Qualifikation!D854,libsex,0)),Qualifikation!D854),"")</f>
        <v/>
      </c>
      <c r="D844" s="112" t="str">
        <f>IF(OR(A844="",ISBLANK(Qualifikation!F854)),"",Qualifikation!F854)</f>
        <v/>
      </c>
      <c r="E844" s="26" t="str">
        <f>IF(A844&lt;&gt;"",IF(Qualifikation!I854=TRUE,IF(INDEX(codegem,MATCH(Qualifikation!H854,libgem,0))&lt;8000,INDEX(codegem,MATCH(Qualifikation!H854,libgem,0)),""),Qualifikation!H854),"")</f>
        <v/>
      </c>
      <c r="F844" s="26" t="str">
        <f>IF(A844&lt;&gt;"",IF(Qualifikation!I854=TRUE,INDEX(codegemhist,MATCH(Qualifikation!H854,libgem,0)),""),"")</f>
        <v/>
      </c>
      <c r="G844" s="26" t="str">
        <f>IF(A844&lt;&gt;"",IF(Qualifikation!I854=TRUE,IF(INDEX(codegem,MATCH(Qualifikation!H854,libgem,0))&gt;=8000,INDEX(codegem,MATCH(Qualifikation!H854,libgem,0)),""),Qualifikation!H854),"")</f>
        <v/>
      </c>
      <c r="H844" s="26" t="str">
        <f>IF(A844&lt;&gt;"",IF(Qualifikation!Y854=TRUE,INDEX(libcatidinst,MATCH(Qualifikation!P854,libinst,0)),""),"")</f>
        <v/>
      </c>
      <c r="I844" s="26" t="str">
        <f>IF(OR(A844="",ISBLANK(Qualifikation!P854)),"",IF(Qualifikation!Y854=TRUE,INDEX(codeinst,MATCH(Qualifikation!P854,libinst,0)),Qualifikation!P854))</f>
        <v/>
      </c>
      <c r="J844" s="26" t="str">
        <f>IF(OR(A844="",ISBLANK(Qualifikation!Q854)),"",IF(Qualifikation!Z854=TRUE,INDEX(codetform,MATCH(Qualifikation!Q854,libtform,0)),Qualifikation!Q854))</f>
        <v/>
      </c>
      <c r="K844" s="26" t="str">
        <f t="shared" si="13"/>
        <v/>
      </c>
      <c r="L844" s="112" t="str">
        <f>IF(OR(A844="",ISBLANK(Qualifikation!R854)),"",Qualifikation!R854)</f>
        <v/>
      </c>
      <c r="M844" s="56" t="str">
        <f>IF(OR(A844="",ISBLANK(Qualifikation!S854)),"",Qualifikation!S854)</f>
        <v/>
      </c>
      <c r="N844" s="56" t="str">
        <f>IF(OR(A844="",ISBLANK(Qualifikation!T854)),"",IF(Qualifikation!AC854=TRUE,INDEX(coderesult,MATCH(Qualifikation!T854,libresult,0)),Qualifikation!T854))</f>
        <v/>
      </c>
      <c r="O844" s="56" t="str">
        <f>IF(OR(A844="",ISBLANK(Qualifikation!U854),Qualifikation!U854="-"),"",IF(ISNA(MATCH(Qualifikation!U854,libtwolang,0)),Qualifikation!U854,IF(Qualifikation!AC854=TRUE,INDEX(codetwolang,MATCH(Qualifikation!U854,libtwolang,0)),Qualifikation!U854)))</f>
        <v/>
      </c>
      <c r="P844" s="56" t="str">
        <f>IF(OR(A844="",ISBLANK(Qualifikation!V854)),"",Qualifikation!V854)</f>
        <v/>
      </c>
    </row>
    <row r="845" spans="1:16" x14ac:dyDescent="0.2">
      <c r="A845" s="26" t="str">
        <f>IF(Qualifikation!$A855&lt;&gt;"",IF(Qualifikation!C855&lt;&gt;"",IF(Qualifikation!C855="LOC.ID",CONCATENATE("LOC.",Qualifikation!AG$12),Qualifikation!C855),""),"")</f>
        <v/>
      </c>
      <c r="B845" s="57" t="str">
        <f>IF(A845&lt;&gt;"",Qualifikation!J855,"")</f>
        <v/>
      </c>
      <c r="C845" s="26" t="str">
        <f>IF(A845&lt;&gt;"",IF(Qualifikation!E855=TRUE,INDEX(codesex,MATCH(Qualifikation!D855,libsex,0)),Qualifikation!D855),"")</f>
        <v/>
      </c>
      <c r="D845" s="112" t="str">
        <f>IF(OR(A845="",ISBLANK(Qualifikation!F855)),"",Qualifikation!F855)</f>
        <v/>
      </c>
      <c r="E845" s="26" t="str">
        <f>IF(A845&lt;&gt;"",IF(Qualifikation!I855=TRUE,IF(INDEX(codegem,MATCH(Qualifikation!H855,libgem,0))&lt;8000,INDEX(codegem,MATCH(Qualifikation!H855,libgem,0)),""),Qualifikation!H855),"")</f>
        <v/>
      </c>
      <c r="F845" s="26" t="str">
        <f>IF(A845&lt;&gt;"",IF(Qualifikation!I855=TRUE,INDEX(codegemhist,MATCH(Qualifikation!H855,libgem,0)),""),"")</f>
        <v/>
      </c>
      <c r="G845" s="26" t="str">
        <f>IF(A845&lt;&gt;"",IF(Qualifikation!I855=TRUE,IF(INDEX(codegem,MATCH(Qualifikation!H855,libgem,0))&gt;=8000,INDEX(codegem,MATCH(Qualifikation!H855,libgem,0)),""),Qualifikation!H855),"")</f>
        <v/>
      </c>
      <c r="H845" s="26" t="str">
        <f>IF(A845&lt;&gt;"",IF(Qualifikation!Y855=TRUE,INDEX(libcatidinst,MATCH(Qualifikation!P855,libinst,0)),""),"")</f>
        <v/>
      </c>
      <c r="I845" s="26" t="str">
        <f>IF(OR(A845="",ISBLANK(Qualifikation!P855)),"",IF(Qualifikation!Y855=TRUE,INDEX(codeinst,MATCH(Qualifikation!P855,libinst,0)),Qualifikation!P855))</f>
        <v/>
      </c>
      <c r="J845" s="26" t="str">
        <f>IF(OR(A845="",ISBLANK(Qualifikation!Q855)),"",IF(Qualifikation!Z855=TRUE,INDEX(codetform,MATCH(Qualifikation!Q855,libtform,0)),Qualifikation!Q855))</f>
        <v/>
      </c>
      <c r="K845" s="26" t="str">
        <f t="shared" si="13"/>
        <v/>
      </c>
      <c r="L845" s="112" t="str">
        <f>IF(OR(A845="",ISBLANK(Qualifikation!R855)),"",Qualifikation!R855)</f>
        <v/>
      </c>
      <c r="M845" s="56" t="str">
        <f>IF(OR(A845="",ISBLANK(Qualifikation!S855)),"",Qualifikation!S855)</f>
        <v/>
      </c>
      <c r="N845" s="56" t="str">
        <f>IF(OR(A845="",ISBLANK(Qualifikation!T855)),"",IF(Qualifikation!AC855=TRUE,INDEX(coderesult,MATCH(Qualifikation!T855,libresult,0)),Qualifikation!T855))</f>
        <v/>
      </c>
      <c r="O845" s="56" t="str">
        <f>IF(OR(A845="",ISBLANK(Qualifikation!U855),Qualifikation!U855="-"),"",IF(ISNA(MATCH(Qualifikation!U855,libtwolang,0)),Qualifikation!U855,IF(Qualifikation!AC855=TRUE,INDEX(codetwolang,MATCH(Qualifikation!U855,libtwolang,0)),Qualifikation!U855)))</f>
        <v/>
      </c>
      <c r="P845" s="56" t="str">
        <f>IF(OR(A845="",ISBLANK(Qualifikation!V855)),"",Qualifikation!V855)</f>
        <v/>
      </c>
    </row>
    <row r="846" spans="1:16" x14ac:dyDescent="0.2">
      <c r="A846" s="26" t="str">
        <f>IF(Qualifikation!$A856&lt;&gt;"",IF(Qualifikation!C856&lt;&gt;"",IF(Qualifikation!C856="LOC.ID",CONCATENATE("LOC.",Qualifikation!AG$12),Qualifikation!C856),""),"")</f>
        <v/>
      </c>
      <c r="B846" s="57" t="str">
        <f>IF(A846&lt;&gt;"",Qualifikation!J856,"")</f>
        <v/>
      </c>
      <c r="C846" s="26" t="str">
        <f>IF(A846&lt;&gt;"",IF(Qualifikation!E856=TRUE,INDEX(codesex,MATCH(Qualifikation!D856,libsex,0)),Qualifikation!D856),"")</f>
        <v/>
      </c>
      <c r="D846" s="112" t="str">
        <f>IF(OR(A846="",ISBLANK(Qualifikation!F856)),"",Qualifikation!F856)</f>
        <v/>
      </c>
      <c r="E846" s="26" t="str">
        <f>IF(A846&lt;&gt;"",IF(Qualifikation!I856=TRUE,IF(INDEX(codegem,MATCH(Qualifikation!H856,libgem,0))&lt;8000,INDEX(codegem,MATCH(Qualifikation!H856,libgem,0)),""),Qualifikation!H856),"")</f>
        <v/>
      </c>
      <c r="F846" s="26" t="str">
        <f>IF(A846&lt;&gt;"",IF(Qualifikation!I856=TRUE,INDEX(codegemhist,MATCH(Qualifikation!H856,libgem,0)),""),"")</f>
        <v/>
      </c>
      <c r="G846" s="26" t="str">
        <f>IF(A846&lt;&gt;"",IF(Qualifikation!I856=TRUE,IF(INDEX(codegem,MATCH(Qualifikation!H856,libgem,0))&gt;=8000,INDEX(codegem,MATCH(Qualifikation!H856,libgem,0)),""),Qualifikation!H856),"")</f>
        <v/>
      </c>
      <c r="H846" s="26" t="str">
        <f>IF(A846&lt;&gt;"",IF(Qualifikation!Y856=TRUE,INDEX(libcatidinst,MATCH(Qualifikation!P856,libinst,0)),""),"")</f>
        <v/>
      </c>
      <c r="I846" s="26" t="str">
        <f>IF(OR(A846="",ISBLANK(Qualifikation!P856)),"",IF(Qualifikation!Y856=TRUE,INDEX(codeinst,MATCH(Qualifikation!P856,libinst,0)),Qualifikation!P856))</f>
        <v/>
      </c>
      <c r="J846" s="26" t="str">
        <f>IF(OR(A846="",ISBLANK(Qualifikation!Q856)),"",IF(Qualifikation!Z856=TRUE,INDEX(codetform,MATCH(Qualifikation!Q856,libtform,0)),Qualifikation!Q856))</f>
        <v/>
      </c>
      <c r="K846" s="26" t="str">
        <f t="shared" si="13"/>
        <v/>
      </c>
      <c r="L846" s="112" t="str">
        <f>IF(OR(A846="",ISBLANK(Qualifikation!R856)),"",Qualifikation!R856)</f>
        <v/>
      </c>
      <c r="M846" s="56" t="str">
        <f>IF(OR(A846="",ISBLANK(Qualifikation!S856)),"",Qualifikation!S856)</f>
        <v/>
      </c>
      <c r="N846" s="56" t="str">
        <f>IF(OR(A846="",ISBLANK(Qualifikation!T856)),"",IF(Qualifikation!AC856=TRUE,INDEX(coderesult,MATCH(Qualifikation!T856,libresult,0)),Qualifikation!T856))</f>
        <v/>
      </c>
      <c r="O846" s="56" t="str">
        <f>IF(OR(A846="",ISBLANK(Qualifikation!U856),Qualifikation!U856="-"),"",IF(ISNA(MATCH(Qualifikation!U856,libtwolang,0)),Qualifikation!U856,IF(Qualifikation!AC856=TRUE,INDEX(codetwolang,MATCH(Qualifikation!U856,libtwolang,0)),Qualifikation!U856)))</f>
        <v/>
      </c>
      <c r="P846" s="56" t="str">
        <f>IF(OR(A846="",ISBLANK(Qualifikation!V856)),"",Qualifikation!V856)</f>
        <v/>
      </c>
    </row>
    <row r="847" spans="1:16" x14ac:dyDescent="0.2">
      <c r="A847" s="26" t="str">
        <f>IF(Qualifikation!$A857&lt;&gt;"",IF(Qualifikation!C857&lt;&gt;"",IF(Qualifikation!C857="LOC.ID",CONCATENATE("LOC.",Qualifikation!AG$12),Qualifikation!C857),""),"")</f>
        <v/>
      </c>
      <c r="B847" s="57" t="str">
        <f>IF(A847&lt;&gt;"",Qualifikation!J857,"")</f>
        <v/>
      </c>
      <c r="C847" s="26" t="str">
        <f>IF(A847&lt;&gt;"",IF(Qualifikation!E857=TRUE,INDEX(codesex,MATCH(Qualifikation!D857,libsex,0)),Qualifikation!D857),"")</f>
        <v/>
      </c>
      <c r="D847" s="112" t="str">
        <f>IF(OR(A847="",ISBLANK(Qualifikation!F857)),"",Qualifikation!F857)</f>
        <v/>
      </c>
      <c r="E847" s="26" t="str">
        <f>IF(A847&lt;&gt;"",IF(Qualifikation!I857=TRUE,IF(INDEX(codegem,MATCH(Qualifikation!H857,libgem,0))&lt;8000,INDEX(codegem,MATCH(Qualifikation!H857,libgem,0)),""),Qualifikation!H857),"")</f>
        <v/>
      </c>
      <c r="F847" s="26" t="str">
        <f>IF(A847&lt;&gt;"",IF(Qualifikation!I857=TRUE,INDEX(codegemhist,MATCH(Qualifikation!H857,libgem,0)),""),"")</f>
        <v/>
      </c>
      <c r="G847" s="26" t="str">
        <f>IF(A847&lt;&gt;"",IF(Qualifikation!I857=TRUE,IF(INDEX(codegem,MATCH(Qualifikation!H857,libgem,0))&gt;=8000,INDEX(codegem,MATCH(Qualifikation!H857,libgem,0)),""),Qualifikation!H857),"")</f>
        <v/>
      </c>
      <c r="H847" s="26" t="str">
        <f>IF(A847&lt;&gt;"",IF(Qualifikation!Y857=TRUE,INDEX(libcatidinst,MATCH(Qualifikation!P857,libinst,0)),""),"")</f>
        <v/>
      </c>
      <c r="I847" s="26" t="str">
        <f>IF(OR(A847="",ISBLANK(Qualifikation!P857)),"",IF(Qualifikation!Y857=TRUE,INDEX(codeinst,MATCH(Qualifikation!P857,libinst,0)),Qualifikation!P857))</f>
        <v/>
      </c>
      <c r="J847" s="26" t="str">
        <f>IF(OR(A847="",ISBLANK(Qualifikation!Q857)),"",IF(Qualifikation!Z857=TRUE,INDEX(codetform,MATCH(Qualifikation!Q857,libtform,0)),Qualifikation!Q857))</f>
        <v/>
      </c>
      <c r="K847" s="26" t="str">
        <f t="shared" si="13"/>
        <v/>
      </c>
      <c r="L847" s="112" t="str">
        <f>IF(OR(A847="",ISBLANK(Qualifikation!R857)),"",Qualifikation!R857)</f>
        <v/>
      </c>
      <c r="M847" s="56" t="str">
        <f>IF(OR(A847="",ISBLANK(Qualifikation!S857)),"",Qualifikation!S857)</f>
        <v/>
      </c>
      <c r="N847" s="56" t="str">
        <f>IF(OR(A847="",ISBLANK(Qualifikation!T857)),"",IF(Qualifikation!AC857=TRUE,INDEX(coderesult,MATCH(Qualifikation!T857,libresult,0)),Qualifikation!T857))</f>
        <v/>
      </c>
      <c r="O847" s="56" t="str">
        <f>IF(OR(A847="",ISBLANK(Qualifikation!U857),Qualifikation!U857="-"),"",IF(ISNA(MATCH(Qualifikation!U857,libtwolang,0)),Qualifikation!U857,IF(Qualifikation!AC857=TRUE,INDEX(codetwolang,MATCH(Qualifikation!U857,libtwolang,0)),Qualifikation!U857)))</f>
        <v/>
      </c>
      <c r="P847" s="56" t="str">
        <f>IF(OR(A847="",ISBLANK(Qualifikation!V857)),"",Qualifikation!V857)</f>
        <v/>
      </c>
    </row>
    <row r="848" spans="1:16" x14ac:dyDescent="0.2">
      <c r="A848" s="26" t="str">
        <f>IF(Qualifikation!$A858&lt;&gt;"",IF(Qualifikation!C858&lt;&gt;"",IF(Qualifikation!C858="LOC.ID",CONCATENATE("LOC.",Qualifikation!AG$12),Qualifikation!C858),""),"")</f>
        <v/>
      </c>
      <c r="B848" s="57" t="str">
        <f>IF(A848&lt;&gt;"",Qualifikation!J858,"")</f>
        <v/>
      </c>
      <c r="C848" s="26" t="str">
        <f>IF(A848&lt;&gt;"",IF(Qualifikation!E858=TRUE,INDEX(codesex,MATCH(Qualifikation!D858,libsex,0)),Qualifikation!D858),"")</f>
        <v/>
      </c>
      <c r="D848" s="112" t="str">
        <f>IF(OR(A848="",ISBLANK(Qualifikation!F858)),"",Qualifikation!F858)</f>
        <v/>
      </c>
      <c r="E848" s="26" t="str">
        <f>IF(A848&lt;&gt;"",IF(Qualifikation!I858=TRUE,IF(INDEX(codegem,MATCH(Qualifikation!H858,libgem,0))&lt;8000,INDEX(codegem,MATCH(Qualifikation!H858,libgem,0)),""),Qualifikation!H858),"")</f>
        <v/>
      </c>
      <c r="F848" s="26" t="str">
        <f>IF(A848&lt;&gt;"",IF(Qualifikation!I858=TRUE,INDEX(codegemhist,MATCH(Qualifikation!H858,libgem,0)),""),"")</f>
        <v/>
      </c>
      <c r="G848" s="26" t="str">
        <f>IF(A848&lt;&gt;"",IF(Qualifikation!I858=TRUE,IF(INDEX(codegem,MATCH(Qualifikation!H858,libgem,0))&gt;=8000,INDEX(codegem,MATCH(Qualifikation!H858,libgem,0)),""),Qualifikation!H858),"")</f>
        <v/>
      </c>
      <c r="H848" s="26" t="str">
        <f>IF(A848&lt;&gt;"",IF(Qualifikation!Y858=TRUE,INDEX(libcatidinst,MATCH(Qualifikation!P858,libinst,0)),""),"")</f>
        <v/>
      </c>
      <c r="I848" s="26" t="str">
        <f>IF(OR(A848="",ISBLANK(Qualifikation!P858)),"",IF(Qualifikation!Y858=TRUE,INDEX(codeinst,MATCH(Qualifikation!P858,libinst,0)),Qualifikation!P858))</f>
        <v/>
      </c>
      <c r="J848" s="26" t="str">
        <f>IF(OR(A848="",ISBLANK(Qualifikation!Q858)),"",IF(Qualifikation!Z858=TRUE,INDEX(codetform,MATCH(Qualifikation!Q858,libtform,0)),Qualifikation!Q858))</f>
        <v/>
      </c>
      <c r="K848" s="26" t="str">
        <f t="shared" si="13"/>
        <v/>
      </c>
      <c r="L848" s="112" t="str">
        <f>IF(OR(A848="",ISBLANK(Qualifikation!R858)),"",Qualifikation!R858)</f>
        <v/>
      </c>
      <c r="M848" s="56" t="str">
        <f>IF(OR(A848="",ISBLANK(Qualifikation!S858)),"",Qualifikation!S858)</f>
        <v/>
      </c>
      <c r="N848" s="56" t="str">
        <f>IF(OR(A848="",ISBLANK(Qualifikation!T858)),"",IF(Qualifikation!AC858=TRUE,INDEX(coderesult,MATCH(Qualifikation!T858,libresult,0)),Qualifikation!T858))</f>
        <v/>
      </c>
      <c r="O848" s="56" t="str">
        <f>IF(OR(A848="",ISBLANK(Qualifikation!U858),Qualifikation!U858="-"),"",IF(ISNA(MATCH(Qualifikation!U858,libtwolang,0)),Qualifikation!U858,IF(Qualifikation!AC858=TRUE,INDEX(codetwolang,MATCH(Qualifikation!U858,libtwolang,0)),Qualifikation!U858)))</f>
        <v/>
      </c>
      <c r="P848" s="56" t="str">
        <f>IF(OR(A848="",ISBLANK(Qualifikation!V858)),"",Qualifikation!V858)</f>
        <v/>
      </c>
    </row>
    <row r="849" spans="1:16" x14ac:dyDescent="0.2">
      <c r="A849" s="26" t="str">
        <f>IF(Qualifikation!$A859&lt;&gt;"",IF(Qualifikation!C859&lt;&gt;"",IF(Qualifikation!C859="LOC.ID",CONCATENATE("LOC.",Qualifikation!AG$12),Qualifikation!C859),""),"")</f>
        <v/>
      </c>
      <c r="B849" s="57" t="str">
        <f>IF(A849&lt;&gt;"",Qualifikation!J859,"")</f>
        <v/>
      </c>
      <c r="C849" s="26" t="str">
        <f>IF(A849&lt;&gt;"",IF(Qualifikation!E859=TRUE,INDEX(codesex,MATCH(Qualifikation!D859,libsex,0)),Qualifikation!D859),"")</f>
        <v/>
      </c>
      <c r="D849" s="112" t="str">
        <f>IF(OR(A849="",ISBLANK(Qualifikation!F859)),"",Qualifikation!F859)</f>
        <v/>
      </c>
      <c r="E849" s="26" t="str">
        <f>IF(A849&lt;&gt;"",IF(Qualifikation!I859=TRUE,IF(INDEX(codegem,MATCH(Qualifikation!H859,libgem,0))&lt;8000,INDEX(codegem,MATCH(Qualifikation!H859,libgem,0)),""),Qualifikation!H859),"")</f>
        <v/>
      </c>
      <c r="F849" s="26" t="str">
        <f>IF(A849&lt;&gt;"",IF(Qualifikation!I859=TRUE,INDEX(codegemhist,MATCH(Qualifikation!H859,libgem,0)),""),"")</f>
        <v/>
      </c>
      <c r="G849" s="26" t="str">
        <f>IF(A849&lt;&gt;"",IF(Qualifikation!I859=TRUE,IF(INDEX(codegem,MATCH(Qualifikation!H859,libgem,0))&gt;=8000,INDEX(codegem,MATCH(Qualifikation!H859,libgem,0)),""),Qualifikation!H859),"")</f>
        <v/>
      </c>
      <c r="H849" s="26" t="str">
        <f>IF(A849&lt;&gt;"",IF(Qualifikation!Y859=TRUE,INDEX(libcatidinst,MATCH(Qualifikation!P859,libinst,0)),""),"")</f>
        <v/>
      </c>
      <c r="I849" s="26" t="str">
        <f>IF(OR(A849="",ISBLANK(Qualifikation!P859)),"",IF(Qualifikation!Y859=TRUE,INDEX(codeinst,MATCH(Qualifikation!P859,libinst,0)),Qualifikation!P859))</f>
        <v/>
      </c>
      <c r="J849" s="26" t="str">
        <f>IF(OR(A849="",ISBLANK(Qualifikation!Q859)),"",IF(Qualifikation!Z859=TRUE,INDEX(codetform,MATCH(Qualifikation!Q859,libtform,0)),Qualifikation!Q859))</f>
        <v/>
      </c>
      <c r="K849" s="26" t="str">
        <f t="shared" si="13"/>
        <v/>
      </c>
      <c r="L849" s="112" t="str">
        <f>IF(OR(A849="",ISBLANK(Qualifikation!R859)),"",Qualifikation!R859)</f>
        <v/>
      </c>
      <c r="M849" s="56" t="str">
        <f>IF(OR(A849="",ISBLANK(Qualifikation!S859)),"",Qualifikation!S859)</f>
        <v/>
      </c>
      <c r="N849" s="56" t="str">
        <f>IF(OR(A849="",ISBLANK(Qualifikation!T859)),"",IF(Qualifikation!AC859=TRUE,INDEX(coderesult,MATCH(Qualifikation!T859,libresult,0)),Qualifikation!T859))</f>
        <v/>
      </c>
      <c r="O849" s="56" t="str">
        <f>IF(OR(A849="",ISBLANK(Qualifikation!U859),Qualifikation!U859="-"),"",IF(ISNA(MATCH(Qualifikation!U859,libtwolang,0)),Qualifikation!U859,IF(Qualifikation!AC859=TRUE,INDEX(codetwolang,MATCH(Qualifikation!U859,libtwolang,0)),Qualifikation!U859)))</f>
        <v/>
      </c>
      <c r="P849" s="56" t="str">
        <f>IF(OR(A849="",ISBLANK(Qualifikation!V859)),"",Qualifikation!V859)</f>
        <v/>
      </c>
    </row>
    <row r="850" spans="1:16" x14ac:dyDescent="0.2">
      <c r="A850" s="26" t="str">
        <f>IF(Qualifikation!$A860&lt;&gt;"",IF(Qualifikation!C860&lt;&gt;"",IF(Qualifikation!C860="LOC.ID",CONCATENATE("LOC.",Qualifikation!AG$12),Qualifikation!C860),""),"")</f>
        <v/>
      </c>
      <c r="B850" s="57" t="str">
        <f>IF(A850&lt;&gt;"",Qualifikation!J860,"")</f>
        <v/>
      </c>
      <c r="C850" s="26" t="str">
        <f>IF(A850&lt;&gt;"",IF(Qualifikation!E860=TRUE,INDEX(codesex,MATCH(Qualifikation!D860,libsex,0)),Qualifikation!D860),"")</f>
        <v/>
      </c>
      <c r="D850" s="112" t="str">
        <f>IF(OR(A850="",ISBLANK(Qualifikation!F860)),"",Qualifikation!F860)</f>
        <v/>
      </c>
      <c r="E850" s="26" t="str">
        <f>IF(A850&lt;&gt;"",IF(Qualifikation!I860=TRUE,IF(INDEX(codegem,MATCH(Qualifikation!H860,libgem,0))&lt;8000,INDEX(codegem,MATCH(Qualifikation!H860,libgem,0)),""),Qualifikation!H860),"")</f>
        <v/>
      </c>
      <c r="F850" s="26" t="str">
        <f>IF(A850&lt;&gt;"",IF(Qualifikation!I860=TRUE,INDEX(codegemhist,MATCH(Qualifikation!H860,libgem,0)),""),"")</f>
        <v/>
      </c>
      <c r="G850" s="26" t="str">
        <f>IF(A850&lt;&gt;"",IF(Qualifikation!I860=TRUE,IF(INDEX(codegem,MATCH(Qualifikation!H860,libgem,0))&gt;=8000,INDEX(codegem,MATCH(Qualifikation!H860,libgem,0)),""),Qualifikation!H860),"")</f>
        <v/>
      </c>
      <c r="H850" s="26" t="str">
        <f>IF(A850&lt;&gt;"",IF(Qualifikation!Y860=TRUE,INDEX(libcatidinst,MATCH(Qualifikation!P860,libinst,0)),""),"")</f>
        <v/>
      </c>
      <c r="I850" s="26" t="str">
        <f>IF(OR(A850="",ISBLANK(Qualifikation!P860)),"",IF(Qualifikation!Y860=TRUE,INDEX(codeinst,MATCH(Qualifikation!P860,libinst,0)),Qualifikation!P860))</f>
        <v/>
      </c>
      <c r="J850" s="26" t="str">
        <f>IF(OR(A850="",ISBLANK(Qualifikation!Q860)),"",IF(Qualifikation!Z860=TRUE,INDEX(codetform,MATCH(Qualifikation!Q860,libtform,0)),Qualifikation!Q860))</f>
        <v/>
      </c>
      <c r="K850" s="26" t="str">
        <f t="shared" si="13"/>
        <v/>
      </c>
      <c r="L850" s="112" t="str">
        <f>IF(OR(A850="",ISBLANK(Qualifikation!R860)),"",Qualifikation!R860)</f>
        <v/>
      </c>
      <c r="M850" s="56" t="str">
        <f>IF(OR(A850="",ISBLANK(Qualifikation!S860)),"",Qualifikation!S860)</f>
        <v/>
      </c>
      <c r="N850" s="56" t="str">
        <f>IF(OR(A850="",ISBLANK(Qualifikation!T860)),"",IF(Qualifikation!AC860=TRUE,INDEX(coderesult,MATCH(Qualifikation!T860,libresult,0)),Qualifikation!T860))</f>
        <v/>
      </c>
      <c r="O850" s="56" t="str">
        <f>IF(OR(A850="",ISBLANK(Qualifikation!U860),Qualifikation!U860="-"),"",IF(ISNA(MATCH(Qualifikation!U860,libtwolang,0)),Qualifikation!U860,IF(Qualifikation!AC860=TRUE,INDEX(codetwolang,MATCH(Qualifikation!U860,libtwolang,0)),Qualifikation!U860)))</f>
        <v/>
      </c>
      <c r="P850" s="56" t="str">
        <f>IF(OR(A850="",ISBLANK(Qualifikation!V860)),"",Qualifikation!V860)</f>
        <v/>
      </c>
    </row>
    <row r="851" spans="1:16" x14ac:dyDescent="0.2">
      <c r="A851" s="26" t="str">
        <f>IF(Qualifikation!$A861&lt;&gt;"",IF(Qualifikation!C861&lt;&gt;"",IF(Qualifikation!C861="LOC.ID",CONCATENATE("LOC.",Qualifikation!AG$12),Qualifikation!C861),""),"")</f>
        <v/>
      </c>
      <c r="B851" s="57" t="str">
        <f>IF(A851&lt;&gt;"",Qualifikation!J861,"")</f>
        <v/>
      </c>
      <c r="C851" s="26" t="str">
        <f>IF(A851&lt;&gt;"",IF(Qualifikation!E861=TRUE,INDEX(codesex,MATCH(Qualifikation!D861,libsex,0)),Qualifikation!D861),"")</f>
        <v/>
      </c>
      <c r="D851" s="112" t="str">
        <f>IF(OR(A851="",ISBLANK(Qualifikation!F861)),"",Qualifikation!F861)</f>
        <v/>
      </c>
      <c r="E851" s="26" t="str">
        <f>IF(A851&lt;&gt;"",IF(Qualifikation!I861=TRUE,IF(INDEX(codegem,MATCH(Qualifikation!H861,libgem,0))&lt;8000,INDEX(codegem,MATCH(Qualifikation!H861,libgem,0)),""),Qualifikation!H861),"")</f>
        <v/>
      </c>
      <c r="F851" s="26" t="str">
        <f>IF(A851&lt;&gt;"",IF(Qualifikation!I861=TRUE,INDEX(codegemhist,MATCH(Qualifikation!H861,libgem,0)),""),"")</f>
        <v/>
      </c>
      <c r="G851" s="26" t="str">
        <f>IF(A851&lt;&gt;"",IF(Qualifikation!I861=TRUE,IF(INDEX(codegem,MATCH(Qualifikation!H861,libgem,0))&gt;=8000,INDEX(codegem,MATCH(Qualifikation!H861,libgem,0)),""),Qualifikation!H861),"")</f>
        <v/>
      </c>
      <c r="H851" s="26" t="str">
        <f>IF(A851&lt;&gt;"",IF(Qualifikation!Y861=TRUE,INDEX(libcatidinst,MATCH(Qualifikation!P861,libinst,0)),""),"")</f>
        <v/>
      </c>
      <c r="I851" s="26" t="str">
        <f>IF(OR(A851="",ISBLANK(Qualifikation!P861)),"",IF(Qualifikation!Y861=TRUE,INDEX(codeinst,MATCH(Qualifikation!P861,libinst,0)),Qualifikation!P861))</f>
        <v/>
      </c>
      <c r="J851" s="26" t="str">
        <f>IF(OR(A851="",ISBLANK(Qualifikation!Q861)),"",IF(Qualifikation!Z861=TRUE,INDEX(codetform,MATCH(Qualifikation!Q861,libtform,0)),Qualifikation!Q861))</f>
        <v/>
      </c>
      <c r="K851" s="26" t="str">
        <f t="shared" si="13"/>
        <v/>
      </c>
      <c r="L851" s="112" t="str">
        <f>IF(OR(A851="",ISBLANK(Qualifikation!R861)),"",Qualifikation!R861)</f>
        <v/>
      </c>
      <c r="M851" s="56" t="str">
        <f>IF(OR(A851="",ISBLANK(Qualifikation!S861)),"",Qualifikation!S861)</f>
        <v/>
      </c>
      <c r="N851" s="56" t="str">
        <f>IF(OR(A851="",ISBLANK(Qualifikation!T861)),"",IF(Qualifikation!AC861=TRUE,INDEX(coderesult,MATCH(Qualifikation!T861,libresult,0)),Qualifikation!T861))</f>
        <v/>
      </c>
      <c r="O851" s="56" t="str">
        <f>IF(OR(A851="",ISBLANK(Qualifikation!U861),Qualifikation!U861="-"),"",IF(ISNA(MATCH(Qualifikation!U861,libtwolang,0)),Qualifikation!U861,IF(Qualifikation!AC861=TRUE,INDEX(codetwolang,MATCH(Qualifikation!U861,libtwolang,0)),Qualifikation!U861)))</f>
        <v/>
      </c>
      <c r="P851" s="56" t="str">
        <f>IF(OR(A851="",ISBLANK(Qualifikation!V861)),"",Qualifikation!V861)</f>
        <v/>
      </c>
    </row>
    <row r="852" spans="1:16" x14ac:dyDescent="0.2">
      <c r="A852" s="26" t="str">
        <f>IF(Qualifikation!$A862&lt;&gt;"",IF(Qualifikation!C862&lt;&gt;"",IF(Qualifikation!C862="LOC.ID",CONCATENATE("LOC.",Qualifikation!AG$12),Qualifikation!C862),""),"")</f>
        <v/>
      </c>
      <c r="B852" s="57" t="str">
        <f>IF(A852&lt;&gt;"",Qualifikation!J862,"")</f>
        <v/>
      </c>
      <c r="C852" s="26" t="str">
        <f>IF(A852&lt;&gt;"",IF(Qualifikation!E862=TRUE,INDEX(codesex,MATCH(Qualifikation!D862,libsex,0)),Qualifikation!D862),"")</f>
        <v/>
      </c>
      <c r="D852" s="112" t="str">
        <f>IF(OR(A852="",ISBLANK(Qualifikation!F862)),"",Qualifikation!F862)</f>
        <v/>
      </c>
      <c r="E852" s="26" t="str">
        <f>IF(A852&lt;&gt;"",IF(Qualifikation!I862=TRUE,IF(INDEX(codegem,MATCH(Qualifikation!H862,libgem,0))&lt;8000,INDEX(codegem,MATCH(Qualifikation!H862,libgem,0)),""),Qualifikation!H862),"")</f>
        <v/>
      </c>
      <c r="F852" s="26" t="str">
        <f>IF(A852&lt;&gt;"",IF(Qualifikation!I862=TRUE,INDEX(codegemhist,MATCH(Qualifikation!H862,libgem,0)),""),"")</f>
        <v/>
      </c>
      <c r="G852" s="26" t="str">
        <f>IF(A852&lt;&gt;"",IF(Qualifikation!I862=TRUE,IF(INDEX(codegem,MATCH(Qualifikation!H862,libgem,0))&gt;=8000,INDEX(codegem,MATCH(Qualifikation!H862,libgem,0)),""),Qualifikation!H862),"")</f>
        <v/>
      </c>
      <c r="H852" s="26" t="str">
        <f>IF(A852&lt;&gt;"",IF(Qualifikation!Y862=TRUE,INDEX(libcatidinst,MATCH(Qualifikation!P862,libinst,0)),""),"")</f>
        <v/>
      </c>
      <c r="I852" s="26" t="str">
        <f>IF(OR(A852="",ISBLANK(Qualifikation!P862)),"",IF(Qualifikation!Y862=TRUE,INDEX(codeinst,MATCH(Qualifikation!P862,libinst,0)),Qualifikation!P862))</f>
        <v/>
      </c>
      <c r="J852" s="26" t="str">
        <f>IF(OR(A852="",ISBLANK(Qualifikation!Q862)),"",IF(Qualifikation!Z862=TRUE,INDEX(codetform,MATCH(Qualifikation!Q862,libtform,0)),Qualifikation!Q862))</f>
        <v/>
      </c>
      <c r="K852" s="26" t="str">
        <f t="shared" si="13"/>
        <v/>
      </c>
      <c r="L852" s="112" t="str">
        <f>IF(OR(A852="",ISBLANK(Qualifikation!R862)),"",Qualifikation!R862)</f>
        <v/>
      </c>
      <c r="M852" s="56" t="str">
        <f>IF(OR(A852="",ISBLANK(Qualifikation!S862)),"",Qualifikation!S862)</f>
        <v/>
      </c>
      <c r="N852" s="56" t="str">
        <f>IF(OR(A852="",ISBLANK(Qualifikation!T862)),"",IF(Qualifikation!AC862=TRUE,INDEX(coderesult,MATCH(Qualifikation!T862,libresult,0)),Qualifikation!T862))</f>
        <v/>
      </c>
      <c r="O852" s="56" t="str">
        <f>IF(OR(A852="",ISBLANK(Qualifikation!U862),Qualifikation!U862="-"),"",IF(ISNA(MATCH(Qualifikation!U862,libtwolang,0)),Qualifikation!U862,IF(Qualifikation!AC862=TRUE,INDEX(codetwolang,MATCH(Qualifikation!U862,libtwolang,0)),Qualifikation!U862)))</f>
        <v/>
      </c>
      <c r="P852" s="56" t="str">
        <f>IF(OR(A852="",ISBLANK(Qualifikation!V862)),"",Qualifikation!V862)</f>
        <v/>
      </c>
    </row>
    <row r="853" spans="1:16" x14ac:dyDescent="0.2">
      <c r="A853" s="26" t="str">
        <f>IF(Qualifikation!$A863&lt;&gt;"",IF(Qualifikation!C863&lt;&gt;"",IF(Qualifikation!C863="LOC.ID",CONCATENATE("LOC.",Qualifikation!AG$12),Qualifikation!C863),""),"")</f>
        <v/>
      </c>
      <c r="B853" s="57" t="str">
        <f>IF(A853&lt;&gt;"",Qualifikation!J863,"")</f>
        <v/>
      </c>
      <c r="C853" s="26" t="str">
        <f>IF(A853&lt;&gt;"",IF(Qualifikation!E863=TRUE,INDEX(codesex,MATCH(Qualifikation!D863,libsex,0)),Qualifikation!D863),"")</f>
        <v/>
      </c>
      <c r="D853" s="112" t="str">
        <f>IF(OR(A853="",ISBLANK(Qualifikation!F863)),"",Qualifikation!F863)</f>
        <v/>
      </c>
      <c r="E853" s="26" t="str">
        <f>IF(A853&lt;&gt;"",IF(Qualifikation!I863=TRUE,IF(INDEX(codegem,MATCH(Qualifikation!H863,libgem,0))&lt;8000,INDEX(codegem,MATCH(Qualifikation!H863,libgem,0)),""),Qualifikation!H863),"")</f>
        <v/>
      </c>
      <c r="F853" s="26" t="str">
        <f>IF(A853&lt;&gt;"",IF(Qualifikation!I863=TRUE,INDEX(codegemhist,MATCH(Qualifikation!H863,libgem,0)),""),"")</f>
        <v/>
      </c>
      <c r="G853" s="26" t="str">
        <f>IF(A853&lt;&gt;"",IF(Qualifikation!I863=TRUE,IF(INDEX(codegem,MATCH(Qualifikation!H863,libgem,0))&gt;=8000,INDEX(codegem,MATCH(Qualifikation!H863,libgem,0)),""),Qualifikation!H863),"")</f>
        <v/>
      </c>
      <c r="H853" s="26" t="str">
        <f>IF(A853&lt;&gt;"",IF(Qualifikation!Y863=TRUE,INDEX(libcatidinst,MATCH(Qualifikation!P863,libinst,0)),""),"")</f>
        <v/>
      </c>
      <c r="I853" s="26" t="str">
        <f>IF(OR(A853="",ISBLANK(Qualifikation!P863)),"",IF(Qualifikation!Y863=TRUE,INDEX(codeinst,MATCH(Qualifikation!P863,libinst,0)),Qualifikation!P863))</f>
        <v/>
      </c>
      <c r="J853" s="26" t="str">
        <f>IF(OR(A853="",ISBLANK(Qualifikation!Q863)),"",IF(Qualifikation!Z863=TRUE,INDEX(codetform,MATCH(Qualifikation!Q863,libtform,0)),Qualifikation!Q863))</f>
        <v/>
      </c>
      <c r="K853" s="26" t="str">
        <f t="shared" si="13"/>
        <v/>
      </c>
      <c r="L853" s="112" t="str">
        <f>IF(OR(A853="",ISBLANK(Qualifikation!R863)),"",Qualifikation!R863)</f>
        <v/>
      </c>
      <c r="M853" s="56" t="str">
        <f>IF(OR(A853="",ISBLANK(Qualifikation!S863)),"",Qualifikation!S863)</f>
        <v/>
      </c>
      <c r="N853" s="56" t="str">
        <f>IF(OR(A853="",ISBLANK(Qualifikation!T863)),"",IF(Qualifikation!AC863=TRUE,INDEX(coderesult,MATCH(Qualifikation!T863,libresult,0)),Qualifikation!T863))</f>
        <v/>
      </c>
      <c r="O853" s="56" t="str">
        <f>IF(OR(A853="",ISBLANK(Qualifikation!U863),Qualifikation!U863="-"),"",IF(ISNA(MATCH(Qualifikation!U863,libtwolang,0)),Qualifikation!U863,IF(Qualifikation!AC863=TRUE,INDEX(codetwolang,MATCH(Qualifikation!U863,libtwolang,0)),Qualifikation!U863)))</f>
        <v/>
      </c>
      <c r="P853" s="56" t="str">
        <f>IF(OR(A853="",ISBLANK(Qualifikation!V863)),"",Qualifikation!V863)</f>
        <v/>
      </c>
    </row>
    <row r="854" spans="1:16" x14ac:dyDescent="0.2">
      <c r="A854" s="26" t="str">
        <f>IF(Qualifikation!$A864&lt;&gt;"",IF(Qualifikation!C864&lt;&gt;"",IF(Qualifikation!C864="LOC.ID",CONCATENATE("LOC.",Qualifikation!AG$12),Qualifikation!C864),""),"")</f>
        <v/>
      </c>
      <c r="B854" s="57" t="str">
        <f>IF(A854&lt;&gt;"",Qualifikation!J864,"")</f>
        <v/>
      </c>
      <c r="C854" s="26" t="str">
        <f>IF(A854&lt;&gt;"",IF(Qualifikation!E864=TRUE,INDEX(codesex,MATCH(Qualifikation!D864,libsex,0)),Qualifikation!D864),"")</f>
        <v/>
      </c>
      <c r="D854" s="112" t="str">
        <f>IF(OR(A854="",ISBLANK(Qualifikation!F864)),"",Qualifikation!F864)</f>
        <v/>
      </c>
      <c r="E854" s="26" t="str">
        <f>IF(A854&lt;&gt;"",IF(Qualifikation!I864=TRUE,IF(INDEX(codegem,MATCH(Qualifikation!H864,libgem,0))&lt;8000,INDEX(codegem,MATCH(Qualifikation!H864,libgem,0)),""),Qualifikation!H864),"")</f>
        <v/>
      </c>
      <c r="F854" s="26" t="str">
        <f>IF(A854&lt;&gt;"",IF(Qualifikation!I864=TRUE,INDEX(codegemhist,MATCH(Qualifikation!H864,libgem,0)),""),"")</f>
        <v/>
      </c>
      <c r="G854" s="26" t="str">
        <f>IF(A854&lt;&gt;"",IF(Qualifikation!I864=TRUE,IF(INDEX(codegem,MATCH(Qualifikation!H864,libgem,0))&gt;=8000,INDEX(codegem,MATCH(Qualifikation!H864,libgem,0)),""),Qualifikation!H864),"")</f>
        <v/>
      </c>
      <c r="H854" s="26" t="str">
        <f>IF(A854&lt;&gt;"",IF(Qualifikation!Y864=TRUE,INDEX(libcatidinst,MATCH(Qualifikation!P864,libinst,0)),""),"")</f>
        <v/>
      </c>
      <c r="I854" s="26" t="str">
        <f>IF(OR(A854="",ISBLANK(Qualifikation!P864)),"",IF(Qualifikation!Y864=TRUE,INDEX(codeinst,MATCH(Qualifikation!P864,libinst,0)),Qualifikation!P864))</f>
        <v/>
      </c>
      <c r="J854" s="26" t="str">
        <f>IF(OR(A854="",ISBLANK(Qualifikation!Q864)),"",IF(Qualifikation!Z864=TRUE,INDEX(codetform,MATCH(Qualifikation!Q864,libtform,0)),Qualifikation!Q864))</f>
        <v/>
      </c>
      <c r="K854" s="26" t="str">
        <f t="shared" si="13"/>
        <v/>
      </c>
      <c r="L854" s="112" t="str">
        <f>IF(OR(A854="",ISBLANK(Qualifikation!R864)),"",Qualifikation!R864)</f>
        <v/>
      </c>
      <c r="M854" s="56" t="str">
        <f>IF(OR(A854="",ISBLANK(Qualifikation!S864)),"",Qualifikation!S864)</f>
        <v/>
      </c>
      <c r="N854" s="56" t="str">
        <f>IF(OR(A854="",ISBLANK(Qualifikation!T864)),"",IF(Qualifikation!AC864=TRUE,INDEX(coderesult,MATCH(Qualifikation!T864,libresult,0)),Qualifikation!T864))</f>
        <v/>
      </c>
      <c r="O854" s="56" t="str">
        <f>IF(OR(A854="",ISBLANK(Qualifikation!U864),Qualifikation!U864="-"),"",IF(ISNA(MATCH(Qualifikation!U864,libtwolang,0)),Qualifikation!U864,IF(Qualifikation!AC864=TRUE,INDEX(codetwolang,MATCH(Qualifikation!U864,libtwolang,0)),Qualifikation!U864)))</f>
        <v/>
      </c>
      <c r="P854" s="56" t="str">
        <f>IF(OR(A854="",ISBLANK(Qualifikation!V864)),"",Qualifikation!V864)</f>
        <v/>
      </c>
    </row>
    <row r="855" spans="1:16" x14ac:dyDescent="0.2">
      <c r="A855" s="26" t="str">
        <f>IF(Qualifikation!$A865&lt;&gt;"",IF(Qualifikation!C865&lt;&gt;"",IF(Qualifikation!C865="LOC.ID",CONCATENATE("LOC.",Qualifikation!AG$12),Qualifikation!C865),""),"")</f>
        <v/>
      </c>
      <c r="B855" s="57" t="str">
        <f>IF(A855&lt;&gt;"",Qualifikation!J865,"")</f>
        <v/>
      </c>
      <c r="C855" s="26" t="str">
        <f>IF(A855&lt;&gt;"",IF(Qualifikation!E865=TRUE,INDEX(codesex,MATCH(Qualifikation!D865,libsex,0)),Qualifikation!D865),"")</f>
        <v/>
      </c>
      <c r="D855" s="112" t="str">
        <f>IF(OR(A855="",ISBLANK(Qualifikation!F865)),"",Qualifikation!F865)</f>
        <v/>
      </c>
      <c r="E855" s="26" t="str">
        <f>IF(A855&lt;&gt;"",IF(Qualifikation!I865=TRUE,IF(INDEX(codegem,MATCH(Qualifikation!H865,libgem,0))&lt;8000,INDEX(codegem,MATCH(Qualifikation!H865,libgem,0)),""),Qualifikation!H865),"")</f>
        <v/>
      </c>
      <c r="F855" s="26" t="str">
        <f>IF(A855&lt;&gt;"",IF(Qualifikation!I865=TRUE,INDEX(codegemhist,MATCH(Qualifikation!H865,libgem,0)),""),"")</f>
        <v/>
      </c>
      <c r="G855" s="26" t="str">
        <f>IF(A855&lt;&gt;"",IF(Qualifikation!I865=TRUE,IF(INDEX(codegem,MATCH(Qualifikation!H865,libgem,0))&gt;=8000,INDEX(codegem,MATCH(Qualifikation!H865,libgem,0)),""),Qualifikation!H865),"")</f>
        <v/>
      </c>
      <c r="H855" s="26" t="str">
        <f>IF(A855&lt;&gt;"",IF(Qualifikation!Y865=TRUE,INDEX(libcatidinst,MATCH(Qualifikation!P865,libinst,0)),""),"")</f>
        <v/>
      </c>
      <c r="I855" s="26" t="str">
        <f>IF(OR(A855="",ISBLANK(Qualifikation!P865)),"",IF(Qualifikation!Y865=TRUE,INDEX(codeinst,MATCH(Qualifikation!P865,libinst,0)),Qualifikation!P865))</f>
        <v/>
      </c>
      <c r="J855" s="26" t="str">
        <f>IF(OR(A855="",ISBLANK(Qualifikation!Q865)),"",IF(Qualifikation!Z865=TRUE,INDEX(codetform,MATCH(Qualifikation!Q865,libtform,0)),Qualifikation!Q865))</f>
        <v/>
      </c>
      <c r="K855" s="26" t="str">
        <f t="shared" si="13"/>
        <v/>
      </c>
      <c r="L855" s="112" t="str">
        <f>IF(OR(A855="",ISBLANK(Qualifikation!R865)),"",Qualifikation!R865)</f>
        <v/>
      </c>
      <c r="M855" s="56" t="str">
        <f>IF(OR(A855="",ISBLANK(Qualifikation!S865)),"",Qualifikation!S865)</f>
        <v/>
      </c>
      <c r="N855" s="56" t="str">
        <f>IF(OR(A855="",ISBLANK(Qualifikation!T865)),"",IF(Qualifikation!AC865=TRUE,INDEX(coderesult,MATCH(Qualifikation!T865,libresult,0)),Qualifikation!T865))</f>
        <v/>
      </c>
      <c r="O855" s="56" t="str">
        <f>IF(OR(A855="",ISBLANK(Qualifikation!U865),Qualifikation!U865="-"),"",IF(ISNA(MATCH(Qualifikation!U865,libtwolang,0)),Qualifikation!U865,IF(Qualifikation!AC865=TRUE,INDEX(codetwolang,MATCH(Qualifikation!U865,libtwolang,0)),Qualifikation!U865)))</f>
        <v/>
      </c>
      <c r="P855" s="56" t="str">
        <f>IF(OR(A855="",ISBLANK(Qualifikation!V865)),"",Qualifikation!V865)</f>
        <v/>
      </c>
    </row>
    <row r="856" spans="1:16" x14ac:dyDescent="0.2">
      <c r="A856" s="26" t="str">
        <f>IF(Qualifikation!$A866&lt;&gt;"",IF(Qualifikation!C866&lt;&gt;"",IF(Qualifikation!C866="LOC.ID",CONCATENATE("LOC.",Qualifikation!AG$12),Qualifikation!C866),""),"")</f>
        <v/>
      </c>
      <c r="B856" s="57" t="str">
        <f>IF(A856&lt;&gt;"",Qualifikation!J866,"")</f>
        <v/>
      </c>
      <c r="C856" s="26" t="str">
        <f>IF(A856&lt;&gt;"",IF(Qualifikation!E866=TRUE,INDEX(codesex,MATCH(Qualifikation!D866,libsex,0)),Qualifikation!D866),"")</f>
        <v/>
      </c>
      <c r="D856" s="112" t="str">
        <f>IF(OR(A856="",ISBLANK(Qualifikation!F866)),"",Qualifikation!F866)</f>
        <v/>
      </c>
      <c r="E856" s="26" t="str">
        <f>IF(A856&lt;&gt;"",IF(Qualifikation!I866=TRUE,IF(INDEX(codegem,MATCH(Qualifikation!H866,libgem,0))&lt;8000,INDEX(codegem,MATCH(Qualifikation!H866,libgem,0)),""),Qualifikation!H866),"")</f>
        <v/>
      </c>
      <c r="F856" s="26" t="str">
        <f>IF(A856&lt;&gt;"",IF(Qualifikation!I866=TRUE,INDEX(codegemhist,MATCH(Qualifikation!H866,libgem,0)),""),"")</f>
        <v/>
      </c>
      <c r="G856" s="26" t="str">
        <f>IF(A856&lt;&gt;"",IF(Qualifikation!I866=TRUE,IF(INDEX(codegem,MATCH(Qualifikation!H866,libgem,0))&gt;=8000,INDEX(codegem,MATCH(Qualifikation!H866,libgem,0)),""),Qualifikation!H866),"")</f>
        <v/>
      </c>
      <c r="H856" s="26" t="str">
        <f>IF(A856&lt;&gt;"",IF(Qualifikation!Y866=TRUE,INDEX(libcatidinst,MATCH(Qualifikation!P866,libinst,0)),""),"")</f>
        <v/>
      </c>
      <c r="I856" s="26" t="str">
        <f>IF(OR(A856="",ISBLANK(Qualifikation!P866)),"",IF(Qualifikation!Y866=TRUE,INDEX(codeinst,MATCH(Qualifikation!P866,libinst,0)),Qualifikation!P866))</f>
        <v/>
      </c>
      <c r="J856" s="26" t="str">
        <f>IF(OR(A856="",ISBLANK(Qualifikation!Q866)),"",IF(Qualifikation!Z866=TRUE,INDEX(codetform,MATCH(Qualifikation!Q866,libtform,0)),Qualifikation!Q866))</f>
        <v/>
      </c>
      <c r="K856" s="26" t="str">
        <f t="shared" si="13"/>
        <v/>
      </c>
      <c r="L856" s="112" t="str">
        <f>IF(OR(A856="",ISBLANK(Qualifikation!R866)),"",Qualifikation!R866)</f>
        <v/>
      </c>
      <c r="M856" s="56" t="str">
        <f>IF(OR(A856="",ISBLANK(Qualifikation!S866)),"",Qualifikation!S866)</f>
        <v/>
      </c>
      <c r="N856" s="56" t="str">
        <f>IF(OR(A856="",ISBLANK(Qualifikation!T866)),"",IF(Qualifikation!AC866=TRUE,INDEX(coderesult,MATCH(Qualifikation!T866,libresult,0)),Qualifikation!T866))</f>
        <v/>
      </c>
      <c r="O856" s="56" t="str">
        <f>IF(OR(A856="",ISBLANK(Qualifikation!U866),Qualifikation!U866="-"),"",IF(ISNA(MATCH(Qualifikation!U866,libtwolang,0)),Qualifikation!U866,IF(Qualifikation!AC866=TRUE,INDEX(codetwolang,MATCH(Qualifikation!U866,libtwolang,0)),Qualifikation!U866)))</f>
        <v/>
      </c>
      <c r="P856" s="56" t="str">
        <f>IF(OR(A856="",ISBLANK(Qualifikation!V866)),"",Qualifikation!V866)</f>
        <v/>
      </c>
    </row>
    <row r="857" spans="1:16" x14ac:dyDescent="0.2">
      <c r="A857" s="26" t="str">
        <f>IF(Qualifikation!$A867&lt;&gt;"",IF(Qualifikation!C867&lt;&gt;"",IF(Qualifikation!C867="LOC.ID",CONCATENATE("LOC.",Qualifikation!AG$12),Qualifikation!C867),""),"")</f>
        <v/>
      </c>
      <c r="B857" s="57" t="str">
        <f>IF(A857&lt;&gt;"",Qualifikation!J867,"")</f>
        <v/>
      </c>
      <c r="C857" s="26" t="str">
        <f>IF(A857&lt;&gt;"",IF(Qualifikation!E867=TRUE,INDEX(codesex,MATCH(Qualifikation!D867,libsex,0)),Qualifikation!D867),"")</f>
        <v/>
      </c>
      <c r="D857" s="112" t="str">
        <f>IF(OR(A857="",ISBLANK(Qualifikation!F867)),"",Qualifikation!F867)</f>
        <v/>
      </c>
      <c r="E857" s="26" t="str">
        <f>IF(A857&lt;&gt;"",IF(Qualifikation!I867=TRUE,IF(INDEX(codegem,MATCH(Qualifikation!H867,libgem,0))&lt;8000,INDEX(codegem,MATCH(Qualifikation!H867,libgem,0)),""),Qualifikation!H867),"")</f>
        <v/>
      </c>
      <c r="F857" s="26" t="str">
        <f>IF(A857&lt;&gt;"",IF(Qualifikation!I867=TRUE,INDEX(codegemhist,MATCH(Qualifikation!H867,libgem,0)),""),"")</f>
        <v/>
      </c>
      <c r="G857" s="26" t="str">
        <f>IF(A857&lt;&gt;"",IF(Qualifikation!I867=TRUE,IF(INDEX(codegem,MATCH(Qualifikation!H867,libgem,0))&gt;=8000,INDEX(codegem,MATCH(Qualifikation!H867,libgem,0)),""),Qualifikation!H867),"")</f>
        <v/>
      </c>
      <c r="H857" s="26" t="str">
        <f>IF(A857&lt;&gt;"",IF(Qualifikation!Y867=TRUE,INDEX(libcatidinst,MATCH(Qualifikation!P867,libinst,0)),""),"")</f>
        <v/>
      </c>
      <c r="I857" s="26" t="str">
        <f>IF(OR(A857="",ISBLANK(Qualifikation!P867)),"",IF(Qualifikation!Y867=TRUE,INDEX(codeinst,MATCH(Qualifikation!P867,libinst,0)),Qualifikation!P867))</f>
        <v/>
      </c>
      <c r="J857" s="26" t="str">
        <f>IF(OR(A857="",ISBLANK(Qualifikation!Q867)),"",IF(Qualifikation!Z867=TRUE,INDEX(codetform,MATCH(Qualifikation!Q867,libtform,0)),Qualifikation!Q867))</f>
        <v/>
      </c>
      <c r="K857" s="26" t="str">
        <f t="shared" si="13"/>
        <v/>
      </c>
      <c r="L857" s="112" t="str">
        <f>IF(OR(A857="",ISBLANK(Qualifikation!R867)),"",Qualifikation!R867)</f>
        <v/>
      </c>
      <c r="M857" s="56" t="str">
        <f>IF(OR(A857="",ISBLANK(Qualifikation!S867)),"",Qualifikation!S867)</f>
        <v/>
      </c>
      <c r="N857" s="56" t="str">
        <f>IF(OR(A857="",ISBLANK(Qualifikation!T867)),"",IF(Qualifikation!AC867=TRUE,INDEX(coderesult,MATCH(Qualifikation!T867,libresult,0)),Qualifikation!T867))</f>
        <v/>
      </c>
      <c r="O857" s="56" t="str">
        <f>IF(OR(A857="",ISBLANK(Qualifikation!U867),Qualifikation!U867="-"),"",IF(ISNA(MATCH(Qualifikation!U867,libtwolang,0)),Qualifikation!U867,IF(Qualifikation!AC867=TRUE,INDEX(codetwolang,MATCH(Qualifikation!U867,libtwolang,0)),Qualifikation!U867)))</f>
        <v/>
      </c>
      <c r="P857" s="56" t="str">
        <f>IF(OR(A857="",ISBLANK(Qualifikation!V867)),"",Qualifikation!V867)</f>
        <v/>
      </c>
    </row>
    <row r="858" spans="1:16" x14ac:dyDescent="0.2">
      <c r="A858" s="26" t="str">
        <f>IF(Qualifikation!$A868&lt;&gt;"",IF(Qualifikation!C868&lt;&gt;"",IF(Qualifikation!C868="LOC.ID",CONCATENATE("LOC.",Qualifikation!AG$12),Qualifikation!C868),""),"")</f>
        <v/>
      </c>
      <c r="B858" s="57" t="str">
        <f>IF(A858&lt;&gt;"",Qualifikation!J868,"")</f>
        <v/>
      </c>
      <c r="C858" s="26" t="str">
        <f>IF(A858&lt;&gt;"",IF(Qualifikation!E868=TRUE,INDEX(codesex,MATCH(Qualifikation!D868,libsex,0)),Qualifikation!D868),"")</f>
        <v/>
      </c>
      <c r="D858" s="112" t="str">
        <f>IF(OR(A858="",ISBLANK(Qualifikation!F868)),"",Qualifikation!F868)</f>
        <v/>
      </c>
      <c r="E858" s="26" t="str">
        <f>IF(A858&lt;&gt;"",IF(Qualifikation!I868=TRUE,IF(INDEX(codegem,MATCH(Qualifikation!H868,libgem,0))&lt;8000,INDEX(codegem,MATCH(Qualifikation!H868,libgem,0)),""),Qualifikation!H868),"")</f>
        <v/>
      </c>
      <c r="F858" s="26" t="str">
        <f>IF(A858&lt;&gt;"",IF(Qualifikation!I868=TRUE,INDEX(codegemhist,MATCH(Qualifikation!H868,libgem,0)),""),"")</f>
        <v/>
      </c>
      <c r="G858" s="26" t="str">
        <f>IF(A858&lt;&gt;"",IF(Qualifikation!I868=TRUE,IF(INDEX(codegem,MATCH(Qualifikation!H868,libgem,0))&gt;=8000,INDEX(codegem,MATCH(Qualifikation!H868,libgem,0)),""),Qualifikation!H868),"")</f>
        <v/>
      </c>
      <c r="H858" s="26" t="str">
        <f>IF(A858&lt;&gt;"",IF(Qualifikation!Y868=TRUE,INDEX(libcatidinst,MATCH(Qualifikation!P868,libinst,0)),""),"")</f>
        <v/>
      </c>
      <c r="I858" s="26" t="str">
        <f>IF(OR(A858="",ISBLANK(Qualifikation!P868)),"",IF(Qualifikation!Y868=TRUE,INDEX(codeinst,MATCH(Qualifikation!P868,libinst,0)),Qualifikation!P868))</f>
        <v/>
      </c>
      <c r="J858" s="26" t="str">
        <f>IF(OR(A858="",ISBLANK(Qualifikation!Q868)),"",IF(Qualifikation!Z868=TRUE,INDEX(codetform,MATCH(Qualifikation!Q868,libtform,0)),Qualifikation!Q868))</f>
        <v/>
      </c>
      <c r="K858" s="26" t="str">
        <f t="shared" si="13"/>
        <v/>
      </c>
      <c r="L858" s="112" t="str">
        <f>IF(OR(A858="",ISBLANK(Qualifikation!R868)),"",Qualifikation!R868)</f>
        <v/>
      </c>
      <c r="M858" s="56" t="str">
        <f>IF(OR(A858="",ISBLANK(Qualifikation!S868)),"",Qualifikation!S868)</f>
        <v/>
      </c>
      <c r="N858" s="56" t="str">
        <f>IF(OR(A858="",ISBLANK(Qualifikation!T868)),"",IF(Qualifikation!AC868=TRUE,INDEX(coderesult,MATCH(Qualifikation!T868,libresult,0)),Qualifikation!T868))</f>
        <v/>
      </c>
      <c r="O858" s="56" t="str">
        <f>IF(OR(A858="",ISBLANK(Qualifikation!U868),Qualifikation!U868="-"),"",IF(ISNA(MATCH(Qualifikation!U868,libtwolang,0)),Qualifikation!U868,IF(Qualifikation!AC868=TRUE,INDEX(codetwolang,MATCH(Qualifikation!U868,libtwolang,0)),Qualifikation!U868)))</f>
        <v/>
      </c>
      <c r="P858" s="56" t="str">
        <f>IF(OR(A858="",ISBLANK(Qualifikation!V868)),"",Qualifikation!V868)</f>
        <v/>
      </c>
    </row>
    <row r="859" spans="1:16" x14ac:dyDescent="0.2">
      <c r="A859" s="26" t="str">
        <f>IF(Qualifikation!$A869&lt;&gt;"",IF(Qualifikation!C869&lt;&gt;"",IF(Qualifikation!C869="LOC.ID",CONCATENATE("LOC.",Qualifikation!AG$12),Qualifikation!C869),""),"")</f>
        <v/>
      </c>
      <c r="B859" s="57" t="str">
        <f>IF(A859&lt;&gt;"",Qualifikation!J869,"")</f>
        <v/>
      </c>
      <c r="C859" s="26" t="str">
        <f>IF(A859&lt;&gt;"",IF(Qualifikation!E869=TRUE,INDEX(codesex,MATCH(Qualifikation!D869,libsex,0)),Qualifikation!D869),"")</f>
        <v/>
      </c>
      <c r="D859" s="112" t="str">
        <f>IF(OR(A859="",ISBLANK(Qualifikation!F869)),"",Qualifikation!F869)</f>
        <v/>
      </c>
      <c r="E859" s="26" t="str">
        <f>IF(A859&lt;&gt;"",IF(Qualifikation!I869=TRUE,IF(INDEX(codegem,MATCH(Qualifikation!H869,libgem,0))&lt;8000,INDEX(codegem,MATCH(Qualifikation!H869,libgem,0)),""),Qualifikation!H869),"")</f>
        <v/>
      </c>
      <c r="F859" s="26" t="str">
        <f>IF(A859&lt;&gt;"",IF(Qualifikation!I869=TRUE,INDEX(codegemhist,MATCH(Qualifikation!H869,libgem,0)),""),"")</f>
        <v/>
      </c>
      <c r="G859" s="26" t="str">
        <f>IF(A859&lt;&gt;"",IF(Qualifikation!I869=TRUE,IF(INDEX(codegem,MATCH(Qualifikation!H869,libgem,0))&gt;=8000,INDEX(codegem,MATCH(Qualifikation!H869,libgem,0)),""),Qualifikation!H869),"")</f>
        <v/>
      </c>
      <c r="H859" s="26" t="str">
        <f>IF(A859&lt;&gt;"",IF(Qualifikation!Y869=TRUE,INDEX(libcatidinst,MATCH(Qualifikation!P869,libinst,0)),""),"")</f>
        <v/>
      </c>
      <c r="I859" s="26" t="str">
        <f>IF(OR(A859="",ISBLANK(Qualifikation!P869)),"",IF(Qualifikation!Y869=TRUE,INDEX(codeinst,MATCH(Qualifikation!P869,libinst,0)),Qualifikation!P869))</f>
        <v/>
      </c>
      <c r="J859" s="26" t="str">
        <f>IF(OR(A859="",ISBLANK(Qualifikation!Q869)),"",IF(Qualifikation!Z869=TRUE,INDEX(codetform,MATCH(Qualifikation!Q869,libtform,0)),Qualifikation!Q869))</f>
        <v/>
      </c>
      <c r="K859" s="26" t="str">
        <f t="shared" si="13"/>
        <v/>
      </c>
      <c r="L859" s="112" t="str">
        <f>IF(OR(A859="",ISBLANK(Qualifikation!R869)),"",Qualifikation!R869)</f>
        <v/>
      </c>
      <c r="M859" s="56" t="str">
        <f>IF(OR(A859="",ISBLANK(Qualifikation!S869)),"",Qualifikation!S869)</f>
        <v/>
      </c>
      <c r="N859" s="56" t="str">
        <f>IF(OR(A859="",ISBLANK(Qualifikation!T869)),"",IF(Qualifikation!AC869=TRUE,INDEX(coderesult,MATCH(Qualifikation!T869,libresult,0)),Qualifikation!T869))</f>
        <v/>
      </c>
      <c r="O859" s="56" t="str">
        <f>IF(OR(A859="",ISBLANK(Qualifikation!U869),Qualifikation!U869="-"),"",IF(ISNA(MATCH(Qualifikation!U869,libtwolang,0)),Qualifikation!U869,IF(Qualifikation!AC869=TRUE,INDEX(codetwolang,MATCH(Qualifikation!U869,libtwolang,0)),Qualifikation!U869)))</f>
        <v/>
      </c>
      <c r="P859" s="56" t="str">
        <f>IF(OR(A859="",ISBLANK(Qualifikation!V869)),"",Qualifikation!V869)</f>
        <v/>
      </c>
    </row>
    <row r="860" spans="1:16" x14ac:dyDescent="0.2">
      <c r="A860" s="26" t="str">
        <f>IF(Qualifikation!$A870&lt;&gt;"",IF(Qualifikation!C870&lt;&gt;"",IF(Qualifikation!C870="LOC.ID",CONCATENATE("LOC.",Qualifikation!AG$12),Qualifikation!C870),""),"")</f>
        <v/>
      </c>
      <c r="B860" s="57" t="str">
        <f>IF(A860&lt;&gt;"",Qualifikation!J870,"")</f>
        <v/>
      </c>
      <c r="C860" s="26" t="str">
        <f>IF(A860&lt;&gt;"",IF(Qualifikation!E870=TRUE,INDEX(codesex,MATCH(Qualifikation!D870,libsex,0)),Qualifikation!D870),"")</f>
        <v/>
      </c>
      <c r="D860" s="112" t="str">
        <f>IF(OR(A860="",ISBLANK(Qualifikation!F870)),"",Qualifikation!F870)</f>
        <v/>
      </c>
      <c r="E860" s="26" t="str">
        <f>IF(A860&lt;&gt;"",IF(Qualifikation!I870=TRUE,IF(INDEX(codegem,MATCH(Qualifikation!H870,libgem,0))&lt;8000,INDEX(codegem,MATCH(Qualifikation!H870,libgem,0)),""),Qualifikation!H870),"")</f>
        <v/>
      </c>
      <c r="F860" s="26" t="str">
        <f>IF(A860&lt;&gt;"",IF(Qualifikation!I870=TRUE,INDEX(codegemhist,MATCH(Qualifikation!H870,libgem,0)),""),"")</f>
        <v/>
      </c>
      <c r="G860" s="26" t="str">
        <f>IF(A860&lt;&gt;"",IF(Qualifikation!I870=TRUE,IF(INDEX(codegem,MATCH(Qualifikation!H870,libgem,0))&gt;=8000,INDEX(codegem,MATCH(Qualifikation!H870,libgem,0)),""),Qualifikation!H870),"")</f>
        <v/>
      </c>
      <c r="H860" s="26" t="str">
        <f>IF(A860&lt;&gt;"",IF(Qualifikation!Y870=TRUE,INDEX(libcatidinst,MATCH(Qualifikation!P870,libinst,0)),""),"")</f>
        <v/>
      </c>
      <c r="I860" s="26" t="str">
        <f>IF(OR(A860="",ISBLANK(Qualifikation!P870)),"",IF(Qualifikation!Y870=TRUE,INDEX(codeinst,MATCH(Qualifikation!P870,libinst,0)),Qualifikation!P870))</f>
        <v/>
      </c>
      <c r="J860" s="26" t="str">
        <f>IF(OR(A860="",ISBLANK(Qualifikation!Q870)),"",IF(Qualifikation!Z870=TRUE,INDEX(codetform,MATCH(Qualifikation!Q870,libtform,0)),Qualifikation!Q870))</f>
        <v/>
      </c>
      <c r="K860" s="26" t="str">
        <f t="shared" si="13"/>
        <v/>
      </c>
      <c r="L860" s="112" t="str">
        <f>IF(OR(A860="",ISBLANK(Qualifikation!R870)),"",Qualifikation!R870)</f>
        <v/>
      </c>
      <c r="M860" s="56" t="str">
        <f>IF(OR(A860="",ISBLANK(Qualifikation!S870)),"",Qualifikation!S870)</f>
        <v/>
      </c>
      <c r="N860" s="56" t="str">
        <f>IF(OR(A860="",ISBLANK(Qualifikation!T870)),"",IF(Qualifikation!AC870=TRUE,INDEX(coderesult,MATCH(Qualifikation!T870,libresult,0)),Qualifikation!T870))</f>
        <v/>
      </c>
      <c r="O860" s="56" t="str">
        <f>IF(OR(A860="",ISBLANK(Qualifikation!U870),Qualifikation!U870="-"),"",IF(ISNA(MATCH(Qualifikation!U870,libtwolang,0)),Qualifikation!U870,IF(Qualifikation!AC870=TRUE,INDEX(codetwolang,MATCH(Qualifikation!U870,libtwolang,0)),Qualifikation!U870)))</f>
        <v/>
      </c>
      <c r="P860" s="56" t="str">
        <f>IF(OR(A860="",ISBLANK(Qualifikation!V870)),"",Qualifikation!V870)</f>
        <v/>
      </c>
    </row>
    <row r="861" spans="1:16" x14ac:dyDescent="0.2">
      <c r="A861" s="26" t="str">
        <f>IF(Qualifikation!$A871&lt;&gt;"",IF(Qualifikation!C871&lt;&gt;"",IF(Qualifikation!C871="LOC.ID",CONCATENATE("LOC.",Qualifikation!AG$12),Qualifikation!C871),""),"")</f>
        <v/>
      </c>
      <c r="B861" s="57" t="str">
        <f>IF(A861&lt;&gt;"",Qualifikation!J871,"")</f>
        <v/>
      </c>
      <c r="C861" s="26" t="str">
        <f>IF(A861&lt;&gt;"",IF(Qualifikation!E871=TRUE,INDEX(codesex,MATCH(Qualifikation!D871,libsex,0)),Qualifikation!D871),"")</f>
        <v/>
      </c>
      <c r="D861" s="112" t="str">
        <f>IF(OR(A861="",ISBLANK(Qualifikation!F871)),"",Qualifikation!F871)</f>
        <v/>
      </c>
      <c r="E861" s="26" t="str">
        <f>IF(A861&lt;&gt;"",IF(Qualifikation!I871=TRUE,IF(INDEX(codegem,MATCH(Qualifikation!H871,libgem,0))&lt;8000,INDEX(codegem,MATCH(Qualifikation!H871,libgem,0)),""),Qualifikation!H871),"")</f>
        <v/>
      </c>
      <c r="F861" s="26" t="str">
        <f>IF(A861&lt;&gt;"",IF(Qualifikation!I871=TRUE,INDEX(codegemhist,MATCH(Qualifikation!H871,libgem,0)),""),"")</f>
        <v/>
      </c>
      <c r="G861" s="26" t="str">
        <f>IF(A861&lt;&gt;"",IF(Qualifikation!I871=TRUE,IF(INDEX(codegem,MATCH(Qualifikation!H871,libgem,0))&gt;=8000,INDEX(codegem,MATCH(Qualifikation!H871,libgem,0)),""),Qualifikation!H871),"")</f>
        <v/>
      </c>
      <c r="H861" s="26" t="str">
        <f>IF(A861&lt;&gt;"",IF(Qualifikation!Y871=TRUE,INDEX(libcatidinst,MATCH(Qualifikation!P871,libinst,0)),""),"")</f>
        <v/>
      </c>
      <c r="I861" s="26" t="str">
        <f>IF(OR(A861="",ISBLANK(Qualifikation!P871)),"",IF(Qualifikation!Y871=TRUE,INDEX(codeinst,MATCH(Qualifikation!P871,libinst,0)),Qualifikation!P871))</f>
        <v/>
      </c>
      <c r="J861" s="26" t="str">
        <f>IF(OR(A861="",ISBLANK(Qualifikation!Q871)),"",IF(Qualifikation!Z871=TRUE,INDEX(codetform,MATCH(Qualifikation!Q871,libtform,0)),Qualifikation!Q871))</f>
        <v/>
      </c>
      <c r="K861" s="26" t="str">
        <f t="shared" si="13"/>
        <v/>
      </c>
      <c r="L861" s="112" t="str">
        <f>IF(OR(A861="",ISBLANK(Qualifikation!R871)),"",Qualifikation!R871)</f>
        <v/>
      </c>
      <c r="M861" s="56" t="str">
        <f>IF(OR(A861="",ISBLANK(Qualifikation!S871)),"",Qualifikation!S871)</f>
        <v/>
      </c>
      <c r="N861" s="56" t="str">
        <f>IF(OR(A861="",ISBLANK(Qualifikation!T871)),"",IF(Qualifikation!AC871=TRUE,INDEX(coderesult,MATCH(Qualifikation!T871,libresult,0)),Qualifikation!T871))</f>
        <v/>
      </c>
      <c r="O861" s="56" t="str">
        <f>IF(OR(A861="",ISBLANK(Qualifikation!U871),Qualifikation!U871="-"),"",IF(ISNA(MATCH(Qualifikation!U871,libtwolang,0)),Qualifikation!U871,IF(Qualifikation!AC871=TRUE,INDEX(codetwolang,MATCH(Qualifikation!U871,libtwolang,0)),Qualifikation!U871)))</f>
        <v/>
      </c>
      <c r="P861" s="56" t="str">
        <f>IF(OR(A861="",ISBLANK(Qualifikation!V871)),"",Qualifikation!V871)</f>
        <v/>
      </c>
    </row>
    <row r="862" spans="1:16" x14ac:dyDescent="0.2">
      <c r="A862" s="26" t="str">
        <f>IF(Qualifikation!$A872&lt;&gt;"",IF(Qualifikation!C872&lt;&gt;"",IF(Qualifikation!C872="LOC.ID",CONCATENATE("LOC.",Qualifikation!AG$12),Qualifikation!C872),""),"")</f>
        <v/>
      </c>
      <c r="B862" s="57" t="str">
        <f>IF(A862&lt;&gt;"",Qualifikation!J872,"")</f>
        <v/>
      </c>
      <c r="C862" s="26" t="str">
        <f>IF(A862&lt;&gt;"",IF(Qualifikation!E872=TRUE,INDEX(codesex,MATCH(Qualifikation!D872,libsex,0)),Qualifikation!D872),"")</f>
        <v/>
      </c>
      <c r="D862" s="112" t="str">
        <f>IF(OR(A862="",ISBLANK(Qualifikation!F872)),"",Qualifikation!F872)</f>
        <v/>
      </c>
      <c r="E862" s="26" t="str">
        <f>IF(A862&lt;&gt;"",IF(Qualifikation!I872=TRUE,IF(INDEX(codegem,MATCH(Qualifikation!H872,libgem,0))&lt;8000,INDEX(codegem,MATCH(Qualifikation!H872,libgem,0)),""),Qualifikation!H872),"")</f>
        <v/>
      </c>
      <c r="F862" s="26" t="str">
        <f>IF(A862&lt;&gt;"",IF(Qualifikation!I872=TRUE,INDEX(codegemhist,MATCH(Qualifikation!H872,libgem,0)),""),"")</f>
        <v/>
      </c>
      <c r="G862" s="26" t="str">
        <f>IF(A862&lt;&gt;"",IF(Qualifikation!I872=TRUE,IF(INDEX(codegem,MATCH(Qualifikation!H872,libgem,0))&gt;=8000,INDEX(codegem,MATCH(Qualifikation!H872,libgem,0)),""),Qualifikation!H872),"")</f>
        <v/>
      </c>
      <c r="H862" s="26" t="str">
        <f>IF(A862&lt;&gt;"",IF(Qualifikation!Y872=TRUE,INDEX(libcatidinst,MATCH(Qualifikation!P872,libinst,0)),""),"")</f>
        <v/>
      </c>
      <c r="I862" s="26" t="str">
        <f>IF(OR(A862="",ISBLANK(Qualifikation!P872)),"",IF(Qualifikation!Y872=TRUE,INDEX(codeinst,MATCH(Qualifikation!P872,libinst,0)),Qualifikation!P872))</f>
        <v/>
      </c>
      <c r="J862" s="26" t="str">
        <f>IF(OR(A862="",ISBLANK(Qualifikation!Q872)),"",IF(Qualifikation!Z872=TRUE,INDEX(codetform,MATCH(Qualifikation!Q872,libtform,0)),Qualifikation!Q872))</f>
        <v/>
      </c>
      <c r="K862" s="26" t="str">
        <f t="shared" si="13"/>
        <v/>
      </c>
      <c r="L862" s="112" t="str">
        <f>IF(OR(A862="",ISBLANK(Qualifikation!R872)),"",Qualifikation!R872)</f>
        <v/>
      </c>
      <c r="M862" s="56" t="str">
        <f>IF(OR(A862="",ISBLANK(Qualifikation!S872)),"",Qualifikation!S872)</f>
        <v/>
      </c>
      <c r="N862" s="56" t="str">
        <f>IF(OR(A862="",ISBLANK(Qualifikation!T872)),"",IF(Qualifikation!AC872=TRUE,INDEX(coderesult,MATCH(Qualifikation!T872,libresult,0)),Qualifikation!T872))</f>
        <v/>
      </c>
      <c r="O862" s="56" t="str">
        <f>IF(OR(A862="",ISBLANK(Qualifikation!U872),Qualifikation!U872="-"),"",IF(ISNA(MATCH(Qualifikation!U872,libtwolang,0)),Qualifikation!U872,IF(Qualifikation!AC872=TRUE,INDEX(codetwolang,MATCH(Qualifikation!U872,libtwolang,0)),Qualifikation!U872)))</f>
        <v/>
      </c>
      <c r="P862" s="56" t="str">
        <f>IF(OR(A862="",ISBLANK(Qualifikation!V872)),"",Qualifikation!V872)</f>
        <v/>
      </c>
    </row>
    <row r="863" spans="1:16" x14ac:dyDescent="0.2">
      <c r="A863" s="26" t="str">
        <f>IF(Qualifikation!$A873&lt;&gt;"",IF(Qualifikation!C873&lt;&gt;"",IF(Qualifikation!C873="LOC.ID",CONCATENATE("LOC.",Qualifikation!AG$12),Qualifikation!C873),""),"")</f>
        <v/>
      </c>
      <c r="B863" s="57" t="str">
        <f>IF(A863&lt;&gt;"",Qualifikation!J873,"")</f>
        <v/>
      </c>
      <c r="C863" s="26" t="str">
        <f>IF(A863&lt;&gt;"",IF(Qualifikation!E873=TRUE,INDEX(codesex,MATCH(Qualifikation!D873,libsex,0)),Qualifikation!D873),"")</f>
        <v/>
      </c>
      <c r="D863" s="112" t="str">
        <f>IF(OR(A863="",ISBLANK(Qualifikation!F873)),"",Qualifikation!F873)</f>
        <v/>
      </c>
      <c r="E863" s="26" t="str">
        <f>IF(A863&lt;&gt;"",IF(Qualifikation!I873=TRUE,IF(INDEX(codegem,MATCH(Qualifikation!H873,libgem,0))&lt;8000,INDEX(codegem,MATCH(Qualifikation!H873,libgem,0)),""),Qualifikation!H873),"")</f>
        <v/>
      </c>
      <c r="F863" s="26" t="str">
        <f>IF(A863&lt;&gt;"",IF(Qualifikation!I873=TRUE,INDEX(codegemhist,MATCH(Qualifikation!H873,libgem,0)),""),"")</f>
        <v/>
      </c>
      <c r="G863" s="26" t="str">
        <f>IF(A863&lt;&gt;"",IF(Qualifikation!I873=TRUE,IF(INDEX(codegem,MATCH(Qualifikation!H873,libgem,0))&gt;=8000,INDEX(codegem,MATCH(Qualifikation!H873,libgem,0)),""),Qualifikation!H873),"")</f>
        <v/>
      </c>
      <c r="H863" s="26" t="str">
        <f>IF(A863&lt;&gt;"",IF(Qualifikation!Y873=TRUE,INDEX(libcatidinst,MATCH(Qualifikation!P873,libinst,0)),""),"")</f>
        <v/>
      </c>
      <c r="I863" s="26" t="str">
        <f>IF(OR(A863="",ISBLANK(Qualifikation!P873)),"",IF(Qualifikation!Y873=TRUE,INDEX(codeinst,MATCH(Qualifikation!P873,libinst,0)),Qualifikation!P873))</f>
        <v/>
      </c>
      <c r="J863" s="26" t="str">
        <f>IF(OR(A863="",ISBLANK(Qualifikation!Q873)),"",IF(Qualifikation!Z873=TRUE,INDEX(codetform,MATCH(Qualifikation!Q873,libtform,0)),Qualifikation!Q873))</f>
        <v/>
      </c>
      <c r="K863" s="26" t="str">
        <f t="shared" si="13"/>
        <v/>
      </c>
      <c r="L863" s="112" t="str">
        <f>IF(OR(A863="",ISBLANK(Qualifikation!R873)),"",Qualifikation!R873)</f>
        <v/>
      </c>
      <c r="M863" s="56" t="str">
        <f>IF(OR(A863="",ISBLANK(Qualifikation!S873)),"",Qualifikation!S873)</f>
        <v/>
      </c>
      <c r="N863" s="56" t="str">
        <f>IF(OR(A863="",ISBLANK(Qualifikation!T873)),"",IF(Qualifikation!AC873=TRUE,INDEX(coderesult,MATCH(Qualifikation!T873,libresult,0)),Qualifikation!T873))</f>
        <v/>
      </c>
      <c r="O863" s="56" t="str">
        <f>IF(OR(A863="",ISBLANK(Qualifikation!U873),Qualifikation!U873="-"),"",IF(ISNA(MATCH(Qualifikation!U873,libtwolang,0)),Qualifikation!U873,IF(Qualifikation!AC873=TRUE,INDEX(codetwolang,MATCH(Qualifikation!U873,libtwolang,0)),Qualifikation!U873)))</f>
        <v/>
      </c>
      <c r="P863" s="56" t="str">
        <f>IF(OR(A863="",ISBLANK(Qualifikation!V873)),"",Qualifikation!V873)</f>
        <v/>
      </c>
    </row>
    <row r="864" spans="1:16" x14ac:dyDescent="0.2">
      <c r="A864" s="26" t="str">
        <f>IF(Qualifikation!$A874&lt;&gt;"",IF(Qualifikation!C874&lt;&gt;"",IF(Qualifikation!C874="LOC.ID",CONCATENATE("LOC.",Qualifikation!AG$12),Qualifikation!C874),""),"")</f>
        <v/>
      </c>
      <c r="B864" s="57" t="str">
        <f>IF(A864&lt;&gt;"",Qualifikation!J874,"")</f>
        <v/>
      </c>
      <c r="C864" s="26" t="str">
        <f>IF(A864&lt;&gt;"",IF(Qualifikation!E874=TRUE,INDEX(codesex,MATCH(Qualifikation!D874,libsex,0)),Qualifikation!D874),"")</f>
        <v/>
      </c>
      <c r="D864" s="112" t="str">
        <f>IF(OR(A864="",ISBLANK(Qualifikation!F874)),"",Qualifikation!F874)</f>
        <v/>
      </c>
      <c r="E864" s="26" t="str">
        <f>IF(A864&lt;&gt;"",IF(Qualifikation!I874=TRUE,IF(INDEX(codegem,MATCH(Qualifikation!H874,libgem,0))&lt;8000,INDEX(codegem,MATCH(Qualifikation!H874,libgem,0)),""),Qualifikation!H874),"")</f>
        <v/>
      </c>
      <c r="F864" s="26" t="str">
        <f>IF(A864&lt;&gt;"",IF(Qualifikation!I874=TRUE,INDEX(codegemhist,MATCH(Qualifikation!H874,libgem,0)),""),"")</f>
        <v/>
      </c>
      <c r="G864" s="26" t="str">
        <f>IF(A864&lt;&gt;"",IF(Qualifikation!I874=TRUE,IF(INDEX(codegem,MATCH(Qualifikation!H874,libgem,0))&gt;=8000,INDEX(codegem,MATCH(Qualifikation!H874,libgem,0)),""),Qualifikation!H874),"")</f>
        <v/>
      </c>
      <c r="H864" s="26" t="str">
        <f>IF(A864&lt;&gt;"",IF(Qualifikation!Y874=TRUE,INDEX(libcatidinst,MATCH(Qualifikation!P874,libinst,0)),""),"")</f>
        <v/>
      </c>
      <c r="I864" s="26" t="str">
        <f>IF(OR(A864="",ISBLANK(Qualifikation!P874)),"",IF(Qualifikation!Y874=TRUE,INDEX(codeinst,MATCH(Qualifikation!P874,libinst,0)),Qualifikation!P874))</f>
        <v/>
      </c>
      <c r="J864" s="26" t="str">
        <f>IF(OR(A864="",ISBLANK(Qualifikation!Q874)),"",IF(Qualifikation!Z874=TRUE,INDEX(codetform,MATCH(Qualifikation!Q874,libtform,0)),Qualifikation!Q874))</f>
        <v/>
      </c>
      <c r="K864" s="26" t="str">
        <f t="shared" si="13"/>
        <v/>
      </c>
      <c r="L864" s="112" t="str">
        <f>IF(OR(A864="",ISBLANK(Qualifikation!R874)),"",Qualifikation!R874)</f>
        <v/>
      </c>
      <c r="M864" s="56" t="str">
        <f>IF(OR(A864="",ISBLANK(Qualifikation!S874)),"",Qualifikation!S874)</f>
        <v/>
      </c>
      <c r="N864" s="56" t="str">
        <f>IF(OR(A864="",ISBLANK(Qualifikation!T874)),"",IF(Qualifikation!AC874=TRUE,INDEX(coderesult,MATCH(Qualifikation!T874,libresult,0)),Qualifikation!T874))</f>
        <v/>
      </c>
      <c r="O864" s="56" t="str">
        <f>IF(OR(A864="",ISBLANK(Qualifikation!U874),Qualifikation!U874="-"),"",IF(ISNA(MATCH(Qualifikation!U874,libtwolang,0)),Qualifikation!U874,IF(Qualifikation!AC874=TRUE,INDEX(codetwolang,MATCH(Qualifikation!U874,libtwolang,0)),Qualifikation!U874)))</f>
        <v/>
      </c>
      <c r="P864" s="56" t="str">
        <f>IF(OR(A864="",ISBLANK(Qualifikation!V874)),"",Qualifikation!V874)</f>
        <v/>
      </c>
    </row>
    <row r="865" spans="1:16" x14ac:dyDescent="0.2">
      <c r="A865" s="26" t="str">
        <f>IF(Qualifikation!$A875&lt;&gt;"",IF(Qualifikation!C875&lt;&gt;"",IF(Qualifikation!C875="LOC.ID",CONCATENATE("LOC.",Qualifikation!AG$12),Qualifikation!C875),""),"")</f>
        <v/>
      </c>
      <c r="B865" s="57" t="str">
        <f>IF(A865&lt;&gt;"",Qualifikation!J875,"")</f>
        <v/>
      </c>
      <c r="C865" s="26" t="str">
        <f>IF(A865&lt;&gt;"",IF(Qualifikation!E875=TRUE,INDEX(codesex,MATCH(Qualifikation!D875,libsex,0)),Qualifikation!D875),"")</f>
        <v/>
      </c>
      <c r="D865" s="112" t="str">
        <f>IF(OR(A865="",ISBLANK(Qualifikation!F875)),"",Qualifikation!F875)</f>
        <v/>
      </c>
      <c r="E865" s="26" t="str">
        <f>IF(A865&lt;&gt;"",IF(Qualifikation!I875=TRUE,IF(INDEX(codegem,MATCH(Qualifikation!H875,libgem,0))&lt;8000,INDEX(codegem,MATCH(Qualifikation!H875,libgem,0)),""),Qualifikation!H875),"")</f>
        <v/>
      </c>
      <c r="F865" s="26" t="str">
        <f>IF(A865&lt;&gt;"",IF(Qualifikation!I875=TRUE,INDEX(codegemhist,MATCH(Qualifikation!H875,libgem,0)),""),"")</f>
        <v/>
      </c>
      <c r="G865" s="26" t="str">
        <f>IF(A865&lt;&gt;"",IF(Qualifikation!I875=TRUE,IF(INDEX(codegem,MATCH(Qualifikation!H875,libgem,0))&gt;=8000,INDEX(codegem,MATCH(Qualifikation!H875,libgem,0)),""),Qualifikation!H875),"")</f>
        <v/>
      </c>
      <c r="H865" s="26" t="str">
        <f>IF(A865&lt;&gt;"",IF(Qualifikation!Y875=TRUE,INDEX(libcatidinst,MATCH(Qualifikation!P875,libinst,0)),""),"")</f>
        <v/>
      </c>
      <c r="I865" s="26" t="str">
        <f>IF(OR(A865="",ISBLANK(Qualifikation!P875)),"",IF(Qualifikation!Y875=TRUE,INDEX(codeinst,MATCH(Qualifikation!P875,libinst,0)),Qualifikation!P875))</f>
        <v/>
      </c>
      <c r="J865" s="26" t="str">
        <f>IF(OR(A865="",ISBLANK(Qualifikation!Q875)),"",IF(Qualifikation!Z875=TRUE,INDEX(codetform,MATCH(Qualifikation!Q875,libtform,0)),Qualifikation!Q875))</f>
        <v/>
      </c>
      <c r="K865" s="26" t="str">
        <f t="shared" si="13"/>
        <v/>
      </c>
      <c r="L865" s="112" t="str">
        <f>IF(OR(A865="",ISBLANK(Qualifikation!R875)),"",Qualifikation!R875)</f>
        <v/>
      </c>
      <c r="M865" s="56" t="str">
        <f>IF(OR(A865="",ISBLANK(Qualifikation!S875)),"",Qualifikation!S875)</f>
        <v/>
      </c>
      <c r="N865" s="56" t="str">
        <f>IF(OR(A865="",ISBLANK(Qualifikation!T875)),"",IF(Qualifikation!AC875=TRUE,INDEX(coderesult,MATCH(Qualifikation!T875,libresult,0)),Qualifikation!T875))</f>
        <v/>
      </c>
      <c r="O865" s="56" t="str">
        <f>IF(OR(A865="",ISBLANK(Qualifikation!U875),Qualifikation!U875="-"),"",IF(ISNA(MATCH(Qualifikation!U875,libtwolang,0)),Qualifikation!U875,IF(Qualifikation!AC875=TRUE,INDEX(codetwolang,MATCH(Qualifikation!U875,libtwolang,0)),Qualifikation!U875)))</f>
        <v/>
      </c>
      <c r="P865" s="56" t="str">
        <f>IF(OR(A865="",ISBLANK(Qualifikation!V875)),"",Qualifikation!V875)</f>
        <v/>
      </c>
    </row>
    <row r="866" spans="1:16" x14ac:dyDescent="0.2">
      <c r="A866" s="26" t="str">
        <f>IF(Qualifikation!$A876&lt;&gt;"",IF(Qualifikation!C876&lt;&gt;"",IF(Qualifikation!C876="LOC.ID",CONCATENATE("LOC.",Qualifikation!AG$12),Qualifikation!C876),""),"")</f>
        <v/>
      </c>
      <c r="B866" s="57" t="str">
        <f>IF(A866&lt;&gt;"",Qualifikation!J876,"")</f>
        <v/>
      </c>
      <c r="C866" s="26" t="str">
        <f>IF(A866&lt;&gt;"",IF(Qualifikation!E876=TRUE,INDEX(codesex,MATCH(Qualifikation!D876,libsex,0)),Qualifikation!D876),"")</f>
        <v/>
      </c>
      <c r="D866" s="112" t="str">
        <f>IF(OR(A866="",ISBLANK(Qualifikation!F876)),"",Qualifikation!F876)</f>
        <v/>
      </c>
      <c r="E866" s="26" t="str">
        <f>IF(A866&lt;&gt;"",IF(Qualifikation!I876=TRUE,IF(INDEX(codegem,MATCH(Qualifikation!H876,libgem,0))&lt;8000,INDEX(codegem,MATCH(Qualifikation!H876,libgem,0)),""),Qualifikation!H876),"")</f>
        <v/>
      </c>
      <c r="F866" s="26" t="str">
        <f>IF(A866&lt;&gt;"",IF(Qualifikation!I876=TRUE,INDEX(codegemhist,MATCH(Qualifikation!H876,libgem,0)),""),"")</f>
        <v/>
      </c>
      <c r="G866" s="26" t="str">
        <f>IF(A866&lt;&gt;"",IF(Qualifikation!I876=TRUE,IF(INDEX(codegem,MATCH(Qualifikation!H876,libgem,0))&gt;=8000,INDEX(codegem,MATCH(Qualifikation!H876,libgem,0)),""),Qualifikation!H876),"")</f>
        <v/>
      </c>
      <c r="H866" s="26" t="str">
        <f>IF(A866&lt;&gt;"",IF(Qualifikation!Y876=TRUE,INDEX(libcatidinst,MATCH(Qualifikation!P876,libinst,0)),""),"")</f>
        <v/>
      </c>
      <c r="I866" s="26" t="str">
        <f>IF(OR(A866="",ISBLANK(Qualifikation!P876)),"",IF(Qualifikation!Y876=TRUE,INDEX(codeinst,MATCH(Qualifikation!P876,libinst,0)),Qualifikation!P876))</f>
        <v/>
      </c>
      <c r="J866" s="26" t="str">
        <f>IF(OR(A866="",ISBLANK(Qualifikation!Q876)),"",IF(Qualifikation!Z876=TRUE,INDEX(codetform,MATCH(Qualifikation!Q876,libtform,0)),Qualifikation!Q876))</f>
        <v/>
      </c>
      <c r="K866" s="26" t="str">
        <f t="shared" si="13"/>
        <v/>
      </c>
      <c r="L866" s="112" t="str">
        <f>IF(OR(A866="",ISBLANK(Qualifikation!R876)),"",Qualifikation!R876)</f>
        <v/>
      </c>
      <c r="M866" s="56" t="str">
        <f>IF(OR(A866="",ISBLANK(Qualifikation!S876)),"",Qualifikation!S876)</f>
        <v/>
      </c>
      <c r="N866" s="56" t="str">
        <f>IF(OR(A866="",ISBLANK(Qualifikation!T876)),"",IF(Qualifikation!AC876=TRUE,INDEX(coderesult,MATCH(Qualifikation!T876,libresult,0)),Qualifikation!T876))</f>
        <v/>
      </c>
      <c r="O866" s="56" t="str">
        <f>IF(OR(A866="",ISBLANK(Qualifikation!U876),Qualifikation!U876="-"),"",IF(ISNA(MATCH(Qualifikation!U876,libtwolang,0)),Qualifikation!U876,IF(Qualifikation!AC876=TRUE,INDEX(codetwolang,MATCH(Qualifikation!U876,libtwolang,0)),Qualifikation!U876)))</f>
        <v/>
      </c>
      <c r="P866" s="56" t="str">
        <f>IF(OR(A866="",ISBLANK(Qualifikation!V876)),"",Qualifikation!V876)</f>
        <v/>
      </c>
    </row>
    <row r="867" spans="1:16" x14ac:dyDescent="0.2">
      <c r="A867" s="26" t="str">
        <f>IF(Qualifikation!$A877&lt;&gt;"",IF(Qualifikation!C877&lt;&gt;"",IF(Qualifikation!C877="LOC.ID",CONCATENATE("LOC.",Qualifikation!AG$12),Qualifikation!C877),""),"")</f>
        <v/>
      </c>
      <c r="B867" s="57" t="str">
        <f>IF(A867&lt;&gt;"",Qualifikation!J877,"")</f>
        <v/>
      </c>
      <c r="C867" s="26" t="str">
        <f>IF(A867&lt;&gt;"",IF(Qualifikation!E877=TRUE,INDEX(codesex,MATCH(Qualifikation!D877,libsex,0)),Qualifikation!D877),"")</f>
        <v/>
      </c>
      <c r="D867" s="112" t="str">
        <f>IF(OR(A867="",ISBLANK(Qualifikation!F877)),"",Qualifikation!F877)</f>
        <v/>
      </c>
      <c r="E867" s="26" t="str">
        <f>IF(A867&lt;&gt;"",IF(Qualifikation!I877=TRUE,IF(INDEX(codegem,MATCH(Qualifikation!H877,libgem,0))&lt;8000,INDEX(codegem,MATCH(Qualifikation!H877,libgem,0)),""),Qualifikation!H877),"")</f>
        <v/>
      </c>
      <c r="F867" s="26" t="str">
        <f>IF(A867&lt;&gt;"",IF(Qualifikation!I877=TRUE,INDEX(codegemhist,MATCH(Qualifikation!H877,libgem,0)),""),"")</f>
        <v/>
      </c>
      <c r="G867" s="26" t="str">
        <f>IF(A867&lt;&gt;"",IF(Qualifikation!I877=TRUE,IF(INDEX(codegem,MATCH(Qualifikation!H877,libgem,0))&gt;=8000,INDEX(codegem,MATCH(Qualifikation!H877,libgem,0)),""),Qualifikation!H877),"")</f>
        <v/>
      </c>
      <c r="H867" s="26" t="str">
        <f>IF(A867&lt;&gt;"",IF(Qualifikation!Y877=TRUE,INDEX(libcatidinst,MATCH(Qualifikation!P877,libinst,0)),""),"")</f>
        <v/>
      </c>
      <c r="I867" s="26" t="str">
        <f>IF(OR(A867="",ISBLANK(Qualifikation!P877)),"",IF(Qualifikation!Y877=TRUE,INDEX(codeinst,MATCH(Qualifikation!P877,libinst,0)),Qualifikation!P877))</f>
        <v/>
      </c>
      <c r="J867" s="26" t="str">
        <f>IF(OR(A867="",ISBLANK(Qualifikation!Q877)),"",IF(Qualifikation!Z877=TRUE,INDEX(codetform,MATCH(Qualifikation!Q877,libtform,0)),Qualifikation!Q877))</f>
        <v/>
      </c>
      <c r="K867" s="26" t="str">
        <f t="shared" si="13"/>
        <v/>
      </c>
      <c r="L867" s="112" t="str">
        <f>IF(OR(A867="",ISBLANK(Qualifikation!R877)),"",Qualifikation!R877)</f>
        <v/>
      </c>
      <c r="M867" s="56" t="str">
        <f>IF(OR(A867="",ISBLANK(Qualifikation!S877)),"",Qualifikation!S877)</f>
        <v/>
      </c>
      <c r="N867" s="56" t="str">
        <f>IF(OR(A867="",ISBLANK(Qualifikation!T877)),"",IF(Qualifikation!AC877=TRUE,INDEX(coderesult,MATCH(Qualifikation!T877,libresult,0)),Qualifikation!T877))</f>
        <v/>
      </c>
      <c r="O867" s="56" t="str">
        <f>IF(OR(A867="",ISBLANK(Qualifikation!U877),Qualifikation!U877="-"),"",IF(ISNA(MATCH(Qualifikation!U877,libtwolang,0)),Qualifikation!U877,IF(Qualifikation!AC877=TRUE,INDEX(codetwolang,MATCH(Qualifikation!U877,libtwolang,0)),Qualifikation!U877)))</f>
        <v/>
      </c>
      <c r="P867" s="56" t="str">
        <f>IF(OR(A867="",ISBLANK(Qualifikation!V877)),"",Qualifikation!V877)</f>
        <v/>
      </c>
    </row>
    <row r="868" spans="1:16" x14ac:dyDescent="0.2">
      <c r="A868" s="26" t="str">
        <f>IF(Qualifikation!$A878&lt;&gt;"",IF(Qualifikation!C878&lt;&gt;"",IF(Qualifikation!C878="LOC.ID",CONCATENATE("LOC.",Qualifikation!AG$12),Qualifikation!C878),""),"")</f>
        <v/>
      </c>
      <c r="B868" s="57" t="str">
        <f>IF(A868&lt;&gt;"",Qualifikation!J878,"")</f>
        <v/>
      </c>
      <c r="C868" s="26" t="str">
        <f>IF(A868&lt;&gt;"",IF(Qualifikation!E878=TRUE,INDEX(codesex,MATCH(Qualifikation!D878,libsex,0)),Qualifikation!D878),"")</f>
        <v/>
      </c>
      <c r="D868" s="112" t="str">
        <f>IF(OR(A868="",ISBLANK(Qualifikation!F878)),"",Qualifikation!F878)</f>
        <v/>
      </c>
      <c r="E868" s="26" t="str">
        <f>IF(A868&lt;&gt;"",IF(Qualifikation!I878=TRUE,IF(INDEX(codegem,MATCH(Qualifikation!H878,libgem,0))&lt;8000,INDEX(codegem,MATCH(Qualifikation!H878,libgem,0)),""),Qualifikation!H878),"")</f>
        <v/>
      </c>
      <c r="F868" s="26" t="str">
        <f>IF(A868&lt;&gt;"",IF(Qualifikation!I878=TRUE,INDEX(codegemhist,MATCH(Qualifikation!H878,libgem,0)),""),"")</f>
        <v/>
      </c>
      <c r="G868" s="26" t="str">
        <f>IF(A868&lt;&gt;"",IF(Qualifikation!I878=TRUE,IF(INDEX(codegem,MATCH(Qualifikation!H878,libgem,0))&gt;=8000,INDEX(codegem,MATCH(Qualifikation!H878,libgem,0)),""),Qualifikation!H878),"")</f>
        <v/>
      </c>
      <c r="H868" s="26" t="str">
        <f>IF(A868&lt;&gt;"",IF(Qualifikation!Y878=TRUE,INDEX(libcatidinst,MATCH(Qualifikation!P878,libinst,0)),""),"")</f>
        <v/>
      </c>
      <c r="I868" s="26" t="str">
        <f>IF(OR(A868="",ISBLANK(Qualifikation!P878)),"",IF(Qualifikation!Y878=TRUE,INDEX(codeinst,MATCH(Qualifikation!P878,libinst,0)),Qualifikation!P878))</f>
        <v/>
      </c>
      <c r="J868" s="26" t="str">
        <f>IF(OR(A868="",ISBLANK(Qualifikation!Q878)),"",IF(Qualifikation!Z878=TRUE,INDEX(codetform,MATCH(Qualifikation!Q878,libtform,0)),Qualifikation!Q878))</f>
        <v/>
      </c>
      <c r="K868" s="26" t="str">
        <f t="shared" si="13"/>
        <v/>
      </c>
      <c r="L868" s="112" t="str">
        <f>IF(OR(A868="",ISBLANK(Qualifikation!R878)),"",Qualifikation!R878)</f>
        <v/>
      </c>
      <c r="M868" s="56" t="str">
        <f>IF(OR(A868="",ISBLANK(Qualifikation!S878)),"",Qualifikation!S878)</f>
        <v/>
      </c>
      <c r="N868" s="56" t="str">
        <f>IF(OR(A868="",ISBLANK(Qualifikation!T878)),"",IF(Qualifikation!AC878=TRUE,INDEX(coderesult,MATCH(Qualifikation!T878,libresult,0)),Qualifikation!T878))</f>
        <v/>
      </c>
      <c r="O868" s="56" t="str">
        <f>IF(OR(A868="",ISBLANK(Qualifikation!U878),Qualifikation!U878="-"),"",IF(ISNA(MATCH(Qualifikation!U878,libtwolang,0)),Qualifikation!U878,IF(Qualifikation!AC878=TRUE,INDEX(codetwolang,MATCH(Qualifikation!U878,libtwolang,0)),Qualifikation!U878)))</f>
        <v/>
      </c>
      <c r="P868" s="56" t="str">
        <f>IF(OR(A868="",ISBLANK(Qualifikation!V878)),"",Qualifikation!V878)</f>
        <v/>
      </c>
    </row>
    <row r="869" spans="1:16" x14ac:dyDescent="0.2">
      <c r="A869" s="26" t="str">
        <f>IF(Qualifikation!$A879&lt;&gt;"",IF(Qualifikation!C879&lt;&gt;"",IF(Qualifikation!C879="LOC.ID",CONCATENATE("LOC.",Qualifikation!AG$12),Qualifikation!C879),""),"")</f>
        <v/>
      </c>
      <c r="B869" s="57" t="str">
        <f>IF(A869&lt;&gt;"",Qualifikation!J879,"")</f>
        <v/>
      </c>
      <c r="C869" s="26" t="str">
        <f>IF(A869&lt;&gt;"",IF(Qualifikation!E879=TRUE,INDEX(codesex,MATCH(Qualifikation!D879,libsex,0)),Qualifikation!D879),"")</f>
        <v/>
      </c>
      <c r="D869" s="112" t="str">
        <f>IF(OR(A869="",ISBLANK(Qualifikation!F879)),"",Qualifikation!F879)</f>
        <v/>
      </c>
      <c r="E869" s="26" t="str">
        <f>IF(A869&lt;&gt;"",IF(Qualifikation!I879=TRUE,IF(INDEX(codegem,MATCH(Qualifikation!H879,libgem,0))&lt;8000,INDEX(codegem,MATCH(Qualifikation!H879,libgem,0)),""),Qualifikation!H879),"")</f>
        <v/>
      </c>
      <c r="F869" s="26" t="str">
        <f>IF(A869&lt;&gt;"",IF(Qualifikation!I879=TRUE,INDEX(codegemhist,MATCH(Qualifikation!H879,libgem,0)),""),"")</f>
        <v/>
      </c>
      <c r="G869" s="26" t="str">
        <f>IF(A869&lt;&gt;"",IF(Qualifikation!I879=TRUE,IF(INDEX(codegem,MATCH(Qualifikation!H879,libgem,0))&gt;=8000,INDEX(codegem,MATCH(Qualifikation!H879,libgem,0)),""),Qualifikation!H879),"")</f>
        <v/>
      </c>
      <c r="H869" s="26" t="str">
        <f>IF(A869&lt;&gt;"",IF(Qualifikation!Y879=TRUE,INDEX(libcatidinst,MATCH(Qualifikation!P879,libinst,0)),""),"")</f>
        <v/>
      </c>
      <c r="I869" s="26" t="str">
        <f>IF(OR(A869="",ISBLANK(Qualifikation!P879)),"",IF(Qualifikation!Y879=TRUE,INDEX(codeinst,MATCH(Qualifikation!P879,libinst,0)),Qualifikation!P879))</f>
        <v/>
      </c>
      <c r="J869" s="26" t="str">
        <f>IF(OR(A869="",ISBLANK(Qualifikation!Q879)),"",IF(Qualifikation!Z879=TRUE,INDEX(codetform,MATCH(Qualifikation!Q879,libtform,0)),Qualifikation!Q879))</f>
        <v/>
      </c>
      <c r="K869" s="26" t="str">
        <f t="shared" si="13"/>
        <v/>
      </c>
      <c r="L869" s="112" t="str">
        <f>IF(OR(A869="",ISBLANK(Qualifikation!R879)),"",Qualifikation!R879)</f>
        <v/>
      </c>
      <c r="M869" s="56" t="str">
        <f>IF(OR(A869="",ISBLANK(Qualifikation!S879)),"",Qualifikation!S879)</f>
        <v/>
      </c>
      <c r="N869" s="56" t="str">
        <f>IF(OR(A869="",ISBLANK(Qualifikation!T879)),"",IF(Qualifikation!AC879=TRUE,INDEX(coderesult,MATCH(Qualifikation!T879,libresult,0)),Qualifikation!T879))</f>
        <v/>
      </c>
      <c r="O869" s="56" t="str">
        <f>IF(OR(A869="",ISBLANK(Qualifikation!U879),Qualifikation!U879="-"),"",IF(ISNA(MATCH(Qualifikation!U879,libtwolang,0)),Qualifikation!U879,IF(Qualifikation!AC879=TRUE,INDEX(codetwolang,MATCH(Qualifikation!U879,libtwolang,0)),Qualifikation!U879)))</f>
        <v/>
      </c>
      <c r="P869" s="56" t="str">
        <f>IF(OR(A869="",ISBLANK(Qualifikation!V879)),"",Qualifikation!V879)</f>
        <v/>
      </c>
    </row>
    <row r="870" spans="1:16" x14ac:dyDescent="0.2">
      <c r="A870" s="26" t="str">
        <f>IF(Qualifikation!$A880&lt;&gt;"",IF(Qualifikation!C880&lt;&gt;"",IF(Qualifikation!C880="LOC.ID",CONCATENATE("LOC.",Qualifikation!AG$12),Qualifikation!C880),""),"")</f>
        <v/>
      </c>
      <c r="B870" s="57" t="str">
        <f>IF(A870&lt;&gt;"",Qualifikation!J880,"")</f>
        <v/>
      </c>
      <c r="C870" s="26" t="str">
        <f>IF(A870&lt;&gt;"",IF(Qualifikation!E880=TRUE,INDEX(codesex,MATCH(Qualifikation!D880,libsex,0)),Qualifikation!D880),"")</f>
        <v/>
      </c>
      <c r="D870" s="112" t="str">
        <f>IF(OR(A870="",ISBLANK(Qualifikation!F880)),"",Qualifikation!F880)</f>
        <v/>
      </c>
      <c r="E870" s="26" t="str">
        <f>IF(A870&lt;&gt;"",IF(Qualifikation!I880=TRUE,IF(INDEX(codegem,MATCH(Qualifikation!H880,libgem,0))&lt;8000,INDEX(codegem,MATCH(Qualifikation!H880,libgem,0)),""),Qualifikation!H880),"")</f>
        <v/>
      </c>
      <c r="F870" s="26" t="str">
        <f>IF(A870&lt;&gt;"",IF(Qualifikation!I880=TRUE,INDEX(codegemhist,MATCH(Qualifikation!H880,libgem,0)),""),"")</f>
        <v/>
      </c>
      <c r="G870" s="26" t="str">
        <f>IF(A870&lt;&gt;"",IF(Qualifikation!I880=TRUE,IF(INDEX(codegem,MATCH(Qualifikation!H880,libgem,0))&gt;=8000,INDEX(codegem,MATCH(Qualifikation!H880,libgem,0)),""),Qualifikation!H880),"")</f>
        <v/>
      </c>
      <c r="H870" s="26" t="str">
        <f>IF(A870&lt;&gt;"",IF(Qualifikation!Y880=TRUE,INDEX(libcatidinst,MATCH(Qualifikation!P880,libinst,0)),""),"")</f>
        <v/>
      </c>
      <c r="I870" s="26" t="str">
        <f>IF(OR(A870="",ISBLANK(Qualifikation!P880)),"",IF(Qualifikation!Y880=TRUE,INDEX(codeinst,MATCH(Qualifikation!P880,libinst,0)),Qualifikation!P880))</f>
        <v/>
      </c>
      <c r="J870" s="26" t="str">
        <f>IF(OR(A870="",ISBLANK(Qualifikation!Q880)),"",IF(Qualifikation!Z880=TRUE,INDEX(codetform,MATCH(Qualifikation!Q880,libtform,0)),Qualifikation!Q880))</f>
        <v/>
      </c>
      <c r="K870" s="26" t="str">
        <f t="shared" si="13"/>
        <v/>
      </c>
      <c r="L870" s="112" t="str">
        <f>IF(OR(A870="",ISBLANK(Qualifikation!R880)),"",Qualifikation!R880)</f>
        <v/>
      </c>
      <c r="M870" s="56" t="str">
        <f>IF(OR(A870="",ISBLANK(Qualifikation!S880)),"",Qualifikation!S880)</f>
        <v/>
      </c>
      <c r="N870" s="56" t="str">
        <f>IF(OR(A870="",ISBLANK(Qualifikation!T880)),"",IF(Qualifikation!AC880=TRUE,INDEX(coderesult,MATCH(Qualifikation!T880,libresult,0)),Qualifikation!T880))</f>
        <v/>
      </c>
      <c r="O870" s="56" t="str">
        <f>IF(OR(A870="",ISBLANK(Qualifikation!U880),Qualifikation!U880="-"),"",IF(ISNA(MATCH(Qualifikation!U880,libtwolang,0)),Qualifikation!U880,IF(Qualifikation!AC880=TRUE,INDEX(codetwolang,MATCH(Qualifikation!U880,libtwolang,0)),Qualifikation!U880)))</f>
        <v/>
      </c>
      <c r="P870" s="56" t="str">
        <f>IF(OR(A870="",ISBLANK(Qualifikation!V880)),"",Qualifikation!V880)</f>
        <v/>
      </c>
    </row>
    <row r="871" spans="1:16" x14ac:dyDescent="0.2">
      <c r="A871" s="26" t="str">
        <f>IF(Qualifikation!$A881&lt;&gt;"",IF(Qualifikation!C881&lt;&gt;"",IF(Qualifikation!C881="LOC.ID",CONCATENATE("LOC.",Qualifikation!AG$12),Qualifikation!C881),""),"")</f>
        <v/>
      </c>
      <c r="B871" s="57" t="str">
        <f>IF(A871&lt;&gt;"",Qualifikation!J881,"")</f>
        <v/>
      </c>
      <c r="C871" s="26" t="str">
        <f>IF(A871&lt;&gt;"",IF(Qualifikation!E881=TRUE,INDEX(codesex,MATCH(Qualifikation!D881,libsex,0)),Qualifikation!D881),"")</f>
        <v/>
      </c>
      <c r="D871" s="112" t="str">
        <f>IF(OR(A871="",ISBLANK(Qualifikation!F881)),"",Qualifikation!F881)</f>
        <v/>
      </c>
      <c r="E871" s="26" t="str">
        <f>IF(A871&lt;&gt;"",IF(Qualifikation!I881=TRUE,IF(INDEX(codegem,MATCH(Qualifikation!H881,libgem,0))&lt;8000,INDEX(codegem,MATCH(Qualifikation!H881,libgem,0)),""),Qualifikation!H881),"")</f>
        <v/>
      </c>
      <c r="F871" s="26" t="str">
        <f>IF(A871&lt;&gt;"",IF(Qualifikation!I881=TRUE,INDEX(codegemhist,MATCH(Qualifikation!H881,libgem,0)),""),"")</f>
        <v/>
      </c>
      <c r="G871" s="26" t="str">
        <f>IF(A871&lt;&gt;"",IF(Qualifikation!I881=TRUE,IF(INDEX(codegem,MATCH(Qualifikation!H881,libgem,0))&gt;=8000,INDEX(codegem,MATCH(Qualifikation!H881,libgem,0)),""),Qualifikation!H881),"")</f>
        <v/>
      </c>
      <c r="H871" s="26" t="str">
        <f>IF(A871&lt;&gt;"",IF(Qualifikation!Y881=TRUE,INDEX(libcatidinst,MATCH(Qualifikation!P881,libinst,0)),""),"")</f>
        <v/>
      </c>
      <c r="I871" s="26" t="str">
        <f>IF(OR(A871="",ISBLANK(Qualifikation!P881)),"",IF(Qualifikation!Y881=TRUE,INDEX(codeinst,MATCH(Qualifikation!P881,libinst,0)),Qualifikation!P881))</f>
        <v/>
      </c>
      <c r="J871" s="26" t="str">
        <f>IF(OR(A871="",ISBLANK(Qualifikation!Q881)),"",IF(Qualifikation!Z881=TRUE,INDEX(codetform,MATCH(Qualifikation!Q881,libtform,0)),Qualifikation!Q881))</f>
        <v/>
      </c>
      <c r="K871" s="26" t="str">
        <f t="shared" si="13"/>
        <v/>
      </c>
      <c r="L871" s="112" t="str">
        <f>IF(OR(A871="",ISBLANK(Qualifikation!R881)),"",Qualifikation!R881)</f>
        <v/>
      </c>
      <c r="M871" s="56" t="str">
        <f>IF(OR(A871="",ISBLANK(Qualifikation!S881)),"",Qualifikation!S881)</f>
        <v/>
      </c>
      <c r="N871" s="56" t="str">
        <f>IF(OR(A871="",ISBLANK(Qualifikation!T881)),"",IF(Qualifikation!AC881=TRUE,INDEX(coderesult,MATCH(Qualifikation!T881,libresult,0)),Qualifikation!T881))</f>
        <v/>
      </c>
      <c r="O871" s="56" t="str">
        <f>IF(OR(A871="",ISBLANK(Qualifikation!U881),Qualifikation!U881="-"),"",IF(ISNA(MATCH(Qualifikation!U881,libtwolang,0)),Qualifikation!U881,IF(Qualifikation!AC881=TRUE,INDEX(codetwolang,MATCH(Qualifikation!U881,libtwolang,0)),Qualifikation!U881)))</f>
        <v/>
      </c>
      <c r="P871" s="56" t="str">
        <f>IF(OR(A871="",ISBLANK(Qualifikation!V881)),"",Qualifikation!V881)</f>
        <v/>
      </c>
    </row>
    <row r="872" spans="1:16" x14ac:dyDescent="0.2">
      <c r="A872" s="26" t="str">
        <f>IF(Qualifikation!$A882&lt;&gt;"",IF(Qualifikation!C882&lt;&gt;"",IF(Qualifikation!C882="LOC.ID",CONCATENATE("LOC.",Qualifikation!AG$12),Qualifikation!C882),""),"")</f>
        <v/>
      </c>
      <c r="B872" s="57" t="str">
        <f>IF(A872&lt;&gt;"",Qualifikation!J882,"")</f>
        <v/>
      </c>
      <c r="C872" s="26" t="str">
        <f>IF(A872&lt;&gt;"",IF(Qualifikation!E882=TRUE,INDEX(codesex,MATCH(Qualifikation!D882,libsex,0)),Qualifikation!D882),"")</f>
        <v/>
      </c>
      <c r="D872" s="112" t="str">
        <f>IF(OR(A872="",ISBLANK(Qualifikation!F882)),"",Qualifikation!F882)</f>
        <v/>
      </c>
      <c r="E872" s="26" t="str">
        <f>IF(A872&lt;&gt;"",IF(Qualifikation!I882=TRUE,IF(INDEX(codegem,MATCH(Qualifikation!H882,libgem,0))&lt;8000,INDEX(codegem,MATCH(Qualifikation!H882,libgem,0)),""),Qualifikation!H882),"")</f>
        <v/>
      </c>
      <c r="F872" s="26" t="str">
        <f>IF(A872&lt;&gt;"",IF(Qualifikation!I882=TRUE,INDEX(codegemhist,MATCH(Qualifikation!H882,libgem,0)),""),"")</f>
        <v/>
      </c>
      <c r="G872" s="26" t="str">
        <f>IF(A872&lt;&gt;"",IF(Qualifikation!I882=TRUE,IF(INDEX(codegem,MATCH(Qualifikation!H882,libgem,0))&gt;=8000,INDEX(codegem,MATCH(Qualifikation!H882,libgem,0)),""),Qualifikation!H882),"")</f>
        <v/>
      </c>
      <c r="H872" s="26" t="str">
        <f>IF(A872&lt;&gt;"",IF(Qualifikation!Y882=TRUE,INDEX(libcatidinst,MATCH(Qualifikation!P882,libinst,0)),""),"")</f>
        <v/>
      </c>
      <c r="I872" s="26" t="str">
        <f>IF(OR(A872="",ISBLANK(Qualifikation!P882)),"",IF(Qualifikation!Y882=TRUE,INDEX(codeinst,MATCH(Qualifikation!P882,libinst,0)),Qualifikation!P882))</f>
        <v/>
      </c>
      <c r="J872" s="26" t="str">
        <f>IF(OR(A872="",ISBLANK(Qualifikation!Q882)),"",IF(Qualifikation!Z882=TRUE,INDEX(codetform,MATCH(Qualifikation!Q882,libtform,0)),Qualifikation!Q882))</f>
        <v/>
      </c>
      <c r="K872" s="26" t="str">
        <f t="shared" si="13"/>
        <v/>
      </c>
      <c r="L872" s="112" t="str">
        <f>IF(OR(A872="",ISBLANK(Qualifikation!R882)),"",Qualifikation!R882)</f>
        <v/>
      </c>
      <c r="M872" s="56" t="str">
        <f>IF(OR(A872="",ISBLANK(Qualifikation!S882)),"",Qualifikation!S882)</f>
        <v/>
      </c>
      <c r="N872" s="56" t="str">
        <f>IF(OR(A872="",ISBLANK(Qualifikation!T882)),"",IF(Qualifikation!AC882=TRUE,INDEX(coderesult,MATCH(Qualifikation!T882,libresult,0)),Qualifikation!T882))</f>
        <v/>
      </c>
      <c r="O872" s="56" t="str">
        <f>IF(OR(A872="",ISBLANK(Qualifikation!U882),Qualifikation!U882="-"),"",IF(ISNA(MATCH(Qualifikation!U882,libtwolang,0)),Qualifikation!U882,IF(Qualifikation!AC882=TRUE,INDEX(codetwolang,MATCH(Qualifikation!U882,libtwolang,0)),Qualifikation!U882)))</f>
        <v/>
      </c>
      <c r="P872" s="56" t="str">
        <f>IF(OR(A872="",ISBLANK(Qualifikation!V882)),"",Qualifikation!V882)</f>
        <v/>
      </c>
    </row>
    <row r="873" spans="1:16" x14ac:dyDescent="0.2">
      <c r="A873" s="26" t="str">
        <f>IF(Qualifikation!$A883&lt;&gt;"",IF(Qualifikation!C883&lt;&gt;"",IF(Qualifikation!C883="LOC.ID",CONCATENATE("LOC.",Qualifikation!AG$12),Qualifikation!C883),""),"")</f>
        <v/>
      </c>
      <c r="B873" s="57" t="str">
        <f>IF(A873&lt;&gt;"",Qualifikation!J883,"")</f>
        <v/>
      </c>
      <c r="C873" s="26" t="str">
        <f>IF(A873&lt;&gt;"",IF(Qualifikation!E883=TRUE,INDEX(codesex,MATCH(Qualifikation!D883,libsex,0)),Qualifikation!D883),"")</f>
        <v/>
      </c>
      <c r="D873" s="112" t="str">
        <f>IF(OR(A873="",ISBLANK(Qualifikation!F883)),"",Qualifikation!F883)</f>
        <v/>
      </c>
      <c r="E873" s="26" t="str">
        <f>IF(A873&lt;&gt;"",IF(Qualifikation!I883=TRUE,IF(INDEX(codegem,MATCH(Qualifikation!H883,libgem,0))&lt;8000,INDEX(codegem,MATCH(Qualifikation!H883,libgem,0)),""),Qualifikation!H883),"")</f>
        <v/>
      </c>
      <c r="F873" s="26" t="str">
        <f>IF(A873&lt;&gt;"",IF(Qualifikation!I883=TRUE,INDEX(codegemhist,MATCH(Qualifikation!H883,libgem,0)),""),"")</f>
        <v/>
      </c>
      <c r="G873" s="26" t="str">
        <f>IF(A873&lt;&gt;"",IF(Qualifikation!I883=TRUE,IF(INDEX(codegem,MATCH(Qualifikation!H883,libgem,0))&gt;=8000,INDEX(codegem,MATCH(Qualifikation!H883,libgem,0)),""),Qualifikation!H883),"")</f>
        <v/>
      </c>
      <c r="H873" s="26" t="str">
        <f>IF(A873&lt;&gt;"",IF(Qualifikation!Y883=TRUE,INDEX(libcatidinst,MATCH(Qualifikation!P883,libinst,0)),""),"")</f>
        <v/>
      </c>
      <c r="I873" s="26" t="str">
        <f>IF(OR(A873="",ISBLANK(Qualifikation!P883)),"",IF(Qualifikation!Y883=TRUE,INDEX(codeinst,MATCH(Qualifikation!P883,libinst,0)),Qualifikation!P883))</f>
        <v/>
      </c>
      <c r="J873" s="26" t="str">
        <f>IF(OR(A873="",ISBLANK(Qualifikation!Q883)),"",IF(Qualifikation!Z883=TRUE,INDEX(codetform,MATCH(Qualifikation!Q883,libtform,0)),Qualifikation!Q883))</f>
        <v/>
      </c>
      <c r="K873" s="26" t="str">
        <f t="shared" si="13"/>
        <v/>
      </c>
      <c r="L873" s="112" t="str">
        <f>IF(OR(A873="",ISBLANK(Qualifikation!R883)),"",Qualifikation!R883)</f>
        <v/>
      </c>
      <c r="M873" s="56" t="str">
        <f>IF(OR(A873="",ISBLANK(Qualifikation!S883)),"",Qualifikation!S883)</f>
        <v/>
      </c>
      <c r="N873" s="56" t="str">
        <f>IF(OR(A873="",ISBLANK(Qualifikation!T883)),"",IF(Qualifikation!AC883=TRUE,INDEX(coderesult,MATCH(Qualifikation!T883,libresult,0)),Qualifikation!T883))</f>
        <v/>
      </c>
      <c r="O873" s="56" t="str">
        <f>IF(OR(A873="",ISBLANK(Qualifikation!U883),Qualifikation!U883="-"),"",IF(ISNA(MATCH(Qualifikation!U883,libtwolang,0)),Qualifikation!U883,IF(Qualifikation!AC883=TRUE,INDEX(codetwolang,MATCH(Qualifikation!U883,libtwolang,0)),Qualifikation!U883)))</f>
        <v/>
      </c>
      <c r="P873" s="56" t="str">
        <f>IF(OR(A873="",ISBLANK(Qualifikation!V883)),"",Qualifikation!V883)</f>
        <v/>
      </c>
    </row>
    <row r="874" spans="1:16" x14ac:dyDescent="0.2">
      <c r="A874" s="26" t="str">
        <f>IF(Qualifikation!$A884&lt;&gt;"",IF(Qualifikation!C884&lt;&gt;"",IF(Qualifikation!C884="LOC.ID",CONCATENATE("LOC.",Qualifikation!AG$12),Qualifikation!C884),""),"")</f>
        <v/>
      </c>
      <c r="B874" s="57" t="str">
        <f>IF(A874&lt;&gt;"",Qualifikation!J884,"")</f>
        <v/>
      </c>
      <c r="C874" s="26" t="str">
        <f>IF(A874&lt;&gt;"",IF(Qualifikation!E884=TRUE,INDEX(codesex,MATCH(Qualifikation!D884,libsex,0)),Qualifikation!D884),"")</f>
        <v/>
      </c>
      <c r="D874" s="112" t="str">
        <f>IF(OR(A874="",ISBLANK(Qualifikation!F884)),"",Qualifikation!F884)</f>
        <v/>
      </c>
      <c r="E874" s="26" t="str">
        <f>IF(A874&lt;&gt;"",IF(Qualifikation!I884=TRUE,IF(INDEX(codegem,MATCH(Qualifikation!H884,libgem,0))&lt;8000,INDEX(codegem,MATCH(Qualifikation!H884,libgem,0)),""),Qualifikation!H884),"")</f>
        <v/>
      </c>
      <c r="F874" s="26" t="str">
        <f>IF(A874&lt;&gt;"",IF(Qualifikation!I884=TRUE,INDEX(codegemhist,MATCH(Qualifikation!H884,libgem,0)),""),"")</f>
        <v/>
      </c>
      <c r="G874" s="26" t="str">
        <f>IF(A874&lt;&gt;"",IF(Qualifikation!I884=TRUE,IF(INDEX(codegem,MATCH(Qualifikation!H884,libgem,0))&gt;=8000,INDEX(codegem,MATCH(Qualifikation!H884,libgem,0)),""),Qualifikation!H884),"")</f>
        <v/>
      </c>
      <c r="H874" s="26" t="str">
        <f>IF(A874&lt;&gt;"",IF(Qualifikation!Y884=TRUE,INDEX(libcatidinst,MATCH(Qualifikation!P884,libinst,0)),""),"")</f>
        <v/>
      </c>
      <c r="I874" s="26" t="str">
        <f>IF(OR(A874="",ISBLANK(Qualifikation!P884)),"",IF(Qualifikation!Y884=TRUE,INDEX(codeinst,MATCH(Qualifikation!P884,libinst,0)),Qualifikation!P884))</f>
        <v/>
      </c>
      <c r="J874" s="26" t="str">
        <f>IF(OR(A874="",ISBLANK(Qualifikation!Q884)),"",IF(Qualifikation!Z884=TRUE,INDEX(codetform,MATCH(Qualifikation!Q884,libtform,0)),Qualifikation!Q884))</f>
        <v/>
      </c>
      <c r="K874" s="26" t="str">
        <f t="shared" si="13"/>
        <v/>
      </c>
      <c r="L874" s="112" t="str">
        <f>IF(OR(A874="",ISBLANK(Qualifikation!R884)),"",Qualifikation!R884)</f>
        <v/>
      </c>
      <c r="M874" s="56" t="str">
        <f>IF(OR(A874="",ISBLANK(Qualifikation!S884)),"",Qualifikation!S884)</f>
        <v/>
      </c>
      <c r="N874" s="56" t="str">
        <f>IF(OR(A874="",ISBLANK(Qualifikation!T884)),"",IF(Qualifikation!AC884=TRUE,INDEX(coderesult,MATCH(Qualifikation!T884,libresult,0)),Qualifikation!T884))</f>
        <v/>
      </c>
      <c r="O874" s="56" t="str">
        <f>IF(OR(A874="",ISBLANK(Qualifikation!U884),Qualifikation!U884="-"),"",IF(ISNA(MATCH(Qualifikation!U884,libtwolang,0)),Qualifikation!U884,IF(Qualifikation!AC884=TRUE,INDEX(codetwolang,MATCH(Qualifikation!U884,libtwolang,0)),Qualifikation!U884)))</f>
        <v/>
      </c>
      <c r="P874" s="56" t="str">
        <f>IF(OR(A874="",ISBLANK(Qualifikation!V884)),"",Qualifikation!V884)</f>
        <v/>
      </c>
    </row>
    <row r="875" spans="1:16" x14ac:dyDescent="0.2">
      <c r="A875" s="26" t="str">
        <f>IF(Qualifikation!$A885&lt;&gt;"",IF(Qualifikation!C885&lt;&gt;"",IF(Qualifikation!C885="LOC.ID",CONCATENATE("LOC.",Qualifikation!AG$12),Qualifikation!C885),""),"")</f>
        <v/>
      </c>
      <c r="B875" s="57" t="str">
        <f>IF(A875&lt;&gt;"",Qualifikation!J885,"")</f>
        <v/>
      </c>
      <c r="C875" s="26" t="str">
        <f>IF(A875&lt;&gt;"",IF(Qualifikation!E885=TRUE,INDEX(codesex,MATCH(Qualifikation!D885,libsex,0)),Qualifikation!D885),"")</f>
        <v/>
      </c>
      <c r="D875" s="112" t="str">
        <f>IF(OR(A875="",ISBLANK(Qualifikation!F885)),"",Qualifikation!F885)</f>
        <v/>
      </c>
      <c r="E875" s="26" t="str">
        <f>IF(A875&lt;&gt;"",IF(Qualifikation!I885=TRUE,IF(INDEX(codegem,MATCH(Qualifikation!H885,libgem,0))&lt;8000,INDEX(codegem,MATCH(Qualifikation!H885,libgem,0)),""),Qualifikation!H885),"")</f>
        <v/>
      </c>
      <c r="F875" s="26" t="str">
        <f>IF(A875&lt;&gt;"",IF(Qualifikation!I885=TRUE,INDEX(codegemhist,MATCH(Qualifikation!H885,libgem,0)),""),"")</f>
        <v/>
      </c>
      <c r="G875" s="26" t="str">
        <f>IF(A875&lt;&gt;"",IF(Qualifikation!I885=TRUE,IF(INDEX(codegem,MATCH(Qualifikation!H885,libgem,0))&gt;=8000,INDEX(codegem,MATCH(Qualifikation!H885,libgem,0)),""),Qualifikation!H885),"")</f>
        <v/>
      </c>
      <c r="H875" s="26" t="str">
        <f>IF(A875&lt;&gt;"",IF(Qualifikation!Y885=TRUE,INDEX(libcatidinst,MATCH(Qualifikation!P885,libinst,0)),""),"")</f>
        <v/>
      </c>
      <c r="I875" s="26" t="str">
        <f>IF(OR(A875="",ISBLANK(Qualifikation!P885)),"",IF(Qualifikation!Y885=TRUE,INDEX(codeinst,MATCH(Qualifikation!P885,libinst,0)),Qualifikation!P885))</f>
        <v/>
      </c>
      <c r="J875" s="26" t="str">
        <f>IF(OR(A875="",ISBLANK(Qualifikation!Q885)),"",IF(Qualifikation!Z885=TRUE,INDEX(codetform,MATCH(Qualifikation!Q885,libtform,0)),Qualifikation!Q885))</f>
        <v/>
      </c>
      <c r="K875" s="26" t="str">
        <f t="shared" si="13"/>
        <v/>
      </c>
      <c r="L875" s="112" t="str">
        <f>IF(OR(A875="",ISBLANK(Qualifikation!R885)),"",Qualifikation!R885)</f>
        <v/>
      </c>
      <c r="M875" s="56" t="str">
        <f>IF(OR(A875="",ISBLANK(Qualifikation!S885)),"",Qualifikation!S885)</f>
        <v/>
      </c>
      <c r="N875" s="56" t="str">
        <f>IF(OR(A875="",ISBLANK(Qualifikation!T885)),"",IF(Qualifikation!AC885=TRUE,INDEX(coderesult,MATCH(Qualifikation!T885,libresult,0)),Qualifikation!T885))</f>
        <v/>
      </c>
      <c r="O875" s="56" t="str">
        <f>IF(OR(A875="",ISBLANK(Qualifikation!U885),Qualifikation!U885="-"),"",IF(ISNA(MATCH(Qualifikation!U885,libtwolang,0)),Qualifikation!U885,IF(Qualifikation!AC885=TRUE,INDEX(codetwolang,MATCH(Qualifikation!U885,libtwolang,0)),Qualifikation!U885)))</f>
        <v/>
      </c>
      <c r="P875" s="56" t="str">
        <f>IF(OR(A875="",ISBLANK(Qualifikation!V885)),"",Qualifikation!V885)</f>
        <v/>
      </c>
    </row>
    <row r="876" spans="1:16" x14ac:dyDescent="0.2">
      <c r="A876" s="26" t="str">
        <f>IF(Qualifikation!$A886&lt;&gt;"",IF(Qualifikation!C886&lt;&gt;"",IF(Qualifikation!C886="LOC.ID",CONCATENATE("LOC.",Qualifikation!AG$12),Qualifikation!C886),""),"")</f>
        <v/>
      </c>
      <c r="B876" s="57" t="str">
        <f>IF(A876&lt;&gt;"",Qualifikation!J886,"")</f>
        <v/>
      </c>
      <c r="C876" s="26" t="str">
        <f>IF(A876&lt;&gt;"",IF(Qualifikation!E886=TRUE,INDEX(codesex,MATCH(Qualifikation!D886,libsex,0)),Qualifikation!D886),"")</f>
        <v/>
      </c>
      <c r="D876" s="112" t="str">
        <f>IF(OR(A876="",ISBLANK(Qualifikation!F886)),"",Qualifikation!F886)</f>
        <v/>
      </c>
      <c r="E876" s="26" t="str">
        <f>IF(A876&lt;&gt;"",IF(Qualifikation!I886=TRUE,IF(INDEX(codegem,MATCH(Qualifikation!H886,libgem,0))&lt;8000,INDEX(codegem,MATCH(Qualifikation!H886,libgem,0)),""),Qualifikation!H886),"")</f>
        <v/>
      </c>
      <c r="F876" s="26" t="str">
        <f>IF(A876&lt;&gt;"",IF(Qualifikation!I886=TRUE,INDEX(codegemhist,MATCH(Qualifikation!H886,libgem,0)),""),"")</f>
        <v/>
      </c>
      <c r="G876" s="26" t="str">
        <f>IF(A876&lt;&gt;"",IF(Qualifikation!I886=TRUE,IF(INDEX(codegem,MATCH(Qualifikation!H886,libgem,0))&gt;=8000,INDEX(codegem,MATCH(Qualifikation!H886,libgem,0)),""),Qualifikation!H886),"")</f>
        <v/>
      </c>
      <c r="H876" s="26" t="str">
        <f>IF(A876&lt;&gt;"",IF(Qualifikation!Y886=TRUE,INDEX(libcatidinst,MATCH(Qualifikation!P886,libinst,0)),""),"")</f>
        <v/>
      </c>
      <c r="I876" s="26" t="str">
        <f>IF(OR(A876="",ISBLANK(Qualifikation!P886)),"",IF(Qualifikation!Y886=TRUE,INDEX(codeinst,MATCH(Qualifikation!P886,libinst,0)),Qualifikation!P886))</f>
        <v/>
      </c>
      <c r="J876" s="26" t="str">
        <f>IF(OR(A876="",ISBLANK(Qualifikation!Q886)),"",IF(Qualifikation!Z886=TRUE,INDEX(codetform,MATCH(Qualifikation!Q886,libtform,0)),Qualifikation!Q886))</f>
        <v/>
      </c>
      <c r="K876" s="26" t="str">
        <f t="shared" si="13"/>
        <v/>
      </c>
      <c r="L876" s="112" t="str">
        <f>IF(OR(A876="",ISBLANK(Qualifikation!R886)),"",Qualifikation!R886)</f>
        <v/>
      </c>
      <c r="M876" s="56" t="str">
        <f>IF(OR(A876="",ISBLANK(Qualifikation!S886)),"",Qualifikation!S886)</f>
        <v/>
      </c>
      <c r="N876" s="56" t="str">
        <f>IF(OR(A876="",ISBLANK(Qualifikation!T886)),"",IF(Qualifikation!AC886=TRUE,INDEX(coderesult,MATCH(Qualifikation!T886,libresult,0)),Qualifikation!T886))</f>
        <v/>
      </c>
      <c r="O876" s="56" t="str">
        <f>IF(OR(A876="",ISBLANK(Qualifikation!U886),Qualifikation!U886="-"),"",IF(ISNA(MATCH(Qualifikation!U886,libtwolang,0)),Qualifikation!U886,IF(Qualifikation!AC886=TRUE,INDEX(codetwolang,MATCH(Qualifikation!U886,libtwolang,0)),Qualifikation!U886)))</f>
        <v/>
      </c>
      <c r="P876" s="56" t="str">
        <f>IF(OR(A876="",ISBLANK(Qualifikation!V886)),"",Qualifikation!V886)</f>
        <v/>
      </c>
    </row>
    <row r="877" spans="1:16" x14ac:dyDescent="0.2">
      <c r="A877" s="26" t="str">
        <f>IF(Qualifikation!$A887&lt;&gt;"",IF(Qualifikation!C887&lt;&gt;"",IF(Qualifikation!C887="LOC.ID",CONCATENATE("LOC.",Qualifikation!AG$12),Qualifikation!C887),""),"")</f>
        <v/>
      </c>
      <c r="B877" s="57" t="str">
        <f>IF(A877&lt;&gt;"",Qualifikation!J887,"")</f>
        <v/>
      </c>
      <c r="C877" s="26" t="str">
        <f>IF(A877&lt;&gt;"",IF(Qualifikation!E887=TRUE,INDEX(codesex,MATCH(Qualifikation!D887,libsex,0)),Qualifikation!D887),"")</f>
        <v/>
      </c>
      <c r="D877" s="112" t="str">
        <f>IF(OR(A877="",ISBLANK(Qualifikation!F887)),"",Qualifikation!F887)</f>
        <v/>
      </c>
      <c r="E877" s="26" t="str">
        <f>IF(A877&lt;&gt;"",IF(Qualifikation!I887=TRUE,IF(INDEX(codegem,MATCH(Qualifikation!H887,libgem,0))&lt;8000,INDEX(codegem,MATCH(Qualifikation!H887,libgem,0)),""),Qualifikation!H887),"")</f>
        <v/>
      </c>
      <c r="F877" s="26" t="str">
        <f>IF(A877&lt;&gt;"",IF(Qualifikation!I887=TRUE,INDEX(codegemhist,MATCH(Qualifikation!H887,libgem,0)),""),"")</f>
        <v/>
      </c>
      <c r="G877" s="26" t="str">
        <f>IF(A877&lt;&gt;"",IF(Qualifikation!I887=TRUE,IF(INDEX(codegem,MATCH(Qualifikation!H887,libgem,0))&gt;=8000,INDEX(codegem,MATCH(Qualifikation!H887,libgem,0)),""),Qualifikation!H887),"")</f>
        <v/>
      </c>
      <c r="H877" s="26" t="str">
        <f>IF(A877&lt;&gt;"",IF(Qualifikation!Y887=TRUE,INDEX(libcatidinst,MATCH(Qualifikation!P887,libinst,0)),""),"")</f>
        <v/>
      </c>
      <c r="I877" s="26" t="str">
        <f>IF(OR(A877="",ISBLANK(Qualifikation!P887)),"",IF(Qualifikation!Y887=TRUE,INDEX(codeinst,MATCH(Qualifikation!P887,libinst,0)),Qualifikation!P887))</f>
        <v/>
      </c>
      <c r="J877" s="26" t="str">
        <f>IF(OR(A877="",ISBLANK(Qualifikation!Q887)),"",IF(Qualifikation!Z887=TRUE,INDEX(codetform,MATCH(Qualifikation!Q887,libtform,0)),Qualifikation!Q887))</f>
        <v/>
      </c>
      <c r="K877" s="26" t="str">
        <f t="shared" si="13"/>
        <v/>
      </c>
      <c r="L877" s="112" t="str">
        <f>IF(OR(A877="",ISBLANK(Qualifikation!R887)),"",Qualifikation!R887)</f>
        <v/>
      </c>
      <c r="M877" s="56" t="str">
        <f>IF(OR(A877="",ISBLANK(Qualifikation!S887)),"",Qualifikation!S887)</f>
        <v/>
      </c>
      <c r="N877" s="56" t="str">
        <f>IF(OR(A877="",ISBLANK(Qualifikation!T887)),"",IF(Qualifikation!AC887=TRUE,INDEX(coderesult,MATCH(Qualifikation!T887,libresult,0)),Qualifikation!T887))</f>
        <v/>
      </c>
      <c r="O877" s="56" t="str">
        <f>IF(OR(A877="",ISBLANK(Qualifikation!U887),Qualifikation!U887="-"),"",IF(ISNA(MATCH(Qualifikation!U887,libtwolang,0)),Qualifikation!U887,IF(Qualifikation!AC887=TRUE,INDEX(codetwolang,MATCH(Qualifikation!U887,libtwolang,0)),Qualifikation!U887)))</f>
        <v/>
      </c>
      <c r="P877" s="56" t="str">
        <f>IF(OR(A877="",ISBLANK(Qualifikation!V887)),"",Qualifikation!V887)</f>
        <v/>
      </c>
    </row>
    <row r="878" spans="1:16" x14ac:dyDescent="0.2">
      <c r="A878" s="26" t="str">
        <f>IF(Qualifikation!$A888&lt;&gt;"",IF(Qualifikation!C888&lt;&gt;"",IF(Qualifikation!C888="LOC.ID",CONCATENATE("LOC.",Qualifikation!AG$12),Qualifikation!C888),""),"")</f>
        <v/>
      </c>
      <c r="B878" s="57" t="str">
        <f>IF(A878&lt;&gt;"",Qualifikation!J888,"")</f>
        <v/>
      </c>
      <c r="C878" s="26" t="str">
        <f>IF(A878&lt;&gt;"",IF(Qualifikation!E888=TRUE,INDEX(codesex,MATCH(Qualifikation!D888,libsex,0)),Qualifikation!D888),"")</f>
        <v/>
      </c>
      <c r="D878" s="112" t="str">
        <f>IF(OR(A878="",ISBLANK(Qualifikation!F888)),"",Qualifikation!F888)</f>
        <v/>
      </c>
      <c r="E878" s="26" t="str">
        <f>IF(A878&lt;&gt;"",IF(Qualifikation!I888=TRUE,IF(INDEX(codegem,MATCH(Qualifikation!H888,libgem,0))&lt;8000,INDEX(codegem,MATCH(Qualifikation!H888,libgem,0)),""),Qualifikation!H888),"")</f>
        <v/>
      </c>
      <c r="F878" s="26" t="str">
        <f>IF(A878&lt;&gt;"",IF(Qualifikation!I888=TRUE,INDEX(codegemhist,MATCH(Qualifikation!H888,libgem,0)),""),"")</f>
        <v/>
      </c>
      <c r="G878" s="26" t="str">
        <f>IF(A878&lt;&gt;"",IF(Qualifikation!I888=TRUE,IF(INDEX(codegem,MATCH(Qualifikation!H888,libgem,0))&gt;=8000,INDEX(codegem,MATCH(Qualifikation!H888,libgem,0)),""),Qualifikation!H888),"")</f>
        <v/>
      </c>
      <c r="H878" s="26" t="str">
        <f>IF(A878&lt;&gt;"",IF(Qualifikation!Y888=TRUE,INDEX(libcatidinst,MATCH(Qualifikation!P888,libinst,0)),""),"")</f>
        <v/>
      </c>
      <c r="I878" s="26" t="str">
        <f>IF(OR(A878="",ISBLANK(Qualifikation!P888)),"",IF(Qualifikation!Y888=TRUE,INDEX(codeinst,MATCH(Qualifikation!P888,libinst,0)),Qualifikation!P888))</f>
        <v/>
      </c>
      <c r="J878" s="26" t="str">
        <f>IF(OR(A878="",ISBLANK(Qualifikation!Q888)),"",IF(Qualifikation!Z888=TRUE,INDEX(codetform,MATCH(Qualifikation!Q888,libtform,0)),Qualifikation!Q888))</f>
        <v/>
      </c>
      <c r="K878" s="26" t="str">
        <f t="shared" si="13"/>
        <v/>
      </c>
      <c r="L878" s="112" t="str">
        <f>IF(OR(A878="",ISBLANK(Qualifikation!R888)),"",Qualifikation!R888)</f>
        <v/>
      </c>
      <c r="M878" s="56" t="str">
        <f>IF(OR(A878="",ISBLANK(Qualifikation!S888)),"",Qualifikation!S888)</f>
        <v/>
      </c>
      <c r="N878" s="56" t="str">
        <f>IF(OR(A878="",ISBLANK(Qualifikation!T888)),"",IF(Qualifikation!AC888=TRUE,INDEX(coderesult,MATCH(Qualifikation!T888,libresult,0)),Qualifikation!T888))</f>
        <v/>
      </c>
      <c r="O878" s="56" t="str">
        <f>IF(OR(A878="",ISBLANK(Qualifikation!U888),Qualifikation!U888="-"),"",IF(ISNA(MATCH(Qualifikation!U888,libtwolang,0)),Qualifikation!U888,IF(Qualifikation!AC888=TRUE,INDEX(codetwolang,MATCH(Qualifikation!U888,libtwolang,0)),Qualifikation!U888)))</f>
        <v/>
      </c>
      <c r="P878" s="56" t="str">
        <f>IF(OR(A878="",ISBLANK(Qualifikation!V888)),"",Qualifikation!V888)</f>
        <v/>
      </c>
    </row>
    <row r="879" spans="1:16" x14ac:dyDescent="0.2">
      <c r="A879" s="26" t="str">
        <f>IF(Qualifikation!$A889&lt;&gt;"",IF(Qualifikation!C889&lt;&gt;"",IF(Qualifikation!C889="LOC.ID",CONCATENATE("LOC.",Qualifikation!AG$12),Qualifikation!C889),""),"")</f>
        <v/>
      </c>
      <c r="B879" s="57" t="str">
        <f>IF(A879&lt;&gt;"",Qualifikation!J889,"")</f>
        <v/>
      </c>
      <c r="C879" s="26" t="str">
        <f>IF(A879&lt;&gt;"",IF(Qualifikation!E889=TRUE,INDEX(codesex,MATCH(Qualifikation!D889,libsex,0)),Qualifikation!D889),"")</f>
        <v/>
      </c>
      <c r="D879" s="112" t="str">
        <f>IF(OR(A879="",ISBLANK(Qualifikation!F889)),"",Qualifikation!F889)</f>
        <v/>
      </c>
      <c r="E879" s="26" t="str">
        <f>IF(A879&lt;&gt;"",IF(Qualifikation!I889=TRUE,IF(INDEX(codegem,MATCH(Qualifikation!H889,libgem,0))&lt;8000,INDEX(codegem,MATCH(Qualifikation!H889,libgem,0)),""),Qualifikation!H889),"")</f>
        <v/>
      </c>
      <c r="F879" s="26" t="str">
        <f>IF(A879&lt;&gt;"",IF(Qualifikation!I889=TRUE,INDEX(codegemhist,MATCH(Qualifikation!H889,libgem,0)),""),"")</f>
        <v/>
      </c>
      <c r="G879" s="26" t="str">
        <f>IF(A879&lt;&gt;"",IF(Qualifikation!I889=TRUE,IF(INDEX(codegem,MATCH(Qualifikation!H889,libgem,0))&gt;=8000,INDEX(codegem,MATCH(Qualifikation!H889,libgem,0)),""),Qualifikation!H889),"")</f>
        <v/>
      </c>
      <c r="H879" s="26" t="str">
        <f>IF(A879&lt;&gt;"",IF(Qualifikation!Y889=TRUE,INDEX(libcatidinst,MATCH(Qualifikation!P889,libinst,0)),""),"")</f>
        <v/>
      </c>
      <c r="I879" s="26" t="str">
        <f>IF(OR(A879="",ISBLANK(Qualifikation!P889)),"",IF(Qualifikation!Y889=TRUE,INDEX(codeinst,MATCH(Qualifikation!P889,libinst,0)),Qualifikation!P889))</f>
        <v/>
      </c>
      <c r="J879" s="26" t="str">
        <f>IF(OR(A879="",ISBLANK(Qualifikation!Q889)),"",IF(Qualifikation!Z889=TRUE,INDEX(codetform,MATCH(Qualifikation!Q889,libtform,0)),Qualifikation!Q889))</f>
        <v/>
      </c>
      <c r="K879" s="26" t="str">
        <f t="shared" si="13"/>
        <v/>
      </c>
      <c r="L879" s="112" t="str">
        <f>IF(OR(A879="",ISBLANK(Qualifikation!R889)),"",Qualifikation!R889)</f>
        <v/>
      </c>
      <c r="M879" s="56" t="str">
        <f>IF(OR(A879="",ISBLANK(Qualifikation!S889)),"",Qualifikation!S889)</f>
        <v/>
      </c>
      <c r="N879" s="56" t="str">
        <f>IF(OR(A879="",ISBLANK(Qualifikation!T889)),"",IF(Qualifikation!AC889=TRUE,INDEX(coderesult,MATCH(Qualifikation!T889,libresult,0)),Qualifikation!T889))</f>
        <v/>
      </c>
      <c r="O879" s="56" t="str">
        <f>IF(OR(A879="",ISBLANK(Qualifikation!U889),Qualifikation!U889="-"),"",IF(ISNA(MATCH(Qualifikation!U889,libtwolang,0)),Qualifikation!U889,IF(Qualifikation!AC889=TRUE,INDEX(codetwolang,MATCH(Qualifikation!U889,libtwolang,0)),Qualifikation!U889)))</f>
        <v/>
      </c>
      <c r="P879" s="56" t="str">
        <f>IF(OR(A879="",ISBLANK(Qualifikation!V889)),"",Qualifikation!V889)</f>
        <v/>
      </c>
    </row>
    <row r="880" spans="1:16" x14ac:dyDescent="0.2">
      <c r="A880" s="26" t="str">
        <f>IF(Qualifikation!$A890&lt;&gt;"",IF(Qualifikation!C890&lt;&gt;"",IF(Qualifikation!C890="LOC.ID",CONCATENATE("LOC.",Qualifikation!AG$12),Qualifikation!C890),""),"")</f>
        <v/>
      </c>
      <c r="B880" s="57" t="str">
        <f>IF(A880&lt;&gt;"",Qualifikation!J890,"")</f>
        <v/>
      </c>
      <c r="C880" s="26" t="str">
        <f>IF(A880&lt;&gt;"",IF(Qualifikation!E890=TRUE,INDEX(codesex,MATCH(Qualifikation!D890,libsex,0)),Qualifikation!D890),"")</f>
        <v/>
      </c>
      <c r="D880" s="112" t="str">
        <f>IF(OR(A880="",ISBLANK(Qualifikation!F890)),"",Qualifikation!F890)</f>
        <v/>
      </c>
      <c r="E880" s="26" t="str">
        <f>IF(A880&lt;&gt;"",IF(Qualifikation!I890=TRUE,IF(INDEX(codegem,MATCH(Qualifikation!H890,libgem,0))&lt;8000,INDEX(codegem,MATCH(Qualifikation!H890,libgem,0)),""),Qualifikation!H890),"")</f>
        <v/>
      </c>
      <c r="F880" s="26" t="str">
        <f>IF(A880&lt;&gt;"",IF(Qualifikation!I890=TRUE,INDEX(codegemhist,MATCH(Qualifikation!H890,libgem,0)),""),"")</f>
        <v/>
      </c>
      <c r="G880" s="26" t="str">
        <f>IF(A880&lt;&gt;"",IF(Qualifikation!I890=TRUE,IF(INDEX(codegem,MATCH(Qualifikation!H890,libgem,0))&gt;=8000,INDEX(codegem,MATCH(Qualifikation!H890,libgem,0)),""),Qualifikation!H890),"")</f>
        <v/>
      </c>
      <c r="H880" s="26" t="str">
        <f>IF(A880&lt;&gt;"",IF(Qualifikation!Y890=TRUE,INDEX(libcatidinst,MATCH(Qualifikation!P890,libinst,0)),""),"")</f>
        <v/>
      </c>
      <c r="I880" s="26" t="str">
        <f>IF(OR(A880="",ISBLANK(Qualifikation!P890)),"",IF(Qualifikation!Y890=TRUE,INDEX(codeinst,MATCH(Qualifikation!P890,libinst,0)),Qualifikation!P890))</f>
        <v/>
      </c>
      <c r="J880" s="26" t="str">
        <f>IF(OR(A880="",ISBLANK(Qualifikation!Q890)),"",IF(Qualifikation!Z890=TRUE,INDEX(codetform,MATCH(Qualifikation!Q890,libtform,0)),Qualifikation!Q890))</f>
        <v/>
      </c>
      <c r="K880" s="26" t="str">
        <f t="shared" si="13"/>
        <v/>
      </c>
      <c r="L880" s="112" t="str">
        <f>IF(OR(A880="",ISBLANK(Qualifikation!R890)),"",Qualifikation!R890)</f>
        <v/>
      </c>
      <c r="M880" s="56" t="str">
        <f>IF(OR(A880="",ISBLANK(Qualifikation!S890)),"",Qualifikation!S890)</f>
        <v/>
      </c>
      <c r="N880" s="56" t="str">
        <f>IF(OR(A880="",ISBLANK(Qualifikation!T890)),"",IF(Qualifikation!AC890=TRUE,INDEX(coderesult,MATCH(Qualifikation!T890,libresult,0)),Qualifikation!T890))</f>
        <v/>
      </c>
      <c r="O880" s="56" t="str">
        <f>IF(OR(A880="",ISBLANK(Qualifikation!U890),Qualifikation!U890="-"),"",IF(ISNA(MATCH(Qualifikation!U890,libtwolang,0)),Qualifikation!U890,IF(Qualifikation!AC890=TRUE,INDEX(codetwolang,MATCH(Qualifikation!U890,libtwolang,0)),Qualifikation!U890)))</f>
        <v/>
      </c>
      <c r="P880" s="56" t="str">
        <f>IF(OR(A880="",ISBLANK(Qualifikation!V890)),"",Qualifikation!V890)</f>
        <v/>
      </c>
    </row>
    <row r="881" spans="1:16" x14ac:dyDescent="0.2">
      <c r="A881" s="26" t="str">
        <f>IF(Qualifikation!$A891&lt;&gt;"",IF(Qualifikation!C891&lt;&gt;"",IF(Qualifikation!C891="LOC.ID",CONCATENATE("LOC.",Qualifikation!AG$12),Qualifikation!C891),""),"")</f>
        <v/>
      </c>
      <c r="B881" s="57" t="str">
        <f>IF(A881&lt;&gt;"",Qualifikation!J891,"")</f>
        <v/>
      </c>
      <c r="C881" s="26" t="str">
        <f>IF(A881&lt;&gt;"",IF(Qualifikation!E891=TRUE,INDEX(codesex,MATCH(Qualifikation!D891,libsex,0)),Qualifikation!D891),"")</f>
        <v/>
      </c>
      <c r="D881" s="112" t="str">
        <f>IF(OR(A881="",ISBLANK(Qualifikation!F891)),"",Qualifikation!F891)</f>
        <v/>
      </c>
      <c r="E881" s="26" t="str">
        <f>IF(A881&lt;&gt;"",IF(Qualifikation!I891=TRUE,IF(INDEX(codegem,MATCH(Qualifikation!H891,libgem,0))&lt;8000,INDEX(codegem,MATCH(Qualifikation!H891,libgem,0)),""),Qualifikation!H891),"")</f>
        <v/>
      </c>
      <c r="F881" s="26" t="str">
        <f>IF(A881&lt;&gt;"",IF(Qualifikation!I891=TRUE,INDEX(codegemhist,MATCH(Qualifikation!H891,libgem,0)),""),"")</f>
        <v/>
      </c>
      <c r="G881" s="26" t="str">
        <f>IF(A881&lt;&gt;"",IF(Qualifikation!I891=TRUE,IF(INDEX(codegem,MATCH(Qualifikation!H891,libgem,0))&gt;=8000,INDEX(codegem,MATCH(Qualifikation!H891,libgem,0)),""),Qualifikation!H891),"")</f>
        <v/>
      </c>
      <c r="H881" s="26" t="str">
        <f>IF(A881&lt;&gt;"",IF(Qualifikation!Y891=TRUE,INDEX(libcatidinst,MATCH(Qualifikation!P891,libinst,0)),""),"")</f>
        <v/>
      </c>
      <c r="I881" s="26" t="str">
        <f>IF(OR(A881="",ISBLANK(Qualifikation!P891)),"",IF(Qualifikation!Y891=TRUE,INDEX(codeinst,MATCH(Qualifikation!P891,libinst,0)),Qualifikation!P891))</f>
        <v/>
      </c>
      <c r="J881" s="26" t="str">
        <f>IF(OR(A881="",ISBLANK(Qualifikation!Q891)),"",IF(Qualifikation!Z891=TRUE,INDEX(codetform,MATCH(Qualifikation!Q891,libtform,0)),Qualifikation!Q891))</f>
        <v/>
      </c>
      <c r="K881" s="26" t="str">
        <f t="shared" si="13"/>
        <v/>
      </c>
      <c r="L881" s="112" t="str">
        <f>IF(OR(A881="",ISBLANK(Qualifikation!R891)),"",Qualifikation!R891)</f>
        <v/>
      </c>
      <c r="M881" s="56" t="str">
        <f>IF(OR(A881="",ISBLANK(Qualifikation!S891)),"",Qualifikation!S891)</f>
        <v/>
      </c>
      <c r="N881" s="56" t="str">
        <f>IF(OR(A881="",ISBLANK(Qualifikation!T891)),"",IF(Qualifikation!AC891=TRUE,INDEX(coderesult,MATCH(Qualifikation!T891,libresult,0)),Qualifikation!T891))</f>
        <v/>
      </c>
      <c r="O881" s="56" t="str">
        <f>IF(OR(A881="",ISBLANK(Qualifikation!U891),Qualifikation!U891="-"),"",IF(ISNA(MATCH(Qualifikation!U891,libtwolang,0)),Qualifikation!U891,IF(Qualifikation!AC891=TRUE,INDEX(codetwolang,MATCH(Qualifikation!U891,libtwolang,0)),Qualifikation!U891)))</f>
        <v/>
      </c>
      <c r="P881" s="56" t="str">
        <f>IF(OR(A881="",ISBLANK(Qualifikation!V891)),"",Qualifikation!V891)</f>
        <v/>
      </c>
    </row>
    <row r="882" spans="1:16" x14ac:dyDescent="0.2">
      <c r="A882" s="26" t="str">
        <f>IF(Qualifikation!$A892&lt;&gt;"",IF(Qualifikation!C892&lt;&gt;"",IF(Qualifikation!C892="LOC.ID",CONCATENATE("LOC.",Qualifikation!AG$12),Qualifikation!C892),""),"")</f>
        <v/>
      </c>
      <c r="B882" s="57" t="str">
        <f>IF(A882&lt;&gt;"",Qualifikation!J892,"")</f>
        <v/>
      </c>
      <c r="C882" s="26" t="str">
        <f>IF(A882&lt;&gt;"",IF(Qualifikation!E892=TRUE,INDEX(codesex,MATCH(Qualifikation!D892,libsex,0)),Qualifikation!D892),"")</f>
        <v/>
      </c>
      <c r="D882" s="112" t="str">
        <f>IF(OR(A882="",ISBLANK(Qualifikation!F892)),"",Qualifikation!F892)</f>
        <v/>
      </c>
      <c r="E882" s="26" t="str">
        <f>IF(A882&lt;&gt;"",IF(Qualifikation!I892=TRUE,IF(INDEX(codegem,MATCH(Qualifikation!H892,libgem,0))&lt;8000,INDEX(codegem,MATCH(Qualifikation!H892,libgem,0)),""),Qualifikation!H892),"")</f>
        <v/>
      </c>
      <c r="F882" s="26" t="str">
        <f>IF(A882&lt;&gt;"",IF(Qualifikation!I892=TRUE,INDEX(codegemhist,MATCH(Qualifikation!H892,libgem,0)),""),"")</f>
        <v/>
      </c>
      <c r="G882" s="26" t="str">
        <f>IF(A882&lt;&gt;"",IF(Qualifikation!I892=TRUE,IF(INDEX(codegem,MATCH(Qualifikation!H892,libgem,0))&gt;=8000,INDEX(codegem,MATCH(Qualifikation!H892,libgem,0)),""),Qualifikation!H892),"")</f>
        <v/>
      </c>
      <c r="H882" s="26" t="str">
        <f>IF(A882&lt;&gt;"",IF(Qualifikation!Y892=TRUE,INDEX(libcatidinst,MATCH(Qualifikation!P892,libinst,0)),""),"")</f>
        <v/>
      </c>
      <c r="I882" s="26" t="str">
        <f>IF(OR(A882="",ISBLANK(Qualifikation!P892)),"",IF(Qualifikation!Y892=TRUE,INDEX(codeinst,MATCH(Qualifikation!P892,libinst,0)),Qualifikation!P892))</f>
        <v/>
      </c>
      <c r="J882" s="26" t="str">
        <f>IF(OR(A882="",ISBLANK(Qualifikation!Q892)),"",IF(Qualifikation!Z892=TRUE,INDEX(codetform,MATCH(Qualifikation!Q892,libtform,0)),Qualifikation!Q892))</f>
        <v/>
      </c>
      <c r="K882" s="26" t="str">
        <f t="shared" si="13"/>
        <v/>
      </c>
      <c r="L882" s="112" t="str">
        <f>IF(OR(A882="",ISBLANK(Qualifikation!R892)),"",Qualifikation!R892)</f>
        <v/>
      </c>
      <c r="M882" s="56" t="str">
        <f>IF(OR(A882="",ISBLANK(Qualifikation!S892)),"",Qualifikation!S892)</f>
        <v/>
      </c>
      <c r="N882" s="56" t="str">
        <f>IF(OR(A882="",ISBLANK(Qualifikation!T892)),"",IF(Qualifikation!AC892=TRUE,INDEX(coderesult,MATCH(Qualifikation!T892,libresult,0)),Qualifikation!T892))</f>
        <v/>
      </c>
      <c r="O882" s="56" t="str">
        <f>IF(OR(A882="",ISBLANK(Qualifikation!U892),Qualifikation!U892="-"),"",IF(ISNA(MATCH(Qualifikation!U892,libtwolang,0)),Qualifikation!U892,IF(Qualifikation!AC892=TRUE,INDEX(codetwolang,MATCH(Qualifikation!U892,libtwolang,0)),Qualifikation!U892)))</f>
        <v/>
      </c>
      <c r="P882" s="56" t="str">
        <f>IF(OR(A882="",ISBLANK(Qualifikation!V892)),"",Qualifikation!V892)</f>
        <v/>
      </c>
    </row>
    <row r="883" spans="1:16" x14ac:dyDescent="0.2">
      <c r="A883" s="26" t="str">
        <f>IF(Qualifikation!$A893&lt;&gt;"",IF(Qualifikation!C893&lt;&gt;"",IF(Qualifikation!C893="LOC.ID",CONCATENATE("LOC.",Qualifikation!AG$12),Qualifikation!C893),""),"")</f>
        <v/>
      </c>
      <c r="B883" s="57" t="str">
        <f>IF(A883&lt;&gt;"",Qualifikation!J893,"")</f>
        <v/>
      </c>
      <c r="C883" s="26" t="str">
        <f>IF(A883&lt;&gt;"",IF(Qualifikation!E893=TRUE,INDEX(codesex,MATCH(Qualifikation!D893,libsex,0)),Qualifikation!D893),"")</f>
        <v/>
      </c>
      <c r="D883" s="112" t="str">
        <f>IF(OR(A883="",ISBLANK(Qualifikation!F893)),"",Qualifikation!F893)</f>
        <v/>
      </c>
      <c r="E883" s="26" t="str">
        <f>IF(A883&lt;&gt;"",IF(Qualifikation!I893=TRUE,IF(INDEX(codegem,MATCH(Qualifikation!H893,libgem,0))&lt;8000,INDEX(codegem,MATCH(Qualifikation!H893,libgem,0)),""),Qualifikation!H893),"")</f>
        <v/>
      </c>
      <c r="F883" s="26" t="str">
        <f>IF(A883&lt;&gt;"",IF(Qualifikation!I893=TRUE,INDEX(codegemhist,MATCH(Qualifikation!H893,libgem,0)),""),"")</f>
        <v/>
      </c>
      <c r="G883" s="26" t="str">
        <f>IF(A883&lt;&gt;"",IF(Qualifikation!I893=TRUE,IF(INDEX(codegem,MATCH(Qualifikation!H893,libgem,0))&gt;=8000,INDEX(codegem,MATCH(Qualifikation!H893,libgem,0)),""),Qualifikation!H893),"")</f>
        <v/>
      </c>
      <c r="H883" s="26" t="str">
        <f>IF(A883&lt;&gt;"",IF(Qualifikation!Y893=TRUE,INDEX(libcatidinst,MATCH(Qualifikation!P893,libinst,0)),""),"")</f>
        <v/>
      </c>
      <c r="I883" s="26" t="str">
        <f>IF(OR(A883="",ISBLANK(Qualifikation!P893)),"",IF(Qualifikation!Y893=TRUE,INDEX(codeinst,MATCH(Qualifikation!P893,libinst,0)),Qualifikation!P893))</f>
        <v/>
      </c>
      <c r="J883" s="26" t="str">
        <f>IF(OR(A883="",ISBLANK(Qualifikation!Q893)),"",IF(Qualifikation!Z893=TRUE,INDEX(codetform,MATCH(Qualifikation!Q893,libtform,0)),Qualifikation!Q893))</f>
        <v/>
      </c>
      <c r="K883" s="26" t="str">
        <f t="shared" si="13"/>
        <v/>
      </c>
      <c r="L883" s="112" t="str">
        <f>IF(OR(A883="",ISBLANK(Qualifikation!R893)),"",Qualifikation!R893)</f>
        <v/>
      </c>
      <c r="M883" s="56" t="str">
        <f>IF(OR(A883="",ISBLANK(Qualifikation!S893)),"",Qualifikation!S893)</f>
        <v/>
      </c>
      <c r="N883" s="56" t="str">
        <f>IF(OR(A883="",ISBLANK(Qualifikation!T893)),"",IF(Qualifikation!AC893=TRUE,INDEX(coderesult,MATCH(Qualifikation!T893,libresult,0)),Qualifikation!T893))</f>
        <v/>
      </c>
      <c r="O883" s="56" t="str">
        <f>IF(OR(A883="",ISBLANK(Qualifikation!U893),Qualifikation!U893="-"),"",IF(ISNA(MATCH(Qualifikation!U893,libtwolang,0)),Qualifikation!U893,IF(Qualifikation!AC893=TRUE,INDEX(codetwolang,MATCH(Qualifikation!U893,libtwolang,0)),Qualifikation!U893)))</f>
        <v/>
      </c>
      <c r="P883" s="56" t="str">
        <f>IF(OR(A883="",ISBLANK(Qualifikation!V893)),"",Qualifikation!V893)</f>
        <v/>
      </c>
    </row>
    <row r="884" spans="1:16" x14ac:dyDescent="0.2">
      <c r="A884" s="26" t="str">
        <f>IF(Qualifikation!$A894&lt;&gt;"",IF(Qualifikation!C894&lt;&gt;"",IF(Qualifikation!C894="LOC.ID",CONCATENATE("LOC.",Qualifikation!AG$12),Qualifikation!C894),""),"")</f>
        <v/>
      </c>
      <c r="B884" s="57" t="str">
        <f>IF(A884&lt;&gt;"",Qualifikation!J894,"")</f>
        <v/>
      </c>
      <c r="C884" s="26" t="str">
        <f>IF(A884&lt;&gt;"",IF(Qualifikation!E894=TRUE,INDEX(codesex,MATCH(Qualifikation!D894,libsex,0)),Qualifikation!D894),"")</f>
        <v/>
      </c>
      <c r="D884" s="112" t="str">
        <f>IF(OR(A884="",ISBLANK(Qualifikation!F894)),"",Qualifikation!F894)</f>
        <v/>
      </c>
      <c r="E884" s="26" t="str">
        <f>IF(A884&lt;&gt;"",IF(Qualifikation!I894=TRUE,IF(INDEX(codegem,MATCH(Qualifikation!H894,libgem,0))&lt;8000,INDEX(codegem,MATCH(Qualifikation!H894,libgem,0)),""),Qualifikation!H894),"")</f>
        <v/>
      </c>
      <c r="F884" s="26" t="str">
        <f>IF(A884&lt;&gt;"",IF(Qualifikation!I894=TRUE,INDEX(codegemhist,MATCH(Qualifikation!H894,libgem,0)),""),"")</f>
        <v/>
      </c>
      <c r="G884" s="26" t="str">
        <f>IF(A884&lt;&gt;"",IF(Qualifikation!I894=TRUE,IF(INDEX(codegem,MATCH(Qualifikation!H894,libgem,0))&gt;=8000,INDEX(codegem,MATCH(Qualifikation!H894,libgem,0)),""),Qualifikation!H894),"")</f>
        <v/>
      </c>
      <c r="H884" s="26" t="str">
        <f>IF(A884&lt;&gt;"",IF(Qualifikation!Y894=TRUE,INDEX(libcatidinst,MATCH(Qualifikation!P894,libinst,0)),""),"")</f>
        <v/>
      </c>
      <c r="I884" s="26" t="str">
        <f>IF(OR(A884="",ISBLANK(Qualifikation!P894)),"",IF(Qualifikation!Y894=TRUE,INDEX(codeinst,MATCH(Qualifikation!P894,libinst,0)),Qualifikation!P894))</f>
        <v/>
      </c>
      <c r="J884" s="26" t="str">
        <f>IF(OR(A884="",ISBLANK(Qualifikation!Q894)),"",IF(Qualifikation!Z894=TRUE,INDEX(codetform,MATCH(Qualifikation!Q894,libtform,0)),Qualifikation!Q894))</f>
        <v/>
      </c>
      <c r="K884" s="26" t="str">
        <f t="shared" si="13"/>
        <v/>
      </c>
      <c r="L884" s="112" t="str">
        <f>IF(OR(A884="",ISBLANK(Qualifikation!R894)),"",Qualifikation!R894)</f>
        <v/>
      </c>
      <c r="M884" s="56" t="str">
        <f>IF(OR(A884="",ISBLANK(Qualifikation!S894)),"",Qualifikation!S894)</f>
        <v/>
      </c>
      <c r="N884" s="56" t="str">
        <f>IF(OR(A884="",ISBLANK(Qualifikation!T894)),"",IF(Qualifikation!AC894=TRUE,INDEX(coderesult,MATCH(Qualifikation!T894,libresult,0)),Qualifikation!T894))</f>
        <v/>
      </c>
      <c r="O884" s="56" t="str">
        <f>IF(OR(A884="",ISBLANK(Qualifikation!U894),Qualifikation!U894="-"),"",IF(ISNA(MATCH(Qualifikation!U894,libtwolang,0)),Qualifikation!U894,IF(Qualifikation!AC894=TRUE,INDEX(codetwolang,MATCH(Qualifikation!U894,libtwolang,0)),Qualifikation!U894)))</f>
        <v/>
      </c>
      <c r="P884" s="56" t="str">
        <f>IF(OR(A884="",ISBLANK(Qualifikation!V894)),"",Qualifikation!V894)</f>
        <v/>
      </c>
    </row>
    <row r="885" spans="1:16" x14ac:dyDescent="0.2">
      <c r="A885" s="26" t="str">
        <f>IF(Qualifikation!$A895&lt;&gt;"",IF(Qualifikation!C895&lt;&gt;"",IF(Qualifikation!C895="LOC.ID",CONCATENATE("LOC.",Qualifikation!AG$12),Qualifikation!C895),""),"")</f>
        <v/>
      </c>
      <c r="B885" s="57" t="str">
        <f>IF(A885&lt;&gt;"",Qualifikation!J895,"")</f>
        <v/>
      </c>
      <c r="C885" s="26" t="str">
        <f>IF(A885&lt;&gt;"",IF(Qualifikation!E895=TRUE,INDEX(codesex,MATCH(Qualifikation!D895,libsex,0)),Qualifikation!D895),"")</f>
        <v/>
      </c>
      <c r="D885" s="112" t="str">
        <f>IF(OR(A885="",ISBLANK(Qualifikation!F895)),"",Qualifikation!F895)</f>
        <v/>
      </c>
      <c r="E885" s="26" t="str">
        <f>IF(A885&lt;&gt;"",IF(Qualifikation!I895=TRUE,IF(INDEX(codegem,MATCH(Qualifikation!H895,libgem,0))&lt;8000,INDEX(codegem,MATCH(Qualifikation!H895,libgem,0)),""),Qualifikation!H895),"")</f>
        <v/>
      </c>
      <c r="F885" s="26" t="str">
        <f>IF(A885&lt;&gt;"",IF(Qualifikation!I895=TRUE,INDEX(codegemhist,MATCH(Qualifikation!H895,libgem,0)),""),"")</f>
        <v/>
      </c>
      <c r="G885" s="26" t="str">
        <f>IF(A885&lt;&gt;"",IF(Qualifikation!I895=TRUE,IF(INDEX(codegem,MATCH(Qualifikation!H895,libgem,0))&gt;=8000,INDEX(codegem,MATCH(Qualifikation!H895,libgem,0)),""),Qualifikation!H895),"")</f>
        <v/>
      </c>
      <c r="H885" s="26" t="str">
        <f>IF(A885&lt;&gt;"",IF(Qualifikation!Y895=TRUE,INDEX(libcatidinst,MATCH(Qualifikation!P895,libinst,0)),""),"")</f>
        <v/>
      </c>
      <c r="I885" s="26" t="str">
        <f>IF(OR(A885="",ISBLANK(Qualifikation!P895)),"",IF(Qualifikation!Y895=TRUE,INDEX(codeinst,MATCH(Qualifikation!P895,libinst,0)),Qualifikation!P895))</f>
        <v/>
      </c>
      <c r="J885" s="26" t="str">
        <f>IF(OR(A885="",ISBLANK(Qualifikation!Q895)),"",IF(Qualifikation!Z895=TRUE,INDEX(codetform,MATCH(Qualifikation!Q895,libtform,0)),Qualifikation!Q895))</f>
        <v/>
      </c>
      <c r="K885" s="26" t="str">
        <f t="shared" si="13"/>
        <v/>
      </c>
      <c r="L885" s="112" t="str">
        <f>IF(OR(A885="",ISBLANK(Qualifikation!R895)),"",Qualifikation!R895)</f>
        <v/>
      </c>
      <c r="M885" s="56" t="str">
        <f>IF(OR(A885="",ISBLANK(Qualifikation!S895)),"",Qualifikation!S895)</f>
        <v/>
      </c>
      <c r="N885" s="56" t="str">
        <f>IF(OR(A885="",ISBLANK(Qualifikation!T895)),"",IF(Qualifikation!AC895=TRUE,INDEX(coderesult,MATCH(Qualifikation!T895,libresult,0)),Qualifikation!T895))</f>
        <v/>
      </c>
      <c r="O885" s="56" t="str">
        <f>IF(OR(A885="",ISBLANK(Qualifikation!U895),Qualifikation!U895="-"),"",IF(ISNA(MATCH(Qualifikation!U895,libtwolang,0)),Qualifikation!U895,IF(Qualifikation!AC895=TRUE,INDEX(codetwolang,MATCH(Qualifikation!U895,libtwolang,0)),Qualifikation!U895)))</f>
        <v/>
      </c>
      <c r="P885" s="56" t="str">
        <f>IF(OR(A885="",ISBLANK(Qualifikation!V895)),"",Qualifikation!V895)</f>
        <v/>
      </c>
    </row>
    <row r="886" spans="1:16" x14ac:dyDescent="0.2">
      <c r="A886" s="26" t="str">
        <f>IF(Qualifikation!$A896&lt;&gt;"",IF(Qualifikation!C896&lt;&gt;"",IF(Qualifikation!C896="LOC.ID",CONCATENATE("LOC.",Qualifikation!AG$12),Qualifikation!C896),""),"")</f>
        <v/>
      </c>
      <c r="B886" s="57" t="str">
        <f>IF(A886&lt;&gt;"",Qualifikation!J896,"")</f>
        <v/>
      </c>
      <c r="C886" s="26" t="str">
        <f>IF(A886&lt;&gt;"",IF(Qualifikation!E896=TRUE,INDEX(codesex,MATCH(Qualifikation!D896,libsex,0)),Qualifikation!D896),"")</f>
        <v/>
      </c>
      <c r="D886" s="112" t="str">
        <f>IF(OR(A886="",ISBLANK(Qualifikation!F896)),"",Qualifikation!F896)</f>
        <v/>
      </c>
      <c r="E886" s="26" t="str">
        <f>IF(A886&lt;&gt;"",IF(Qualifikation!I896=TRUE,IF(INDEX(codegem,MATCH(Qualifikation!H896,libgem,0))&lt;8000,INDEX(codegem,MATCH(Qualifikation!H896,libgem,0)),""),Qualifikation!H896),"")</f>
        <v/>
      </c>
      <c r="F886" s="26" t="str">
        <f>IF(A886&lt;&gt;"",IF(Qualifikation!I896=TRUE,INDEX(codegemhist,MATCH(Qualifikation!H896,libgem,0)),""),"")</f>
        <v/>
      </c>
      <c r="G886" s="26" t="str">
        <f>IF(A886&lt;&gt;"",IF(Qualifikation!I896=TRUE,IF(INDEX(codegem,MATCH(Qualifikation!H896,libgem,0))&gt;=8000,INDEX(codegem,MATCH(Qualifikation!H896,libgem,0)),""),Qualifikation!H896),"")</f>
        <v/>
      </c>
      <c r="H886" s="26" t="str">
        <f>IF(A886&lt;&gt;"",IF(Qualifikation!Y896=TRUE,INDEX(libcatidinst,MATCH(Qualifikation!P896,libinst,0)),""),"")</f>
        <v/>
      </c>
      <c r="I886" s="26" t="str">
        <f>IF(OR(A886="",ISBLANK(Qualifikation!P896)),"",IF(Qualifikation!Y896=TRUE,INDEX(codeinst,MATCH(Qualifikation!P896,libinst,0)),Qualifikation!P896))</f>
        <v/>
      </c>
      <c r="J886" s="26" t="str">
        <f>IF(OR(A886="",ISBLANK(Qualifikation!Q896)),"",IF(Qualifikation!Z896=TRUE,INDEX(codetform,MATCH(Qualifikation!Q896,libtform,0)),Qualifikation!Q896))</f>
        <v/>
      </c>
      <c r="K886" s="26" t="str">
        <f t="shared" si="13"/>
        <v/>
      </c>
      <c r="L886" s="112" t="str">
        <f>IF(OR(A886="",ISBLANK(Qualifikation!R896)),"",Qualifikation!R896)</f>
        <v/>
      </c>
      <c r="M886" s="56" t="str">
        <f>IF(OR(A886="",ISBLANK(Qualifikation!S896)),"",Qualifikation!S896)</f>
        <v/>
      </c>
      <c r="N886" s="56" t="str">
        <f>IF(OR(A886="",ISBLANK(Qualifikation!T896)),"",IF(Qualifikation!AC896=TRUE,INDEX(coderesult,MATCH(Qualifikation!T896,libresult,0)),Qualifikation!T896))</f>
        <v/>
      </c>
      <c r="O886" s="56" t="str">
        <f>IF(OR(A886="",ISBLANK(Qualifikation!U896),Qualifikation!U896="-"),"",IF(ISNA(MATCH(Qualifikation!U896,libtwolang,0)),Qualifikation!U896,IF(Qualifikation!AC896=TRUE,INDEX(codetwolang,MATCH(Qualifikation!U896,libtwolang,0)),Qualifikation!U896)))</f>
        <v/>
      </c>
      <c r="P886" s="56" t="str">
        <f>IF(OR(A886="",ISBLANK(Qualifikation!V896)),"",Qualifikation!V896)</f>
        <v/>
      </c>
    </row>
    <row r="887" spans="1:16" x14ac:dyDescent="0.2">
      <c r="A887" s="26" t="str">
        <f>IF(Qualifikation!$A897&lt;&gt;"",IF(Qualifikation!C897&lt;&gt;"",IF(Qualifikation!C897="LOC.ID",CONCATENATE("LOC.",Qualifikation!AG$12),Qualifikation!C897),""),"")</f>
        <v/>
      </c>
      <c r="B887" s="57" t="str">
        <f>IF(A887&lt;&gt;"",Qualifikation!J897,"")</f>
        <v/>
      </c>
      <c r="C887" s="26" t="str">
        <f>IF(A887&lt;&gt;"",IF(Qualifikation!E897=TRUE,INDEX(codesex,MATCH(Qualifikation!D897,libsex,0)),Qualifikation!D897),"")</f>
        <v/>
      </c>
      <c r="D887" s="112" t="str">
        <f>IF(OR(A887="",ISBLANK(Qualifikation!F897)),"",Qualifikation!F897)</f>
        <v/>
      </c>
      <c r="E887" s="26" t="str">
        <f>IF(A887&lt;&gt;"",IF(Qualifikation!I897=TRUE,IF(INDEX(codegem,MATCH(Qualifikation!H897,libgem,0))&lt;8000,INDEX(codegem,MATCH(Qualifikation!H897,libgem,0)),""),Qualifikation!H897),"")</f>
        <v/>
      </c>
      <c r="F887" s="26" t="str">
        <f>IF(A887&lt;&gt;"",IF(Qualifikation!I897=TRUE,INDEX(codegemhist,MATCH(Qualifikation!H897,libgem,0)),""),"")</f>
        <v/>
      </c>
      <c r="G887" s="26" t="str">
        <f>IF(A887&lt;&gt;"",IF(Qualifikation!I897=TRUE,IF(INDEX(codegem,MATCH(Qualifikation!H897,libgem,0))&gt;=8000,INDEX(codegem,MATCH(Qualifikation!H897,libgem,0)),""),Qualifikation!H897),"")</f>
        <v/>
      </c>
      <c r="H887" s="26" t="str">
        <f>IF(A887&lt;&gt;"",IF(Qualifikation!Y897=TRUE,INDEX(libcatidinst,MATCH(Qualifikation!P897,libinst,0)),""),"")</f>
        <v/>
      </c>
      <c r="I887" s="26" t="str">
        <f>IF(OR(A887="",ISBLANK(Qualifikation!P897)),"",IF(Qualifikation!Y897=TRUE,INDEX(codeinst,MATCH(Qualifikation!P897,libinst,0)),Qualifikation!P897))</f>
        <v/>
      </c>
      <c r="J887" s="26" t="str">
        <f>IF(OR(A887="",ISBLANK(Qualifikation!Q897)),"",IF(Qualifikation!Z897=TRUE,INDEX(codetform,MATCH(Qualifikation!Q897,libtform,0)),Qualifikation!Q897))</f>
        <v/>
      </c>
      <c r="K887" s="26" t="str">
        <f t="shared" si="13"/>
        <v/>
      </c>
      <c r="L887" s="112" t="str">
        <f>IF(OR(A887="",ISBLANK(Qualifikation!R897)),"",Qualifikation!R897)</f>
        <v/>
      </c>
      <c r="M887" s="56" t="str">
        <f>IF(OR(A887="",ISBLANK(Qualifikation!S897)),"",Qualifikation!S897)</f>
        <v/>
      </c>
      <c r="N887" s="56" t="str">
        <f>IF(OR(A887="",ISBLANK(Qualifikation!T897)),"",IF(Qualifikation!AC897=TRUE,INDEX(coderesult,MATCH(Qualifikation!T897,libresult,0)),Qualifikation!T897))</f>
        <v/>
      </c>
      <c r="O887" s="56" t="str">
        <f>IF(OR(A887="",ISBLANK(Qualifikation!U897),Qualifikation!U897="-"),"",IF(ISNA(MATCH(Qualifikation!U897,libtwolang,0)),Qualifikation!U897,IF(Qualifikation!AC897=TRUE,INDEX(codetwolang,MATCH(Qualifikation!U897,libtwolang,0)),Qualifikation!U897)))</f>
        <v/>
      </c>
      <c r="P887" s="56" t="str">
        <f>IF(OR(A887="",ISBLANK(Qualifikation!V897)),"",Qualifikation!V897)</f>
        <v/>
      </c>
    </row>
    <row r="888" spans="1:16" x14ac:dyDescent="0.2">
      <c r="A888" s="26" t="str">
        <f>IF(Qualifikation!$A898&lt;&gt;"",IF(Qualifikation!C898&lt;&gt;"",IF(Qualifikation!C898="LOC.ID",CONCATENATE("LOC.",Qualifikation!AG$12),Qualifikation!C898),""),"")</f>
        <v/>
      </c>
      <c r="B888" s="57" t="str">
        <f>IF(A888&lt;&gt;"",Qualifikation!J898,"")</f>
        <v/>
      </c>
      <c r="C888" s="26" t="str">
        <f>IF(A888&lt;&gt;"",IF(Qualifikation!E898=TRUE,INDEX(codesex,MATCH(Qualifikation!D898,libsex,0)),Qualifikation!D898),"")</f>
        <v/>
      </c>
      <c r="D888" s="112" t="str">
        <f>IF(OR(A888="",ISBLANK(Qualifikation!F898)),"",Qualifikation!F898)</f>
        <v/>
      </c>
      <c r="E888" s="26" t="str">
        <f>IF(A888&lt;&gt;"",IF(Qualifikation!I898=TRUE,IF(INDEX(codegem,MATCH(Qualifikation!H898,libgem,0))&lt;8000,INDEX(codegem,MATCH(Qualifikation!H898,libgem,0)),""),Qualifikation!H898),"")</f>
        <v/>
      </c>
      <c r="F888" s="26" t="str">
        <f>IF(A888&lt;&gt;"",IF(Qualifikation!I898=TRUE,INDEX(codegemhist,MATCH(Qualifikation!H898,libgem,0)),""),"")</f>
        <v/>
      </c>
      <c r="G888" s="26" t="str">
        <f>IF(A888&lt;&gt;"",IF(Qualifikation!I898=TRUE,IF(INDEX(codegem,MATCH(Qualifikation!H898,libgem,0))&gt;=8000,INDEX(codegem,MATCH(Qualifikation!H898,libgem,0)),""),Qualifikation!H898),"")</f>
        <v/>
      </c>
      <c r="H888" s="26" t="str">
        <f>IF(A888&lt;&gt;"",IF(Qualifikation!Y898=TRUE,INDEX(libcatidinst,MATCH(Qualifikation!P898,libinst,0)),""),"")</f>
        <v/>
      </c>
      <c r="I888" s="26" t="str">
        <f>IF(OR(A888="",ISBLANK(Qualifikation!P898)),"",IF(Qualifikation!Y898=TRUE,INDEX(codeinst,MATCH(Qualifikation!P898,libinst,0)),Qualifikation!P898))</f>
        <v/>
      </c>
      <c r="J888" s="26" t="str">
        <f>IF(OR(A888="",ISBLANK(Qualifikation!Q898)),"",IF(Qualifikation!Z898=TRUE,INDEX(codetform,MATCH(Qualifikation!Q898,libtform,0)),Qualifikation!Q898))</f>
        <v/>
      </c>
      <c r="K888" s="26" t="str">
        <f t="shared" si="13"/>
        <v/>
      </c>
      <c r="L888" s="112" t="str">
        <f>IF(OR(A888="",ISBLANK(Qualifikation!R898)),"",Qualifikation!R898)</f>
        <v/>
      </c>
      <c r="M888" s="56" t="str">
        <f>IF(OR(A888="",ISBLANK(Qualifikation!S898)),"",Qualifikation!S898)</f>
        <v/>
      </c>
      <c r="N888" s="56" t="str">
        <f>IF(OR(A888="",ISBLANK(Qualifikation!T898)),"",IF(Qualifikation!AC898=TRUE,INDEX(coderesult,MATCH(Qualifikation!T898,libresult,0)),Qualifikation!T898))</f>
        <v/>
      </c>
      <c r="O888" s="56" t="str">
        <f>IF(OR(A888="",ISBLANK(Qualifikation!U898),Qualifikation!U898="-"),"",IF(ISNA(MATCH(Qualifikation!U898,libtwolang,0)),Qualifikation!U898,IF(Qualifikation!AC898=TRUE,INDEX(codetwolang,MATCH(Qualifikation!U898,libtwolang,0)),Qualifikation!U898)))</f>
        <v/>
      </c>
      <c r="P888" s="56" t="str">
        <f>IF(OR(A888="",ISBLANK(Qualifikation!V898)),"",Qualifikation!V898)</f>
        <v/>
      </c>
    </row>
    <row r="889" spans="1:16" x14ac:dyDescent="0.2">
      <c r="A889" s="26" t="str">
        <f>IF(Qualifikation!$A899&lt;&gt;"",IF(Qualifikation!C899&lt;&gt;"",IF(Qualifikation!C899="LOC.ID",CONCATENATE("LOC.",Qualifikation!AG$12),Qualifikation!C899),""),"")</f>
        <v/>
      </c>
      <c r="B889" s="57" t="str">
        <f>IF(A889&lt;&gt;"",Qualifikation!J899,"")</f>
        <v/>
      </c>
      <c r="C889" s="26" t="str">
        <f>IF(A889&lt;&gt;"",IF(Qualifikation!E899=TRUE,INDEX(codesex,MATCH(Qualifikation!D899,libsex,0)),Qualifikation!D899),"")</f>
        <v/>
      </c>
      <c r="D889" s="112" t="str">
        <f>IF(OR(A889="",ISBLANK(Qualifikation!F899)),"",Qualifikation!F899)</f>
        <v/>
      </c>
      <c r="E889" s="26" t="str">
        <f>IF(A889&lt;&gt;"",IF(Qualifikation!I899=TRUE,IF(INDEX(codegem,MATCH(Qualifikation!H899,libgem,0))&lt;8000,INDEX(codegem,MATCH(Qualifikation!H899,libgem,0)),""),Qualifikation!H899),"")</f>
        <v/>
      </c>
      <c r="F889" s="26" t="str">
        <f>IF(A889&lt;&gt;"",IF(Qualifikation!I899=TRUE,INDEX(codegemhist,MATCH(Qualifikation!H899,libgem,0)),""),"")</f>
        <v/>
      </c>
      <c r="G889" s="26" t="str">
        <f>IF(A889&lt;&gt;"",IF(Qualifikation!I899=TRUE,IF(INDEX(codegem,MATCH(Qualifikation!H899,libgem,0))&gt;=8000,INDEX(codegem,MATCH(Qualifikation!H899,libgem,0)),""),Qualifikation!H899),"")</f>
        <v/>
      </c>
      <c r="H889" s="26" t="str">
        <f>IF(A889&lt;&gt;"",IF(Qualifikation!Y899=TRUE,INDEX(libcatidinst,MATCH(Qualifikation!P899,libinst,0)),""),"")</f>
        <v/>
      </c>
      <c r="I889" s="26" t="str">
        <f>IF(OR(A889="",ISBLANK(Qualifikation!P899)),"",IF(Qualifikation!Y899=TRUE,INDEX(codeinst,MATCH(Qualifikation!P899,libinst,0)),Qualifikation!P899))</f>
        <v/>
      </c>
      <c r="J889" s="26" t="str">
        <f>IF(OR(A889="",ISBLANK(Qualifikation!Q899)),"",IF(Qualifikation!Z899=TRUE,INDEX(codetform,MATCH(Qualifikation!Q899,libtform,0)),Qualifikation!Q899))</f>
        <v/>
      </c>
      <c r="K889" s="26" t="str">
        <f t="shared" si="13"/>
        <v/>
      </c>
      <c r="L889" s="112" t="str">
        <f>IF(OR(A889="",ISBLANK(Qualifikation!R899)),"",Qualifikation!R899)</f>
        <v/>
      </c>
      <c r="M889" s="56" t="str">
        <f>IF(OR(A889="",ISBLANK(Qualifikation!S899)),"",Qualifikation!S899)</f>
        <v/>
      </c>
      <c r="N889" s="56" t="str">
        <f>IF(OR(A889="",ISBLANK(Qualifikation!T899)),"",IF(Qualifikation!AC899=TRUE,INDEX(coderesult,MATCH(Qualifikation!T899,libresult,0)),Qualifikation!T899))</f>
        <v/>
      </c>
      <c r="O889" s="56" t="str">
        <f>IF(OR(A889="",ISBLANK(Qualifikation!U899),Qualifikation!U899="-"),"",IF(ISNA(MATCH(Qualifikation!U899,libtwolang,0)),Qualifikation!U899,IF(Qualifikation!AC899=TRUE,INDEX(codetwolang,MATCH(Qualifikation!U899,libtwolang,0)),Qualifikation!U899)))</f>
        <v/>
      </c>
      <c r="P889" s="56" t="str">
        <f>IF(OR(A889="",ISBLANK(Qualifikation!V899)),"",Qualifikation!V899)</f>
        <v/>
      </c>
    </row>
    <row r="890" spans="1:16" x14ac:dyDescent="0.2">
      <c r="A890" s="26" t="str">
        <f>IF(Qualifikation!$A900&lt;&gt;"",IF(Qualifikation!C900&lt;&gt;"",IF(Qualifikation!C900="LOC.ID",CONCATENATE("LOC.",Qualifikation!AG$12),Qualifikation!C900),""),"")</f>
        <v/>
      </c>
      <c r="B890" s="57" t="str">
        <f>IF(A890&lt;&gt;"",Qualifikation!J900,"")</f>
        <v/>
      </c>
      <c r="C890" s="26" t="str">
        <f>IF(A890&lt;&gt;"",IF(Qualifikation!E900=TRUE,INDEX(codesex,MATCH(Qualifikation!D900,libsex,0)),Qualifikation!D900),"")</f>
        <v/>
      </c>
      <c r="D890" s="112" t="str">
        <f>IF(OR(A890="",ISBLANK(Qualifikation!F900)),"",Qualifikation!F900)</f>
        <v/>
      </c>
      <c r="E890" s="26" t="str">
        <f>IF(A890&lt;&gt;"",IF(Qualifikation!I900=TRUE,IF(INDEX(codegem,MATCH(Qualifikation!H900,libgem,0))&lt;8000,INDEX(codegem,MATCH(Qualifikation!H900,libgem,0)),""),Qualifikation!H900),"")</f>
        <v/>
      </c>
      <c r="F890" s="26" t="str">
        <f>IF(A890&lt;&gt;"",IF(Qualifikation!I900=TRUE,INDEX(codegemhist,MATCH(Qualifikation!H900,libgem,0)),""),"")</f>
        <v/>
      </c>
      <c r="G890" s="26" t="str">
        <f>IF(A890&lt;&gt;"",IF(Qualifikation!I900=TRUE,IF(INDEX(codegem,MATCH(Qualifikation!H900,libgem,0))&gt;=8000,INDEX(codegem,MATCH(Qualifikation!H900,libgem,0)),""),Qualifikation!H900),"")</f>
        <v/>
      </c>
      <c r="H890" s="26" t="str">
        <f>IF(A890&lt;&gt;"",IF(Qualifikation!Y900=TRUE,INDEX(libcatidinst,MATCH(Qualifikation!P900,libinst,0)),""),"")</f>
        <v/>
      </c>
      <c r="I890" s="26" t="str">
        <f>IF(OR(A890="",ISBLANK(Qualifikation!P900)),"",IF(Qualifikation!Y900=TRUE,INDEX(codeinst,MATCH(Qualifikation!P900,libinst,0)),Qualifikation!P900))</f>
        <v/>
      </c>
      <c r="J890" s="26" t="str">
        <f>IF(OR(A890="",ISBLANK(Qualifikation!Q900)),"",IF(Qualifikation!Z900=TRUE,INDEX(codetform,MATCH(Qualifikation!Q900,libtform,0)),Qualifikation!Q900))</f>
        <v/>
      </c>
      <c r="K890" s="26" t="str">
        <f t="shared" si="13"/>
        <v/>
      </c>
      <c r="L890" s="112" t="str">
        <f>IF(OR(A890="",ISBLANK(Qualifikation!R900)),"",Qualifikation!R900)</f>
        <v/>
      </c>
      <c r="M890" s="56" t="str">
        <f>IF(OR(A890="",ISBLANK(Qualifikation!S900)),"",Qualifikation!S900)</f>
        <v/>
      </c>
      <c r="N890" s="56" t="str">
        <f>IF(OR(A890="",ISBLANK(Qualifikation!T900)),"",IF(Qualifikation!AC900=TRUE,INDEX(coderesult,MATCH(Qualifikation!T900,libresult,0)),Qualifikation!T900))</f>
        <v/>
      </c>
      <c r="O890" s="56" t="str">
        <f>IF(OR(A890="",ISBLANK(Qualifikation!U900),Qualifikation!U900="-"),"",IF(ISNA(MATCH(Qualifikation!U900,libtwolang,0)),Qualifikation!U900,IF(Qualifikation!AC900=TRUE,INDEX(codetwolang,MATCH(Qualifikation!U900,libtwolang,0)),Qualifikation!U900)))</f>
        <v/>
      </c>
      <c r="P890" s="56" t="str">
        <f>IF(OR(A890="",ISBLANK(Qualifikation!V900)),"",Qualifikation!V900)</f>
        <v/>
      </c>
    </row>
    <row r="891" spans="1:16" x14ac:dyDescent="0.2">
      <c r="A891" s="26" t="str">
        <f>IF(Qualifikation!$A901&lt;&gt;"",IF(Qualifikation!C901&lt;&gt;"",IF(Qualifikation!C901="LOC.ID",CONCATENATE("LOC.",Qualifikation!AG$12),Qualifikation!C901),""),"")</f>
        <v/>
      </c>
      <c r="B891" s="57" t="str">
        <f>IF(A891&lt;&gt;"",Qualifikation!J901,"")</f>
        <v/>
      </c>
      <c r="C891" s="26" t="str">
        <f>IF(A891&lt;&gt;"",IF(Qualifikation!E901=TRUE,INDEX(codesex,MATCH(Qualifikation!D901,libsex,0)),Qualifikation!D901),"")</f>
        <v/>
      </c>
      <c r="D891" s="112" t="str">
        <f>IF(OR(A891="",ISBLANK(Qualifikation!F901)),"",Qualifikation!F901)</f>
        <v/>
      </c>
      <c r="E891" s="26" t="str">
        <f>IF(A891&lt;&gt;"",IF(Qualifikation!I901=TRUE,IF(INDEX(codegem,MATCH(Qualifikation!H901,libgem,0))&lt;8000,INDEX(codegem,MATCH(Qualifikation!H901,libgem,0)),""),Qualifikation!H901),"")</f>
        <v/>
      </c>
      <c r="F891" s="26" t="str">
        <f>IF(A891&lt;&gt;"",IF(Qualifikation!I901=TRUE,INDEX(codegemhist,MATCH(Qualifikation!H901,libgem,0)),""),"")</f>
        <v/>
      </c>
      <c r="G891" s="26" t="str">
        <f>IF(A891&lt;&gt;"",IF(Qualifikation!I901=TRUE,IF(INDEX(codegem,MATCH(Qualifikation!H901,libgem,0))&gt;=8000,INDEX(codegem,MATCH(Qualifikation!H901,libgem,0)),""),Qualifikation!H901),"")</f>
        <v/>
      </c>
      <c r="H891" s="26" t="str">
        <f>IF(A891&lt;&gt;"",IF(Qualifikation!Y901=TRUE,INDEX(libcatidinst,MATCH(Qualifikation!P901,libinst,0)),""),"")</f>
        <v/>
      </c>
      <c r="I891" s="26" t="str">
        <f>IF(OR(A891="",ISBLANK(Qualifikation!P901)),"",IF(Qualifikation!Y901=TRUE,INDEX(codeinst,MATCH(Qualifikation!P901,libinst,0)),Qualifikation!P901))</f>
        <v/>
      </c>
      <c r="J891" s="26" t="str">
        <f>IF(OR(A891="",ISBLANK(Qualifikation!Q901)),"",IF(Qualifikation!Z901=TRUE,INDEX(codetform,MATCH(Qualifikation!Q901,libtform,0)),Qualifikation!Q901))</f>
        <v/>
      </c>
      <c r="K891" s="26" t="str">
        <f t="shared" si="13"/>
        <v/>
      </c>
      <c r="L891" s="112" t="str">
        <f>IF(OR(A891="",ISBLANK(Qualifikation!R901)),"",Qualifikation!R901)</f>
        <v/>
      </c>
      <c r="M891" s="56" t="str">
        <f>IF(OR(A891="",ISBLANK(Qualifikation!S901)),"",Qualifikation!S901)</f>
        <v/>
      </c>
      <c r="N891" s="56" t="str">
        <f>IF(OR(A891="",ISBLANK(Qualifikation!T901)),"",IF(Qualifikation!AC901=TRUE,INDEX(coderesult,MATCH(Qualifikation!T901,libresult,0)),Qualifikation!T901))</f>
        <v/>
      </c>
      <c r="O891" s="56" t="str">
        <f>IF(OR(A891="",ISBLANK(Qualifikation!U901),Qualifikation!U901="-"),"",IF(ISNA(MATCH(Qualifikation!U901,libtwolang,0)),Qualifikation!U901,IF(Qualifikation!AC901=TRUE,INDEX(codetwolang,MATCH(Qualifikation!U901,libtwolang,0)),Qualifikation!U901)))</f>
        <v/>
      </c>
      <c r="P891" s="56" t="str">
        <f>IF(OR(A891="",ISBLANK(Qualifikation!V901)),"",Qualifikation!V901)</f>
        <v/>
      </c>
    </row>
    <row r="892" spans="1:16" x14ac:dyDescent="0.2">
      <c r="A892" s="26" t="str">
        <f>IF(Qualifikation!$A902&lt;&gt;"",IF(Qualifikation!C902&lt;&gt;"",IF(Qualifikation!C902="LOC.ID",CONCATENATE("LOC.",Qualifikation!AG$12),Qualifikation!C902),""),"")</f>
        <v/>
      </c>
      <c r="B892" s="57" t="str">
        <f>IF(A892&lt;&gt;"",Qualifikation!J902,"")</f>
        <v/>
      </c>
      <c r="C892" s="26" t="str">
        <f>IF(A892&lt;&gt;"",IF(Qualifikation!E902=TRUE,INDEX(codesex,MATCH(Qualifikation!D902,libsex,0)),Qualifikation!D902),"")</f>
        <v/>
      </c>
      <c r="D892" s="112" t="str">
        <f>IF(OR(A892="",ISBLANK(Qualifikation!F902)),"",Qualifikation!F902)</f>
        <v/>
      </c>
      <c r="E892" s="26" t="str">
        <f>IF(A892&lt;&gt;"",IF(Qualifikation!I902=TRUE,IF(INDEX(codegem,MATCH(Qualifikation!H902,libgem,0))&lt;8000,INDEX(codegem,MATCH(Qualifikation!H902,libgem,0)),""),Qualifikation!H902),"")</f>
        <v/>
      </c>
      <c r="F892" s="26" t="str">
        <f>IF(A892&lt;&gt;"",IF(Qualifikation!I902=TRUE,INDEX(codegemhist,MATCH(Qualifikation!H902,libgem,0)),""),"")</f>
        <v/>
      </c>
      <c r="G892" s="26" t="str">
        <f>IF(A892&lt;&gt;"",IF(Qualifikation!I902=TRUE,IF(INDEX(codegem,MATCH(Qualifikation!H902,libgem,0))&gt;=8000,INDEX(codegem,MATCH(Qualifikation!H902,libgem,0)),""),Qualifikation!H902),"")</f>
        <v/>
      </c>
      <c r="H892" s="26" t="str">
        <f>IF(A892&lt;&gt;"",IF(Qualifikation!Y902=TRUE,INDEX(libcatidinst,MATCH(Qualifikation!P902,libinst,0)),""),"")</f>
        <v/>
      </c>
      <c r="I892" s="26" t="str">
        <f>IF(OR(A892="",ISBLANK(Qualifikation!P902)),"",IF(Qualifikation!Y902=TRUE,INDEX(codeinst,MATCH(Qualifikation!P902,libinst,0)),Qualifikation!P902))</f>
        <v/>
      </c>
      <c r="J892" s="26" t="str">
        <f>IF(OR(A892="",ISBLANK(Qualifikation!Q902)),"",IF(Qualifikation!Z902=TRUE,INDEX(codetform,MATCH(Qualifikation!Q902,libtform,0)),Qualifikation!Q902))</f>
        <v/>
      </c>
      <c r="K892" s="26" t="str">
        <f t="shared" si="13"/>
        <v/>
      </c>
      <c r="L892" s="112" t="str">
        <f>IF(OR(A892="",ISBLANK(Qualifikation!R902)),"",Qualifikation!R902)</f>
        <v/>
      </c>
      <c r="M892" s="56" t="str">
        <f>IF(OR(A892="",ISBLANK(Qualifikation!S902)),"",Qualifikation!S902)</f>
        <v/>
      </c>
      <c r="N892" s="56" t="str">
        <f>IF(OR(A892="",ISBLANK(Qualifikation!T902)),"",IF(Qualifikation!AC902=TRUE,INDEX(coderesult,MATCH(Qualifikation!T902,libresult,0)),Qualifikation!T902))</f>
        <v/>
      </c>
      <c r="O892" s="56" t="str">
        <f>IF(OR(A892="",ISBLANK(Qualifikation!U902),Qualifikation!U902="-"),"",IF(ISNA(MATCH(Qualifikation!U902,libtwolang,0)),Qualifikation!U902,IF(Qualifikation!AC902=TRUE,INDEX(codetwolang,MATCH(Qualifikation!U902,libtwolang,0)),Qualifikation!U902)))</f>
        <v/>
      </c>
      <c r="P892" s="56" t="str">
        <f>IF(OR(A892="",ISBLANK(Qualifikation!V902)),"",Qualifikation!V902)</f>
        <v/>
      </c>
    </row>
    <row r="893" spans="1:16" x14ac:dyDescent="0.2">
      <c r="A893" s="26" t="str">
        <f>IF(Qualifikation!$A903&lt;&gt;"",IF(Qualifikation!C903&lt;&gt;"",IF(Qualifikation!C903="LOC.ID",CONCATENATE("LOC.",Qualifikation!AG$12),Qualifikation!C903),""),"")</f>
        <v/>
      </c>
      <c r="B893" s="57" t="str">
        <f>IF(A893&lt;&gt;"",Qualifikation!J903,"")</f>
        <v/>
      </c>
      <c r="C893" s="26" t="str">
        <f>IF(A893&lt;&gt;"",IF(Qualifikation!E903=TRUE,INDEX(codesex,MATCH(Qualifikation!D903,libsex,0)),Qualifikation!D903),"")</f>
        <v/>
      </c>
      <c r="D893" s="112" t="str">
        <f>IF(OR(A893="",ISBLANK(Qualifikation!F903)),"",Qualifikation!F903)</f>
        <v/>
      </c>
      <c r="E893" s="26" t="str">
        <f>IF(A893&lt;&gt;"",IF(Qualifikation!I903=TRUE,IF(INDEX(codegem,MATCH(Qualifikation!H903,libgem,0))&lt;8000,INDEX(codegem,MATCH(Qualifikation!H903,libgem,0)),""),Qualifikation!H903),"")</f>
        <v/>
      </c>
      <c r="F893" s="26" t="str">
        <f>IF(A893&lt;&gt;"",IF(Qualifikation!I903=TRUE,INDEX(codegemhist,MATCH(Qualifikation!H903,libgem,0)),""),"")</f>
        <v/>
      </c>
      <c r="G893" s="26" t="str">
        <f>IF(A893&lt;&gt;"",IF(Qualifikation!I903=TRUE,IF(INDEX(codegem,MATCH(Qualifikation!H903,libgem,0))&gt;=8000,INDEX(codegem,MATCH(Qualifikation!H903,libgem,0)),""),Qualifikation!H903),"")</f>
        <v/>
      </c>
      <c r="H893" s="26" t="str">
        <f>IF(A893&lt;&gt;"",IF(Qualifikation!Y903=TRUE,INDEX(libcatidinst,MATCH(Qualifikation!P903,libinst,0)),""),"")</f>
        <v/>
      </c>
      <c r="I893" s="26" t="str">
        <f>IF(OR(A893="",ISBLANK(Qualifikation!P903)),"",IF(Qualifikation!Y903=TRUE,INDEX(codeinst,MATCH(Qualifikation!P903,libinst,0)),Qualifikation!P903))</f>
        <v/>
      </c>
      <c r="J893" s="26" t="str">
        <f>IF(OR(A893="",ISBLANK(Qualifikation!Q903)),"",IF(Qualifikation!Z903=TRUE,INDEX(codetform,MATCH(Qualifikation!Q903,libtform,0)),Qualifikation!Q903))</f>
        <v/>
      </c>
      <c r="K893" s="26" t="str">
        <f t="shared" si="13"/>
        <v/>
      </c>
      <c r="L893" s="112" t="str">
        <f>IF(OR(A893="",ISBLANK(Qualifikation!R903)),"",Qualifikation!R903)</f>
        <v/>
      </c>
      <c r="M893" s="56" t="str">
        <f>IF(OR(A893="",ISBLANK(Qualifikation!S903)),"",Qualifikation!S903)</f>
        <v/>
      </c>
      <c r="N893" s="56" t="str">
        <f>IF(OR(A893="",ISBLANK(Qualifikation!T903)),"",IF(Qualifikation!AC903=TRUE,INDEX(coderesult,MATCH(Qualifikation!T903,libresult,0)),Qualifikation!T903))</f>
        <v/>
      </c>
      <c r="O893" s="56" t="str">
        <f>IF(OR(A893="",ISBLANK(Qualifikation!U903),Qualifikation!U903="-"),"",IF(ISNA(MATCH(Qualifikation!U903,libtwolang,0)),Qualifikation!U903,IF(Qualifikation!AC903=TRUE,INDEX(codetwolang,MATCH(Qualifikation!U903,libtwolang,0)),Qualifikation!U903)))</f>
        <v/>
      </c>
      <c r="P893" s="56" t="str">
        <f>IF(OR(A893="",ISBLANK(Qualifikation!V903)),"",Qualifikation!V903)</f>
        <v/>
      </c>
    </row>
    <row r="894" spans="1:16" x14ac:dyDescent="0.2">
      <c r="A894" s="26" t="str">
        <f>IF(Qualifikation!$A904&lt;&gt;"",IF(Qualifikation!C904&lt;&gt;"",IF(Qualifikation!C904="LOC.ID",CONCATENATE("LOC.",Qualifikation!AG$12),Qualifikation!C904),""),"")</f>
        <v/>
      </c>
      <c r="B894" s="57" t="str">
        <f>IF(A894&lt;&gt;"",Qualifikation!J904,"")</f>
        <v/>
      </c>
      <c r="C894" s="26" t="str">
        <f>IF(A894&lt;&gt;"",IF(Qualifikation!E904=TRUE,INDEX(codesex,MATCH(Qualifikation!D904,libsex,0)),Qualifikation!D904),"")</f>
        <v/>
      </c>
      <c r="D894" s="112" t="str">
        <f>IF(OR(A894="",ISBLANK(Qualifikation!F904)),"",Qualifikation!F904)</f>
        <v/>
      </c>
      <c r="E894" s="26" t="str">
        <f>IF(A894&lt;&gt;"",IF(Qualifikation!I904=TRUE,IF(INDEX(codegem,MATCH(Qualifikation!H904,libgem,0))&lt;8000,INDEX(codegem,MATCH(Qualifikation!H904,libgem,0)),""),Qualifikation!H904),"")</f>
        <v/>
      </c>
      <c r="F894" s="26" t="str">
        <f>IF(A894&lt;&gt;"",IF(Qualifikation!I904=TRUE,INDEX(codegemhist,MATCH(Qualifikation!H904,libgem,0)),""),"")</f>
        <v/>
      </c>
      <c r="G894" s="26" t="str">
        <f>IF(A894&lt;&gt;"",IF(Qualifikation!I904=TRUE,IF(INDEX(codegem,MATCH(Qualifikation!H904,libgem,0))&gt;=8000,INDEX(codegem,MATCH(Qualifikation!H904,libgem,0)),""),Qualifikation!H904),"")</f>
        <v/>
      </c>
      <c r="H894" s="26" t="str">
        <f>IF(A894&lt;&gt;"",IF(Qualifikation!Y904=TRUE,INDEX(libcatidinst,MATCH(Qualifikation!P904,libinst,0)),""),"")</f>
        <v/>
      </c>
      <c r="I894" s="26" t="str">
        <f>IF(OR(A894="",ISBLANK(Qualifikation!P904)),"",IF(Qualifikation!Y904=TRUE,INDEX(codeinst,MATCH(Qualifikation!P904,libinst,0)),Qualifikation!P904))</f>
        <v/>
      </c>
      <c r="J894" s="26" t="str">
        <f>IF(OR(A894="",ISBLANK(Qualifikation!Q904)),"",IF(Qualifikation!Z904=TRUE,INDEX(codetform,MATCH(Qualifikation!Q904,libtform,0)),Qualifikation!Q904))</f>
        <v/>
      </c>
      <c r="K894" s="26" t="str">
        <f t="shared" si="13"/>
        <v/>
      </c>
      <c r="L894" s="112" t="str">
        <f>IF(OR(A894="",ISBLANK(Qualifikation!R904)),"",Qualifikation!R904)</f>
        <v/>
      </c>
      <c r="M894" s="56" t="str">
        <f>IF(OR(A894="",ISBLANK(Qualifikation!S904)),"",Qualifikation!S904)</f>
        <v/>
      </c>
      <c r="N894" s="56" t="str">
        <f>IF(OR(A894="",ISBLANK(Qualifikation!T904)),"",IF(Qualifikation!AC904=TRUE,INDEX(coderesult,MATCH(Qualifikation!T904,libresult,0)),Qualifikation!T904))</f>
        <v/>
      </c>
      <c r="O894" s="56" t="str">
        <f>IF(OR(A894="",ISBLANK(Qualifikation!U904),Qualifikation!U904="-"),"",IF(ISNA(MATCH(Qualifikation!U904,libtwolang,0)),Qualifikation!U904,IF(Qualifikation!AC904=TRUE,INDEX(codetwolang,MATCH(Qualifikation!U904,libtwolang,0)),Qualifikation!U904)))</f>
        <v/>
      </c>
      <c r="P894" s="56" t="str">
        <f>IF(OR(A894="",ISBLANK(Qualifikation!V904)),"",Qualifikation!V904)</f>
        <v/>
      </c>
    </row>
    <row r="895" spans="1:16" x14ac:dyDescent="0.2">
      <c r="A895" s="26" t="str">
        <f>IF(Qualifikation!$A905&lt;&gt;"",IF(Qualifikation!C905&lt;&gt;"",IF(Qualifikation!C905="LOC.ID",CONCATENATE("LOC.",Qualifikation!AG$12),Qualifikation!C905),""),"")</f>
        <v/>
      </c>
      <c r="B895" s="57" t="str">
        <f>IF(A895&lt;&gt;"",Qualifikation!J905,"")</f>
        <v/>
      </c>
      <c r="C895" s="26" t="str">
        <f>IF(A895&lt;&gt;"",IF(Qualifikation!E905=TRUE,INDEX(codesex,MATCH(Qualifikation!D905,libsex,0)),Qualifikation!D905),"")</f>
        <v/>
      </c>
      <c r="D895" s="112" t="str">
        <f>IF(OR(A895="",ISBLANK(Qualifikation!F905)),"",Qualifikation!F905)</f>
        <v/>
      </c>
      <c r="E895" s="26" t="str">
        <f>IF(A895&lt;&gt;"",IF(Qualifikation!I905=TRUE,IF(INDEX(codegem,MATCH(Qualifikation!H905,libgem,0))&lt;8000,INDEX(codegem,MATCH(Qualifikation!H905,libgem,0)),""),Qualifikation!H905),"")</f>
        <v/>
      </c>
      <c r="F895" s="26" t="str">
        <f>IF(A895&lt;&gt;"",IF(Qualifikation!I905=TRUE,INDEX(codegemhist,MATCH(Qualifikation!H905,libgem,0)),""),"")</f>
        <v/>
      </c>
      <c r="G895" s="26" t="str">
        <f>IF(A895&lt;&gt;"",IF(Qualifikation!I905=TRUE,IF(INDEX(codegem,MATCH(Qualifikation!H905,libgem,0))&gt;=8000,INDEX(codegem,MATCH(Qualifikation!H905,libgem,0)),""),Qualifikation!H905),"")</f>
        <v/>
      </c>
      <c r="H895" s="26" t="str">
        <f>IF(A895&lt;&gt;"",IF(Qualifikation!Y905=TRUE,INDEX(libcatidinst,MATCH(Qualifikation!P905,libinst,0)),""),"")</f>
        <v/>
      </c>
      <c r="I895" s="26" t="str">
        <f>IF(OR(A895="",ISBLANK(Qualifikation!P905)),"",IF(Qualifikation!Y905=TRUE,INDEX(codeinst,MATCH(Qualifikation!P905,libinst,0)),Qualifikation!P905))</f>
        <v/>
      </c>
      <c r="J895" s="26" t="str">
        <f>IF(OR(A895="",ISBLANK(Qualifikation!Q905)),"",IF(Qualifikation!Z905=TRUE,INDEX(codetform,MATCH(Qualifikation!Q905,libtform,0)),Qualifikation!Q905))</f>
        <v/>
      </c>
      <c r="K895" s="26" t="str">
        <f t="shared" si="13"/>
        <v/>
      </c>
      <c r="L895" s="112" t="str">
        <f>IF(OR(A895="",ISBLANK(Qualifikation!R905)),"",Qualifikation!R905)</f>
        <v/>
      </c>
      <c r="M895" s="56" t="str">
        <f>IF(OR(A895="",ISBLANK(Qualifikation!S905)),"",Qualifikation!S905)</f>
        <v/>
      </c>
      <c r="N895" s="56" t="str">
        <f>IF(OR(A895="",ISBLANK(Qualifikation!T905)),"",IF(Qualifikation!AC905=TRUE,INDEX(coderesult,MATCH(Qualifikation!T905,libresult,0)),Qualifikation!T905))</f>
        <v/>
      </c>
      <c r="O895" s="56" t="str">
        <f>IF(OR(A895="",ISBLANK(Qualifikation!U905),Qualifikation!U905="-"),"",IF(ISNA(MATCH(Qualifikation!U905,libtwolang,0)),Qualifikation!U905,IF(Qualifikation!AC905=TRUE,INDEX(codetwolang,MATCH(Qualifikation!U905,libtwolang,0)),Qualifikation!U905)))</f>
        <v/>
      </c>
      <c r="P895" s="56" t="str">
        <f>IF(OR(A895="",ISBLANK(Qualifikation!V905)),"",Qualifikation!V905)</f>
        <v/>
      </c>
    </row>
    <row r="896" spans="1:16" x14ac:dyDescent="0.2">
      <c r="A896" s="26" t="str">
        <f>IF(Qualifikation!$A906&lt;&gt;"",IF(Qualifikation!C906&lt;&gt;"",IF(Qualifikation!C906="LOC.ID",CONCATENATE("LOC.",Qualifikation!AG$12),Qualifikation!C906),""),"")</f>
        <v/>
      </c>
      <c r="B896" s="57" t="str">
        <f>IF(A896&lt;&gt;"",Qualifikation!J906,"")</f>
        <v/>
      </c>
      <c r="C896" s="26" t="str">
        <f>IF(A896&lt;&gt;"",IF(Qualifikation!E906=TRUE,INDEX(codesex,MATCH(Qualifikation!D906,libsex,0)),Qualifikation!D906),"")</f>
        <v/>
      </c>
      <c r="D896" s="112" t="str">
        <f>IF(OR(A896="",ISBLANK(Qualifikation!F906)),"",Qualifikation!F906)</f>
        <v/>
      </c>
      <c r="E896" s="26" t="str">
        <f>IF(A896&lt;&gt;"",IF(Qualifikation!I906=TRUE,IF(INDEX(codegem,MATCH(Qualifikation!H906,libgem,0))&lt;8000,INDEX(codegem,MATCH(Qualifikation!H906,libgem,0)),""),Qualifikation!H906),"")</f>
        <v/>
      </c>
      <c r="F896" s="26" t="str">
        <f>IF(A896&lt;&gt;"",IF(Qualifikation!I906=TRUE,INDEX(codegemhist,MATCH(Qualifikation!H906,libgem,0)),""),"")</f>
        <v/>
      </c>
      <c r="G896" s="26" t="str">
        <f>IF(A896&lt;&gt;"",IF(Qualifikation!I906=TRUE,IF(INDEX(codegem,MATCH(Qualifikation!H906,libgem,0))&gt;=8000,INDEX(codegem,MATCH(Qualifikation!H906,libgem,0)),""),Qualifikation!H906),"")</f>
        <v/>
      </c>
      <c r="H896" s="26" t="str">
        <f>IF(A896&lt;&gt;"",IF(Qualifikation!Y906=TRUE,INDEX(libcatidinst,MATCH(Qualifikation!P906,libinst,0)),""),"")</f>
        <v/>
      </c>
      <c r="I896" s="26" t="str">
        <f>IF(OR(A896="",ISBLANK(Qualifikation!P906)),"",IF(Qualifikation!Y906=TRUE,INDEX(codeinst,MATCH(Qualifikation!P906,libinst,0)),Qualifikation!P906))</f>
        <v/>
      </c>
      <c r="J896" s="26" t="str">
        <f>IF(OR(A896="",ISBLANK(Qualifikation!Q906)),"",IF(Qualifikation!Z906=TRUE,INDEX(codetform,MATCH(Qualifikation!Q906,libtform,0)),Qualifikation!Q906))</f>
        <v/>
      </c>
      <c r="K896" s="26" t="str">
        <f t="shared" si="13"/>
        <v/>
      </c>
      <c r="L896" s="112" t="str">
        <f>IF(OR(A896="",ISBLANK(Qualifikation!R906)),"",Qualifikation!R906)</f>
        <v/>
      </c>
      <c r="M896" s="56" t="str">
        <f>IF(OR(A896="",ISBLANK(Qualifikation!S906)),"",Qualifikation!S906)</f>
        <v/>
      </c>
      <c r="N896" s="56" t="str">
        <f>IF(OR(A896="",ISBLANK(Qualifikation!T906)),"",IF(Qualifikation!AC906=TRUE,INDEX(coderesult,MATCH(Qualifikation!T906,libresult,0)),Qualifikation!T906))</f>
        <v/>
      </c>
      <c r="O896" s="56" t="str">
        <f>IF(OR(A896="",ISBLANK(Qualifikation!U906),Qualifikation!U906="-"),"",IF(ISNA(MATCH(Qualifikation!U906,libtwolang,0)),Qualifikation!U906,IF(Qualifikation!AC906=TRUE,INDEX(codetwolang,MATCH(Qualifikation!U906,libtwolang,0)),Qualifikation!U906)))</f>
        <v/>
      </c>
      <c r="P896" s="56" t="str">
        <f>IF(OR(A896="",ISBLANK(Qualifikation!V906)),"",Qualifikation!V906)</f>
        <v/>
      </c>
    </row>
    <row r="897" spans="1:16" x14ac:dyDescent="0.2">
      <c r="A897" s="26" t="str">
        <f>IF(Qualifikation!$A907&lt;&gt;"",IF(Qualifikation!C907&lt;&gt;"",IF(Qualifikation!C907="LOC.ID",CONCATENATE("LOC.",Qualifikation!AG$12),Qualifikation!C907),""),"")</f>
        <v/>
      </c>
      <c r="B897" s="57" t="str">
        <f>IF(A897&lt;&gt;"",Qualifikation!J907,"")</f>
        <v/>
      </c>
      <c r="C897" s="26" t="str">
        <f>IF(A897&lt;&gt;"",IF(Qualifikation!E907=TRUE,INDEX(codesex,MATCH(Qualifikation!D907,libsex,0)),Qualifikation!D907),"")</f>
        <v/>
      </c>
      <c r="D897" s="112" t="str">
        <f>IF(OR(A897="",ISBLANK(Qualifikation!F907)),"",Qualifikation!F907)</f>
        <v/>
      </c>
      <c r="E897" s="26" t="str">
        <f>IF(A897&lt;&gt;"",IF(Qualifikation!I907=TRUE,IF(INDEX(codegem,MATCH(Qualifikation!H907,libgem,0))&lt;8000,INDEX(codegem,MATCH(Qualifikation!H907,libgem,0)),""),Qualifikation!H907),"")</f>
        <v/>
      </c>
      <c r="F897" s="26" t="str">
        <f>IF(A897&lt;&gt;"",IF(Qualifikation!I907=TRUE,INDEX(codegemhist,MATCH(Qualifikation!H907,libgem,0)),""),"")</f>
        <v/>
      </c>
      <c r="G897" s="26" t="str">
        <f>IF(A897&lt;&gt;"",IF(Qualifikation!I907=TRUE,IF(INDEX(codegem,MATCH(Qualifikation!H907,libgem,0))&gt;=8000,INDEX(codegem,MATCH(Qualifikation!H907,libgem,0)),""),Qualifikation!H907),"")</f>
        <v/>
      </c>
      <c r="H897" s="26" t="str">
        <f>IF(A897&lt;&gt;"",IF(Qualifikation!Y907=TRUE,INDEX(libcatidinst,MATCH(Qualifikation!P907,libinst,0)),""),"")</f>
        <v/>
      </c>
      <c r="I897" s="26" t="str">
        <f>IF(OR(A897="",ISBLANK(Qualifikation!P907)),"",IF(Qualifikation!Y907=TRUE,INDEX(codeinst,MATCH(Qualifikation!P907,libinst,0)),Qualifikation!P907))</f>
        <v/>
      </c>
      <c r="J897" s="26" t="str">
        <f>IF(OR(A897="",ISBLANK(Qualifikation!Q907)),"",IF(Qualifikation!Z907=TRUE,INDEX(codetform,MATCH(Qualifikation!Q907,libtform,0)),Qualifikation!Q907))</f>
        <v/>
      </c>
      <c r="K897" s="26" t="str">
        <f t="shared" si="13"/>
        <v/>
      </c>
      <c r="L897" s="112" t="str">
        <f>IF(OR(A897="",ISBLANK(Qualifikation!R907)),"",Qualifikation!R907)</f>
        <v/>
      </c>
      <c r="M897" s="56" t="str">
        <f>IF(OR(A897="",ISBLANK(Qualifikation!S907)),"",Qualifikation!S907)</f>
        <v/>
      </c>
      <c r="N897" s="56" t="str">
        <f>IF(OR(A897="",ISBLANK(Qualifikation!T907)),"",IF(Qualifikation!AC907=TRUE,INDEX(coderesult,MATCH(Qualifikation!T907,libresult,0)),Qualifikation!T907))</f>
        <v/>
      </c>
      <c r="O897" s="56" t="str">
        <f>IF(OR(A897="",ISBLANK(Qualifikation!U907),Qualifikation!U907="-"),"",IF(ISNA(MATCH(Qualifikation!U907,libtwolang,0)),Qualifikation!U907,IF(Qualifikation!AC907=TRUE,INDEX(codetwolang,MATCH(Qualifikation!U907,libtwolang,0)),Qualifikation!U907)))</f>
        <v/>
      </c>
      <c r="P897" s="56" t="str">
        <f>IF(OR(A897="",ISBLANK(Qualifikation!V907)),"",Qualifikation!V907)</f>
        <v/>
      </c>
    </row>
    <row r="898" spans="1:16" x14ac:dyDescent="0.2">
      <c r="A898" s="26" t="str">
        <f>IF(Qualifikation!$A908&lt;&gt;"",IF(Qualifikation!C908&lt;&gt;"",IF(Qualifikation!C908="LOC.ID",CONCATENATE("LOC.",Qualifikation!AG$12),Qualifikation!C908),""),"")</f>
        <v/>
      </c>
      <c r="B898" s="57" t="str">
        <f>IF(A898&lt;&gt;"",Qualifikation!J908,"")</f>
        <v/>
      </c>
      <c r="C898" s="26" t="str">
        <f>IF(A898&lt;&gt;"",IF(Qualifikation!E908=TRUE,INDEX(codesex,MATCH(Qualifikation!D908,libsex,0)),Qualifikation!D908),"")</f>
        <v/>
      </c>
      <c r="D898" s="112" t="str">
        <f>IF(OR(A898="",ISBLANK(Qualifikation!F908)),"",Qualifikation!F908)</f>
        <v/>
      </c>
      <c r="E898" s="26" t="str">
        <f>IF(A898&lt;&gt;"",IF(Qualifikation!I908=TRUE,IF(INDEX(codegem,MATCH(Qualifikation!H908,libgem,0))&lt;8000,INDEX(codegem,MATCH(Qualifikation!H908,libgem,0)),""),Qualifikation!H908),"")</f>
        <v/>
      </c>
      <c r="F898" s="26" t="str">
        <f>IF(A898&lt;&gt;"",IF(Qualifikation!I908=TRUE,INDEX(codegemhist,MATCH(Qualifikation!H908,libgem,0)),""),"")</f>
        <v/>
      </c>
      <c r="G898" s="26" t="str">
        <f>IF(A898&lt;&gt;"",IF(Qualifikation!I908=TRUE,IF(INDEX(codegem,MATCH(Qualifikation!H908,libgem,0))&gt;=8000,INDEX(codegem,MATCH(Qualifikation!H908,libgem,0)),""),Qualifikation!H908),"")</f>
        <v/>
      </c>
      <c r="H898" s="26" t="str">
        <f>IF(A898&lt;&gt;"",IF(Qualifikation!Y908=TRUE,INDEX(libcatidinst,MATCH(Qualifikation!P908,libinst,0)),""),"")</f>
        <v/>
      </c>
      <c r="I898" s="26" t="str">
        <f>IF(OR(A898="",ISBLANK(Qualifikation!P908)),"",IF(Qualifikation!Y908=TRUE,INDEX(codeinst,MATCH(Qualifikation!P908,libinst,0)),Qualifikation!P908))</f>
        <v/>
      </c>
      <c r="J898" s="26" t="str">
        <f>IF(OR(A898="",ISBLANK(Qualifikation!Q908)),"",IF(Qualifikation!Z908=TRUE,INDEX(codetform,MATCH(Qualifikation!Q908,libtform,0)),Qualifikation!Q908))</f>
        <v/>
      </c>
      <c r="K898" s="26" t="str">
        <f t="shared" si="13"/>
        <v/>
      </c>
      <c r="L898" s="112" t="str">
        <f>IF(OR(A898="",ISBLANK(Qualifikation!R908)),"",Qualifikation!R908)</f>
        <v/>
      </c>
      <c r="M898" s="56" t="str">
        <f>IF(OR(A898="",ISBLANK(Qualifikation!S908)),"",Qualifikation!S908)</f>
        <v/>
      </c>
      <c r="N898" s="56" t="str">
        <f>IF(OR(A898="",ISBLANK(Qualifikation!T908)),"",IF(Qualifikation!AC908=TRUE,INDEX(coderesult,MATCH(Qualifikation!T908,libresult,0)),Qualifikation!T908))</f>
        <v/>
      </c>
      <c r="O898" s="56" t="str">
        <f>IF(OR(A898="",ISBLANK(Qualifikation!U908),Qualifikation!U908="-"),"",IF(ISNA(MATCH(Qualifikation!U908,libtwolang,0)),Qualifikation!U908,IF(Qualifikation!AC908=TRUE,INDEX(codetwolang,MATCH(Qualifikation!U908,libtwolang,0)),Qualifikation!U908)))</f>
        <v/>
      </c>
      <c r="P898" s="56" t="str">
        <f>IF(OR(A898="",ISBLANK(Qualifikation!V908)),"",Qualifikation!V908)</f>
        <v/>
      </c>
    </row>
    <row r="899" spans="1:16" x14ac:dyDescent="0.2">
      <c r="A899" s="26" t="str">
        <f>IF(Qualifikation!$A909&lt;&gt;"",IF(Qualifikation!C909&lt;&gt;"",IF(Qualifikation!C909="LOC.ID",CONCATENATE("LOC.",Qualifikation!AG$12),Qualifikation!C909),""),"")</f>
        <v/>
      </c>
      <c r="B899" s="57" t="str">
        <f>IF(A899&lt;&gt;"",Qualifikation!J909,"")</f>
        <v/>
      </c>
      <c r="C899" s="26" t="str">
        <f>IF(A899&lt;&gt;"",IF(Qualifikation!E909=TRUE,INDEX(codesex,MATCH(Qualifikation!D909,libsex,0)),Qualifikation!D909),"")</f>
        <v/>
      </c>
      <c r="D899" s="112" t="str">
        <f>IF(OR(A899="",ISBLANK(Qualifikation!F909)),"",Qualifikation!F909)</f>
        <v/>
      </c>
      <c r="E899" s="26" t="str">
        <f>IF(A899&lt;&gt;"",IF(Qualifikation!I909=TRUE,IF(INDEX(codegem,MATCH(Qualifikation!H909,libgem,0))&lt;8000,INDEX(codegem,MATCH(Qualifikation!H909,libgem,0)),""),Qualifikation!H909),"")</f>
        <v/>
      </c>
      <c r="F899" s="26" t="str">
        <f>IF(A899&lt;&gt;"",IF(Qualifikation!I909=TRUE,INDEX(codegemhist,MATCH(Qualifikation!H909,libgem,0)),""),"")</f>
        <v/>
      </c>
      <c r="G899" s="26" t="str">
        <f>IF(A899&lt;&gt;"",IF(Qualifikation!I909=TRUE,IF(INDEX(codegem,MATCH(Qualifikation!H909,libgem,0))&gt;=8000,INDEX(codegem,MATCH(Qualifikation!H909,libgem,0)),""),Qualifikation!H909),"")</f>
        <v/>
      </c>
      <c r="H899" s="26" t="str">
        <f>IF(A899&lt;&gt;"",IF(Qualifikation!Y909=TRUE,INDEX(libcatidinst,MATCH(Qualifikation!P909,libinst,0)),""),"")</f>
        <v/>
      </c>
      <c r="I899" s="26" t="str">
        <f>IF(OR(A899="",ISBLANK(Qualifikation!P909)),"",IF(Qualifikation!Y909=TRUE,INDEX(codeinst,MATCH(Qualifikation!P909,libinst,0)),Qualifikation!P909))</f>
        <v/>
      </c>
      <c r="J899" s="26" t="str">
        <f>IF(OR(A899="",ISBLANK(Qualifikation!Q909)),"",IF(Qualifikation!Z909=TRUE,INDEX(codetform,MATCH(Qualifikation!Q909,libtform,0)),Qualifikation!Q909))</f>
        <v/>
      </c>
      <c r="K899" s="26" t="str">
        <f t="shared" ref="K899:K962" si="14">IF(A899="","",2)</f>
        <v/>
      </c>
      <c r="L899" s="112" t="str">
        <f>IF(OR(A899="",ISBLANK(Qualifikation!R909)),"",Qualifikation!R909)</f>
        <v/>
      </c>
      <c r="M899" s="56" t="str">
        <f>IF(OR(A899="",ISBLANK(Qualifikation!S909)),"",Qualifikation!S909)</f>
        <v/>
      </c>
      <c r="N899" s="56" t="str">
        <f>IF(OR(A899="",ISBLANK(Qualifikation!T909)),"",IF(Qualifikation!AC909=TRUE,INDEX(coderesult,MATCH(Qualifikation!T909,libresult,0)),Qualifikation!T909))</f>
        <v/>
      </c>
      <c r="O899" s="56" t="str">
        <f>IF(OR(A899="",ISBLANK(Qualifikation!U909),Qualifikation!U909="-"),"",IF(ISNA(MATCH(Qualifikation!U909,libtwolang,0)),Qualifikation!U909,IF(Qualifikation!AC909=TRUE,INDEX(codetwolang,MATCH(Qualifikation!U909,libtwolang,0)),Qualifikation!U909)))</f>
        <v/>
      </c>
      <c r="P899" s="56" t="str">
        <f>IF(OR(A899="",ISBLANK(Qualifikation!V909)),"",Qualifikation!V909)</f>
        <v/>
      </c>
    </row>
    <row r="900" spans="1:16" x14ac:dyDescent="0.2">
      <c r="A900" s="26" t="str">
        <f>IF(Qualifikation!$A910&lt;&gt;"",IF(Qualifikation!C910&lt;&gt;"",IF(Qualifikation!C910="LOC.ID",CONCATENATE("LOC.",Qualifikation!AG$12),Qualifikation!C910),""),"")</f>
        <v/>
      </c>
      <c r="B900" s="57" t="str">
        <f>IF(A900&lt;&gt;"",Qualifikation!J910,"")</f>
        <v/>
      </c>
      <c r="C900" s="26" t="str">
        <f>IF(A900&lt;&gt;"",IF(Qualifikation!E910=TRUE,INDEX(codesex,MATCH(Qualifikation!D910,libsex,0)),Qualifikation!D910),"")</f>
        <v/>
      </c>
      <c r="D900" s="112" t="str">
        <f>IF(OR(A900="",ISBLANK(Qualifikation!F910)),"",Qualifikation!F910)</f>
        <v/>
      </c>
      <c r="E900" s="26" t="str">
        <f>IF(A900&lt;&gt;"",IF(Qualifikation!I910=TRUE,IF(INDEX(codegem,MATCH(Qualifikation!H910,libgem,0))&lt;8000,INDEX(codegem,MATCH(Qualifikation!H910,libgem,0)),""),Qualifikation!H910),"")</f>
        <v/>
      </c>
      <c r="F900" s="26" t="str">
        <f>IF(A900&lt;&gt;"",IF(Qualifikation!I910=TRUE,INDEX(codegemhist,MATCH(Qualifikation!H910,libgem,0)),""),"")</f>
        <v/>
      </c>
      <c r="G900" s="26" t="str">
        <f>IF(A900&lt;&gt;"",IF(Qualifikation!I910=TRUE,IF(INDEX(codegem,MATCH(Qualifikation!H910,libgem,0))&gt;=8000,INDEX(codegem,MATCH(Qualifikation!H910,libgem,0)),""),Qualifikation!H910),"")</f>
        <v/>
      </c>
      <c r="H900" s="26" t="str">
        <f>IF(A900&lt;&gt;"",IF(Qualifikation!Y910=TRUE,INDEX(libcatidinst,MATCH(Qualifikation!P910,libinst,0)),""),"")</f>
        <v/>
      </c>
      <c r="I900" s="26" t="str">
        <f>IF(OR(A900="",ISBLANK(Qualifikation!P910)),"",IF(Qualifikation!Y910=TRUE,INDEX(codeinst,MATCH(Qualifikation!P910,libinst,0)),Qualifikation!P910))</f>
        <v/>
      </c>
      <c r="J900" s="26" t="str">
        <f>IF(OR(A900="",ISBLANK(Qualifikation!Q910)),"",IF(Qualifikation!Z910=TRUE,INDEX(codetform,MATCH(Qualifikation!Q910,libtform,0)),Qualifikation!Q910))</f>
        <v/>
      </c>
      <c r="K900" s="26" t="str">
        <f t="shared" si="14"/>
        <v/>
      </c>
      <c r="L900" s="112" t="str">
        <f>IF(OR(A900="",ISBLANK(Qualifikation!R910)),"",Qualifikation!R910)</f>
        <v/>
      </c>
      <c r="M900" s="56" t="str">
        <f>IF(OR(A900="",ISBLANK(Qualifikation!S910)),"",Qualifikation!S910)</f>
        <v/>
      </c>
      <c r="N900" s="56" t="str">
        <f>IF(OR(A900="",ISBLANK(Qualifikation!T910)),"",IF(Qualifikation!AC910=TRUE,INDEX(coderesult,MATCH(Qualifikation!T910,libresult,0)),Qualifikation!T910))</f>
        <v/>
      </c>
      <c r="O900" s="56" t="str">
        <f>IF(OR(A900="",ISBLANK(Qualifikation!U910),Qualifikation!U910="-"),"",IF(ISNA(MATCH(Qualifikation!U910,libtwolang,0)),Qualifikation!U910,IF(Qualifikation!AC910=TRUE,INDEX(codetwolang,MATCH(Qualifikation!U910,libtwolang,0)),Qualifikation!U910)))</f>
        <v/>
      </c>
      <c r="P900" s="56" t="str">
        <f>IF(OR(A900="",ISBLANK(Qualifikation!V910)),"",Qualifikation!V910)</f>
        <v/>
      </c>
    </row>
    <row r="901" spans="1:16" x14ac:dyDescent="0.2">
      <c r="A901" s="26" t="str">
        <f>IF(Qualifikation!$A911&lt;&gt;"",IF(Qualifikation!C911&lt;&gt;"",IF(Qualifikation!C911="LOC.ID",CONCATENATE("LOC.",Qualifikation!AG$12),Qualifikation!C911),""),"")</f>
        <v/>
      </c>
      <c r="B901" s="57" t="str">
        <f>IF(A901&lt;&gt;"",Qualifikation!J911,"")</f>
        <v/>
      </c>
      <c r="C901" s="26" t="str">
        <f>IF(A901&lt;&gt;"",IF(Qualifikation!E911=TRUE,INDEX(codesex,MATCH(Qualifikation!D911,libsex,0)),Qualifikation!D911),"")</f>
        <v/>
      </c>
      <c r="D901" s="112" t="str">
        <f>IF(OR(A901="",ISBLANK(Qualifikation!F911)),"",Qualifikation!F911)</f>
        <v/>
      </c>
      <c r="E901" s="26" t="str">
        <f>IF(A901&lt;&gt;"",IF(Qualifikation!I911=TRUE,IF(INDEX(codegem,MATCH(Qualifikation!H911,libgem,0))&lt;8000,INDEX(codegem,MATCH(Qualifikation!H911,libgem,0)),""),Qualifikation!H911),"")</f>
        <v/>
      </c>
      <c r="F901" s="26" t="str">
        <f>IF(A901&lt;&gt;"",IF(Qualifikation!I911=TRUE,INDEX(codegemhist,MATCH(Qualifikation!H911,libgem,0)),""),"")</f>
        <v/>
      </c>
      <c r="G901" s="26" t="str">
        <f>IF(A901&lt;&gt;"",IF(Qualifikation!I911=TRUE,IF(INDEX(codegem,MATCH(Qualifikation!H911,libgem,0))&gt;=8000,INDEX(codegem,MATCH(Qualifikation!H911,libgem,0)),""),Qualifikation!H911),"")</f>
        <v/>
      </c>
      <c r="H901" s="26" t="str">
        <f>IF(A901&lt;&gt;"",IF(Qualifikation!Y911=TRUE,INDEX(libcatidinst,MATCH(Qualifikation!P911,libinst,0)),""),"")</f>
        <v/>
      </c>
      <c r="I901" s="26" t="str">
        <f>IF(OR(A901="",ISBLANK(Qualifikation!P911)),"",IF(Qualifikation!Y911=TRUE,INDEX(codeinst,MATCH(Qualifikation!P911,libinst,0)),Qualifikation!P911))</f>
        <v/>
      </c>
      <c r="J901" s="26" t="str">
        <f>IF(OR(A901="",ISBLANK(Qualifikation!Q911)),"",IF(Qualifikation!Z911=TRUE,INDEX(codetform,MATCH(Qualifikation!Q911,libtform,0)),Qualifikation!Q911))</f>
        <v/>
      </c>
      <c r="K901" s="26" t="str">
        <f t="shared" si="14"/>
        <v/>
      </c>
      <c r="L901" s="112" t="str">
        <f>IF(OR(A901="",ISBLANK(Qualifikation!R911)),"",Qualifikation!R911)</f>
        <v/>
      </c>
      <c r="M901" s="56" t="str">
        <f>IF(OR(A901="",ISBLANK(Qualifikation!S911)),"",Qualifikation!S911)</f>
        <v/>
      </c>
      <c r="N901" s="56" t="str">
        <f>IF(OR(A901="",ISBLANK(Qualifikation!T911)),"",IF(Qualifikation!AC911=TRUE,INDEX(coderesult,MATCH(Qualifikation!T911,libresult,0)),Qualifikation!T911))</f>
        <v/>
      </c>
      <c r="O901" s="56" t="str">
        <f>IF(OR(A901="",ISBLANK(Qualifikation!U911),Qualifikation!U911="-"),"",IF(ISNA(MATCH(Qualifikation!U911,libtwolang,0)),Qualifikation!U911,IF(Qualifikation!AC911=TRUE,INDEX(codetwolang,MATCH(Qualifikation!U911,libtwolang,0)),Qualifikation!U911)))</f>
        <v/>
      </c>
      <c r="P901" s="56" t="str">
        <f>IF(OR(A901="",ISBLANK(Qualifikation!V911)),"",Qualifikation!V911)</f>
        <v/>
      </c>
    </row>
    <row r="902" spans="1:16" x14ac:dyDescent="0.2">
      <c r="A902" s="26" t="str">
        <f>IF(Qualifikation!$A912&lt;&gt;"",IF(Qualifikation!C912&lt;&gt;"",IF(Qualifikation!C912="LOC.ID",CONCATENATE("LOC.",Qualifikation!AG$12),Qualifikation!C912),""),"")</f>
        <v/>
      </c>
      <c r="B902" s="57" t="str">
        <f>IF(A902&lt;&gt;"",Qualifikation!J912,"")</f>
        <v/>
      </c>
      <c r="C902" s="26" t="str">
        <f>IF(A902&lt;&gt;"",IF(Qualifikation!E912=TRUE,INDEX(codesex,MATCH(Qualifikation!D912,libsex,0)),Qualifikation!D912),"")</f>
        <v/>
      </c>
      <c r="D902" s="112" t="str">
        <f>IF(OR(A902="",ISBLANK(Qualifikation!F912)),"",Qualifikation!F912)</f>
        <v/>
      </c>
      <c r="E902" s="26" t="str">
        <f>IF(A902&lt;&gt;"",IF(Qualifikation!I912=TRUE,IF(INDEX(codegem,MATCH(Qualifikation!H912,libgem,0))&lt;8000,INDEX(codegem,MATCH(Qualifikation!H912,libgem,0)),""),Qualifikation!H912),"")</f>
        <v/>
      </c>
      <c r="F902" s="26" t="str">
        <f>IF(A902&lt;&gt;"",IF(Qualifikation!I912=TRUE,INDEX(codegemhist,MATCH(Qualifikation!H912,libgem,0)),""),"")</f>
        <v/>
      </c>
      <c r="G902" s="26" t="str">
        <f>IF(A902&lt;&gt;"",IF(Qualifikation!I912=TRUE,IF(INDEX(codegem,MATCH(Qualifikation!H912,libgem,0))&gt;=8000,INDEX(codegem,MATCH(Qualifikation!H912,libgem,0)),""),Qualifikation!H912),"")</f>
        <v/>
      </c>
      <c r="H902" s="26" t="str">
        <f>IF(A902&lt;&gt;"",IF(Qualifikation!Y912=TRUE,INDEX(libcatidinst,MATCH(Qualifikation!P912,libinst,0)),""),"")</f>
        <v/>
      </c>
      <c r="I902" s="26" t="str">
        <f>IF(OR(A902="",ISBLANK(Qualifikation!P912)),"",IF(Qualifikation!Y912=TRUE,INDEX(codeinst,MATCH(Qualifikation!P912,libinst,0)),Qualifikation!P912))</f>
        <v/>
      </c>
      <c r="J902" s="26" t="str">
        <f>IF(OR(A902="",ISBLANK(Qualifikation!Q912)),"",IF(Qualifikation!Z912=TRUE,INDEX(codetform,MATCH(Qualifikation!Q912,libtform,0)),Qualifikation!Q912))</f>
        <v/>
      </c>
      <c r="K902" s="26" t="str">
        <f t="shared" si="14"/>
        <v/>
      </c>
      <c r="L902" s="112" t="str">
        <f>IF(OR(A902="",ISBLANK(Qualifikation!R912)),"",Qualifikation!R912)</f>
        <v/>
      </c>
      <c r="M902" s="56" t="str">
        <f>IF(OR(A902="",ISBLANK(Qualifikation!S912)),"",Qualifikation!S912)</f>
        <v/>
      </c>
      <c r="N902" s="56" t="str">
        <f>IF(OR(A902="",ISBLANK(Qualifikation!T912)),"",IF(Qualifikation!AC912=TRUE,INDEX(coderesult,MATCH(Qualifikation!T912,libresult,0)),Qualifikation!T912))</f>
        <v/>
      </c>
      <c r="O902" s="56" t="str">
        <f>IF(OR(A902="",ISBLANK(Qualifikation!U912),Qualifikation!U912="-"),"",IF(ISNA(MATCH(Qualifikation!U912,libtwolang,0)),Qualifikation!U912,IF(Qualifikation!AC912=TRUE,INDEX(codetwolang,MATCH(Qualifikation!U912,libtwolang,0)),Qualifikation!U912)))</f>
        <v/>
      </c>
      <c r="P902" s="56" t="str">
        <f>IF(OR(A902="",ISBLANK(Qualifikation!V912)),"",Qualifikation!V912)</f>
        <v/>
      </c>
    </row>
    <row r="903" spans="1:16" x14ac:dyDescent="0.2">
      <c r="A903" s="26" t="str">
        <f>IF(Qualifikation!$A913&lt;&gt;"",IF(Qualifikation!C913&lt;&gt;"",IF(Qualifikation!C913="LOC.ID",CONCATENATE("LOC.",Qualifikation!AG$12),Qualifikation!C913),""),"")</f>
        <v/>
      </c>
      <c r="B903" s="57" t="str">
        <f>IF(A903&lt;&gt;"",Qualifikation!J913,"")</f>
        <v/>
      </c>
      <c r="C903" s="26" t="str">
        <f>IF(A903&lt;&gt;"",IF(Qualifikation!E913=TRUE,INDEX(codesex,MATCH(Qualifikation!D913,libsex,0)),Qualifikation!D913),"")</f>
        <v/>
      </c>
      <c r="D903" s="112" t="str">
        <f>IF(OR(A903="",ISBLANK(Qualifikation!F913)),"",Qualifikation!F913)</f>
        <v/>
      </c>
      <c r="E903" s="26" t="str">
        <f>IF(A903&lt;&gt;"",IF(Qualifikation!I913=TRUE,IF(INDEX(codegem,MATCH(Qualifikation!H913,libgem,0))&lt;8000,INDEX(codegem,MATCH(Qualifikation!H913,libgem,0)),""),Qualifikation!H913),"")</f>
        <v/>
      </c>
      <c r="F903" s="26" t="str">
        <f>IF(A903&lt;&gt;"",IF(Qualifikation!I913=TRUE,INDEX(codegemhist,MATCH(Qualifikation!H913,libgem,0)),""),"")</f>
        <v/>
      </c>
      <c r="G903" s="26" t="str">
        <f>IF(A903&lt;&gt;"",IF(Qualifikation!I913=TRUE,IF(INDEX(codegem,MATCH(Qualifikation!H913,libgem,0))&gt;=8000,INDEX(codegem,MATCH(Qualifikation!H913,libgem,0)),""),Qualifikation!H913),"")</f>
        <v/>
      </c>
      <c r="H903" s="26" t="str">
        <f>IF(A903&lt;&gt;"",IF(Qualifikation!Y913=TRUE,INDEX(libcatidinst,MATCH(Qualifikation!P913,libinst,0)),""),"")</f>
        <v/>
      </c>
      <c r="I903" s="26" t="str">
        <f>IF(OR(A903="",ISBLANK(Qualifikation!P913)),"",IF(Qualifikation!Y913=TRUE,INDEX(codeinst,MATCH(Qualifikation!P913,libinst,0)),Qualifikation!P913))</f>
        <v/>
      </c>
      <c r="J903" s="26" t="str">
        <f>IF(OR(A903="",ISBLANK(Qualifikation!Q913)),"",IF(Qualifikation!Z913=TRUE,INDEX(codetform,MATCH(Qualifikation!Q913,libtform,0)),Qualifikation!Q913))</f>
        <v/>
      </c>
      <c r="K903" s="26" t="str">
        <f t="shared" si="14"/>
        <v/>
      </c>
      <c r="L903" s="112" t="str">
        <f>IF(OR(A903="",ISBLANK(Qualifikation!R913)),"",Qualifikation!R913)</f>
        <v/>
      </c>
      <c r="M903" s="56" t="str">
        <f>IF(OR(A903="",ISBLANK(Qualifikation!S913)),"",Qualifikation!S913)</f>
        <v/>
      </c>
      <c r="N903" s="56" t="str">
        <f>IF(OR(A903="",ISBLANK(Qualifikation!T913)),"",IF(Qualifikation!AC913=TRUE,INDEX(coderesult,MATCH(Qualifikation!T913,libresult,0)),Qualifikation!T913))</f>
        <v/>
      </c>
      <c r="O903" s="56" t="str">
        <f>IF(OR(A903="",ISBLANK(Qualifikation!U913),Qualifikation!U913="-"),"",IF(ISNA(MATCH(Qualifikation!U913,libtwolang,0)),Qualifikation!U913,IF(Qualifikation!AC913=TRUE,INDEX(codetwolang,MATCH(Qualifikation!U913,libtwolang,0)),Qualifikation!U913)))</f>
        <v/>
      </c>
      <c r="P903" s="56" t="str">
        <f>IF(OR(A903="",ISBLANK(Qualifikation!V913)),"",Qualifikation!V913)</f>
        <v/>
      </c>
    </row>
    <row r="904" spans="1:16" x14ac:dyDescent="0.2">
      <c r="A904" s="26" t="str">
        <f>IF(Qualifikation!$A914&lt;&gt;"",IF(Qualifikation!C914&lt;&gt;"",IF(Qualifikation!C914="LOC.ID",CONCATENATE("LOC.",Qualifikation!AG$12),Qualifikation!C914),""),"")</f>
        <v/>
      </c>
      <c r="B904" s="57" t="str">
        <f>IF(A904&lt;&gt;"",Qualifikation!J914,"")</f>
        <v/>
      </c>
      <c r="C904" s="26" t="str">
        <f>IF(A904&lt;&gt;"",IF(Qualifikation!E914=TRUE,INDEX(codesex,MATCH(Qualifikation!D914,libsex,0)),Qualifikation!D914),"")</f>
        <v/>
      </c>
      <c r="D904" s="112" t="str">
        <f>IF(OR(A904="",ISBLANK(Qualifikation!F914)),"",Qualifikation!F914)</f>
        <v/>
      </c>
      <c r="E904" s="26" t="str">
        <f>IF(A904&lt;&gt;"",IF(Qualifikation!I914=TRUE,IF(INDEX(codegem,MATCH(Qualifikation!H914,libgem,0))&lt;8000,INDEX(codegem,MATCH(Qualifikation!H914,libgem,0)),""),Qualifikation!H914),"")</f>
        <v/>
      </c>
      <c r="F904" s="26" t="str">
        <f>IF(A904&lt;&gt;"",IF(Qualifikation!I914=TRUE,INDEX(codegemhist,MATCH(Qualifikation!H914,libgem,0)),""),"")</f>
        <v/>
      </c>
      <c r="G904" s="26" t="str">
        <f>IF(A904&lt;&gt;"",IF(Qualifikation!I914=TRUE,IF(INDEX(codegem,MATCH(Qualifikation!H914,libgem,0))&gt;=8000,INDEX(codegem,MATCH(Qualifikation!H914,libgem,0)),""),Qualifikation!H914),"")</f>
        <v/>
      </c>
      <c r="H904" s="26" t="str">
        <f>IF(A904&lt;&gt;"",IF(Qualifikation!Y914=TRUE,INDEX(libcatidinst,MATCH(Qualifikation!P914,libinst,0)),""),"")</f>
        <v/>
      </c>
      <c r="I904" s="26" t="str">
        <f>IF(OR(A904="",ISBLANK(Qualifikation!P914)),"",IF(Qualifikation!Y914=TRUE,INDEX(codeinst,MATCH(Qualifikation!P914,libinst,0)),Qualifikation!P914))</f>
        <v/>
      </c>
      <c r="J904" s="26" t="str">
        <f>IF(OR(A904="",ISBLANK(Qualifikation!Q914)),"",IF(Qualifikation!Z914=TRUE,INDEX(codetform,MATCH(Qualifikation!Q914,libtform,0)),Qualifikation!Q914))</f>
        <v/>
      </c>
      <c r="K904" s="26" t="str">
        <f t="shared" si="14"/>
        <v/>
      </c>
      <c r="L904" s="112" t="str">
        <f>IF(OR(A904="",ISBLANK(Qualifikation!R914)),"",Qualifikation!R914)</f>
        <v/>
      </c>
      <c r="M904" s="56" t="str">
        <f>IF(OR(A904="",ISBLANK(Qualifikation!S914)),"",Qualifikation!S914)</f>
        <v/>
      </c>
      <c r="N904" s="56" t="str">
        <f>IF(OR(A904="",ISBLANK(Qualifikation!T914)),"",IF(Qualifikation!AC914=TRUE,INDEX(coderesult,MATCH(Qualifikation!T914,libresult,0)),Qualifikation!T914))</f>
        <v/>
      </c>
      <c r="O904" s="56" t="str">
        <f>IF(OR(A904="",ISBLANK(Qualifikation!U914),Qualifikation!U914="-"),"",IF(ISNA(MATCH(Qualifikation!U914,libtwolang,0)),Qualifikation!U914,IF(Qualifikation!AC914=TRUE,INDEX(codetwolang,MATCH(Qualifikation!U914,libtwolang,0)),Qualifikation!U914)))</f>
        <v/>
      </c>
      <c r="P904" s="56" t="str">
        <f>IF(OR(A904="",ISBLANK(Qualifikation!V914)),"",Qualifikation!V914)</f>
        <v/>
      </c>
    </row>
    <row r="905" spans="1:16" x14ac:dyDescent="0.2">
      <c r="A905" s="26" t="str">
        <f>IF(Qualifikation!$A915&lt;&gt;"",IF(Qualifikation!C915&lt;&gt;"",IF(Qualifikation!C915="LOC.ID",CONCATENATE("LOC.",Qualifikation!AG$12),Qualifikation!C915),""),"")</f>
        <v/>
      </c>
      <c r="B905" s="57" t="str">
        <f>IF(A905&lt;&gt;"",Qualifikation!J915,"")</f>
        <v/>
      </c>
      <c r="C905" s="26" t="str">
        <f>IF(A905&lt;&gt;"",IF(Qualifikation!E915=TRUE,INDEX(codesex,MATCH(Qualifikation!D915,libsex,0)),Qualifikation!D915),"")</f>
        <v/>
      </c>
      <c r="D905" s="112" t="str">
        <f>IF(OR(A905="",ISBLANK(Qualifikation!F915)),"",Qualifikation!F915)</f>
        <v/>
      </c>
      <c r="E905" s="26" t="str">
        <f>IF(A905&lt;&gt;"",IF(Qualifikation!I915=TRUE,IF(INDEX(codegem,MATCH(Qualifikation!H915,libgem,0))&lt;8000,INDEX(codegem,MATCH(Qualifikation!H915,libgem,0)),""),Qualifikation!H915),"")</f>
        <v/>
      </c>
      <c r="F905" s="26" t="str">
        <f>IF(A905&lt;&gt;"",IF(Qualifikation!I915=TRUE,INDEX(codegemhist,MATCH(Qualifikation!H915,libgem,0)),""),"")</f>
        <v/>
      </c>
      <c r="G905" s="26" t="str">
        <f>IF(A905&lt;&gt;"",IF(Qualifikation!I915=TRUE,IF(INDEX(codegem,MATCH(Qualifikation!H915,libgem,0))&gt;=8000,INDEX(codegem,MATCH(Qualifikation!H915,libgem,0)),""),Qualifikation!H915),"")</f>
        <v/>
      </c>
      <c r="H905" s="26" t="str">
        <f>IF(A905&lt;&gt;"",IF(Qualifikation!Y915=TRUE,INDEX(libcatidinst,MATCH(Qualifikation!P915,libinst,0)),""),"")</f>
        <v/>
      </c>
      <c r="I905" s="26" t="str">
        <f>IF(OR(A905="",ISBLANK(Qualifikation!P915)),"",IF(Qualifikation!Y915=TRUE,INDEX(codeinst,MATCH(Qualifikation!P915,libinst,0)),Qualifikation!P915))</f>
        <v/>
      </c>
      <c r="J905" s="26" t="str">
        <f>IF(OR(A905="",ISBLANK(Qualifikation!Q915)),"",IF(Qualifikation!Z915=TRUE,INDEX(codetform,MATCH(Qualifikation!Q915,libtform,0)),Qualifikation!Q915))</f>
        <v/>
      </c>
      <c r="K905" s="26" t="str">
        <f t="shared" si="14"/>
        <v/>
      </c>
      <c r="L905" s="112" t="str">
        <f>IF(OR(A905="",ISBLANK(Qualifikation!R915)),"",Qualifikation!R915)</f>
        <v/>
      </c>
      <c r="M905" s="56" t="str">
        <f>IF(OR(A905="",ISBLANK(Qualifikation!S915)),"",Qualifikation!S915)</f>
        <v/>
      </c>
      <c r="N905" s="56" t="str">
        <f>IF(OR(A905="",ISBLANK(Qualifikation!T915)),"",IF(Qualifikation!AC915=TRUE,INDEX(coderesult,MATCH(Qualifikation!T915,libresult,0)),Qualifikation!T915))</f>
        <v/>
      </c>
      <c r="O905" s="56" t="str">
        <f>IF(OR(A905="",ISBLANK(Qualifikation!U915),Qualifikation!U915="-"),"",IF(ISNA(MATCH(Qualifikation!U915,libtwolang,0)),Qualifikation!U915,IF(Qualifikation!AC915=TRUE,INDEX(codetwolang,MATCH(Qualifikation!U915,libtwolang,0)),Qualifikation!U915)))</f>
        <v/>
      </c>
      <c r="P905" s="56" t="str">
        <f>IF(OR(A905="",ISBLANK(Qualifikation!V915)),"",Qualifikation!V915)</f>
        <v/>
      </c>
    </row>
    <row r="906" spans="1:16" x14ac:dyDescent="0.2">
      <c r="A906" s="26" t="str">
        <f>IF(Qualifikation!$A916&lt;&gt;"",IF(Qualifikation!C916&lt;&gt;"",IF(Qualifikation!C916="LOC.ID",CONCATENATE("LOC.",Qualifikation!AG$12),Qualifikation!C916),""),"")</f>
        <v/>
      </c>
      <c r="B906" s="57" t="str">
        <f>IF(A906&lt;&gt;"",Qualifikation!J916,"")</f>
        <v/>
      </c>
      <c r="C906" s="26" t="str">
        <f>IF(A906&lt;&gt;"",IF(Qualifikation!E916=TRUE,INDEX(codesex,MATCH(Qualifikation!D916,libsex,0)),Qualifikation!D916),"")</f>
        <v/>
      </c>
      <c r="D906" s="112" t="str">
        <f>IF(OR(A906="",ISBLANK(Qualifikation!F916)),"",Qualifikation!F916)</f>
        <v/>
      </c>
      <c r="E906" s="26" t="str">
        <f>IF(A906&lt;&gt;"",IF(Qualifikation!I916=TRUE,IF(INDEX(codegem,MATCH(Qualifikation!H916,libgem,0))&lt;8000,INDEX(codegem,MATCH(Qualifikation!H916,libgem,0)),""),Qualifikation!H916),"")</f>
        <v/>
      </c>
      <c r="F906" s="26" t="str">
        <f>IF(A906&lt;&gt;"",IF(Qualifikation!I916=TRUE,INDEX(codegemhist,MATCH(Qualifikation!H916,libgem,0)),""),"")</f>
        <v/>
      </c>
      <c r="G906" s="26" t="str">
        <f>IF(A906&lt;&gt;"",IF(Qualifikation!I916=TRUE,IF(INDEX(codegem,MATCH(Qualifikation!H916,libgem,0))&gt;=8000,INDEX(codegem,MATCH(Qualifikation!H916,libgem,0)),""),Qualifikation!H916),"")</f>
        <v/>
      </c>
      <c r="H906" s="26" t="str">
        <f>IF(A906&lt;&gt;"",IF(Qualifikation!Y916=TRUE,INDEX(libcatidinst,MATCH(Qualifikation!P916,libinst,0)),""),"")</f>
        <v/>
      </c>
      <c r="I906" s="26" t="str">
        <f>IF(OR(A906="",ISBLANK(Qualifikation!P916)),"",IF(Qualifikation!Y916=TRUE,INDEX(codeinst,MATCH(Qualifikation!P916,libinst,0)),Qualifikation!P916))</f>
        <v/>
      </c>
      <c r="J906" s="26" t="str">
        <f>IF(OR(A906="",ISBLANK(Qualifikation!Q916)),"",IF(Qualifikation!Z916=TRUE,INDEX(codetform,MATCH(Qualifikation!Q916,libtform,0)),Qualifikation!Q916))</f>
        <v/>
      </c>
      <c r="K906" s="26" t="str">
        <f t="shared" si="14"/>
        <v/>
      </c>
      <c r="L906" s="112" t="str">
        <f>IF(OR(A906="",ISBLANK(Qualifikation!R916)),"",Qualifikation!R916)</f>
        <v/>
      </c>
      <c r="M906" s="56" t="str">
        <f>IF(OR(A906="",ISBLANK(Qualifikation!S916)),"",Qualifikation!S916)</f>
        <v/>
      </c>
      <c r="N906" s="56" t="str">
        <f>IF(OR(A906="",ISBLANK(Qualifikation!T916)),"",IF(Qualifikation!AC916=TRUE,INDEX(coderesult,MATCH(Qualifikation!T916,libresult,0)),Qualifikation!T916))</f>
        <v/>
      </c>
      <c r="O906" s="56" t="str">
        <f>IF(OR(A906="",ISBLANK(Qualifikation!U916),Qualifikation!U916="-"),"",IF(ISNA(MATCH(Qualifikation!U916,libtwolang,0)),Qualifikation!U916,IF(Qualifikation!AC916=TRUE,INDEX(codetwolang,MATCH(Qualifikation!U916,libtwolang,0)),Qualifikation!U916)))</f>
        <v/>
      </c>
      <c r="P906" s="56" t="str">
        <f>IF(OR(A906="",ISBLANK(Qualifikation!V916)),"",Qualifikation!V916)</f>
        <v/>
      </c>
    </row>
    <row r="907" spans="1:16" x14ac:dyDescent="0.2">
      <c r="A907" s="26" t="str">
        <f>IF(Qualifikation!$A917&lt;&gt;"",IF(Qualifikation!C917&lt;&gt;"",IF(Qualifikation!C917="LOC.ID",CONCATENATE("LOC.",Qualifikation!AG$12),Qualifikation!C917),""),"")</f>
        <v/>
      </c>
      <c r="B907" s="57" t="str">
        <f>IF(A907&lt;&gt;"",Qualifikation!J917,"")</f>
        <v/>
      </c>
      <c r="C907" s="26" t="str">
        <f>IF(A907&lt;&gt;"",IF(Qualifikation!E917=TRUE,INDEX(codesex,MATCH(Qualifikation!D917,libsex,0)),Qualifikation!D917),"")</f>
        <v/>
      </c>
      <c r="D907" s="112" t="str">
        <f>IF(OR(A907="",ISBLANK(Qualifikation!F917)),"",Qualifikation!F917)</f>
        <v/>
      </c>
      <c r="E907" s="26" t="str">
        <f>IF(A907&lt;&gt;"",IF(Qualifikation!I917=TRUE,IF(INDEX(codegem,MATCH(Qualifikation!H917,libgem,0))&lt;8000,INDEX(codegem,MATCH(Qualifikation!H917,libgem,0)),""),Qualifikation!H917),"")</f>
        <v/>
      </c>
      <c r="F907" s="26" t="str">
        <f>IF(A907&lt;&gt;"",IF(Qualifikation!I917=TRUE,INDEX(codegemhist,MATCH(Qualifikation!H917,libgem,0)),""),"")</f>
        <v/>
      </c>
      <c r="G907" s="26" t="str">
        <f>IF(A907&lt;&gt;"",IF(Qualifikation!I917=TRUE,IF(INDEX(codegem,MATCH(Qualifikation!H917,libgem,0))&gt;=8000,INDEX(codegem,MATCH(Qualifikation!H917,libgem,0)),""),Qualifikation!H917),"")</f>
        <v/>
      </c>
      <c r="H907" s="26" t="str">
        <f>IF(A907&lt;&gt;"",IF(Qualifikation!Y917=TRUE,INDEX(libcatidinst,MATCH(Qualifikation!P917,libinst,0)),""),"")</f>
        <v/>
      </c>
      <c r="I907" s="26" t="str">
        <f>IF(OR(A907="",ISBLANK(Qualifikation!P917)),"",IF(Qualifikation!Y917=TRUE,INDEX(codeinst,MATCH(Qualifikation!P917,libinst,0)),Qualifikation!P917))</f>
        <v/>
      </c>
      <c r="J907" s="26" t="str">
        <f>IF(OR(A907="",ISBLANK(Qualifikation!Q917)),"",IF(Qualifikation!Z917=TRUE,INDEX(codetform,MATCH(Qualifikation!Q917,libtform,0)),Qualifikation!Q917))</f>
        <v/>
      </c>
      <c r="K907" s="26" t="str">
        <f t="shared" si="14"/>
        <v/>
      </c>
      <c r="L907" s="112" t="str">
        <f>IF(OR(A907="",ISBLANK(Qualifikation!R917)),"",Qualifikation!R917)</f>
        <v/>
      </c>
      <c r="M907" s="56" t="str">
        <f>IF(OR(A907="",ISBLANK(Qualifikation!S917)),"",Qualifikation!S917)</f>
        <v/>
      </c>
      <c r="N907" s="56" t="str">
        <f>IF(OR(A907="",ISBLANK(Qualifikation!T917)),"",IF(Qualifikation!AC917=TRUE,INDEX(coderesult,MATCH(Qualifikation!T917,libresult,0)),Qualifikation!T917))</f>
        <v/>
      </c>
      <c r="O907" s="56" t="str">
        <f>IF(OR(A907="",ISBLANK(Qualifikation!U917),Qualifikation!U917="-"),"",IF(ISNA(MATCH(Qualifikation!U917,libtwolang,0)),Qualifikation!U917,IF(Qualifikation!AC917=TRUE,INDEX(codetwolang,MATCH(Qualifikation!U917,libtwolang,0)),Qualifikation!U917)))</f>
        <v/>
      </c>
      <c r="P907" s="56" t="str">
        <f>IF(OR(A907="",ISBLANK(Qualifikation!V917)),"",Qualifikation!V917)</f>
        <v/>
      </c>
    </row>
    <row r="908" spans="1:16" x14ac:dyDescent="0.2">
      <c r="A908" s="26" t="str">
        <f>IF(Qualifikation!$A918&lt;&gt;"",IF(Qualifikation!C918&lt;&gt;"",IF(Qualifikation!C918="LOC.ID",CONCATENATE("LOC.",Qualifikation!AG$12),Qualifikation!C918),""),"")</f>
        <v/>
      </c>
      <c r="B908" s="57" t="str">
        <f>IF(A908&lt;&gt;"",Qualifikation!J918,"")</f>
        <v/>
      </c>
      <c r="C908" s="26" t="str">
        <f>IF(A908&lt;&gt;"",IF(Qualifikation!E918=TRUE,INDEX(codesex,MATCH(Qualifikation!D918,libsex,0)),Qualifikation!D918),"")</f>
        <v/>
      </c>
      <c r="D908" s="112" t="str">
        <f>IF(OR(A908="",ISBLANK(Qualifikation!F918)),"",Qualifikation!F918)</f>
        <v/>
      </c>
      <c r="E908" s="26" t="str">
        <f>IF(A908&lt;&gt;"",IF(Qualifikation!I918=TRUE,IF(INDEX(codegem,MATCH(Qualifikation!H918,libgem,0))&lt;8000,INDEX(codegem,MATCH(Qualifikation!H918,libgem,0)),""),Qualifikation!H918),"")</f>
        <v/>
      </c>
      <c r="F908" s="26" t="str">
        <f>IF(A908&lt;&gt;"",IF(Qualifikation!I918=TRUE,INDEX(codegemhist,MATCH(Qualifikation!H918,libgem,0)),""),"")</f>
        <v/>
      </c>
      <c r="G908" s="26" t="str">
        <f>IF(A908&lt;&gt;"",IF(Qualifikation!I918=TRUE,IF(INDEX(codegem,MATCH(Qualifikation!H918,libgem,0))&gt;=8000,INDEX(codegem,MATCH(Qualifikation!H918,libgem,0)),""),Qualifikation!H918),"")</f>
        <v/>
      </c>
      <c r="H908" s="26" t="str">
        <f>IF(A908&lt;&gt;"",IF(Qualifikation!Y918=TRUE,INDEX(libcatidinst,MATCH(Qualifikation!P918,libinst,0)),""),"")</f>
        <v/>
      </c>
      <c r="I908" s="26" t="str">
        <f>IF(OR(A908="",ISBLANK(Qualifikation!P918)),"",IF(Qualifikation!Y918=TRUE,INDEX(codeinst,MATCH(Qualifikation!P918,libinst,0)),Qualifikation!P918))</f>
        <v/>
      </c>
      <c r="J908" s="26" t="str">
        <f>IF(OR(A908="",ISBLANK(Qualifikation!Q918)),"",IF(Qualifikation!Z918=TRUE,INDEX(codetform,MATCH(Qualifikation!Q918,libtform,0)),Qualifikation!Q918))</f>
        <v/>
      </c>
      <c r="K908" s="26" t="str">
        <f t="shared" si="14"/>
        <v/>
      </c>
      <c r="L908" s="112" t="str">
        <f>IF(OR(A908="",ISBLANK(Qualifikation!R918)),"",Qualifikation!R918)</f>
        <v/>
      </c>
      <c r="M908" s="56" t="str">
        <f>IF(OR(A908="",ISBLANK(Qualifikation!S918)),"",Qualifikation!S918)</f>
        <v/>
      </c>
      <c r="N908" s="56" t="str">
        <f>IF(OR(A908="",ISBLANK(Qualifikation!T918)),"",IF(Qualifikation!AC918=TRUE,INDEX(coderesult,MATCH(Qualifikation!T918,libresult,0)),Qualifikation!T918))</f>
        <v/>
      </c>
      <c r="O908" s="56" t="str">
        <f>IF(OR(A908="",ISBLANK(Qualifikation!U918),Qualifikation!U918="-"),"",IF(ISNA(MATCH(Qualifikation!U918,libtwolang,0)),Qualifikation!U918,IF(Qualifikation!AC918=TRUE,INDEX(codetwolang,MATCH(Qualifikation!U918,libtwolang,0)),Qualifikation!U918)))</f>
        <v/>
      </c>
      <c r="P908" s="56" t="str">
        <f>IF(OR(A908="",ISBLANK(Qualifikation!V918)),"",Qualifikation!V918)</f>
        <v/>
      </c>
    </row>
    <row r="909" spans="1:16" x14ac:dyDescent="0.2">
      <c r="A909" s="26" t="str">
        <f>IF(Qualifikation!$A919&lt;&gt;"",IF(Qualifikation!C919&lt;&gt;"",IF(Qualifikation!C919="LOC.ID",CONCATENATE("LOC.",Qualifikation!AG$12),Qualifikation!C919),""),"")</f>
        <v/>
      </c>
      <c r="B909" s="57" t="str">
        <f>IF(A909&lt;&gt;"",Qualifikation!J919,"")</f>
        <v/>
      </c>
      <c r="C909" s="26" t="str">
        <f>IF(A909&lt;&gt;"",IF(Qualifikation!E919=TRUE,INDEX(codesex,MATCH(Qualifikation!D919,libsex,0)),Qualifikation!D919),"")</f>
        <v/>
      </c>
      <c r="D909" s="112" t="str">
        <f>IF(OR(A909="",ISBLANK(Qualifikation!F919)),"",Qualifikation!F919)</f>
        <v/>
      </c>
      <c r="E909" s="26" t="str">
        <f>IF(A909&lt;&gt;"",IF(Qualifikation!I919=TRUE,IF(INDEX(codegem,MATCH(Qualifikation!H919,libgem,0))&lt;8000,INDEX(codegem,MATCH(Qualifikation!H919,libgem,0)),""),Qualifikation!H919),"")</f>
        <v/>
      </c>
      <c r="F909" s="26" t="str">
        <f>IF(A909&lt;&gt;"",IF(Qualifikation!I919=TRUE,INDEX(codegemhist,MATCH(Qualifikation!H919,libgem,0)),""),"")</f>
        <v/>
      </c>
      <c r="G909" s="26" t="str">
        <f>IF(A909&lt;&gt;"",IF(Qualifikation!I919=TRUE,IF(INDEX(codegem,MATCH(Qualifikation!H919,libgem,0))&gt;=8000,INDEX(codegem,MATCH(Qualifikation!H919,libgem,0)),""),Qualifikation!H919),"")</f>
        <v/>
      </c>
      <c r="H909" s="26" t="str">
        <f>IF(A909&lt;&gt;"",IF(Qualifikation!Y919=TRUE,INDEX(libcatidinst,MATCH(Qualifikation!P919,libinst,0)),""),"")</f>
        <v/>
      </c>
      <c r="I909" s="26" t="str">
        <f>IF(OR(A909="",ISBLANK(Qualifikation!P919)),"",IF(Qualifikation!Y919=TRUE,INDEX(codeinst,MATCH(Qualifikation!P919,libinst,0)),Qualifikation!P919))</f>
        <v/>
      </c>
      <c r="J909" s="26" t="str">
        <f>IF(OR(A909="",ISBLANK(Qualifikation!Q919)),"",IF(Qualifikation!Z919=TRUE,INDEX(codetform,MATCH(Qualifikation!Q919,libtform,0)),Qualifikation!Q919))</f>
        <v/>
      </c>
      <c r="K909" s="26" t="str">
        <f t="shared" si="14"/>
        <v/>
      </c>
      <c r="L909" s="112" t="str">
        <f>IF(OR(A909="",ISBLANK(Qualifikation!R919)),"",Qualifikation!R919)</f>
        <v/>
      </c>
      <c r="M909" s="56" t="str">
        <f>IF(OR(A909="",ISBLANK(Qualifikation!S919)),"",Qualifikation!S919)</f>
        <v/>
      </c>
      <c r="N909" s="56" t="str">
        <f>IF(OR(A909="",ISBLANK(Qualifikation!T919)),"",IF(Qualifikation!AC919=TRUE,INDEX(coderesult,MATCH(Qualifikation!T919,libresult,0)),Qualifikation!T919))</f>
        <v/>
      </c>
      <c r="O909" s="56" t="str">
        <f>IF(OR(A909="",ISBLANK(Qualifikation!U919),Qualifikation!U919="-"),"",IF(ISNA(MATCH(Qualifikation!U919,libtwolang,0)),Qualifikation!U919,IF(Qualifikation!AC919=TRUE,INDEX(codetwolang,MATCH(Qualifikation!U919,libtwolang,0)),Qualifikation!U919)))</f>
        <v/>
      </c>
      <c r="P909" s="56" t="str">
        <f>IF(OR(A909="",ISBLANK(Qualifikation!V919)),"",Qualifikation!V919)</f>
        <v/>
      </c>
    </row>
    <row r="910" spans="1:16" x14ac:dyDescent="0.2">
      <c r="A910" s="26" t="str">
        <f>IF(Qualifikation!$A920&lt;&gt;"",IF(Qualifikation!C920&lt;&gt;"",IF(Qualifikation!C920="LOC.ID",CONCATENATE("LOC.",Qualifikation!AG$12),Qualifikation!C920),""),"")</f>
        <v/>
      </c>
      <c r="B910" s="57" t="str">
        <f>IF(A910&lt;&gt;"",Qualifikation!J920,"")</f>
        <v/>
      </c>
      <c r="C910" s="26" t="str">
        <f>IF(A910&lt;&gt;"",IF(Qualifikation!E920=TRUE,INDEX(codesex,MATCH(Qualifikation!D920,libsex,0)),Qualifikation!D920),"")</f>
        <v/>
      </c>
      <c r="D910" s="112" t="str">
        <f>IF(OR(A910="",ISBLANK(Qualifikation!F920)),"",Qualifikation!F920)</f>
        <v/>
      </c>
      <c r="E910" s="26" t="str">
        <f>IF(A910&lt;&gt;"",IF(Qualifikation!I920=TRUE,IF(INDEX(codegem,MATCH(Qualifikation!H920,libgem,0))&lt;8000,INDEX(codegem,MATCH(Qualifikation!H920,libgem,0)),""),Qualifikation!H920),"")</f>
        <v/>
      </c>
      <c r="F910" s="26" t="str">
        <f>IF(A910&lt;&gt;"",IF(Qualifikation!I920=TRUE,INDEX(codegemhist,MATCH(Qualifikation!H920,libgem,0)),""),"")</f>
        <v/>
      </c>
      <c r="G910" s="26" t="str">
        <f>IF(A910&lt;&gt;"",IF(Qualifikation!I920=TRUE,IF(INDEX(codegem,MATCH(Qualifikation!H920,libgem,0))&gt;=8000,INDEX(codegem,MATCH(Qualifikation!H920,libgem,0)),""),Qualifikation!H920),"")</f>
        <v/>
      </c>
      <c r="H910" s="26" t="str">
        <f>IF(A910&lt;&gt;"",IF(Qualifikation!Y920=TRUE,INDEX(libcatidinst,MATCH(Qualifikation!P920,libinst,0)),""),"")</f>
        <v/>
      </c>
      <c r="I910" s="26" t="str">
        <f>IF(OR(A910="",ISBLANK(Qualifikation!P920)),"",IF(Qualifikation!Y920=TRUE,INDEX(codeinst,MATCH(Qualifikation!P920,libinst,0)),Qualifikation!P920))</f>
        <v/>
      </c>
      <c r="J910" s="26" t="str">
        <f>IF(OR(A910="",ISBLANK(Qualifikation!Q920)),"",IF(Qualifikation!Z920=TRUE,INDEX(codetform,MATCH(Qualifikation!Q920,libtform,0)),Qualifikation!Q920))</f>
        <v/>
      </c>
      <c r="K910" s="26" t="str">
        <f t="shared" si="14"/>
        <v/>
      </c>
      <c r="L910" s="112" t="str">
        <f>IF(OR(A910="",ISBLANK(Qualifikation!R920)),"",Qualifikation!R920)</f>
        <v/>
      </c>
      <c r="M910" s="56" t="str">
        <f>IF(OR(A910="",ISBLANK(Qualifikation!S920)),"",Qualifikation!S920)</f>
        <v/>
      </c>
      <c r="N910" s="56" t="str">
        <f>IF(OR(A910="",ISBLANK(Qualifikation!T920)),"",IF(Qualifikation!AC920=TRUE,INDEX(coderesult,MATCH(Qualifikation!T920,libresult,0)),Qualifikation!T920))</f>
        <v/>
      </c>
      <c r="O910" s="56" t="str">
        <f>IF(OR(A910="",ISBLANK(Qualifikation!U920),Qualifikation!U920="-"),"",IF(ISNA(MATCH(Qualifikation!U920,libtwolang,0)),Qualifikation!U920,IF(Qualifikation!AC920=TRUE,INDEX(codetwolang,MATCH(Qualifikation!U920,libtwolang,0)),Qualifikation!U920)))</f>
        <v/>
      </c>
      <c r="P910" s="56" t="str">
        <f>IF(OR(A910="",ISBLANK(Qualifikation!V920)),"",Qualifikation!V920)</f>
        <v/>
      </c>
    </row>
    <row r="911" spans="1:16" x14ac:dyDescent="0.2">
      <c r="A911" s="26" t="str">
        <f>IF(Qualifikation!$A921&lt;&gt;"",IF(Qualifikation!C921&lt;&gt;"",IF(Qualifikation!C921="LOC.ID",CONCATENATE("LOC.",Qualifikation!AG$12),Qualifikation!C921),""),"")</f>
        <v/>
      </c>
      <c r="B911" s="57" t="str">
        <f>IF(A911&lt;&gt;"",Qualifikation!J921,"")</f>
        <v/>
      </c>
      <c r="C911" s="26" t="str">
        <f>IF(A911&lt;&gt;"",IF(Qualifikation!E921=TRUE,INDEX(codesex,MATCH(Qualifikation!D921,libsex,0)),Qualifikation!D921),"")</f>
        <v/>
      </c>
      <c r="D911" s="112" t="str">
        <f>IF(OR(A911="",ISBLANK(Qualifikation!F921)),"",Qualifikation!F921)</f>
        <v/>
      </c>
      <c r="E911" s="26" t="str">
        <f>IF(A911&lt;&gt;"",IF(Qualifikation!I921=TRUE,IF(INDEX(codegem,MATCH(Qualifikation!H921,libgem,0))&lt;8000,INDEX(codegem,MATCH(Qualifikation!H921,libgem,0)),""),Qualifikation!H921),"")</f>
        <v/>
      </c>
      <c r="F911" s="26" t="str">
        <f>IF(A911&lt;&gt;"",IF(Qualifikation!I921=TRUE,INDEX(codegemhist,MATCH(Qualifikation!H921,libgem,0)),""),"")</f>
        <v/>
      </c>
      <c r="G911" s="26" t="str">
        <f>IF(A911&lt;&gt;"",IF(Qualifikation!I921=TRUE,IF(INDEX(codegem,MATCH(Qualifikation!H921,libgem,0))&gt;=8000,INDEX(codegem,MATCH(Qualifikation!H921,libgem,0)),""),Qualifikation!H921),"")</f>
        <v/>
      </c>
      <c r="H911" s="26" t="str">
        <f>IF(A911&lt;&gt;"",IF(Qualifikation!Y921=TRUE,INDEX(libcatidinst,MATCH(Qualifikation!P921,libinst,0)),""),"")</f>
        <v/>
      </c>
      <c r="I911" s="26" t="str">
        <f>IF(OR(A911="",ISBLANK(Qualifikation!P921)),"",IF(Qualifikation!Y921=TRUE,INDEX(codeinst,MATCH(Qualifikation!P921,libinst,0)),Qualifikation!P921))</f>
        <v/>
      </c>
      <c r="J911" s="26" t="str">
        <f>IF(OR(A911="",ISBLANK(Qualifikation!Q921)),"",IF(Qualifikation!Z921=TRUE,INDEX(codetform,MATCH(Qualifikation!Q921,libtform,0)),Qualifikation!Q921))</f>
        <v/>
      </c>
      <c r="K911" s="26" t="str">
        <f t="shared" si="14"/>
        <v/>
      </c>
      <c r="L911" s="112" t="str">
        <f>IF(OR(A911="",ISBLANK(Qualifikation!R921)),"",Qualifikation!R921)</f>
        <v/>
      </c>
      <c r="M911" s="56" t="str">
        <f>IF(OR(A911="",ISBLANK(Qualifikation!S921)),"",Qualifikation!S921)</f>
        <v/>
      </c>
      <c r="N911" s="56" t="str">
        <f>IF(OR(A911="",ISBLANK(Qualifikation!T921)),"",IF(Qualifikation!AC921=TRUE,INDEX(coderesult,MATCH(Qualifikation!T921,libresult,0)),Qualifikation!T921))</f>
        <v/>
      </c>
      <c r="O911" s="56" t="str">
        <f>IF(OR(A911="",ISBLANK(Qualifikation!U921),Qualifikation!U921="-"),"",IF(ISNA(MATCH(Qualifikation!U921,libtwolang,0)),Qualifikation!U921,IF(Qualifikation!AC921=TRUE,INDEX(codetwolang,MATCH(Qualifikation!U921,libtwolang,0)),Qualifikation!U921)))</f>
        <v/>
      </c>
      <c r="P911" s="56" t="str">
        <f>IF(OR(A911="",ISBLANK(Qualifikation!V921)),"",Qualifikation!V921)</f>
        <v/>
      </c>
    </row>
    <row r="912" spans="1:16" x14ac:dyDescent="0.2">
      <c r="A912" s="26" t="str">
        <f>IF(Qualifikation!$A922&lt;&gt;"",IF(Qualifikation!C922&lt;&gt;"",IF(Qualifikation!C922="LOC.ID",CONCATENATE("LOC.",Qualifikation!AG$12),Qualifikation!C922),""),"")</f>
        <v/>
      </c>
      <c r="B912" s="57" t="str">
        <f>IF(A912&lt;&gt;"",Qualifikation!J922,"")</f>
        <v/>
      </c>
      <c r="C912" s="26" t="str">
        <f>IF(A912&lt;&gt;"",IF(Qualifikation!E922=TRUE,INDEX(codesex,MATCH(Qualifikation!D922,libsex,0)),Qualifikation!D922),"")</f>
        <v/>
      </c>
      <c r="D912" s="112" t="str">
        <f>IF(OR(A912="",ISBLANK(Qualifikation!F922)),"",Qualifikation!F922)</f>
        <v/>
      </c>
      <c r="E912" s="26" t="str">
        <f>IF(A912&lt;&gt;"",IF(Qualifikation!I922=TRUE,IF(INDEX(codegem,MATCH(Qualifikation!H922,libgem,0))&lt;8000,INDEX(codegem,MATCH(Qualifikation!H922,libgem,0)),""),Qualifikation!H922),"")</f>
        <v/>
      </c>
      <c r="F912" s="26" t="str">
        <f>IF(A912&lt;&gt;"",IF(Qualifikation!I922=TRUE,INDEX(codegemhist,MATCH(Qualifikation!H922,libgem,0)),""),"")</f>
        <v/>
      </c>
      <c r="G912" s="26" t="str">
        <f>IF(A912&lt;&gt;"",IF(Qualifikation!I922=TRUE,IF(INDEX(codegem,MATCH(Qualifikation!H922,libgem,0))&gt;=8000,INDEX(codegem,MATCH(Qualifikation!H922,libgem,0)),""),Qualifikation!H922),"")</f>
        <v/>
      </c>
      <c r="H912" s="26" t="str">
        <f>IF(A912&lt;&gt;"",IF(Qualifikation!Y922=TRUE,INDEX(libcatidinst,MATCH(Qualifikation!P922,libinst,0)),""),"")</f>
        <v/>
      </c>
      <c r="I912" s="26" t="str">
        <f>IF(OR(A912="",ISBLANK(Qualifikation!P922)),"",IF(Qualifikation!Y922=TRUE,INDEX(codeinst,MATCH(Qualifikation!P922,libinst,0)),Qualifikation!P922))</f>
        <v/>
      </c>
      <c r="J912" s="26" t="str">
        <f>IF(OR(A912="",ISBLANK(Qualifikation!Q922)),"",IF(Qualifikation!Z922=TRUE,INDEX(codetform,MATCH(Qualifikation!Q922,libtform,0)),Qualifikation!Q922))</f>
        <v/>
      </c>
      <c r="K912" s="26" t="str">
        <f t="shared" si="14"/>
        <v/>
      </c>
      <c r="L912" s="112" t="str">
        <f>IF(OR(A912="",ISBLANK(Qualifikation!R922)),"",Qualifikation!R922)</f>
        <v/>
      </c>
      <c r="M912" s="56" t="str">
        <f>IF(OR(A912="",ISBLANK(Qualifikation!S922)),"",Qualifikation!S922)</f>
        <v/>
      </c>
      <c r="N912" s="56" t="str">
        <f>IF(OR(A912="",ISBLANK(Qualifikation!T922)),"",IF(Qualifikation!AC922=TRUE,INDEX(coderesult,MATCH(Qualifikation!T922,libresult,0)),Qualifikation!T922))</f>
        <v/>
      </c>
      <c r="O912" s="56" t="str">
        <f>IF(OR(A912="",ISBLANK(Qualifikation!U922),Qualifikation!U922="-"),"",IF(ISNA(MATCH(Qualifikation!U922,libtwolang,0)),Qualifikation!U922,IF(Qualifikation!AC922=TRUE,INDEX(codetwolang,MATCH(Qualifikation!U922,libtwolang,0)),Qualifikation!U922)))</f>
        <v/>
      </c>
      <c r="P912" s="56" t="str">
        <f>IF(OR(A912="",ISBLANK(Qualifikation!V922)),"",Qualifikation!V922)</f>
        <v/>
      </c>
    </row>
    <row r="913" spans="1:16" x14ac:dyDescent="0.2">
      <c r="A913" s="26" t="str">
        <f>IF(Qualifikation!$A923&lt;&gt;"",IF(Qualifikation!C923&lt;&gt;"",IF(Qualifikation!C923="LOC.ID",CONCATENATE("LOC.",Qualifikation!AG$12),Qualifikation!C923),""),"")</f>
        <v/>
      </c>
      <c r="B913" s="57" t="str">
        <f>IF(A913&lt;&gt;"",Qualifikation!J923,"")</f>
        <v/>
      </c>
      <c r="C913" s="26" t="str">
        <f>IF(A913&lt;&gt;"",IF(Qualifikation!E923=TRUE,INDEX(codesex,MATCH(Qualifikation!D923,libsex,0)),Qualifikation!D923),"")</f>
        <v/>
      </c>
      <c r="D913" s="112" t="str">
        <f>IF(OR(A913="",ISBLANK(Qualifikation!F923)),"",Qualifikation!F923)</f>
        <v/>
      </c>
      <c r="E913" s="26" t="str">
        <f>IF(A913&lt;&gt;"",IF(Qualifikation!I923=TRUE,IF(INDEX(codegem,MATCH(Qualifikation!H923,libgem,0))&lt;8000,INDEX(codegem,MATCH(Qualifikation!H923,libgem,0)),""),Qualifikation!H923),"")</f>
        <v/>
      </c>
      <c r="F913" s="26" t="str">
        <f>IF(A913&lt;&gt;"",IF(Qualifikation!I923=TRUE,INDEX(codegemhist,MATCH(Qualifikation!H923,libgem,0)),""),"")</f>
        <v/>
      </c>
      <c r="G913" s="26" t="str">
        <f>IF(A913&lt;&gt;"",IF(Qualifikation!I923=TRUE,IF(INDEX(codegem,MATCH(Qualifikation!H923,libgem,0))&gt;=8000,INDEX(codegem,MATCH(Qualifikation!H923,libgem,0)),""),Qualifikation!H923),"")</f>
        <v/>
      </c>
      <c r="H913" s="26" t="str">
        <f>IF(A913&lt;&gt;"",IF(Qualifikation!Y923=TRUE,INDEX(libcatidinst,MATCH(Qualifikation!P923,libinst,0)),""),"")</f>
        <v/>
      </c>
      <c r="I913" s="26" t="str">
        <f>IF(OR(A913="",ISBLANK(Qualifikation!P923)),"",IF(Qualifikation!Y923=TRUE,INDEX(codeinst,MATCH(Qualifikation!P923,libinst,0)),Qualifikation!P923))</f>
        <v/>
      </c>
      <c r="J913" s="26" t="str">
        <f>IF(OR(A913="",ISBLANK(Qualifikation!Q923)),"",IF(Qualifikation!Z923=TRUE,INDEX(codetform,MATCH(Qualifikation!Q923,libtform,0)),Qualifikation!Q923))</f>
        <v/>
      </c>
      <c r="K913" s="26" t="str">
        <f t="shared" si="14"/>
        <v/>
      </c>
      <c r="L913" s="112" t="str">
        <f>IF(OR(A913="",ISBLANK(Qualifikation!R923)),"",Qualifikation!R923)</f>
        <v/>
      </c>
      <c r="M913" s="56" t="str">
        <f>IF(OR(A913="",ISBLANK(Qualifikation!S923)),"",Qualifikation!S923)</f>
        <v/>
      </c>
      <c r="N913" s="56" t="str">
        <f>IF(OR(A913="",ISBLANK(Qualifikation!T923)),"",IF(Qualifikation!AC923=TRUE,INDEX(coderesult,MATCH(Qualifikation!T923,libresult,0)),Qualifikation!T923))</f>
        <v/>
      </c>
      <c r="O913" s="56" t="str">
        <f>IF(OR(A913="",ISBLANK(Qualifikation!U923),Qualifikation!U923="-"),"",IF(ISNA(MATCH(Qualifikation!U923,libtwolang,0)),Qualifikation!U923,IF(Qualifikation!AC923=TRUE,INDEX(codetwolang,MATCH(Qualifikation!U923,libtwolang,0)),Qualifikation!U923)))</f>
        <v/>
      </c>
      <c r="P913" s="56" t="str">
        <f>IF(OR(A913="",ISBLANK(Qualifikation!V923)),"",Qualifikation!V923)</f>
        <v/>
      </c>
    </row>
    <row r="914" spans="1:16" x14ac:dyDescent="0.2">
      <c r="A914" s="26" t="str">
        <f>IF(Qualifikation!$A924&lt;&gt;"",IF(Qualifikation!C924&lt;&gt;"",IF(Qualifikation!C924="LOC.ID",CONCATENATE("LOC.",Qualifikation!AG$12),Qualifikation!C924),""),"")</f>
        <v/>
      </c>
      <c r="B914" s="57" t="str">
        <f>IF(A914&lt;&gt;"",Qualifikation!J924,"")</f>
        <v/>
      </c>
      <c r="C914" s="26" t="str">
        <f>IF(A914&lt;&gt;"",IF(Qualifikation!E924=TRUE,INDEX(codesex,MATCH(Qualifikation!D924,libsex,0)),Qualifikation!D924),"")</f>
        <v/>
      </c>
      <c r="D914" s="112" t="str">
        <f>IF(OR(A914="",ISBLANK(Qualifikation!F924)),"",Qualifikation!F924)</f>
        <v/>
      </c>
      <c r="E914" s="26" t="str">
        <f>IF(A914&lt;&gt;"",IF(Qualifikation!I924=TRUE,IF(INDEX(codegem,MATCH(Qualifikation!H924,libgem,0))&lt;8000,INDEX(codegem,MATCH(Qualifikation!H924,libgem,0)),""),Qualifikation!H924),"")</f>
        <v/>
      </c>
      <c r="F914" s="26" t="str">
        <f>IF(A914&lt;&gt;"",IF(Qualifikation!I924=TRUE,INDEX(codegemhist,MATCH(Qualifikation!H924,libgem,0)),""),"")</f>
        <v/>
      </c>
      <c r="G914" s="26" t="str">
        <f>IF(A914&lt;&gt;"",IF(Qualifikation!I924=TRUE,IF(INDEX(codegem,MATCH(Qualifikation!H924,libgem,0))&gt;=8000,INDEX(codegem,MATCH(Qualifikation!H924,libgem,0)),""),Qualifikation!H924),"")</f>
        <v/>
      </c>
      <c r="H914" s="26" t="str">
        <f>IF(A914&lt;&gt;"",IF(Qualifikation!Y924=TRUE,INDEX(libcatidinst,MATCH(Qualifikation!P924,libinst,0)),""),"")</f>
        <v/>
      </c>
      <c r="I914" s="26" t="str">
        <f>IF(OR(A914="",ISBLANK(Qualifikation!P924)),"",IF(Qualifikation!Y924=TRUE,INDEX(codeinst,MATCH(Qualifikation!P924,libinst,0)),Qualifikation!P924))</f>
        <v/>
      </c>
      <c r="J914" s="26" t="str">
        <f>IF(OR(A914="",ISBLANK(Qualifikation!Q924)),"",IF(Qualifikation!Z924=TRUE,INDEX(codetform,MATCH(Qualifikation!Q924,libtform,0)),Qualifikation!Q924))</f>
        <v/>
      </c>
      <c r="K914" s="26" t="str">
        <f t="shared" si="14"/>
        <v/>
      </c>
      <c r="L914" s="112" t="str">
        <f>IF(OR(A914="",ISBLANK(Qualifikation!R924)),"",Qualifikation!R924)</f>
        <v/>
      </c>
      <c r="M914" s="56" t="str">
        <f>IF(OR(A914="",ISBLANK(Qualifikation!S924)),"",Qualifikation!S924)</f>
        <v/>
      </c>
      <c r="N914" s="56" t="str">
        <f>IF(OR(A914="",ISBLANK(Qualifikation!T924)),"",IF(Qualifikation!AC924=TRUE,INDEX(coderesult,MATCH(Qualifikation!T924,libresult,0)),Qualifikation!T924))</f>
        <v/>
      </c>
      <c r="O914" s="56" t="str">
        <f>IF(OR(A914="",ISBLANK(Qualifikation!U924),Qualifikation!U924="-"),"",IF(ISNA(MATCH(Qualifikation!U924,libtwolang,0)),Qualifikation!U924,IF(Qualifikation!AC924=TRUE,INDEX(codetwolang,MATCH(Qualifikation!U924,libtwolang,0)),Qualifikation!U924)))</f>
        <v/>
      </c>
      <c r="P914" s="56" t="str">
        <f>IF(OR(A914="",ISBLANK(Qualifikation!V924)),"",Qualifikation!V924)</f>
        <v/>
      </c>
    </row>
    <row r="915" spans="1:16" x14ac:dyDescent="0.2">
      <c r="A915" s="26" t="str">
        <f>IF(Qualifikation!$A925&lt;&gt;"",IF(Qualifikation!C925&lt;&gt;"",IF(Qualifikation!C925="LOC.ID",CONCATENATE("LOC.",Qualifikation!AG$12),Qualifikation!C925),""),"")</f>
        <v/>
      </c>
      <c r="B915" s="57" t="str">
        <f>IF(A915&lt;&gt;"",Qualifikation!J925,"")</f>
        <v/>
      </c>
      <c r="C915" s="26" t="str">
        <f>IF(A915&lt;&gt;"",IF(Qualifikation!E925=TRUE,INDEX(codesex,MATCH(Qualifikation!D925,libsex,0)),Qualifikation!D925),"")</f>
        <v/>
      </c>
      <c r="D915" s="112" t="str">
        <f>IF(OR(A915="",ISBLANK(Qualifikation!F925)),"",Qualifikation!F925)</f>
        <v/>
      </c>
      <c r="E915" s="26" t="str">
        <f>IF(A915&lt;&gt;"",IF(Qualifikation!I925=TRUE,IF(INDEX(codegem,MATCH(Qualifikation!H925,libgem,0))&lt;8000,INDEX(codegem,MATCH(Qualifikation!H925,libgem,0)),""),Qualifikation!H925),"")</f>
        <v/>
      </c>
      <c r="F915" s="26" t="str">
        <f>IF(A915&lt;&gt;"",IF(Qualifikation!I925=TRUE,INDEX(codegemhist,MATCH(Qualifikation!H925,libgem,0)),""),"")</f>
        <v/>
      </c>
      <c r="G915" s="26" t="str">
        <f>IF(A915&lt;&gt;"",IF(Qualifikation!I925=TRUE,IF(INDEX(codegem,MATCH(Qualifikation!H925,libgem,0))&gt;=8000,INDEX(codegem,MATCH(Qualifikation!H925,libgem,0)),""),Qualifikation!H925),"")</f>
        <v/>
      </c>
      <c r="H915" s="26" t="str">
        <f>IF(A915&lt;&gt;"",IF(Qualifikation!Y925=TRUE,INDEX(libcatidinst,MATCH(Qualifikation!P925,libinst,0)),""),"")</f>
        <v/>
      </c>
      <c r="I915" s="26" t="str">
        <f>IF(OR(A915="",ISBLANK(Qualifikation!P925)),"",IF(Qualifikation!Y925=TRUE,INDEX(codeinst,MATCH(Qualifikation!P925,libinst,0)),Qualifikation!P925))</f>
        <v/>
      </c>
      <c r="J915" s="26" t="str">
        <f>IF(OR(A915="",ISBLANK(Qualifikation!Q925)),"",IF(Qualifikation!Z925=TRUE,INDEX(codetform,MATCH(Qualifikation!Q925,libtform,0)),Qualifikation!Q925))</f>
        <v/>
      </c>
      <c r="K915" s="26" t="str">
        <f t="shared" si="14"/>
        <v/>
      </c>
      <c r="L915" s="112" t="str">
        <f>IF(OR(A915="",ISBLANK(Qualifikation!R925)),"",Qualifikation!R925)</f>
        <v/>
      </c>
      <c r="M915" s="56" t="str">
        <f>IF(OR(A915="",ISBLANK(Qualifikation!S925)),"",Qualifikation!S925)</f>
        <v/>
      </c>
      <c r="N915" s="56" t="str">
        <f>IF(OR(A915="",ISBLANK(Qualifikation!T925)),"",IF(Qualifikation!AC925=TRUE,INDEX(coderesult,MATCH(Qualifikation!T925,libresult,0)),Qualifikation!T925))</f>
        <v/>
      </c>
      <c r="O915" s="56" t="str">
        <f>IF(OR(A915="",ISBLANK(Qualifikation!U925),Qualifikation!U925="-"),"",IF(ISNA(MATCH(Qualifikation!U925,libtwolang,0)),Qualifikation!U925,IF(Qualifikation!AC925=TRUE,INDEX(codetwolang,MATCH(Qualifikation!U925,libtwolang,0)),Qualifikation!U925)))</f>
        <v/>
      </c>
      <c r="P915" s="56" t="str">
        <f>IF(OR(A915="",ISBLANK(Qualifikation!V925)),"",Qualifikation!V925)</f>
        <v/>
      </c>
    </row>
    <row r="916" spans="1:16" x14ac:dyDescent="0.2">
      <c r="A916" s="26" t="str">
        <f>IF(Qualifikation!$A926&lt;&gt;"",IF(Qualifikation!C926&lt;&gt;"",IF(Qualifikation!C926="LOC.ID",CONCATENATE("LOC.",Qualifikation!AG$12),Qualifikation!C926),""),"")</f>
        <v/>
      </c>
      <c r="B916" s="57" t="str">
        <f>IF(A916&lt;&gt;"",Qualifikation!J926,"")</f>
        <v/>
      </c>
      <c r="C916" s="26" t="str">
        <f>IF(A916&lt;&gt;"",IF(Qualifikation!E926=TRUE,INDEX(codesex,MATCH(Qualifikation!D926,libsex,0)),Qualifikation!D926),"")</f>
        <v/>
      </c>
      <c r="D916" s="112" t="str">
        <f>IF(OR(A916="",ISBLANK(Qualifikation!F926)),"",Qualifikation!F926)</f>
        <v/>
      </c>
      <c r="E916" s="26" t="str">
        <f>IF(A916&lt;&gt;"",IF(Qualifikation!I926=TRUE,IF(INDEX(codegem,MATCH(Qualifikation!H926,libgem,0))&lt;8000,INDEX(codegem,MATCH(Qualifikation!H926,libgem,0)),""),Qualifikation!H926),"")</f>
        <v/>
      </c>
      <c r="F916" s="26" t="str">
        <f>IF(A916&lt;&gt;"",IF(Qualifikation!I926=TRUE,INDEX(codegemhist,MATCH(Qualifikation!H926,libgem,0)),""),"")</f>
        <v/>
      </c>
      <c r="G916" s="26" t="str">
        <f>IF(A916&lt;&gt;"",IF(Qualifikation!I926=TRUE,IF(INDEX(codegem,MATCH(Qualifikation!H926,libgem,0))&gt;=8000,INDEX(codegem,MATCH(Qualifikation!H926,libgem,0)),""),Qualifikation!H926),"")</f>
        <v/>
      </c>
      <c r="H916" s="26" t="str">
        <f>IF(A916&lt;&gt;"",IF(Qualifikation!Y926=TRUE,INDEX(libcatidinst,MATCH(Qualifikation!P926,libinst,0)),""),"")</f>
        <v/>
      </c>
      <c r="I916" s="26" t="str">
        <f>IF(OR(A916="",ISBLANK(Qualifikation!P926)),"",IF(Qualifikation!Y926=TRUE,INDEX(codeinst,MATCH(Qualifikation!P926,libinst,0)),Qualifikation!P926))</f>
        <v/>
      </c>
      <c r="J916" s="26" t="str">
        <f>IF(OR(A916="",ISBLANK(Qualifikation!Q926)),"",IF(Qualifikation!Z926=TRUE,INDEX(codetform,MATCH(Qualifikation!Q926,libtform,0)),Qualifikation!Q926))</f>
        <v/>
      </c>
      <c r="K916" s="26" t="str">
        <f t="shared" si="14"/>
        <v/>
      </c>
      <c r="L916" s="112" t="str">
        <f>IF(OR(A916="",ISBLANK(Qualifikation!R926)),"",Qualifikation!R926)</f>
        <v/>
      </c>
      <c r="M916" s="56" t="str">
        <f>IF(OR(A916="",ISBLANK(Qualifikation!S926)),"",Qualifikation!S926)</f>
        <v/>
      </c>
      <c r="N916" s="56" t="str">
        <f>IF(OR(A916="",ISBLANK(Qualifikation!T926)),"",IF(Qualifikation!AC926=TRUE,INDEX(coderesult,MATCH(Qualifikation!T926,libresult,0)),Qualifikation!T926))</f>
        <v/>
      </c>
      <c r="O916" s="56" t="str">
        <f>IF(OR(A916="",ISBLANK(Qualifikation!U926),Qualifikation!U926="-"),"",IF(ISNA(MATCH(Qualifikation!U926,libtwolang,0)),Qualifikation!U926,IF(Qualifikation!AC926=TRUE,INDEX(codetwolang,MATCH(Qualifikation!U926,libtwolang,0)),Qualifikation!U926)))</f>
        <v/>
      </c>
      <c r="P916" s="56" t="str">
        <f>IF(OR(A916="",ISBLANK(Qualifikation!V926)),"",Qualifikation!V926)</f>
        <v/>
      </c>
    </row>
    <row r="917" spans="1:16" x14ac:dyDescent="0.2">
      <c r="A917" s="26" t="str">
        <f>IF(Qualifikation!$A927&lt;&gt;"",IF(Qualifikation!C927&lt;&gt;"",IF(Qualifikation!C927="LOC.ID",CONCATENATE("LOC.",Qualifikation!AG$12),Qualifikation!C927),""),"")</f>
        <v/>
      </c>
      <c r="B917" s="57" t="str">
        <f>IF(A917&lt;&gt;"",Qualifikation!J927,"")</f>
        <v/>
      </c>
      <c r="C917" s="26" t="str">
        <f>IF(A917&lt;&gt;"",IF(Qualifikation!E927=TRUE,INDEX(codesex,MATCH(Qualifikation!D927,libsex,0)),Qualifikation!D927),"")</f>
        <v/>
      </c>
      <c r="D917" s="112" t="str">
        <f>IF(OR(A917="",ISBLANK(Qualifikation!F927)),"",Qualifikation!F927)</f>
        <v/>
      </c>
      <c r="E917" s="26" t="str">
        <f>IF(A917&lt;&gt;"",IF(Qualifikation!I927=TRUE,IF(INDEX(codegem,MATCH(Qualifikation!H927,libgem,0))&lt;8000,INDEX(codegem,MATCH(Qualifikation!H927,libgem,0)),""),Qualifikation!H927),"")</f>
        <v/>
      </c>
      <c r="F917" s="26" t="str">
        <f>IF(A917&lt;&gt;"",IF(Qualifikation!I927=TRUE,INDEX(codegemhist,MATCH(Qualifikation!H927,libgem,0)),""),"")</f>
        <v/>
      </c>
      <c r="G917" s="26" t="str">
        <f>IF(A917&lt;&gt;"",IF(Qualifikation!I927=TRUE,IF(INDEX(codegem,MATCH(Qualifikation!H927,libgem,0))&gt;=8000,INDEX(codegem,MATCH(Qualifikation!H927,libgem,0)),""),Qualifikation!H927),"")</f>
        <v/>
      </c>
      <c r="H917" s="26" t="str">
        <f>IF(A917&lt;&gt;"",IF(Qualifikation!Y927=TRUE,INDEX(libcatidinst,MATCH(Qualifikation!P927,libinst,0)),""),"")</f>
        <v/>
      </c>
      <c r="I917" s="26" t="str">
        <f>IF(OR(A917="",ISBLANK(Qualifikation!P927)),"",IF(Qualifikation!Y927=TRUE,INDEX(codeinst,MATCH(Qualifikation!P927,libinst,0)),Qualifikation!P927))</f>
        <v/>
      </c>
      <c r="J917" s="26" t="str">
        <f>IF(OR(A917="",ISBLANK(Qualifikation!Q927)),"",IF(Qualifikation!Z927=TRUE,INDEX(codetform,MATCH(Qualifikation!Q927,libtform,0)),Qualifikation!Q927))</f>
        <v/>
      </c>
      <c r="K917" s="26" t="str">
        <f t="shared" si="14"/>
        <v/>
      </c>
      <c r="L917" s="112" t="str">
        <f>IF(OR(A917="",ISBLANK(Qualifikation!R927)),"",Qualifikation!R927)</f>
        <v/>
      </c>
      <c r="M917" s="56" t="str">
        <f>IF(OR(A917="",ISBLANK(Qualifikation!S927)),"",Qualifikation!S927)</f>
        <v/>
      </c>
      <c r="N917" s="56" t="str">
        <f>IF(OR(A917="",ISBLANK(Qualifikation!T927)),"",IF(Qualifikation!AC927=TRUE,INDEX(coderesult,MATCH(Qualifikation!T927,libresult,0)),Qualifikation!T927))</f>
        <v/>
      </c>
      <c r="O917" s="56" t="str">
        <f>IF(OR(A917="",ISBLANK(Qualifikation!U927),Qualifikation!U927="-"),"",IF(ISNA(MATCH(Qualifikation!U927,libtwolang,0)),Qualifikation!U927,IF(Qualifikation!AC927=TRUE,INDEX(codetwolang,MATCH(Qualifikation!U927,libtwolang,0)),Qualifikation!U927)))</f>
        <v/>
      </c>
      <c r="P917" s="56" t="str">
        <f>IF(OR(A917="",ISBLANK(Qualifikation!V927)),"",Qualifikation!V927)</f>
        <v/>
      </c>
    </row>
    <row r="918" spans="1:16" x14ac:dyDescent="0.2">
      <c r="A918" s="26" t="str">
        <f>IF(Qualifikation!$A928&lt;&gt;"",IF(Qualifikation!C928&lt;&gt;"",IF(Qualifikation!C928="LOC.ID",CONCATENATE("LOC.",Qualifikation!AG$12),Qualifikation!C928),""),"")</f>
        <v/>
      </c>
      <c r="B918" s="57" t="str">
        <f>IF(A918&lt;&gt;"",Qualifikation!J928,"")</f>
        <v/>
      </c>
      <c r="C918" s="26" t="str">
        <f>IF(A918&lt;&gt;"",IF(Qualifikation!E928=TRUE,INDEX(codesex,MATCH(Qualifikation!D928,libsex,0)),Qualifikation!D928),"")</f>
        <v/>
      </c>
      <c r="D918" s="112" t="str">
        <f>IF(OR(A918="",ISBLANK(Qualifikation!F928)),"",Qualifikation!F928)</f>
        <v/>
      </c>
      <c r="E918" s="26" t="str">
        <f>IF(A918&lt;&gt;"",IF(Qualifikation!I928=TRUE,IF(INDEX(codegem,MATCH(Qualifikation!H928,libgem,0))&lt;8000,INDEX(codegem,MATCH(Qualifikation!H928,libgem,0)),""),Qualifikation!H928),"")</f>
        <v/>
      </c>
      <c r="F918" s="26" t="str">
        <f>IF(A918&lt;&gt;"",IF(Qualifikation!I928=TRUE,INDEX(codegemhist,MATCH(Qualifikation!H928,libgem,0)),""),"")</f>
        <v/>
      </c>
      <c r="G918" s="26" t="str">
        <f>IF(A918&lt;&gt;"",IF(Qualifikation!I928=TRUE,IF(INDEX(codegem,MATCH(Qualifikation!H928,libgem,0))&gt;=8000,INDEX(codegem,MATCH(Qualifikation!H928,libgem,0)),""),Qualifikation!H928),"")</f>
        <v/>
      </c>
      <c r="H918" s="26" t="str">
        <f>IF(A918&lt;&gt;"",IF(Qualifikation!Y928=TRUE,INDEX(libcatidinst,MATCH(Qualifikation!P928,libinst,0)),""),"")</f>
        <v/>
      </c>
      <c r="I918" s="26" t="str">
        <f>IF(OR(A918="",ISBLANK(Qualifikation!P928)),"",IF(Qualifikation!Y928=TRUE,INDEX(codeinst,MATCH(Qualifikation!P928,libinst,0)),Qualifikation!P928))</f>
        <v/>
      </c>
      <c r="J918" s="26" t="str">
        <f>IF(OR(A918="",ISBLANK(Qualifikation!Q928)),"",IF(Qualifikation!Z928=TRUE,INDEX(codetform,MATCH(Qualifikation!Q928,libtform,0)),Qualifikation!Q928))</f>
        <v/>
      </c>
      <c r="K918" s="26" t="str">
        <f t="shared" si="14"/>
        <v/>
      </c>
      <c r="L918" s="112" t="str">
        <f>IF(OR(A918="",ISBLANK(Qualifikation!R928)),"",Qualifikation!R928)</f>
        <v/>
      </c>
      <c r="M918" s="56" t="str">
        <f>IF(OR(A918="",ISBLANK(Qualifikation!S928)),"",Qualifikation!S928)</f>
        <v/>
      </c>
      <c r="N918" s="56" t="str">
        <f>IF(OR(A918="",ISBLANK(Qualifikation!T928)),"",IF(Qualifikation!AC928=TRUE,INDEX(coderesult,MATCH(Qualifikation!T928,libresult,0)),Qualifikation!T928))</f>
        <v/>
      </c>
      <c r="O918" s="56" t="str">
        <f>IF(OR(A918="",ISBLANK(Qualifikation!U928),Qualifikation!U928="-"),"",IF(ISNA(MATCH(Qualifikation!U928,libtwolang,0)),Qualifikation!U928,IF(Qualifikation!AC928=TRUE,INDEX(codetwolang,MATCH(Qualifikation!U928,libtwolang,0)),Qualifikation!U928)))</f>
        <v/>
      </c>
      <c r="P918" s="56" t="str">
        <f>IF(OR(A918="",ISBLANK(Qualifikation!V928)),"",Qualifikation!V928)</f>
        <v/>
      </c>
    </row>
    <row r="919" spans="1:16" x14ac:dyDescent="0.2">
      <c r="A919" s="26" t="str">
        <f>IF(Qualifikation!$A929&lt;&gt;"",IF(Qualifikation!C929&lt;&gt;"",IF(Qualifikation!C929="LOC.ID",CONCATENATE("LOC.",Qualifikation!AG$12),Qualifikation!C929),""),"")</f>
        <v/>
      </c>
      <c r="B919" s="57" t="str">
        <f>IF(A919&lt;&gt;"",Qualifikation!J929,"")</f>
        <v/>
      </c>
      <c r="C919" s="26" t="str">
        <f>IF(A919&lt;&gt;"",IF(Qualifikation!E929=TRUE,INDEX(codesex,MATCH(Qualifikation!D929,libsex,0)),Qualifikation!D929),"")</f>
        <v/>
      </c>
      <c r="D919" s="112" t="str">
        <f>IF(OR(A919="",ISBLANK(Qualifikation!F929)),"",Qualifikation!F929)</f>
        <v/>
      </c>
      <c r="E919" s="26" t="str">
        <f>IF(A919&lt;&gt;"",IF(Qualifikation!I929=TRUE,IF(INDEX(codegem,MATCH(Qualifikation!H929,libgem,0))&lt;8000,INDEX(codegem,MATCH(Qualifikation!H929,libgem,0)),""),Qualifikation!H929),"")</f>
        <v/>
      </c>
      <c r="F919" s="26" t="str">
        <f>IF(A919&lt;&gt;"",IF(Qualifikation!I929=TRUE,INDEX(codegemhist,MATCH(Qualifikation!H929,libgem,0)),""),"")</f>
        <v/>
      </c>
      <c r="G919" s="26" t="str">
        <f>IF(A919&lt;&gt;"",IF(Qualifikation!I929=TRUE,IF(INDEX(codegem,MATCH(Qualifikation!H929,libgem,0))&gt;=8000,INDEX(codegem,MATCH(Qualifikation!H929,libgem,0)),""),Qualifikation!H929),"")</f>
        <v/>
      </c>
      <c r="H919" s="26" t="str">
        <f>IF(A919&lt;&gt;"",IF(Qualifikation!Y929=TRUE,INDEX(libcatidinst,MATCH(Qualifikation!P929,libinst,0)),""),"")</f>
        <v/>
      </c>
      <c r="I919" s="26" t="str">
        <f>IF(OR(A919="",ISBLANK(Qualifikation!P929)),"",IF(Qualifikation!Y929=TRUE,INDEX(codeinst,MATCH(Qualifikation!P929,libinst,0)),Qualifikation!P929))</f>
        <v/>
      </c>
      <c r="J919" s="26" t="str">
        <f>IF(OR(A919="",ISBLANK(Qualifikation!Q929)),"",IF(Qualifikation!Z929=TRUE,INDEX(codetform,MATCH(Qualifikation!Q929,libtform,0)),Qualifikation!Q929))</f>
        <v/>
      </c>
      <c r="K919" s="26" t="str">
        <f t="shared" si="14"/>
        <v/>
      </c>
      <c r="L919" s="112" t="str">
        <f>IF(OR(A919="",ISBLANK(Qualifikation!R929)),"",Qualifikation!R929)</f>
        <v/>
      </c>
      <c r="M919" s="56" t="str">
        <f>IF(OR(A919="",ISBLANK(Qualifikation!S929)),"",Qualifikation!S929)</f>
        <v/>
      </c>
      <c r="N919" s="56" t="str">
        <f>IF(OR(A919="",ISBLANK(Qualifikation!T929)),"",IF(Qualifikation!AC929=TRUE,INDEX(coderesult,MATCH(Qualifikation!T929,libresult,0)),Qualifikation!T929))</f>
        <v/>
      </c>
      <c r="O919" s="56" t="str">
        <f>IF(OR(A919="",ISBLANK(Qualifikation!U929),Qualifikation!U929="-"),"",IF(ISNA(MATCH(Qualifikation!U929,libtwolang,0)),Qualifikation!U929,IF(Qualifikation!AC929=TRUE,INDEX(codetwolang,MATCH(Qualifikation!U929,libtwolang,0)),Qualifikation!U929)))</f>
        <v/>
      </c>
      <c r="P919" s="56" t="str">
        <f>IF(OR(A919="",ISBLANK(Qualifikation!V929)),"",Qualifikation!V929)</f>
        <v/>
      </c>
    </row>
    <row r="920" spans="1:16" x14ac:dyDescent="0.2">
      <c r="A920" s="26" t="str">
        <f>IF(Qualifikation!$A930&lt;&gt;"",IF(Qualifikation!C930&lt;&gt;"",IF(Qualifikation!C930="LOC.ID",CONCATENATE("LOC.",Qualifikation!AG$12),Qualifikation!C930),""),"")</f>
        <v/>
      </c>
      <c r="B920" s="57" t="str">
        <f>IF(A920&lt;&gt;"",Qualifikation!J930,"")</f>
        <v/>
      </c>
      <c r="C920" s="26" t="str">
        <f>IF(A920&lt;&gt;"",IF(Qualifikation!E930=TRUE,INDEX(codesex,MATCH(Qualifikation!D930,libsex,0)),Qualifikation!D930),"")</f>
        <v/>
      </c>
      <c r="D920" s="112" t="str">
        <f>IF(OR(A920="",ISBLANK(Qualifikation!F930)),"",Qualifikation!F930)</f>
        <v/>
      </c>
      <c r="E920" s="26" t="str">
        <f>IF(A920&lt;&gt;"",IF(Qualifikation!I930=TRUE,IF(INDEX(codegem,MATCH(Qualifikation!H930,libgem,0))&lt;8000,INDEX(codegem,MATCH(Qualifikation!H930,libgem,0)),""),Qualifikation!H930),"")</f>
        <v/>
      </c>
      <c r="F920" s="26" t="str">
        <f>IF(A920&lt;&gt;"",IF(Qualifikation!I930=TRUE,INDEX(codegemhist,MATCH(Qualifikation!H930,libgem,0)),""),"")</f>
        <v/>
      </c>
      <c r="G920" s="26" t="str">
        <f>IF(A920&lt;&gt;"",IF(Qualifikation!I930=TRUE,IF(INDEX(codegem,MATCH(Qualifikation!H930,libgem,0))&gt;=8000,INDEX(codegem,MATCH(Qualifikation!H930,libgem,0)),""),Qualifikation!H930),"")</f>
        <v/>
      </c>
      <c r="H920" s="26" t="str">
        <f>IF(A920&lt;&gt;"",IF(Qualifikation!Y930=TRUE,INDEX(libcatidinst,MATCH(Qualifikation!P930,libinst,0)),""),"")</f>
        <v/>
      </c>
      <c r="I920" s="26" t="str">
        <f>IF(OR(A920="",ISBLANK(Qualifikation!P930)),"",IF(Qualifikation!Y930=TRUE,INDEX(codeinst,MATCH(Qualifikation!P930,libinst,0)),Qualifikation!P930))</f>
        <v/>
      </c>
      <c r="J920" s="26" t="str">
        <f>IF(OR(A920="",ISBLANK(Qualifikation!Q930)),"",IF(Qualifikation!Z930=TRUE,INDEX(codetform,MATCH(Qualifikation!Q930,libtform,0)),Qualifikation!Q930))</f>
        <v/>
      </c>
      <c r="K920" s="26" t="str">
        <f t="shared" si="14"/>
        <v/>
      </c>
      <c r="L920" s="112" t="str">
        <f>IF(OR(A920="",ISBLANK(Qualifikation!R930)),"",Qualifikation!R930)</f>
        <v/>
      </c>
      <c r="M920" s="56" t="str">
        <f>IF(OR(A920="",ISBLANK(Qualifikation!S930)),"",Qualifikation!S930)</f>
        <v/>
      </c>
      <c r="N920" s="56" t="str">
        <f>IF(OR(A920="",ISBLANK(Qualifikation!T930)),"",IF(Qualifikation!AC930=TRUE,INDEX(coderesult,MATCH(Qualifikation!T930,libresult,0)),Qualifikation!T930))</f>
        <v/>
      </c>
      <c r="O920" s="56" t="str">
        <f>IF(OR(A920="",ISBLANK(Qualifikation!U930),Qualifikation!U930="-"),"",IF(ISNA(MATCH(Qualifikation!U930,libtwolang,0)),Qualifikation!U930,IF(Qualifikation!AC930=TRUE,INDEX(codetwolang,MATCH(Qualifikation!U930,libtwolang,0)),Qualifikation!U930)))</f>
        <v/>
      </c>
      <c r="P920" s="56" t="str">
        <f>IF(OR(A920="",ISBLANK(Qualifikation!V930)),"",Qualifikation!V930)</f>
        <v/>
      </c>
    </row>
    <row r="921" spans="1:16" x14ac:dyDescent="0.2">
      <c r="A921" s="26" t="str">
        <f>IF(Qualifikation!$A931&lt;&gt;"",IF(Qualifikation!C931&lt;&gt;"",IF(Qualifikation!C931="LOC.ID",CONCATENATE("LOC.",Qualifikation!AG$12),Qualifikation!C931),""),"")</f>
        <v/>
      </c>
      <c r="B921" s="57" t="str">
        <f>IF(A921&lt;&gt;"",Qualifikation!J931,"")</f>
        <v/>
      </c>
      <c r="C921" s="26" t="str">
        <f>IF(A921&lt;&gt;"",IF(Qualifikation!E931=TRUE,INDEX(codesex,MATCH(Qualifikation!D931,libsex,0)),Qualifikation!D931),"")</f>
        <v/>
      </c>
      <c r="D921" s="112" t="str">
        <f>IF(OR(A921="",ISBLANK(Qualifikation!F931)),"",Qualifikation!F931)</f>
        <v/>
      </c>
      <c r="E921" s="26" t="str">
        <f>IF(A921&lt;&gt;"",IF(Qualifikation!I931=TRUE,IF(INDEX(codegem,MATCH(Qualifikation!H931,libgem,0))&lt;8000,INDEX(codegem,MATCH(Qualifikation!H931,libgem,0)),""),Qualifikation!H931),"")</f>
        <v/>
      </c>
      <c r="F921" s="26" t="str">
        <f>IF(A921&lt;&gt;"",IF(Qualifikation!I931=TRUE,INDEX(codegemhist,MATCH(Qualifikation!H931,libgem,0)),""),"")</f>
        <v/>
      </c>
      <c r="G921" s="26" t="str">
        <f>IF(A921&lt;&gt;"",IF(Qualifikation!I931=TRUE,IF(INDEX(codegem,MATCH(Qualifikation!H931,libgem,0))&gt;=8000,INDEX(codegem,MATCH(Qualifikation!H931,libgem,0)),""),Qualifikation!H931),"")</f>
        <v/>
      </c>
      <c r="H921" s="26" t="str">
        <f>IF(A921&lt;&gt;"",IF(Qualifikation!Y931=TRUE,INDEX(libcatidinst,MATCH(Qualifikation!P931,libinst,0)),""),"")</f>
        <v/>
      </c>
      <c r="I921" s="26" t="str">
        <f>IF(OR(A921="",ISBLANK(Qualifikation!P931)),"",IF(Qualifikation!Y931=TRUE,INDEX(codeinst,MATCH(Qualifikation!P931,libinst,0)),Qualifikation!P931))</f>
        <v/>
      </c>
      <c r="J921" s="26" t="str">
        <f>IF(OR(A921="",ISBLANK(Qualifikation!Q931)),"",IF(Qualifikation!Z931=TRUE,INDEX(codetform,MATCH(Qualifikation!Q931,libtform,0)),Qualifikation!Q931))</f>
        <v/>
      </c>
      <c r="K921" s="26" t="str">
        <f t="shared" si="14"/>
        <v/>
      </c>
      <c r="L921" s="112" t="str">
        <f>IF(OR(A921="",ISBLANK(Qualifikation!R931)),"",Qualifikation!R931)</f>
        <v/>
      </c>
      <c r="M921" s="56" t="str">
        <f>IF(OR(A921="",ISBLANK(Qualifikation!S931)),"",Qualifikation!S931)</f>
        <v/>
      </c>
      <c r="N921" s="56" t="str">
        <f>IF(OR(A921="",ISBLANK(Qualifikation!T931)),"",IF(Qualifikation!AC931=TRUE,INDEX(coderesult,MATCH(Qualifikation!T931,libresult,0)),Qualifikation!T931))</f>
        <v/>
      </c>
      <c r="O921" s="56" t="str">
        <f>IF(OR(A921="",ISBLANK(Qualifikation!U931),Qualifikation!U931="-"),"",IF(ISNA(MATCH(Qualifikation!U931,libtwolang,0)),Qualifikation!U931,IF(Qualifikation!AC931=TRUE,INDEX(codetwolang,MATCH(Qualifikation!U931,libtwolang,0)),Qualifikation!U931)))</f>
        <v/>
      </c>
      <c r="P921" s="56" t="str">
        <f>IF(OR(A921="",ISBLANK(Qualifikation!V931)),"",Qualifikation!V931)</f>
        <v/>
      </c>
    </row>
    <row r="922" spans="1:16" x14ac:dyDescent="0.2">
      <c r="A922" s="26" t="str">
        <f>IF(Qualifikation!$A932&lt;&gt;"",IF(Qualifikation!C932&lt;&gt;"",IF(Qualifikation!C932="LOC.ID",CONCATENATE("LOC.",Qualifikation!AG$12),Qualifikation!C932),""),"")</f>
        <v/>
      </c>
      <c r="B922" s="57" t="str">
        <f>IF(A922&lt;&gt;"",Qualifikation!J932,"")</f>
        <v/>
      </c>
      <c r="C922" s="26" t="str">
        <f>IF(A922&lt;&gt;"",IF(Qualifikation!E932=TRUE,INDEX(codesex,MATCH(Qualifikation!D932,libsex,0)),Qualifikation!D932),"")</f>
        <v/>
      </c>
      <c r="D922" s="112" t="str">
        <f>IF(OR(A922="",ISBLANK(Qualifikation!F932)),"",Qualifikation!F932)</f>
        <v/>
      </c>
      <c r="E922" s="26" t="str">
        <f>IF(A922&lt;&gt;"",IF(Qualifikation!I932=TRUE,IF(INDEX(codegem,MATCH(Qualifikation!H932,libgem,0))&lt;8000,INDEX(codegem,MATCH(Qualifikation!H932,libgem,0)),""),Qualifikation!H932),"")</f>
        <v/>
      </c>
      <c r="F922" s="26" t="str">
        <f>IF(A922&lt;&gt;"",IF(Qualifikation!I932=TRUE,INDEX(codegemhist,MATCH(Qualifikation!H932,libgem,0)),""),"")</f>
        <v/>
      </c>
      <c r="G922" s="26" t="str">
        <f>IF(A922&lt;&gt;"",IF(Qualifikation!I932=TRUE,IF(INDEX(codegem,MATCH(Qualifikation!H932,libgem,0))&gt;=8000,INDEX(codegem,MATCH(Qualifikation!H932,libgem,0)),""),Qualifikation!H932),"")</f>
        <v/>
      </c>
      <c r="H922" s="26" t="str">
        <f>IF(A922&lt;&gt;"",IF(Qualifikation!Y932=TRUE,INDEX(libcatidinst,MATCH(Qualifikation!P932,libinst,0)),""),"")</f>
        <v/>
      </c>
      <c r="I922" s="26" t="str">
        <f>IF(OR(A922="",ISBLANK(Qualifikation!P932)),"",IF(Qualifikation!Y932=TRUE,INDEX(codeinst,MATCH(Qualifikation!P932,libinst,0)),Qualifikation!P932))</f>
        <v/>
      </c>
      <c r="J922" s="26" t="str">
        <f>IF(OR(A922="",ISBLANK(Qualifikation!Q932)),"",IF(Qualifikation!Z932=TRUE,INDEX(codetform,MATCH(Qualifikation!Q932,libtform,0)),Qualifikation!Q932))</f>
        <v/>
      </c>
      <c r="K922" s="26" t="str">
        <f t="shared" si="14"/>
        <v/>
      </c>
      <c r="L922" s="112" t="str">
        <f>IF(OR(A922="",ISBLANK(Qualifikation!R932)),"",Qualifikation!R932)</f>
        <v/>
      </c>
      <c r="M922" s="56" t="str">
        <f>IF(OR(A922="",ISBLANK(Qualifikation!S932)),"",Qualifikation!S932)</f>
        <v/>
      </c>
      <c r="N922" s="56" t="str">
        <f>IF(OR(A922="",ISBLANK(Qualifikation!T932)),"",IF(Qualifikation!AC932=TRUE,INDEX(coderesult,MATCH(Qualifikation!T932,libresult,0)),Qualifikation!T932))</f>
        <v/>
      </c>
      <c r="O922" s="56" t="str">
        <f>IF(OR(A922="",ISBLANK(Qualifikation!U932),Qualifikation!U932="-"),"",IF(ISNA(MATCH(Qualifikation!U932,libtwolang,0)),Qualifikation!U932,IF(Qualifikation!AC932=TRUE,INDEX(codetwolang,MATCH(Qualifikation!U932,libtwolang,0)),Qualifikation!U932)))</f>
        <v/>
      </c>
      <c r="P922" s="56" t="str">
        <f>IF(OR(A922="",ISBLANK(Qualifikation!V932)),"",Qualifikation!V932)</f>
        <v/>
      </c>
    </row>
    <row r="923" spans="1:16" x14ac:dyDescent="0.2">
      <c r="A923" s="26" t="str">
        <f>IF(Qualifikation!$A933&lt;&gt;"",IF(Qualifikation!C933&lt;&gt;"",IF(Qualifikation!C933="LOC.ID",CONCATENATE("LOC.",Qualifikation!AG$12),Qualifikation!C933),""),"")</f>
        <v/>
      </c>
      <c r="B923" s="57" t="str">
        <f>IF(A923&lt;&gt;"",Qualifikation!J933,"")</f>
        <v/>
      </c>
      <c r="C923" s="26" t="str">
        <f>IF(A923&lt;&gt;"",IF(Qualifikation!E933=TRUE,INDEX(codesex,MATCH(Qualifikation!D933,libsex,0)),Qualifikation!D933),"")</f>
        <v/>
      </c>
      <c r="D923" s="112" t="str">
        <f>IF(OR(A923="",ISBLANK(Qualifikation!F933)),"",Qualifikation!F933)</f>
        <v/>
      </c>
      <c r="E923" s="26" t="str">
        <f>IF(A923&lt;&gt;"",IF(Qualifikation!I933=TRUE,IF(INDEX(codegem,MATCH(Qualifikation!H933,libgem,0))&lt;8000,INDEX(codegem,MATCH(Qualifikation!H933,libgem,0)),""),Qualifikation!H933),"")</f>
        <v/>
      </c>
      <c r="F923" s="26" t="str">
        <f>IF(A923&lt;&gt;"",IF(Qualifikation!I933=TRUE,INDEX(codegemhist,MATCH(Qualifikation!H933,libgem,0)),""),"")</f>
        <v/>
      </c>
      <c r="G923" s="26" t="str">
        <f>IF(A923&lt;&gt;"",IF(Qualifikation!I933=TRUE,IF(INDEX(codegem,MATCH(Qualifikation!H933,libgem,0))&gt;=8000,INDEX(codegem,MATCH(Qualifikation!H933,libgem,0)),""),Qualifikation!H933),"")</f>
        <v/>
      </c>
      <c r="H923" s="26" t="str">
        <f>IF(A923&lt;&gt;"",IF(Qualifikation!Y933=TRUE,INDEX(libcatidinst,MATCH(Qualifikation!P933,libinst,0)),""),"")</f>
        <v/>
      </c>
      <c r="I923" s="26" t="str">
        <f>IF(OR(A923="",ISBLANK(Qualifikation!P933)),"",IF(Qualifikation!Y933=TRUE,INDEX(codeinst,MATCH(Qualifikation!P933,libinst,0)),Qualifikation!P933))</f>
        <v/>
      </c>
      <c r="J923" s="26" t="str">
        <f>IF(OR(A923="",ISBLANK(Qualifikation!Q933)),"",IF(Qualifikation!Z933=TRUE,INDEX(codetform,MATCH(Qualifikation!Q933,libtform,0)),Qualifikation!Q933))</f>
        <v/>
      </c>
      <c r="K923" s="26" t="str">
        <f t="shared" si="14"/>
        <v/>
      </c>
      <c r="L923" s="112" t="str">
        <f>IF(OR(A923="",ISBLANK(Qualifikation!R933)),"",Qualifikation!R933)</f>
        <v/>
      </c>
      <c r="M923" s="56" t="str">
        <f>IF(OR(A923="",ISBLANK(Qualifikation!S933)),"",Qualifikation!S933)</f>
        <v/>
      </c>
      <c r="N923" s="56" t="str">
        <f>IF(OR(A923="",ISBLANK(Qualifikation!T933)),"",IF(Qualifikation!AC933=TRUE,INDEX(coderesult,MATCH(Qualifikation!T933,libresult,0)),Qualifikation!T933))</f>
        <v/>
      </c>
      <c r="O923" s="56" t="str">
        <f>IF(OR(A923="",ISBLANK(Qualifikation!U933),Qualifikation!U933="-"),"",IF(ISNA(MATCH(Qualifikation!U933,libtwolang,0)),Qualifikation!U933,IF(Qualifikation!AC933=TRUE,INDEX(codetwolang,MATCH(Qualifikation!U933,libtwolang,0)),Qualifikation!U933)))</f>
        <v/>
      </c>
      <c r="P923" s="56" t="str">
        <f>IF(OR(A923="",ISBLANK(Qualifikation!V933)),"",Qualifikation!V933)</f>
        <v/>
      </c>
    </row>
    <row r="924" spans="1:16" x14ac:dyDescent="0.2">
      <c r="A924" s="26" t="str">
        <f>IF(Qualifikation!$A934&lt;&gt;"",IF(Qualifikation!C934&lt;&gt;"",IF(Qualifikation!C934="LOC.ID",CONCATENATE("LOC.",Qualifikation!AG$12),Qualifikation!C934),""),"")</f>
        <v/>
      </c>
      <c r="B924" s="57" t="str">
        <f>IF(A924&lt;&gt;"",Qualifikation!J934,"")</f>
        <v/>
      </c>
      <c r="C924" s="26" t="str">
        <f>IF(A924&lt;&gt;"",IF(Qualifikation!E934=TRUE,INDEX(codesex,MATCH(Qualifikation!D934,libsex,0)),Qualifikation!D934),"")</f>
        <v/>
      </c>
      <c r="D924" s="112" t="str">
        <f>IF(OR(A924="",ISBLANK(Qualifikation!F934)),"",Qualifikation!F934)</f>
        <v/>
      </c>
      <c r="E924" s="26" t="str">
        <f>IF(A924&lt;&gt;"",IF(Qualifikation!I934=TRUE,IF(INDEX(codegem,MATCH(Qualifikation!H934,libgem,0))&lt;8000,INDEX(codegem,MATCH(Qualifikation!H934,libgem,0)),""),Qualifikation!H934),"")</f>
        <v/>
      </c>
      <c r="F924" s="26" t="str">
        <f>IF(A924&lt;&gt;"",IF(Qualifikation!I934=TRUE,INDEX(codegemhist,MATCH(Qualifikation!H934,libgem,0)),""),"")</f>
        <v/>
      </c>
      <c r="G924" s="26" t="str">
        <f>IF(A924&lt;&gt;"",IF(Qualifikation!I934=TRUE,IF(INDEX(codegem,MATCH(Qualifikation!H934,libgem,0))&gt;=8000,INDEX(codegem,MATCH(Qualifikation!H934,libgem,0)),""),Qualifikation!H934),"")</f>
        <v/>
      </c>
      <c r="H924" s="26" t="str">
        <f>IF(A924&lt;&gt;"",IF(Qualifikation!Y934=TRUE,INDEX(libcatidinst,MATCH(Qualifikation!P934,libinst,0)),""),"")</f>
        <v/>
      </c>
      <c r="I924" s="26" t="str">
        <f>IF(OR(A924="",ISBLANK(Qualifikation!P934)),"",IF(Qualifikation!Y934=TRUE,INDEX(codeinst,MATCH(Qualifikation!P934,libinst,0)),Qualifikation!P934))</f>
        <v/>
      </c>
      <c r="J924" s="26" t="str">
        <f>IF(OR(A924="",ISBLANK(Qualifikation!Q934)),"",IF(Qualifikation!Z934=TRUE,INDEX(codetform,MATCH(Qualifikation!Q934,libtform,0)),Qualifikation!Q934))</f>
        <v/>
      </c>
      <c r="K924" s="26" t="str">
        <f t="shared" si="14"/>
        <v/>
      </c>
      <c r="L924" s="112" t="str">
        <f>IF(OR(A924="",ISBLANK(Qualifikation!R934)),"",Qualifikation!R934)</f>
        <v/>
      </c>
      <c r="M924" s="56" t="str">
        <f>IF(OR(A924="",ISBLANK(Qualifikation!S934)),"",Qualifikation!S934)</f>
        <v/>
      </c>
      <c r="N924" s="56" t="str">
        <f>IF(OR(A924="",ISBLANK(Qualifikation!T934)),"",IF(Qualifikation!AC934=TRUE,INDEX(coderesult,MATCH(Qualifikation!T934,libresult,0)),Qualifikation!T934))</f>
        <v/>
      </c>
      <c r="O924" s="56" t="str">
        <f>IF(OR(A924="",ISBLANK(Qualifikation!U934),Qualifikation!U934="-"),"",IF(ISNA(MATCH(Qualifikation!U934,libtwolang,0)),Qualifikation!U934,IF(Qualifikation!AC934=TRUE,INDEX(codetwolang,MATCH(Qualifikation!U934,libtwolang,0)),Qualifikation!U934)))</f>
        <v/>
      </c>
      <c r="P924" s="56" t="str">
        <f>IF(OR(A924="",ISBLANK(Qualifikation!V934)),"",Qualifikation!V934)</f>
        <v/>
      </c>
    </row>
    <row r="925" spans="1:16" x14ac:dyDescent="0.2">
      <c r="A925" s="26" t="str">
        <f>IF(Qualifikation!$A935&lt;&gt;"",IF(Qualifikation!C935&lt;&gt;"",IF(Qualifikation!C935="LOC.ID",CONCATENATE("LOC.",Qualifikation!AG$12),Qualifikation!C935),""),"")</f>
        <v/>
      </c>
      <c r="B925" s="57" t="str">
        <f>IF(A925&lt;&gt;"",Qualifikation!J935,"")</f>
        <v/>
      </c>
      <c r="C925" s="26" t="str">
        <f>IF(A925&lt;&gt;"",IF(Qualifikation!E935=TRUE,INDEX(codesex,MATCH(Qualifikation!D935,libsex,0)),Qualifikation!D935),"")</f>
        <v/>
      </c>
      <c r="D925" s="112" t="str">
        <f>IF(OR(A925="",ISBLANK(Qualifikation!F935)),"",Qualifikation!F935)</f>
        <v/>
      </c>
      <c r="E925" s="26" t="str">
        <f>IF(A925&lt;&gt;"",IF(Qualifikation!I935=TRUE,IF(INDEX(codegem,MATCH(Qualifikation!H935,libgem,0))&lt;8000,INDEX(codegem,MATCH(Qualifikation!H935,libgem,0)),""),Qualifikation!H935),"")</f>
        <v/>
      </c>
      <c r="F925" s="26" t="str">
        <f>IF(A925&lt;&gt;"",IF(Qualifikation!I935=TRUE,INDEX(codegemhist,MATCH(Qualifikation!H935,libgem,0)),""),"")</f>
        <v/>
      </c>
      <c r="G925" s="26" t="str">
        <f>IF(A925&lt;&gt;"",IF(Qualifikation!I935=TRUE,IF(INDEX(codegem,MATCH(Qualifikation!H935,libgem,0))&gt;=8000,INDEX(codegem,MATCH(Qualifikation!H935,libgem,0)),""),Qualifikation!H935),"")</f>
        <v/>
      </c>
      <c r="H925" s="26" t="str">
        <f>IF(A925&lt;&gt;"",IF(Qualifikation!Y935=TRUE,INDEX(libcatidinst,MATCH(Qualifikation!P935,libinst,0)),""),"")</f>
        <v/>
      </c>
      <c r="I925" s="26" t="str">
        <f>IF(OR(A925="",ISBLANK(Qualifikation!P935)),"",IF(Qualifikation!Y935=TRUE,INDEX(codeinst,MATCH(Qualifikation!P935,libinst,0)),Qualifikation!P935))</f>
        <v/>
      </c>
      <c r="J925" s="26" t="str">
        <f>IF(OR(A925="",ISBLANK(Qualifikation!Q935)),"",IF(Qualifikation!Z935=TRUE,INDEX(codetform,MATCH(Qualifikation!Q935,libtform,0)),Qualifikation!Q935))</f>
        <v/>
      </c>
      <c r="K925" s="26" t="str">
        <f t="shared" si="14"/>
        <v/>
      </c>
      <c r="L925" s="112" t="str">
        <f>IF(OR(A925="",ISBLANK(Qualifikation!R935)),"",Qualifikation!R935)</f>
        <v/>
      </c>
      <c r="M925" s="56" t="str">
        <f>IF(OR(A925="",ISBLANK(Qualifikation!S935)),"",Qualifikation!S935)</f>
        <v/>
      </c>
      <c r="N925" s="56" t="str">
        <f>IF(OR(A925="",ISBLANK(Qualifikation!T935)),"",IF(Qualifikation!AC935=TRUE,INDEX(coderesult,MATCH(Qualifikation!T935,libresult,0)),Qualifikation!T935))</f>
        <v/>
      </c>
      <c r="O925" s="56" t="str">
        <f>IF(OR(A925="",ISBLANK(Qualifikation!U935),Qualifikation!U935="-"),"",IF(ISNA(MATCH(Qualifikation!U935,libtwolang,0)),Qualifikation!U935,IF(Qualifikation!AC935=TRUE,INDEX(codetwolang,MATCH(Qualifikation!U935,libtwolang,0)),Qualifikation!U935)))</f>
        <v/>
      </c>
      <c r="P925" s="56" t="str">
        <f>IF(OR(A925="",ISBLANK(Qualifikation!V935)),"",Qualifikation!V935)</f>
        <v/>
      </c>
    </row>
    <row r="926" spans="1:16" x14ac:dyDescent="0.2">
      <c r="A926" s="26" t="str">
        <f>IF(Qualifikation!$A936&lt;&gt;"",IF(Qualifikation!C936&lt;&gt;"",IF(Qualifikation!C936="LOC.ID",CONCATENATE("LOC.",Qualifikation!AG$12),Qualifikation!C936),""),"")</f>
        <v/>
      </c>
      <c r="B926" s="57" t="str">
        <f>IF(A926&lt;&gt;"",Qualifikation!J936,"")</f>
        <v/>
      </c>
      <c r="C926" s="26" t="str">
        <f>IF(A926&lt;&gt;"",IF(Qualifikation!E936=TRUE,INDEX(codesex,MATCH(Qualifikation!D936,libsex,0)),Qualifikation!D936),"")</f>
        <v/>
      </c>
      <c r="D926" s="112" t="str">
        <f>IF(OR(A926="",ISBLANK(Qualifikation!F936)),"",Qualifikation!F936)</f>
        <v/>
      </c>
      <c r="E926" s="26" t="str">
        <f>IF(A926&lt;&gt;"",IF(Qualifikation!I936=TRUE,IF(INDEX(codegem,MATCH(Qualifikation!H936,libgem,0))&lt;8000,INDEX(codegem,MATCH(Qualifikation!H936,libgem,0)),""),Qualifikation!H936),"")</f>
        <v/>
      </c>
      <c r="F926" s="26" t="str">
        <f>IF(A926&lt;&gt;"",IF(Qualifikation!I936=TRUE,INDEX(codegemhist,MATCH(Qualifikation!H936,libgem,0)),""),"")</f>
        <v/>
      </c>
      <c r="G926" s="26" t="str">
        <f>IF(A926&lt;&gt;"",IF(Qualifikation!I936=TRUE,IF(INDEX(codegem,MATCH(Qualifikation!H936,libgem,0))&gt;=8000,INDEX(codegem,MATCH(Qualifikation!H936,libgem,0)),""),Qualifikation!H936),"")</f>
        <v/>
      </c>
      <c r="H926" s="26" t="str">
        <f>IF(A926&lt;&gt;"",IF(Qualifikation!Y936=TRUE,INDEX(libcatidinst,MATCH(Qualifikation!P936,libinst,0)),""),"")</f>
        <v/>
      </c>
      <c r="I926" s="26" t="str">
        <f>IF(OR(A926="",ISBLANK(Qualifikation!P936)),"",IF(Qualifikation!Y936=TRUE,INDEX(codeinst,MATCH(Qualifikation!P936,libinst,0)),Qualifikation!P936))</f>
        <v/>
      </c>
      <c r="J926" s="26" t="str">
        <f>IF(OR(A926="",ISBLANK(Qualifikation!Q936)),"",IF(Qualifikation!Z936=TRUE,INDEX(codetform,MATCH(Qualifikation!Q936,libtform,0)),Qualifikation!Q936))</f>
        <v/>
      </c>
      <c r="K926" s="26" t="str">
        <f t="shared" si="14"/>
        <v/>
      </c>
      <c r="L926" s="112" t="str">
        <f>IF(OR(A926="",ISBLANK(Qualifikation!R936)),"",Qualifikation!R936)</f>
        <v/>
      </c>
      <c r="M926" s="56" t="str">
        <f>IF(OR(A926="",ISBLANK(Qualifikation!S936)),"",Qualifikation!S936)</f>
        <v/>
      </c>
      <c r="N926" s="56" t="str">
        <f>IF(OR(A926="",ISBLANK(Qualifikation!T936)),"",IF(Qualifikation!AC936=TRUE,INDEX(coderesult,MATCH(Qualifikation!T936,libresult,0)),Qualifikation!T936))</f>
        <v/>
      </c>
      <c r="O926" s="56" t="str">
        <f>IF(OR(A926="",ISBLANK(Qualifikation!U936),Qualifikation!U936="-"),"",IF(ISNA(MATCH(Qualifikation!U936,libtwolang,0)),Qualifikation!U936,IF(Qualifikation!AC936=TRUE,INDEX(codetwolang,MATCH(Qualifikation!U936,libtwolang,0)),Qualifikation!U936)))</f>
        <v/>
      </c>
      <c r="P926" s="56" t="str">
        <f>IF(OR(A926="",ISBLANK(Qualifikation!V936)),"",Qualifikation!V936)</f>
        <v/>
      </c>
    </row>
    <row r="927" spans="1:16" x14ac:dyDescent="0.2">
      <c r="A927" s="26" t="str">
        <f>IF(Qualifikation!$A937&lt;&gt;"",IF(Qualifikation!C937&lt;&gt;"",IF(Qualifikation!C937="LOC.ID",CONCATENATE("LOC.",Qualifikation!AG$12),Qualifikation!C937),""),"")</f>
        <v/>
      </c>
      <c r="B927" s="57" t="str">
        <f>IF(A927&lt;&gt;"",Qualifikation!J937,"")</f>
        <v/>
      </c>
      <c r="C927" s="26" t="str">
        <f>IF(A927&lt;&gt;"",IF(Qualifikation!E937=TRUE,INDEX(codesex,MATCH(Qualifikation!D937,libsex,0)),Qualifikation!D937),"")</f>
        <v/>
      </c>
      <c r="D927" s="112" t="str">
        <f>IF(OR(A927="",ISBLANK(Qualifikation!F937)),"",Qualifikation!F937)</f>
        <v/>
      </c>
      <c r="E927" s="26" t="str">
        <f>IF(A927&lt;&gt;"",IF(Qualifikation!I937=TRUE,IF(INDEX(codegem,MATCH(Qualifikation!H937,libgem,0))&lt;8000,INDEX(codegem,MATCH(Qualifikation!H937,libgem,0)),""),Qualifikation!H937),"")</f>
        <v/>
      </c>
      <c r="F927" s="26" t="str">
        <f>IF(A927&lt;&gt;"",IF(Qualifikation!I937=TRUE,INDEX(codegemhist,MATCH(Qualifikation!H937,libgem,0)),""),"")</f>
        <v/>
      </c>
      <c r="G927" s="26" t="str">
        <f>IF(A927&lt;&gt;"",IF(Qualifikation!I937=TRUE,IF(INDEX(codegem,MATCH(Qualifikation!H937,libgem,0))&gt;=8000,INDEX(codegem,MATCH(Qualifikation!H937,libgem,0)),""),Qualifikation!H937),"")</f>
        <v/>
      </c>
      <c r="H927" s="26" t="str">
        <f>IF(A927&lt;&gt;"",IF(Qualifikation!Y937=TRUE,INDEX(libcatidinst,MATCH(Qualifikation!P937,libinst,0)),""),"")</f>
        <v/>
      </c>
      <c r="I927" s="26" t="str">
        <f>IF(OR(A927="",ISBLANK(Qualifikation!P937)),"",IF(Qualifikation!Y937=TRUE,INDEX(codeinst,MATCH(Qualifikation!P937,libinst,0)),Qualifikation!P937))</f>
        <v/>
      </c>
      <c r="J927" s="26" t="str">
        <f>IF(OR(A927="",ISBLANK(Qualifikation!Q937)),"",IF(Qualifikation!Z937=TRUE,INDEX(codetform,MATCH(Qualifikation!Q937,libtform,0)),Qualifikation!Q937))</f>
        <v/>
      </c>
      <c r="K927" s="26" t="str">
        <f t="shared" si="14"/>
        <v/>
      </c>
      <c r="L927" s="112" t="str">
        <f>IF(OR(A927="",ISBLANK(Qualifikation!R937)),"",Qualifikation!R937)</f>
        <v/>
      </c>
      <c r="M927" s="56" t="str">
        <f>IF(OR(A927="",ISBLANK(Qualifikation!S937)),"",Qualifikation!S937)</f>
        <v/>
      </c>
      <c r="N927" s="56" t="str">
        <f>IF(OR(A927="",ISBLANK(Qualifikation!T937)),"",IF(Qualifikation!AC937=TRUE,INDEX(coderesult,MATCH(Qualifikation!T937,libresult,0)),Qualifikation!T937))</f>
        <v/>
      </c>
      <c r="O927" s="56" t="str">
        <f>IF(OR(A927="",ISBLANK(Qualifikation!U937),Qualifikation!U937="-"),"",IF(ISNA(MATCH(Qualifikation!U937,libtwolang,0)),Qualifikation!U937,IF(Qualifikation!AC937=TRUE,INDEX(codetwolang,MATCH(Qualifikation!U937,libtwolang,0)),Qualifikation!U937)))</f>
        <v/>
      </c>
      <c r="P927" s="56" t="str">
        <f>IF(OR(A927="",ISBLANK(Qualifikation!V937)),"",Qualifikation!V937)</f>
        <v/>
      </c>
    </row>
    <row r="928" spans="1:16" x14ac:dyDescent="0.2">
      <c r="A928" s="26" t="str">
        <f>IF(Qualifikation!$A938&lt;&gt;"",IF(Qualifikation!C938&lt;&gt;"",IF(Qualifikation!C938="LOC.ID",CONCATENATE("LOC.",Qualifikation!AG$12),Qualifikation!C938),""),"")</f>
        <v/>
      </c>
      <c r="B928" s="57" t="str">
        <f>IF(A928&lt;&gt;"",Qualifikation!J938,"")</f>
        <v/>
      </c>
      <c r="C928" s="26" t="str">
        <f>IF(A928&lt;&gt;"",IF(Qualifikation!E938=TRUE,INDEX(codesex,MATCH(Qualifikation!D938,libsex,0)),Qualifikation!D938),"")</f>
        <v/>
      </c>
      <c r="D928" s="112" t="str">
        <f>IF(OR(A928="",ISBLANK(Qualifikation!F938)),"",Qualifikation!F938)</f>
        <v/>
      </c>
      <c r="E928" s="26" t="str">
        <f>IF(A928&lt;&gt;"",IF(Qualifikation!I938=TRUE,IF(INDEX(codegem,MATCH(Qualifikation!H938,libgem,0))&lt;8000,INDEX(codegem,MATCH(Qualifikation!H938,libgem,0)),""),Qualifikation!H938),"")</f>
        <v/>
      </c>
      <c r="F928" s="26" t="str">
        <f>IF(A928&lt;&gt;"",IF(Qualifikation!I938=TRUE,INDEX(codegemhist,MATCH(Qualifikation!H938,libgem,0)),""),"")</f>
        <v/>
      </c>
      <c r="G928" s="26" t="str">
        <f>IF(A928&lt;&gt;"",IF(Qualifikation!I938=TRUE,IF(INDEX(codegem,MATCH(Qualifikation!H938,libgem,0))&gt;=8000,INDEX(codegem,MATCH(Qualifikation!H938,libgem,0)),""),Qualifikation!H938),"")</f>
        <v/>
      </c>
      <c r="H928" s="26" t="str">
        <f>IF(A928&lt;&gt;"",IF(Qualifikation!Y938=TRUE,INDEX(libcatidinst,MATCH(Qualifikation!P938,libinst,0)),""),"")</f>
        <v/>
      </c>
      <c r="I928" s="26" t="str">
        <f>IF(OR(A928="",ISBLANK(Qualifikation!P938)),"",IF(Qualifikation!Y938=TRUE,INDEX(codeinst,MATCH(Qualifikation!P938,libinst,0)),Qualifikation!P938))</f>
        <v/>
      </c>
      <c r="J928" s="26" t="str">
        <f>IF(OR(A928="",ISBLANK(Qualifikation!Q938)),"",IF(Qualifikation!Z938=TRUE,INDEX(codetform,MATCH(Qualifikation!Q938,libtform,0)),Qualifikation!Q938))</f>
        <v/>
      </c>
      <c r="K928" s="26" t="str">
        <f t="shared" si="14"/>
        <v/>
      </c>
      <c r="L928" s="112" t="str">
        <f>IF(OR(A928="",ISBLANK(Qualifikation!R938)),"",Qualifikation!R938)</f>
        <v/>
      </c>
      <c r="M928" s="56" t="str">
        <f>IF(OR(A928="",ISBLANK(Qualifikation!S938)),"",Qualifikation!S938)</f>
        <v/>
      </c>
      <c r="N928" s="56" t="str">
        <f>IF(OR(A928="",ISBLANK(Qualifikation!T938)),"",IF(Qualifikation!AC938=TRUE,INDEX(coderesult,MATCH(Qualifikation!T938,libresult,0)),Qualifikation!T938))</f>
        <v/>
      </c>
      <c r="O928" s="56" t="str">
        <f>IF(OR(A928="",ISBLANK(Qualifikation!U938),Qualifikation!U938="-"),"",IF(ISNA(MATCH(Qualifikation!U938,libtwolang,0)),Qualifikation!U938,IF(Qualifikation!AC938=TRUE,INDEX(codetwolang,MATCH(Qualifikation!U938,libtwolang,0)),Qualifikation!U938)))</f>
        <v/>
      </c>
      <c r="P928" s="56" t="str">
        <f>IF(OR(A928="",ISBLANK(Qualifikation!V938)),"",Qualifikation!V938)</f>
        <v/>
      </c>
    </row>
    <row r="929" spans="1:16" x14ac:dyDescent="0.2">
      <c r="A929" s="26" t="str">
        <f>IF(Qualifikation!$A939&lt;&gt;"",IF(Qualifikation!C939&lt;&gt;"",IF(Qualifikation!C939="LOC.ID",CONCATENATE("LOC.",Qualifikation!AG$12),Qualifikation!C939),""),"")</f>
        <v/>
      </c>
      <c r="B929" s="57" t="str">
        <f>IF(A929&lt;&gt;"",Qualifikation!J939,"")</f>
        <v/>
      </c>
      <c r="C929" s="26" t="str">
        <f>IF(A929&lt;&gt;"",IF(Qualifikation!E939=TRUE,INDEX(codesex,MATCH(Qualifikation!D939,libsex,0)),Qualifikation!D939),"")</f>
        <v/>
      </c>
      <c r="D929" s="112" t="str">
        <f>IF(OR(A929="",ISBLANK(Qualifikation!F939)),"",Qualifikation!F939)</f>
        <v/>
      </c>
      <c r="E929" s="26" t="str">
        <f>IF(A929&lt;&gt;"",IF(Qualifikation!I939=TRUE,IF(INDEX(codegem,MATCH(Qualifikation!H939,libgem,0))&lt;8000,INDEX(codegem,MATCH(Qualifikation!H939,libgem,0)),""),Qualifikation!H939),"")</f>
        <v/>
      </c>
      <c r="F929" s="26" t="str">
        <f>IF(A929&lt;&gt;"",IF(Qualifikation!I939=TRUE,INDEX(codegemhist,MATCH(Qualifikation!H939,libgem,0)),""),"")</f>
        <v/>
      </c>
      <c r="G929" s="26" t="str">
        <f>IF(A929&lt;&gt;"",IF(Qualifikation!I939=TRUE,IF(INDEX(codegem,MATCH(Qualifikation!H939,libgem,0))&gt;=8000,INDEX(codegem,MATCH(Qualifikation!H939,libgem,0)),""),Qualifikation!H939),"")</f>
        <v/>
      </c>
      <c r="H929" s="26" t="str">
        <f>IF(A929&lt;&gt;"",IF(Qualifikation!Y939=TRUE,INDEX(libcatidinst,MATCH(Qualifikation!P939,libinst,0)),""),"")</f>
        <v/>
      </c>
      <c r="I929" s="26" t="str">
        <f>IF(OR(A929="",ISBLANK(Qualifikation!P939)),"",IF(Qualifikation!Y939=TRUE,INDEX(codeinst,MATCH(Qualifikation!P939,libinst,0)),Qualifikation!P939))</f>
        <v/>
      </c>
      <c r="J929" s="26" t="str">
        <f>IF(OR(A929="",ISBLANK(Qualifikation!Q939)),"",IF(Qualifikation!Z939=TRUE,INDEX(codetform,MATCH(Qualifikation!Q939,libtform,0)),Qualifikation!Q939))</f>
        <v/>
      </c>
      <c r="K929" s="26" t="str">
        <f t="shared" si="14"/>
        <v/>
      </c>
      <c r="L929" s="112" t="str">
        <f>IF(OR(A929="",ISBLANK(Qualifikation!R939)),"",Qualifikation!R939)</f>
        <v/>
      </c>
      <c r="M929" s="56" t="str">
        <f>IF(OR(A929="",ISBLANK(Qualifikation!S939)),"",Qualifikation!S939)</f>
        <v/>
      </c>
      <c r="N929" s="56" t="str">
        <f>IF(OR(A929="",ISBLANK(Qualifikation!T939)),"",IF(Qualifikation!AC939=TRUE,INDEX(coderesult,MATCH(Qualifikation!T939,libresult,0)),Qualifikation!T939))</f>
        <v/>
      </c>
      <c r="O929" s="56" t="str">
        <f>IF(OR(A929="",ISBLANK(Qualifikation!U939),Qualifikation!U939="-"),"",IF(ISNA(MATCH(Qualifikation!U939,libtwolang,0)),Qualifikation!U939,IF(Qualifikation!AC939=TRUE,INDEX(codetwolang,MATCH(Qualifikation!U939,libtwolang,0)),Qualifikation!U939)))</f>
        <v/>
      </c>
      <c r="P929" s="56" t="str">
        <f>IF(OR(A929="",ISBLANK(Qualifikation!V939)),"",Qualifikation!V939)</f>
        <v/>
      </c>
    </row>
    <row r="930" spans="1:16" x14ac:dyDescent="0.2">
      <c r="A930" s="26" t="str">
        <f>IF(Qualifikation!$A940&lt;&gt;"",IF(Qualifikation!C940&lt;&gt;"",IF(Qualifikation!C940="LOC.ID",CONCATENATE("LOC.",Qualifikation!AG$12),Qualifikation!C940),""),"")</f>
        <v/>
      </c>
      <c r="B930" s="57" t="str">
        <f>IF(A930&lt;&gt;"",Qualifikation!J940,"")</f>
        <v/>
      </c>
      <c r="C930" s="26" t="str">
        <f>IF(A930&lt;&gt;"",IF(Qualifikation!E940=TRUE,INDEX(codesex,MATCH(Qualifikation!D940,libsex,0)),Qualifikation!D940),"")</f>
        <v/>
      </c>
      <c r="D930" s="112" t="str">
        <f>IF(OR(A930="",ISBLANK(Qualifikation!F940)),"",Qualifikation!F940)</f>
        <v/>
      </c>
      <c r="E930" s="26" t="str">
        <f>IF(A930&lt;&gt;"",IF(Qualifikation!I940=TRUE,IF(INDEX(codegem,MATCH(Qualifikation!H940,libgem,0))&lt;8000,INDEX(codegem,MATCH(Qualifikation!H940,libgem,0)),""),Qualifikation!H940),"")</f>
        <v/>
      </c>
      <c r="F930" s="26" t="str">
        <f>IF(A930&lt;&gt;"",IF(Qualifikation!I940=TRUE,INDEX(codegemhist,MATCH(Qualifikation!H940,libgem,0)),""),"")</f>
        <v/>
      </c>
      <c r="G930" s="26" t="str">
        <f>IF(A930&lt;&gt;"",IF(Qualifikation!I940=TRUE,IF(INDEX(codegem,MATCH(Qualifikation!H940,libgem,0))&gt;=8000,INDEX(codegem,MATCH(Qualifikation!H940,libgem,0)),""),Qualifikation!H940),"")</f>
        <v/>
      </c>
      <c r="H930" s="26" t="str">
        <f>IF(A930&lt;&gt;"",IF(Qualifikation!Y940=TRUE,INDEX(libcatidinst,MATCH(Qualifikation!P940,libinst,0)),""),"")</f>
        <v/>
      </c>
      <c r="I930" s="26" t="str">
        <f>IF(OR(A930="",ISBLANK(Qualifikation!P940)),"",IF(Qualifikation!Y940=TRUE,INDEX(codeinst,MATCH(Qualifikation!P940,libinst,0)),Qualifikation!P940))</f>
        <v/>
      </c>
      <c r="J930" s="26" t="str">
        <f>IF(OR(A930="",ISBLANK(Qualifikation!Q940)),"",IF(Qualifikation!Z940=TRUE,INDEX(codetform,MATCH(Qualifikation!Q940,libtform,0)),Qualifikation!Q940))</f>
        <v/>
      </c>
      <c r="K930" s="26" t="str">
        <f t="shared" si="14"/>
        <v/>
      </c>
      <c r="L930" s="112" t="str">
        <f>IF(OR(A930="",ISBLANK(Qualifikation!R940)),"",Qualifikation!R940)</f>
        <v/>
      </c>
      <c r="M930" s="56" t="str">
        <f>IF(OR(A930="",ISBLANK(Qualifikation!S940)),"",Qualifikation!S940)</f>
        <v/>
      </c>
      <c r="N930" s="56" t="str">
        <f>IF(OR(A930="",ISBLANK(Qualifikation!T940)),"",IF(Qualifikation!AC940=TRUE,INDEX(coderesult,MATCH(Qualifikation!T940,libresult,0)),Qualifikation!T940))</f>
        <v/>
      </c>
      <c r="O930" s="56" t="str">
        <f>IF(OR(A930="",ISBLANK(Qualifikation!U940),Qualifikation!U940="-"),"",IF(ISNA(MATCH(Qualifikation!U940,libtwolang,0)),Qualifikation!U940,IF(Qualifikation!AC940=TRUE,INDEX(codetwolang,MATCH(Qualifikation!U940,libtwolang,0)),Qualifikation!U940)))</f>
        <v/>
      </c>
      <c r="P930" s="56" t="str">
        <f>IF(OR(A930="",ISBLANK(Qualifikation!V940)),"",Qualifikation!V940)</f>
        <v/>
      </c>
    </row>
    <row r="931" spans="1:16" x14ac:dyDescent="0.2">
      <c r="A931" s="26" t="str">
        <f>IF(Qualifikation!$A941&lt;&gt;"",IF(Qualifikation!C941&lt;&gt;"",IF(Qualifikation!C941="LOC.ID",CONCATENATE("LOC.",Qualifikation!AG$12),Qualifikation!C941),""),"")</f>
        <v/>
      </c>
      <c r="B931" s="57" t="str">
        <f>IF(A931&lt;&gt;"",Qualifikation!J941,"")</f>
        <v/>
      </c>
      <c r="C931" s="26" t="str">
        <f>IF(A931&lt;&gt;"",IF(Qualifikation!E941=TRUE,INDEX(codesex,MATCH(Qualifikation!D941,libsex,0)),Qualifikation!D941),"")</f>
        <v/>
      </c>
      <c r="D931" s="112" t="str">
        <f>IF(OR(A931="",ISBLANK(Qualifikation!F941)),"",Qualifikation!F941)</f>
        <v/>
      </c>
      <c r="E931" s="26" t="str">
        <f>IF(A931&lt;&gt;"",IF(Qualifikation!I941=TRUE,IF(INDEX(codegem,MATCH(Qualifikation!H941,libgem,0))&lt;8000,INDEX(codegem,MATCH(Qualifikation!H941,libgem,0)),""),Qualifikation!H941),"")</f>
        <v/>
      </c>
      <c r="F931" s="26" t="str">
        <f>IF(A931&lt;&gt;"",IF(Qualifikation!I941=TRUE,INDEX(codegemhist,MATCH(Qualifikation!H941,libgem,0)),""),"")</f>
        <v/>
      </c>
      <c r="G931" s="26" t="str">
        <f>IF(A931&lt;&gt;"",IF(Qualifikation!I941=TRUE,IF(INDEX(codegem,MATCH(Qualifikation!H941,libgem,0))&gt;=8000,INDEX(codegem,MATCH(Qualifikation!H941,libgem,0)),""),Qualifikation!H941),"")</f>
        <v/>
      </c>
      <c r="H931" s="26" t="str">
        <f>IF(A931&lt;&gt;"",IF(Qualifikation!Y941=TRUE,INDEX(libcatidinst,MATCH(Qualifikation!P941,libinst,0)),""),"")</f>
        <v/>
      </c>
      <c r="I931" s="26" t="str">
        <f>IF(OR(A931="",ISBLANK(Qualifikation!P941)),"",IF(Qualifikation!Y941=TRUE,INDEX(codeinst,MATCH(Qualifikation!P941,libinst,0)),Qualifikation!P941))</f>
        <v/>
      </c>
      <c r="J931" s="26" t="str">
        <f>IF(OR(A931="",ISBLANK(Qualifikation!Q941)),"",IF(Qualifikation!Z941=TRUE,INDEX(codetform,MATCH(Qualifikation!Q941,libtform,0)),Qualifikation!Q941))</f>
        <v/>
      </c>
      <c r="K931" s="26" t="str">
        <f t="shared" si="14"/>
        <v/>
      </c>
      <c r="L931" s="112" t="str">
        <f>IF(OR(A931="",ISBLANK(Qualifikation!R941)),"",Qualifikation!R941)</f>
        <v/>
      </c>
      <c r="M931" s="56" t="str">
        <f>IF(OR(A931="",ISBLANK(Qualifikation!S941)),"",Qualifikation!S941)</f>
        <v/>
      </c>
      <c r="N931" s="56" t="str">
        <f>IF(OR(A931="",ISBLANK(Qualifikation!T941)),"",IF(Qualifikation!AC941=TRUE,INDEX(coderesult,MATCH(Qualifikation!T941,libresult,0)),Qualifikation!T941))</f>
        <v/>
      </c>
      <c r="O931" s="56" t="str">
        <f>IF(OR(A931="",ISBLANK(Qualifikation!U941),Qualifikation!U941="-"),"",IF(ISNA(MATCH(Qualifikation!U941,libtwolang,0)),Qualifikation!U941,IF(Qualifikation!AC941=TRUE,INDEX(codetwolang,MATCH(Qualifikation!U941,libtwolang,0)),Qualifikation!U941)))</f>
        <v/>
      </c>
      <c r="P931" s="56" t="str">
        <f>IF(OR(A931="",ISBLANK(Qualifikation!V941)),"",Qualifikation!V941)</f>
        <v/>
      </c>
    </row>
    <row r="932" spans="1:16" x14ac:dyDescent="0.2">
      <c r="A932" s="26" t="str">
        <f>IF(Qualifikation!$A942&lt;&gt;"",IF(Qualifikation!C942&lt;&gt;"",IF(Qualifikation!C942="LOC.ID",CONCATENATE("LOC.",Qualifikation!AG$12),Qualifikation!C942),""),"")</f>
        <v/>
      </c>
      <c r="B932" s="57" t="str">
        <f>IF(A932&lt;&gt;"",Qualifikation!J942,"")</f>
        <v/>
      </c>
      <c r="C932" s="26" t="str">
        <f>IF(A932&lt;&gt;"",IF(Qualifikation!E942=TRUE,INDEX(codesex,MATCH(Qualifikation!D942,libsex,0)),Qualifikation!D942),"")</f>
        <v/>
      </c>
      <c r="D932" s="112" t="str">
        <f>IF(OR(A932="",ISBLANK(Qualifikation!F942)),"",Qualifikation!F942)</f>
        <v/>
      </c>
      <c r="E932" s="26" t="str">
        <f>IF(A932&lt;&gt;"",IF(Qualifikation!I942=TRUE,IF(INDEX(codegem,MATCH(Qualifikation!H942,libgem,0))&lt;8000,INDEX(codegem,MATCH(Qualifikation!H942,libgem,0)),""),Qualifikation!H942),"")</f>
        <v/>
      </c>
      <c r="F932" s="26" t="str">
        <f>IF(A932&lt;&gt;"",IF(Qualifikation!I942=TRUE,INDEX(codegemhist,MATCH(Qualifikation!H942,libgem,0)),""),"")</f>
        <v/>
      </c>
      <c r="G932" s="26" t="str">
        <f>IF(A932&lt;&gt;"",IF(Qualifikation!I942=TRUE,IF(INDEX(codegem,MATCH(Qualifikation!H942,libgem,0))&gt;=8000,INDEX(codegem,MATCH(Qualifikation!H942,libgem,0)),""),Qualifikation!H942),"")</f>
        <v/>
      </c>
      <c r="H932" s="26" t="str">
        <f>IF(A932&lt;&gt;"",IF(Qualifikation!Y942=TRUE,INDEX(libcatidinst,MATCH(Qualifikation!P942,libinst,0)),""),"")</f>
        <v/>
      </c>
      <c r="I932" s="26" t="str">
        <f>IF(OR(A932="",ISBLANK(Qualifikation!P942)),"",IF(Qualifikation!Y942=TRUE,INDEX(codeinst,MATCH(Qualifikation!P942,libinst,0)),Qualifikation!P942))</f>
        <v/>
      </c>
      <c r="J932" s="26" t="str">
        <f>IF(OR(A932="",ISBLANK(Qualifikation!Q942)),"",IF(Qualifikation!Z942=TRUE,INDEX(codetform,MATCH(Qualifikation!Q942,libtform,0)),Qualifikation!Q942))</f>
        <v/>
      </c>
      <c r="K932" s="26" t="str">
        <f t="shared" si="14"/>
        <v/>
      </c>
      <c r="L932" s="112" t="str">
        <f>IF(OR(A932="",ISBLANK(Qualifikation!R942)),"",Qualifikation!R942)</f>
        <v/>
      </c>
      <c r="M932" s="56" t="str">
        <f>IF(OR(A932="",ISBLANK(Qualifikation!S942)),"",Qualifikation!S942)</f>
        <v/>
      </c>
      <c r="N932" s="56" t="str">
        <f>IF(OR(A932="",ISBLANK(Qualifikation!T942)),"",IF(Qualifikation!AC942=TRUE,INDEX(coderesult,MATCH(Qualifikation!T942,libresult,0)),Qualifikation!T942))</f>
        <v/>
      </c>
      <c r="O932" s="56" t="str">
        <f>IF(OR(A932="",ISBLANK(Qualifikation!U942),Qualifikation!U942="-"),"",IF(ISNA(MATCH(Qualifikation!U942,libtwolang,0)),Qualifikation!U942,IF(Qualifikation!AC942=TRUE,INDEX(codetwolang,MATCH(Qualifikation!U942,libtwolang,0)),Qualifikation!U942)))</f>
        <v/>
      </c>
      <c r="P932" s="56" t="str">
        <f>IF(OR(A932="",ISBLANK(Qualifikation!V942)),"",Qualifikation!V942)</f>
        <v/>
      </c>
    </row>
    <row r="933" spans="1:16" x14ac:dyDescent="0.2">
      <c r="A933" s="26" t="str">
        <f>IF(Qualifikation!$A943&lt;&gt;"",IF(Qualifikation!C943&lt;&gt;"",IF(Qualifikation!C943="LOC.ID",CONCATENATE("LOC.",Qualifikation!AG$12),Qualifikation!C943),""),"")</f>
        <v/>
      </c>
      <c r="B933" s="57" t="str">
        <f>IF(A933&lt;&gt;"",Qualifikation!J943,"")</f>
        <v/>
      </c>
      <c r="C933" s="26" t="str">
        <f>IF(A933&lt;&gt;"",IF(Qualifikation!E943=TRUE,INDEX(codesex,MATCH(Qualifikation!D943,libsex,0)),Qualifikation!D943),"")</f>
        <v/>
      </c>
      <c r="D933" s="112" t="str">
        <f>IF(OR(A933="",ISBLANK(Qualifikation!F943)),"",Qualifikation!F943)</f>
        <v/>
      </c>
      <c r="E933" s="26" t="str">
        <f>IF(A933&lt;&gt;"",IF(Qualifikation!I943=TRUE,IF(INDEX(codegem,MATCH(Qualifikation!H943,libgem,0))&lt;8000,INDEX(codegem,MATCH(Qualifikation!H943,libgem,0)),""),Qualifikation!H943),"")</f>
        <v/>
      </c>
      <c r="F933" s="26" t="str">
        <f>IF(A933&lt;&gt;"",IF(Qualifikation!I943=TRUE,INDEX(codegemhist,MATCH(Qualifikation!H943,libgem,0)),""),"")</f>
        <v/>
      </c>
      <c r="G933" s="26" t="str">
        <f>IF(A933&lt;&gt;"",IF(Qualifikation!I943=TRUE,IF(INDEX(codegem,MATCH(Qualifikation!H943,libgem,0))&gt;=8000,INDEX(codegem,MATCH(Qualifikation!H943,libgem,0)),""),Qualifikation!H943),"")</f>
        <v/>
      </c>
      <c r="H933" s="26" t="str">
        <f>IF(A933&lt;&gt;"",IF(Qualifikation!Y943=TRUE,INDEX(libcatidinst,MATCH(Qualifikation!P943,libinst,0)),""),"")</f>
        <v/>
      </c>
      <c r="I933" s="26" t="str">
        <f>IF(OR(A933="",ISBLANK(Qualifikation!P943)),"",IF(Qualifikation!Y943=TRUE,INDEX(codeinst,MATCH(Qualifikation!P943,libinst,0)),Qualifikation!P943))</f>
        <v/>
      </c>
      <c r="J933" s="26" t="str">
        <f>IF(OR(A933="",ISBLANK(Qualifikation!Q943)),"",IF(Qualifikation!Z943=TRUE,INDEX(codetform,MATCH(Qualifikation!Q943,libtform,0)),Qualifikation!Q943))</f>
        <v/>
      </c>
      <c r="K933" s="26" t="str">
        <f t="shared" si="14"/>
        <v/>
      </c>
      <c r="L933" s="112" t="str">
        <f>IF(OR(A933="",ISBLANK(Qualifikation!R943)),"",Qualifikation!R943)</f>
        <v/>
      </c>
      <c r="M933" s="56" t="str">
        <f>IF(OR(A933="",ISBLANK(Qualifikation!S943)),"",Qualifikation!S943)</f>
        <v/>
      </c>
      <c r="N933" s="56" t="str">
        <f>IF(OR(A933="",ISBLANK(Qualifikation!T943)),"",IF(Qualifikation!AC943=TRUE,INDEX(coderesult,MATCH(Qualifikation!T943,libresult,0)),Qualifikation!T943))</f>
        <v/>
      </c>
      <c r="O933" s="56" t="str">
        <f>IF(OR(A933="",ISBLANK(Qualifikation!U943),Qualifikation!U943="-"),"",IF(ISNA(MATCH(Qualifikation!U943,libtwolang,0)),Qualifikation!U943,IF(Qualifikation!AC943=TRUE,INDEX(codetwolang,MATCH(Qualifikation!U943,libtwolang,0)),Qualifikation!U943)))</f>
        <v/>
      </c>
      <c r="P933" s="56" t="str">
        <f>IF(OR(A933="",ISBLANK(Qualifikation!V943)),"",Qualifikation!V943)</f>
        <v/>
      </c>
    </row>
    <row r="934" spans="1:16" x14ac:dyDescent="0.2">
      <c r="A934" s="26" t="str">
        <f>IF(Qualifikation!$A944&lt;&gt;"",IF(Qualifikation!C944&lt;&gt;"",IF(Qualifikation!C944="LOC.ID",CONCATENATE("LOC.",Qualifikation!AG$12),Qualifikation!C944),""),"")</f>
        <v/>
      </c>
      <c r="B934" s="57" t="str">
        <f>IF(A934&lt;&gt;"",Qualifikation!J944,"")</f>
        <v/>
      </c>
      <c r="C934" s="26" t="str">
        <f>IF(A934&lt;&gt;"",IF(Qualifikation!E944=TRUE,INDEX(codesex,MATCH(Qualifikation!D944,libsex,0)),Qualifikation!D944),"")</f>
        <v/>
      </c>
      <c r="D934" s="112" t="str">
        <f>IF(OR(A934="",ISBLANK(Qualifikation!F944)),"",Qualifikation!F944)</f>
        <v/>
      </c>
      <c r="E934" s="26" t="str">
        <f>IF(A934&lt;&gt;"",IF(Qualifikation!I944=TRUE,IF(INDEX(codegem,MATCH(Qualifikation!H944,libgem,0))&lt;8000,INDEX(codegem,MATCH(Qualifikation!H944,libgem,0)),""),Qualifikation!H944),"")</f>
        <v/>
      </c>
      <c r="F934" s="26" t="str">
        <f>IF(A934&lt;&gt;"",IF(Qualifikation!I944=TRUE,INDEX(codegemhist,MATCH(Qualifikation!H944,libgem,0)),""),"")</f>
        <v/>
      </c>
      <c r="G934" s="26" t="str">
        <f>IF(A934&lt;&gt;"",IF(Qualifikation!I944=TRUE,IF(INDEX(codegem,MATCH(Qualifikation!H944,libgem,0))&gt;=8000,INDEX(codegem,MATCH(Qualifikation!H944,libgem,0)),""),Qualifikation!H944),"")</f>
        <v/>
      </c>
      <c r="H934" s="26" t="str">
        <f>IF(A934&lt;&gt;"",IF(Qualifikation!Y944=TRUE,INDEX(libcatidinst,MATCH(Qualifikation!P944,libinst,0)),""),"")</f>
        <v/>
      </c>
      <c r="I934" s="26" t="str">
        <f>IF(OR(A934="",ISBLANK(Qualifikation!P944)),"",IF(Qualifikation!Y944=TRUE,INDEX(codeinst,MATCH(Qualifikation!P944,libinst,0)),Qualifikation!P944))</f>
        <v/>
      </c>
      <c r="J934" s="26" t="str">
        <f>IF(OR(A934="",ISBLANK(Qualifikation!Q944)),"",IF(Qualifikation!Z944=TRUE,INDEX(codetform,MATCH(Qualifikation!Q944,libtform,0)),Qualifikation!Q944))</f>
        <v/>
      </c>
      <c r="K934" s="26" t="str">
        <f t="shared" si="14"/>
        <v/>
      </c>
      <c r="L934" s="112" t="str">
        <f>IF(OR(A934="",ISBLANK(Qualifikation!R944)),"",Qualifikation!R944)</f>
        <v/>
      </c>
      <c r="M934" s="56" t="str">
        <f>IF(OR(A934="",ISBLANK(Qualifikation!S944)),"",Qualifikation!S944)</f>
        <v/>
      </c>
      <c r="N934" s="56" t="str">
        <f>IF(OR(A934="",ISBLANK(Qualifikation!T944)),"",IF(Qualifikation!AC944=TRUE,INDEX(coderesult,MATCH(Qualifikation!T944,libresult,0)),Qualifikation!T944))</f>
        <v/>
      </c>
      <c r="O934" s="56" t="str">
        <f>IF(OR(A934="",ISBLANK(Qualifikation!U944),Qualifikation!U944="-"),"",IF(ISNA(MATCH(Qualifikation!U944,libtwolang,0)),Qualifikation!U944,IF(Qualifikation!AC944=TRUE,INDEX(codetwolang,MATCH(Qualifikation!U944,libtwolang,0)),Qualifikation!U944)))</f>
        <v/>
      </c>
      <c r="P934" s="56" t="str">
        <f>IF(OR(A934="",ISBLANK(Qualifikation!V944)),"",Qualifikation!V944)</f>
        <v/>
      </c>
    </row>
    <row r="935" spans="1:16" x14ac:dyDescent="0.2">
      <c r="A935" s="26" t="str">
        <f>IF(Qualifikation!$A945&lt;&gt;"",IF(Qualifikation!C945&lt;&gt;"",IF(Qualifikation!C945="LOC.ID",CONCATENATE("LOC.",Qualifikation!AG$12),Qualifikation!C945),""),"")</f>
        <v/>
      </c>
      <c r="B935" s="57" t="str">
        <f>IF(A935&lt;&gt;"",Qualifikation!J945,"")</f>
        <v/>
      </c>
      <c r="C935" s="26" t="str">
        <f>IF(A935&lt;&gt;"",IF(Qualifikation!E945=TRUE,INDEX(codesex,MATCH(Qualifikation!D945,libsex,0)),Qualifikation!D945),"")</f>
        <v/>
      </c>
      <c r="D935" s="112" t="str">
        <f>IF(OR(A935="",ISBLANK(Qualifikation!F945)),"",Qualifikation!F945)</f>
        <v/>
      </c>
      <c r="E935" s="26" t="str">
        <f>IF(A935&lt;&gt;"",IF(Qualifikation!I945=TRUE,IF(INDEX(codegem,MATCH(Qualifikation!H945,libgem,0))&lt;8000,INDEX(codegem,MATCH(Qualifikation!H945,libgem,0)),""),Qualifikation!H945),"")</f>
        <v/>
      </c>
      <c r="F935" s="26" t="str">
        <f>IF(A935&lt;&gt;"",IF(Qualifikation!I945=TRUE,INDEX(codegemhist,MATCH(Qualifikation!H945,libgem,0)),""),"")</f>
        <v/>
      </c>
      <c r="G935" s="26" t="str">
        <f>IF(A935&lt;&gt;"",IF(Qualifikation!I945=TRUE,IF(INDEX(codegem,MATCH(Qualifikation!H945,libgem,0))&gt;=8000,INDEX(codegem,MATCH(Qualifikation!H945,libgem,0)),""),Qualifikation!H945),"")</f>
        <v/>
      </c>
      <c r="H935" s="26" t="str">
        <f>IF(A935&lt;&gt;"",IF(Qualifikation!Y945=TRUE,INDEX(libcatidinst,MATCH(Qualifikation!P945,libinst,0)),""),"")</f>
        <v/>
      </c>
      <c r="I935" s="26" t="str">
        <f>IF(OR(A935="",ISBLANK(Qualifikation!P945)),"",IF(Qualifikation!Y945=TRUE,INDEX(codeinst,MATCH(Qualifikation!P945,libinst,0)),Qualifikation!P945))</f>
        <v/>
      </c>
      <c r="J935" s="26" t="str">
        <f>IF(OR(A935="",ISBLANK(Qualifikation!Q945)),"",IF(Qualifikation!Z945=TRUE,INDEX(codetform,MATCH(Qualifikation!Q945,libtform,0)),Qualifikation!Q945))</f>
        <v/>
      </c>
      <c r="K935" s="26" t="str">
        <f t="shared" si="14"/>
        <v/>
      </c>
      <c r="L935" s="112" t="str">
        <f>IF(OR(A935="",ISBLANK(Qualifikation!R945)),"",Qualifikation!R945)</f>
        <v/>
      </c>
      <c r="M935" s="56" t="str">
        <f>IF(OR(A935="",ISBLANK(Qualifikation!S945)),"",Qualifikation!S945)</f>
        <v/>
      </c>
      <c r="N935" s="56" t="str">
        <f>IF(OR(A935="",ISBLANK(Qualifikation!T945)),"",IF(Qualifikation!AC945=TRUE,INDEX(coderesult,MATCH(Qualifikation!T945,libresult,0)),Qualifikation!T945))</f>
        <v/>
      </c>
      <c r="O935" s="56" t="str">
        <f>IF(OR(A935="",ISBLANK(Qualifikation!U945),Qualifikation!U945="-"),"",IF(ISNA(MATCH(Qualifikation!U945,libtwolang,0)),Qualifikation!U945,IF(Qualifikation!AC945=TRUE,INDEX(codetwolang,MATCH(Qualifikation!U945,libtwolang,0)),Qualifikation!U945)))</f>
        <v/>
      </c>
      <c r="P935" s="56" t="str">
        <f>IF(OR(A935="",ISBLANK(Qualifikation!V945)),"",Qualifikation!V945)</f>
        <v/>
      </c>
    </row>
    <row r="936" spans="1:16" x14ac:dyDescent="0.2">
      <c r="A936" s="26" t="str">
        <f>IF(Qualifikation!$A946&lt;&gt;"",IF(Qualifikation!C946&lt;&gt;"",IF(Qualifikation!C946="LOC.ID",CONCATENATE("LOC.",Qualifikation!AG$12),Qualifikation!C946),""),"")</f>
        <v/>
      </c>
      <c r="B936" s="57" t="str">
        <f>IF(A936&lt;&gt;"",Qualifikation!J946,"")</f>
        <v/>
      </c>
      <c r="C936" s="26" t="str">
        <f>IF(A936&lt;&gt;"",IF(Qualifikation!E946=TRUE,INDEX(codesex,MATCH(Qualifikation!D946,libsex,0)),Qualifikation!D946),"")</f>
        <v/>
      </c>
      <c r="D936" s="112" t="str">
        <f>IF(OR(A936="",ISBLANK(Qualifikation!F946)),"",Qualifikation!F946)</f>
        <v/>
      </c>
      <c r="E936" s="26" t="str">
        <f>IF(A936&lt;&gt;"",IF(Qualifikation!I946=TRUE,IF(INDEX(codegem,MATCH(Qualifikation!H946,libgem,0))&lt;8000,INDEX(codegem,MATCH(Qualifikation!H946,libgem,0)),""),Qualifikation!H946),"")</f>
        <v/>
      </c>
      <c r="F936" s="26" t="str">
        <f>IF(A936&lt;&gt;"",IF(Qualifikation!I946=TRUE,INDEX(codegemhist,MATCH(Qualifikation!H946,libgem,0)),""),"")</f>
        <v/>
      </c>
      <c r="G936" s="26" t="str">
        <f>IF(A936&lt;&gt;"",IF(Qualifikation!I946=TRUE,IF(INDEX(codegem,MATCH(Qualifikation!H946,libgem,0))&gt;=8000,INDEX(codegem,MATCH(Qualifikation!H946,libgem,0)),""),Qualifikation!H946),"")</f>
        <v/>
      </c>
      <c r="H936" s="26" t="str">
        <f>IF(A936&lt;&gt;"",IF(Qualifikation!Y946=TRUE,INDEX(libcatidinst,MATCH(Qualifikation!P946,libinst,0)),""),"")</f>
        <v/>
      </c>
      <c r="I936" s="26" t="str">
        <f>IF(OR(A936="",ISBLANK(Qualifikation!P946)),"",IF(Qualifikation!Y946=TRUE,INDEX(codeinst,MATCH(Qualifikation!P946,libinst,0)),Qualifikation!P946))</f>
        <v/>
      </c>
      <c r="J936" s="26" t="str">
        <f>IF(OR(A936="",ISBLANK(Qualifikation!Q946)),"",IF(Qualifikation!Z946=TRUE,INDEX(codetform,MATCH(Qualifikation!Q946,libtform,0)),Qualifikation!Q946))</f>
        <v/>
      </c>
      <c r="K936" s="26" t="str">
        <f t="shared" si="14"/>
        <v/>
      </c>
      <c r="L936" s="112" t="str">
        <f>IF(OR(A936="",ISBLANK(Qualifikation!R946)),"",Qualifikation!R946)</f>
        <v/>
      </c>
      <c r="M936" s="56" t="str">
        <f>IF(OR(A936="",ISBLANK(Qualifikation!S946)),"",Qualifikation!S946)</f>
        <v/>
      </c>
      <c r="N936" s="56" t="str">
        <f>IF(OR(A936="",ISBLANK(Qualifikation!T946)),"",IF(Qualifikation!AC946=TRUE,INDEX(coderesult,MATCH(Qualifikation!T946,libresult,0)),Qualifikation!T946))</f>
        <v/>
      </c>
      <c r="O936" s="56" t="str">
        <f>IF(OR(A936="",ISBLANK(Qualifikation!U946),Qualifikation!U946="-"),"",IF(ISNA(MATCH(Qualifikation!U946,libtwolang,0)),Qualifikation!U946,IF(Qualifikation!AC946=TRUE,INDEX(codetwolang,MATCH(Qualifikation!U946,libtwolang,0)),Qualifikation!U946)))</f>
        <v/>
      </c>
      <c r="P936" s="56" t="str">
        <f>IF(OR(A936="",ISBLANK(Qualifikation!V946)),"",Qualifikation!V946)</f>
        <v/>
      </c>
    </row>
    <row r="937" spans="1:16" x14ac:dyDescent="0.2">
      <c r="A937" s="26" t="str">
        <f>IF(Qualifikation!$A947&lt;&gt;"",IF(Qualifikation!C947&lt;&gt;"",IF(Qualifikation!C947="LOC.ID",CONCATENATE("LOC.",Qualifikation!AG$12),Qualifikation!C947),""),"")</f>
        <v/>
      </c>
      <c r="B937" s="57" t="str">
        <f>IF(A937&lt;&gt;"",Qualifikation!J947,"")</f>
        <v/>
      </c>
      <c r="C937" s="26" t="str">
        <f>IF(A937&lt;&gt;"",IF(Qualifikation!E947=TRUE,INDEX(codesex,MATCH(Qualifikation!D947,libsex,0)),Qualifikation!D947),"")</f>
        <v/>
      </c>
      <c r="D937" s="112" t="str">
        <f>IF(OR(A937="",ISBLANK(Qualifikation!F947)),"",Qualifikation!F947)</f>
        <v/>
      </c>
      <c r="E937" s="26" t="str">
        <f>IF(A937&lt;&gt;"",IF(Qualifikation!I947=TRUE,IF(INDEX(codegem,MATCH(Qualifikation!H947,libgem,0))&lt;8000,INDEX(codegem,MATCH(Qualifikation!H947,libgem,0)),""),Qualifikation!H947),"")</f>
        <v/>
      </c>
      <c r="F937" s="26" t="str">
        <f>IF(A937&lt;&gt;"",IF(Qualifikation!I947=TRUE,INDEX(codegemhist,MATCH(Qualifikation!H947,libgem,0)),""),"")</f>
        <v/>
      </c>
      <c r="G937" s="26" t="str">
        <f>IF(A937&lt;&gt;"",IF(Qualifikation!I947=TRUE,IF(INDEX(codegem,MATCH(Qualifikation!H947,libgem,0))&gt;=8000,INDEX(codegem,MATCH(Qualifikation!H947,libgem,0)),""),Qualifikation!H947),"")</f>
        <v/>
      </c>
      <c r="H937" s="26" t="str">
        <f>IF(A937&lt;&gt;"",IF(Qualifikation!Y947=TRUE,INDEX(libcatidinst,MATCH(Qualifikation!P947,libinst,0)),""),"")</f>
        <v/>
      </c>
      <c r="I937" s="26" t="str">
        <f>IF(OR(A937="",ISBLANK(Qualifikation!P947)),"",IF(Qualifikation!Y947=TRUE,INDEX(codeinst,MATCH(Qualifikation!P947,libinst,0)),Qualifikation!P947))</f>
        <v/>
      </c>
      <c r="J937" s="26" t="str">
        <f>IF(OR(A937="",ISBLANK(Qualifikation!Q947)),"",IF(Qualifikation!Z947=TRUE,INDEX(codetform,MATCH(Qualifikation!Q947,libtform,0)),Qualifikation!Q947))</f>
        <v/>
      </c>
      <c r="K937" s="26" t="str">
        <f t="shared" si="14"/>
        <v/>
      </c>
      <c r="L937" s="112" t="str">
        <f>IF(OR(A937="",ISBLANK(Qualifikation!R947)),"",Qualifikation!R947)</f>
        <v/>
      </c>
      <c r="M937" s="56" t="str">
        <f>IF(OR(A937="",ISBLANK(Qualifikation!S947)),"",Qualifikation!S947)</f>
        <v/>
      </c>
      <c r="N937" s="56" t="str">
        <f>IF(OR(A937="",ISBLANK(Qualifikation!T947)),"",IF(Qualifikation!AC947=TRUE,INDEX(coderesult,MATCH(Qualifikation!T947,libresult,0)),Qualifikation!T947))</f>
        <v/>
      </c>
      <c r="O937" s="56" t="str">
        <f>IF(OR(A937="",ISBLANK(Qualifikation!U947),Qualifikation!U947="-"),"",IF(ISNA(MATCH(Qualifikation!U947,libtwolang,0)),Qualifikation!U947,IF(Qualifikation!AC947=TRUE,INDEX(codetwolang,MATCH(Qualifikation!U947,libtwolang,0)),Qualifikation!U947)))</f>
        <v/>
      </c>
      <c r="P937" s="56" t="str">
        <f>IF(OR(A937="",ISBLANK(Qualifikation!V947)),"",Qualifikation!V947)</f>
        <v/>
      </c>
    </row>
    <row r="938" spans="1:16" x14ac:dyDescent="0.2">
      <c r="A938" s="26" t="str">
        <f>IF(Qualifikation!$A948&lt;&gt;"",IF(Qualifikation!C948&lt;&gt;"",IF(Qualifikation!C948="LOC.ID",CONCATENATE("LOC.",Qualifikation!AG$12),Qualifikation!C948),""),"")</f>
        <v/>
      </c>
      <c r="B938" s="57" t="str">
        <f>IF(A938&lt;&gt;"",Qualifikation!J948,"")</f>
        <v/>
      </c>
      <c r="C938" s="26" t="str">
        <f>IF(A938&lt;&gt;"",IF(Qualifikation!E948=TRUE,INDEX(codesex,MATCH(Qualifikation!D948,libsex,0)),Qualifikation!D948),"")</f>
        <v/>
      </c>
      <c r="D938" s="112" t="str">
        <f>IF(OR(A938="",ISBLANK(Qualifikation!F948)),"",Qualifikation!F948)</f>
        <v/>
      </c>
      <c r="E938" s="26" t="str">
        <f>IF(A938&lt;&gt;"",IF(Qualifikation!I948=TRUE,IF(INDEX(codegem,MATCH(Qualifikation!H948,libgem,0))&lt;8000,INDEX(codegem,MATCH(Qualifikation!H948,libgem,0)),""),Qualifikation!H948),"")</f>
        <v/>
      </c>
      <c r="F938" s="26" t="str">
        <f>IF(A938&lt;&gt;"",IF(Qualifikation!I948=TRUE,INDEX(codegemhist,MATCH(Qualifikation!H948,libgem,0)),""),"")</f>
        <v/>
      </c>
      <c r="G938" s="26" t="str">
        <f>IF(A938&lt;&gt;"",IF(Qualifikation!I948=TRUE,IF(INDEX(codegem,MATCH(Qualifikation!H948,libgem,0))&gt;=8000,INDEX(codegem,MATCH(Qualifikation!H948,libgem,0)),""),Qualifikation!H948),"")</f>
        <v/>
      </c>
      <c r="H938" s="26" t="str">
        <f>IF(A938&lt;&gt;"",IF(Qualifikation!Y948=TRUE,INDEX(libcatidinst,MATCH(Qualifikation!P948,libinst,0)),""),"")</f>
        <v/>
      </c>
      <c r="I938" s="26" t="str">
        <f>IF(OR(A938="",ISBLANK(Qualifikation!P948)),"",IF(Qualifikation!Y948=TRUE,INDEX(codeinst,MATCH(Qualifikation!P948,libinst,0)),Qualifikation!P948))</f>
        <v/>
      </c>
      <c r="J938" s="26" t="str">
        <f>IF(OR(A938="",ISBLANK(Qualifikation!Q948)),"",IF(Qualifikation!Z948=TRUE,INDEX(codetform,MATCH(Qualifikation!Q948,libtform,0)),Qualifikation!Q948))</f>
        <v/>
      </c>
      <c r="K938" s="26" t="str">
        <f t="shared" si="14"/>
        <v/>
      </c>
      <c r="L938" s="112" t="str">
        <f>IF(OR(A938="",ISBLANK(Qualifikation!R948)),"",Qualifikation!R948)</f>
        <v/>
      </c>
      <c r="M938" s="56" t="str">
        <f>IF(OR(A938="",ISBLANK(Qualifikation!S948)),"",Qualifikation!S948)</f>
        <v/>
      </c>
      <c r="N938" s="56" t="str">
        <f>IF(OR(A938="",ISBLANK(Qualifikation!T948)),"",IF(Qualifikation!AC948=TRUE,INDEX(coderesult,MATCH(Qualifikation!T948,libresult,0)),Qualifikation!T948))</f>
        <v/>
      </c>
      <c r="O938" s="56" t="str">
        <f>IF(OR(A938="",ISBLANK(Qualifikation!U948),Qualifikation!U948="-"),"",IF(ISNA(MATCH(Qualifikation!U948,libtwolang,0)),Qualifikation!U948,IF(Qualifikation!AC948=TRUE,INDEX(codetwolang,MATCH(Qualifikation!U948,libtwolang,0)),Qualifikation!U948)))</f>
        <v/>
      </c>
      <c r="P938" s="56" t="str">
        <f>IF(OR(A938="",ISBLANK(Qualifikation!V948)),"",Qualifikation!V948)</f>
        <v/>
      </c>
    </row>
    <row r="939" spans="1:16" x14ac:dyDescent="0.2">
      <c r="A939" s="26" t="str">
        <f>IF(Qualifikation!$A949&lt;&gt;"",IF(Qualifikation!C949&lt;&gt;"",IF(Qualifikation!C949="LOC.ID",CONCATENATE("LOC.",Qualifikation!AG$12),Qualifikation!C949),""),"")</f>
        <v/>
      </c>
      <c r="B939" s="57" t="str">
        <f>IF(A939&lt;&gt;"",Qualifikation!J949,"")</f>
        <v/>
      </c>
      <c r="C939" s="26" t="str">
        <f>IF(A939&lt;&gt;"",IF(Qualifikation!E949=TRUE,INDEX(codesex,MATCH(Qualifikation!D949,libsex,0)),Qualifikation!D949),"")</f>
        <v/>
      </c>
      <c r="D939" s="112" t="str">
        <f>IF(OR(A939="",ISBLANK(Qualifikation!F949)),"",Qualifikation!F949)</f>
        <v/>
      </c>
      <c r="E939" s="26" t="str">
        <f>IF(A939&lt;&gt;"",IF(Qualifikation!I949=TRUE,IF(INDEX(codegem,MATCH(Qualifikation!H949,libgem,0))&lt;8000,INDEX(codegem,MATCH(Qualifikation!H949,libgem,0)),""),Qualifikation!H949),"")</f>
        <v/>
      </c>
      <c r="F939" s="26" t="str">
        <f>IF(A939&lt;&gt;"",IF(Qualifikation!I949=TRUE,INDEX(codegemhist,MATCH(Qualifikation!H949,libgem,0)),""),"")</f>
        <v/>
      </c>
      <c r="G939" s="26" t="str">
        <f>IF(A939&lt;&gt;"",IF(Qualifikation!I949=TRUE,IF(INDEX(codegem,MATCH(Qualifikation!H949,libgem,0))&gt;=8000,INDEX(codegem,MATCH(Qualifikation!H949,libgem,0)),""),Qualifikation!H949),"")</f>
        <v/>
      </c>
      <c r="H939" s="26" t="str">
        <f>IF(A939&lt;&gt;"",IF(Qualifikation!Y949=TRUE,INDEX(libcatidinst,MATCH(Qualifikation!P949,libinst,0)),""),"")</f>
        <v/>
      </c>
      <c r="I939" s="26" t="str">
        <f>IF(OR(A939="",ISBLANK(Qualifikation!P949)),"",IF(Qualifikation!Y949=TRUE,INDEX(codeinst,MATCH(Qualifikation!P949,libinst,0)),Qualifikation!P949))</f>
        <v/>
      </c>
      <c r="J939" s="26" t="str">
        <f>IF(OR(A939="",ISBLANK(Qualifikation!Q949)),"",IF(Qualifikation!Z949=TRUE,INDEX(codetform,MATCH(Qualifikation!Q949,libtform,0)),Qualifikation!Q949))</f>
        <v/>
      </c>
      <c r="K939" s="26" t="str">
        <f t="shared" si="14"/>
        <v/>
      </c>
      <c r="L939" s="112" t="str">
        <f>IF(OR(A939="",ISBLANK(Qualifikation!R949)),"",Qualifikation!R949)</f>
        <v/>
      </c>
      <c r="M939" s="56" t="str">
        <f>IF(OR(A939="",ISBLANK(Qualifikation!S949)),"",Qualifikation!S949)</f>
        <v/>
      </c>
      <c r="N939" s="56" t="str">
        <f>IF(OR(A939="",ISBLANK(Qualifikation!T949)),"",IF(Qualifikation!AC949=TRUE,INDEX(coderesult,MATCH(Qualifikation!T949,libresult,0)),Qualifikation!T949))</f>
        <v/>
      </c>
      <c r="O939" s="56" t="str">
        <f>IF(OR(A939="",ISBLANK(Qualifikation!U949),Qualifikation!U949="-"),"",IF(ISNA(MATCH(Qualifikation!U949,libtwolang,0)),Qualifikation!U949,IF(Qualifikation!AC949=TRUE,INDEX(codetwolang,MATCH(Qualifikation!U949,libtwolang,0)),Qualifikation!U949)))</f>
        <v/>
      </c>
      <c r="P939" s="56" t="str">
        <f>IF(OR(A939="",ISBLANK(Qualifikation!V949)),"",Qualifikation!V949)</f>
        <v/>
      </c>
    </row>
    <row r="940" spans="1:16" x14ac:dyDescent="0.2">
      <c r="A940" s="26" t="str">
        <f>IF(Qualifikation!$A950&lt;&gt;"",IF(Qualifikation!C950&lt;&gt;"",IF(Qualifikation!C950="LOC.ID",CONCATENATE("LOC.",Qualifikation!AG$12),Qualifikation!C950),""),"")</f>
        <v/>
      </c>
      <c r="B940" s="57" t="str">
        <f>IF(A940&lt;&gt;"",Qualifikation!J950,"")</f>
        <v/>
      </c>
      <c r="C940" s="26" t="str">
        <f>IF(A940&lt;&gt;"",IF(Qualifikation!E950=TRUE,INDEX(codesex,MATCH(Qualifikation!D950,libsex,0)),Qualifikation!D950),"")</f>
        <v/>
      </c>
      <c r="D940" s="112" t="str">
        <f>IF(OR(A940="",ISBLANK(Qualifikation!F950)),"",Qualifikation!F950)</f>
        <v/>
      </c>
      <c r="E940" s="26" t="str">
        <f>IF(A940&lt;&gt;"",IF(Qualifikation!I950=TRUE,IF(INDEX(codegem,MATCH(Qualifikation!H950,libgem,0))&lt;8000,INDEX(codegem,MATCH(Qualifikation!H950,libgem,0)),""),Qualifikation!H950),"")</f>
        <v/>
      </c>
      <c r="F940" s="26" t="str">
        <f>IF(A940&lt;&gt;"",IF(Qualifikation!I950=TRUE,INDEX(codegemhist,MATCH(Qualifikation!H950,libgem,0)),""),"")</f>
        <v/>
      </c>
      <c r="G940" s="26" t="str">
        <f>IF(A940&lt;&gt;"",IF(Qualifikation!I950=TRUE,IF(INDEX(codegem,MATCH(Qualifikation!H950,libgem,0))&gt;=8000,INDEX(codegem,MATCH(Qualifikation!H950,libgem,0)),""),Qualifikation!H950),"")</f>
        <v/>
      </c>
      <c r="H940" s="26" t="str">
        <f>IF(A940&lt;&gt;"",IF(Qualifikation!Y950=TRUE,INDEX(libcatidinst,MATCH(Qualifikation!P950,libinst,0)),""),"")</f>
        <v/>
      </c>
      <c r="I940" s="26" t="str">
        <f>IF(OR(A940="",ISBLANK(Qualifikation!P950)),"",IF(Qualifikation!Y950=TRUE,INDEX(codeinst,MATCH(Qualifikation!P950,libinst,0)),Qualifikation!P950))</f>
        <v/>
      </c>
      <c r="J940" s="26" t="str">
        <f>IF(OR(A940="",ISBLANK(Qualifikation!Q950)),"",IF(Qualifikation!Z950=TRUE,INDEX(codetform,MATCH(Qualifikation!Q950,libtform,0)),Qualifikation!Q950))</f>
        <v/>
      </c>
      <c r="K940" s="26" t="str">
        <f t="shared" si="14"/>
        <v/>
      </c>
      <c r="L940" s="112" t="str">
        <f>IF(OR(A940="",ISBLANK(Qualifikation!R950)),"",Qualifikation!R950)</f>
        <v/>
      </c>
      <c r="M940" s="56" t="str">
        <f>IF(OR(A940="",ISBLANK(Qualifikation!S950)),"",Qualifikation!S950)</f>
        <v/>
      </c>
      <c r="N940" s="56" t="str">
        <f>IF(OR(A940="",ISBLANK(Qualifikation!T950)),"",IF(Qualifikation!AC950=TRUE,INDEX(coderesult,MATCH(Qualifikation!T950,libresult,0)),Qualifikation!T950))</f>
        <v/>
      </c>
      <c r="O940" s="56" t="str">
        <f>IF(OR(A940="",ISBLANK(Qualifikation!U950),Qualifikation!U950="-"),"",IF(ISNA(MATCH(Qualifikation!U950,libtwolang,0)),Qualifikation!U950,IF(Qualifikation!AC950=TRUE,INDEX(codetwolang,MATCH(Qualifikation!U950,libtwolang,0)),Qualifikation!U950)))</f>
        <v/>
      </c>
      <c r="P940" s="56" t="str">
        <f>IF(OR(A940="",ISBLANK(Qualifikation!V950)),"",Qualifikation!V950)</f>
        <v/>
      </c>
    </row>
    <row r="941" spans="1:16" x14ac:dyDescent="0.2">
      <c r="A941" s="26" t="str">
        <f>IF(Qualifikation!$A951&lt;&gt;"",IF(Qualifikation!C951&lt;&gt;"",IF(Qualifikation!C951="LOC.ID",CONCATENATE("LOC.",Qualifikation!AG$12),Qualifikation!C951),""),"")</f>
        <v/>
      </c>
      <c r="B941" s="57" t="str">
        <f>IF(A941&lt;&gt;"",Qualifikation!J951,"")</f>
        <v/>
      </c>
      <c r="C941" s="26" t="str">
        <f>IF(A941&lt;&gt;"",IF(Qualifikation!E951=TRUE,INDEX(codesex,MATCH(Qualifikation!D951,libsex,0)),Qualifikation!D951),"")</f>
        <v/>
      </c>
      <c r="D941" s="112" t="str">
        <f>IF(OR(A941="",ISBLANK(Qualifikation!F951)),"",Qualifikation!F951)</f>
        <v/>
      </c>
      <c r="E941" s="26" t="str">
        <f>IF(A941&lt;&gt;"",IF(Qualifikation!I951=TRUE,IF(INDEX(codegem,MATCH(Qualifikation!H951,libgem,0))&lt;8000,INDEX(codegem,MATCH(Qualifikation!H951,libgem,0)),""),Qualifikation!H951),"")</f>
        <v/>
      </c>
      <c r="F941" s="26" t="str">
        <f>IF(A941&lt;&gt;"",IF(Qualifikation!I951=TRUE,INDEX(codegemhist,MATCH(Qualifikation!H951,libgem,0)),""),"")</f>
        <v/>
      </c>
      <c r="G941" s="26" t="str">
        <f>IF(A941&lt;&gt;"",IF(Qualifikation!I951=TRUE,IF(INDEX(codegem,MATCH(Qualifikation!H951,libgem,0))&gt;=8000,INDEX(codegem,MATCH(Qualifikation!H951,libgem,0)),""),Qualifikation!H951),"")</f>
        <v/>
      </c>
      <c r="H941" s="26" t="str">
        <f>IF(A941&lt;&gt;"",IF(Qualifikation!Y951=TRUE,INDEX(libcatidinst,MATCH(Qualifikation!P951,libinst,0)),""),"")</f>
        <v/>
      </c>
      <c r="I941" s="26" t="str">
        <f>IF(OR(A941="",ISBLANK(Qualifikation!P951)),"",IF(Qualifikation!Y951=TRUE,INDEX(codeinst,MATCH(Qualifikation!P951,libinst,0)),Qualifikation!P951))</f>
        <v/>
      </c>
      <c r="J941" s="26" t="str">
        <f>IF(OR(A941="",ISBLANK(Qualifikation!Q951)),"",IF(Qualifikation!Z951=TRUE,INDEX(codetform,MATCH(Qualifikation!Q951,libtform,0)),Qualifikation!Q951))</f>
        <v/>
      </c>
      <c r="K941" s="26" t="str">
        <f t="shared" si="14"/>
        <v/>
      </c>
      <c r="L941" s="112" t="str">
        <f>IF(OR(A941="",ISBLANK(Qualifikation!R951)),"",Qualifikation!R951)</f>
        <v/>
      </c>
      <c r="M941" s="56" t="str">
        <f>IF(OR(A941="",ISBLANK(Qualifikation!S951)),"",Qualifikation!S951)</f>
        <v/>
      </c>
      <c r="N941" s="56" t="str">
        <f>IF(OR(A941="",ISBLANK(Qualifikation!T951)),"",IF(Qualifikation!AC951=TRUE,INDEX(coderesult,MATCH(Qualifikation!T951,libresult,0)),Qualifikation!T951))</f>
        <v/>
      </c>
      <c r="O941" s="56" t="str">
        <f>IF(OR(A941="",ISBLANK(Qualifikation!U951),Qualifikation!U951="-"),"",IF(ISNA(MATCH(Qualifikation!U951,libtwolang,0)),Qualifikation!U951,IF(Qualifikation!AC951=TRUE,INDEX(codetwolang,MATCH(Qualifikation!U951,libtwolang,0)),Qualifikation!U951)))</f>
        <v/>
      </c>
      <c r="P941" s="56" t="str">
        <f>IF(OR(A941="",ISBLANK(Qualifikation!V951)),"",Qualifikation!V951)</f>
        <v/>
      </c>
    </row>
    <row r="942" spans="1:16" x14ac:dyDescent="0.2">
      <c r="A942" s="26" t="str">
        <f>IF(Qualifikation!$A952&lt;&gt;"",IF(Qualifikation!C952&lt;&gt;"",IF(Qualifikation!C952="LOC.ID",CONCATENATE("LOC.",Qualifikation!AG$12),Qualifikation!C952),""),"")</f>
        <v/>
      </c>
      <c r="B942" s="57" t="str">
        <f>IF(A942&lt;&gt;"",Qualifikation!J952,"")</f>
        <v/>
      </c>
      <c r="C942" s="26" t="str">
        <f>IF(A942&lt;&gt;"",IF(Qualifikation!E952=TRUE,INDEX(codesex,MATCH(Qualifikation!D952,libsex,0)),Qualifikation!D952),"")</f>
        <v/>
      </c>
      <c r="D942" s="112" t="str">
        <f>IF(OR(A942="",ISBLANK(Qualifikation!F952)),"",Qualifikation!F952)</f>
        <v/>
      </c>
      <c r="E942" s="26" t="str">
        <f>IF(A942&lt;&gt;"",IF(Qualifikation!I952=TRUE,IF(INDEX(codegem,MATCH(Qualifikation!H952,libgem,0))&lt;8000,INDEX(codegem,MATCH(Qualifikation!H952,libgem,0)),""),Qualifikation!H952),"")</f>
        <v/>
      </c>
      <c r="F942" s="26" t="str">
        <f>IF(A942&lt;&gt;"",IF(Qualifikation!I952=TRUE,INDEX(codegemhist,MATCH(Qualifikation!H952,libgem,0)),""),"")</f>
        <v/>
      </c>
      <c r="G942" s="26" t="str">
        <f>IF(A942&lt;&gt;"",IF(Qualifikation!I952=TRUE,IF(INDEX(codegem,MATCH(Qualifikation!H952,libgem,0))&gt;=8000,INDEX(codegem,MATCH(Qualifikation!H952,libgem,0)),""),Qualifikation!H952),"")</f>
        <v/>
      </c>
      <c r="H942" s="26" t="str">
        <f>IF(A942&lt;&gt;"",IF(Qualifikation!Y952=TRUE,INDEX(libcatidinst,MATCH(Qualifikation!P952,libinst,0)),""),"")</f>
        <v/>
      </c>
      <c r="I942" s="26" t="str">
        <f>IF(OR(A942="",ISBLANK(Qualifikation!P952)),"",IF(Qualifikation!Y952=TRUE,INDEX(codeinst,MATCH(Qualifikation!P952,libinst,0)),Qualifikation!P952))</f>
        <v/>
      </c>
      <c r="J942" s="26" t="str">
        <f>IF(OR(A942="",ISBLANK(Qualifikation!Q952)),"",IF(Qualifikation!Z952=TRUE,INDEX(codetform,MATCH(Qualifikation!Q952,libtform,0)),Qualifikation!Q952))</f>
        <v/>
      </c>
      <c r="K942" s="26" t="str">
        <f t="shared" si="14"/>
        <v/>
      </c>
      <c r="L942" s="112" t="str">
        <f>IF(OR(A942="",ISBLANK(Qualifikation!R952)),"",Qualifikation!R952)</f>
        <v/>
      </c>
      <c r="M942" s="56" t="str">
        <f>IF(OR(A942="",ISBLANK(Qualifikation!S952)),"",Qualifikation!S952)</f>
        <v/>
      </c>
      <c r="N942" s="56" t="str">
        <f>IF(OR(A942="",ISBLANK(Qualifikation!T952)),"",IF(Qualifikation!AC952=TRUE,INDEX(coderesult,MATCH(Qualifikation!T952,libresult,0)),Qualifikation!T952))</f>
        <v/>
      </c>
      <c r="O942" s="56" t="str">
        <f>IF(OR(A942="",ISBLANK(Qualifikation!U952),Qualifikation!U952="-"),"",IF(ISNA(MATCH(Qualifikation!U952,libtwolang,0)),Qualifikation!U952,IF(Qualifikation!AC952=TRUE,INDEX(codetwolang,MATCH(Qualifikation!U952,libtwolang,0)),Qualifikation!U952)))</f>
        <v/>
      </c>
      <c r="P942" s="56" t="str">
        <f>IF(OR(A942="",ISBLANK(Qualifikation!V952)),"",Qualifikation!V952)</f>
        <v/>
      </c>
    </row>
    <row r="943" spans="1:16" x14ac:dyDescent="0.2">
      <c r="A943" s="26" t="str">
        <f>IF(Qualifikation!$A953&lt;&gt;"",IF(Qualifikation!C953&lt;&gt;"",IF(Qualifikation!C953="LOC.ID",CONCATENATE("LOC.",Qualifikation!AG$12),Qualifikation!C953),""),"")</f>
        <v/>
      </c>
      <c r="B943" s="57" t="str">
        <f>IF(A943&lt;&gt;"",Qualifikation!J953,"")</f>
        <v/>
      </c>
      <c r="C943" s="26" t="str">
        <f>IF(A943&lt;&gt;"",IF(Qualifikation!E953=TRUE,INDEX(codesex,MATCH(Qualifikation!D953,libsex,0)),Qualifikation!D953),"")</f>
        <v/>
      </c>
      <c r="D943" s="112" t="str">
        <f>IF(OR(A943="",ISBLANK(Qualifikation!F953)),"",Qualifikation!F953)</f>
        <v/>
      </c>
      <c r="E943" s="26" t="str">
        <f>IF(A943&lt;&gt;"",IF(Qualifikation!I953=TRUE,IF(INDEX(codegem,MATCH(Qualifikation!H953,libgem,0))&lt;8000,INDEX(codegem,MATCH(Qualifikation!H953,libgem,0)),""),Qualifikation!H953),"")</f>
        <v/>
      </c>
      <c r="F943" s="26" t="str">
        <f>IF(A943&lt;&gt;"",IF(Qualifikation!I953=TRUE,INDEX(codegemhist,MATCH(Qualifikation!H953,libgem,0)),""),"")</f>
        <v/>
      </c>
      <c r="G943" s="26" t="str">
        <f>IF(A943&lt;&gt;"",IF(Qualifikation!I953=TRUE,IF(INDEX(codegem,MATCH(Qualifikation!H953,libgem,0))&gt;=8000,INDEX(codegem,MATCH(Qualifikation!H953,libgem,0)),""),Qualifikation!H953),"")</f>
        <v/>
      </c>
      <c r="H943" s="26" t="str">
        <f>IF(A943&lt;&gt;"",IF(Qualifikation!Y953=TRUE,INDEX(libcatidinst,MATCH(Qualifikation!P953,libinst,0)),""),"")</f>
        <v/>
      </c>
      <c r="I943" s="26" t="str">
        <f>IF(OR(A943="",ISBLANK(Qualifikation!P953)),"",IF(Qualifikation!Y953=TRUE,INDEX(codeinst,MATCH(Qualifikation!P953,libinst,0)),Qualifikation!P953))</f>
        <v/>
      </c>
      <c r="J943" s="26" t="str">
        <f>IF(OR(A943="",ISBLANK(Qualifikation!Q953)),"",IF(Qualifikation!Z953=TRUE,INDEX(codetform,MATCH(Qualifikation!Q953,libtform,0)),Qualifikation!Q953))</f>
        <v/>
      </c>
      <c r="K943" s="26" t="str">
        <f t="shared" si="14"/>
        <v/>
      </c>
      <c r="L943" s="112" t="str">
        <f>IF(OR(A943="",ISBLANK(Qualifikation!R953)),"",Qualifikation!R953)</f>
        <v/>
      </c>
      <c r="M943" s="56" t="str">
        <f>IF(OR(A943="",ISBLANK(Qualifikation!S953)),"",Qualifikation!S953)</f>
        <v/>
      </c>
      <c r="N943" s="56" t="str">
        <f>IF(OR(A943="",ISBLANK(Qualifikation!T953)),"",IF(Qualifikation!AC953=TRUE,INDEX(coderesult,MATCH(Qualifikation!T953,libresult,0)),Qualifikation!T953))</f>
        <v/>
      </c>
      <c r="O943" s="56" t="str">
        <f>IF(OR(A943="",ISBLANK(Qualifikation!U953),Qualifikation!U953="-"),"",IF(ISNA(MATCH(Qualifikation!U953,libtwolang,0)),Qualifikation!U953,IF(Qualifikation!AC953=TRUE,INDEX(codetwolang,MATCH(Qualifikation!U953,libtwolang,0)),Qualifikation!U953)))</f>
        <v/>
      </c>
      <c r="P943" s="56" t="str">
        <f>IF(OR(A943="",ISBLANK(Qualifikation!V953)),"",Qualifikation!V953)</f>
        <v/>
      </c>
    </row>
    <row r="944" spans="1:16" x14ac:dyDescent="0.2">
      <c r="A944" s="26" t="str">
        <f>IF(Qualifikation!$A954&lt;&gt;"",IF(Qualifikation!C954&lt;&gt;"",IF(Qualifikation!C954="LOC.ID",CONCATENATE("LOC.",Qualifikation!AG$12),Qualifikation!C954),""),"")</f>
        <v/>
      </c>
      <c r="B944" s="57" t="str">
        <f>IF(A944&lt;&gt;"",Qualifikation!J954,"")</f>
        <v/>
      </c>
      <c r="C944" s="26" t="str">
        <f>IF(A944&lt;&gt;"",IF(Qualifikation!E954=TRUE,INDEX(codesex,MATCH(Qualifikation!D954,libsex,0)),Qualifikation!D954),"")</f>
        <v/>
      </c>
      <c r="D944" s="112" t="str">
        <f>IF(OR(A944="",ISBLANK(Qualifikation!F954)),"",Qualifikation!F954)</f>
        <v/>
      </c>
      <c r="E944" s="26" t="str">
        <f>IF(A944&lt;&gt;"",IF(Qualifikation!I954=TRUE,IF(INDEX(codegem,MATCH(Qualifikation!H954,libgem,0))&lt;8000,INDEX(codegem,MATCH(Qualifikation!H954,libgem,0)),""),Qualifikation!H954),"")</f>
        <v/>
      </c>
      <c r="F944" s="26" t="str">
        <f>IF(A944&lt;&gt;"",IF(Qualifikation!I954=TRUE,INDEX(codegemhist,MATCH(Qualifikation!H954,libgem,0)),""),"")</f>
        <v/>
      </c>
      <c r="G944" s="26" t="str">
        <f>IF(A944&lt;&gt;"",IF(Qualifikation!I954=TRUE,IF(INDEX(codegem,MATCH(Qualifikation!H954,libgem,0))&gt;=8000,INDEX(codegem,MATCH(Qualifikation!H954,libgem,0)),""),Qualifikation!H954),"")</f>
        <v/>
      </c>
      <c r="H944" s="26" t="str">
        <f>IF(A944&lt;&gt;"",IF(Qualifikation!Y954=TRUE,INDEX(libcatidinst,MATCH(Qualifikation!P954,libinst,0)),""),"")</f>
        <v/>
      </c>
      <c r="I944" s="26" t="str">
        <f>IF(OR(A944="",ISBLANK(Qualifikation!P954)),"",IF(Qualifikation!Y954=TRUE,INDEX(codeinst,MATCH(Qualifikation!P954,libinst,0)),Qualifikation!P954))</f>
        <v/>
      </c>
      <c r="J944" s="26" t="str">
        <f>IF(OR(A944="",ISBLANK(Qualifikation!Q954)),"",IF(Qualifikation!Z954=TRUE,INDEX(codetform,MATCH(Qualifikation!Q954,libtform,0)),Qualifikation!Q954))</f>
        <v/>
      </c>
      <c r="K944" s="26" t="str">
        <f t="shared" si="14"/>
        <v/>
      </c>
      <c r="L944" s="112" t="str">
        <f>IF(OR(A944="",ISBLANK(Qualifikation!R954)),"",Qualifikation!R954)</f>
        <v/>
      </c>
      <c r="M944" s="56" t="str">
        <f>IF(OR(A944="",ISBLANK(Qualifikation!S954)),"",Qualifikation!S954)</f>
        <v/>
      </c>
      <c r="N944" s="56" t="str">
        <f>IF(OR(A944="",ISBLANK(Qualifikation!T954)),"",IF(Qualifikation!AC954=TRUE,INDEX(coderesult,MATCH(Qualifikation!T954,libresult,0)),Qualifikation!T954))</f>
        <v/>
      </c>
      <c r="O944" s="56" t="str">
        <f>IF(OR(A944="",ISBLANK(Qualifikation!U954),Qualifikation!U954="-"),"",IF(ISNA(MATCH(Qualifikation!U954,libtwolang,0)),Qualifikation!U954,IF(Qualifikation!AC954=TRUE,INDEX(codetwolang,MATCH(Qualifikation!U954,libtwolang,0)),Qualifikation!U954)))</f>
        <v/>
      </c>
      <c r="P944" s="56" t="str">
        <f>IF(OR(A944="",ISBLANK(Qualifikation!V954)),"",Qualifikation!V954)</f>
        <v/>
      </c>
    </row>
    <row r="945" spans="1:16" x14ac:dyDescent="0.2">
      <c r="A945" s="26" t="str">
        <f>IF(Qualifikation!$A955&lt;&gt;"",IF(Qualifikation!C955&lt;&gt;"",IF(Qualifikation!C955="LOC.ID",CONCATENATE("LOC.",Qualifikation!AG$12),Qualifikation!C955),""),"")</f>
        <v/>
      </c>
      <c r="B945" s="57" t="str">
        <f>IF(A945&lt;&gt;"",Qualifikation!J955,"")</f>
        <v/>
      </c>
      <c r="C945" s="26" t="str">
        <f>IF(A945&lt;&gt;"",IF(Qualifikation!E955=TRUE,INDEX(codesex,MATCH(Qualifikation!D955,libsex,0)),Qualifikation!D955),"")</f>
        <v/>
      </c>
      <c r="D945" s="112" t="str">
        <f>IF(OR(A945="",ISBLANK(Qualifikation!F955)),"",Qualifikation!F955)</f>
        <v/>
      </c>
      <c r="E945" s="26" t="str">
        <f>IF(A945&lt;&gt;"",IF(Qualifikation!I955=TRUE,IF(INDEX(codegem,MATCH(Qualifikation!H955,libgem,0))&lt;8000,INDEX(codegem,MATCH(Qualifikation!H955,libgem,0)),""),Qualifikation!H955),"")</f>
        <v/>
      </c>
      <c r="F945" s="26" t="str">
        <f>IF(A945&lt;&gt;"",IF(Qualifikation!I955=TRUE,INDEX(codegemhist,MATCH(Qualifikation!H955,libgem,0)),""),"")</f>
        <v/>
      </c>
      <c r="G945" s="26" t="str">
        <f>IF(A945&lt;&gt;"",IF(Qualifikation!I955=TRUE,IF(INDEX(codegem,MATCH(Qualifikation!H955,libgem,0))&gt;=8000,INDEX(codegem,MATCH(Qualifikation!H955,libgem,0)),""),Qualifikation!H955),"")</f>
        <v/>
      </c>
      <c r="H945" s="26" t="str">
        <f>IF(A945&lt;&gt;"",IF(Qualifikation!Y955=TRUE,INDEX(libcatidinst,MATCH(Qualifikation!P955,libinst,0)),""),"")</f>
        <v/>
      </c>
      <c r="I945" s="26" t="str">
        <f>IF(OR(A945="",ISBLANK(Qualifikation!P955)),"",IF(Qualifikation!Y955=TRUE,INDEX(codeinst,MATCH(Qualifikation!P955,libinst,0)),Qualifikation!P955))</f>
        <v/>
      </c>
      <c r="J945" s="26" t="str">
        <f>IF(OR(A945="",ISBLANK(Qualifikation!Q955)),"",IF(Qualifikation!Z955=TRUE,INDEX(codetform,MATCH(Qualifikation!Q955,libtform,0)),Qualifikation!Q955))</f>
        <v/>
      </c>
      <c r="K945" s="26" t="str">
        <f t="shared" si="14"/>
        <v/>
      </c>
      <c r="L945" s="112" t="str">
        <f>IF(OR(A945="",ISBLANK(Qualifikation!R955)),"",Qualifikation!R955)</f>
        <v/>
      </c>
      <c r="M945" s="56" t="str">
        <f>IF(OR(A945="",ISBLANK(Qualifikation!S955)),"",Qualifikation!S955)</f>
        <v/>
      </c>
      <c r="N945" s="56" t="str">
        <f>IF(OR(A945="",ISBLANK(Qualifikation!T955)),"",IF(Qualifikation!AC955=TRUE,INDEX(coderesult,MATCH(Qualifikation!T955,libresult,0)),Qualifikation!T955))</f>
        <v/>
      </c>
      <c r="O945" s="56" t="str">
        <f>IF(OR(A945="",ISBLANK(Qualifikation!U955),Qualifikation!U955="-"),"",IF(ISNA(MATCH(Qualifikation!U955,libtwolang,0)),Qualifikation!U955,IF(Qualifikation!AC955=TRUE,INDEX(codetwolang,MATCH(Qualifikation!U955,libtwolang,0)),Qualifikation!U955)))</f>
        <v/>
      </c>
      <c r="P945" s="56" t="str">
        <f>IF(OR(A945="",ISBLANK(Qualifikation!V955)),"",Qualifikation!V955)</f>
        <v/>
      </c>
    </row>
    <row r="946" spans="1:16" x14ac:dyDescent="0.2">
      <c r="A946" s="26" t="str">
        <f>IF(Qualifikation!$A956&lt;&gt;"",IF(Qualifikation!C956&lt;&gt;"",IF(Qualifikation!C956="LOC.ID",CONCATENATE("LOC.",Qualifikation!AG$12),Qualifikation!C956),""),"")</f>
        <v/>
      </c>
      <c r="B946" s="57" t="str">
        <f>IF(A946&lt;&gt;"",Qualifikation!J956,"")</f>
        <v/>
      </c>
      <c r="C946" s="26" t="str">
        <f>IF(A946&lt;&gt;"",IF(Qualifikation!E956=TRUE,INDEX(codesex,MATCH(Qualifikation!D956,libsex,0)),Qualifikation!D956),"")</f>
        <v/>
      </c>
      <c r="D946" s="112" t="str">
        <f>IF(OR(A946="",ISBLANK(Qualifikation!F956)),"",Qualifikation!F956)</f>
        <v/>
      </c>
      <c r="E946" s="26" t="str">
        <f>IF(A946&lt;&gt;"",IF(Qualifikation!I956=TRUE,IF(INDEX(codegem,MATCH(Qualifikation!H956,libgem,0))&lt;8000,INDEX(codegem,MATCH(Qualifikation!H956,libgem,0)),""),Qualifikation!H956),"")</f>
        <v/>
      </c>
      <c r="F946" s="26" t="str">
        <f>IF(A946&lt;&gt;"",IF(Qualifikation!I956=TRUE,INDEX(codegemhist,MATCH(Qualifikation!H956,libgem,0)),""),"")</f>
        <v/>
      </c>
      <c r="G946" s="26" t="str">
        <f>IF(A946&lt;&gt;"",IF(Qualifikation!I956=TRUE,IF(INDEX(codegem,MATCH(Qualifikation!H956,libgem,0))&gt;=8000,INDEX(codegem,MATCH(Qualifikation!H956,libgem,0)),""),Qualifikation!H956),"")</f>
        <v/>
      </c>
      <c r="H946" s="26" t="str">
        <f>IF(A946&lt;&gt;"",IF(Qualifikation!Y956=TRUE,INDEX(libcatidinst,MATCH(Qualifikation!P956,libinst,0)),""),"")</f>
        <v/>
      </c>
      <c r="I946" s="26" t="str">
        <f>IF(OR(A946="",ISBLANK(Qualifikation!P956)),"",IF(Qualifikation!Y956=TRUE,INDEX(codeinst,MATCH(Qualifikation!P956,libinst,0)),Qualifikation!P956))</f>
        <v/>
      </c>
      <c r="J946" s="26" t="str">
        <f>IF(OR(A946="",ISBLANK(Qualifikation!Q956)),"",IF(Qualifikation!Z956=TRUE,INDEX(codetform,MATCH(Qualifikation!Q956,libtform,0)),Qualifikation!Q956))</f>
        <v/>
      </c>
      <c r="K946" s="26" t="str">
        <f t="shared" si="14"/>
        <v/>
      </c>
      <c r="L946" s="112" t="str">
        <f>IF(OR(A946="",ISBLANK(Qualifikation!R956)),"",Qualifikation!R956)</f>
        <v/>
      </c>
      <c r="M946" s="56" t="str">
        <f>IF(OR(A946="",ISBLANK(Qualifikation!S956)),"",Qualifikation!S956)</f>
        <v/>
      </c>
      <c r="N946" s="56" t="str">
        <f>IF(OR(A946="",ISBLANK(Qualifikation!T956)),"",IF(Qualifikation!AC956=TRUE,INDEX(coderesult,MATCH(Qualifikation!T956,libresult,0)),Qualifikation!T956))</f>
        <v/>
      </c>
      <c r="O946" s="56" t="str">
        <f>IF(OR(A946="",ISBLANK(Qualifikation!U956),Qualifikation!U956="-"),"",IF(ISNA(MATCH(Qualifikation!U956,libtwolang,0)),Qualifikation!U956,IF(Qualifikation!AC956=TRUE,INDEX(codetwolang,MATCH(Qualifikation!U956,libtwolang,0)),Qualifikation!U956)))</f>
        <v/>
      </c>
      <c r="P946" s="56" t="str">
        <f>IF(OR(A946="",ISBLANK(Qualifikation!V956)),"",Qualifikation!V956)</f>
        <v/>
      </c>
    </row>
    <row r="947" spans="1:16" x14ac:dyDescent="0.2">
      <c r="A947" s="26" t="str">
        <f>IF(Qualifikation!$A957&lt;&gt;"",IF(Qualifikation!C957&lt;&gt;"",IF(Qualifikation!C957="LOC.ID",CONCATENATE("LOC.",Qualifikation!AG$12),Qualifikation!C957),""),"")</f>
        <v/>
      </c>
      <c r="B947" s="57" t="str">
        <f>IF(A947&lt;&gt;"",Qualifikation!J957,"")</f>
        <v/>
      </c>
      <c r="C947" s="26" t="str">
        <f>IF(A947&lt;&gt;"",IF(Qualifikation!E957=TRUE,INDEX(codesex,MATCH(Qualifikation!D957,libsex,0)),Qualifikation!D957),"")</f>
        <v/>
      </c>
      <c r="D947" s="112" t="str">
        <f>IF(OR(A947="",ISBLANK(Qualifikation!F957)),"",Qualifikation!F957)</f>
        <v/>
      </c>
      <c r="E947" s="26" t="str">
        <f>IF(A947&lt;&gt;"",IF(Qualifikation!I957=TRUE,IF(INDEX(codegem,MATCH(Qualifikation!H957,libgem,0))&lt;8000,INDEX(codegem,MATCH(Qualifikation!H957,libgem,0)),""),Qualifikation!H957),"")</f>
        <v/>
      </c>
      <c r="F947" s="26" t="str">
        <f>IF(A947&lt;&gt;"",IF(Qualifikation!I957=TRUE,INDEX(codegemhist,MATCH(Qualifikation!H957,libgem,0)),""),"")</f>
        <v/>
      </c>
      <c r="G947" s="26" t="str">
        <f>IF(A947&lt;&gt;"",IF(Qualifikation!I957=TRUE,IF(INDEX(codegem,MATCH(Qualifikation!H957,libgem,0))&gt;=8000,INDEX(codegem,MATCH(Qualifikation!H957,libgem,0)),""),Qualifikation!H957),"")</f>
        <v/>
      </c>
      <c r="H947" s="26" t="str">
        <f>IF(A947&lt;&gt;"",IF(Qualifikation!Y957=TRUE,INDEX(libcatidinst,MATCH(Qualifikation!P957,libinst,0)),""),"")</f>
        <v/>
      </c>
      <c r="I947" s="26" t="str">
        <f>IF(OR(A947="",ISBLANK(Qualifikation!P957)),"",IF(Qualifikation!Y957=TRUE,INDEX(codeinst,MATCH(Qualifikation!P957,libinst,0)),Qualifikation!P957))</f>
        <v/>
      </c>
      <c r="J947" s="26" t="str">
        <f>IF(OR(A947="",ISBLANK(Qualifikation!Q957)),"",IF(Qualifikation!Z957=TRUE,INDEX(codetform,MATCH(Qualifikation!Q957,libtform,0)),Qualifikation!Q957))</f>
        <v/>
      </c>
      <c r="K947" s="26" t="str">
        <f t="shared" si="14"/>
        <v/>
      </c>
      <c r="L947" s="112" t="str">
        <f>IF(OR(A947="",ISBLANK(Qualifikation!R957)),"",Qualifikation!R957)</f>
        <v/>
      </c>
      <c r="M947" s="56" t="str">
        <f>IF(OR(A947="",ISBLANK(Qualifikation!S957)),"",Qualifikation!S957)</f>
        <v/>
      </c>
      <c r="N947" s="56" t="str">
        <f>IF(OR(A947="",ISBLANK(Qualifikation!T957)),"",IF(Qualifikation!AC957=TRUE,INDEX(coderesult,MATCH(Qualifikation!T957,libresult,0)),Qualifikation!T957))</f>
        <v/>
      </c>
      <c r="O947" s="56" t="str">
        <f>IF(OR(A947="",ISBLANK(Qualifikation!U957),Qualifikation!U957="-"),"",IF(ISNA(MATCH(Qualifikation!U957,libtwolang,0)),Qualifikation!U957,IF(Qualifikation!AC957=TRUE,INDEX(codetwolang,MATCH(Qualifikation!U957,libtwolang,0)),Qualifikation!U957)))</f>
        <v/>
      </c>
      <c r="P947" s="56" t="str">
        <f>IF(OR(A947="",ISBLANK(Qualifikation!V957)),"",Qualifikation!V957)</f>
        <v/>
      </c>
    </row>
    <row r="948" spans="1:16" x14ac:dyDescent="0.2">
      <c r="A948" s="26" t="str">
        <f>IF(Qualifikation!$A958&lt;&gt;"",IF(Qualifikation!C958&lt;&gt;"",IF(Qualifikation!C958="LOC.ID",CONCATENATE("LOC.",Qualifikation!AG$12),Qualifikation!C958),""),"")</f>
        <v/>
      </c>
      <c r="B948" s="57" t="str">
        <f>IF(A948&lt;&gt;"",Qualifikation!J958,"")</f>
        <v/>
      </c>
      <c r="C948" s="26" t="str">
        <f>IF(A948&lt;&gt;"",IF(Qualifikation!E958=TRUE,INDEX(codesex,MATCH(Qualifikation!D958,libsex,0)),Qualifikation!D958),"")</f>
        <v/>
      </c>
      <c r="D948" s="112" t="str">
        <f>IF(OR(A948="",ISBLANK(Qualifikation!F958)),"",Qualifikation!F958)</f>
        <v/>
      </c>
      <c r="E948" s="26" t="str">
        <f>IF(A948&lt;&gt;"",IF(Qualifikation!I958=TRUE,IF(INDEX(codegem,MATCH(Qualifikation!H958,libgem,0))&lt;8000,INDEX(codegem,MATCH(Qualifikation!H958,libgem,0)),""),Qualifikation!H958),"")</f>
        <v/>
      </c>
      <c r="F948" s="26" t="str">
        <f>IF(A948&lt;&gt;"",IF(Qualifikation!I958=TRUE,INDEX(codegemhist,MATCH(Qualifikation!H958,libgem,0)),""),"")</f>
        <v/>
      </c>
      <c r="G948" s="26" t="str">
        <f>IF(A948&lt;&gt;"",IF(Qualifikation!I958=TRUE,IF(INDEX(codegem,MATCH(Qualifikation!H958,libgem,0))&gt;=8000,INDEX(codegem,MATCH(Qualifikation!H958,libgem,0)),""),Qualifikation!H958),"")</f>
        <v/>
      </c>
      <c r="H948" s="26" t="str">
        <f>IF(A948&lt;&gt;"",IF(Qualifikation!Y958=TRUE,INDEX(libcatidinst,MATCH(Qualifikation!P958,libinst,0)),""),"")</f>
        <v/>
      </c>
      <c r="I948" s="26" t="str">
        <f>IF(OR(A948="",ISBLANK(Qualifikation!P958)),"",IF(Qualifikation!Y958=TRUE,INDEX(codeinst,MATCH(Qualifikation!P958,libinst,0)),Qualifikation!P958))</f>
        <v/>
      </c>
      <c r="J948" s="26" t="str">
        <f>IF(OR(A948="",ISBLANK(Qualifikation!Q958)),"",IF(Qualifikation!Z958=TRUE,INDEX(codetform,MATCH(Qualifikation!Q958,libtform,0)),Qualifikation!Q958))</f>
        <v/>
      </c>
      <c r="K948" s="26" t="str">
        <f t="shared" si="14"/>
        <v/>
      </c>
      <c r="L948" s="112" t="str">
        <f>IF(OR(A948="",ISBLANK(Qualifikation!R958)),"",Qualifikation!R958)</f>
        <v/>
      </c>
      <c r="M948" s="56" t="str">
        <f>IF(OR(A948="",ISBLANK(Qualifikation!S958)),"",Qualifikation!S958)</f>
        <v/>
      </c>
      <c r="N948" s="56" t="str">
        <f>IF(OR(A948="",ISBLANK(Qualifikation!T958)),"",IF(Qualifikation!AC958=TRUE,INDEX(coderesult,MATCH(Qualifikation!T958,libresult,0)),Qualifikation!T958))</f>
        <v/>
      </c>
      <c r="O948" s="56" t="str">
        <f>IF(OR(A948="",ISBLANK(Qualifikation!U958),Qualifikation!U958="-"),"",IF(ISNA(MATCH(Qualifikation!U958,libtwolang,0)),Qualifikation!U958,IF(Qualifikation!AC958=TRUE,INDEX(codetwolang,MATCH(Qualifikation!U958,libtwolang,0)),Qualifikation!U958)))</f>
        <v/>
      </c>
      <c r="P948" s="56" t="str">
        <f>IF(OR(A948="",ISBLANK(Qualifikation!V958)),"",Qualifikation!V958)</f>
        <v/>
      </c>
    </row>
    <row r="949" spans="1:16" x14ac:dyDescent="0.2">
      <c r="A949" s="26" t="str">
        <f>IF(Qualifikation!$A959&lt;&gt;"",IF(Qualifikation!C959&lt;&gt;"",IF(Qualifikation!C959="LOC.ID",CONCATENATE("LOC.",Qualifikation!AG$12),Qualifikation!C959),""),"")</f>
        <v/>
      </c>
      <c r="B949" s="57" t="str">
        <f>IF(A949&lt;&gt;"",Qualifikation!J959,"")</f>
        <v/>
      </c>
      <c r="C949" s="26" t="str">
        <f>IF(A949&lt;&gt;"",IF(Qualifikation!E959=TRUE,INDEX(codesex,MATCH(Qualifikation!D959,libsex,0)),Qualifikation!D959),"")</f>
        <v/>
      </c>
      <c r="D949" s="112" t="str">
        <f>IF(OR(A949="",ISBLANK(Qualifikation!F959)),"",Qualifikation!F959)</f>
        <v/>
      </c>
      <c r="E949" s="26" t="str">
        <f>IF(A949&lt;&gt;"",IF(Qualifikation!I959=TRUE,IF(INDEX(codegem,MATCH(Qualifikation!H959,libgem,0))&lt;8000,INDEX(codegem,MATCH(Qualifikation!H959,libgem,0)),""),Qualifikation!H959),"")</f>
        <v/>
      </c>
      <c r="F949" s="26" t="str">
        <f>IF(A949&lt;&gt;"",IF(Qualifikation!I959=TRUE,INDEX(codegemhist,MATCH(Qualifikation!H959,libgem,0)),""),"")</f>
        <v/>
      </c>
      <c r="G949" s="26" t="str">
        <f>IF(A949&lt;&gt;"",IF(Qualifikation!I959=TRUE,IF(INDEX(codegem,MATCH(Qualifikation!H959,libgem,0))&gt;=8000,INDEX(codegem,MATCH(Qualifikation!H959,libgem,0)),""),Qualifikation!H959),"")</f>
        <v/>
      </c>
      <c r="H949" s="26" t="str">
        <f>IF(A949&lt;&gt;"",IF(Qualifikation!Y959=TRUE,INDEX(libcatidinst,MATCH(Qualifikation!P959,libinst,0)),""),"")</f>
        <v/>
      </c>
      <c r="I949" s="26" t="str">
        <f>IF(OR(A949="",ISBLANK(Qualifikation!P959)),"",IF(Qualifikation!Y959=TRUE,INDEX(codeinst,MATCH(Qualifikation!P959,libinst,0)),Qualifikation!P959))</f>
        <v/>
      </c>
      <c r="J949" s="26" t="str">
        <f>IF(OR(A949="",ISBLANK(Qualifikation!Q959)),"",IF(Qualifikation!Z959=TRUE,INDEX(codetform,MATCH(Qualifikation!Q959,libtform,0)),Qualifikation!Q959))</f>
        <v/>
      </c>
      <c r="K949" s="26" t="str">
        <f t="shared" si="14"/>
        <v/>
      </c>
      <c r="L949" s="112" t="str">
        <f>IF(OR(A949="",ISBLANK(Qualifikation!R959)),"",Qualifikation!R959)</f>
        <v/>
      </c>
      <c r="M949" s="56" t="str">
        <f>IF(OR(A949="",ISBLANK(Qualifikation!S959)),"",Qualifikation!S959)</f>
        <v/>
      </c>
      <c r="N949" s="56" t="str">
        <f>IF(OR(A949="",ISBLANK(Qualifikation!T959)),"",IF(Qualifikation!AC959=TRUE,INDEX(coderesult,MATCH(Qualifikation!T959,libresult,0)),Qualifikation!T959))</f>
        <v/>
      </c>
      <c r="O949" s="56" t="str">
        <f>IF(OR(A949="",ISBLANK(Qualifikation!U959),Qualifikation!U959="-"),"",IF(ISNA(MATCH(Qualifikation!U959,libtwolang,0)),Qualifikation!U959,IF(Qualifikation!AC959=TRUE,INDEX(codetwolang,MATCH(Qualifikation!U959,libtwolang,0)),Qualifikation!U959)))</f>
        <v/>
      </c>
      <c r="P949" s="56" t="str">
        <f>IF(OR(A949="",ISBLANK(Qualifikation!V959)),"",Qualifikation!V959)</f>
        <v/>
      </c>
    </row>
    <row r="950" spans="1:16" x14ac:dyDescent="0.2">
      <c r="A950" s="26" t="str">
        <f>IF(Qualifikation!$A960&lt;&gt;"",IF(Qualifikation!C960&lt;&gt;"",IF(Qualifikation!C960="LOC.ID",CONCATENATE("LOC.",Qualifikation!AG$12),Qualifikation!C960),""),"")</f>
        <v/>
      </c>
      <c r="B950" s="57" t="str">
        <f>IF(A950&lt;&gt;"",Qualifikation!J960,"")</f>
        <v/>
      </c>
      <c r="C950" s="26" t="str">
        <f>IF(A950&lt;&gt;"",IF(Qualifikation!E960=TRUE,INDEX(codesex,MATCH(Qualifikation!D960,libsex,0)),Qualifikation!D960),"")</f>
        <v/>
      </c>
      <c r="D950" s="112" t="str">
        <f>IF(OR(A950="",ISBLANK(Qualifikation!F960)),"",Qualifikation!F960)</f>
        <v/>
      </c>
      <c r="E950" s="26" t="str">
        <f>IF(A950&lt;&gt;"",IF(Qualifikation!I960=TRUE,IF(INDEX(codegem,MATCH(Qualifikation!H960,libgem,0))&lt;8000,INDEX(codegem,MATCH(Qualifikation!H960,libgem,0)),""),Qualifikation!H960),"")</f>
        <v/>
      </c>
      <c r="F950" s="26" t="str">
        <f>IF(A950&lt;&gt;"",IF(Qualifikation!I960=TRUE,INDEX(codegemhist,MATCH(Qualifikation!H960,libgem,0)),""),"")</f>
        <v/>
      </c>
      <c r="G950" s="26" t="str">
        <f>IF(A950&lt;&gt;"",IF(Qualifikation!I960=TRUE,IF(INDEX(codegem,MATCH(Qualifikation!H960,libgem,0))&gt;=8000,INDEX(codegem,MATCH(Qualifikation!H960,libgem,0)),""),Qualifikation!H960),"")</f>
        <v/>
      </c>
      <c r="H950" s="26" t="str">
        <f>IF(A950&lt;&gt;"",IF(Qualifikation!Y960=TRUE,INDEX(libcatidinst,MATCH(Qualifikation!P960,libinst,0)),""),"")</f>
        <v/>
      </c>
      <c r="I950" s="26" t="str">
        <f>IF(OR(A950="",ISBLANK(Qualifikation!P960)),"",IF(Qualifikation!Y960=TRUE,INDEX(codeinst,MATCH(Qualifikation!P960,libinst,0)),Qualifikation!P960))</f>
        <v/>
      </c>
      <c r="J950" s="26" t="str">
        <f>IF(OR(A950="",ISBLANK(Qualifikation!Q960)),"",IF(Qualifikation!Z960=TRUE,INDEX(codetform,MATCH(Qualifikation!Q960,libtform,0)),Qualifikation!Q960))</f>
        <v/>
      </c>
      <c r="K950" s="26" t="str">
        <f t="shared" si="14"/>
        <v/>
      </c>
      <c r="L950" s="112" t="str">
        <f>IF(OR(A950="",ISBLANK(Qualifikation!R960)),"",Qualifikation!R960)</f>
        <v/>
      </c>
      <c r="M950" s="56" t="str">
        <f>IF(OR(A950="",ISBLANK(Qualifikation!S960)),"",Qualifikation!S960)</f>
        <v/>
      </c>
      <c r="N950" s="56" t="str">
        <f>IF(OR(A950="",ISBLANK(Qualifikation!T960)),"",IF(Qualifikation!AC960=TRUE,INDEX(coderesult,MATCH(Qualifikation!T960,libresult,0)),Qualifikation!T960))</f>
        <v/>
      </c>
      <c r="O950" s="56" t="str">
        <f>IF(OR(A950="",ISBLANK(Qualifikation!U960),Qualifikation!U960="-"),"",IF(ISNA(MATCH(Qualifikation!U960,libtwolang,0)),Qualifikation!U960,IF(Qualifikation!AC960=TRUE,INDEX(codetwolang,MATCH(Qualifikation!U960,libtwolang,0)),Qualifikation!U960)))</f>
        <v/>
      </c>
      <c r="P950" s="56" t="str">
        <f>IF(OR(A950="",ISBLANK(Qualifikation!V960)),"",Qualifikation!V960)</f>
        <v/>
      </c>
    </row>
    <row r="951" spans="1:16" x14ac:dyDescent="0.2">
      <c r="A951" s="26" t="str">
        <f>IF(Qualifikation!$A961&lt;&gt;"",IF(Qualifikation!C961&lt;&gt;"",IF(Qualifikation!C961="LOC.ID",CONCATENATE("LOC.",Qualifikation!AG$12),Qualifikation!C961),""),"")</f>
        <v/>
      </c>
      <c r="B951" s="57" t="str">
        <f>IF(A951&lt;&gt;"",Qualifikation!J961,"")</f>
        <v/>
      </c>
      <c r="C951" s="26" t="str">
        <f>IF(A951&lt;&gt;"",IF(Qualifikation!E961=TRUE,INDEX(codesex,MATCH(Qualifikation!D961,libsex,0)),Qualifikation!D961),"")</f>
        <v/>
      </c>
      <c r="D951" s="112" t="str">
        <f>IF(OR(A951="",ISBLANK(Qualifikation!F961)),"",Qualifikation!F961)</f>
        <v/>
      </c>
      <c r="E951" s="26" t="str">
        <f>IF(A951&lt;&gt;"",IF(Qualifikation!I961=TRUE,IF(INDEX(codegem,MATCH(Qualifikation!H961,libgem,0))&lt;8000,INDEX(codegem,MATCH(Qualifikation!H961,libgem,0)),""),Qualifikation!H961),"")</f>
        <v/>
      </c>
      <c r="F951" s="26" t="str">
        <f>IF(A951&lt;&gt;"",IF(Qualifikation!I961=TRUE,INDEX(codegemhist,MATCH(Qualifikation!H961,libgem,0)),""),"")</f>
        <v/>
      </c>
      <c r="G951" s="26" t="str">
        <f>IF(A951&lt;&gt;"",IF(Qualifikation!I961=TRUE,IF(INDEX(codegem,MATCH(Qualifikation!H961,libgem,0))&gt;=8000,INDEX(codegem,MATCH(Qualifikation!H961,libgem,0)),""),Qualifikation!H961),"")</f>
        <v/>
      </c>
      <c r="H951" s="26" t="str">
        <f>IF(A951&lt;&gt;"",IF(Qualifikation!Y961=TRUE,INDEX(libcatidinst,MATCH(Qualifikation!P961,libinst,0)),""),"")</f>
        <v/>
      </c>
      <c r="I951" s="26" t="str">
        <f>IF(OR(A951="",ISBLANK(Qualifikation!P961)),"",IF(Qualifikation!Y961=TRUE,INDEX(codeinst,MATCH(Qualifikation!P961,libinst,0)),Qualifikation!P961))</f>
        <v/>
      </c>
      <c r="J951" s="26" t="str">
        <f>IF(OR(A951="",ISBLANK(Qualifikation!Q961)),"",IF(Qualifikation!Z961=TRUE,INDEX(codetform,MATCH(Qualifikation!Q961,libtform,0)),Qualifikation!Q961))</f>
        <v/>
      </c>
      <c r="K951" s="26" t="str">
        <f t="shared" si="14"/>
        <v/>
      </c>
      <c r="L951" s="112" t="str">
        <f>IF(OR(A951="",ISBLANK(Qualifikation!R961)),"",Qualifikation!R961)</f>
        <v/>
      </c>
      <c r="M951" s="56" t="str">
        <f>IF(OR(A951="",ISBLANK(Qualifikation!S961)),"",Qualifikation!S961)</f>
        <v/>
      </c>
      <c r="N951" s="56" t="str">
        <f>IF(OR(A951="",ISBLANK(Qualifikation!T961)),"",IF(Qualifikation!AC961=TRUE,INDEX(coderesult,MATCH(Qualifikation!T961,libresult,0)),Qualifikation!T961))</f>
        <v/>
      </c>
      <c r="O951" s="56" t="str">
        <f>IF(OR(A951="",ISBLANK(Qualifikation!U961),Qualifikation!U961="-"),"",IF(ISNA(MATCH(Qualifikation!U961,libtwolang,0)),Qualifikation!U961,IF(Qualifikation!AC961=TRUE,INDEX(codetwolang,MATCH(Qualifikation!U961,libtwolang,0)),Qualifikation!U961)))</f>
        <v/>
      </c>
      <c r="P951" s="56" t="str">
        <f>IF(OR(A951="",ISBLANK(Qualifikation!V961)),"",Qualifikation!V961)</f>
        <v/>
      </c>
    </row>
    <row r="952" spans="1:16" x14ac:dyDescent="0.2">
      <c r="A952" s="26" t="str">
        <f>IF(Qualifikation!$A962&lt;&gt;"",IF(Qualifikation!C962&lt;&gt;"",IF(Qualifikation!C962="LOC.ID",CONCATENATE("LOC.",Qualifikation!AG$12),Qualifikation!C962),""),"")</f>
        <v/>
      </c>
      <c r="B952" s="57" t="str">
        <f>IF(A952&lt;&gt;"",Qualifikation!J962,"")</f>
        <v/>
      </c>
      <c r="C952" s="26" t="str">
        <f>IF(A952&lt;&gt;"",IF(Qualifikation!E962=TRUE,INDEX(codesex,MATCH(Qualifikation!D962,libsex,0)),Qualifikation!D962),"")</f>
        <v/>
      </c>
      <c r="D952" s="112" t="str">
        <f>IF(OR(A952="",ISBLANK(Qualifikation!F962)),"",Qualifikation!F962)</f>
        <v/>
      </c>
      <c r="E952" s="26" t="str">
        <f>IF(A952&lt;&gt;"",IF(Qualifikation!I962=TRUE,IF(INDEX(codegem,MATCH(Qualifikation!H962,libgem,0))&lt;8000,INDEX(codegem,MATCH(Qualifikation!H962,libgem,0)),""),Qualifikation!H962),"")</f>
        <v/>
      </c>
      <c r="F952" s="26" t="str">
        <f>IF(A952&lt;&gt;"",IF(Qualifikation!I962=TRUE,INDEX(codegemhist,MATCH(Qualifikation!H962,libgem,0)),""),"")</f>
        <v/>
      </c>
      <c r="G952" s="26" t="str">
        <f>IF(A952&lt;&gt;"",IF(Qualifikation!I962=TRUE,IF(INDEX(codegem,MATCH(Qualifikation!H962,libgem,0))&gt;=8000,INDEX(codegem,MATCH(Qualifikation!H962,libgem,0)),""),Qualifikation!H962),"")</f>
        <v/>
      </c>
      <c r="H952" s="26" t="str">
        <f>IF(A952&lt;&gt;"",IF(Qualifikation!Y962=TRUE,INDEX(libcatidinst,MATCH(Qualifikation!P962,libinst,0)),""),"")</f>
        <v/>
      </c>
      <c r="I952" s="26" t="str">
        <f>IF(OR(A952="",ISBLANK(Qualifikation!P962)),"",IF(Qualifikation!Y962=TRUE,INDEX(codeinst,MATCH(Qualifikation!P962,libinst,0)),Qualifikation!P962))</f>
        <v/>
      </c>
      <c r="J952" s="26" t="str">
        <f>IF(OR(A952="",ISBLANK(Qualifikation!Q962)),"",IF(Qualifikation!Z962=TRUE,INDEX(codetform,MATCH(Qualifikation!Q962,libtform,0)),Qualifikation!Q962))</f>
        <v/>
      </c>
      <c r="K952" s="26" t="str">
        <f t="shared" si="14"/>
        <v/>
      </c>
      <c r="L952" s="112" t="str">
        <f>IF(OR(A952="",ISBLANK(Qualifikation!R962)),"",Qualifikation!R962)</f>
        <v/>
      </c>
      <c r="M952" s="56" t="str">
        <f>IF(OR(A952="",ISBLANK(Qualifikation!S962)),"",Qualifikation!S962)</f>
        <v/>
      </c>
      <c r="N952" s="56" t="str">
        <f>IF(OR(A952="",ISBLANK(Qualifikation!T962)),"",IF(Qualifikation!AC962=TRUE,INDEX(coderesult,MATCH(Qualifikation!T962,libresult,0)),Qualifikation!T962))</f>
        <v/>
      </c>
      <c r="O952" s="56" t="str">
        <f>IF(OR(A952="",ISBLANK(Qualifikation!U962),Qualifikation!U962="-"),"",IF(ISNA(MATCH(Qualifikation!U962,libtwolang,0)),Qualifikation!U962,IF(Qualifikation!AC962=TRUE,INDEX(codetwolang,MATCH(Qualifikation!U962,libtwolang,0)),Qualifikation!U962)))</f>
        <v/>
      </c>
      <c r="P952" s="56" t="str">
        <f>IF(OR(A952="",ISBLANK(Qualifikation!V962)),"",Qualifikation!V962)</f>
        <v/>
      </c>
    </row>
    <row r="953" spans="1:16" x14ac:dyDescent="0.2">
      <c r="A953" s="26" t="str">
        <f>IF(Qualifikation!$A963&lt;&gt;"",IF(Qualifikation!C963&lt;&gt;"",IF(Qualifikation!C963="LOC.ID",CONCATENATE("LOC.",Qualifikation!AG$12),Qualifikation!C963),""),"")</f>
        <v/>
      </c>
      <c r="B953" s="57" t="str">
        <f>IF(A953&lt;&gt;"",Qualifikation!J963,"")</f>
        <v/>
      </c>
      <c r="C953" s="26" t="str">
        <f>IF(A953&lt;&gt;"",IF(Qualifikation!E963=TRUE,INDEX(codesex,MATCH(Qualifikation!D963,libsex,0)),Qualifikation!D963),"")</f>
        <v/>
      </c>
      <c r="D953" s="112" t="str">
        <f>IF(OR(A953="",ISBLANK(Qualifikation!F963)),"",Qualifikation!F963)</f>
        <v/>
      </c>
      <c r="E953" s="26" t="str">
        <f>IF(A953&lt;&gt;"",IF(Qualifikation!I963=TRUE,IF(INDEX(codegem,MATCH(Qualifikation!H963,libgem,0))&lt;8000,INDEX(codegem,MATCH(Qualifikation!H963,libgem,0)),""),Qualifikation!H963),"")</f>
        <v/>
      </c>
      <c r="F953" s="26" t="str">
        <f>IF(A953&lt;&gt;"",IF(Qualifikation!I963=TRUE,INDEX(codegemhist,MATCH(Qualifikation!H963,libgem,0)),""),"")</f>
        <v/>
      </c>
      <c r="G953" s="26" t="str">
        <f>IF(A953&lt;&gt;"",IF(Qualifikation!I963=TRUE,IF(INDEX(codegem,MATCH(Qualifikation!H963,libgem,0))&gt;=8000,INDEX(codegem,MATCH(Qualifikation!H963,libgem,0)),""),Qualifikation!H963),"")</f>
        <v/>
      </c>
      <c r="H953" s="26" t="str">
        <f>IF(A953&lt;&gt;"",IF(Qualifikation!Y963=TRUE,INDEX(libcatidinst,MATCH(Qualifikation!P963,libinst,0)),""),"")</f>
        <v/>
      </c>
      <c r="I953" s="26" t="str">
        <f>IF(OR(A953="",ISBLANK(Qualifikation!P963)),"",IF(Qualifikation!Y963=TRUE,INDEX(codeinst,MATCH(Qualifikation!P963,libinst,0)),Qualifikation!P963))</f>
        <v/>
      </c>
      <c r="J953" s="26" t="str">
        <f>IF(OR(A953="",ISBLANK(Qualifikation!Q963)),"",IF(Qualifikation!Z963=TRUE,INDEX(codetform,MATCH(Qualifikation!Q963,libtform,0)),Qualifikation!Q963))</f>
        <v/>
      </c>
      <c r="K953" s="26" t="str">
        <f t="shared" si="14"/>
        <v/>
      </c>
      <c r="L953" s="112" t="str">
        <f>IF(OR(A953="",ISBLANK(Qualifikation!R963)),"",Qualifikation!R963)</f>
        <v/>
      </c>
      <c r="M953" s="56" t="str">
        <f>IF(OR(A953="",ISBLANK(Qualifikation!S963)),"",Qualifikation!S963)</f>
        <v/>
      </c>
      <c r="N953" s="56" t="str">
        <f>IF(OR(A953="",ISBLANK(Qualifikation!T963)),"",IF(Qualifikation!AC963=TRUE,INDEX(coderesult,MATCH(Qualifikation!T963,libresult,0)),Qualifikation!T963))</f>
        <v/>
      </c>
      <c r="O953" s="56" t="str">
        <f>IF(OR(A953="",ISBLANK(Qualifikation!U963),Qualifikation!U963="-"),"",IF(ISNA(MATCH(Qualifikation!U963,libtwolang,0)),Qualifikation!U963,IF(Qualifikation!AC963=TRUE,INDEX(codetwolang,MATCH(Qualifikation!U963,libtwolang,0)),Qualifikation!U963)))</f>
        <v/>
      </c>
      <c r="P953" s="56" t="str">
        <f>IF(OR(A953="",ISBLANK(Qualifikation!V963)),"",Qualifikation!V963)</f>
        <v/>
      </c>
    </row>
    <row r="954" spans="1:16" x14ac:dyDescent="0.2">
      <c r="A954" s="26" t="str">
        <f>IF(Qualifikation!$A964&lt;&gt;"",IF(Qualifikation!C964&lt;&gt;"",IF(Qualifikation!C964="LOC.ID",CONCATENATE("LOC.",Qualifikation!AG$12),Qualifikation!C964),""),"")</f>
        <v/>
      </c>
      <c r="B954" s="57" t="str">
        <f>IF(A954&lt;&gt;"",Qualifikation!J964,"")</f>
        <v/>
      </c>
      <c r="C954" s="26" t="str">
        <f>IF(A954&lt;&gt;"",IF(Qualifikation!E964=TRUE,INDEX(codesex,MATCH(Qualifikation!D964,libsex,0)),Qualifikation!D964),"")</f>
        <v/>
      </c>
      <c r="D954" s="112" t="str">
        <f>IF(OR(A954="",ISBLANK(Qualifikation!F964)),"",Qualifikation!F964)</f>
        <v/>
      </c>
      <c r="E954" s="26" t="str">
        <f>IF(A954&lt;&gt;"",IF(Qualifikation!I964=TRUE,IF(INDEX(codegem,MATCH(Qualifikation!H964,libgem,0))&lt;8000,INDEX(codegem,MATCH(Qualifikation!H964,libgem,0)),""),Qualifikation!H964),"")</f>
        <v/>
      </c>
      <c r="F954" s="26" t="str">
        <f>IF(A954&lt;&gt;"",IF(Qualifikation!I964=TRUE,INDEX(codegemhist,MATCH(Qualifikation!H964,libgem,0)),""),"")</f>
        <v/>
      </c>
      <c r="G954" s="26" t="str">
        <f>IF(A954&lt;&gt;"",IF(Qualifikation!I964=TRUE,IF(INDEX(codegem,MATCH(Qualifikation!H964,libgem,0))&gt;=8000,INDEX(codegem,MATCH(Qualifikation!H964,libgem,0)),""),Qualifikation!H964),"")</f>
        <v/>
      </c>
      <c r="H954" s="26" t="str">
        <f>IF(A954&lt;&gt;"",IF(Qualifikation!Y964=TRUE,INDEX(libcatidinst,MATCH(Qualifikation!P964,libinst,0)),""),"")</f>
        <v/>
      </c>
      <c r="I954" s="26" t="str">
        <f>IF(OR(A954="",ISBLANK(Qualifikation!P964)),"",IF(Qualifikation!Y964=TRUE,INDEX(codeinst,MATCH(Qualifikation!P964,libinst,0)),Qualifikation!P964))</f>
        <v/>
      </c>
      <c r="J954" s="26" t="str">
        <f>IF(OR(A954="",ISBLANK(Qualifikation!Q964)),"",IF(Qualifikation!Z964=TRUE,INDEX(codetform,MATCH(Qualifikation!Q964,libtform,0)),Qualifikation!Q964))</f>
        <v/>
      </c>
      <c r="K954" s="26" t="str">
        <f t="shared" si="14"/>
        <v/>
      </c>
      <c r="L954" s="112" t="str">
        <f>IF(OR(A954="",ISBLANK(Qualifikation!R964)),"",Qualifikation!R964)</f>
        <v/>
      </c>
      <c r="M954" s="56" t="str">
        <f>IF(OR(A954="",ISBLANK(Qualifikation!S964)),"",Qualifikation!S964)</f>
        <v/>
      </c>
      <c r="N954" s="56" t="str">
        <f>IF(OR(A954="",ISBLANK(Qualifikation!T964)),"",IF(Qualifikation!AC964=TRUE,INDEX(coderesult,MATCH(Qualifikation!T964,libresult,0)),Qualifikation!T964))</f>
        <v/>
      </c>
      <c r="O954" s="56" t="str">
        <f>IF(OR(A954="",ISBLANK(Qualifikation!U964),Qualifikation!U964="-"),"",IF(ISNA(MATCH(Qualifikation!U964,libtwolang,0)),Qualifikation!U964,IF(Qualifikation!AC964=TRUE,INDEX(codetwolang,MATCH(Qualifikation!U964,libtwolang,0)),Qualifikation!U964)))</f>
        <v/>
      </c>
      <c r="P954" s="56" t="str">
        <f>IF(OR(A954="",ISBLANK(Qualifikation!V964)),"",Qualifikation!V964)</f>
        <v/>
      </c>
    </row>
    <row r="955" spans="1:16" x14ac:dyDescent="0.2">
      <c r="A955" s="26" t="str">
        <f>IF(Qualifikation!$A965&lt;&gt;"",IF(Qualifikation!C965&lt;&gt;"",IF(Qualifikation!C965="LOC.ID",CONCATENATE("LOC.",Qualifikation!AG$12),Qualifikation!C965),""),"")</f>
        <v/>
      </c>
      <c r="B955" s="57" t="str">
        <f>IF(A955&lt;&gt;"",Qualifikation!J965,"")</f>
        <v/>
      </c>
      <c r="C955" s="26" t="str">
        <f>IF(A955&lt;&gt;"",IF(Qualifikation!E965=TRUE,INDEX(codesex,MATCH(Qualifikation!D965,libsex,0)),Qualifikation!D965),"")</f>
        <v/>
      </c>
      <c r="D955" s="112" t="str">
        <f>IF(OR(A955="",ISBLANK(Qualifikation!F965)),"",Qualifikation!F965)</f>
        <v/>
      </c>
      <c r="E955" s="26" t="str">
        <f>IF(A955&lt;&gt;"",IF(Qualifikation!I965=TRUE,IF(INDEX(codegem,MATCH(Qualifikation!H965,libgem,0))&lt;8000,INDEX(codegem,MATCH(Qualifikation!H965,libgem,0)),""),Qualifikation!H965),"")</f>
        <v/>
      </c>
      <c r="F955" s="26" t="str">
        <f>IF(A955&lt;&gt;"",IF(Qualifikation!I965=TRUE,INDEX(codegemhist,MATCH(Qualifikation!H965,libgem,0)),""),"")</f>
        <v/>
      </c>
      <c r="G955" s="26" t="str">
        <f>IF(A955&lt;&gt;"",IF(Qualifikation!I965=TRUE,IF(INDEX(codegem,MATCH(Qualifikation!H965,libgem,0))&gt;=8000,INDEX(codegem,MATCH(Qualifikation!H965,libgem,0)),""),Qualifikation!H965),"")</f>
        <v/>
      </c>
      <c r="H955" s="26" t="str">
        <f>IF(A955&lt;&gt;"",IF(Qualifikation!Y965=TRUE,INDEX(libcatidinst,MATCH(Qualifikation!P965,libinst,0)),""),"")</f>
        <v/>
      </c>
      <c r="I955" s="26" t="str">
        <f>IF(OR(A955="",ISBLANK(Qualifikation!P965)),"",IF(Qualifikation!Y965=TRUE,INDEX(codeinst,MATCH(Qualifikation!P965,libinst,0)),Qualifikation!P965))</f>
        <v/>
      </c>
      <c r="J955" s="26" t="str">
        <f>IF(OR(A955="",ISBLANK(Qualifikation!Q965)),"",IF(Qualifikation!Z965=TRUE,INDEX(codetform,MATCH(Qualifikation!Q965,libtform,0)),Qualifikation!Q965))</f>
        <v/>
      </c>
      <c r="K955" s="26" t="str">
        <f t="shared" si="14"/>
        <v/>
      </c>
      <c r="L955" s="112" t="str">
        <f>IF(OR(A955="",ISBLANK(Qualifikation!R965)),"",Qualifikation!R965)</f>
        <v/>
      </c>
      <c r="M955" s="56" t="str">
        <f>IF(OR(A955="",ISBLANK(Qualifikation!S965)),"",Qualifikation!S965)</f>
        <v/>
      </c>
      <c r="N955" s="56" t="str">
        <f>IF(OR(A955="",ISBLANK(Qualifikation!T965)),"",IF(Qualifikation!AC965=TRUE,INDEX(coderesult,MATCH(Qualifikation!T965,libresult,0)),Qualifikation!T965))</f>
        <v/>
      </c>
      <c r="O955" s="56" t="str">
        <f>IF(OR(A955="",ISBLANK(Qualifikation!U965),Qualifikation!U965="-"),"",IF(ISNA(MATCH(Qualifikation!U965,libtwolang,0)),Qualifikation!U965,IF(Qualifikation!AC965=TRUE,INDEX(codetwolang,MATCH(Qualifikation!U965,libtwolang,0)),Qualifikation!U965)))</f>
        <v/>
      </c>
      <c r="P955" s="56" t="str">
        <f>IF(OR(A955="",ISBLANK(Qualifikation!V965)),"",Qualifikation!V965)</f>
        <v/>
      </c>
    </row>
    <row r="956" spans="1:16" x14ac:dyDescent="0.2">
      <c r="A956" s="26" t="str">
        <f>IF(Qualifikation!$A966&lt;&gt;"",IF(Qualifikation!C966&lt;&gt;"",IF(Qualifikation!C966="LOC.ID",CONCATENATE("LOC.",Qualifikation!AG$12),Qualifikation!C966),""),"")</f>
        <v/>
      </c>
      <c r="B956" s="57" t="str">
        <f>IF(A956&lt;&gt;"",Qualifikation!J966,"")</f>
        <v/>
      </c>
      <c r="C956" s="26" t="str">
        <f>IF(A956&lt;&gt;"",IF(Qualifikation!E966=TRUE,INDEX(codesex,MATCH(Qualifikation!D966,libsex,0)),Qualifikation!D966),"")</f>
        <v/>
      </c>
      <c r="D956" s="112" t="str">
        <f>IF(OR(A956="",ISBLANK(Qualifikation!F966)),"",Qualifikation!F966)</f>
        <v/>
      </c>
      <c r="E956" s="26" t="str">
        <f>IF(A956&lt;&gt;"",IF(Qualifikation!I966=TRUE,IF(INDEX(codegem,MATCH(Qualifikation!H966,libgem,0))&lt;8000,INDEX(codegem,MATCH(Qualifikation!H966,libgem,0)),""),Qualifikation!H966),"")</f>
        <v/>
      </c>
      <c r="F956" s="26" t="str">
        <f>IF(A956&lt;&gt;"",IF(Qualifikation!I966=TRUE,INDEX(codegemhist,MATCH(Qualifikation!H966,libgem,0)),""),"")</f>
        <v/>
      </c>
      <c r="G956" s="26" t="str">
        <f>IF(A956&lt;&gt;"",IF(Qualifikation!I966=TRUE,IF(INDEX(codegem,MATCH(Qualifikation!H966,libgem,0))&gt;=8000,INDEX(codegem,MATCH(Qualifikation!H966,libgem,0)),""),Qualifikation!H966),"")</f>
        <v/>
      </c>
      <c r="H956" s="26" t="str">
        <f>IF(A956&lt;&gt;"",IF(Qualifikation!Y966=TRUE,INDEX(libcatidinst,MATCH(Qualifikation!P966,libinst,0)),""),"")</f>
        <v/>
      </c>
      <c r="I956" s="26" t="str">
        <f>IF(OR(A956="",ISBLANK(Qualifikation!P966)),"",IF(Qualifikation!Y966=TRUE,INDEX(codeinst,MATCH(Qualifikation!P966,libinst,0)),Qualifikation!P966))</f>
        <v/>
      </c>
      <c r="J956" s="26" t="str">
        <f>IF(OR(A956="",ISBLANK(Qualifikation!Q966)),"",IF(Qualifikation!Z966=TRUE,INDEX(codetform,MATCH(Qualifikation!Q966,libtform,0)),Qualifikation!Q966))</f>
        <v/>
      </c>
      <c r="K956" s="26" t="str">
        <f t="shared" si="14"/>
        <v/>
      </c>
      <c r="L956" s="112" t="str">
        <f>IF(OR(A956="",ISBLANK(Qualifikation!R966)),"",Qualifikation!R966)</f>
        <v/>
      </c>
      <c r="M956" s="56" t="str">
        <f>IF(OR(A956="",ISBLANK(Qualifikation!S966)),"",Qualifikation!S966)</f>
        <v/>
      </c>
      <c r="N956" s="56" t="str">
        <f>IF(OR(A956="",ISBLANK(Qualifikation!T966)),"",IF(Qualifikation!AC966=TRUE,INDEX(coderesult,MATCH(Qualifikation!T966,libresult,0)),Qualifikation!T966))</f>
        <v/>
      </c>
      <c r="O956" s="56" t="str">
        <f>IF(OR(A956="",ISBLANK(Qualifikation!U966),Qualifikation!U966="-"),"",IF(ISNA(MATCH(Qualifikation!U966,libtwolang,0)),Qualifikation!U966,IF(Qualifikation!AC966=TRUE,INDEX(codetwolang,MATCH(Qualifikation!U966,libtwolang,0)),Qualifikation!U966)))</f>
        <v/>
      </c>
      <c r="P956" s="56" t="str">
        <f>IF(OR(A956="",ISBLANK(Qualifikation!V966)),"",Qualifikation!V966)</f>
        <v/>
      </c>
    </row>
    <row r="957" spans="1:16" x14ac:dyDescent="0.2">
      <c r="A957" s="26" t="str">
        <f>IF(Qualifikation!$A967&lt;&gt;"",IF(Qualifikation!C967&lt;&gt;"",IF(Qualifikation!C967="LOC.ID",CONCATENATE("LOC.",Qualifikation!AG$12),Qualifikation!C967),""),"")</f>
        <v/>
      </c>
      <c r="B957" s="57" t="str">
        <f>IF(A957&lt;&gt;"",Qualifikation!J967,"")</f>
        <v/>
      </c>
      <c r="C957" s="26" t="str">
        <f>IF(A957&lt;&gt;"",IF(Qualifikation!E967=TRUE,INDEX(codesex,MATCH(Qualifikation!D967,libsex,0)),Qualifikation!D967),"")</f>
        <v/>
      </c>
      <c r="D957" s="112" t="str">
        <f>IF(OR(A957="",ISBLANK(Qualifikation!F967)),"",Qualifikation!F967)</f>
        <v/>
      </c>
      <c r="E957" s="26" t="str">
        <f>IF(A957&lt;&gt;"",IF(Qualifikation!I967=TRUE,IF(INDEX(codegem,MATCH(Qualifikation!H967,libgem,0))&lt;8000,INDEX(codegem,MATCH(Qualifikation!H967,libgem,0)),""),Qualifikation!H967),"")</f>
        <v/>
      </c>
      <c r="F957" s="26" t="str">
        <f>IF(A957&lt;&gt;"",IF(Qualifikation!I967=TRUE,INDEX(codegemhist,MATCH(Qualifikation!H967,libgem,0)),""),"")</f>
        <v/>
      </c>
      <c r="G957" s="26" t="str">
        <f>IF(A957&lt;&gt;"",IF(Qualifikation!I967=TRUE,IF(INDEX(codegem,MATCH(Qualifikation!H967,libgem,0))&gt;=8000,INDEX(codegem,MATCH(Qualifikation!H967,libgem,0)),""),Qualifikation!H967),"")</f>
        <v/>
      </c>
      <c r="H957" s="26" t="str">
        <f>IF(A957&lt;&gt;"",IF(Qualifikation!Y967=TRUE,INDEX(libcatidinst,MATCH(Qualifikation!P967,libinst,0)),""),"")</f>
        <v/>
      </c>
      <c r="I957" s="26" t="str">
        <f>IF(OR(A957="",ISBLANK(Qualifikation!P967)),"",IF(Qualifikation!Y967=TRUE,INDEX(codeinst,MATCH(Qualifikation!P967,libinst,0)),Qualifikation!P967))</f>
        <v/>
      </c>
      <c r="J957" s="26" t="str">
        <f>IF(OR(A957="",ISBLANK(Qualifikation!Q967)),"",IF(Qualifikation!Z967=TRUE,INDEX(codetform,MATCH(Qualifikation!Q967,libtform,0)),Qualifikation!Q967))</f>
        <v/>
      </c>
      <c r="K957" s="26" t="str">
        <f t="shared" si="14"/>
        <v/>
      </c>
      <c r="L957" s="112" t="str">
        <f>IF(OR(A957="",ISBLANK(Qualifikation!R967)),"",Qualifikation!R967)</f>
        <v/>
      </c>
      <c r="M957" s="56" t="str">
        <f>IF(OR(A957="",ISBLANK(Qualifikation!S967)),"",Qualifikation!S967)</f>
        <v/>
      </c>
      <c r="N957" s="56" t="str">
        <f>IF(OR(A957="",ISBLANK(Qualifikation!T967)),"",IF(Qualifikation!AC967=TRUE,INDEX(coderesult,MATCH(Qualifikation!T967,libresult,0)),Qualifikation!T967))</f>
        <v/>
      </c>
      <c r="O957" s="56" t="str">
        <f>IF(OR(A957="",ISBLANK(Qualifikation!U967),Qualifikation!U967="-"),"",IF(ISNA(MATCH(Qualifikation!U967,libtwolang,0)),Qualifikation!U967,IF(Qualifikation!AC967=TRUE,INDEX(codetwolang,MATCH(Qualifikation!U967,libtwolang,0)),Qualifikation!U967)))</f>
        <v/>
      </c>
      <c r="P957" s="56" t="str">
        <f>IF(OR(A957="",ISBLANK(Qualifikation!V967)),"",Qualifikation!V967)</f>
        <v/>
      </c>
    </row>
    <row r="958" spans="1:16" x14ac:dyDescent="0.2">
      <c r="A958" s="26" t="str">
        <f>IF(Qualifikation!$A968&lt;&gt;"",IF(Qualifikation!C968&lt;&gt;"",IF(Qualifikation!C968="LOC.ID",CONCATENATE("LOC.",Qualifikation!AG$12),Qualifikation!C968),""),"")</f>
        <v/>
      </c>
      <c r="B958" s="57" t="str">
        <f>IF(A958&lt;&gt;"",Qualifikation!J968,"")</f>
        <v/>
      </c>
      <c r="C958" s="26" t="str">
        <f>IF(A958&lt;&gt;"",IF(Qualifikation!E968=TRUE,INDEX(codesex,MATCH(Qualifikation!D968,libsex,0)),Qualifikation!D968),"")</f>
        <v/>
      </c>
      <c r="D958" s="112" t="str">
        <f>IF(OR(A958="",ISBLANK(Qualifikation!F968)),"",Qualifikation!F968)</f>
        <v/>
      </c>
      <c r="E958" s="26" t="str">
        <f>IF(A958&lt;&gt;"",IF(Qualifikation!I968=TRUE,IF(INDEX(codegem,MATCH(Qualifikation!H968,libgem,0))&lt;8000,INDEX(codegem,MATCH(Qualifikation!H968,libgem,0)),""),Qualifikation!H968),"")</f>
        <v/>
      </c>
      <c r="F958" s="26" t="str">
        <f>IF(A958&lt;&gt;"",IF(Qualifikation!I968=TRUE,INDEX(codegemhist,MATCH(Qualifikation!H968,libgem,0)),""),"")</f>
        <v/>
      </c>
      <c r="G958" s="26" t="str">
        <f>IF(A958&lt;&gt;"",IF(Qualifikation!I968=TRUE,IF(INDEX(codegem,MATCH(Qualifikation!H968,libgem,0))&gt;=8000,INDEX(codegem,MATCH(Qualifikation!H968,libgem,0)),""),Qualifikation!H968),"")</f>
        <v/>
      </c>
      <c r="H958" s="26" t="str">
        <f>IF(A958&lt;&gt;"",IF(Qualifikation!Y968=TRUE,INDEX(libcatidinst,MATCH(Qualifikation!P968,libinst,0)),""),"")</f>
        <v/>
      </c>
      <c r="I958" s="26" t="str">
        <f>IF(OR(A958="",ISBLANK(Qualifikation!P968)),"",IF(Qualifikation!Y968=TRUE,INDEX(codeinst,MATCH(Qualifikation!P968,libinst,0)),Qualifikation!P968))</f>
        <v/>
      </c>
      <c r="J958" s="26" t="str">
        <f>IF(OR(A958="",ISBLANK(Qualifikation!Q968)),"",IF(Qualifikation!Z968=TRUE,INDEX(codetform,MATCH(Qualifikation!Q968,libtform,0)),Qualifikation!Q968))</f>
        <v/>
      </c>
      <c r="K958" s="26" t="str">
        <f t="shared" si="14"/>
        <v/>
      </c>
      <c r="L958" s="112" t="str">
        <f>IF(OR(A958="",ISBLANK(Qualifikation!R968)),"",Qualifikation!R968)</f>
        <v/>
      </c>
      <c r="M958" s="56" t="str">
        <f>IF(OR(A958="",ISBLANK(Qualifikation!S968)),"",Qualifikation!S968)</f>
        <v/>
      </c>
      <c r="N958" s="56" t="str">
        <f>IF(OR(A958="",ISBLANK(Qualifikation!T968)),"",IF(Qualifikation!AC968=TRUE,INDEX(coderesult,MATCH(Qualifikation!T968,libresult,0)),Qualifikation!T968))</f>
        <v/>
      </c>
      <c r="O958" s="56" t="str">
        <f>IF(OR(A958="",ISBLANK(Qualifikation!U968),Qualifikation!U968="-"),"",IF(ISNA(MATCH(Qualifikation!U968,libtwolang,0)),Qualifikation!U968,IF(Qualifikation!AC968=TRUE,INDEX(codetwolang,MATCH(Qualifikation!U968,libtwolang,0)),Qualifikation!U968)))</f>
        <v/>
      </c>
      <c r="P958" s="56" t="str">
        <f>IF(OR(A958="",ISBLANK(Qualifikation!V968)),"",Qualifikation!V968)</f>
        <v/>
      </c>
    </row>
    <row r="959" spans="1:16" x14ac:dyDescent="0.2">
      <c r="A959" s="26" t="str">
        <f>IF(Qualifikation!$A969&lt;&gt;"",IF(Qualifikation!C969&lt;&gt;"",IF(Qualifikation!C969="LOC.ID",CONCATENATE("LOC.",Qualifikation!AG$12),Qualifikation!C969),""),"")</f>
        <v/>
      </c>
      <c r="B959" s="57" t="str">
        <f>IF(A959&lt;&gt;"",Qualifikation!J969,"")</f>
        <v/>
      </c>
      <c r="C959" s="26" t="str">
        <f>IF(A959&lt;&gt;"",IF(Qualifikation!E969=TRUE,INDEX(codesex,MATCH(Qualifikation!D969,libsex,0)),Qualifikation!D969),"")</f>
        <v/>
      </c>
      <c r="D959" s="112" t="str">
        <f>IF(OR(A959="",ISBLANK(Qualifikation!F969)),"",Qualifikation!F969)</f>
        <v/>
      </c>
      <c r="E959" s="26" t="str">
        <f>IF(A959&lt;&gt;"",IF(Qualifikation!I969=TRUE,IF(INDEX(codegem,MATCH(Qualifikation!H969,libgem,0))&lt;8000,INDEX(codegem,MATCH(Qualifikation!H969,libgem,0)),""),Qualifikation!H969),"")</f>
        <v/>
      </c>
      <c r="F959" s="26" t="str">
        <f>IF(A959&lt;&gt;"",IF(Qualifikation!I969=TRUE,INDEX(codegemhist,MATCH(Qualifikation!H969,libgem,0)),""),"")</f>
        <v/>
      </c>
      <c r="G959" s="26" t="str">
        <f>IF(A959&lt;&gt;"",IF(Qualifikation!I969=TRUE,IF(INDEX(codegem,MATCH(Qualifikation!H969,libgem,0))&gt;=8000,INDEX(codegem,MATCH(Qualifikation!H969,libgem,0)),""),Qualifikation!H969),"")</f>
        <v/>
      </c>
      <c r="H959" s="26" t="str">
        <f>IF(A959&lt;&gt;"",IF(Qualifikation!Y969=TRUE,INDEX(libcatidinst,MATCH(Qualifikation!P969,libinst,0)),""),"")</f>
        <v/>
      </c>
      <c r="I959" s="26" t="str">
        <f>IF(OR(A959="",ISBLANK(Qualifikation!P969)),"",IF(Qualifikation!Y969=TRUE,INDEX(codeinst,MATCH(Qualifikation!P969,libinst,0)),Qualifikation!P969))</f>
        <v/>
      </c>
      <c r="J959" s="26" t="str">
        <f>IF(OR(A959="",ISBLANK(Qualifikation!Q969)),"",IF(Qualifikation!Z969=TRUE,INDEX(codetform,MATCH(Qualifikation!Q969,libtform,0)),Qualifikation!Q969))</f>
        <v/>
      </c>
      <c r="K959" s="26" t="str">
        <f t="shared" si="14"/>
        <v/>
      </c>
      <c r="L959" s="112" t="str">
        <f>IF(OR(A959="",ISBLANK(Qualifikation!R969)),"",Qualifikation!R969)</f>
        <v/>
      </c>
      <c r="M959" s="56" t="str">
        <f>IF(OR(A959="",ISBLANK(Qualifikation!S969)),"",Qualifikation!S969)</f>
        <v/>
      </c>
      <c r="N959" s="56" t="str">
        <f>IF(OR(A959="",ISBLANK(Qualifikation!T969)),"",IF(Qualifikation!AC969=TRUE,INDEX(coderesult,MATCH(Qualifikation!T969,libresult,0)),Qualifikation!T969))</f>
        <v/>
      </c>
      <c r="O959" s="56" t="str">
        <f>IF(OR(A959="",ISBLANK(Qualifikation!U969),Qualifikation!U969="-"),"",IF(ISNA(MATCH(Qualifikation!U969,libtwolang,0)),Qualifikation!U969,IF(Qualifikation!AC969=TRUE,INDEX(codetwolang,MATCH(Qualifikation!U969,libtwolang,0)),Qualifikation!U969)))</f>
        <v/>
      </c>
      <c r="P959" s="56" t="str">
        <f>IF(OR(A959="",ISBLANK(Qualifikation!V969)),"",Qualifikation!V969)</f>
        <v/>
      </c>
    </row>
    <row r="960" spans="1:16" x14ac:dyDescent="0.2">
      <c r="A960" s="26" t="str">
        <f>IF(Qualifikation!$A970&lt;&gt;"",IF(Qualifikation!C970&lt;&gt;"",IF(Qualifikation!C970="LOC.ID",CONCATENATE("LOC.",Qualifikation!AG$12),Qualifikation!C970),""),"")</f>
        <v/>
      </c>
      <c r="B960" s="57" t="str">
        <f>IF(A960&lt;&gt;"",Qualifikation!J970,"")</f>
        <v/>
      </c>
      <c r="C960" s="26" t="str">
        <f>IF(A960&lt;&gt;"",IF(Qualifikation!E970=TRUE,INDEX(codesex,MATCH(Qualifikation!D970,libsex,0)),Qualifikation!D970),"")</f>
        <v/>
      </c>
      <c r="D960" s="112" t="str">
        <f>IF(OR(A960="",ISBLANK(Qualifikation!F970)),"",Qualifikation!F970)</f>
        <v/>
      </c>
      <c r="E960" s="26" t="str">
        <f>IF(A960&lt;&gt;"",IF(Qualifikation!I970=TRUE,IF(INDEX(codegem,MATCH(Qualifikation!H970,libgem,0))&lt;8000,INDEX(codegem,MATCH(Qualifikation!H970,libgem,0)),""),Qualifikation!H970),"")</f>
        <v/>
      </c>
      <c r="F960" s="26" t="str">
        <f>IF(A960&lt;&gt;"",IF(Qualifikation!I970=TRUE,INDEX(codegemhist,MATCH(Qualifikation!H970,libgem,0)),""),"")</f>
        <v/>
      </c>
      <c r="G960" s="26" t="str">
        <f>IF(A960&lt;&gt;"",IF(Qualifikation!I970=TRUE,IF(INDEX(codegem,MATCH(Qualifikation!H970,libgem,0))&gt;=8000,INDEX(codegem,MATCH(Qualifikation!H970,libgem,0)),""),Qualifikation!H970),"")</f>
        <v/>
      </c>
      <c r="H960" s="26" t="str">
        <f>IF(A960&lt;&gt;"",IF(Qualifikation!Y970=TRUE,INDEX(libcatidinst,MATCH(Qualifikation!P970,libinst,0)),""),"")</f>
        <v/>
      </c>
      <c r="I960" s="26" t="str">
        <f>IF(OR(A960="",ISBLANK(Qualifikation!P970)),"",IF(Qualifikation!Y970=TRUE,INDEX(codeinst,MATCH(Qualifikation!P970,libinst,0)),Qualifikation!P970))</f>
        <v/>
      </c>
      <c r="J960" s="26" t="str">
        <f>IF(OR(A960="",ISBLANK(Qualifikation!Q970)),"",IF(Qualifikation!Z970=TRUE,INDEX(codetform,MATCH(Qualifikation!Q970,libtform,0)),Qualifikation!Q970))</f>
        <v/>
      </c>
      <c r="K960" s="26" t="str">
        <f t="shared" si="14"/>
        <v/>
      </c>
      <c r="L960" s="112" t="str">
        <f>IF(OR(A960="",ISBLANK(Qualifikation!R970)),"",Qualifikation!R970)</f>
        <v/>
      </c>
      <c r="M960" s="56" t="str">
        <f>IF(OR(A960="",ISBLANK(Qualifikation!S970)),"",Qualifikation!S970)</f>
        <v/>
      </c>
      <c r="N960" s="56" t="str">
        <f>IF(OR(A960="",ISBLANK(Qualifikation!T970)),"",IF(Qualifikation!AC970=TRUE,INDEX(coderesult,MATCH(Qualifikation!T970,libresult,0)),Qualifikation!T970))</f>
        <v/>
      </c>
      <c r="O960" s="56" t="str">
        <f>IF(OR(A960="",ISBLANK(Qualifikation!U970),Qualifikation!U970="-"),"",IF(ISNA(MATCH(Qualifikation!U970,libtwolang,0)),Qualifikation!U970,IF(Qualifikation!AC970=TRUE,INDEX(codetwolang,MATCH(Qualifikation!U970,libtwolang,0)),Qualifikation!U970)))</f>
        <v/>
      </c>
      <c r="P960" s="56" t="str">
        <f>IF(OR(A960="",ISBLANK(Qualifikation!V970)),"",Qualifikation!V970)</f>
        <v/>
      </c>
    </row>
    <row r="961" spans="1:16" x14ac:dyDescent="0.2">
      <c r="A961" s="26" t="str">
        <f>IF(Qualifikation!$A971&lt;&gt;"",IF(Qualifikation!C971&lt;&gt;"",IF(Qualifikation!C971="LOC.ID",CONCATENATE("LOC.",Qualifikation!AG$12),Qualifikation!C971),""),"")</f>
        <v/>
      </c>
      <c r="B961" s="57" t="str">
        <f>IF(A961&lt;&gt;"",Qualifikation!J971,"")</f>
        <v/>
      </c>
      <c r="C961" s="26" t="str">
        <f>IF(A961&lt;&gt;"",IF(Qualifikation!E971=TRUE,INDEX(codesex,MATCH(Qualifikation!D971,libsex,0)),Qualifikation!D971),"")</f>
        <v/>
      </c>
      <c r="D961" s="112" t="str">
        <f>IF(OR(A961="",ISBLANK(Qualifikation!F971)),"",Qualifikation!F971)</f>
        <v/>
      </c>
      <c r="E961" s="26" t="str">
        <f>IF(A961&lt;&gt;"",IF(Qualifikation!I971=TRUE,IF(INDEX(codegem,MATCH(Qualifikation!H971,libgem,0))&lt;8000,INDEX(codegem,MATCH(Qualifikation!H971,libgem,0)),""),Qualifikation!H971),"")</f>
        <v/>
      </c>
      <c r="F961" s="26" t="str">
        <f>IF(A961&lt;&gt;"",IF(Qualifikation!I971=TRUE,INDEX(codegemhist,MATCH(Qualifikation!H971,libgem,0)),""),"")</f>
        <v/>
      </c>
      <c r="G961" s="26" t="str">
        <f>IF(A961&lt;&gt;"",IF(Qualifikation!I971=TRUE,IF(INDEX(codegem,MATCH(Qualifikation!H971,libgem,0))&gt;=8000,INDEX(codegem,MATCH(Qualifikation!H971,libgem,0)),""),Qualifikation!H971),"")</f>
        <v/>
      </c>
      <c r="H961" s="26" t="str">
        <f>IF(A961&lt;&gt;"",IF(Qualifikation!Y971=TRUE,INDEX(libcatidinst,MATCH(Qualifikation!P971,libinst,0)),""),"")</f>
        <v/>
      </c>
      <c r="I961" s="26" t="str">
        <f>IF(OR(A961="",ISBLANK(Qualifikation!P971)),"",IF(Qualifikation!Y971=TRUE,INDEX(codeinst,MATCH(Qualifikation!P971,libinst,0)),Qualifikation!P971))</f>
        <v/>
      </c>
      <c r="J961" s="26" t="str">
        <f>IF(OR(A961="",ISBLANK(Qualifikation!Q971)),"",IF(Qualifikation!Z971=TRUE,INDEX(codetform,MATCH(Qualifikation!Q971,libtform,0)),Qualifikation!Q971))</f>
        <v/>
      </c>
      <c r="K961" s="26" t="str">
        <f t="shared" si="14"/>
        <v/>
      </c>
      <c r="L961" s="112" t="str">
        <f>IF(OR(A961="",ISBLANK(Qualifikation!R971)),"",Qualifikation!R971)</f>
        <v/>
      </c>
      <c r="M961" s="56" t="str">
        <f>IF(OR(A961="",ISBLANK(Qualifikation!S971)),"",Qualifikation!S971)</f>
        <v/>
      </c>
      <c r="N961" s="56" t="str">
        <f>IF(OR(A961="",ISBLANK(Qualifikation!T971)),"",IF(Qualifikation!AC971=TRUE,INDEX(coderesult,MATCH(Qualifikation!T971,libresult,0)),Qualifikation!T971))</f>
        <v/>
      </c>
      <c r="O961" s="56" t="str">
        <f>IF(OR(A961="",ISBLANK(Qualifikation!U971),Qualifikation!U971="-"),"",IF(ISNA(MATCH(Qualifikation!U971,libtwolang,0)),Qualifikation!U971,IF(Qualifikation!AC971=TRUE,INDEX(codetwolang,MATCH(Qualifikation!U971,libtwolang,0)),Qualifikation!U971)))</f>
        <v/>
      </c>
      <c r="P961" s="56" t="str">
        <f>IF(OR(A961="",ISBLANK(Qualifikation!V971)),"",Qualifikation!V971)</f>
        <v/>
      </c>
    </row>
    <row r="962" spans="1:16" x14ac:dyDescent="0.2">
      <c r="A962" s="26" t="str">
        <f>IF(Qualifikation!$A972&lt;&gt;"",IF(Qualifikation!C972&lt;&gt;"",IF(Qualifikation!C972="LOC.ID",CONCATENATE("LOC.",Qualifikation!AG$12),Qualifikation!C972),""),"")</f>
        <v/>
      </c>
      <c r="B962" s="57" t="str">
        <f>IF(A962&lt;&gt;"",Qualifikation!J972,"")</f>
        <v/>
      </c>
      <c r="C962" s="26" t="str">
        <f>IF(A962&lt;&gt;"",IF(Qualifikation!E972=TRUE,INDEX(codesex,MATCH(Qualifikation!D972,libsex,0)),Qualifikation!D972),"")</f>
        <v/>
      </c>
      <c r="D962" s="112" t="str">
        <f>IF(OR(A962="",ISBLANK(Qualifikation!F972)),"",Qualifikation!F972)</f>
        <v/>
      </c>
      <c r="E962" s="26" t="str">
        <f>IF(A962&lt;&gt;"",IF(Qualifikation!I972=TRUE,IF(INDEX(codegem,MATCH(Qualifikation!H972,libgem,0))&lt;8000,INDEX(codegem,MATCH(Qualifikation!H972,libgem,0)),""),Qualifikation!H972),"")</f>
        <v/>
      </c>
      <c r="F962" s="26" t="str">
        <f>IF(A962&lt;&gt;"",IF(Qualifikation!I972=TRUE,INDEX(codegemhist,MATCH(Qualifikation!H972,libgem,0)),""),"")</f>
        <v/>
      </c>
      <c r="G962" s="26" t="str">
        <f>IF(A962&lt;&gt;"",IF(Qualifikation!I972=TRUE,IF(INDEX(codegem,MATCH(Qualifikation!H972,libgem,0))&gt;=8000,INDEX(codegem,MATCH(Qualifikation!H972,libgem,0)),""),Qualifikation!H972),"")</f>
        <v/>
      </c>
      <c r="H962" s="26" t="str">
        <f>IF(A962&lt;&gt;"",IF(Qualifikation!Y972=TRUE,INDEX(libcatidinst,MATCH(Qualifikation!P972,libinst,0)),""),"")</f>
        <v/>
      </c>
      <c r="I962" s="26" t="str">
        <f>IF(OR(A962="",ISBLANK(Qualifikation!P972)),"",IF(Qualifikation!Y972=TRUE,INDEX(codeinst,MATCH(Qualifikation!P972,libinst,0)),Qualifikation!P972))</f>
        <v/>
      </c>
      <c r="J962" s="26" t="str">
        <f>IF(OR(A962="",ISBLANK(Qualifikation!Q972)),"",IF(Qualifikation!Z972=TRUE,INDEX(codetform,MATCH(Qualifikation!Q972,libtform,0)),Qualifikation!Q972))</f>
        <v/>
      </c>
      <c r="K962" s="26" t="str">
        <f t="shared" si="14"/>
        <v/>
      </c>
      <c r="L962" s="112" t="str">
        <f>IF(OR(A962="",ISBLANK(Qualifikation!R972)),"",Qualifikation!R972)</f>
        <v/>
      </c>
      <c r="M962" s="56" t="str">
        <f>IF(OR(A962="",ISBLANK(Qualifikation!S972)),"",Qualifikation!S972)</f>
        <v/>
      </c>
      <c r="N962" s="56" t="str">
        <f>IF(OR(A962="",ISBLANK(Qualifikation!T972)),"",IF(Qualifikation!AC972=TRUE,INDEX(coderesult,MATCH(Qualifikation!T972,libresult,0)),Qualifikation!T972))</f>
        <v/>
      </c>
      <c r="O962" s="56" t="str">
        <f>IF(OR(A962="",ISBLANK(Qualifikation!U972),Qualifikation!U972="-"),"",IF(ISNA(MATCH(Qualifikation!U972,libtwolang,0)),Qualifikation!U972,IF(Qualifikation!AC972=TRUE,INDEX(codetwolang,MATCH(Qualifikation!U972,libtwolang,0)),Qualifikation!U972)))</f>
        <v/>
      </c>
      <c r="P962" s="56" t="str">
        <f>IF(OR(A962="",ISBLANK(Qualifikation!V972)),"",Qualifikation!V972)</f>
        <v/>
      </c>
    </row>
    <row r="963" spans="1:16" x14ac:dyDescent="0.2">
      <c r="A963" s="26" t="str">
        <f>IF(Qualifikation!$A973&lt;&gt;"",IF(Qualifikation!C973&lt;&gt;"",IF(Qualifikation!C973="LOC.ID",CONCATENATE("LOC.",Qualifikation!AG$12),Qualifikation!C973),""),"")</f>
        <v/>
      </c>
      <c r="B963" s="57" t="str">
        <f>IF(A963&lt;&gt;"",Qualifikation!J973,"")</f>
        <v/>
      </c>
      <c r="C963" s="26" t="str">
        <f>IF(A963&lt;&gt;"",IF(Qualifikation!E973=TRUE,INDEX(codesex,MATCH(Qualifikation!D973,libsex,0)),Qualifikation!D973),"")</f>
        <v/>
      </c>
      <c r="D963" s="112" t="str">
        <f>IF(OR(A963="",ISBLANK(Qualifikation!F973)),"",Qualifikation!F973)</f>
        <v/>
      </c>
      <c r="E963" s="26" t="str">
        <f>IF(A963&lt;&gt;"",IF(Qualifikation!I973=TRUE,IF(INDEX(codegem,MATCH(Qualifikation!H973,libgem,0))&lt;8000,INDEX(codegem,MATCH(Qualifikation!H973,libgem,0)),""),Qualifikation!H973),"")</f>
        <v/>
      </c>
      <c r="F963" s="26" t="str">
        <f>IF(A963&lt;&gt;"",IF(Qualifikation!I973=TRUE,INDEX(codegemhist,MATCH(Qualifikation!H973,libgem,0)),""),"")</f>
        <v/>
      </c>
      <c r="G963" s="26" t="str">
        <f>IF(A963&lt;&gt;"",IF(Qualifikation!I973=TRUE,IF(INDEX(codegem,MATCH(Qualifikation!H973,libgem,0))&gt;=8000,INDEX(codegem,MATCH(Qualifikation!H973,libgem,0)),""),Qualifikation!H973),"")</f>
        <v/>
      </c>
      <c r="H963" s="26" t="str">
        <f>IF(A963&lt;&gt;"",IF(Qualifikation!Y973=TRUE,INDEX(libcatidinst,MATCH(Qualifikation!P973,libinst,0)),""),"")</f>
        <v/>
      </c>
      <c r="I963" s="26" t="str">
        <f>IF(OR(A963="",ISBLANK(Qualifikation!P973)),"",IF(Qualifikation!Y973=TRUE,INDEX(codeinst,MATCH(Qualifikation!P973,libinst,0)),Qualifikation!P973))</f>
        <v/>
      </c>
      <c r="J963" s="26" t="str">
        <f>IF(OR(A963="",ISBLANK(Qualifikation!Q973)),"",IF(Qualifikation!Z973=TRUE,INDEX(codetform,MATCH(Qualifikation!Q973,libtform,0)),Qualifikation!Q973))</f>
        <v/>
      </c>
      <c r="K963" s="26" t="str">
        <f t="shared" ref="K963:K1011" si="15">IF(A963="","",2)</f>
        <v/>
      </c>
      <c r="L963" s="112" t="str">
        <f>IF(OR(A963="",ISBLANK(Qualifikation!R973)),"",Qualifikation!R973)</f>
        <v/>
      </c>
      <c r="M963" s="56" t="str">
        <f>IF(OR(A963="",ISBLANK(Qualifikation!S973)),"",Qualifikation!S973)</f>
        <v/>
      </c>
      <c r="N963" s="56" t="str">
        <f>IF(OR(A963="",ISBLANK(Qualifikation!T973)),"",IF(Qualifikation!AC973=TRUE,INDEX(coderesult,MATCH(Qualifikation!T973,libresult,0)),Qualifikation!T973))</f>
        <v/>
      </c>
      <c r="O963" s="56" t="str">
        <f>IF(OR(A963="",ISBLANK(Qualifikation!U973),Qualifikation!U973="-"),"",IF(ISNA(MATCH(Qualifikation!U973,libtwolang,0)),Qualifikation!U973,IF(Qualifikation!AC973=TRUE,INDEX(codetwolang,MATCH(Qualifikation!U973,libtwolang,0)),Qualifikation!U973)))</f>
        <v/>
      </c>
      <c r="P963" s="56" t="str">
        <f>IF(OR(A963="",ISBLANK(Qualifikation!V973)),"",Qualifikation!V973)</f>
        <v/>
      </c>
    </row>
    <row r="964" spans="1:16" x14ac:dyDescent="0.2">
      <c r="A964" s="26" t="str">
        <f>IF(Qualifikation!$A974&lt;&gt;"",IF(Qualifikation!C974&lt;&gt;"",IF(Qualifikation!C974="LOC.ID",CONCATENATE("LOC.",Qualifikation!AG$12),Qualifikation!C974),""),"")</f>
        <v/>
      </c>
      <c r="B964" s="57" t="str">
        <f>IF(A964&lt;&gt;"",Qualifikation!J974,"")</f>
        <v/>
      </c>
      <c r="C964" s="26" t="str">
        <f>IF(A964&lt;&gt;"",IF(Qualifikation!E974=TRUE,INDEX(codesex,MATCH(Qualifikation!D974,libsex,0)),Qualifikation!D974),"")</f>
        <v/>
      </c>
      <c r="D964" s="112" t="str">
        <f>IF(OR(A964="",ISBLANK(Qualifikation!F974)),"",Qualifikation!F974)</f>
        <v/>
      </c>
      <c r="E964" s="26" t="str">
        <f>IF(A964&lt;&gt;"",IF(Qualifikation!I974=TRUE,IF(INDEX(codegem,MATCH(Qualifikation!H974,libgem,0))&lt;8000,INDEX(codegem,MATCH(Qualifikation!H974,libgem,0)),""),Qualifikation!H974),"")</f>
        <v/>
      </c>
      <c r="F964" s="26" t="str">
        <f>IF(A964&lt;&gt;"",IF(Qualifikation!I974=TRUE,INDEX(codegemhist,MATCH(Qualifikation!H974,libgem,0)),""),"")</f>
        <v/>
      </c>
      <c r="G964" s="26" t="str">
        <f>IF(A964&lt;&gt;"",IF(Qualifikation!I974=TRUE,IF(INDEX(codegem,MATCH(Qualifikation!H974,libgem,0))&gt;=8000,INDEX(codegem,MATCH(Qualifikation!H974,libgem,0)),""),Qualifikation!H974),"")</f>
        <v/>
      </c>
      <c r="H964" s="26" t="str">
        <f>IF(A964&lt;&gt;"",IF(Qualifikation!Y974=TRUE,INDEX(libcatidinst,MATCH(Qualifikation!P974,libinst,0)),""),"")</f>
        <v/>
      </c>
      <c r="I964" s="26" t="str">
        <f>IF(OR(A964="",ISBLANK(Qualifikation!P974)),"",IF(Qualifikation!Y974=TRUE,INDEX(codeinst,MATCH(Qualifikation!P974,libinst,0)),Qualifikation!P974))</f>
        <v/>
      </c>
      <c r="J964" s="26" t="str">
        <f>IF(OR(A964="",ISBLANK(Qualifikation!Q974)),"",IF(Qualifikation!Z974=TRUE,INDEX(codetform,MATCH(Qualifikation!Q974,libtform,0)),Qualifikation!Q974))</f>
        <v/>
      </c>
      <c r="K964" s="26" t="str">
        <f t="shared" si="15"/>
        <v/>
      </c>
      <c r="L964" s="112" t="str">
        <f>IF(OR(A964="",ISBLANK(Qualifikation!R974)),"",Qualifikation!R974)</f>
        <v/>
      </c>
      <c r="M964" s="56" t="str">
        <f>IF(OR(A964="",ISBLANK(Qualifikation!S974)),"",Qualifikation!S974)</f>
        <v/>
      </c>
      <c r="N964" s="56" t="str">
        <f>IF(OR(A964="",ISBLANK(Qualifikation!T974)),"",IF(Qualifikation!AC974=TRUE,INDEX(coderesult,MATCH(Qualifikation!T974,libresult,0)),Qualifikation!T974))</f>
        <v/>
      </c>
      <c r="O964" s="56" t="str">
        <f>IF(OR(A964="",ISBLANK(Qualifikation!U974),Qualifikation!U974="-"),"",IF(ISNA(MATCH(Qualifikation!U974,libtwolang,0)),Qualifikation!U974,IF(Qualifikation!AC974=TRUE,INDEX(codetwolang,MATCH(Qualifikation!U974,libtwolang,0)),Qualifikation!U974)))</f>
        <v/>
      </c>
      <c r="P964" s="56" t="str">
        <f>IF(OR(A964="",ISBLANK(Qualifikation!V974)),"",Qualifikation!V974)</f>
        <v/>
      </c>
    </row>
    <row r="965" spans="1:16" x14ac:dyDescent="0.2">
      <c r="A965" s="26" t="str">
        <f>IF(Qualifikation!$A975&lt;&gt;"",IF(Qualifikation!C975&lt;&gt;"",IF(Qualifikation!C975="LOC.ID",CONCATENATE("LOC.",Qualifikation!AG$12),Qualifikation!C975),""),"")</f>
        <v/>
      </c>
      <c r="B965" s="57" t="str">
        <f>IF(A965&lt;&gt;"",Qualifikation!J975,"")</f>
        <v/>
      </c>
      <c r="C965" s="26" t="str">
        <f>IF(A965&lt;&gt;"",IF(Qualifikation!E975=TRUE,INDEX(codesex,MATCH(Qualifikation!D975,libsex,0)),Qualifikation!D975),"")</f>
        <v/>
      </c>
      <c r="D965" s="112" t="str">
        <f>IF(OR(A965="",ISBLANK(Qualifikation!F975)),"",Qualifikation!F975)</f>
        <v/>
      </c>
      <c r="E965" s="26" t="str">
        <f>IF(A965&lt;&gt;"",IF(Qualifikation!I975=TRUE,IF(INDEX(codegem,MATCH(Qualifikation!H975,libgem,0))&lt;8000,INDEX(codegem,MATCH(Qualifikation!H975,libgem,0)),""),Qualifikation!H975),"")</f>
        <v/>
      </c>
      <c r="F965" s="26" t="str">
        <f>IF(A965&lt;&gt;"",IF(Qualifikation!I975=TRUE,INDEX(codegemhist,MATCH(Qualifikation!H975,libgem,0)),""),"")</f>
        <v/>
      </c>
      <c r="G965" s="26" t="str">
        <f>IF(A965&lt;&gt;"",IF(Qualifikation!I975=TRUE,IF(INDEX(codegem,MATCH(Qualifikation!H975,libgem,0))&gt;=8000,INDEX(codegem,MATCH(Qualifikation!H975,libgem,0)),""),Qualifikation!H975),"")</f>
        <v/>
      </c>
      <c r="H965" s="26" t="str">
        <f>IF(A965&lt;&gt;"",IF(Qualifikation!Y975=TRUE,INDEX(libcatidinst,MATCH(Qualifikation!P975,libinst,0)),""),"")</f>
        <v/>
      </c>
      <c r="I965" s="26" t="str">
        <f>IF(OR(A965="",ISBLANK(Qualifikation!P975)),"",IF(Qualifikation!Y975=TRUE,INDEX(codeinst,MATCH(Qualifikation!P975,libinst,0)),Qualifikation!P975))</f>
        <v/>
      </c>
      <c r="J965" s="26" t="str">
        <f>IF(OR(A965="",ISBLANK(Qualifikation!Q975)),"",IF(Qualifikation!Z975=TRUE,INDEX(codetform,MATCH(Qualifikation!Q975,libtform,0)),Qualifikation!Q975))</f>
        <v/>
      </c>
      <c r="K965" s="26" t="str">
        <f t="shared" si="15"/>
        <v/>
      </c>
      <c r="L965" s="112" t="str">
        <f>IF(OR(A965="",ISBLANK(Qualifikation!R975)),"",Qualifikation!R975)</f>
        <v/>
      </c>
      <c r="M965" s="56" t="str">
        <f>IF(OR(A965="",ISBLANK(Qualifikation!S975)),"",Qualifikation!S975)</f>
        <v/>
      </c>
      <c r="N965" s="56" t="str">
        <f>IF(OR(A965="",ISBLANK(Qualifikation!T975)),"",IF(Qualifikation!AC975=TRUE,INDEX(coderesult,MATCH(Qualifikation!T975,libresult,0)),Qualifikation!T975))</f>
        <v/>
      </c>
      <c r="O965" s="56" t="str">
        <f>IF(OR(A965="",ISBLANK(Qualifikation!U975),Qualifikation!U975="-"),"",IF(ISNA(MATCH(Qualifikation!U975,libtwolang,0)),Qualifikation!U975,IF(Qualifikation!AC975=TRUE,INDEX(codetwolang,MATCH(Qualifikation!U975,libtwolang,0)),Qualifikation!U975)))</f>
        <v/>
      </c>
      <c r="P965" s="56" t="str">
        <f>IF(OR(A965="",ISBLANK(Qualifikation!V975)),"",Qualifikation!V975)</f>
        <v/>
      </c>
    </row>
    <row r="966" spans="1:16" x14ac:dyDescent="0.2">
      <c r="A966" s="26" t="str">
        <f>IF(Qualifikation!$A976&lt;&gt;"",IF(Qualifikation!C976&lt;&gt;"",IF(Qualifikation!C976="LOC.ID",CONCATENATE("LOC.",Qualifikation!AG$12),Qualifikation!C976),""),"")</f>
        <v/>
      </c>
      <c r="B966" s="57" t="str">
        <f>IF(A966&lt;&gt;"",Qualifikation!J976,"")</f>
        <v/>
      </c>
      <c r="C966" s="26" t="str">
        <f>IF(A966&lt;&gt;"",IF(Qualifikation!E976=TRUE,INDEX(codesex,MATCH(Qualifikation!D976,libsex,0)),Qualifikation!D976),"")</f>
        <v/>
      </c>
      <c r="D966" s="112" t="str">
        <f>IF(OR(A966="",ISBLANK(Qualifikation!F976)),"",Qualifikation!F976)</f>
        <v/>
      </c>
      <c r="E966" s="26" t="str">
        <f>IF(A966&lt;&gt;"",IF(Qualifikation!I976=TRUE,IF(INDEX(codegem,MATCH(Qualifikation!H976,libgem,0))&lt;8000,INDEX(codegem,MATCH(Qualifikation!H976,libgem,0)),""),Qualifikation!H976),"")</f>
        <v/>
      </c>
      <c r="F966" s="26" t="str">
        <f>IF(A966&lt;&gt;"",IF(Qualifikation!I976=TRUE,INDEX(codegemhist,MATCH(Qualifikation!H976,libgem,0)),""),"")</f>
        <v/>
      </c>
      <c r="G966" s="26" t="str">
        <f>IF(A966&lt;&gt;"",IF(Qualifikation!I976=TRUE,IF(INDEX(codegem,MATCH(Qualifikation!H976,libgem,0))&gt;=8000,INDEX(codegem,MATCH(Qualifikation!H976,libgem,0)),""),Qualifikation!H976),"")</f>
        <v/>
      </c>
      <c r="H966" s="26" t="str">
        <f>IF(A966&lt;&gt;"",IF(Qualifikation!Y976=TRUE,INDEX(libcatidinst,MATCH(Qualifikation!P976,libinst,0)),""),"")</f>
        <v/>
      </c>
      <c r="I966" s="26" t="str">
        <f>IF(OR(A966="",ISBLANK(Qualifikation!P976)),"",IF(Qualifikation!Y976=TRUE,INDEX(codeinst,MATCH(Qualifikation!P976,libinst,0)),Qualifikation!P976))</f>
        <v/>
      </c>
      <c r="J966" s="26" t="str">
        <f>IF(OR(A966="",ISBLANK(Qualifikation!Q976)),"",IF(Qualifikation!Z976=TRUE,INDEX(codetform,MATCH(Qualifikation!Q976,libtform,0)),Qualifikation!Q976))</f>
        <v/>
      </c>
      <c r="K966" s="26" t="str">
        <f t="shared" si="15"/>
        <v/>
      </c>
      <c r="L966" s="112" t="str">
        <f>IF(OR(A966="",ISBLANK(Qualifikation!R976)),"",Qualifikation!R976)</f>
        <v/>
      </c>
      <c r="M966" s="56" t="str">
        <f>IF(OR(A966="",ISBLANK(Qualifikation!S976)),"",Qualifikation!S976)</f>
        <v/>
      </c>
      <c r="N966" s="56" t="str">
        <f>IF(OR(A966="",ISBLANK(Qualifikation!T976)),"",IF(Qualifikation!AC976=TRUE,INDEX(coderesult,MATCH(Qualifikation!T976,libresult,0)),Qualifikation!T976))</f>
        <v/>
      </c>
      <c r="O966" s="56" t="str">
        <f>IF(OR(A966="",ISBLANK(Qualifikation!U976),Qualifikation!U976="-"),"",IF(ISNA(MATCH(Qualifikation!U976,libtwolang,0)),Qualifikation!U976,IF(Qualifikation!AC976=TRUE,INDEX(codetwolang,MATCH(Qualifikation!U976,libtwolang,0)),Qualifikation!U976)))</f>
        <v/>
      </c>
      <c r="P966" s="56" t="str">
        <f>IF(OR(A966="",ISBLANK(Qualifikation!V976)),"",Qualifikation!V976)</f>
        <v/>
      </c>
    </row>
    <row r="967" spans="1:16" x14ac:dyDescent="0.2">
      <c r="A967" s="26" t="str">
        <f>IF(Qualifikation!$A977&lt;&gt;"",IF(Qualifikation!C977&lt;&gt;"",IF(Qualifikation!C977="LOC.ID",CONCATENATE("LOC.",Qualifikation!AG$12),Qualifikation!C977),""),"")</f>
        <v/>
      </c>
      <c r="B967" s="57" t="str">
        <f>IF(A967&lt;&gt;"",Qualifikation!J977,"")</f>
        <v/>
      </c>
      <c r="C967" s="26" t="str">
        <f>IF(A967&lt;&gt;"",IF(Qualifikation!E977=TRUE,INDEX(codesex,MATCH(Qualifikation!D977,libsex,0)),Qualifikation!D977),"")</f>
        <v/>
      </c>
      <c r="D967" s="112" t="str">
        <f>IF(OR(A967="",ISBLANK(Qualifikation!F977)),"",Qualifikation!F977)</f>
        <v/>
      </c>
      <c r="E967" s="26" t="str">
        <f>IF(A967&lt;&gt;"",IF(Qualifikation!I977=TRUE,IF(INDEX(codegem,MATCH(Qualifikation!H977,libgem,0))&lt;8000,INDEX(codegem,MATCH(Qualifikation!H977,libgem,0)),""),Qualifikation!H977),"")</f>
        <v/>
      </c>
      <c r="F967" s="26" t="str">
        <f>IF(A967&lt;&gt;"",IF(Qualifikation!I977=TRUE,INDEX(codegemhist,MATCH(Qualifikation!H977,libgem,0)),""),"")</f>
        <v/>
      </c>
      <c r="G967" s="26" t="str">
        <f>IF(A967&lt;&gt;"",IF(Qualifikation!I977=TRUE,IF(INDEX(codegem,MATCH(Qualifikation!H977,libgem,0))&gt;=8000,INDEX(codegem,MATCH(Qualifikation!H977,libgem,0)),""),Qualifikation!H977),"")</f>
        <v/>
      </c>
      <c r="H967" s="26" t="str">
        <f>IF(A967&lt;&gt;"",IF(Qualifikation!Y977=TRUE,INDEX(libcatidinst,MATCH(Qualifikation!P977,libinst,0)),""),"")</f>
        <v/>
      </c>
      <c r="I967" s="26" t="str">
        <f>IF(OR(A967="",ISBLANK(Qualifikation!P977)),"",IF(Qualifikation!Y977=TRUE,INDEX(codeinst,MATCH(Qualifikation!P977,libinst,0)),Qualifikation!P977))</f>
        <v/>
      </c>
      <c r="J967" s="26" t="str">
        <f>IF(OR(A967="",ISBLANK(Qualifikation!Q977)),"",IF(Qualifikation!Z977=TRUE,INDEX(codetform,MATCH(Qualifikation!Q977,libtform,0)),Qualifikation!Q977))</f>
        <v/>
      </c>
      <c r="K967" s="26" t="str">
        <f t="shared" si="15"/>
        <v/>
      </c>
      <c r="L967" s="112" t="str">
        <f>IF(OR(A967="",ISBLANK(Qualifikation!R977)),"",Qualifikation!R977)</f>
        <v/>
      </c>
      <c r="M967" s="56" t="str">
        <f>IF(OR(A967="",ISBLANK(Qualifikation!S977)),"",Qualifikation!S977)</f>
        <v/>
      </c>
      <c r="N967" s="56" t="str">
        <f>IF(OR(A967="",ISBLANK(Qualifikation!T977)),"",IF(Qualifikation!AC977=TRUE,INDEX(coderesult,MATCH(Qualifikation!T977,libresult,0)),Qualifikation!T977))</f>
        <v/>
      </c>
      <c r="O967" s="56" t="str">
        <f>IF(OR(A967="",ISBLANK(Qualifikation!U977),Qualifikation!U977="-"),"",IF(ISNA(MATCH(Qualifikation!U977,libtwolang,0)),Qualifikation!U977,IF(Qualifikation!AC977=TRUE,INDEX(codetwolang,MATCH(Qualifikation!U977,libtwolang,0)),Qualifikation!U977)))</f>
        <v/>
      </c>
      <c r="P967" s="56" t="str">
        <f>IF(OR(A967="",ISBLANK(Qualifikation!V977)),"",Qualifikation!V977)</f>
        <v/>
      </c>
    </row>
    <row r="968" spans="1:16" x14ac:dyDescent="0.2">
      <c r="A968" s="26" t="str">
        <f>IF(Qualifikation!$A978&lt;&gt;"",IF(Qualifikation!C978&lt;&gt;"",IF(Qualifikation!C978="LOC.ID",CONCATENATE("LOC.",Qualifikation!AG$12),Qualifikation!C978),""),"")</f>
        <v/>
      </c>
      <c r="B968" s="57" t="str">
        <f>IF(A968&lt;&gt;"",Qualifikation!J978,"")</f>
        <v/>
      </c>
      <c r="C968" s="26" t="str">
        <f>IF(A968&lt;&gt;"",IF(Qualifikation!E978=TRUE,INDEX(codesex,MATCH(Qualifikation!D978,libsex,0)),Qualifikation!D978),"")</f>
        <v/>
      </c>
      <c r="D968" s="112" t="str">
        <f>IF(OR(A968="",ISBLANK(Qualifikation!F978)),"",Qualifikation!F978)</f>
        <v/>
      </c>
      <c r="E968" s="26" t="str">
        <f>IF(A968&lt;&gt;"",IF(Qualifikation!I978=TRUE,IF(INDEX(codegem,MATCH(Qualifikation!H978,libgem,0))&lt;8000,INDEX(codegem,MATCH(Qualifikation!H978,libgem,0)),""),Qualifikation!H978),"")</f>
        <v/>
      </c>
      <c r="F968" s="26" t="str">
        <f>IF(A968&lt;&gt;"",IF(Qualifikation!I978=TRUE,INDEX(codegemhist,MATCH(Qualifikation!H978,libgem,0)),""),"")</f>
        <v/>
      </c>
      <c r="G968" s="26" t="str">
        <f>IF(A968&lt;&gt;"",IF(Qualifikation!I978=TRUE,IF(INDEX(codegem,MATCH(Qualifikation!H978,libgem,0))&gt;=8000,INDEX(codegem,MATCH(Qualifikation!H978,libgem,0)),""),Qualifikation!H978),"")</f>
        <v/>
      </c>
      <c r="H968" s="26" t="str">
        <f>IF(A968&lt;&gt;"",IF(Qualifikation!Y978=TRUE,INDEX(libcatidinst,MATCH(Qualifikation!P978,libinst,0)),""),"")</f>
        <v/>
      </c>
      <c r="I968" s="26" t="str">
        <f>IF(OR(A968="",ISBLANK(Qualifikation!P978)),"",IF(Qualifikation!Y978=TRUE,INDEX(codeinst,MATCH(Qualifikation!P978,libinst,0)),Qualifikation!P978))</f>
        <v/>
      </c>
      <c r="J968" s="26" t="str">
        <f>IF(OR(A968="",ISBLANK(Qualifikation!Q978)),"",IF(Qualifikation!Z978=TRUE,INDEX(codetform,MATCH(Qualifikation!Q978,libtform,0)),Qualifikation!Q978))</f>
        <v/>
      </c>
      <c r="K968" s="26" t="str">
        <f t="shared" si="15"/>
        <v/>
      </c>
      <c r="L968" s="112" t="str">
        <f>IF(OR(A968="",ISBLANK(Qualifikation!R978)),"",Qualifikation!R978)</f>
        <v/>
      </c>
      <c r="M968" s="56" t="str">
        <f>IF(OR(A968="",ISBLANK(Qualifikation!S978)),"",Qualifikation!S978)</f>
        <v/>
      </c>
      <c r="N968" s="56" t="str">
        <f>IF(OR(A968="",ISBLANK(Qualifikation!T978)),"",IF(Qualifikation!AC978=TRUE,INDEX(coderesult,MATCH(Qualifikation!T978,libresult,0)),Qualifikation!T978))</f>
        <v/>
      </c>
      <c r="O968" s="56" t="str">
        <f>IF(OR(A968="",ISBLANK(Qualifikation!U978),Qualifikation!U978="-"),"",IF(ISNA(MATCH(Qualifikation!U978,libtwolang,0)),Qualifikation!U978,IF(Qualifikation!AC978=TRUE,INDEX(codetwolang,MATCH(Qualifikation!U978,libtwolang,0)),Qualifikation!U978)))</f>
        <v/>
      </c>
      <c r="P968" s="56" t="str">
        <f>IF(OR(A968="",ISBLANK(Qualifikation!V978)),"",Qualifikation!V978)</f>
        <v/>
      </c>
    </row>
    <row r="969" spans="1:16" x14ac:dyDescent="0.2">
      <c r="A969" s="26" t="str">
        <f>IF(Qualifikation!$A979&lt;&gt;"",IF(Qualifikation!C979&lt;&gt;"",IF(Qualifikation!C979="LOC.ID",CONCATENATE("LOC.",Qualifikation!AG$12),Qualifikation!C979),""),"")</f>
        <v/>
      </c>
      <c r="B969" s="57" t="str">
        <f>IF(A969&lt;&gt;"",Qualifikation!J979,"")</f>
        <v/>
      </c>
      <c r="C969" s="26" t="str">
        <f>IF(A969&lt;&gt;"",IF(Qualifikation!E979=TRUE,INDEX(codesex,MATCH(Qualifikation!D979,libsex,0)),Qualifikation!D979),"")</f>
        <v/>
      </c>
      <c r="D969" s="112" t="str">
        <f>IF(OR(A969="",ISBLANK(Qualifikation!F979)),"",Qualifikation!F979)</f>
        <v/>
      </c>
      <c r="E969" s="26" t="str">
        <f>IF(A969&lt;&gt;"",IF(Qualifikation!I979=TRUE,IF(INDEX(codegem,MATCH(Qualifikation!H979,libgem,0))&lt;8000,INDEX(codegem,MATCH(Qualifikation!H979,libgem,0)),""),Qualifikation!H979),"")</f>
        <v/>
      </c>
      <c r="F969" s="26" t="str">
        <f>IF(A969&lt;&gt;"",IF(Qualifikation!I979=TRUE,INDEX(codegemhist,MATCH(Qualifikation!H979,libgem,0)),""),"")</f>
        <v/>
      </c>
      <c r="G969" s="26" t="str">
        <f>IF(A969&lt;&gt;"",IF(Qualifikation!I979=TRUE,IF(INDEX(codegem,MATCH(Qualifikation!H979,libgem,0))&gt;=8000,INDEX(codegem,MATCH(Qualifikation!H979,libgem,0)),""),Qualifikation!H979),"")</f>
        <v/>
      </c>
      <c r="H969" s="26" t="str">
        <f>IF(A969&lt;&gt;"",IF(Qualifikation!Y979=TRUE,INDEX(libcatidinst,MATCH(Qualifikation!P979,libinst,0)),""),"")</f>
        <v/>
      </c>
      <c r="I969" s="26" t="str">
        <f>IF(OR(A969="",ISBLANK(Qualifikation!P979)),"",IF(Qualifikation!Y979=TRUE,INDEX(codeinst,MATCH(Qualifikation!P979,libinst,0)),Qualifikation!P979))</f>
        <v/>
      </c>
      <c r="J969" s="26" t="str">
        <f>IF(OR(A969="",ISBLANK(Qualifikation!Q979)),"",IF(Qualifikation!Z979=TRUE,INDEX(codetform,MATCH(Qualifikation!Q979,libtform,0)),Qualifikation!Q979))</f>
        <v/>
      </c>
      <c r="K969" s="26" t="str">
        <f t="shared" si="15"/>
        <v/>
      </c>
      <c r="L969" s="112" t="str">
        <f>IF(OR(A969="",ISBLANK(Qualifikation!R979)),"",Qualifikation!R979)</f>
        <v/>
      </c>
      <c r="M969" s="56" t="str">
        <f>IF(OR(A969="",ISBLANK(Qualifikation!S979)),"",Qualifikation!S979)</f>
        <v/>
      </c>
      <c r="N969" s="56" t="str">
        <f>IF(OR(A969="",ISBLANK(Qualifikation!T979)),"",IF(Qualifikation!AC979=TRUE,INDEX(coderesult,MATCH(Qualifikation!T979,libresult,0)),Qualifikation!T979))</f>
        <v/>
      </c>
      <c r="O969" s="56" t="str">
        <f>IF(OR(A969="",ISBLANK(Qualifikation!U979),Qualifikation!U979="-"),"",IF(ISNA(MATCH(Qualifikation!U979,libtwolang,0)),Qualifikation!U979,IF(Qualifikation!AC979=TRUE,INDEX(codetwolang,MATCH(Qualifikation!U979,libtwolang,0)),Qualifikation!U979)))</f>
        <v/>
      </c>
      <c r="P969" s="56" t="str">
        <f>IF(OR(A969="",ISBLANK(Qualifikation!V979)),"",Qualifikation!V979)</f>
        <v/>
      </c>
    </row>
    <row r="970" spans="1:16" x14ac:dyDescent="0.2">
      <c r="A970" s="26" t="str">
        <f>IF(Qualifikation!$A980&lt;&gt;"",IF(Qualifikation!C980&lt;&gt;"",IF(Qualifikation!C980="LOC.ID",CONCATENATE("LOC.",Qualifikation!AG$12),Qualifikation!C980),""),"")</f>
        <v/>
      </c>
      <c r="B970" s="57" t="str">
        <f>IF(A970&lt;&gt;"",Qualifikation!J980,"")</f>
        <v/>
      </c>
      <c r="C970" s="26" t="str">
        <f>IF(A970&lt;&gt;"",IF(Qualifikation!E980=TRUE,INDEX(codesex,MATCH(Qualifikation!D980,libsex,0)),Qualifikation!D980),"")</f>
        <v/>
      </c>
      <c r="D970" s="112" t="str">
        <f>IF(OR(A970="",ISBLANK(Qualifikation!F980)),"",Qualifikation!F980)</f>
        <v/>
      </c>
      <c r="E970" s="26" t="str">
        <f>IF(A970&lt;&gt;"",IF(Qualifikation!I980=TRUE,IF(INDEX(codegem,MATCH(Qualifikation!H980,libgem,0))&lt;8000,INDEX(codegem,MATCH(Qualifikation!H980,libgem,0)),""),Qualifikation!H980),"")</f>
        <v/>
      </c>
      <c r="F970" s="26" t="str">
        <f>IF(A970&lt;&gt;"",IF(Qualifikation!I980=TRUE,INDEX(codegemhist,MATCH(Qualifikation!H980,libgem,0)),""),"")</f>
        <v/>
      </c>
      <c r="G970" s="26" t="str">
        <f>IF(A970&lt;&gt;"",IF(Qualifikation!I980=TRUE,IF(INDEX(codegem,MATCH(Qualifikation!H980,libgem,0))&gt;=8000,INDEX(codegem,MATCH(Qualifikation!H980,libgem,0)),""),Qualifikation!H980),"")</f>
        <v/>
      </c>
      <c r="H970" s="26" t="str">
        <f>IF(A970&lt;&gt;"",IF(Qualifikation!Y980=TRUE,INDEX(libcatidinst,MATCH(Qualifikation!P980,libinst,0)),""),"")</f>
        <v/>
      </c>
      <c r="I970" s="26" t="str">
        <f>IF(OR(A970="",ISBLANK(Qualifikation!P980)),"",IF(Qualifikation!Y980=TRUE,INDEX(codeinst,MATCH(Qualifikation!P980,libinst,0)),Qualifikation!P980))</f>
        <v/>
      </c>
      <c r="J970" s="26" t="str">
        <f>IF(OR(A970="",ISBLANK(Qualifikation!Q980)),"",IF(Qualifikation!Z980=TRUE,INDEX(codetform,MATCH(Qualifikation!Q980,libtform,0)),Qualifikation!Q980))</f>
        <v/>
      </c>
      <c r="K970" s="26" t="str">
        <f t="shared" si="15"/>
        <v/>
      </c>
      <c r="L970" s="112" t="str">
        <f>IF(OR(A970="",ISBLANK(Qualifikation!R980)),"",Qualifikation!R980)</f>
        <v/>
      </c>
      <c r="M970" s="56" t="str">
        <f>IF(OR(A970="",ISBLANK(Qualifikation!S980)),"",Qualifikation!S980)</f>
        <v/>
      </c>
      <c r="N970" s="56" t="str">
        <f>IF(OR(A970="",ISBLANK(Qualifikation!T980)),"",IF(Qualifikation!AC980=TRUE,INDEX(coderesult,MATCH(Qualifikation!T980,libresult,0)),Qualifikation!T980))</f>
        <v/>
      </c>
      <c r="O970" s="56" t="str">
        <f>IF(OR(A970="",ISBLANK(Qualifikation!U980),Qualifikation!U980="-"),"",IF(ISNA(MATCH(Qualifikation!U980,libtwolang,0)),Qualifikation!U980,IF(Qualifikation!AC980=TRUE,INDEX(codetwolang,MATCH(Qualifikation!U980,libtwolang,0)),Qualifikation!U980)))</f>
        <v/>
      </c>
      <c r="P970" s="56" t="str">
        <f>IF(OR(A970="",ISBLANK(Qualifikation!V980)),"",Qualifikation!V980)</f>
        <v/>
      </c>
    </row>
    <row r="971" spans="1:16" x14ac:dyDescent="0.2">
      <c r="A971" s="26" t="str">
        <f>IF(Qualifikation!$A981&lt;&gt;"",IF(Qualifikation!C981&lt;&gt;"",IF(Qualifikation!C981="LOC.ID",CONCATENATE("LOC.",Qualifikation!AG$12),Qualifikation!C981),""),"")</f>
        <v/>
      </c>
      <c r="B971" s="57" t="str">
        <f>IF(A971&lt;&gt;"",Qualifikation!J981,"")</f>
        <v/>
      </c>
      <c r="C971" s="26" t="str">
        <f>IF(A971&lt;&gt;"",IF(Qualifikation!E981=TRUE,INDEX(codesex,MATCH(Qualifikation!D981,libsex,0)),Qualifikation!D981),"")</f>
        <v/>
      </c>
      <c r="D971" s="112" t="str">
        <f>IF(OR(A971="",ISBLANK(Qualifikation!F981)),"",Qualifikation!F981)</f>
        <v/>
      </c>
      <c r="E971" s="26" t="str">
        <f>IF(A971&lt;&gt;"",IF(Qualifikation!I981=TRUE,IF(INDEX(codegem,MATCH(Qualifikation!H981,libgem,0))&lt;8000,INDEX(codegem,MATCH(Qualifikation!H981,libgem,0)),""),Qualifikation!H981),"")</f>
        <v/>
      </c>
      <c r="F971" s="26" t="str">
        <f>IF(A971&lt;&gt;"",IF(Qualifikation!I981=TRUE,INDEX(codegemhist,MATCH(Qualifikation!H981,libgem,0)),""),"")</f>
        <v/>
      </c>
      <c r="G971" s="26" t="str">
        <f>IF(A971&lt;&gt;"",IF(Qualifikation!I981=TRUE,IF(INDEX(codegem,MATCH(Qualifikation!H981,libgem,0))&gt;=8000,INDEX(codegem,MATCH(Qualifikation!H981,libgem,0)),""),Qualifikation!H981),"")</f>
        <v/>
      </c>
      <c r="H971" s="26" t="str">
        <f>IF(A971&lt;&gt;"",IF(Qualifikation!Y981=TRUE,INDEX(libcatidinst,MATCH(Qualifikation!P981,libinst,0)),""),"")</f>
        <v/>
      </c>
      <c r="I971" s="26" t="str">
        <f>IF(OR(A971="",ISBLANK(Qualifikation!P981)),"",IF(Qualifikation!Y981=TRUE,INDEX(codeinst,MATCH(Qualifikation!P981,libinst,0)),Qualifikation!P981))</f>
        <v/>
      </c>
      <c r="J971" s="26" t="str">
        <f>IF(OR(A971="",ISBLANK(Qualifikation!Q981)),"",IF(Qualifikation!Z981=TRUE,INDEX(codetform,MATCH(Qualifikation!Q981,libtform,0)),Qualifikation!Q981))</f>
        <v/>
      </c>
      <c r="K971" s="26" t="str">
        <f t="shared" si="15"/>
        <v/>
      </c>
      <c r="L971" s="112" t="str">
        <f>IF(OR(A971="",ISBLANK(Qualifikation!R981)),"",Qualifikation!R981)</f>
        <v/>
      </c>
      <c r="M971" s="56" t="str">
        <f>IF(OR(A971="",ISBLANK(Qualifikation!S981)),"",Qualifikation!S981)</f>
        <v/>
      </c>
      <c r="N971" s="56" t="str">
        <f>IF(OR(A971="",ISBLANK(Qualifikation!T981)),"",IF(Qualifikation!AC981=TRUE,INDEX(coderesult,MATCH(Qualifikation!T981,libresult,0)),Qualifikation!T981))</f>
        <v/>
      </c>
      <c r="O971" s="56" t="str">
        <f>IF(OR(A971="",ISBLANK(Qualifikation!U981),Qualifikation!U981="-"),"",IF(ISNA(MATCH(Qualifikation!U981,libtwolang,0)),Qualifikation!U981,IF(Qualifikation!AC981=TRUE,INDEX(codetwolang,MATCH(Qualifikation!U981,libtwolang,0)),Qualifikation!U981)))</f>
        <v/>
      </c>
      <c r="P971" s="56" t="str">
        <f>IF(OR(A971="",ISBLANK(Qualifikation!V981)),"",Qualifikation!V981)</f>
        <v/>
      </c>
    </row>
    <row r="972" spans="1:16" x14ac:dyDescent="0.2">
      <c r="A972" s="26" t="str">
        <f>IF(Qualifikation!$A982&lt;&gt;"",IF(Qualifikation!C982&lt;&gt;"",IF(Qualifikation!C982="LOC.ID",CONCATENATE("LOC.",Qualifikation!AG$12),Qualifikation!C982),""),"")</f>
        <v/>
      </c>
      <c r="B972" s="57" t="str">
        <f>IF(A972&lt;&gt;"",Qualifikation!J982,"")</f>
        <v/>
      </c>
      <c r="C972" s="26" t="str">
        <f>IF(A972&lt;&gt;"",IF(Qualifikation!E982=TRUE,INDEX(codesex,MATCH(Qualifikation!D982,libsex,0)),Qualifikation!D982),"")</f>
        <v/>
      </c>
      <c r="D972" s="112" t="str">
        <f>IF(OR(A972="",ISBLANK(Qualifikation!F982)),"",Qualifikation!F982)</f>
        <v/>
      </c>
      <c r="E972" s="26" t="str">
        <f>IF(A972&lt;&gt;"",IF(Qualifikation!I982=TRUE,IF(INDEX(codegem,MATCH(Qualifikation!H982,libgem,0))&lt;8000,INDEX(codegem,MATCH(Qualifikation!H982,libgem,0)),""),Qualifikation!H982),"")</f>
        <v/>
      </c>
      <c r="F972" s="26" t="str">
        <f>IF(A972&lt;&gt;"",IF(Qualifikation!I982=TRUE,INDEX(codegemhist,MATCH(Qualifikation!H982,libgem,0)),""),"")</f>
        <v/>
      </c>
      <c r="G972" s="26" t="str">
        <f>IF(A972&lt;&gt;"",IF(Qualifikation!I982=TRUE,IF(INDEX(codegem,MATCH(Qualifikation!H982,libgem,0))&gt;=8000,INDEX(codegem,MATCH(Qualifikation!H982,libgem,0)),""),Qualifikation!H982),"")</f>
        <v/>
      </c>
      <c r="H972" s="26" t="str">
        <f>IF(A972&lt;&gt;"",IF(Qualifikation!Y982=TRUE,INDEX(libcatidinst,MATCH(Qualifikation!P982,libinst,0)),""),"")</f>
        <v/>
      </c>
      <c r="I972" s="26" t="str">
        <f>IF(OR(A972="",ISBLANK(Qualifikation!P982)),"",IF(Qualifikation!Y982=TRUE,INDEX(codeinst,MATCH(Qualifikation!P982,libinst,0)),Qualifikation!P982))</f>
        <v/>
      </c>
      <c r="J972" s="26" t="str">
        <f>IF(OR(A972="",ISBLANK(Qualifikation!Q982)),"",IF(Qualifikation!Z982=TRUE,INDEX(codetform,MATCH(Qualifikation!Q982,libtform,0)),Qualifikation!Q982))</f>
        <v/>
      </c>
      <c r="K972" s="26" t="str">
        <f t="shared" si="15"/>
        <v/>
      </c>
      <c r="L972" s="112" t="str">
        <f>IF(OR(A972="",ISBLANK(Qualifikation!R982)),"",Qualifikation!R982)</f>
        <v/>
      </c>
      <c r="M972" s="56" t="str">
        <f>IF(OR(A972="",ISBLANK(Qualifikation!S982)),"",Qualifikation!S982)</f>
        <v/>
      </c>
      <c r="N972" s="56" t="str">
        <f>IF(OR(A972="",ISBLANK(Qualifikation!T982)),"",IF(Qualifikation!AC982=TRUE,INDEX(coderesult,MATCH(Qualifikation!T982,libresult,0)),Qualifikation!T982))</f>
        <v/>
      </c>
      <c r="O972" s="56" t="str">
        <f>IF(OR(A972="",ISBLANK(Qualifikation!U982),Qualifikation!U982="-"),"",IF(ISNA(MATCH(Qualifikation!U982,libtwolang,0)),Qualifikation!U982,IF(Qualifikation!AC982=TRUE,INDEX(codetwolang,MATCH(Qualifikation!U982,libtwolang,0)),Qualifikation!U982)))</f>
        <v/>
      </c>
      <c r="P972" s="56" t="str">
        <f>IF(OR(A972="",ISBLANK(Qualifikation!V982)),"",Qualifikation!V982)</f>
        <v/>
      </c>
    </row>
    <row r="973" spans="1:16" x14ac:dyDescent="0.2">
      <c r="A973" s="26" t="str">
        <f>IF(Qualifikation!$A983&lt;&gt;"",IF(Qualifikation!C983&lt;&gt;"",IF(Qualifikation!C983="LOC.ID",CONCATENATE("LOC.",Qualifikation!AG$12),Qualifikation!C983),""),"")</f>
        <v/>
      </c>
      <c r="B973" s="57" t="str">
        <f>IF(A973&lt;&gt;"",Qualifikation!J983,"")</f>
        <v/>
      </c>
      <c r="C973" s="26" t="str">
        <f>IF(A973&lt;&gt;"",IF(Qualifikation!E983=TRUE,INDEX(codesex,MATCH(Qualifikation!D983,libsex,0)),Qualifikation!D983),"")</f>
        <v/>
      </c>
      <c r="D973" s="112" t="str">
        <f>IF(OR(A973="",ISBLANK(Qualifikation!F983)),"",Qualifikation!F983)</f>
        <v/>
      </c>
      <c r="E973" s="26" t="str">
        <f>IF(A973&lt;&gt;"",IF(Qualifikation!I983=TRUE,IF(INDEX(codegem,MATCH(Qualifikation!H983,libgem,0))&lt;8000,INDEX(codegem,MATCH(Qualifikation!H983,libgem,0)),""),Qualifikation!H983),"")</f>
        <v/>
      </c>
      <c r="F973" s="26" t="str">
        <f>IF(A973&lt;&gt;"",IF(Qualifikation!I983=TRUE,INDEX(codegemhist,MATCH(Qualifikation!H983,libgem,0)),""),"")</f>
        <v/>
      </c>
      <c r="G973" s="26" t="str">
        <f>IF(A973&lt;&gt;"",IF(Qualifikation!I983=TRUE,IF(INDEX(codegem,MATCH(Qualifikation!H983,libgem,0))&gt;=8000,INDEX(codegem,MATCH(Qualifikation!H983,libgem,0)),""),Qualifikation!H983),"")</f>
        <v/>
      </c>
      <c r="H973" s="26" t="str">
        <f>IF(A973&lt;&gt;"",IF(Qualifikation!Y983=TRUE,INDEX(libcatidinst,MATCH(Qualifikation!P983,libinst,0)),""),"")</f>
        <v/>
      </c>
      <c r="I973" s="26" t="str">
        <f>IF(OR(A973="",ISBLANK(Qualifikation!P983)),"",IF(Qualifikation!Y983=TRUE,INDEX(codeinst,MATCH(Qualifikation!P983,libinst,0)),Qualifikation!P983))</f>
        <v/>
      </c>
      <c r="J973" s="26" t="str">
        <f>IF(OR(A973="",ISBLANK(Qualifikation!Q983)),"",IF(Qualifikation!Z983=TRUE,INDEX(codetform,MATCH(Qualifikation!Q983,libtform,0)),Qualifikation!Q983))</f>
        <v/>
      </c>
      <c r="K973" s="26" t="str">
        <f t="shared" si="15"/>
        <v/>
      </c>
      <c r="L973" s="112" t="str">
        <f>IF(OR(A973="",ISBLANK(Qualifikation!R983)),"",Qualifikation!R983)</f>
        <v/>
      </c>
      <c r="M973" s="56" t="str">
        <f>IF(OR(A973="",ISBLANK(Qualifikation!S983)),"",Qualifikation!S983)</f>
        <v/>
      </c>
      <c r="N973" s="56" t="str">
        <f>IF(OR(A973="",ISBLANK(Qualifikation!T983)),"",IF(Qualifikation!AC983=TRUE,INDEX(coderesult,MATCH(Qualifikation!T983,libresult,0)),Qualifikation!T983))</f>
        <v/>
      </c>
      <c r="O973" s="56" t="str">
        <f>IF(OR(A973="",ISBLANK(Qualifikation!U983),Qualifikation!U983="-"),"",IF(ISNA(MATCH(Qualifikation!U983,libtwolang,0)),Qualifikation!U983,IF(Qualifikation!AC983=TRUE,INDEX(codetwolang,MATCH(Qualifikation!U983,libtwolang,0)),Qualifikation!U983)))</f>
        <v/>
      </c>
      <c r="P973" s="56" t="str">
        <f>IF(OR(A973="",ISBLANK(Qualifikation!V983)),"",Qualifikation!V983)</f>
        <v/>
      </c>
    </row>
    <row r="974" spans="1:16" x14ac:dyDescent="0.2">
      <c r="A974" s="26" t="str">
        <f>IF(Qualifikation!$A984&lt;&gt;"",IF(Qualifikation!C984&lt;&gt;"",IF(Qualifikation!C984="LOC.ID",CONCATENATE("LOC.",Qualifikation!AG$12),Qualifikation!C984),""),"")</f>
        <v/>
      </c>
      <c r="B974" s="57" t="str">
        <f>IF(A974&lt;&gt;"",Qualifikation!J984,"")</f>
        <v/>
      </c>
      <c r="C974" s="26" t="str">
        <f>IF(A974&lt;&gt;"",IF(Qualifikation!E984=TRUE,INDEX(codesex,MATCH(Qualifikation!D984,libsex,0)),Qualifikation!D984),"")</f>
        <v/>
      </c>
      <c r="D974" s="112" t="str">
        <f>IF(OR(A974="",ISBLANK(Qualifikation!F984)),"",Qualifikation!F984)</f>
        <v/>
      </c>
      <c r="E974" s="26" t="str">
        <f>IF(A974&lt;&gt;"",IF(Qualifikation!I984=TRUE,IF(INDEX(codegem,MATCH(Qualifikation!H984,libgem,0))&lt;8000,INDEX(codegem,MATCH(Qualifikation!H984,libgem,0)),""),Qualifikation!H984),"")</f>
        <v/>
      </c>
      <c r="F974" s="26" t="str">
        <f>IF(A974&lt;&gt;"",IF(Qualifikation!I984=TRUE,INDEX(codegemhist,MATCH(Qualifikation!H984,libgem,0)),""),"")</f>
        <v/>
      </c>
      <c r="G974" s="26" t="str">
        <f>IF(A974&lt;&gt;"",IF(Qualifikation!I984=TRUE,IF(INDEX(codegem,MATCH(Qualifikation!H984,libgem,0))&gt;=8000,INDEX(codegem,MATCH(Qualifikation!H984,libgem,0)),""),Qualifikation!H984),"")</f>
        <v/>
      </c>
      <c r="H974" s="26" t="str">
        <f>IF(A974&lt;&gt;"",IF(Qualifikation!Y984=TRUE,INDEX(libcatidinst,MATCH(Qualifikation!P984,libinst,0)),""),"")</f>
        <v/>
      </c>
      <c r="I974" s="26" t="str">
        <f>IF(OR(A974="",ISBLANK(Qualifikation!P984)),"",IF(Qualifikation!Y984=TRUE,INDEX(codeinst,MATCH(Qualifikation!P984,libinst,0)),Qualifikation!P984))</f>
        <v/>
      </c>
      <c r="J974" s="26" t="str">
        <f>IF(OR(A974="",ISBLANK(Qualifikation!Q984)),"",IF(Qualifikation!Z984=TRUE,INDEX(codetform,MATCH(Qualifikation!Q984,libtform,0)),Qualifikation!Q984))</f>
        <v/>
      </c>
      <c r="K974" s="26" t="str">
        <f t="shared" si="15"/>
        <v/>
      </c>
      <c r="L974" s="112" t="str">
        <f>IF(OR(A974="",ISBLANK(Qualifikation!R984)),"",Qualifikation!R984)</f>
        <v/>
      </c>
      <c r="M974" s="56" t="str">
        <f>IF(OR(A974="",ISBLANK(Qualifikation!S984)),"",Qualifikation!S984)</f>
        <v/>
      </c>
      <c r="N974" s="56" t="str">
        <f>IF(OR(A974="",ISBLANK(Qualifikation!T984)),"",IF(Qualifikation!AC984=TRUE,INDEX(coderesult,MATCH(Qualifikation!T984,libresult,0)),Qualifikation!T984))</f>
        <v/>
      </c>
      <c r="O974" s="56" t="str">
        <f>IF(OR(A974="",ISBLANK(Qualifikation!U984),Qualifikation!U984="-"),"",IF(ISNA(MATCH(Qualifikation!U984,libtwolang,0)),Qualifikation!U984,IF(Qualifikation!AC984=TRUE,INDEX(codetwolang,MATCH(Qualifikation!U984,libtwolang,0)),Qualifikation!U984)))</f>
        <v/>
      </c>
      <c r="P974" s="56" t="str">
        <f>IF(OR(A974="",ISBLANK(Qualifikation!V984)),"",Qualifikation!V984)</f>
        <v/>
      </c>
    </row>
    <row r="975" spans="1:16" x14ac:dyDescent="0.2">
      <c r="A975" s="26" t="str">
        <f>IF(Qualifikation!$A985&lt;&gt;"",IF(Qualifikation!C985&lt;&gt;"",IF(Qualifikation!C985="LOC.ID",CONCATENATE("LOC.",Qualifikation!AG$12),Qualifikation!C985),""),"")</f>
        <v/>
      </c>
      <c r="B975" s="57" t="str">
        <f>IF(A975&lt;&gt;"",Qualifikation!J985,"")</f>
        <v/>
      </c>
      <c r="C975" s="26" t="str">
        <f>IF(A975&lt;&gt;"",IF(Qualifikation!E985=TRUE,INDEX(codesex,MATCH(Qualifikation!D985,libsex,0)),Qualifikation!D985),"")</f>
        <v/>
      </c>
      <c r="D975" s="112" t="str">
        <f>IF(OR(A975="",ISBLANK(Qualifikation!F985)),"",Qualifikation!F985)</f>
        <v/>
      </c>
      <c r="E975" s="26" t="str">
        <f>IF(A975&lt;&gt;"",IF(Qualifikation!I985=TRUE,IF(INDEX(codegem,MATCH(Qualifikation!H985,libgem,0))&lt;8000,INDEX(codegem,MATCH(Qualifikation!H985,libgem,0)),""),Qualifikation!H985),"")</f>
        <v/>
      </c>
      <c r="F975" s="26" t="str">
        <f>IF(A975&lt;&gt;"",IF(Qualifikation!I985=TRUE,INDEX(codegemhist,MATCH(Qualifikation!H985,libgem,0)),""),"")</f>
        <v/>
      </c>
      <c r="G975" s="26" t="str">
        <f>IF(A975&lt;&gt;"",IF(Qualifikation!I985=TRUE,IF(INDEX(codegem,MATCH(Qualifikation!H985,libgem,0))&gt;=8000,INDEX(codegem,MATCH(Qualifikation!H985,libgem,0)),""),Qualifikation!H985),"")</f>
        <v/>
      </c>
      <c r="H975" s="26" t="str">
        <f>IF(A975&lt;&gt;"",IF(Qualifikation!Y985=TRUE,INDEX(libcatidinst,MATCH(Qualifikation!P985,libinst,0)),""),"")</f>
        <v/>
      </c>
      <c r="I975" s="26" t="str">
        <f>IF(OR(A975="",ISBLANK(Qualifikation!P985)),"",IF(Qualifikation!Y985=TRUE,INDEX(codeinst,MATCH(Qualifikation!P985,libinst,0)),Qualifikation!P985))</f>
        <v/>
      </c>
      <c r="J975" s="26" t="str">
        <f>IF(OR(A975="",ISBLANK(Qualifikation!Q985)),"",IF(Qualifikation!Z985=TRUE,INDEX(codetform,MATCH(Qualifikation!Q985,libtform,0)),Qualifikation!Q985))</f>
        <v/>
      </c>
      <c r="K975" s="26" t="str">
        <f t="shared" si="15"/>
        <v/>
      </c>
      <c r="L975" s="112" t="str">
        <f>IF(OR(A975="",ISBLANK(Qualifikation!R985)),"",Qualifikation!R985)</f>
        <v/>
      </c>
      <c r="M975" s="56" t="str">
        <f>IF(OR(A975="",ISBLANK(Qualifikation!S985)),"",Qualifikation!S985)</f>
        <v/>
      </c>
      <c r="N975" s="56" t="str">
        <f>IF(OR(A975="",ISBLANK(Qualifikation!T985)),"",IF(Qualifikation!AC985=TRUE,INDEX(coderesult,MATCH(Qualifikation!T985,libresult,0)),Qualifikation!T985))</f>
        <v/>
      </c>
      <c r="O975" s="56" t="str">
        <f>IF(OR(A975="",ISBLANK(Qualifikation!U985),Qualifikation!U985="-"),"",IF(ISNA(MATCH(Qualifikation!U985,libtwolang,0)),Qualifikation!U985,IF(Qualifikation!AC985=TRUE,INDEX(codetwolang,MATCH(Qualifikation!U985,libtwolang,0)),Qualifikation!U985)))</f>
        <v/>
      </c>
      <c r="P975" s="56" t="str">
        <f>IF(OR(A975="",ISBLANK(Qualifikation!V985)),"",Qualifikation!V985)</f>
        <v/>
      </c>
    </row>
    <row r="976" spans="1:16" x14ac:dyDescent="0.2">
      <c r="A976" s="26" t="str">
        <f>IF(Qualifikation!$A986&lt;&gt;"",IF(Qualifikation!C986&lt;&gt;"",IF(Qualifikation!C986="LOC.ID",CONCATENATE("LOC.",Qualifikation!AG$12),Qualifikation!C986),""),"")</f>
        <v/>
      </c>
      <c r="B976" s="57" t="str">
        <f>IF(A976&lt;&gt;"",Qualifikation!J986,"")</f>
        <v/>
      </c>
      <c r="C976" s="26" t="str">
        <f>IF(A976&lt;&gt;"",IF(Qualifikation!E986=TRUE,INDEX(codesex,MATCH(Qualifikation!D986,libsex,0)),Qualifikation!D986),"")</f>
        <v/>
      </c>
      <c r="D976" s="112" t="str">
        <f>IF(OR(A976="",ISBLANK(Qualifikation!F986)),"",Qualifikation!F986)</f>
        <v/>
      </c>
      <c r="E976" s="26" t="str">
        <f>IF(A976&lt;&gt;"",IF(Qualifikation!I986=TRUE,IF(INDEX(codegem,MATCH(Qualifikation!H986,libgem,0))&lt;8000,INDEX(codegem,MATCH(Qualifikation!H986,libgem,0)),""),Qualifikation!H986),"")</f>
        <v/>
      </c>
      <c r="F976" s="26" t="str">
        <f>IF(A976&lt;&gt;"",IF(Qualifikation!I986=TRUE,INDEX(codegemhist,MATCH(Qualifikation!H986,libgem,0)),""),"")</f>
        <v/>
      </c>
      <c r="G976" s="26" t="str">
        <f>IF(A976&lt;&gt;"",IF(Qualifikation!I986=TRUE,IF(INDEX(codegem,MATCH(Qualifikation!H986,libgem,0))&gt;=8000,INDEX(codegem,MATCH(Qualifikation!H986,libgem,0)),""),Qualifikation!H986),"")</f>
        <v/>
      </c>
      <c r="H976" s="26" t="str">
        <f>IF(A976&lt;&gt;"",IF(Qualifikation!Y986=TRUE,INDEX(libcatidinst,MATCH(Qualifikation!P986,libinst,0)),""),"")</f>
        <v/>
      </c>
      <c r="I976" s="26" t="str">
        <f>IF(OR(A976="",ISBLANK(Qualifikation!P986)),"",IF(Qualifikation!Y986=TRUE,INDEX(codeinst,MATCH(Qualifikation!P986,libinst,0)),Qualifikation!P986))</f>
        <v/>
      </c>
      <c r="J976" s="26" t="str">
        <f>IF(OR(A976="",ISBLANK(Qualifikation!Q986)),"",IF(Qualifikation!Z986=TRUE,INDEX(codetform,MATCH(Qualifikation!Q986,libtform,0)),Qualifikation!Q986))</f>
        <v/>
      </c>
      <c r="K976" s="26" t="str">
        <f t="shared" si="15"/>
        <v/>
      </c>
      <c r="L976" s="112" t="str">
        <f>IF(OR(A976="",ISBLANK(Qualifikation!R986)),"",Qualifikation!R986)</f>
        <v/>
      </c>
      <c r="M976" s="56" t="str">
        <f>IF(OR(A976="",ISBLANK(Qualifikation!S986)),"",Qualifikation!S986)</f>
        <v/>
      </c>
      <c r="N976" s="56" t="str">
        <f>IF(OR(A976="",ISBLANK(Qualifikation!T986)),"",IF(Qualifikation!AC986=TRUE,INDEX(coderesult,MATCH(Qualifikation!T986,libresult,0)),Qualifikation!T986))</f>
        <v/>
      </c>
      <c r="O976" s="56" t="str">
        <f>IF(OR(A976="",ISBLANK(Qualifikation!U986),Qualifikation!U986="-"),"",IF(ISNA(MATCH(Qualifikation!U986,libtwolang,0)),Qualifikation!U986,IF(Qualifikation!AC986=TRUE,INDEX(codetwolang,MATCH(Qualifikation!U986,libtwolang,0)),Qualifikation!U986)))</f>
        <v/>
      </c>
      <c r="P976" s="56" t="str">
        <f>IF(OR(A976="",ISBLANK(Qualifikation!V986)),"",Qualifikation!V986)</f>
        <v/>
      </c>
    </row>
    <row r="977" spans="1:16" x14ac:dyDescent="0.2">
      <c r="A977" s="26" t="str">
        <f>IF(Qualifikation!$A987&lt;&gt;"",IF(Qualifikation!C987&lt;&gt;"",IF(Qualifikation!C987="LOC.ID",CONCATENATE("LOC.",Qualifikation!AG$12),Qualifikation!C987),""),"")</f>
        <v/>
      </c>
      <c r="B977" s="57" t="str">
        <f>IF(A977&lt;&gt;"",Qualifikation!J987,"")</f>
        <v/>
      </c>
      <c r="C977" s="26" t="str">
        <f>IF(A977&lt;&gt;"",IF(Qualifikation!E987=TRUE,INDEX(codesex,MATCH(Qualifikation!D987,libsex,0)),Qualifikation!D987),"")</f>
        <v/>
      </c>
      <c r="D977" s="112" t="str">
        <f>IF(OR(A977="",ISBLANK(Qualifikation!F987)),"",Qualifikation!F987)</f>
        <v/>
      </c>
      <c r="E977" s="26" t="str">
        <f>IF(A977&lt;&gt;"",IF(Qualifikation!I987=TRUE,IF(INDEX(codegem,MATCH(Qualifikation!H987,libgem,0))&lt;8000,INDEX(codegem,MATCH(Qualifikation!H987,libgem,0)),""),Qualifikation!H987),"")</f>
        <v/>
      </c>
      <c r="F977" s="26" t="str">
        <f>IF(A977&lt;&gt;"",IF(Qualifikation!I987=TRUE,INDEX(codegemhist,MATCH(Qualifikation!H987,libgem,0)),""),"")</f>
        <v/>
      </c>
      <c r="G977" s="26" t="str">
        <f>IF(A977&lt;&gt;"",IF(Qualifikation!I987=TRUE,IF(INDEX(codegem,MATCH(Qualifikation!H987,libgem,0))&gt;=8000,INDEX(codegem,MATCH(Qualifikation!H987,libgem,0)),""),Qualifikation!H987),"")</f>
        <v/>
      </c>
      <c r="H977" s="26" t="str">
        <f>IF(A977&lt;&gt;"",IF(Qualifikation!Y987=TRUE,INDEX(libcatidinst,MATCH(Qualifikation!P987,libinst,0)),""),"")</f>
        <v/>
      </c>
      <c r="I977" s="26" t="str">
        <f>IF(OR(A977="",ISBLANK(Qualifikation!P987)),"",IF(Qualifikation!Y987=TRUE,INDEX(codeinst,MATCH(Qualifikation!P987,libinst,0)),Qualifikation!P987))</f>
        <v/>
      </c>
      <c r="J977" s="26" t="str">
        <f>IF(OR(A977="",ISBLANK(Qualifikation!Q987)),"",IF(Qualifikation!Z987=TRUE,INDEX(codetform,MATCH(Qualifikation!Q987,libtform,0)),Qualifikation!Q987))</f>
        <v/>
      </c>
      <c r="K977" s="26" t="str">
        <f t="shared" si="15"/>
        <v/>
      </c>
      <c r="L977" s="112" t="str">
        <f>IF(OR(A977="",ISBLANK(Qualifikation!R987)),"",Qualifikation!R987)</f>
        <v/>
      </c>
      <c r="M977" s="56" t="str">
        <f>IF(OR(A977="",ISBLANK(Qualifikation!S987)),"",Qualifikation!S987)</f>
        <v/>
      </c>
      <c r="N977" s="56" t="str">
        <f>IF(OR(A977="",ISBLANK(Qualifikation!T987)),"",IF(Qualifikation!AC987=TRUE,INDEX(coderesult,MATCH(Qualifikation!T987,libresult,0)),Qualifikation!T987))</f>
        <v/>
      </c>
      <c r="O977" s="56" t="str">
        <f>IF(OR(A977="",ISBLANK(Qualifikation!U987),Qualifikation!U987="-"),"",IF(ISNA(MATCH(Qualifikation!U987,libtwolang,0)),Qualifikation!U987,IF(Qualifikation!AC987=TRUE,INDEX(codetwolang,MATCH(Qualifikation!U987,libtwolang,0)),Qualifikation!U987)))</f>
        <v/>
      </c>
      <c r="P977" s="56" t="str">
        <f>IF(OR(A977="",ISBLANK(Qualifikation!V987)),"",Qualifikation!V987)</f>
        <v/>
      </c>
    </row>
    <row r="978" spans="1:16" x14ac:dyDescent="0.2">
      <c r="A978" s="26" t="str">
        <f>IF(Qualifikation!$A988&lt;&gt;"",IF(Qualifikation!C988&lt;&gt;"",IF(Qualifikation!C988="LOC.ID",CONCATENATE("LOC.",Qualifikation!AG$12),Qualifikation!C988),""),"")</f>
        <v/>
      </c>
      <c r="B978" s="57" t="str">
        <f>IF(A978&lt;&gt;"",Qualifikation!J988,"")</f>
        <v/>
      </c>
      <c r="C978" s="26" t="str">
        <f>IF(A978&lt;&gt;"",IF(Qualifikation!E988=TRUE,INDEX(codesex,MATCH(Qualifikation!D988,libsex,0)),Qualifikation!D988),"")</f>
        <v/>
      </c>
      <c r="D978" s="112" t="str">
        <f>IF(OR(A978="",ISBLANK(Qualifikation!F988)),"",Qualifikation!F988)</f>
        <v/>
      </c>
      <c r="E978" s="26" t="str">
        <f>IF(A978&lt;&gt;"",IF(Qualifikation!I988=TRUE,IF(INDEX(codegem,MATCH(Qualifikation!H988,libgem,0))&lt;8000,INDEX(codegem,MATCH(Qualifikation!H988,libgem,0)),""),Qualifikation!H988),"")</f>
        <v/>
      </c>
      <c r="F978" s="26" t="str">
        <f>IF(A978&lt;&gt;"",IF(Qualifikation!I988=TRUE,INDEX(codegemhist,MATCH(Qualifikation!H988,libgem,0)),""),"")</f>
        <v/>
      </c>
      <c r="G978" s="26" t="str">
        <f>IF(A978&lt;&gt;"",IF(Qualifikation!I988=TRUE,IF(INDEX(codegem,MATCH(Qualifikation!H988,libgem,0))&gt;=8000,INDEX(codegem,MATCH(Qualifikation!H988,libgem,0)),""),Qualifikation!H988),"")</f>
        <v/>
      </c>
      <c r="H978" s="26" t="str">
        <f>IF(A978&lt;&gt;"",IF(Qualifikation!Y988=TRUE,INDEX(libcatidinst,MATCH(Qualifikation!P988,libinst,0)),""),"")</f>
        <v/>
      </c>
      <c r="I978" s="26" t="str">
        <f>IF(OR(A978="",ISBLANK(Qualifikation!P988)),"",IF(Qualifikation!Y988=TRUE,INDEX(codeinst,MATCH(Qualifikation!P988,libinst,0)),Qualifikation!P988))</f>
        <v/>
      </c>
      <c r="J978" s="26" t="str">
        <f>IF(OR(A978="",ISBLANK(Qualifikation!Q988)),"",IF(Qualifikation!Z988=TRUE,INDEX(codetform,MATCH(Qualifikation!Q988,libtform,0)),Qualifikation!Q988))</f>
        <v/>
      </c>
      <c r="K978" s="26" t="str">
        <f t="shared" si="15"/>
        <v/>
      </c>
      <c r="L978" s="112" t="str">
        <f>IF(OR(A978="",ISBLANK(Qualifikation!R988)),"",Qualifikation!R988)</f>
        <v/>
      </c>
      <c r="M978" s="56" t="str">
        <f>IF(OR(A978="",ISBLANK(Qualifikation!S988)),"",Qualifikation!S988)</f>
        <v/>
      </c>
      <c r="N978" s="56" t="str">
        <f>IF(OR(A978="",ISBLANK(Qualifikation!T988)),"",IF(Qualifikation!AC988=TRUE,INDEX(coderesult,MATCH(Qualifikation!T988,libresult,0)),Qualifikation!T988))</f>
        <v/>
      </c>
      <c r="O978" s="56" t="str">
        <f>IF(OR(A978="",ISBLANK(Qualifikation!U988),Qualifikation!U988="-"),"",IF(ISNA(MATCH(Qualifikation!U988,libtwolang,0)),Qualifikation!U988,IF(Qualifikation!AC988=TRUE,INDEX(codetwolang,MATCH(Qualifikation!U988,libtwolang,0)),Qualifikation!U988)))</f>
        <v/>
      </c>
      <c r="P978" s="56" t="str">
        <f>IF(OR(A978="",ISBLANK(Qualifikation!V988)),"",Qualifikation!V988)</f>
        <v/>
      </c>
    </row>
    <row r="979" spans="1:16" x14ac:dyDescent="0.2">
      <c r="A979" s="26" t="str">
        <f>IF(Qualifikation!$A989&lt;&gt;"",IF(Qualifikation!C989&lt;&gt;"",IF(Qualifikation!C989="LOC.ID",CONCATENATE("LOC.",Qualifikation!AG$12),Qualifikation!C989),""),"")</f>
        <v/>
      </c>
      <c r="B979" s="57" t="str">
        <f>IF(A979&lt;&gt;"",Qualifikation!J989,"")</f>
        <v/>
      </c>
      <c r="C979" s="26" t="str">
        <f>IF(A979&lt;&gt;"",IF(Qualifikation!E989=TRUE,INDEX(codesex,MATCH(Qualifikation!D989,libsex,0)),Qualifikation!D989),"")</f>
        <v/>
      </c>
      <c r="D979" s="112" t="str">
        <f>IF(OR(A979="",ISBLANK(Qualifikation!F989)),"",Qualifikation!F989)</f>
        <v/>
      </c>
      <c r="E979" s="26" t="str">
        <f>IF(A979&lt;&gt;"",IF(Qualifikation!I989=TRUE,IF(INDEX(codegem,MATCH(Qualifikation!H989,libgem,0))&lt;8000,INDEX(codegem,MATCH(Qualifikation!H989,libgem,0)),""),Qualifikation!H989),"")</f>
        <v/>
      </c>
      <c r="F979" s="26" t="str">
        <f>IF(A979&lt;&gt;"",IF(Qualifikation!I989=TRUE,INDEX(codegemhist,MATCH(Qualifikation!H989,libgem,0)),""),"")</f>
        <v/>
      </c>
      <c r="G979" s="26" t="str">
        <f>IF(A979&lt;&gt;"",IF(Qualifikation!I989=TRUE,IF(INDEX(codegem,MATCH(Qualifikation!H989,libgem,0))&gt;=8000,INDEX(codegem,MATCH(Qualifikation!H989,libgem,0)),""),Qualifikation!H989),"")</f>
        <v/>
      </c>
      <c r="H979" s="26" t="str">
        <f>IF(A979&lt;&gt;"",IF(Qualifikation!Y989=TRUE,INDEX(libcatidinst,MATCH(Qualifikation!P989,libinst,0)),""),"")</f>
        <v/>
      </c>
      <c r="I979" s="26" t="str">
        <f>IF(OR(A979="",ISBLANK(Qualifikation!P989)),"",IF(Qualifikation!Y989=TRUE,INDEX(codeinst,MATCH(Qualifikation!P989,libinst,0)),Qualifikation!P989))</f>
        <v/>
      </c>
      <c r="J979" s="26" t="str">
        <f>IF(OR(A979="",ISBLANK(Qualifikation!Q989)),"",IF(Qualifikation!Z989=TRUE,INDEX(codetform,MATCH(Qualifikation!Q989,libtform,0)),Qualifikation!Q989))</f>
        <v/>
      </c>
      <c r="K979" s="26" t="str">
        <f t="shared" si="15"/>
        <v/>
      </c>
      <c r="L979" s="112" t="str">
        <f>IF(OR(A979="",ISBLANK(Qualifikation!R989)),"",Qualifikation!R989)</f>
        <v/>
      </c>
      <c r="M979" s="56" t="str">
        <f>IF(OR(A979="",ISBLANK(Qualifikation!S989)),"",Qualifikation!S989)</f>
        <v/>
      </c>
      <c r="N979" s="56" t="str">
        <f>IF(OR(A979="",ISBLANK(Qualifikation!T989)),"",IF(Qualifikation!AC989=TRUE,INDEX(coderesult,MATCH(Qualifikation!T989,libresult,0)),Qualifikation!T989))</f>
        <v/>
      </c>
      <c r="O979" s="56" t="str">
        <f>IF(OR(A979="",ISBLANK(Qualifikation!U989),Qualifikation!U989="-"),"",IF(ISNA(MATCH(Qualifikation!U989,libtwolang,0)),Qualifikation!U989,IF(Qualifikation!AC989=TRUE,INDEX(codetwolang,MATCH(Qualifikation!U989,libtwolang,0)),Qualifikation!U989)))</f>
        <v/>
      </c>
      <c r="P979" s="56" t="str">
        <f>IF(OR(A979="",ISBLANK(Qualifikation!V989)),"",Qualifikation!V989)</f>
        <v/>
      </c>
    </row>
    <row r="980" spans="1:16" x14ac:dyDescent="0.2">
      <c r="A980" s="26" t="str">
        <f>IF(Qualifikation!$A990&lt;&gt;"",IF(Qualifikation!C990&lt;&gt;"",IF(Qualifikation!C990="LOC.ID",CONCATENATE("LOC.",Qualifikation!AG$12),Qualifikation!C990),""),"")</f>
        <v/>
      </c>
      <c r="B980" s="57" t="str">
        <f>IF(A980&lt;&gt;"",Qualifikation!J990,"")</f>
        <v/>
      </c>
      <c r="C980" s="26" t="str">
        <f>IF(A980&lt;&gt;"",IF(Qualifikation!E990=TRUE,INDEX(codesex,MATCH(Qualifikation!D990,libsex,0)),Qualifikation!D990),"")</f>
        <v/>
      </c>
      <c r="D980" s="112" t="str">
        <f>IF(OR(A980="",ISBLANK(Qualifikation!F990)),"",Qualifikation!F990)</f>
        <v/>
      </c>
      <c r="E980" s="26" t="str">
        <f>IF(A980&lt;&gt;"",IF(Qualifikation!I990=TRUE,IF(INDEX(codegem,MATCH(Qualifikation!H990,libgem,0))&lt;8000,INDEX(codegem,MATCH(Qualifikation!H990,libgem,0)),""),Qualifikation!H990),"")</f>
        <v/>
      </c>
      <c r="F980" s="26" t="str">
        <f>IF(A980&lt;&gt;"",IF(Qualifikation!I990=TRUE,INDEX(codegemhist,MATCH(Qualifikation!H990,libgem,0)),""),"")</f>
        <v/>
      </c>
      <c r="G980" s="26" t="str">
        <f>IF(A980&lt;&gt;"",IF(Qualifikation!I990=TRUE,IF(INDEX(codegem,MATCH(Qualifikation!H990,libgem,0))&gt;=8000,INDEX(codegem,MATCH(Qualifikation!H990,libgem,0)),""),Qualifikation!H990),"")</f>
        <v/>
      </c>
      <c r="H980" s="26" t="str">
        <f>IF(A980&lt;&gt;"",IF(Qualifikation!Y990=TRUE,INDEX(libcatidinst,MATCH(Qualifikation!P990,libinst,0)),""),"")</f>
        <v/>
      </c>
      <c r="I980" s="26" t="str">
        <f>IF(OR(A980="",ISBLANK(Qualifikation!P990)),"",IF(Qualifikation!Y990=TRUE,INDEX(codeinst,MATCH(Qualifikation!P990,libinst,0)),Qualifikation!P990))</f>
        <v/>
      </c>
      <c r="J980" s="26" t="str">
        <f>IF(OR(A980="",ISBLANK(Qualifikation!Q990)),"",IF(Qualifikation!Z990=TRUE,INDEX(codetform,MATCH(Qualifikation!Q990,libtform,0)),Qualifikation!Q990))</f>
        <v/>
      </c>
      <c r="K980" s="26" t="str">
        <f t="shared" si="15"/>
        <v/>
      </c>
      <c r="L980" s="112" t="str">
        <f>IF(OR(A980="",ISBLANK(Qualifikation!R990)),"",Qualifikation!R990)</f>
        <v/>
      </c>
      <c r="M980" s="56" t="str">
        <f>IF(OR(A980="",ISBLANK(Qualifikation!S990)),"",Qualifikation!S990)</f>
        <v/>
      </c>
      <c r="N980" s="56" t="str">
        <f>IF(OR(A980="",ISBLANK(Qualifikation!T990)),"",IF(Qualifikation!AC990=TRUE,INDEX(coderesult,MATCH(Qualifikation!T990,libresult,0)),Qualifikation!T990))</f>
        <v/>
      </c>
      <c r="O980" s="56" t="str">
        <f>IF(OR(A980="",ISBLANK(Qualifikation!U990),Qualifikation!U990="-"),"",IF(ISNA(MATCH(Qualifikation!U990,libtwolang,0)),Qualifikation!U990,IF(Qualifikation!AC990=TRUE,INDEX(codetwolang,MATCH(Qualifikation!U990,libtwolang,0)),Qualifikation!U990)))</f>
        <v/>
      </c>
      <c r="P980" s="56" t="str">
        <f>IF(OR(A980="",ISBLANK(Qualifikation!V990)),"",Qualifikation!V990)</f>
        <v/>
      </c>
    </row>
    <row r="981" spans="1:16" x14ac:dyDescent="0.2">
      <c r="A981" s="26" t="str">
        <f>IF(Qualifikation!$A991&lt;&gt;"",IF(Qualifikation!C991&lt;&gt;"",IF(Qualifikation!C991="LOC.ID",CONCATENATE("LOC.",Qualifikation!AG$12),Qualifikation!C991),""),"")</f>
        <v/>
      </c>
      <c r="B981" s="57" t="str">
        <f>IF(A981&lt;&gt;"",Qualifikation!J991,"")</f>
        <v/>
      </c>
      <c r="C981" s="26" t="str">
        <f>IF(A981&lt;&gt;"",IF(Qualifikation!E991=TRUE,INDEX(codesex,MATCH(Qualifikation!D991,libsex,0)),Qualifikation!D991),"")</f>
        <v/>
      </c>
      <c r="D981" s="112" t="str">
        <f>IF(OR(A981="",ISBLANK(Qualifikation!F991)),"",Qualifikation!F991)</f>
        <v/>
      </c>
      <c r="E981" s="26" t="str">
        <f>IF(A981&lt;&gt;"",IF(Qualifikation!I991=TRUE,IF(INDEX(codegem,MATCH(Qualifikation!H991,libgem,0))&lt;8000,INDEX(codegem,MATCH(Qualifikation!H991,libgem,0)),""),Qualifikation!H991),"")</f>
        <v/>
      </c>
      <c r="F981" s="26" t="str">
        <f>IF(A981&lt;&gt;"",IF(Qualifikation!I991=TRUE,INDEX(codegemhist,MATCH(Qualifikation!H991,libgem,0)),""),"")</f>
        <v/>
      </c>
      <c r="G981" s="26" t="str">
        <f>IF(A981&lt;&gt;"",IF(Qualifikation!I991=TRUE,IF(INDEX(codegem,MATCH(Qualifikation!H991,libgem,0))&gt;=8000,INDEX(codegem,MATCH(Qualifikation!H991,libgem,0)),""),Qualifikation!H991),"")</f>
        <v/>
      </c>
      <c r="H981" s="26" t="str">
        <f>IF(A981&lt;&gt;"",IF(Qualifikation!Y991=TRUE,INDEX(libcatidinst,MATCH(Qualifikation!P991,libinst,0)),""),"")</f>
        <v/>
      </c>
      <c r="I981" s="26" t="str">
        <f>IF(OR(A981="",ISBLANK(Qualifikation!P991)),"",IF(Qualifikation!Y991=TRUE,INDEX(codeinst,MATCH(Qualifikation!P991,libinst,0)),Qualifikation!P991))</f>
        <v/>
      </c>
      <c r="J981" s="26" t="str">
        <f>IF(OR(A981="",ISBLANK(Qualifikation!Q991)),"",IF(Qualifikation!Z991=TRUE,INDEX(codetform,MATCH(Qualifikation!Q991,libtform,0)),Qualifikation!Q991))</f>
        <v/>
      </c>
      <c r="K981" s="26" t="str">
        <f t="shared" si="15"/>
        <v/>
      </c>
      <c r="L981" s="112" t="str">
        <f>IF(OR(A981="",ISBLANK(Qualifikation!R991)),"",Qualifikation!R991)</f>
        <v/>
      </c>
      <c r="M981" s="56" t="str">
        <f>IF(OR(A981="",ISBLANK(Qualifikation!S991)),"",Qualifikation!S991)</f>
        <v/>
      </c>
      <c r="N981" s="56" t="str">
        <f>IF(OR(A981="",ISBLANK(Qualifikation!T991)),"",IF(Qualifikation!AC991=TRUE,INDEX(coderesult,MATCH(Qualifikation!T991,libresult,0)),Qualifikation!T991))</f>
        <v/>
      </c>
      <c r="O981" s="56" t="str">
        <f>IF(OR(A981="",ISBLANK(Qualifikation!U991),Qualifikation!U991="-"),"",IF(ISNA(MATCH(Qualifikation!U991,libtwolang,0)),Qualifikation!U991,IF(Qualifikation!AC991=TRUE,INDEX(codetwolang,MATCH(Qualifikation!U991,libtwolang,0)),Qualifikation!U991)))</f>
        <v/>
      </c>
      <c r="P981" s="56" t="str">
        <f>IF(OR(A981="",ISBLANK(Qualifikation!V991)),"",Qualifikation!V991)</f>
        <v/>
      </c>
    </row>
    <row r="982" spans="1:16" x14ac:dyDescent="0.2">
      <c r="A982" s="26" t="str">
        <f>IF(Qualifikation!$A992&lt;&gt;"",IF(Qualifikation!C992&lt;&gt;"",IF(Qualifikation!C992="LOC.ID",CONCATENATE("LOC.",Qualifikation!AG$12),Qualifikation!C992),""),"")</f>
        <v/>
      </c>
      <c r="B982" s="57" t="str">
        <f>IF(A982&lt;&gt;"",Qualifikation!J992,"")</f>
        <v/>
      </c>
      <c r="C982" s="26" t="str">
        <f>IF(A982&lt;&gt;"",IF(Qualifikation!E992=TRUE,INDEX(codesex,MATCH(Qualifikation!D992,libsex,0)),Qualifikation!D992),"")</f>
        <v/>
      </c>
      <c r="D982" s="112" t="str">
        <f>IF(OR(A982="",ISBLANK(Qualifikation!F992)),"",Qualifikation!F992)</f>
        <v/>
      </c>
      <c r="E982" s="26" t="str">
        <f>IF(A982&lt;&gt;"",IF(Qualifikation!I992=TRUE,IF(INDEX(codegem,MATCH(Qualifikation!H992,libgem,0))&lt;8000,INDEX(codegem,MATCH(Qualifikation!H992,libgem,0)),""),Qualifikation!H992),"")</f>
        <v/>
      </c>
      <c r="F982" s="26" t="str">
        <f>IF(A982&lt;&gt;"",IF(Qualifikation!I992=TRUE,INDEX(codegemhist,MATCH(Qualifikation!H992,libgem,0)),""),"")</f>
        <v/>
      </c>
      <c r="G982" s="26" t="str">
        <f>IF(A982&lt;&gt;"",IF(Qualifikation!I992=TRUE,IF(INDEX(codegem,MATCH(Qualifikation!H992,libgem,0))&gt;=8000,INDEX(codegem,MATCH(Qualifikation!H992,libgem,0)),""),Qualifikation!H992),"")</f>
        <v/>
      </c>
      <c r="H982" s="26" t="str">
        <f>IF(A982&lt;&gt;"",IF(Qualifikation!Y992=TRUE,INDEX(libcatidinst,MATCH(Qualifikation!P992,libinst,0)),""),"")</f>
        <v/>
      </c>
      <c r="I982" s="26" t="str">
        <f>IF(OR(A982="",ISBLANK(Qualifikation!P992)),"",IF(Qualifikation!Y992=TRUE,INDEX(codeinst,MATCH(Qualifikation!P992,libinst,0)),Qualifikation!P992))</f>
        <v/>
      </c>
      <c r="J982" s="26" t="str">
        <f>IF(OR(A982="",ISBLANK(Qualifikation!Q992)),"",IF(Qualifikation!Z992=TRUE,INDEX(codetform,MATCH(Qualifikation!Q992,libtform,0)),Qualifikation!Q992))</f>
        <v/>
      </c>
      <c r="K982" s="26" t="str">
        <f t="shared" si="15"/>
        <v/>
      </c>
      <c r="L982" s="112" t="str">
        <f>IF(OR(A982="",ISBLANK(Qualifikation!R992)),"",Qualifikation!R992)</f>
        <v/>
      </c>
      <c r="M982" s="56" t="str">
        <f>IF(OR(A982="",ISBLANK(Qualifikation!S992)),"",Qualifikation!S992)</f>
        <v/>
      </c>
      <c r="N982" s="56" t="str">
        <f>IF(OR(A982="",ISBLANK(Qualifikation!T992)),"",IF(Qualifikation!AC992=TRUE,INDEX(coderesult,MATCH(Qualifikation!T992,libresult,0)),Qualifikation!T992))</f>
        <v/>
      </c>
      <c r="O982" s="56" t="str">
        <f>IF(OR(A982="",ISBLANK(Qualifikation!U992),Qualifikation!U992="-"),"",IF(ISNA(MATCH(Qualifikation!U992,libtwolang,0)),Qualifikation!U992,IF(Qualifikation!AC992=TRUE,INDEX(codetwolang,MATCH(Qualifikation!U992,libtwolang,0)),Qualifikation!U992)))</f>
        <v/>
      </c>
      <c r="P982" s="56" t="str">
        <f>IF(OR(A982="",ISBLANK(Qualifikation!V992)),"",Qualifikation!V992)</f>
        <v/>
      </c>
    </row>
    <row r="983" spans="1:16" x14ac:dyDescent="0.2">
      <c r="A983" s="26" t="str">
        <f>IF(Qualifikation!$A993&lt;&gt;"",IF(Qualifikation!C993&lt;&gt;"",IF(Qualifikation!C993="LOC.ID",CONCATENATE("LOC.",Qualifikation!AG$12),Qualifikation!C993),""),"")</f>
        <v/>
      </c>
      <c r="B983" s="57" t="str">
        <f>IF(A983&lt;&gt;"",Qualifikation!J993,"")</f>
        <v/>
      </c>
      <c r="C983" s="26" t="str">
        <f>IF(A983&lt;&gt;"",IF(Qualifikation!E993=TRUE,INDEX(codesex,MATCH(Qualifikation!D993,libsex,0)),Qualifikation!D993),"")</f>
        <v/>
      </c>
      <c r="D983" s="112" t="str">
        <f>IF(OR(A983="",ISBLANK(Qualifikation!F993)),"",Qualifikation!F993)</f>
        <v/>
      </c>
      <c r="E983" s="26" t="str">
        <f>IF(A983&lt;&gt;"",IF(Qualifikation!I993=TRUE,IF(INDEX(codegem,MATCH(Qualifikation!H993,libgem,0))&lt;8000,INDEX(codegem,MATCH(Qualifikation!H993,libgem,0)),""),Qualifikation!H993),"")</f>
        <v/>
      </c>
      <c r="F983" s="26" t="str">
        <f>IF(A983&lt;&gt;"",IF(Qualifikation!I993=TRUE,INDEX(codegemhist,MATCH(Qualifikation!H993,libgem,0)),""),"")</f>
        <v/>
      </c>
      <c r="G983" s="26" t="str">
        <f>IF(A983&lt;&gt;"",IF(Qualifikation!I993=TRUE,IF(INDEX(codegem,MATCH(Qualifikation!H993,libgem,0))&gt;=8000,INDEX(codegem,MATCH(Qualifikation!H993,libgem,0)),""),Qualifikation!H993),"")</f>
        <v/>
      </c>
      <c r="H983" s="26" t="str">
        <f>IF(A983&lt;&gt;"",IF(Qualifikation!Y993=TRUE,INDEX(libcatidinst,MATCH(Qualifikation!P993,libinst,0)),""),"")</f>
        <v/>
      </c>
      <c r="I983" s="26" t="str">
        <f>IF(OR(A983="",ISBLANK(Qualifikation!P993)),"",IF(Qualifikation!Y993=TRUE,INDEX(codeinst,MATCH(Qualifikation!P993,libinst,0)),Qualifikation!P993))</f>
        <v/>
      </c>
      <c r="J983" s="26" t="str">
        <f>IF(OR(A983="",ISBLANK(Qualifikation!Q993)),"",IF(Qualifikation!Z993=TRUE,INDEX(codetform,MATCH(Qualifikation!Q993,libtform,0)),Qualifikation!Q993))</f>
        <v/>
      </c>
      <c r="K983" s="26" t="str">
        <f t="shared" si="15"/>
        <v/>
      </c>
      <c r="L983" s="112" t="str">
        <f>IF(OR(A983="",ISBLANK(Qualifikation!R993)),"",Qualifikation!R993)</f>
        <v/>
      </c>
      <c r="M983" s="56" t="str">
        <f>IF(OR(A983="",ISBLANK(Qualifikation!S993)),"",Qualifikation!S993)</f>
        <v/>
      </c>
      <c r="N983" s="56" t="str">
        <f>IF(OR(A983="",ISBLANK(Qualifikation!T993)),"",IF(Qualifikation!AC993=TRUE,INDEX(coderesult,MATCH(Qualifikation!T993,libresult,0)),Qualifikation!T993))</f>
        <v/>
      </c>
      <c r="O983" s="56" t="str">
        <f>IF(OR(A983="",ISBLANK(Qualifikation!U993),Qualifikation!U993="-"),"",IF(ISNA(MATCH(Qualifikation!U993,libtwolang,0)),Qualifikation!U993,IF(Qualifikation!AC993=TRUE,INDEX(codetwolang,MATCH(Qualifikation!U993,libtwolang,0)),Qualifikation!U993)))</f>
        <v/>
      </c>
      <c r="P983" s="56" t="str">
        <f>IF(OR(A983="",ISBLANK(Qualifikation!V993)),"",Qualifikation!V993)</f>
        <v/>
      </c>
    </row>
    <row r="984" spans="1:16" x14ac:dyDescent="0.2">
      <c r="A984" s="26" t="str">
        <f>IF(Qualifikation!$A994&lt;&gt;"",IF(Qualifikation!C994&lt;&gt;"",IF(Qualifikation!C994="LOC.ID",CONCATENATE("LOC.",Qualifikation!AG$12),Qualifikation!C994),""),"")</f>
        <v/>
      </c>
      <c r="B984" s="57" t="str">
        <f>IF(A984&lt;&gt;"",Qualifikation!J994,"")</f>
        <v/>
      </c>
      <c r="C984" s="26" t="str">
        <f>IF(A984&lt;&gt;"",IF(Qualifikation!E994=TRUE,INDEX(codesex,MATCH(Qualifikation!D994,libsex,0)),Qualifikation!D994),"")</f>
        <v/>
      </c>
      <c r="D984" s="112" t="str">
        <f>IF(OR(A984="",ISBLANK(Qualifikation!F994)),"",Qualifikation!F994)</f>
        <v/>
      </c>
      <c r="E984" s="26" t="str">
        <f>IF(A984&lt;&gt;"",IF(Qualifikation!I994=TRUE,IF(INDEX(codegem,MATCH(Qualifikation!H994,libgem,0))&lt;8000,INDEX(codegem,MATCH(Qualifikation!H994,libgem,0)),""),Qualifikation!H994),"")</f>
        <v/>
      </c>
      <c r="F984" s="26" t="str">
        <f>IF(A984&lt;&gt;"",IF(Qualifikation!I994=TRUE,INDEX(codegemhist,MATCH(Qualifikation!H994,libgem,0)),""),"")</f>
        <v/>
      </c>
      <c r="G984" s="26" t="str">
        <f>IF(A984&lt;&gt;"",IF(Qualifikation!I994=TRUE,IF(INDEX(codegem,MATCH(Qualifikation!H994,libgem,0))&gt;=8000,INDEX(codegem,MATCH(Qualifikation!H994,libgem,0)),""),Qualifikation!H994),"")</f>
        <v/>
      </c>
      <c r="H984" s="26" t="str">
        <f>IF(A984&lt;&gt;"",IF(Qualifikation!Y994=TRUE,INDEX(libcatidinst,MATCH(Qualifikation!P994,libinst,0)),""),"")</f>
        <v/>
      </c>
      <c r="I984" s="26" t="str">
        <f>IF(OR(A984="",ISBLANK(Qualifikation!P994)),"",IF(Qualifikation!Y994=TRUE,INDEX(codeinst,MATCH(Qualifikation!P994,libinst,0)),Qualifikation!P994))</f>
        <v/>
      </c>
      <c r="J984" s="26" t="str">
        <f>IF(OR(A984="",ISBLANK(Qualifikation!Q994)),"",IF(Qualifikation!Z994=TRUE,INDEX(codetform,MATCH(Qualifikation!Q994,libtform,0)),Qualifikation!Q994))</f>
        <v/>
      </c>
      <c r="K984" s="26" t="str">
        <f t="shared" si="15"/>
        <v/>
      </c>
      <c r="L984" s="112" t="str">
        <f>IF(OR(A984="",ISBLANK(Qualifikation!R994)),"",Qualifikation!R994)</f>
        <v/>
      </c>
      <c r="M984" s="56" t="str">
        <f>IF(OR(A984="",ISBLANK(Qualifikation!S994)),"",Qualifikation!S994)</f>
        <v/>
      </c>
      <c r="N984" s="56" t="str">
        <f>IF(OR(A984="",ISBLANK(Qualifikation!T994)),"",IF(Qualifikation!AC994=TRUE,INDEX(coderesult,MATCH(Qualifikation!T994,libresult,0)),Qualifikation!T994))</f>
        <v/>
      </c>
      <c r="O984" s="56" t="str">
        <f>IF(OR(A984="",ISBLANK(Qualifikation!U994),Qualifikation!U994="-"),"",IF(ISNA(MATCH(Qualifikation!U994,libtwolang,0)),Qualifikation!U994,IF(Qualifikation!AC994=TRUE,INDEX(codetwolang,MATCH(Qualifikation!U994,libtwolang,0)),Qualifikation!U994)))</f>
        <v/>
      </c>
      <c r="P984" s="56" t="str">
        <f>IF(OR(A984="",ISBLANK(Qualifikation!V994)),"",Qualifikation!V994)</f>
        <v/>
      </c>
    </row>
    <row r="985" spans="1:16" x14ac:dyDescent="0.2">
      <c r="A985" s="26" t="str">
        <f>IF(Qualifikation!$A995&lt;&gt;"",IF(Qualifikation!C995&lt;&gt;"",IF(Qualifikation!C995="LOC.ID",CONCATENATE("LOC.",Qualifikation!AG$12),Qualifikation!C995),""),"")</f>
        <v/>
      </c>
      <c r="B985" s="57" t="str">
        <f>IF(A985&lt;&gt;"",Qualifikation!J995,"")</f>
        <v/>
      </c>
      <c r="C985" s="26" t="str">
        <f>IF(A985&lt;&gt;"",IF(Qualifikation!E995=TRUE,INDEX(codesex,MATCH(Qualifikation!D995,libsex,0)),Qualifikation!D995),"")</f>
        <v/>
      </c>
      <c r="D985" s="112" t="str">
        <f>IF(OR(A985="",ISBLANK(Qualifikation!F995)),"",Qualifikation!F995)</f>
        <v/>
      </c>
      <c r="E985" s="26" t="str">
        <f>IF(A985&lt;&gt;"",IF(Qualifikation!I995=TRUE,IF(INDEX(codegem,MATCH(Qualifikation!H995,libgem,0))&lt;8000,INDEX(codegem,MATCH(Qualifikation!H995,libgem,0)),""),Qualifikation!H995),"")</f>
        <v/>
      </c>
      <c r="F985" s="26" t="str">
        <f>IF(A985&lt;&gt;"",IF(Qualifikation!I995=TRUE,INDEX(codegemhist,MATCH(Qualifikation!H995,libgem,0)),""),"")</f>
        <v/>
      </c>
      <c r="G985" s="26" t="str">
        <f>IF(A985&lt;&gt;"",IF(Qualifikation!I995=TRUE,IF(INDEX(codegem,MATCH(Qualifikation!H995,libgem,0))&gt;=8000,INDEX(codegem,MATCH(Qualifikation!H995,libgem,0)),""),Qualifikation!H995),"")</f>
        <v/>
      </c>
      <c r="H985" s="26" t="str">
        <f>IF(A985&lt;&gt;"",IF(Qualifikation!Y995=TRUE,INDEX(libcatidinst,MATCH(Qualifikation!P995,libinst,0)),""),"")</f>
        <v/>
      </c>
      <c r="I985" s="26" t="str">
        <f>IF(OR(A985="",ISBLANK(Qualifikation!P995)),"",IF(Qualifikation!Y995=TRUE,INDEX(codeinst,MATCH(Qualifikation!P995,libinst,0)),Qualifikation!P995))</f>
        <v/>
      </c>
      <c r="J985" s="26" t="str">
        <f>IF(OR(A985="",ISBLANK(Qualifikation!Q995)),"",IF(Qualifikation!Z995=TRUE,INDEX(codetform,MATCH(Qualifikation!Q995,libtform,0)),Qualifikation!Q995))</f>
        <v/>
      </c>
      <c r="K985" s="26" t="str">
        <f t="shared" si="15"/>
        <v/>
      </c>
      <c r="L985" s="112" t="str">
        <f>IF(OR(A985="",ISBLANK(Qualifikation!R995)),"",Qualifikation!R995)</f>
        <v/>
      </c>
      <c r="M985" s="56" t="str">
        <f>IF(OR(A985="",ISBLANK(Qualifikation!S995)),"",Qualifikation!S995)</f>
        <v/>
      </c>
      <c r="N985" s="56" t="str">
        <f>IF(OR(A985="",ISBLANK(Qualifikation!T995)),"",IF(Qualifikation!AC995=TRUE,INDEX(coderesult,MATCH(Qualifikation!T995,libresult,0)),Qualifikation!T995))</f>
        <v/>
      </c>
      <c r="O985" s="56" t="str">
        <f>IF(OR(A985="",ISBLANK(Qualifikation!U995),Qualifikation!U995="-"),"",IF(ISNA(MATCH(Qualifikation!U995,libtwolang,0)),Qualifikation!U995,IF(Qualifikation!AC995=TRUE,INDEX(codetwolang,MATCH(Qualifikation!U995,libtwolang,0)),Qualifikation!U995)))</f>
        <v/>
      </c>
      <c r="P985" s="56" t="str">
        <f>IF(OR(A985="",ISBLANK(Qualifikation!V995)),"",Qualifikation!V995)</f>
        <v/>
      </c>
    </row>
    <row r="986" spans="1:16" x14ac:dyDescent="0.2">
      <c r="A986" s="26" t="str">
        <f>IF(Qualifikation!$A996&lt;&gt;"",IF(Qualifikation!C996&lt;&gt;"",IF(Qualifikation!C996="LOC.ID",CONCATENATE("LOC.",Qualifikation!AG$12),Qualifikation!C996),""),"")</f>
        <v/>
      </c>
      <c r="B986" s="57" t="str">
        <f>IF(A986&lt;&gt;"",Qualifikation!J996,"")</f>
        <v/>
      </c>
      <c r="C986" s="26" t="str">
        <f>IF(A986&lt;&gt;"",IF(Qualifikation!E996=TRUE,INDEX(codesex,MATCH(Qualifikation!D996,libsex,0)),Qualifikation!D996),"")</f>
        <v/>
      </c>
      <c r="D986" s="112" t="str">
        <f>IF(OR(A986="",ISBLANK(Qualifikation!F996)),"",Qualifikation!F996)</f>
        <v/>
      </c>
      <c r="E986" s="26" t="str">
        <f>IF(A986&lt;&gt;"",IF(Qualifikation!I996=TRUE,IF(INDEX(codegem,MATCH(Qualifikation!H996,libgem,0))&lt;8000,INDEX(codegem,MATCH(Qualifikation!H996,libgem,0)),""),Qualifikation!H996),"")</f>
        <v/>
      </c>
      <c r="F986" s="26" t="str">
        <f>IF(A986&lt;&gt;"",IF(Qualifikation!I996=TRUE,INDEX(codegemhist,MATCH(Qualifikation!H996,libgem,0)),""),"")</f>
        <v/>
      </c>
      <c r="G986" s="26" t="str">
        <f>IF(A986&lt;&gt;"",IF(Qualifikation!I996=TRUE,IF(INDEX(codegem,MATCH(Qualifikation!H996,libgem,0))&gt;=8000,INDEX(codegem,MATCH(Qualifikation!H996,libgem,0)),""),Qualifikation!H996),"")</f>
        <v/>
      </c>
      <c r="H986" s="26" t="str">
        <f>IF(A986&lt;&gt;"",IF(Qualifikation!Y996=TRUE,INDEX(libcatidinst,MATCH(Qualifikation!P996,libinst,0)),""),"")</f>
        <v/>
      </c>
      <c r="I986" s="26" t="str">
        <f>IF(OR(A986="",ISBLANK(Qualifikation!P996)),"",IF(Qualifikation!Y996=TRUE,INDEX(codeinst,MATCH(Qualifikation!P996,libinst,0)),Qualifikation!P996))</f>
        <v/>
      </c>
      <c r="J986" s="26" t="str">
        <f>IF(OR(A986="",ISBLANK(Qualifikation!Q996)),"",IF(Qualifikation!Z996=TRUE,INDEX(codetform,MATCH(Qualifikation!Q996,libtform,0)),Qualifikation!Q996))</f>
        <v/>
      </c>
      <c r="K986" s="26" t="str">
        <f t="shared" si="15"/>
        <v/>
      </c>
      <c r="L986" s="112" t="str">
        <f>IF(OR(A986="",ISBLANK(Qualifikation!R996)),"",Qualifikation!R996)</f>
        <v/>
      </c>
      <c r="M986" s="56" t="str">
        <f>IF(OR(A986="",ISBLANK(Qualifikation!S996)),"",Qualifikation!S996)</f>
        <v/>
      </c>
      <c r="N986" s="56" t="str">
        <f>IF(OR(A986="",ISBLANK(Qualifikation!T996)),"",IF(Qualifikation!AC996=TRUE,INDEX(coderesult,MATCH(Qualifikation!T996,libresult,0)),Qualifikation!T996))</f>
        <v/>
      </c>
      <c r="O986" s="56" t="str">
        <f>IF(OR(A986="",ISBLANK(Qualifikation!U996),Qualifikation!U996="-"),"",IF(ISNA(MATCH(Qualifikation!U996,libtwolang,0)),Qualifikation!U996,IF(Qualifikation!AC996=TRUE,INDEX(codetwolang,MATCH(Qualifikation!U996,libtwolang,0)),Qualifikation!U996)))</f>
        <v/>
      </c>
      <c r="P986" s="56" t="str">
        <f>IF(OR(A986="",ISBLANK(Qualifikation!V996)),"",Qualifikation!V996)</f>
        <v/>
      </c>
    </row>
    <row r="987" spans="1:16" x14ac:dyDescent="0.2">
      <c r="A987" s="26" t="str">
        <f>IF(Qualifikation!$A997&lt;&gt;"",IF(Qualifikation!C997&lt;&gt;"",IF(Qualifikation!C997="LOC.ID",CONCATENATE("LOC.",Qualifikation!AG$12),Qualifikation!C997),""),"")</f>
        <v/>
      </c>
      <c r="B987" s="57" t="str">
        <f>IF(A987&lt;&gt;"",Qualifikation!J997,"")</f>
        <v/>
      </c>
      <c r="C987" s="26" t="str">
        <f>IF(A987&lt;&gt;"",IF(Qualifikation!E997=TRUE,INDEX(codesex,MATCH(Qualifikation!D997,libsex,0)),Qualifikation!D997),"")</f>
        <v/>
      </c>
      <c r="D987" s="112" t="str">
        <f>IF(OR(A987="",ISBLANK(Qualifikation!F997)),"",Qualifikation!F997)</f>
        <v/>
      </c>
      <c r="E987" s="26" t="str">
        <f>IF(A987&lt;&gt;"",IF(Qualifikation!I997=TRUE,IF(INDEX(codegem,MATCH(Qualifikation!H997,libgem,0))&lt;8000,INDEX(codegem,MATCH(Qualifikation!H997,libgem,0)),""),Qualifikation!H997),"")</f>
        <v/>
      </c>
      <c r="F987" s="26" t="str">
        <f>IF(A987&lt;&gt;"",IF(Qualifikation!I997=TRUE,INDEX(codegemhist,MATCH(Qualifikation!H997,libgem,0)),""),"")</f>
        <v/>
      </c>
      <c r="G987" s="26" t="str">
        <f>IF(A987&lt;&gt;"",IF(Qualifikation!I997=TRUE,IF(INDEX(codegem,MATCH(Qualifikation!H997,libgem,0))&gt;=8000,INDEX(codegem,MATCH(Qualifikation!H997,libgem,0)),""),Qualifikation!H997),"")</f>
        <v/>
      </c>
      <c r="H987" s="26" t="str">
        <f>IF(A987&lt;&gt;"",IF(Qualifikation!Y997=TRUE,INDEX(libcatidinst,MATCH(Qualifikation!P997,libinst,0)),""),"")</f>
        <v/>
      </c>
      <c r="I987" s="26" t="str">
        <f>IF(OR(A987="",ISBLANK(Qualifikation!P997)),"",IF(Qualifikation!Y997=TRUE,INDEX(codeinst,MATCH(Qualifikation!P997,libinst,0)),Qualifikation!P997))</f>
        <v/>
      </c>
      <c r="J987" s="26" t="str">
        <f>IF(OR(A987="",ISBLANK(Qualifikation!Q997)),"",IF(Qualifikation!Z997=TRUE,INDEX(codetform,MATCH(Qualifikation!Q997,libtform,0)),Qualifikation!Q997))</f>
        <v/>
      </c>
      <c r="K987" s="26" t="str">
        <f t="shared" si="15"/>
        <v/>
      </c>
      <c r="L987" s="112" t="str">
        <f>IF(OR(A987="",ISBLANK(Qualifikation!R997)),"",Qualifikation!R997)</f>
        <v/>
      </c>
      <c r="M987" s="56" t="str">
        <f>IF(OR(A987="",ISBLANK(Qualifikation!S997)),"",Qualifikation!S997)</f>
        <v/>
      </c>
      <c r="N987" s="56" t="str">
        <f>IF(OR(A987="",ISBLANK(Qualifikation!T997)),"",IF(Qualifikation!AC997=TRUE,INDEX(coderesult,MATCH(Qualifikation!T997,libresult,0)),Qualifikation!T997))</f>
        <v/>
      </c>
      <c r="O987" s="56" t="str">
        <f>IF(OR(A987="",ISBLANK(Qualifikation!U997),Qualifikation!U997="-"),"",IF(ISNA(MATCH(Qualifikation!U997,libtwolang,0)),Qualifikation!U997,IF(Qualifikation!AC997=TRUE,INDEX(codetwolang,MATCH(Qualifikation!U997,libtwolang,0)),Qualifikation!U997)))</f>
        <v/>
      </c>
      <c r="P987" s="56" t="str">
        <f>IF(OR(A987="",ISBLANK(Qualifikation!V997)),"",Qualifikation!V997)</f>
        <v/>
      </c>
    </row>
    <row r="988" spans="1:16" x14ac:dyDescent="0.2">
      <c r="A988" s="26" t="str">
        <f>IF(Qualifikation!$A998&lt;&gt;"",IF(Qualifikation!C998&lt;&gt;"",IF(Qualifikation!C998="LOC.ID",CONCATENATE("LOC.",Qualifikation!AG$12),Qualifikation!C998),""),"")</f>
        <v/>
      </c>
      <c r="B988" s="57" t="str">
        <f>IF(A988&lt;&gt;"",Qualifikation!J998,"")</f>
        <v/>
      </c>
      <c r="C988" s="26" t="str">
        <f>IF(A988&lt;&gt;"",IF(Qualifikation!E998=TRUE,INDEX(codesex,MATCH(Qualifikation!D998,libsex,0)),Qualifikation!D998),"")</f>
        <v/>
      </c>
      <c r="D988" s="112" t="str">
        <f>IF(OR(A988="",ISBLANK(Qualifikation!F998)),"",Qualifikation!F998)</f>
        <v/>
      </c>
      <c r="E988" s="26" t="str">
        <f>IF(A988&lt;&gt;"",IF(Qualifikation!I998=TRUE,IF(INDEX(codegem,MATCH(Qualifikation!H998,libgem,0))&lt;8000,INDEX(codegem,MATCH(Qualifikation!H998,libgem,0)),""),Qualifikation!H998),"")</f>
        <v/>
      </c>
      <c r="F988" s="26" t="str">
        <f>IF(A988&lt;&gt;"",IF(Qualifikation!I998=TRUE,INDEX(codegemhist,MATCH(Qualifikation!H998,libgem,0)),""),"")</f>
        <v/>
      </c>
      <c r="G988" s="26" t="str">
        <f>IF(A988&lt;&gt;"",IF(Qualifikation!I998=TRUE,IF(INDEX(codegem,MATCH(Qualifikation!H998,libgem,0))&gt;=8000,INDEX(codegem,MATCH(Qualifikation!H998,libgem,0)),""),Qualifikation!H998),"")</f>
        <v/>
      </c>
      <c r="H988" s="26" t="str">
        <f>IF(A988&lt;&gt;"",IF(Qualifikation!Y998=TRUE,INDEX(libcatidinst,MATCH(Qualifikation!P998,libinst,0)),""),"")</f>
        <v/>
      </c>
      <c r="I988" s="26" t="str">
        <f>IF(OR(A988="",ISBLANK(Qualifikation!P998)),"",IF(Qualifikation!Y998=TRUE,INDEX(codeinst,MATCH(Qualifikation!P998,libinst,0)),Qualifikation!P998))</f>
        <v/>
      </c>
      <c r="J988" s="26" t="str">
        <f>IF(OR(A988="",ISBLANK(Qualifikation!Q998)),"",IF(Qualifikation!Z998=TRUE,INDEX(codetform,MATCH(Qualifikation!Q998,libtform,0)),Qualifikation!Q998))</f>
        <v/>
      </c>
      <c r="K988" s="26" t="str">
        <f t="shared" si="15"/>
        <v/>
      </c>
      <c r="L988" s="112" t="str">
        <f>IF(OR(A988="",ISBLANK(Qualifikation!R998)),"",Qualifikation!R998)</f>
        <v/>
      </c>
      <c r="M988" s="56" t="str">
        <f>IF(OR(A988="",ISBLANK(Qualifikation!S998)),"",Qualifikation!S998)</f>
        <v/>
      </c>
      <c r="N988" s="56" t="str">
        <f>IF(OR(A988="",ISBLANK(Qualifikation!T998)),"",IF(Qualifikation!AC998=TRUE,INDEX(coderesult,MATCH(Qualifikation!T998,libresult,0)),Qualifikation!T998))</f>
        <v/>
      </c>
      <c r="O988" s="56" t="str">
        <f>IF(OR(A988="",ISBLANK(Qualifikation!U998),Qualifikation!U998="-"),"",IF(ISNA(MATCH(Qualifikation!U998,libtwolang,0)),Qualifikation!U998,IF(Qualifikation!AC998=TRUE,INDEX(codetwolang,MATCH(Qualifikation!U998,libtwolang,0)),Qualifikation!U998)))</f>
        <v/>
      </c>
      <c r="P988" s="56" t="str">
        <f>IF(OR(A988="",ISBLANK(Qualifikation!V998)),"",Qualifikation!V998)</f>
        <v/>
      </c>
    </row>
    <row r="989" spans="1:16" x14ac:dyDescent="0.2">
      <c r="A989" s="26" t="str">
        <f>IF(Qualifikation!$A999&lt;&gt;"",IF(Qualifikation!C999&lt;&gt;"",IF(Qualifikation!C999="LOC.ID",CONCATENATE("LOC.",Qualifikation!AG$12),Qualifikation!C999),""),"")</f>
        <v/>
      </c>
      <c r="B989" s="57" t="str">
        <f>IF(A989&lt;&gt;"",Qualifikation!J999,"")</f>
        <v/>
      </c>
      <c r="C989" s="26" t="str">
        <f>IF(A989&lt;&gt;"",IF(Qualifikation!E999=TRUE,INDEX(codesex,MATCH(Qualifikation!D999,libsex,0)),Qualifikation!D999),"")</f>
        <v/>
      </c>
      <c r="D989" s="112" t="str">
        <f>IF(OR(A989="",ISBLANK(Qualifikation!F999)),"",Qualifikation!F999)</f>
        <v/>
      </c>
      <c r="E989" s="26" t="str">
        <f>IF(A989&lt;&gt;"",IF(Qualifikation!I999=TRUE,IF(INDEX(codegem,MATCH(Qualifikation!H999,libgem,0))&lt;8000,INDEX(codegem,MATCH(Qualifikation!H999,libgem,0)),""),Qualifikation!H999),"")</f>
        <v/>
      </c>
      <c r="F989" s="26" t="str">
        <f>IF(A989&lt;&gt;"",IF(Qualifikation!I999=TRUE,INDEX(codegemhist,MATCH(Qualifikation!H999,libgem,0)),""),"")</f>
        <v/>
      </c>
      <c r="G989" s="26" t="str">
        <f>IF(A989&lt;&gt;"",IF(Qualifikation!I999=TRUE,IF(INDEX(codegem,MATCH(Qualifikation!H999,libgem,0))&gt;=8000,INDEX(codegem,MATCH(Qualifikation!H999,libgem,0)),""),Qualifikation!H999),"")</f>
        <v/>
      </c>
      <c r="H989" s="26" t="str">
        <f>IF(A989&lt;&gt;"",IF(Qualifikation!Y999=TRUE,INDEX(libcatidinst,MATCH(Qualifikation!P999,libinst,0)),""),"")</f>
        <v/>
      </c>
      <c r="I989" s="26" t="str">
        <f>IF(OR(A989="",ISBLANK(Qualifikation!P999)),"",IF(Qualifikation!Y999=TRUE,INDEX(codeinst,MATCH(Qualifikation!P999,libinst,0)),Qualifikation!P999))</f>
        <v/>
      </c>
      <c r="J989" s="26" t="str">
        <f>IF(OR(A989="",ISBLANK(Qualifikation!Q999)),"",IF(Qualifikation!Z999=TRUE,INDEX(codetform,MATCH(Qualifikation!Q999,libtform,0)),Qualifikation!Q999))</f>
        <v/>
      </c>
      <c r="K989" s="26" t="str">
        <f t="shared" si="15"/>
        <v/>
      </c>
      <c r="L989" s="112" t="str">
        <f>IF(OR(A989="",ISBLANK(Qualifikation!R999)),"",Qualifikation!R999)</f>
        <v/>
      </c>
      <c r="M989" s="56" t="str">
        <f>IF(OR(A989="",ISBLANK(Qualifikation!S999)),"",Qualifikation!S999)</f>
        <v/>
      </c>
      <c r="N989" s="56" t="str">
        <f>IF(OR(A989="",ISBLANK(Qualifikation!T999)),"",IF(Qualifikation!AC999=TRUE,INDEX(coderesult,MATCH(Qualifikation!T999,libresult,0)),Qualifikation!T999))</f>
        <v/>
      </c>
      <c r="O989" s="56" t="str">
        <f>IF(OR(A989="",ISBLANK(Qualifikation!U999),Qualifikation!U999="-"),"",IF(ISNA(MATCH(Qualifikation!U999,libtwolang,0)),Qualifikation!U999,IF(Qualifikation!AC999=TRUE,INDEX(codetwolang,MATCH(Qualifikation!U999,libtwolang,0)),Qualifikation!U999)))</f>
        <v/>
      </c>
      <c r="P989" s="56" t="str">
        <f>IF(OR(A989="",ISBLANK(Qualifikation!V999)),"",Qualifikation!V999)</f>
        <v/>
      </c>
    </row>
    <row r="990" spans="1:16" x14ac:dyDescent="0.2">
      <c r="A990" s="26" t="str">
        <f>IF(Qualifikation!$A1000&lt;&gt;"",IF(Qualifikation!C1000&lt;&gt;"",IF(Qualifikation!C1000="LOC.ID",CONCATENATE("LOC.",Qualifikation!AG$12),Qualifikation!C1000),""),"")</f>
        <v/>
      </c>
      <c r="B990" s="57" t="str">
        <f>IF(A990&lt;&gt;"",Qualifikation!J1000,"")</f>
        <v/>
      </c>
      <c r="C990" s="26" t="str">
        <f>IF(A990&lt;&gt;"",IF(Qualifikation!E1000=TRUE,INDEX(codesex,MATCH(Qualifikation!D1000,libsex,0)),Qualifikation!D1000),"")</f>
        <v/>
      </c>
      <c r="D990" s="112" t="str">
        <f>IF(OR(A990="",ISBLANK(Qualifikation!F1000)),"",Qualifikation!F1000)</f>
        <v/>
      </c>
      <c r="E990" s="26" t="str">
        <f>IF(A990&lt;&gt;"",IF(Qualifikation!I1000=TRUE,IF(INDEX(codegem,MATCH(Qualifikation!H1000,libgem,0))&lt;8000,INDEX(codegem,MATCH(Qualifikation!H1000,libgem,0)),""),Qualifikation!H1000),"")</f>
        <v/>
      </c>
      <c r="F990" s="26" t="str">
        <f>IF(A990&lt;&gt;"",IF(Qualifikation!I1000=TRUE,INDEX(codegemhist,MATCH(Qualifikation!H1000,libgem,0)),""),"")</f>
        <v/>
      </c>
      <c r="G990" s="26" t="str">
        <f>IF(A990&lt;&gt;"",IF(Qualifikation!I1000=TRUE,IF(INDEX(codegem,MATCH(Qualifikation!H1000,libgem,0))&gt;=8000,INDEX(codegem,MATCH(Qualifikation!H1000,libgem,0)),""),Qualifikation!H1000),"")</f>
        <v/>
      </c>
      <c r="H990" s="26" t="str">
        <f>IF(A990&lt;&gt;"",IF(Qualifikation!Y1000=TRUE,INDEX(libcatidinst,MATCH(Qualifikation!P1000,libinst,0)),""),"")</f>
        <v/>
      </c>
      <c r="I990" s="26" t="str">
        <f>IF(OR(A990="",ISBLANK(Qualifikation!P1000)),"",IF(Qualifikation!Y1000=TRUE,INDEX(codeinst,MATCH(Qualifikation!P1000,libinst,0)),Qualifikation!P1000))</f>
        <v/>
      </c>
      <c r="J990" s="26" t="str">
        <f>IF(OR(A990="",ISBLANK(Qualifikation!Q1000)),"",IF(Qualifikation!Z1000=TRUE,INDEX(codetform,MATCH(Qualifikation!Q1000,libtform,0)),Qualifikation!Q1000))</f>
        <v/>
      </c>
      <c r="K990" s="26" t="str">
        <f t="shared" si="15"/>
        <v/>
      </c>
      <c r="L990" s="112" t="str">
        <f>IF(OR(A990="",ISBLANK(Qualifikation!R1000)),"",Qualifikation!R1000)</f>
        <v/>
      </c>
      <c r="M990" s="56" t="str">
        <f>IF(OR(A990="",ISBLANK(Qualifikation!S1000)),"",Qualifikation!S1000)</f>
        <v/>
      </c>
      <c r="N990" s="56" t="str">
        <f>IF(OR(A990="",ISBLANK(Qualifikation!T1000)),"",IF(Qualifikation!AC1000=TRUE,INDEX(coderesult,MATCH(Qualifikation!T1000,libresult,0)),Qualifikation!T1000))</f>
        <v/>
      </c>
      <c r="O990" s="56" t="str">
        <f>IF(OR(A990="",ISBLANK(Qualifikation!U1000),Qualifikation!U1000="-"),"",IF(ISNA(MATCH(Qualifikation!U1000,libtwolang,0)),Qualifikation!U1000,IF(Qualifikation!AC1000=TRUE,INDEX(codetwolang,MATCH(Qualifikation!U1000,libtwolang,0)),Qualifikation!U1000)))</f>
        <v/>
      </c>
      <c r="P990" s="56" t="str">
        <f>IF(OR(A990="",ISBLANK(Qualifikation!V1000)),"",Qualifikation!V1000)</f>
        <v/>
      </c>
    </row>
    <row r="991" spans="1:16" x14ac:dyDescent="0.2">
      <c r="A991" s="26" t="str">
        <f>IF(Qualifikation!$A1001&lt;&gt;"",IF(Qualifikation!C1001&lt;&gt;"",IF(Qualifikation!C1001="LOC.ID",CONCATENATE("LOC.",Qualifikation!AG$12),Qualifikation!C1001),""),"")</f>
        <v/>
      </c>
      <c r="B991" s="57" t="str">
        <f>IF(A991&lt;&gt;"",Qualifikation!J1001,"")</f>
        <v/>
      </c>
      <c r="C991" s="26" t="str">
        <f>IF(A991&lt;&gt;"",IF(Qualifikation!E1001=TRUE,INDEX(codesex,MATCH(Qualifikation!D1001,libsex,0)),Qualifikation!D1001),"")</f>
        <v/>
      </c>
      <c r="D991" s="112" t="str">
        <f>IF(OR(A991="",ISBLANK(Qualifikation!F1001)),"",Qualifikation!F1001)</f>
        <v/>
      </c>
      <c r="E991" s="26" t="str">
        <f>IF(A991&lt;&gt;"",IF(Qualifikation!I1001=TRUE,IF(INDEX(codegem,MATCH(Qualifikation!H1001,libgem,0))&lt;8000,INDEX(codegem,MATCH(Qualifikation!H1001,libgem,0)),""),Qualifikation!H1001),"")</f>
        <v/>
      </c>
      <c r="F991" s="26" t="str">
        <f>IF(A991&lt;&gt;"",IF(Qualifikation!I1001=TRUE,INDEX(codegemhist,MATCH(Qualifikation!H1001,libgem,0)),""),"")</f>
        <v/>
      </c>
      <c r="G991" s="26" t="str">
        <f>IF(A991&lt;&gt;"",IF(Qualifikation!I1001=TRUE,IF(INDEX(codegem,MATCH(Qualifikation!H1001,libgem,0))&gt;=8000,INDEX(codegem,MATCH(Qualifikation!H1001,libgem,0)),""),Qualifikation!H1001),"")</f>
        <v/>
      </c>
      <c r="H991" s="26" t="str">
        <f>IF(A991&lt;&gt;"",IF(Qualifikation!Y1001=TRUE,INDEX(libcatidinst,MATCH(Qualifikation!P1001,libinst,0)),""),"")</f>
        <v/>
      </c>
      <c r="I991" s="26" t="str">
        <f>IF(OR(A991="",ISBLANK(Qualifikation!P1001)),"",IF(Qualifikation!Y1001=TRUE,INDEX(codeinst,MATCH(Qualifikation!P1001,libinst,0)),Qualifikation!P1001))</f>
        <v/>
      </c>
      <c r="J991" s="26" t="str">
        <f>IF(OR(A991="",ISBLANK(Qualifikation!Q1001)),"",IF(Qualifikation!Z1001=TRUE,INDEX(codetform,MATCH(Qualifikation!Q1001,libtform,0)),Qualifikation!Q1001))</f>
        <v/>
      </c>
      <c r="K991" s="26" t="str">
        <f t="shared" si="15"/>
        <v/>
      </c>
      <c r="L991" s="112" t="str">
        <f>IF(OR(A991="",ISBLANK(Qualifikation!R1001)),"",Qualifikation!R1001)</f>
        <v/>
      </c>
      <c r="M991" s="56" t="str">
        <f>IF(OR(A991="",ISBLANK(Qualifikation!S1001)),"",Qualifikation!S1001)</f>
        <v/>
      </c>
      <c r="N991" s="56" t="str">
        <f>IF(OR(A991="",ISBLANK(Qualifikation!T1001)),"",IF(Qualifikation!AC1001=TRUE,INDEX(coderesult,MATCH(Qualifikation!T1001,libresult,0)),Qualifikation!T1001))</f>
        <v/>
      </c>
      <c r="O991" s="56" t="str">
        <f>IF(OR(A991="",ISBLANK(Qualifikation!U1001),Qualifikation!U1001="-"),"",IF(ISNA(MATCH(Qualifikation!U1001,libtwolang,0)),Qualifikation!U1001,IF(Qualifikation!AC1001=TRUE,INDEX(codetwolang,MATCH(Qualifikation!U1001,libtwolang,0)),Qualifikation!U1001)))</f>
        <v/>
      </c>
      <c r="P991" s="56" t="str">
        <f>IF(OR(A991="",ISBLANK(Qualifikation!V1001)),"",Qualifikation!V1001)</f>
        <v/>
      </c>
    </row>
    <row r="992" spans="1:16" x14ac:dyDescent="0.2">
      <c r="A992" s="26" t="str">
        <f>IF(Qualifikation!$A1002&lt;&gt;"",IF(Qualifikation!C1002&lt;&gt;"",IF(Qualifikation!C1002="LOC.ID",CONCATENATE("LOC.",Qualifikation!AG$12),Qualifikation!C1002),""),"")</f>
        <v/>
      </c>
      <c r="B992" s="57" t="str">
        <f>IF(A992&lt;&gt;"",Qualifikation!J1002,"")</f>
        <v/>
      </c>
      <c r="C992" s="26" t="str">
        <f>IF(A992&lt;&gt;"",IF(Qualifikation!E1002=TRUE,INDEX(codesex,MATCH(Qualifikation!D1002,libsex,0)),Qualifikation!D1002),"")</f>
        <v/>
      </c>
      <c r="D992" s="112" t="str">
        <f>IF(OR(A992="",ISBLANK(Qualifikation!F1002)),"",Qualifikation!F1002)</f>
        <v/>
      </c>
      <c r="E992" s="26" t="str">
        <f>IF(A992&lt;&gt;"",IF(Qualifikation!I1002=TRUE,IF(INDEX(codegem,MATCH(Qualifikation!H1002,libgem,0))&lt;8000,INDEX(codegem,MATCH(Qualifikation!H1002,libgem,0)),""),Qualifikation!H1002),"")</f>
        <v/>
      </c>
      <c r="F992" s="26" t="str">
        <f>IF(A992&lt;&gt;"",IF(Qualifikation!I1002=TRUE,INDEX(codegemhist,MATCH(Qualifikation!H1002,libgem,0)),""),"")</f>
        <v/>
      </c>
      <c r="G992" s="26" t="str">
        <f>IF(A992&lt;&gt;"",IF(Qualifikation!I1002=TRUE,IF(INDEX(codegem,MATCH(Qualifikation!H1002,libgem,0))&gt;=8000,INDEX(codegem,MATCH(Qualifikation!H1002,libgem,0)),""),Qualifikation!H1002),"")</f>
        <v/>
      </c>
      <c r="H992" s="26" t="str">
        <f>IF(A992&lt;&gt;"",IF(Qualifikation!Y1002=TRUE,INDEX(libcatidinst,MATCH(Qualifikation!P1002,libinst,0)),""),"")</f>
        <v/>
      </c>
      <c r="I992" s="26" t="str">
        <f>IF(OR(A992="",ISBLANK(Qualifikation!P1002)),"",IF(Qualifikation!Y1002=TRUE,INDEX(codeinst,MATCH(Qualifikation!P1002,libinst,0)),Qualifikation!P1002))</f>
        <v/>
      </c>
      <c r="J992" s="26" t="str">
        <f>IF(OR(A992="",ISBLANK(Qualifikation!Q1002)),"",IF(Qualifikation!Z1002=TRUE,INDEX(codetform,MATCH(Qualifikation!Q1002,libtform,0)),Qualifikation!Q1002))</f>
        <v/>
      </c>
      <c r="K992" s="26" t="str">
        <f t="shared" si="15"/>
        <v/>
      </c>
      <c r="L992" s="112" t="str">
        <f>IF(OR(A992="",ISBLANK(Qualifikation!R1002)),"",Qualifikation!R1002)</f>
        <v/>
      </c>
      <c r="M992" s="56" t="str">
        <f>IF(OR(A992="",ISBLANK(Qualifikation!S1002)),"",Qualifikation!S1002)</f>
        <v/>
      </c>
      <c r="N992" s="56" t="str">
        <f>IF(OR(A992="",ISBLANK(Qualifikation!T1002)),"",IF(Qualifikation!AC1002=TRUE,INDEX(coderesult,MATCH(Qualifikation!T1002,libresult,0)),Qualifikation!T1002))</f>
        <v/>
      </c>
      <c r="O992" s="56" t="str">
        <f>IF(OR(A992="",ISBLANK(Qualifikation!U1002),Qualifikation!U1002="-"),"",IF(ISNA(MATCH(Qualifikation!U1002,libtwolang,0)),Qualifikation!U1002,IF(Qualifikation!AC1002=TRUE,INDEX(codetwolang,MATCH(Qualifikation!U1002,libtwolang,0)),Qualifikation!U1002)))</f>
        <v/>
      </c>
      <c r="P992" s="56" t="str">
        <f>IF(OR(A992="",ISBLANK(Qualifikation!V1002)),"",Qualifikation!V1002)</f>
        <v/>
      </c>
    </row>
    <row r="993" spans="1:16" x14ac:dyDescent="0.2">
      <c r="A993" s="26" t="str">
        <f>IF(Qualifikation!$A1003&lt;&gt;"",IF(Qualifikation!C1003&lt;&gt;"",IF(Qualifikation!C1003="LOC.ID",CONCATENATE("LOC.",Qualifikation!AG$12),Qualifikation!C1003),""),"")</f>
        <v/>
      </c>
      <c r="B993" s="57" t="str">
        <f>IF(A993&lt;&gt;"",Qualifikation!J1003,"")</f>
        <v/>
      </c>
      <c r="C993" s="26" t="str">
        <f>IF(A993&lt;&gt;"",IF(Qualifikation!E1003=TRUE,INDEX(codesex,MATCH(Qualifikation!D1003,libsex,0)),Qualifikation!D1003),"")</f>
        <v/>
      </c>
      <c r="D993" s="112" t="str">
        <f>IF(OR(A993="",ISBLANK(Qualifikation!F1003)),"",Qualifikation!F1003)</f>
        <v/>
      </c>
      <c r="E993" s="26" t="str">
        <f>IF(A993&lt;&gt;"",IF(Qualifikation!I1003=TRUE,IF(INDEX(codegem,MATCH(Qualifikation!H1003,libgem,0))&lt;8000,INDEX(codegem,MATCH(Qualifikation!H1003,libgem,0)),""),Qualifikation!H1003),"")</f>
        <v/>
      </c>
      <c r="F993" s="26" t="str">
        <f>IF(A993&lt;&gt;"",IF(Qualifikation!I1003=TRUE,INDEX(codegemhist,MATCH(Qualifikation!H1003,libgem,0)),""),"")</f>
        <v/>
      </c>
      <c r="G993" s="26" t="str">
        <f>IF(A993&lt;&gt;"",IF(Qualifikation!I1003=TRUE,IF(INDEX(codegem,MATCH(Qualifikation!H1003,libgem,0))&gt;=8000,INDEX(codegem,MATCH(Qualifikation!H1003,libgem,0)),""),Qualifikation!H1003),"")</f>
        <v/>
      </c>
      <c r="H993" s="26" t="str">
        <f>IF(A993&lt;&gt;"",IF(Qualifikation!Y1003=TRUE,INDEX(libcatidinst,MATCH(Qualifikation!P1003,libinst,0)),""),"")</f>
        <v/>
      </c>
      <c r="I993" s="26" t="str">
        <f>IF(OR(A993="",ISBLANK(Qualifikation!P1003)),"",IF(Qualifikation!Y1003=TRUE,INDEX(codeinst,MATCH(Qualifikation!P1003,libinst,0)),Qualifikation!P1003))</f>
        <v/>
      </c>
      <c r="J993" s="26" t="str">
        <f>IF(OR(A993="",ISBLANK(Qualifikation!Q1003)),"",IF(Qualifikation!Z1003=TRUE,INDEX(codetform,MATCH(Qualifikation!Q1003,libtform,0)),Qualifikation!Q1003))</f>
        <v/>
      </c>
      <c r="K993" s="26" t="str">
        <f t="shared" si="15"/>
        <v/>
      </c>
      <c r="L993" s="112" t="str">
        <f>IF(OR(A993="",ISBLANK(Qualifikation!R1003)),"",Qualifikation!R1003)</f>
        <v/>
      </c>
      <c r="M993" s="56" t="str">
        <f>IF(OR(A993="",ISBLANK(Qualifikation!S1003)),"",Qualifikation!S1003)</f>
        <v/>
      </c>
      <c r="N993" s="56" t="str">
        <f>IF(OR(A993="",ISBLANK(Qualifikation!T1003)),"",IF(Qualifikation!AC1003=TRUE,INDEX(coderesult,MATCH(Qualifikation!T1003,libresult,0)),Qualifikation!T1003))</f>
        <v/>
      </c>
      <c r="O993" s="56" t="str">
        <f>IF(OR(A993="",ISBLANK(Qualifikation!U1003),Qualifikation!U1003="-"),"",IF(ISNA(MATCH(Qualifikation!U1003,libtwolang,0)),Qualifikation!U1003,IF(Qualifikation!AC1003=TRUE,INDEX(codetwolang,MATCH(Qualifikation!U1003,libtwolang,0)),Qualifikation!U1003)))</f>
        <v/>
      </c>
      <c r="P993" s="56" t="str">
        <f>IF(OR(A993="",ISBLANK(Qualifikation!V1003)),"",Qualifikation!V1003)</f>
        <v/>
      </c>
    </row>
    <row r="994" spans="1:16" x14ac:dyDescent="0.2">
      <c r="A994" s="26" t="str">
        <f>IF(Qualifikation!$A1004&lt;&gt;"",IF(Qualifikation!C1004&lt;&gt;"",IF(Qualifikation!C1004="LOC.ID",CONCATENATE("LOC.",Qualifikation!AG$12),Qualifikation!C1004),""),"")</f>
        <v/>
      </c>
      <c r="B994" s="57" t="str">
        <f>IF(A994&lt;&gt;"",Qualifikation!J1004,"")</f>
        <v/>
      </c>
      <c r="C994" s="26" t="str">
        <f>IF(A994&lt;&gt;"",IF(Qualifikation!E1004=TRUE,INDEX(codesex,MATCH(Qualifikation!D1004,libsex,0)),Qualifikation!D1004),"")</f>
        <v/>
      </c>
      <c r="D994" s="112" t="str">
        <f>IF(OR(A994="",ISBLANK(Qualifikation!F1004)),"",Qualifikation!F1004)</f>
        <v/>
      </c>
      <c r="E994" s="26" t="str">
        <f>IF(A994&lt;&gt;"",IF(Qualifikation!I1004=TRUE,IF(INDEX(codegem,MATCH(Qualifikation!H1004,libgem,0))&lt;8000,INDEX(codegem,MATCH(Qualifikation!H1004,libgem,0)),""),Qualifikation!H1004),"")</f>
        <v/>
      </c>
      <c r="F994" s="26" t="str">
        <f>IF(A994&lt;&gt;"",IF(Qualifikation!I1004=TRUE,INDEX(codegemhist,MATCH(Qualifikation!H1004,libgem,0)),""),"")</f>
        <v/>
      </c>
      <c r="G994" s="26" t="str">
        <f>IF(A994&lt;&gt;"",IF(Qualifikation!I1004=TRUE,IF(INDEX(codegem,MATCH(Qualifikation!H1004,libgem,0))&gt;=8000,INDEX(codegem,MATCH(Qualifikation!H1004,libgem,0)),""),Qualifikation!H1004),"")</f>
        <v/>
      </c>
      <c r="H994" s="26" t="str">
        <f>IF(A994&lt;&gt;"",IF(Qualifikation!Y1004=TRUE,INDEX(libcatidinst,MATCH(Qualifikation!P1004,libinst,0)),""),"")</f>
        <v/>
      </c>
      <c r="I994" s="26" t="str">
        <f>IF(OR(A994="",ISBLANK(Qualifikation!P1004)),"",IF(Qualifikation!Y1004=TRUE,INDEX(codeinst,MATCH(Qualifikation!P1004,libinst,0)),Qualifikation!P1004))</f>
        <v/>
      </c>
      <c r="J994" s="26" t="str">
        <f>IF(OR(A994="",ISBLANK(Qualifikation!Q1004)),"",IF(Qualifikation!Z1004=TRUE,INDEX(codetform,MATCH(Qualifikation!Q1004,libtform,0)),Qualifikation!Q1004))</f>
        <v/>
      </c>
      <c r="K994" s="26" t="str">
        <f t="shared" si="15"/>
        <v/>
      </c>
      <c r="L994" s="112" t="str">
        <f>IF(OR(A994="",ISBLANK(Qualifikation!R1004)),"",Qualifikation!R1004)</f>
        <v/>
      </c>
      <c r="M994" s="56" t="str">
        <f>IF(OR(A994="",ISBLANK(Qualifikation!S1004)),"",Qualifikation!S1004)</f>
        <v/>
      </c>
      <c r="N994" s="56" t="str">
        <f>IF(OR(A994="",ISBLANK(Qualifikation!T1004)),"",IF(Qualifikation!AC1004=TRUE,INDEX(coderesult,MATCH(Qualifikation!T1004,libresult,0)),Qualifikation!T1004))</f>
        <v/>
      </c>
      <c r="O994" s="56" t="str">
        <f>IF(OR(A994="",ISBLANK(Qualifikation!U1004),Qualifikation!U1004="-"),"",IF(ISNA(MATCH(Qualifikation!U1004,libtwolang,0)),Qualifikation!U1004,IF(Qualifikation!AC1004=TRUE,INDEX(codetwolang,MATCH(Qualifikation!U1004,libtwolang,0)),Qualifikation!U1004)))</f>
        <v/>
      </c>
      <c r="P994" s="56" t="str">
        <f>IF(OR(A994="",ISBLANK(Qualifikation!V1004)),"",Qualifikation!V1004)</f>
        <v/>
      </c>
    </row>
    <row r="995" spans="1:16" x14ac:dyDescent="0.2">
      <c r="A995" s="26" t="str">
        <f>IF(Qualifikation!$A1005&lt;&gt;"",IF(Qualifikation!C1005&lt;&gt;"",IF(Qualifikation!C1005="LOC.ID",CONCATENATE("LOC.",Qualifikation!AG$12),Qualifikation!C1005),""),"")</f>
        <v/>
      </c>
      <c r="B995" s="57" t="str">
        <f>IF(A995&lt;&gt;"",Qualifikation!J1005,"")</f>
        <v/>
      </c>
      <c r="C995" s="26" t="str">
        <f>IF(A995&lt;&gt;"",IF(Qualifikation!E1005=TRUE,INDEX(codesex,MATCH(Qualifikation!D1005,libsex,0)),Qualifikation!D1005),"")</f>
        <v/>
      </c>
      <c r="D995" s="112" t="str">
        <f>IF(OR(A995="",ISBLANK(Qualifikation!F1005)),"",Qualifikation!F1005)</f>
        <v/>
      </c>
      <c r="E995" s="26" t="str">
        <f>IF(A995&lt;&gt;"",IF(Qualifikation!I1005=TRUE,IF(INDEX(codegem,MATCH(Qualifikation!H1005,libgem,0))&lt;8000,INDEX(codegem,MATCH(Qualifikation!H1005,libgem,0)),""),Qualifikation!H1005),"")</f>
        <v/>
      </c>
      <c r="F995" s="26" t="str">
        <f>IF(A995&lt;&gt;"",IF(Qualifikation!I1005=TRUE,INDEX(codegemhist,MATCH(Qualifikation!H1005,libgem,0)),""),"")</f>
        <v/>
      </c>
      <c r="G995" s="26" t="str">
        <f>IF(A995&lt;&gt;"",IF(Qualifikation!I1005=TRUE,IF(INDEX(codegem,MATCH(Qualifikation!H1005,libgem,0))&gt;=8000,INDEX(codegem,MATCH(Qualifikation!H1005,libgem,0)),""),Qualifikation!H1005),"")</f>
        <v/>
      </c>
      <c r="H995" s="26" t="str">
        <f>IF(A995&lt;&gt;"",IF(Qualifikation!Y1005=TRUE,INDEX(libcatidinst,MATCH(Qualifikation!P1005,libinst,0)),""),"")</f>
        <v/>
      </c>
      <c r="I995" s="26" t="str">
        <f>IF(OR(A995="",ISBLANK(Qualifikation!P1005)),"",IF(Qualifikation!Y1005=TRUE,INDEX(codeinst,MATCH(Qualifikation!P1005,libinst,0)),Qualifikation!P1005))</f>
        <v/>
      </c>
      <c r="J995" s="26" t="str">
        <f>IF(OR(A995="",ISBLANK(Qualifikation!Q1005)),"",IF(Qualifikation!Z1005=TRUE,INDEX(codetform,MATCH(Qualifikation!Q1005,libtform,0)),Qualifikation!Q1005))</f>
        <v/>
      </c>
      <c r="K995" s="26" t="str">
        <f t="shared" si="15"/>
        <v/>
      </c>
      <c r="L995" s="112" t="str">
        <f>IF(OR(A995="",ISBLANK(Qualifikation!R1005)),"",Qualifikation!R1005)</f>
        <v/>
      </c>
      <c r="M995" s="56" t="str">
        <f>IF(OR(A995="",ISBLANK(Qualifikation!S1005)),"",Qualifikation!S1005)</f>
        <v/>
      </c>
      <c r="N995" s="56" t="str">
        <f>IF(OR(A995="",ISBLANK(Qualifikation!T1005)),"",IF(Qualifikation!AC1005=TRUE,INDEX(coderesult,MATCH(Qualifikation!T1005,libresult,0)),Qualifikation!T1005))</f>
        <v/>
      </c>
      <c r="O995" s="56" t="str">
        <f>IF(OR(A995="",ISBLANK(Qualifikation!U1005),Qualifikation!U1005="-"),"",IF(ISNA(MATCH(Qualifikation!U1005,libtwolang,0)),Qualifikation!U1005,IF(Qualifikation!AC1005=TRUE,INDEX(codetwolang,MATCH(Qualifikation!U1005,libtwolang,0)),Qualifikation!U1005)))</f>
        <v/>
      </c>
      <c r="P995" s="56" t="str">
        <f>IF(OR(A995="",ISBLANK(Qualifikation!V1005)),"",Qualifikation!V1005)</f>
        <v/>
      </c>
    </row>
    <row r="996" spans="1:16" x14ac:dyDescent="0.2">
      <c r="A996" s="26" t="str">
        <f>IF(Qualifikation!$A1006&lt;&gt;"",IF(Qualifikation!C1006&lt;&gt;"",IF(Qualifikation!C1006="LOC.ID",CONCATENATE("LOC.",Qualifikation!AG$12),Qualifikation!C1006),""),"")</f>
        <v/>
      </c>
      <c r="B996" s="57" t="str">
        <f>IF(A996&lt;&gt;"",Qualifikation!J1006,"")</f>
        <v/>
      </c>
      <c r="C996" s="26" t="str">
        <f>IF(A996&lt;&gt;"",IF(Qualifikation!E1006=TRUE,INDEX(codesex,MATCH(Qualifikation!D1006,libsex,0)),Qualifikation!D1006),"")</f>
        <v/>
      </c>
      <c r="D996" s="112" t="str">
        <f>IF(OR(A996="",ISBLANK(Qualifikation!F1006)),"",Qualifikation!F1006)</f>
        <v/>
      </c>
      <c r="E996" s="26" t="str">
        <f>IF(A996&lt;&gt;"",IF(Qualifikation!I1006=TRUE,IF(INDEX(codegem,MATCH(Qualifikation!H1006,libgem,0))&lt;8000,INDEX(codegem,MATCH(Qualifikation!H1006,libgem,0)),""),Qualifikation!H1006),"")</f>
        <v/>
      </c>
      <c r="F996" s="26" t="str">
        <f>IF(A996&lt;&gt;"",IF(Qualifikation!I1006=TRUE,INDEX(codegemhist,MATCH(Qualifikation!H1006,libgem,0)),""),"")</f>
        <v/>
      </c>
      <c r="G996" s="26" t="str">
        <f>IF(A996&lt;&gt;"",IF(Qualifikation!I1006=TRUE,IF(INDEX(codegem,MATCH(Qualifikation!H1006,libgem,0))&gt;=8000,INDEX(codegem,MATCH(Qualifikation!H1006,libgem,0)),""),Qualifikation!H1006),"")</f>
        <v/>
      </c>
      <c r="H996" s="26" t="str">
        <f>IF(A996&lt;&gt;"",IF(Qualifikation!Y1006=TRUE,INDEX(libcatidinst,MATCH(Qualifikation!P1006,libinst,0)),""),"")</f>
        <v/>
      </c>
      <c r="I996" s="26" t="str">
        <f>IF(OR(A996="",ISBLANK(Qualifikation!P1006)),"",IF(Qualifikation!Y1006=TRUE,INDEX(codeinst,MATCH(Qualifikation!P1006,libinst,0)),Qualifikation!P1006))</f>
        <v/>
      </c>
      <c r="J996" s="26" t="str">
        <f>IF(OR(A996="",ISBLANK(Qualifikation!Q1006)),"",IF(Qualifikation!Z1006=TRUE,INDEX(codetform,MATCH(Qualifikation!Q1006,libtform,0)),Qualifikation!Q1006))</f>
        <v/>
      </c>
      <c r="K996" s="26" t="str">
        <f t="shared" si="15"/>
        <v/>
      </c>
      <c r="L996" s="112" t="str">
        <f>IF(OR(A996="",ISBLANK(Qualifikation!R1006)),"",Qualifikation!R1006)</f>
        <v/>
      </c>
      <c r="M996" s="56" t="str">
        <f>IF(OR(A996="",ISBLANK(Qualifikation!S1006)),"",Qualifikation!S1006)</f>
        <v/>
      </c>
      <c r="N996" s="56" t="str">
        <f>IF(OR(A996="",ISBLANK(Qualifikation!T1006)),"",IF(Qualifikation!AC1006=TRUE,INDEX(coderesult,MATCH(Qualifikation!T1006,libresult,0)),Qualifikation!T1006))</f>
        <v/>
      </c>
      <c r="O996" s="56" t="str">
        <f>IF(OR(A996="",ISBLANK(Qualifikation!U1006),Qualifikation!U1006="-"),"",IF(ISNA(MATCH(Qualifikation!U1006,libtwolang,0)),Qualifikation!U1006,IF(Qualifikation!AC1006=TRUE,INDEX(codetwolang,MATCH(Qualifikation!U1006,libtwolang,0)),Qualifikation!U1006)))</f>
        <v/>
      </c>
      <c r="P996" s="56" t="str">
        <f>IF(OR(A996="",ISBLANK(Qualifikation!V1006)),"",Qualifikation!V1006)</f>
        <v/>
      </c>
    </row>
    <row r="997" spans="1:16" x14ac:dyDescent="0.2">
      <c r="A997" s="26" t="str">
        <f>IF(Qualifikation!$A1007&lt;&gt;"",IF(Qualifikation!C1007&lt;&gt;"",IF(Qualifikation!C1007="LOC.ID",CONCATENATE("LOC.",Qualifikation!AG$12),Qualifikation!C1007),""),"")</f>
        <v/>
      </c>
      <c r="B997" s="57" t="str">
        <f>IF(A997&lt;&gt;"",Qualifikation!J1007,"")</f>
        <v/>
      </c>
      <c r="C997" s="26" t="str">
        <f>IF(A997&lt;&gt;"",IF(Qualifikation!E1007=TRUE,INDEX(codesex,MATCH(Qualifikation!D1007,libsex,0)),Qualifikation!D1007),"")</f>
        <v/>
      </c>
      <c r="D997" s="112" t="str">
        <f>IF(OR(A997="",ISBLANK(Qualifikation!F1007)),"",Qualifikation!F1007)</f>
        <v/>
      </c>
      <c r="E997" s="26" t="str">
        <f>IF(A997&lt;&gt;"",IF(Qualifikation!I1007=TRUE,IF(INDEX(codegem,MATCH(Qualifikation!H1007,libgem,0))&lt;8000,INDEX(codegem,MATCH(Qualifikation!H1007,libgem,0)),""),Qualifikation!H1007),"")</f>
        <v/>
      </c>
      <c r="F997" s="26" t="str">
        <f>IF(A997&lt;&gt;"",IF(Qualifikation!I1007=TRUE,INDEX(codegemhist,MATCH(Qualifikation!H1007,libgem,0)),""),"")</f>
        <v/>
      </c>
      <c r="G997" s="26" t="str">
        <f>IF(A997&lt;&gt;"",IF(Qualifikation!I1007=TRUE,IF(INDEX(codegem,MATCH(Qualifikation!H1007,libgem,0))&gt;=8000,INDEX(codegem,MATCH(Qualifikation!H1007,libgem,0)),""),Qualifikation!H1007),"")</f>
        <v/>
      </c>
      <c r="H997" s="26" t="str">
        <f>IF(A997&lt;&gt;"",IF(Qualifikation!Y1007=TRUE,INDEX(libcatidinst,MATCH(Qualifikation!P1007,libinst,0)),""),"")</f>
        <v/>
      </c>
      <c r="I997" s="26" t="str">
        <f>IF(OR(A997="",ISBLANK(Qualifikation!P1007)),"",IF(Qualifikation!Y1007=TRUE,INDEX(codeinst,MATCH(Qualifikation!P1007,libinst,0)),Qualifikation!P1007))</f>
        <v/>
      </c>
      <c r="J997" s="26" t="str">
        <f>IF(OR(A997="",ISBLANK(Qualifikation!Q1007)),"",IF(Qualifikation!Z1007=TRUE,INDEX(codetform,MATCH(Qualifikation!Q1007,libtform,0)),Qualifikation!Q1007))</f>
        <v/>
      </c>
      <c r="K997" s="26" t="str">
        <f t="shared" si="15"/>
        <v/>
      </c>
      <c r="L997" s="112" t="str">
        <f>IF(OR(A997="",ISBLANK(Qualifikation!R1007)),"",Qualifikation!R1007)</f>
        <v/>
      </c>
      <c r="M997" s="56" t="str">
        <f>IF(OR(A997="",ISBLANK(Qualifikation!S1007)),"",Qualifikation!S1007)</f>
        <v/>
      </c>
      <c r="N997" s="56" t="str">
        <f>IF(OR(A997="",ISBLANK(Qualifikation!T1007)),"",IF(Qualifikation!AC1007=TRUE,INDEX(coderesult,MATCH(Qualifikation!T1007,libresult,0)),Qualifikation!T1007))</f>
        <v/>
      </c>
      <c r="O997" s="56" t="str">
        <f>IF(OR(A997="",ISBLANK(Qualifikation!U1007),Qualifikation!U1007="-"),"",IF(ISNA(MATCH(Qualifikation!U1007,libtwolang,0)),Qualifikation!U1007,IF(Qualifikation!AC1007=TRUE,INDEX(codetwolang,MATCH(Qualifikation!U1007,libtwolang,0)),Qualifikation!U1007)))</f>
        <v/>
      </c>
      <c r="P997" s="56" t="str">
        <f>IF(OR(A997="",ISBLANK(Qualifikation!V1007)),"",Qualifikation!V1007)</f>
        <v/>
      </c>
    </row>
    <row r="998" spans="1:16" x14ac:dyDescent="0.2">
      <c r="A998" s="26" t="str">
        <f>IF(Qualifikation!$A1008&lt;&gt;"",IF(Qualifikation!C1008&lt;&gt;"",IF(Qualifikation!C1008="LOC.ID",CONCATENATE("LOC.",Qualifikation!AG$12),Qualifikation!C1008),""),"")</f>
        <v/>
      </c>
      <c r="B998" s="57" t="str">
        <f>IF(A998&lt;&gt;"",Qualifikation!J1008,"")</f>
        <v/>
      </c>
      <c r="C998" s="26" t="str">
        <f>IF(A998&lt;&gt;"",IF(Qualifikation!E1008=TRUE,INDEX(codesex,MATCH(Qualifikation!D1008,libsex,0)),Qualifikation!D1008),"")</f>
        <v/>
      </c>
      <c r="D998" s="112" t="str">
        <f>IF(OR(A998="",ISBLANK(Qualifikation!F1008)),"",Qualifikation!F1008)</f>
        <v/>
      </c>
      <c r="E998" s="26" t="str">
        <f>IF(A998&lt;&gt;"",IF(Qualifikation!I1008=TRUE,IF(INDEX(codegem,MATCH(Qualifikation!H1008,libgem,0))&lt;8000,INDEX(codegem,MATCH(Qualifikation!H1008,libgem,0)),""),Qualifikation!H1008),"")</f>
        <v/>
      </c>
      <c r="F998" s="26" t="str">
        <f>IF(A998&lt;&gt;"",IF(Qualifikation!I1008=TRUE,INDEX(codegemhist,MATCH(Qualifikation!H1008,libgem,0)),""),"")</f>
        <v/>
      </c>
      <c r="G998" s="26" t="str">
        <f>IF(A998&lt;&gt;"",IF(Qualifikation!I1008=TRUE,IF(INDEX(codegem,MATCH(Qualifikation!H1008,libgem,0))&gt;=8000,INDEX(codegem,MATCH(Qualifikation!H1008,libgem,0)),""),Qualifikation!H1008),"")</f>
        <v/>
      </c>
      <c r="H998" s="26" t="str">
        <f>IF(A998&lt;&gt;"",IF(Qualifikation!Y1008=TRUE,INDEX(libcatidinst,MATCH(Qualifikation!P1008,libinst,0)),""),"")</f>
        <v/>
      </c>
      <c r="I998" s="26" t="str">
        <f>IF(OR(A998="",ISBLANK(Qualifikation!P1008)),"",IF(Qualifikation!Y1008=TRUE,INDEX(codeinst,MATCH(Qualifikation!P1008,libinst,0)),Qualifikation!P1008))</f>
        <v/>
      </c>
      <c r="J998" s="26" t="str">
        <f>IF(OR(A998="",ISBLANK(Qualifikation!Q1008)),"",IF(Qualifikation!Z1008=TRUE,INDEX(codetform,MATCH(Qualifikation!Q1008,libtform,0)),Qualifikation!Q1008))</f>
        <v/>
      </c>
      <c r="K998" s="26" t="str">
        <f t="shared" si="15"/>
        <v/>
      </c>
      <c r="L998" s="112" t="str">
        <f>IF(OR(A998="",ISBLANK(Qualifikation!R1008)),"",Qualifikation!R1008)</f>
        <v/>
      </c>
      <c r="M998" s="56" t="str">
        <f>IF(OR(A998="",ISBLANK(Qualifikation!S1008)),"",Qualifikation!S1008)</f>
        <v/>
      </c>
      <c r="N998" s="56" t="str">
        <f>IF(OR(A998="",ISBLANK(Qualifikation!T1008)),"",IF(Qualifikation!AC1008=TRUE,INDEX(coderesult,MATCH(Qualifikation!T1008,libresult,0)),Qualifikation!T1008))</f>
        <v/>
      </c>
      <c r="O998" s="56" t="str">
        <f>IF(OR(A998="",ISBLANK(Qualifikation!U1008),Qualifikation!U1008="-"),"",IF(ISNA(MATCH(Qualifikation!U1008,libtwolang,0)),Qualifikation!U1008,IF(Qualifikation!AC1008=TRUE,INDEX(codetwolang,MATCH(Qualifikation!U1008,libtwolang,0)),Qualifikation!U1008)))</f>
        <v/>
      </c>
      <c r="P998" s="56" t="str">
        <f>IF(OR(A998="",ISBLANK(Qualifikation!V1008)),"",Qualifikation!V1008)</f>
        <v/>
      </c>
    </row>
    <row r="999" spans="1:16" x14ac:dyDescent="0.2">
      <c r="A999" s="26" t="str">
        <f>IF(Qualifikation!$A1009&lt;&gt;"",IF(Qualifikation!C1009&lt;&gt;"",IF(Qualifikation!C1009="LOC.ID",CONCATENATE("LOC.",Qualifikation!AG$12),Qualifikation!C1009),""),"")</f>
        <v/>
      </c>
      <c r="B999" s="57" t="str">
        <f>IF(A999&lt;&gt;"",Qualifikation!J1009,"")</f>
        <v/>
      </c>
      <c r="C999" s="26" t="str">
        <f>IF(A999&lt;&gt;"",IF(Qualifikation!E1009=TRUE,INDEX(codesex,MATCH(Qualifikation!D1009,libsex,0)),Qualifikation!D1009),"")</f>
        <v/>
      </c>
      <c r="D999" s="112" t="str">
        <f>IF(OR(A999="",ISBLANK(Qualifikation!F1009)),"",Qualifikation!F1009)</f>
        <v/>
      </c>
      <c r="E999" s="26" t="str">
        <f>IF(A999&lt;&gt;"",IF(Qualifikation!I1009=TRUE,IF(INDEX(codegem,MATCH(Qualifikation!H1009,libgem,0))&lt;8000,INDEX(codegem,MATCH(Qualifikation!H1009,libgem,0)),""),Qualifikation!H1009),"")</f>
        <v/>
      </c>
      <c r="F999" s="26" t="str">
        <f>IF(A999&lt;&gt;"",IF(Qualifikation!I1009=TRUE,INDEX(codegemhist,MATCH(Qualifikation!H1009,libgem,0)),""),"")</f>
        <v/>
      </c>
      <c r="G999" s="26" t="str">
        <f>IF(A999&lt;&gt;"",IF(Qualifikation!I1009=TRUE,IF(INDEX(codegem,MATCH(Qualifikation!H1009,libgem,0))&gt;=8000,INDEX(codegem,MATCH(Qualifikation!H1009,libgem,0)),""),Qualifikation!H1009),"")</f>
        <v/>
      </c>
      <c r="H999" s="26" t="str">
        <f>IF(A999&lt;&gt;"",IF(Qualifikation!Y1009=TRUE,INDEX(libcatidinst,MATCH(Qualifikation!P1009,libinst,0)),""),"")</f>
        <v/>
      </c>
      <c r="I999" s="26" t="str">
        <f>IF(OR(A999="",ISBLANK(Qualifikation!P1009)),"",IF(Qualifikation!Y1009=TRUE,INDEX(codeinst,MATCH(Qualifikation!P1009,libinst,0)),Qualifikation!P1009))</f>
        <v/>
      </c>
      <c r="J999" s="26" t="str">
        <f>IF(OR(A999="",ISBLANK(Qualifikation!Q1009)),"",IF(Qualifikation!Z1009=TRUE,INDEX(codetform,MATCH(Qualifikation!Q1009,libtform,0)),Qualifikation!Q1009))</f>
        <v/>
      </c>
      <c r="K999" s="26" t="str">
        <f t="shared" si="15"/>
        <v/>
      </c>
      <c r="L999" s="112" t="str">
        <f>IF(OR(A999="",ISBLANK(Qualifikation!R1009)),"",Qualifikation!R1009)</f>
        <v/>
      </c>
      <c r="M999" s="56" t="str">
        <f>IF(OR(A999="",ISBLANK(Qualifikation!S1009)),"",Qualifikation!S1009)</f>
        <v/>
      </c>
      <c r="N999" s="56" t="str">
        <f>IF(OR(A999="",ISBLANK(Qualifikation!T1009)),"",IF(Qualifikation!AC1009=TRUE,INDEX(coderesult,MATCH(Qualifikation!T1009,libresult,0)),Qualifikation!T1009))</f>
        <v/>
      </c>
      <c r="O999" s="56" t="str">
        <f>IF(OR(A999="",ISBLANK(Qualifikation!U1009),Qualifikation!U1009="-"),"",IF(ISNA(MATCH(Qualifikation!U1009,libtwolang,0)),Qualifikation!U1009,IF(Qualifikation!AC1009=TRUE,INDEX(codetwolang,MATCH(Qualifikation!U1009,libtwolang,0)),Qualifikation!U1009)))</f>
        <v/>
      </c>
      <c r="P999" s="56" t="str">
        <f>IF(OR(A999="",ISBLANK(Qualifikation!V1009)),"",Qualifikation!V1009)</f>
        <v/>
      </c>
    </row>
    <row r="1000" spans="1:16" x14ac:dyDescent="0.2">
      <c r="A1000" s="26" t="str">
        <f>IF(Qualifikation!$A1010&lt;&gt;"",IF(Qualifikation!C1010&lt;&gt;"",IF(Qualifikation!C1010="LOC.ID",CONCATENATE("LOC.",Qualifikation!AG$12),Qualifikation!C1010),""),"")</f>
        <v/>
      </c>
      <c r="B1000" s="57" t="str">
        <f>IF(A1000&lt;&gt;"",Qualifikation!J1010,"")</f>
        <v/>
      </c>
      <c r="C1000" s="26" t="str">
        <f>IF(A1000&lt;&gt;"",IF(Qualifikation!E1010=TRUE,INDEX(codesex,MATCH(Qualifikation!D1010,libsex,0)),Qualifikation!D1010),"")</f>
        <v/>
      </c>
      <c r="D1000" s="112" t="str">
        <f>IF(OR(A1000="",ISBLANK(Qualifikation!F1010)),"",Qualifikation!F1010)</f>
        <v/>
      </c>
      <c r="E1000" s="26" t="str">
        <f>IF(A1000&lt;&gt;"",IF(Qualifikation!I1010=TRUE,IF(INDEX(codegem,MATCH(Qualifikation!H1010,libgem,0))&lt;8000,INDEX(codegem,MATCH(Qualifikation!H1010,libgem,0)),""),Qualifikation!H1010),"")</f>
        <v/>
      </c>
      <c r="F1000" s="26" t="str">
        <f>IF(A1000&lt;&gt;"",IF(Qualifikation!I1010=TRUE,INDEX(codegemhist,MATCH(Qualifikation!H1010,libgem,0)),""),"")</f>
        <v/>
      </c>
      <c r="G1000" s="26" t="str">
        <f>IF(A1000&lt;&gt;"",IF(Qualifikation!I1010=TRUE,IF(INDEX(codegem,MATCH(Qualifikation!H1010,libgem,0))&gt;=8000,INDEX(codegem,MATCH(Qualifikation!H1010,libgem,0)),""),Qualifikation!H1010),"")</f>
        <v/>
      </c>
      <c r="H1000" s="26" t="str">
        <f>IF(A1000&lt;&gt;"",IF(Qualifikation!Y1010=TRUE,INDEX(libcatidinst,MATCH(Qualifikation!P1010,libinst,0)),""),"")</f>
        <v/>
      </c>
      <c r="I1000" s="26" t="str">
        <f>IF(OR(A1000="",ISBLANK(Qualifikation!P1010)),"",IF(Qualifikation!Y1010=TRUE,INDEX(codeinst,MATCH(Qualifikation!P1010,libinst,0)),Qualifikation!P1010))</f>
        <v/>
      </c>
      <c r="J1000" s="26" t="str">
        <f>IF(OR(A1000="",ISBLANK(Qualifikation!Q1010)),"",IF(Qualifikation!Z1010=TRUE,INDEX(codetform,MATCH(Qualifikation!Q1010,libtform,0)),Qualifikation!Q1010))</f>
        <v/>
      </c>
      <c r="K1000" s="26" t="str">
        <f t="shared" si="15"/>
        <v/>
      </c>
      <c r="L1000" s="112" t="str">
        <f>IF(OR(A1000="",ISBLANK(Qualifikation!R1010)),"",Qualifikation!R1010)</f>
        <v/>
      </c>
      <c r="M1000" s="56" t="str">
        <f>IF(OR(A1000="",ISBLANK(Qualifikation!S1010)),"",Qualifikation!S1010)</f>
        <v/>
      </c>
      <c r="N1000" s="56" t="str">
        <f>IF(OR(A1000="",ISBLANK(Qualifikation!T1010)),"",IF(Qualifikation!AC1010=TRUE,INDEX(coderesult,MATCH(Qualifikation!T1010,libresult,0)),Qualifikation!T1010))</f>
        <v/>
      </c>
      <c r="O1000" s="56" t="str">
        <f>IF(OR(A1000="",ISBLANK(Qualifikation!U1010),Qualifikation!U1010="-"),"",IF(ISNA(MATCH(Qualifikation!U1010,libtwolang,0)),Qualifikation!U1010,IF(Qualifikation!AC1010=TRUE,INDEX(codetwolang,MATCH(Qualifikation!U1010,libtwolang,0)),Qualifikation!U1010)))</f>
        <v/>
      </c>
      <c r="P1000" s="56" t="str">
        <f>IF(OR(A1000="",ISBLANK(Qualifikation!V1010)),"",Qualifikation!V1010)</f>
        <v/>
      </c>
    </row>
    <row r="1001" spans="1:16" x14ac:dyDescent="0.2">
      <c r="A1001" s="26" t="str">
        <f>IF(Qualifikation!$A1011&lt;&gt;"",IF(Qualifikation!C1011&lt;&gt;"",IF(Qualifikation!C1011="LOC.ID",CONCATENATE("LOC.",Qualifikation!AG$12),Qualifikation!C1011),""),"")</f>
        <v/>
      </c>
      <c r="B1001" s="57" t="str">
        <f>IF(A1001&lt;&gt;"",Qualifikation!J1011,"")</f>
        <v/>
      </c>
      <c r="C1001" s="26" t="str">
        <f>IF(A1001&lt;&gt;"",IF(Qualifikation!E1011=TRUE,INDEX(codesex,MATCH(Qualifikation!D1011,libsex,0)),Qualifikation!D1011),"")</f>
        <v/>
      </c>
      <c r="D1001" s="112" t="str">
        <f>IF(OR(A1001="",ISBLANK(Qualifikation!F1011)),"",Qualifikation!F1011)</f>
        <v/>
      </c>
      <c r="E1001" s="26" t="str">
        <f>IF(A1001&lt;&gt;"",IF(Qualifikation!I1011=TRUE,IF(INDEX(codegem,MATCH(Qualifikation!H1011,libgem,0))&lt;8000,INDEX(codegem,MATCH(Qualifikation!H1011,libgem,0)),""),Qualifikation!H1011),"")</f>
        <v/>
      </c>
      <c r="F1001" s="26" t="str">
        <f>IF(A1001&lt;&gt;"",IF(Qualifikation!I1011=TRUE,INDEX(codegemhist,MATCH(Qualifikation!H1011,libgem,0)),""),"")</f>
        <v/>
      </c>
      <c r="G1001" s="26" t="str">
        <f>IF(A1001&lt;&gt;"",IF(Qualifikation!I1011=TRUE,IF(INDEX(codegem,MATCH(Qualifikation!H1011,libgem,0))&gt;=8000,INDEX(codegem,MATCH(Qualifikation!H1011,libgem,0)),""),Qualifikation!H1011),"")</f>
        <v/>
      </c>
      <c r="H1001" s="26" t="str">
        <f>IF(A1001&lt;&gt;"",IF(Qualifikation!Y1011=TRUE,INDEX(libcatidinst,MATCH(Qualifikation!P1011,libinst,0)),""),"")</f>
        <v/>
      </c>
      <c r="I1001" s="26" t="str">
        <f>IF(OR(A1001="",ISBLANK(Qualifikation!P1011)),"",IF(Qualifikation!Y1011=TRUE,INDEX(codeinst,MATCH(Qualifikation!P1011,libinst,0)),Qualifikation!P1011))</f>
        <v/>
      </c>
      <c r="J1001" s="26" t="str">
        <f>IF(OR(A1001="",ISBLANK(Qualifikation!Q1011)),"",IF(Qualifikation!Z1011=TRUE,INDEX(codetform,MATCH(Qualifikation!Q1011,libtform,0)),Qualifikation!Q1011))</f>
        <v/>
      </c>
      <c r="K1001" s="26" t="str">
        <f t="shared" si="15"/>
        <v/>
      </c>
      <c r="L1001" s="112" t="str">
        <f>IF(OR(A1001="",ISBLANK(Qualifikation!R1011)),"",Qualifikation!R1011)</f>
        <v/>
      </c>
      <c r="M1001" s="56" t="str">
        <f>IF(OR(A1001="",ISBLANK(Qualifikation!S1011)),"",Qualifikation!S1011)</f>
        <v/>
      </c>
      <c r="N1001" s="56" t="str">
        <f>IF(OR(A1001="",ISBLANK(Qualifikation!T1011)),"",IF(Qualifikation!AC1011=TRUE,INDEX(coderesult,MATCH(Qualifikation!T1011,libresult,0)),Qualifikation!T1011))</f>
        <v/>
      </c>
      <c r="O1001" s="56" t="str">
        <f>IF(OR(A1001="",ISBLANK(Qualifikation!U1011),Qualifikation!U1011="-"),"",IF(ISNA(MATCH(Qualifikation!U1011,libtwolang,0)),Qualifikation!U1011,IF(Qualifikation!AC1011=TRUE,INDEX(codetwolang,MATCH(Qualifikation!U1011,libtwolang,0)),Qualifikation!U1011)))</f>
        <v/>
      </c>
      <c r="P1001" s="56" t="str">
        <f>IF(OR(A1001="",ISBLANK(Qualifikation!V1011)),"",Qualifikation!V1011)</f>
        <v/>
      </c>
    </row>
    <row r="1002" spans="1:16" x14ac:dyDescent="0.2">
      <c r="A1002" s="26" t="str">
        <f>IF(Qualifikation!$A1012&lt;&gt;"",IF(Qualifikation!C1012&lt;&gt;"",IF(Qualifikation!C1012="LOC.ID",CONCATENATE("LOC.",Qualifikation!AG$12),Qualifikation!C1012),""),"")</f>
        <v/>
      </c>
      <c r="B1002" s="57" t="str">
        <f>IF(A1002&lt;&gt;"",Qualifikation!J1012,"")</f>
        <v/>
      </c>
      <c r="C1002" s="26" t="str">
        <f>IF(A1002&lt;&gt;"",IF(Qualifikation!E1012=TRUE,INDEX(codesex,MATCH(Qualifikation!D1012,libsex,0)),Qualifikation!D1012),"")</f>
        <v/>
      </c>
      <c r="D1002" s="112" t="str">
        <f>IF(OR(A1002="",ISBLANK(Qualifikation!F1012)),"",Qualifikation!F1012)</f>
        <v/>
      </c>
      <c r="E1002" s="26" t="str">
        <f>IF(A1002&lt;&gt;"",IF(Qualifikation!I1012=TRUE,IF(INDEX(codegem,MATCH(Qualifikation!H1012,libgem,0))&lt;8000,INDEX(codegem,MATCH(Qualifikation!H1012,libgem,0)),""),Qualifikation!H1012),"")</f>
        <v/>
      </c>
      <c r="F1002" s="26" t="str">
        <f>IF(A1002&lt;&gt;"",IF(Qualifikation!I1012=TRUE,INDEX(codegemhist,MATCH(Qualifikation!H1012,libgem,0)),""),"")</f>
        <v/>
      </c>
      <c r="G1002" s="26" t="str">
        <f>IF(A1002&lt;&gt;"",IF(Qualifikation!I1012=TRUE,IF(INDEX(codegem,MATCH(Qualifikation!H1012,libgem,0))&gt;=8000,INDEX(codegem,MATCH(Qualifikation!H1012,libgem,0)),""),Qualifikation!H1012),"")</f>
        <v/>
      </c>
      <c r="H1002" s="26" t="str">
        <f>IF(A1002&lt;&gt;"",IF(Qualifikation!Y1012=TRUE,INDEX(libcatidinst,MATCH(Qualifikation!P1012,libinst,0)),""),"")</f>
        <v/>
      </c>
      <c r="I1002" s="26" t="str">
        <f>IF(OR(A1002="",ISBLANK(Qualifikation!P1012)),"",IF(Qualifikation!Y1012=TRUE,INDEX(codeinst,MATCH(Qualifikation!P1012,libinst,0)),Qualifikation!P1012))</f>
        <v/>
      </c>
      <c r="J1002" s="26" t="str">
        <f>IF(OR(A1002="",ISBLANK(Qualifikation!Q1012)),"",IF(Qualifikation!Z1012=TRUE,INDEX(codetform,MATCH(Qualifikation!Q1012,libtform,0)),Qualifikation!Q1012))</f>
        <v/>
      </c>
      <c r="K1002" s="26" t="str">
        <f t="shared" si="15"/>
        <v/>
      </c>
      <c r="L1002" s="112" t="str">
        <f>IF(OR(A1002="",ISBLANK(Qualifikation!R1012)),"",Qualifikation!R1012)</f>
        <v/>
      </c>
      <c r="M1002" s="56" t="str">
        <f>IF(OR(A1002="",ISBLANK(Qualifikation!S1012)),"",Qualifikation!S1012)</f>
        <v/>
      </c>
      <c r="N1002" s="56" t="str">
        <f>IF(OR(A1002="",ISBLANK(Qualifikation!T1012)),"",IF(Qualifikation!AC1012=TRUE,INDEX(coderesult,MATCH(Qualifikation!T1012,libresult,0)),Qualifikation!T1012))</f>
        <v/>
      </c>
      <c r="O1002" s="56" t="str">
        <f>IF(OR(A1002="",ISBLANK(Qualifikation!U1012),Qualifikation!U1012="-"),"",IF(ISNA(MATCH(Qualifikation!U1012,libtwolang,0)),Qualifikation!U1012,IF(Qualifikation!AC1012=TRUE,INDEX(codetwolang,MATCH(Qualifikation!U1012,libtwolang,0)),Qualifikation!U1012)))</f>
        <v/>
      </c>
      <c r="P1002" s="56" t="str">
        <f>IF(OR(A1002="",ISBLANK(Qualifikation!V1012)),"",Qualifikation!V1012)</f>
        <v/>
      </c>
    </row>
    <row r="1003" spans="1:16" x14ac:dyDescent="0.2">
      <c r="A1003" s="26" t="str">
        <f>IF(Qualifikation!$A1013&lt;&gt;"",IF(Qualifikation!C1013&lt;&gt;"",IF(Qualifikation!C1013="LOC.ID",CONCATENATE("LOC.",Qualifikation!AG$12),Qualifikation!C1013),""),"")</f>
        <v/>
      </c>
      <c r="B1003" s="57" t="str">
        <f>IF(A1003&lt;&gt;"",Qualifikation!J1013,"")</f>
        <v/>
      </c>
      <c r="C1003" s="26" t="str">
        <f>IF(A1003&lt;&gt;"",IF(Qualifikation!E1013=TRUE,INDEX(codesex,MATCH(Qualifikation!D1013,libsex,0)),Qualifikation!D1013),"")</f>
        <v/>
      </c>
      <c r="D1003" s="112" t="str">
        <f>IF(OR(A1003="",ISBLANK(Qualifikation!F1013)),"",Qualifikation!F1013)</f>
        <v/>
      </c>
      <c r="E1003" s="26" t="str">
        <f>IF(A1003&lt;&gt;"",IF(Qualifikation!I1013=TRUE,IF(INDEX(codegem,MATCH(Qualifikation!H1013,libgem,0))&lt;8000,INDEX(codegem,MATCH(Qualifikation!H1013,libgem,0)),""),Qualifikation!H1013),"")</f>
        <v/>
      </c>
      <c r="F1003" s="26" t="str">
        <f>IF(A1003&lt;&gt;"",IF(Qualifikation!I1013=TRUE,INDEX(codegemhist,MATCH(Qualifikation!H1013,libgem,0)),""),"")</f>
        <v/>
      </c>
      <c r="G1003" s="26" t="str">
        <f>IF(A1003&lt;&gt;"",IF(Qualifikation!I1013=TRUE,IF(INDEX(codegem,MATCH(Qualifikation!H1013,libgem,0))&gt;=8000,INDEX(codegem,MATCH(Qualifikation!H1013,libgem,0)),""),Qualifikation!H1013),"")</f>
        <v/>
      </c>
      <c r="H1003" s="26" t="str">
        <f>IF(A1003&lt;&gt;"",IF(Qualifikation!Y1013=TRUE,INDEX(libcatidinst,MATCH(Qualifikation!P1013,libinst,0)),""),"")</f>
        <v/>
      </c>
      <c r="I1003" s="26" t="str">
        <f>IF(OR(A1003="",ISBLANK(Qualifikation!P1013)),"",IF(Qualifikation!Y1013=TRUE,INDEX(codeinst,MATCH(Qualifikation!P1013,libinst,0)),Qualifikation!P1013))</f>
        <v/>
      </c>
      <c r="J1003" s="26" t="str">
        <f>IF(OR(A1003="",ISBLANK(Qualifikation!Q1013)),"",IF(Qualifikation!Z1013=TRUE,INDEX(codetform,MATCH(Qualifikation!Q1013,libtform,0)),Qualifikation!Q1013))</f>
        <v/>
      </c>
      <c r="K1003" s="26" t="str">
        <f t="shared" si="15"/>
        <v/>
      </c>
      <c r="L1003" s="112" t="str">
        <f>IF(OR(A1003="",ISBLANK(Qualifikation!R1013)),"",Qualifikation!R1013)</f>
        <v/>
      </c>
      <c r="M1003" s="56" t="str">
        <f>IF(OR(A1003="",ISBLANK(Qualifikation!S1013)),"",Qualifikation!S1013)</f>
        <v/>
      </c>
      <c r="N1003" s="56" t="str">
        <f>IF(OR(A1003="",ISBLANK(Qualifikation!T1013)),"",IF(Qualifikation!AC1013=TRUE,INDEX(coderesult,MATCH(Qualifikation!T1013,libresult,0)),Qualifikation!T1013))</f>
        <v/>
      </c>
      <c r="O1003" s="56" t="str">
        <f>IF(OR(A1003="",ISBLANK(Qualifikation!U1013),Qualifikation!U1013="-"),"",IF(ISNA(MATCH(Qualifikation!U1013,libtwolang,0)),Qualifikation!U1013,IF(Qualifikation!AC1013=TRUE,INDEX(codetwolang,MATCH(Qualifikation!U1013,libtwolang,0)),Qualifikation!U1013)))</f>
        <v/>
      </c>
      <c r="P1003" s="56" t="str">
        <f>IF(OR(A1003="",ISBLANK(Qualifikation!V1013)),"",Qualifikation!V1013)</f>
        <v/>
      </c>
    </row>
    <row r="1004" spans="1:16" x14ac:dyDescent="0.2">
      <c r="A1004" s="26" t="str">
        <f>IF(Qualifikation!$A1014&lt;&gt;"",IF(Qualifikation!C1014&lt;&gt;"",IF(Qualifikation!C1014="LOC.ID",CONCATENATE("LOC.",Qualifikation!AG$12),Qualifikation!C1014),""),"")</f>
        <v/>
      </c>
      <c r="B1004" s="57" t="str">
        <f>IF(A1004&lt;&gt;"",Qualifikation!J1014,"")</f>
        <v/>
      </c>
      <c r="C1004" s="26" t="str">
        <f>IF(A1004&lt;&gt;"",IF(Qualifikation!E1014=TRUE,INDEX(codesex,MATCH(Qualifikation!D1014,libsex,0)),Qualifikation!D1014),"")</f>
        <v/>
      </c>
      <c r="D1004" s="112" t="str">
        <f>IF(OR(A1004="",ISBLANK(Qualifikation!F1014)),"",Qualifikation!F1014)</f>
        <v/>
      </c>
      <c r="E1004" s="26" t="str">
        <f>IF(A1004&lt;&gt;"",IF(Qualifikation!I1014=TRUE,IF(INDEX(codegem,MATCH(Qualifikation!H1014,libgem,0))&lt;8000,INDEX(codegem,MATCH(Qualifikation!H1014,libgem,0)),""),Qualifikation!H1014),"")</f>
        <v/>
      </c>
      <c r="F1004" s="26" t="str">
        <f>IF(A1004&lt;&gt;"",IF(Qualifikation!I1014=TRUE,INDEX(codegemhist,MATCH(Qualifikation!H1014,libgem,0)),""),"")</f>
        <v/>
      </c>
      <c r="G1004" s="26" t="str">
        <f>IF(A1004&lt;&gt;"",IF(Qualifikation!I1014=TRUE,IF(INDEX(codegem,MATCH(Qualifikation!H1014,libgem,0))&gt;=8000,INDEX(codegem,MATCH(Qualifikation!H1014,libgem,0)),""),Qualifikation!H1014),"")</f>
        <v/>
      </c>
      <c r="H1004" s="26" t="str">
        <f>IF(A1004&lt;&gt;"",IF(Qualifikation!Y1014=TRUE,INDEX(libcatidinst,MATCH(Qualifikation!P1014,libinst,0)),""),"")</f>
        <v/>
      </c>
      <c r="I1004" s="26" t="str">
        <f>IF(OR(A1004="",ISBLANK(Qualifikation!P1014)),"",IF(Qualifikation!Y1014=TRUE,INDEX(codeinst,MATCH(Qualifikation!P1014,libinst,0)),Qualifikation!P1014))</f>
        <v/>
      </c>
      <c r="J1004" s="26" t="str">
        <f>IF(OR(A1004="",ISBLANK(Qualifikation!Q1014)),"",IF(Qualifikation!Z1014=TRUE,INDEX(codetform,MATCH(Qualifikation!Q1014,libtform,0)),Qualifikation!Q1014))</f>
        <v/>
      </c>
      <c r="K1004" s="26" t="str">
        <f t="shared" si="15"/>
        <v/>
      </c>
      <c r="L1004" s="112" t="str">
        <f>IF(OR(A1004="",ISBLANK(Qualifikation!R1014)),"",Qualifikation!R1014)</f>
        <v/>
      </c>
      <c r="M1004" s="56" t="str">
        <f>IF(OR(A1004="",ISBLANK(Qualifikation!S1014)),"",Qualifikation!S1014)</f>
        <v/>
      </c>
      <c r="N1004" s="56" t="str">
        <f>IF(OR(A1004="",ISBLANK(Qualifikation!T1014)),"",IF(Qualifikation!AC1014=TRUE,INDEX(coderesult,MATCH(Qualifikation!T1014,libresult,0)),Qualifikation!T1014))</f>
        <v/>
      </c>
      <c r="O1004" s="56" t="str">
        <f>IF(OR(A1004="",ISBLANK(Qualifikation!U1014),Qualifikation!U1014="-"),"",IF(ISNA(MATCH(Qualifikation!U1014,libtwolang,0)),Qualifikation!U1014,IF(Qualifikation!AC1014=TRUE,INDEX(codetwolang,MATCH(Qualifikation!U1014,libtwolang,0)),Qualifikation!U1014)))</f>
        <v/>
      </c>
      <c r="P1004" s="56" t="str">
        <f>IF(OR(A1004="",ISBLANK(Qualifikation!V1014)),"",Qualifikation!V1014)</f>
        <v/>
      </c>
    </row>
    <row r="1005" spans="1:16" x14ac:dyDescent="0.2">
      <c r="A1005" s="26" t="str">
        <f>IF(Qualifikation!$A1015&lt;&gt;"",IF(Qualifikation!C1015&lt;&gt;"",IF(Qualifikation!C1015="LOC.ID",CONCATENATE("LOC.",Qualifikation!AG$12),Qualifikation!C1015),""),"")</f>
        <v/>
      </c>
      <c r="B1005" s="57" t="str">
        <f>IF(A1005&lt;&gt;"",Qualifikation!J1015,"")</f>
        <v/>
      </c>
      <c r="C1005" s="26" t="str">
        <f>IF(A1005&lt;&gt;"",IF(Qualifikation!E1015=TRUE,INDEX(codesex,MATCH(Qualifikation!D1015,libsex,0)),Qualifikation!D1015),"")</f>
        <v/>
      </c>
      <c r="D1005" s="112" t="str">
        <f>IF(OR(A1005="",ISBLANK(Qualifikation!F1015)),"",Qualifikation!F1015)</f>
        <v/>
      </c>
      <c r="E1005" s="26" t="str">
        <f>IF(A1005&lt;&gt;"",IF(Qualifikation!I1015=TRUE,IF(INDEX(codegem,MATCH(Qualifikation!H1015,libgem,0))&lt;8000,INDEX(codegem,MATCH(Qualifikation!H1015,libgem,0)),""),Qualifikation!H1015),"")</f>
        <v/>
      </c>
      <c r="F1005" s="26" t="str">
        <f>IF(A1005&lt;&gt;"",IF(Qualifikation!I1015=TRUE,INDEX(codegemhist,MATCH(Qualifikation!H1015,libgem,0)),""),"")</f>
        <v/>
      </c>
      <c r="G1005" s="26" t="str">
        <f>IF(A1005&lt;&gt;"",IF(Qualifikation!I1015=TRUE,IF(INDEX(codegem,MATCH(Qualifikation!H1015,libgem,0))&gt;=8000,INDEX(codegem,MATCH(Qualifikation!H1015,libgem,0)),""),Qualifikation!H1015),"")</f>
        <v/>
      </c>
      <c r="H1005" s="26" t="str">
        <f>IF(A1005&lt;&gt;"",IF(Qualifikation!Y1015=TRUE,INDEX(libcatidinst,MATCH(Qualifikation!P1015,libinst,0)),""),"")</f>
        <v/>
      </c>
      <c r="I1005" s="26" t="str">
        <f>IF(OR(A1005="",ISBLANK(Qualifikation!P1015)),"",IF(Qualifikation!Y1015=TRUE,INDEX(codeinst,MATCH(Qualifikation!P1015,libinst,0)),Qualifikation!P1015))</f>
        <v/>
      </c>
      <c r="J1005" s="26" t="str">
        <f>IF(OR(A1005="",ISBLANK(Qualifikation!Q1015)),"",IF(Qualifikation!Z1015=TRUE,INDEX(codetform,MATCH(Qualifikation!Q1015,libtform,0)),Qualifikation!Q1015))</f>
        <v/>
      </c>
      <c r="K1005" s="26" t="str">
        <f t="shared" si="15"/>
        <v/>
      </c>
      <c r="L1005" s="112" t="str">
        <f>IF(OR(A1005="",ISBLANK(Qualifikation!R1015)),"",Qualifikation!R1015)</f>
        <v/>
      </c>
      <c r="M1005" s="56" t="str">
        <f>IF(OR(A1005="",ISBLANK(Qualifikation!S1015)),"",Qualifikation!S1015)</f>
        <v/>
      </c>
      <c r="N1005" s="56" t="str">
        <f>IF(OR(A1005="",ISBLANK(Qualifikation!T1015)),"",IF(Qualifikation!AC1015=TRUE,INDEX(coderesult,MATCH(Qualifikation!T1015,libresult,0)),Qualifikation!T1015))</f>
        <v/>
      </c>
      <c r="O1005" s="56" t="str">
        <f>IF(OR(A1005="",ISBLANK(Qualifikation!U1015),Qualifikation!U1015="-"),"",IF(ISNA(MATCH(Qualifikation!U1015,libtwolang,0)),Qualifikation!U1015,IF(Qualifikation!AC1015=TRUE,INDEX(codetwolang,MATCH(Qualifikation!U1015,libtwolang,0)),Qualifikation!U1015)))</f>
        <v/>
      </c>
      <c r="P1005" s="56" t="str">
        <f>IF(OR(A1005="",ISBLANK(Qualifikation!V1015)),"",Qualifikation!V1015)</f>
        <v/>
      </c>
    </row>
    <row r="1006" spans="1:16" x14ac:dyDescent="0.2">
      <c r="A1006" s="26" t="str">
        <f>IF(Qualifikation!$A1016&lt;&gt;"",IF(Qualifikation!C1016&lt;&gt;"",IF(Qualifikation!C1016="LOC.ID",CONCATENATE("LOC.",Qualifikation!AG$12),Qualifikation!C1016),""),"")</f>
        <v/>
      </c>
      <c r="B1006" s="57" t="str">
        <f>IF(A1006&lt;&gt;"",Qualifikation!J1016,"")</f>
        <v/>
      </c>
      <c r="C1006" s="26" t="str">
        <f>IF(A1006&lt;&gt;"",IF(Qualifikation!E1016=TRUE,INDEX(codesex,MATCH(Qualifikation!D1016,libsex,0)),Qualifikation!D1016),"")</f>
        <v/>
      </c>
      <c r="D1006" s="112" t="str">
        <f>IF(OR(A1006="",ISBLANK(Qualifikation!F1016)),"",Qualifikation!F1016)</f>
        <v/>
      </c>
      <c r="E1006" s="26" t="str">
        <f>IF(A1006&lt;&gt;"",IF(Qualifikation!I1016=TRUE,IF(INDEX(codegem,MATCH(Qualifikation!H1016,libgem,0))&lt;8000,INDEX(codegem,MATCH(Qualifikation!H1016,libgem,0)),""),Qualifikation!H1016),"")</f>
        <v/>
      </c>
      <c r="F1006" s="26" t="str">
        <f>IF(A1006&lt;&gt;"",IF(Qualifikation!I1016=TRUE,INDEX(codegemhist,MATCH(Qualifikation!H1016,libgem,0)),""),"")</f>
        <v/>
      </c>
      <c r="G1006" s="26" t="str">
        <f>IF(A1006&lt;&gt;"",IF(Qualifikation!I1016=TRUE,IF(INDEX(codegem,MATCH(Qualifikation!H1016,libgem,0))&gt;=8000,INDEX(codegem,MATCH(Qualifikation!H1016,libgem,0)),""),Qualifikation!H1016),"")</f>
        <v/>
      </c>
      <c r="H1006" s="26" t="str">
        <f>IF(A1006&lt;&gt;"",IF(Qualifikation!Y1016=TRUE,INDEX(libcatidinst,MATCH(Qualifikation!P1016,libinst,0)),""),"")</f>
        <v/>
      </c>
      <c r="I1006" s="26" t="str">
        <f>IF(OR(A1006="",ISBLANK(Qualifikation!P1016)),"",IF(Qualifikation!Y1016=TRUE,INDEX(codeinst,MATCH(Qualifikation!P1016,libinst,0)),Qualifikation!P1016))</f>
        <v/>
      </c>
      <c r="J1006" s="26" t="str">
        <f>IF(OR(A1006="",ISBLANK(Qualifikation!Q1016)),"",IF(Qualifikation!Z1016=TRUE,INDEX(codetform,MATCH(Qualifikation!Q1016,libtform,0)),Qualifikation!Q1016))</f>
        <v/>
      </c>
      <c r="K1006" s="26" t="str">
        <f t="shared" si="15"/>
        <v/>
      </c>
      <c r="L1006" s="112" t="str">
        <f>IF(OR(A1006="",ISBLANK(Qualifikation!R1016)),"",Qualifikation!R1016)</f>
        <v/>
      </c>
      <c r="M1006" s="56" t="str">
        <f>IF(OR(A1006="",ISBLANK(Qualifikation!S1016)),"",Qualifikation!S1016)</f>
        <v/>
      </c>
      <c r="N1006" s="56" t="str">
        <f>IF(OR(A1006="",ISBLANK(Qualifikation!T1016)),"",IF(Qualifikation!AC1016=TRUE,INDEX(coderesult,MATCH(Qualifikation!T1016,libresult,0)),Qualifikation!T1016))</f>
        <v/>
      </c>
      <c r="O1006" s="56" t="str">
        <f>IF(OR(A1006="",ISBLANK(Qualifikation!U1016),Qualifikation!U1016="-"),"",IF(ISNA(MATCH(Qualifikation!U1016,libtwolang,0)),Qualifikation!U1016,IF(Qualifikation!AC1016=TRUE,INDEX(codetwolang,MATCH(Qualifikation!U1016,libtwolang,0)),Qualifikation!U1016)))</f>
        <v/>
      </c>
      <c r="P1006" s="56" t="str">
        <f>IF(OR(A1006="",ISBLANK(Qualifikation!V1016)),"",Qualifikation!V1016)</f>
        <v/>
      </c>
    </row>
    <row r="1007" spans="1:16" x14ac:dyDescent="0.2">
      <c r="A1007" s="26" t="str">
        <f>IF(Qualifikation!$A1017&lt;&gt;"",IF(Qualifikation!C1017&lt;&gt;"",IF(Qualifikation!C1017="LOC.ID",CONCATENATE("LOC.",Qualifikation!AG$12),Qualifikation!C1017),""),"")</f>
        <v/>
      </c>
      <c r="B1007" s="57" t="str">
        <f>IF(A1007&lt;&gt;"",Qualifikation!J1017,"")</f>
        <v/>
      </c>
      <c r="C1007" s="26" t="str">
        <f>IF(A1007&lt;&gt;"",IF(Qualifikation!E1017=TRUE,INDEX(codesex,MATCH(Qualifikation!D1017,libsex,0)),Qualifikation!D1017),"")</f>
        <v/>
      </c>
      <c r="D1007" s="112" t="str">
        <f>IF(OR(A1007="",ISBLANK(Qualifikation!F1017)),"",Qualifikation!F1017)</f>
        <v/>
      </c>
      <c r="E1007" s="26" t="str">
        <f>IF(A1007&lt;&gt;"",IF(Qualifikation!I1017=TRUE,IF(INDEX(codegem,MATCH(Qualifikation!H1017,libgem,0))&lt;8000,INDEX(codegem,MATCH(Qualifikation!H1017,libgem,0)),""),Qualifikation!H1017),"")</f>
        <v/>
      </c>
      <c r="F1007" s="26" t="str">
        <f>IF(A1007&lt;&gt;"",IF(Qualifikation!I1017=TRUE,INDEX(codegemhist,MATCH(Qualifikation!H1017,libgem,0)),""),"")</f>
        <v/>
      </c>
      <c r="G1007" s="26" t="str">
        <f>IF(A1007&lt;&gt;"",IF(Qualifikation!I1017=TRUE,IF(INDEX(codegem,MATCH(Qualifikation!H1017,libgem,0))&gt;=8000,INDEX(codegem,MATCH(Qualifikation!H1017,libgem,0)),""),Qualifikation!H1017),"")</f>
        <v/>
      </c>
      <c r="H1007" s="26" t="str">
        <f>IF(A1007&lt;&gt;"",IF(Qualifikation!Y1017=TRUE,INDEX(libcatidinst,MATCH(Qualifikation!P1017,libinst,0)),""),"")</f>
        <v/>
      </c>
      <c r="I1007" s="26" t="str">
        <f>IF(OR(A1007="",ISBLANK(Qualifikation!P1017)),"",IF(Qualifikation!Y1017=TRUE,INDEX(codeinst,MATCH(Qualifikation!P1017,libinst,0)),Qualifikation!P1017))</f>
        <v/>
      </c>
      <c r="J1007" s="26" t="str">
        <f>IF(OR(A1007="",ISBLANK(Qualifikation!Q1017)),"",IF(Qualifikation!Z1017=TRUE,INDEX(codetform,MATCH(Qualifikation!Q1017,libtform,0)),Qualifikation!Q1017))</f>
        <v/>
      </c>
      <c r="K1007" s="26" t="str">
        <f t="shared" si="15"/>
        <v/>
      </c>
      <c r="L1007" s="112" t="str">
        <f>IF(OR(A1007="",ISBLANK(Qualifikation!R1017)),"",Qualifikation!R1017)</f>
        <v/>
      </c>
      <c r="M1007" s="56" t="str">
        <f>IF(OR(A1007="",ISBLANK(Qualifikation!S1017)),"",Qualifikation!S1017)</f>
        <v/>
      </c>
      <c r="N1007" s="56" t="str">
        <f>IF(OR(A1007="",ISBLANK(Qualifikation!T1017)),"",IF(Qualifikation!AC1017=TRUE,INDEX(coderesult,MATCH(Qualifikation!T1017,libresult,0)),Qualifikation!T1017))</f>
        <v/>
      </c>
      <c r="O1007" s="56" t="str">
        <f>IF(OR(A1007="",ISBLANK(Qualifikation!U1017),Qualifikation!U1017="-"),"",IF(ISNA(MATCH(Qualifikation!U1017,libtwolang,0)),Qualifikation!U1017,IF(Qualifikation!AC1017=TRUE,INDEX(codetwolang,MATCH(Qualifikation!U1017,libtwolang,0)),Qualifikation!U1017)))</f>
        <v/>
      </c>
      <c r="P1007" s="56" t="str">
        <f>IF(OR(A1007="",ISBLANK(Qualifikation!V1017)),"",Qualifikation!V1017)</f>
        <v/>
      </c>
    </row>
    <row r="1008" spans="1:16" x14ac:dyDescent="0.2">
      <c r="A1008" s="26" t="str">
        <f>IF(Qualifikation!$A1018&lt;&gt;"",IF(Qualifikation!C1018&lt;&gt;"",IF(Qualifikation!C1018="LOC.ID",CONCATENATE("LOC.",Qualifikation!AG$12),Qualifikation!C1018),""),"")</f>
        <v/>
      </c>
      <c r="B1008" s="57" t="str">
        <f>IF(A1008&lt;&gt;"",Qualifikation!J1018,"")</f>
        <v/>
      </c>
      <c r="C1008" s="26" t="str">
        <f>IF(A1008&lt;&gt;"",IF(Qualifikation!E1018=TRUE,INDEX(codesex,MATCH(Qualifikation!D1018,libsex,0)),Qualifikation!D1018),"")</f>
        <v/>
      </c>
      <c r="D1008" s="112" t="str">
        <f>IF(OR(A1008="",ISBLANK(Qualifikation!F1018)),"",Qualifikation!F1018)</f>
        <v/>
      </c>
      <c r="E1008" s="26" t="str">
        <f>IF(A1008&lt;&gt;"",IF(Qualifikation!I1018=TRUE,IF(INDEX(codegem,MATCH(Qualifikation!H1018,libgem,0))&lt;8000,INDEX(codegem,MATCH(Qualifikation!H1018,libgem,0)),""),Qualifikation!H1018),"")</f>
        <v/>
      </c>
      <c r="F1008" s="26" t="str">
        <f>IF(A1008&lt;&gt;"",IF(Qualifikation!I1018=TRUE,INDEX(codegemhist,MATCH(Qualifikation!H1018,libgem,0)),""),"")</f>
        <v/>
      </c>
      <c r="G1008" s="26" t="str">
        <f>IF(A1008&lt;&gt;"",IF(Qualifikation!I1018=TRUE,IF(INDEX(codegem,MATCH(Qualifikation!H1018,libgem,0))&gt;=8000,INDEX(codegem,MATCH(Qualifikation!H1018,libgem,0)),""),Qualifikation!H1018),"")</f>
        <v/>
      </c>
      <c r="H1008" s="26" t="str">
        <f>IF(A1008&lt;&gt;"",IF(Qualifikation!Y1018=TRUE,INDEX(libcatidinst,MATCH(Qualifikation!P1018,libinst,0)),""),"")</f>
        <v/>
      </c>
      <c r="I1008" s="26" t="str">
        <f>IF(OR(A1008="",ISBLANK(Qualifikation!P1018)),"",IF(Qualifikation!Y1018=TRUE,INDEX(codeinst,MATCH(Qualifikation!P1018,libinst,0)),Qualifikation!P1018))</f>
        <v/>
      </c>
      <c r="J1008" s="26" t="str">
        <f>IF(OR(A1008="",ISBLANK(Qualifikation!Q1018)),"",IF(Qualifikation!Z1018=TRUE,INDEX(codetform,MATCH(Qualifikation!Q1018,libtform,0)),Qualifikation!Q1018))</f>
        <v/>
      </c>
      <c r="K1008" s="26" t="str">
        <f t="shared" si="15"/>
        <v/>
      </c>
      <c r="L1008" s="112" t="str">
        <f>IF(OR(A1008="",ISBLANK(Qualifikation!R1018)),"",Qualifikation!R1018)</f>
        <v/>
      </c>
      <c r="M1008" s="56" t="str">
        <f>IF(OR(A1008="",ISBLANK(Qualifikation!S1018)),"",Qualifikation!S1018)</f>
        <v/>
      </c>
      <c r="N1008" s="56" t="str">
        <f>IF(OR(A1008="",ISBLANK(Qualifikation!T1018)),"",IF(Qualifikation!AC1018=TRUE,INDEX(coderesult,MATCH(Qualifikation!T1018,libresult,0)),Qualifikation!T1018))</f>
        <v/>
      </c>
      <c r="O1008" s="56" t="str">
        <f>IF(OR(A1008="",ISBLANK(Qualifikation!U1018),Qualifikation!U1018="-"),"",IF(ISNA(MATCH(Qualifikation!U1018,libtwolang,0)),Qualifikation!U1018,IF(Qualifikation!AC1018=TRUE,INDEX(codetwolang,MATCH(Qualifikation!U1018,libtwolang,0)),Qualifikation!U1018)))</f>
        <v/>
      </c>
      <c r="P1008" s="56" t="str">
        <f>IF(OR(A1008="",ISBLANK(Qualifikation!V1018)),"",Qualifikation!V1018)</f>
        <v/>
      </c>
    </row>
    <row r="1009" spans="1:16" x14ac:dyDescent="0.2">
      <c r="A1009" s="26" t="str">
        <f>IF(Qualifikation!$A1019&lt;&gt;"",IF(Qualifikation!C1019&lt;&gt;"",IF(Qualifikation!C1019="LOC.ID",CONCATENATE("LOC.",Qualifikation!AG$12),Qualifikation!C1019),""),"")</f>
        <v/>
      </c>
      <c r="B1009" s="57" t="str">
        <f>IF(A1009&lt;&gt;"",Qualifikation!J1019,"")</f>
        <v/>
      </c>
      <c r="C1009" s="26" t="str">
        <f>IF(A1009&lt;&gt;"",IF(Qualifikation!E1019=TRUE,INDEX(codesex,MATCH(Qualifikation!D1019,libsex,0)),Qualifikation!D1019),"")</f>
        <v/>
      </c>
      <c r="D1009" s="112" t="str">
        <f>IF(OR(A1009="",ISBLANK(Qualifikation!F1019)),"",Qualifikation!F1019)</f>
        <v/>
      </c>
      <c r="E1009" s="26" t="str">
        <f>IF(A1009&lt;&gt;"",IF(Qualifikation!I1019=TRUE,IF(INDEX(codegem,MATCH(Qualifikation!H1019,libgem,0))&lt;8000,INDEX(codegem,MATCH(Qualifikation!H1019,libgem,0)),""),Qualifikation!H1019),"")</f>
        <v/>
      </c>
      <c r="F1009" s="26" t="str">
        <f>IF(A1009&lt;&gt;"",IF(Qualifikation!I1019=TRUE,INDEX(codegemhist,MATCH(Qualifikation!H1019,libgem,0)),""),"")</f>
        <v/>
      </c>
      <c r="G1009" s="26" t="str">
        <f>IF(A1009&lt;&gt;"",IF(Qualifikation!I1019=TRUE,IF(INDEX(codegem,MATCH(Qualifikation!H1019,libgem,0))&gt;=8000,INDEX(codegem,MATCH(Qualifikation!H1019,libgem,0)),""),Qualifikation!H1019),"")</f>
        <v/>
      </c>
      <c r="H1009" s="26" t="str">
        <f>IF(A1009&lt;&gt;"",IF(Qualifikation!Y1019=TRUE,INDEX(libcatidinst,MATCH(Qualifikation!P1019,libinst,0)),""),"")</f>
        <v/>
      </c>
      <c r="I1009" s="26" t="str">
        <f>IF(OR(A1009="",ISBLANK(Qualifikation!P1019)),"",IF(Qualifikation!Y1019=TRUE,INDEX(codeinst,MATCH(Qualifikation!P1019,libinst,0)),Qualifikation!P1019))</f>
        <v/>
      </c>
      <c r="J1009" s="26" t="str">
        <f>IF(OR(A1009="",ISBLANK(Qualifikation!Q1019)),"",IF(Qualifikation!Z1019=TRUE,INDEX(codetform,MATCH(Qualifikation!Q1019,libtform,0)),Qualifikation!Q1019))</f>
        <v/>
      </c>
      <c r="K1009" s="26" t="str">
        <f t="shared" si="15"/>
        <v/>
      </c>
      <c r="L1009" s="112" t="str">
        <f>IF(OR(A1009="",ISBLANK(Qualifikation!R1019)),"",Qualifikation!R1019)</f>
        <v/>
      </c>
      <c r="M1009" s="56" t="str">
        <f>IF(OR(A1009="",ISBLANK(Qualifikation!S1019)),"",Qualifikation!S1019)</f>
        <v/>
      </c>
      <c r="N1009" s="56" t="str">
        <f>IF(OR(A1009="",ISBLANK(Qualifikation!T1019)),"",IF(Qualifikation!AC1019=TRUE,INDEX(coderesult,MATCH(Qualifikation!T1019,libresult,0)),Qualifikation!T1019))</f>
        <v/>
      </c>
      <c r="O1009" s="56" t="str">
        <f>IF(OR(A1009="",ISBLANK(Qualifikation!U1019),Qualifikation!U1019="-"),"",IF(ISNA(MATCH(Qualifikation!U1019,libtwolang,0)),Qualifikation!U1019,IF(Qualifikation!AC1019=TRUE,INDEX(codetwolang,MATCH(Qualifikation!U1019,libtwolang,0)),Qualifikation!U1019)))</f>
        <v/>
      </c>
      <c r="P1009" s="56" t="str">
        <f>IF(OR(A1009="",ISBLANK(Qualifikation!V1019)),"",Qualifikation!V1019)</f>
        <v/>
      </c>
    </row>
    <row r="1010" spans="1:16" x14ac:dyDescent="0.2">
      <c r="A1010" s="26" t="str">
        <f>IF(Qualifikation!$A1020&lt;&gt;"",IF(Qualifikation!C1020&lt;&gt;"",IF(Qualifikation!C1020="LOC.ID",CONCATENATE("LOC.",Qualifikation!AG$12),Qualifikation!C1020),""),"")</f>
        <v/>
      </c>
      <c r="B1010" s="57" t="str">
        <f>IF(A1010&lt;&gt;"",Qualifikation!J1020,"")</f>
        <v/>
      </c>
      <c r="C1010" s="26" t="str">
        <f>IF(A1010&lt;&gt;"",IF(Qualifikation!E1020=TRUE,INDEX(codesex,MATCH(Qualifikation!D1020,libsex,0)),Qualifikation!D1020),"")</f>
        <v/>
      </c>
      <c r="D1010" s="112" t="str">
        <f>IF(OR(A1010="",ISBLANK(Qualifikation!F1020)),"",Qualifikation!F1020)</f>
        <v/>
      </c>
      <c r="E1010" s="26" t="str">
        <f>IF(A1010&lt;&gt;"",IF(Qualifikation!I1020=TRUE,IF(INDEX(codegem,MATCH(Qualifikation!H1020,libgem,0))&lt;8000,INDEX(codegem,MATCH(Qualifikation!H1020,libgem,0)),""),Qualifikation!H1020),"")</f>
        <v/>
      </c>
      <c r="F1010" s="26" t="str">
        <f>IF(A1010&lt;&gt;"",IF(Qualifikation!I1020=TRUE,INDEX(codegemhist,MATCH(Qualifikation!H1020,libgem,0)),""),"")</f>
        <v/>
      </c>
      <c r="G1010" s="26" t="str">
        <f>IF(A1010&lt;&gt;"",IF(Qualifikation!I1020=TRUE,IF(INDEX(codegem,MATCH(Qualifikation!H1020,libgem,0))&gt;=8000,INDEX(codegem,MATCH(Qualifikation!H1020,libgem,0)),""),Qualifikation!H1020),"")</f>
        <v/>
      </c>
      <c r="H1010" s="26" t="str">
        <f>IF(A1010&lt;&gt;"",IF(Qualifikation!Y1020=TRUE,INDEX(libcatidinst,MATCH(Qualifikation!P1020,libinst,0)),""),"")</f>
        <v/>
      </c>
      <c r="I1010" s="26" t="str">
        <f>IF(OR(A1010="",ISBLANK(Qualifikation!P1020)),"",IF(Qualifikation!Y1020=TRUE,INDEX(codeinst,MATCH(Qualifikation!P1020,libinst,0)),Qualifikation!P1020))</f>
        <v/>
      </c>
      <c r="J1010" s="26" t="str">
        <f>IF(OR(A1010="",ISBLANK(Qualifikation!Q1020)),"",IF(Qualifikation!Z1020=TRUE,INDEX(codetform,MATCH(Qualifikation!Q1020,libtform,0)),Qualifikation!Q1020))</f>
        <v/>
      </c>
      <c r="K1010" s="26" t="str">
        <f t="shared" si="15"/>
        <v/>
      </c>
      <c r="L1010" s="112" t="str">
        <f>IF(OR(A1010="",ISBLANK(Qualifikation!R1020)),"",Qualifikation!R1020)</f>
        <v/>
      </c>
      <c r="M1010" s="56" t="str">
        <f>IF(OR(A1010="",ISBLANK(Qualifikation!S1020)),"",Qualifikation!S1020)</f>
        <v/>
      </c>
      <c r="N1010" s="56" t="str">
        <f>IF(OR(A1010="",ISBLANK(Qualifikation!T1020)),"",IF(Qualifikation!AC1020=TRUE,INDEX(coderesult,MATCH(Qualifikation!T1020,libresult,0)),Qualifikation!T1020))</f>
        <v/>
      </c>
      <c r="O1010" s="56" t="str">
        <f>IF(OR(A1010="",ISBLANK(Qualifikation!U1020),Qualifikation!U1020="-"),"",IF(ISNA(MATCH(Qualifikation!U1020,libtwolang,0)),Qualifikation!U1020,IF(Qualifikation!AC1020=TRUE,INDEX(codetwolang,MATCH(Qualifikation!U1020,libtwolang,0)),Qualifikation!U1020)))</f>
        <v/>
      </c>
      <c r="P1010" s="56" t="str">
        <f>IF(OR(A1010="",ISBLANK(Qualifikation!V1020)),"",Qualifikation!V1020)</f>
        <v/>
      </c>
    </row>
    <row r="1011" spans="1:16" x14ac:dyDescent="0.2">
      <c r="A1011" s="26" t="str">
        <f>IF(Qualifikation!$A1021&lt;&gt;"",IF(Qualifikation!C1021&lt;&gt;"",IF(Qualifikation!C1021="LOC.ID",CONCATENATE("LOC.",Qualifikation!AG$12),Qualifikation!C1021),""),"")</f>
        <v/>
      </c>
      <c r="B1011" s="57" t="str">
        <f>IF(A1011&lt;&gt;"",Qualifikation!J1021,"")</f>
        <v/>
      </c>
      <c r="C1011" s="26" t="str">
        <f>IF(A1011&lt;&gt;"",IF(Qualifikation!E1021=TRUE,INDEX(codesex,MATCH(Qualifikation!D1021,libsex,0)),Qualifikation!D1021),"")</f>
        <v/>
      </c>
      <c r="D1011" s="112" t="str">
        <f>IF(OR(A1011="",ISBLANK(Qualifikation!F1021)),"",Qualifikation!F1021)</f>
        <v/>
      </c>
      <c r="E1011" s="26" t="str">
        <f>IF(A1011&lt;&gt;"",IF(Qualifikation!I1021=TRUE,IF(INDEX(codegem,MATCH(Qualifikation!H1021,libgem,0))&lt;8000,INDEX(codegem,MATCH(Qualifikation!H1021,libgem,0)),""),Qualifikation!H1021),"")</f>
        <v/>
      </c>
      <c r="F1011" s="26" t="str">
        <f>IF(A1011&lt;&gt;"",IF(Qualifikation!I1021=TRUE,INDEX(codegemhist,MATCH(Qualifikation!H1021,libgem,0)),""),"")</f>
        <v/>
      </c>
      <c r="G1011" s="26" t="str">
        <f>IF(A1011&lt;&gt;"",IF(Qualifikation!I1021=TRUE,IF(INDEX(codegem,MATCH(Qualifikation!H1021,libgem,0))&gt;=8000,INDEX(codegem,MATCH(Qualifikation!H1021,libgem,0)),""),Qualifikation!H1021),"")</f>
        <v/>
      </c>
      <c r="H1011" s="26" t="str">
        <f>IF(A1011&lt;&gt;"",IF(Qualifikation!Y1021=TRUE,INDEX(libcatidinst,MATCH(Qualifikation!P1021,libinst,0)),""),"")</f>
        <v/>
      </c>
      <c r="I1011" s="26" t="str">
        <f>IF(OR(A1011="",ISBLANK(Qualifikation!P1021)),"",IF(Qualifikation!Y1021=TRUE,INDEX(codeinst,MATCH(Qualifikation!P1021,libinst,0)),Qualifikation!P1021))</f>
        <v/>
      </c>
      <c r="J1011" s="26" t="str">
        <f>IF(OR(A1011="",ISBLANK(Qualifikation!Q1021)),"",IF(Qualifikation!Z1021=TRUE,INDEX(codetform,MATCH(Qualifikation!Q1021,libtform,0)),Qualifikation!Q1021))</f>
        <v/>
      </c>
      <c r="K1011" s="26" t="str">
        <f t="shared" si="15"/>
        <v/>
      </c>
      <c r="L1011" s="112" t="str">
        <f>IF(OR(A1011="",ISBLANK(Qualifikation!R1021)),"",Qualifikation!R1021)</f>
        <v/>
      </c>
      <c r="M1011" s="56" t="str">
        <f>IF(OR(A1011="",ISBLANK(Qualifikation!S1021)),"",Qualifikation!S1021)</f>
        <v/>
      </c>
      <c r="N1011" s="56" t="str">
        <f>IF(OR(A1011="",ISBLANK(Qualifikation!T1021)),"",IF(Qualifikation!AC1021=TRUE,INDEX(coderesult,MATCH(Qualifikation!T1021,libresult,0)),Qualifikation!T1021))</f>
        <v/>
      </c>
      <c r="O1011" s="56" t="str">
        <f>IF(OR(A1011="",ISBLANK(Qualifikation!U1021),Qualifikation!U1021="-"),"",IF(ISNA(MATCH(Qualifikation!U1021,libtwolang,0)),Qualifikation!U1021,IF(Qualifikation!AC1021=TRUE,INDEX(codetwolang,MATCH(Qualifikation!U1021,libtwolang,0)),Qualifikation!U1021)))</f>
        <v/>
      </c>
      <c r="P1011" s="56" t="str">
        <f>IF(OR(A1011="",ISBLANK(Qualifikation!V1021)),"",Qualifikation!V1021)</f>
        <v/>
      </c>
    </row>
  </sheetData>
  <sheetProtection sheet="1" objects="1" scenarios="1"/>
  <phoneticPr fontId="2" type="noConversion"/>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2"/>
  </sheetPr>
  <dimension ref="A1:C32"/>
  <sheetViews>
    <sheetView showGridLines="0" showRowColHeaders="0" workbookViewId="0">
      <pane ySplit="3" topLeftCell="A4" activePane="bottomLeft" state="frozen"/>
      <selection pane="bottomLeft" activeCell="A2" sqref="A2"/>
    </sheetView>
  </sheetViews>
  <sheetFormatPr baseColWidth="10" defaultRowHeight="12.75" x14ac:dyDescent="0.2"/>
  <cols>
    <col min="1" max="1" width="6.42578125" style="51" customWidth="1"/>
    <col min="2" max="2" width="17.85546875" style="51" customWidth="1"/>
    <col min="3" max="3" width="4.5703125" style="51" customWidth="1"/>
    <col min="4" max="16384" width="11.42578125" style="51"/>
  </cols>
  <sheetData>
    <row r="1" spans="1:3" x14ac:dyDescent="0.2">
      <c r="A1" s="13" t="s">
        <v>389</v>
      </c>
      <c r="B1" s="13"/>
    </row>
    <row r="2" spans="1:3" x14ac:dyDescent="0.2">
      <c r="A2" s="13"/>
      <c r="B2" s="13"/>
    </row>
    <row r="3" spans="1:3" ht="13.5" thickBot="1" x14ac:dyDescent="0.25">
      <c r="A3" s="15" t="s">
        <v>2215</v>
      </c>
      <c r="B3" s="16" t="s">
        <v>390</v>
      </c>
      <c r="C3" s="199"/>
    </row>
    <row r="4" spans="1:3" x14ac:dyDescent="0.2">
      <c r="A4" s="17">
        <f>IF(ISBLANK('Nomenklatur komplett'!A4),"-",'Nomenklatur komplett'!A4)</f>
        <v>1</v>
      </c>
      <c r="B4" s="18" t="str">
        <f>IF(ISBLANK('Nomenklatur komplett'!B4),"-",'Nomenklatur komplett'!B4)</f>
        <v>Zürich</v>
      </c>
      <c r="C4" s="18" t="str">
        <f>IF(ISBLANK('Nomenklatur komplett'!C4),"-",'Nomenklatur komplett'!C4)</f>
        <v>ZH</v>
      </c>
    </row>
    <row r="5" spans="1:3" x14ac:dyDescent="0.2">
      <c r="A5" s="17">
        <f>IF(ISBLANK('Nomenklatur komplett'!A5),"-",'Nomenklatur komplett'!A5)</f>
        <v>2</v>
      </c>
      <c r="B5" s="18" t="str">
        <f>IF(ISBLANK('Nomenklatur komplett'!B5),"-",'Nomenklatur komplett'!B5)</f>
        <v>Bern</v>
      </c>
      <c r="C5" s="18" t="str">
        <f>IF(ISBLANK('Nomenklatur komplett'!C5),"-",'Nomenklatur komplett'!C5)</f>
        <v>BE</v>
      </c>
    </row>
    <row r="6" spans="1:3" x14ac:dyDescent="0.2">
      <c r="A6" s="17">
        <f>IF(ISBLANK('Nomenklatur komplett'!A6),"-",'Nomenklatur komplett'!A6)</f>
        <v>3</v>
      </c>
      <c r="B6" s="18" t="str">
        <f>IF(ISBLANK('Nomenklatur komplett'!B6),"-",'Nomenklatur komplett'!B6)</f>
        <v>Luzern</v>
      </c>
      <c r="C6" s="18" t="str">
        <f>IF(ISBLANK('Nomenklatur komplett'!C6),"-",'Nomenklatur komplett'!C6)</f>
        <v>LU</v>
      </c>
    </row>
    <row r="7" spans="1:3" x14ac:dyDescent="0.2">
      <c r="A7" s="17">
        <f>IF(ISBLANK('Nomenklatur komplett'!A7),"-",'Nomenklatur komplett'!A7)</f>
        <v>4</v>
      </c>
      <c r="B7" s="18" t="str">
        <f>IF(ISBLANK('Nomenklatur komplett'!B7),"-",'Nomenklatur komplett'!B7)</f>
        <v>Uri</v>
      </c>
      <c r="C7" s="18" t="str">
        <f>IF(ISBLANK('Nomenklatur komplett'!C7),"-",'Nomenklatur komplett'!C7)</f>
        <v>UR</v>
      </c>
    </row>
    <row r="8" spans="1:3" x14ac:dyDescent="0.2">
      <c r="A8" s="17">
        <f>IF(ISBLANK('Nomenklatur komplett'!A8),"-",'Nomenklatur komplett'!A8)</f>
        <v>5</v>
      </c>
      <c r="B8" s="18" t="str">
        <f>IF(ISBLANK('Nomenklatur komplett'!B8),"-",'Nomenklatur komplett'!B8)</f>
        <v>Schwyz</v>
      </c>
      <c r="C8" s="18" t="str">
        <f>IF(ISBLANK('Nomenklatur komplett'!C8),"-",'Nomenklatur komplett'!C8)</f>
        <v>SZ</v>
      </c>
    </row>
    <row r="9" spans="1:3" x14ac:dyDescent="0.2">
      <c r="A9" s="17">
        <f>IF(ISBLANK('Nomenklatur komplett'!A9),"-",'Nomenklatur komplett'!A9)</f>
        <v>6</v>
      </c>
      <c r="B9" s="18" t="str">
        <f>IF(ISBLANK('Nomenklatur komplett'!B9),"-",'Nomenklatur komplett'!B9)</f>
        <v>Obwalden</v>
      </c>
      <c r="C9" s="18" t="str">
        <f>IF(ISBLANK('Nomenklatur komplett'!C9),"-",'Nomenklatur komplett'!C9)</f>
        <v>OW</v>
      </c>
    </row>
    <row r="10" spans="1:3" x14ac:dyDescent="0.2">
      <c r="A10" s="17">
        <f>IF(ISBLANK('Nomenklatur komplett'!A10),"-",'Nomenklatur komplett'!A10)</f>
        <v>7</v>
      </c>
      <c r="B10" s="18" t="str">
        <f>IF(ISBLANK('Nomenklatur komplett'!B10),"-",'Nomenklatur komplett'!B10)</f>
        <v>Nidwalden</v>
      </c>
      <c r="C10" s="18" t="str">
        <f>IF(ISBLANK('Nomenklatur komplett'!C10),"-",'Nomenklatur komplett'!C10)</f>
        <v>NW</v>
      </c>
    </row>
    <row r="11" spans="1:3" x14ac:dyDescent="0.2">
      <c r="A11" s="17">
        <f>IF(ISBLANK('Nomenklatur komplett'!A11),"-",'Nomenklatur komplett'!A11)</f>
        <v>8</v>
      </c>
      <c r="B11" s="18" t="str">
        <f>IF(ISBLANK('Nomenklatur komplett'!B11),"-",'Nomenklatur komplett'!B11)</f>
        <v>Glarus</v>
      </c>
      <c r="C11" s="18" t="str">
        <f>IF(ISBLANK('Nomenklatur komplett'!C11),"-",'Nomenklatur komplett'!C11)</f>
        <v>GL</v>
      </c>
    </row>
    <row r="12" spans="1:3" x14ac:dyDescent="0.2">
      <c r="A12" s="17">
        <f>IF(ISBLANK('Nomenklatur komplett'!A12),"-",'Nomenklatur komplett'!A12)</f>
        <v>9</v>
      </c>
      <c r="B12" s="18" t="str">
        <f>IF(ISBLANK('Nomenklatur komplett'!B12),"-",'Nomenklatur komplett'!B12)</f>
        <v>Zug</v>
      </c>
      <c r="C12" s="18" t="str">
        <f>IF(ISBLANK('Nomenklatur komplett'!C12),"-",'Nomenklatur komplett'!C12)</f>
        <v>ZG</v>
      </c>
    </row>
    <row r="13" spans="1:3" x14ac:dyDescent="0.2">
      <c r="A13" s="17">
        <f>IF(ISBLANK('Nomenklatur komplett'!A13),"-",'Nomenklatur komplett'!A13)</f>
        <v>10</v>
      </c>
      <c r="B13" s="18" t="str">
        <f>IF(ISBLANK('Nomenklatur komplett'!B13),"-",'Nomenklatur komplett'!B13)</f>
        <v>Freiburg</v>
      </c>
      <c r="C13" s="18" t="str">
        <f>IF(ISBLANK('Nomenklatur komplett'!C13),"-",'Nomenklatur komplett'!C13)</f>
        <v>FR</v>
      </c>
    </row>
    <row r="14" spans="1:3" x14ac:dyDescent="0.2">
      <c r="A14" s="17">
        <f>IF(ISBLANK('Nomenklatur komplett'!A14),"-",'Nomenklatur komplett'!A14)</f>
        <v>11</v>
      </c>
      <c r="B14" s="18" t="str">
        <f>IF(ISBLANK('Nomenklatur komplett'!B14),"-",'Nomenklatur komplett'!B14)</f>
        <v>Solothurn</v>
      </c>
      <c r="C14" s="18" t="str">
        <f>IF(ISBLANK('Nomenklatur komplett'!C14),"-",'Nomenklatur komplett'!C14)</f>
        <v>SO</v>
      </c>
    </row>
    <row r="15" spans="1:3" x14ac:dyDescent="0.2">
      <c r="A15" s="17">
        <f>IF(ISBLANK('Nomenklatur komplett'!A15),"-",'Nomenklatur komplett'!A15)</f>
        <v>12</v>
      </c>
      <c r="B15" s="18" t="str">
        <f>IF(ISBLANK('Nomenklatur komplett'!B15),"-",'Nomenklatur komplett'!B15)</f>
        <v>Basel-Stadt</v>
      </c>
      <c r="C15" s="18" t="str">
        <f>IF(ISBLANK('Nomenklatur komplett'!C15),"-",'Nomenklatur komplett'!C15)</f>
        <v>BS</v>
      </c>
    </row>
    <row r="16" spans="1:3" x14ac:dyDescent="0.2">
      <c r="A16" s="17">
        <f>IF(ISBLANK('Nomenklatur komplett'!A16),"-",'Nomenklatur komplett'!A16)</f>
        <v>13</v>
      </c>
      <c r="B16" s="18" t="str">
        <f>IF(ISBLANK('Nomenklatur komplett'!B16),"-",'Nomenklatur komplett'!B16)</f>
        <v>Basel-Landschaft</v>
      </c>
      <c r="C16" s="18" t="str">
        <f>IF(ISBLANK('Nomenklatur komplett'!C16),"-",'Nomenklatur komplett'!C16)</f>
        <v>BL</v>
      </c>
    </row>
    <row r="17" spans="1:3" x14ac:dyDescent="0.2">
      <c r="A17" s="17">
        <f>IF(ISBLANK('Nomenklatur komplett'!A17),"-",'Nomenklatur komplett'!A17)</f>
        <v>14</v>
      </c>
      <c r="B17" s="18" t="str">
        <f>IF(ISBLANK('Nomenklatur komplett'!B17),"-",'Nomenklatur komplett'!B17)</f>
        <v>Schaffhausen</v>
      </c>
      <c r="C17" s="18" t="str">
        <f>IF(ISBLANK('Nomenklatur komplett'!C17),"-",'Nomenklatur komplett'!C17)</f>
        <v>SH</v>
      </c>
    </row>
    <row r="18" spans="1:3" x14ac:dyDescent="0.2">
      <c r="A18" s="17">
        <f>IF(ISBLANK('Nomenklatur komplett'!A18),"-",'Nomenklatur komplett'!A18)</f>
        <v>15</v>
      </c>
      <c r="B18" s="18" t="str">
        <f>IF(ISBLANK('Nomenklatur komplett'!B18),"-",'Nomenklatur komplett'!B18)</f>
        <v>Appenzell A.Rh.</v>
      </c>
      <c r="C18" s="18" t="str">
        <f>IF(ISBLANK('Nomenklatur komplett'!C18),"-",'Nomenklatur komplett'!C18)</f>
        <v>AR</v>
      </c>
    </row>
    <row r="19" spans="1:3" x14ac:dyDescent="0.2">
      <c r="A19" s="17">
        <f>IF(ISBLANK('Nomenklatur komplett'!A19),"-",'Nomenklatur komplett'!A19)</f>
        <v>16</v>
      </c>
      <c r="B19" s="18" t="str">
        <f>IF(ISBLANK('Nomenklatur komplett'!B19),"-",'Nomenklatur komplett'!B19)</f>
        <v>Appenzell I.Rh.</v>
      </c>
      <c r="C19" s="18" t="str">
        <f>IF(ISBLANK('Nomenklatur komplett'!C19),"-",'Nomenklatur komplett'!C19)</f>
        <v>AI</v>
      </c>
    </row>
    <row r="20" spans="1:3" x14ac:dyDescent="0.2">
      <c r="A20" s="17">
        <f>IF(ISBLANK('Nomenklatur komplett'!A20),"-",'Nomenklatur komplett'!A20)</f>
        <v>17</v>
      </c>
      <c r="B20" s="18" t="str">
        <f>IF(ISBLANK('Nomenklatur komplett'!B20),"-",'Nomenklatur komplett'!B20)</f>
        <v>St. Gallen</v>
      </c>
      <c r="C20" s="18" t="str">
        <f>IF(ISBLANK('Nomenklatur komplett'!C20),"-",'Nomenklatur komplett'!C20)</f>
        <v>SG</v>
      </c>
    </row>
    <row r="21" spans="1:3" x14ac:dyDescent="0.2">
      <c r="A21" s="17">
        <f>IF(ISBLANK('Nomenklatur komplett'!A21),"-",'Nomenklatur komplett'!A21)</f>
        <v>18</v>
      </c>
      <c r="B21" s="18" t="str">
        <f>IF(ISBLANK('Nomenklatur komplett'!B21),"-",'Nomenklatur komplett'!B21)</f>
        <v>Graubünden</v>
      </c>
      <c r="C21" s="18" t="str">
        <f>IF(ISBLANK('Nomenklatur komplett'!C21),"-",'Nomenklatur komplett'!C21)</f>
        <v>GR</v>
      </c>
    </row>
    <row r="22" spans="1:3" x14ac:dyDescent="0.2">
      <c r="A22" s="17">
        <f>IF(ISBLANK('Nomenklatur komplett'!A22),"-",'Nomenklatur komplett'!A22)</f>
        <v>19</v>
      </c>
      <c r="B22" s="18" t="str">
        <f>IF(ISBLANK('Nomenklatur komplett'!B22),"-",'Nomenklatur komplett'!B22)</f>
        <v>Aargau</v>
      </c>
      <c r="C22" s="18" t="str">
        <f>IF(ISBLANK('Nomenklatur komplett'!C22),"-",'Nomenklatur komplett'!C22)</f>
        <v>AG</v>
      </c>
    </row>
    <row r="23" spans="1:3" x14ac:dyDescent="0.2">
      <c r="A23" s="17">
        <f>IF(ISBLANK('Nomenklatur komplett'!A23),"-",'Nomenklatur komplett'!A23)</f>
        <v>20</v>
      </c>
      <c r="B23" s="18" t="str">
        <f>IF(ISBLANK('Nomenklatur komplett'!B23),"-",'Nomenklatur komplett'!B23)</f>
        <v>Thurgau</v>
      </c>
      <c r="C23" s="18" t="str">
        <f>IF(ISBLANK('Nomenklatur komplett'!C23),"-",'Nomenklatur komplett'!C23)</f>
        <v>TG</v>
      </c>
    </row>
    <row r="24" spans="1:3" x14ac:dyDescent="0.2">
      <c r="A24" s="17">
        <f>IF(ISBLANK('Nomenklatur komplett'!A24),"-",'Nomenklatur komplett'!A24)</f>
        <v>21</v>
      </c>
      <c r="B24" s="18" t="str">
        <f>IF(ISBLANK('Nomenklatur komplett'!B24),"-",'Nomenklatur komplett'!B24)</f>
        <v>Tessin</v>
      </c>
      <c r="C24" s="18" t="str">
        <f>IF(ISBLANK('Nomenklatur komplett'!C24),"-",'Nomenklatur komplett'!C24)</f>
        <v>TI</v>
      </c>
    </row>
    <row r="25" spans="1:3" x14ac:dyDescent="0.2">
      <c r="A25" s="17">
        <f>IF(ISBLANK('Nomenklatur komplett'!A25),"-",'Nomenklatur komplett'!A25)</f>
        <v>22</v>
      </c>
      <c r="B25" s="18" t="str">
        <f>IF(ISBLANK('Nomenklatur komplett'!B25),"-",'Nomenklatur komplett'!B25)</f>
        <v>Waadt</v>
      </c>
      <c r="C25" s="18" t="str">
        <f>IF(ISBLANK('Nomenklatur komplett'!C25),"-",'Nomenklatur komplett'!C25)</f>
        <v>VD</v>
      </c>
    </row>
    <row r="26" spans="1:3" x14ac:dyDescent="0.2">
      <c r="A26" s="17">
        <f>IF(ISBLANK('Nomenklatur komplett'!A26),"-",'Nomenklatur komplett'!A26)</f>
        <v>23</v>
      </c>
      <c r="B26" s="18" t="str">
        <f>IF(ISBLANK('Nomenklatur komplett'!B26),"-",'Nomenklatur komplett'!B26)</f>
        <v>Wallis</v>
      </c>
      <c r="C26" s="18" t="str">
        <f>IF(ISBLANK('Nomenklatur komplett'!C26),"-",'Nomenklatur komplett'!C26)</f>
        <v>VS</v>
      </c>
    </row>
    <row r="27" spans="1:3" x14ac:dyDescent="0.2">
      <c r="A27" s="17">
        <f>IF(ISBLANK('Nomenklatur komplett'!A27),"-",'Nomenklatur komplett'!A27)</f>
        <v>24</v>
      </c>
      <c r="B27" s="18" t="str">
        <f>IF(ISBLANK('Nomenklatur komplett'!B27),"-",'Nomenklatur komplett'!B27)</f>
        <v>Neuenburg</v>
      </c>
      <c r="C27" s="18" t="str">
        <f>IF(ISBLANK('Nomenklatur komplett'!C27),"-",'Nomenklatur komplett'!C27)</f>
        <v>NE</v>
      </c>
    </row>
    <row r="28" spans="1:3" x14ac:dyDescent="0.2">
      <c r="A28" s="17">
        <f>IF(ISBLANK('Nomenklatur komplett'!A28),"-",'Nomenklatur komplett'!A28)</f>
        <v>25</v>
      </c>
      <c r="B28" s="18" t="str">
        <f>IF(ISBLANK('Nomenklatur komplett'!B28),"-",'Nomenklatur komplett'!B28)</f>
        <v>Genf</v>
      </c>
      <c r="C28" s="18" t="str">
        <f>IF(ISBLANK('Nomenklatur komplett'!C28),"-",'Nomenklatur komplett'!C28)</f>
        <v>GE</v>
      </c>
    </row>
    <row r="29" spans="1:3" x14ac:dyDescent="0.2">
      <c r="A29" s="17">
        <f>IF(ISBLANK('Nomenklatur komplett'!A29),"-",'Nomenklatur komplett'!A29)</f>
        <v>26</v>
      </c>
      <c r="B29" s="18" t="str">
        <f>IF(ISBLANK('Nomenklatur komplett'!B29),"-",'Nomenklatur komplett'!B29)</f>
        <v>Jura</v>
      </c>
      <c r="C29" s="18" t="str">
        <f>IF(ISBLANK('Nomenklatur komplett'!C29),"-",'Nomenklatur komplett'!C29)</f>
        <v>JU</v>
      </c>
    </row>
    <row r="30" spans="1:3" x14ac:dyDescent="0.2">
      <c r="A30" s="17">
        <f>IF(ISBLANK('Nomenklatur komplett'!A30),"-",'Nomenklatur komplett'!A30)</f>
        <v>27</v>
      </c>
      <c r="B30" s="18" t="str">
        <f>IF(ISBLANK('Nomenklatur komplett'!B30),"-",'Nomenklatur komplett'!B30)</f>
        <v>Liechstenstein</v>
      </c>
      <c r="C30" s="18" t="str">
        <f>IF(ISBLANK('Nomenklatur komplett'!C30),"-",'Nomenklatur komplett'!C30)</f>
        <v>L</v>
      </c>
    </row>
    <row r="31" spans="1:3" x14ac:dyDescent="0.2">
      <c r="A31" s="17" t="str">
        <f>IF(ISBLANK('Nomenklatur komplett'!A31),"-",'Nomenklatur komplett'!A31)</f>
        <v>-</v>
      </c>
      <c r="B31" s="18" t="str">
        <f>IF(ISBLANK('Nomenklatur komplett'!B31),"-",'Nomenklatur komplett'!B31)</f>
        <v>-</v>
      </c>
      <c r="C31" s="18" t="str">
        <f>IF(ISBLANK('Nomenklatur komplett'!C31),"-",'Nomenklatur komplett'!C31)</f>
        <v>-</v>
      </c>
    </row>
    <row r="32" spans="1:3" x14ac:dyDescent="0.2">
      <c r="A32" s="17" t="str">
        <f>IF(ISBLANK('Nomenklatur komplett'!A32),"-",'Nomenklatur komplett'!A32)</f>
        <v>-</v>
      </c>
      <c r="B32" s="18" t="str">
        <f>IF(ISBLANK('Nomenklatur komplett'!B32),"-",'Nomenklatur komplett'!B32)</f>
        <v>-</v>
      </c>
      <c r="C32" s="18" t="str">
        <f>IF(ISBLANK('Nomenklatur komplett'!C32),"-",'Nomenklatur komplett'!C32)</f>
        <v>-</v>
      </c>
    </row>
  </sheetData>
  <sheetProtection sheet="1" objects="1" scenarios="1"/>
  <phoneticPr fontId="2" type="noConversion"/>
  <pageMargins left="0.78740157499999996" right="0.78740157499999996" top="0.984251969" bottom="0.984251969" header="0.4921259845" footer="0.492125984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2"/>
  </sheetPr>
  <dimension ref="A1:B20"/>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11" style="51" customWidth="1"/>
    <col min="2" max="2" width="64.28515625" style="51" customWidth="1"/>
    <col min="3" max="16384" width="11.42578125" style="51"/>
  </cols>
  <sheetData>
    <row r="1" spans="1:2" x14ac:dyDescent="0.2">
      <c r="A1" s="13" t="s">
        <v>391</v>
      </c>
      <c r="B1" s="13"/>
    </row>
    <row r="2" spans="1:2" x14ac:dyDescent="0.2">
      <c r="A2" s="13"/>
      <c r="B2" s="13"/>
    </row>
    <row r="3" spans="1:2" ht="13.5" thickBot="1" x14ac:dyDescent="0.25">
      <c r="A3" s="19" t="s">
        <v>2215</v>
      </c>
      <c r="B3" s="16" t="s">
        <v>392</v>
      </c>
    </row>
    <row r="4" spans="1:2" x14ac:dyDescent="0.2">
      <c r="A4" s="20" t="str">
        <f>IF(ISBLANK('Nomenklatur komplett'!D4),"-",SUBSTITUTE('Nomenklatur komplett'!D4,"#kt#",INDEX(libktabb,Lieferung!$F$11)))</f>
        <v>CH.AHV</v>
      </c>
      <c r="B4" s="18" t="str">
        <f>IF(ISBLANK('Nomenklatur komplett'!E4),"-",'Nomenklatur komplett'!E4)</f>
        <v>AHV Nummer</v>
      </c>
    </row>
    <row r="5" spans="1:2" x14ac:dyDescent="0.2">
      <c r="A5" s="20" t="str">
        <f>IF(ISBLANK('Nomenklatur komplett'!D5),"-",SUBSTITUTE('Nomenklatur komplett'!D5,"#kt#",INDEX(libktabb,Lieferung!$F$11)))</f>
        <v>CT.ZG</v>
      </c>
      <c r="B5" s="18" t="str">
        <f>IF(ISBLANK('Nomenklatur komplett'!E5),"-",'Nomenklatur komplett'!E5)</f>
        <v>Kantonale Nummer</v>
      </c>
    </row>
    <row r="6" spans="1:2" x14ac:dyDescent="0.2">
      <c r="A6" s="20" t="str">
        <f>IF(ISBLANK('Nomenklatur komplett'!D6),"-",SUBSTITUTE('Nomenklatur komplett'!D6,"#kt#",INDEX(libktabb,Lieferung!$F$11)))</f>
        <v>LOC.ID</v>
      </c>
      <c r="B6" s="18" t="str">
        <f>IF(ISBLANK('Nomenklatur komplett'!E6),"-",'Nomenklatur komplett'!E6)</f>
        <v>Lokaler Identifikator</v>
      </c>
    </row>
    <row r="7" spans="1:2" x14ac:dyDescent="0.2">
      <c r="A7" s="20" t="str">
        <f>IF(ISBLANK('Nomenklatur komplett'!D7),"-",SUBSTITUTE('Nomenklatur komplett'!D7,"#kt#",INDEX(libktabb,Lieferung!$F$11)))</f>
        <v>-</v>
      </c>
      <c r="B7" s="18" t="str">
        <f>IF(ISBLANK('Nomenklatur komplett'!E7),"-",'Nomenklatur komplett'!E7)</f>
        <v>-</v>
      </c>
    </row>
    <row r="8" spans="1:2" x14ac:dyDescent="0.2">
      <c r="A8" s="20" t="str">
        <f>IF(ISBLANK('Nomenklatur komplett'!D8),"-",SUBSTITUTE('Nomenklatur komplett'!D8,"#kt#",INDEX(libktabb,Lieferung!$F$11)))</f>
        <v>-</v>
      </c>
      <c r="B8" s="18" t="str">
        <f>IF(ISBLANK('Nomenklatur komplett'!E8),"-",'Nomenklatur komplett'!E8)</f>
        <v>-</v>
      </c>
    </row>
    <row r="9" spans="1:2" x14ac:dyDescent="0.2">
      <c r="A9" s="20" t="str">
        <f>IF(ISBLANK('Nomenklatur komplett'!D9),"-",SUBSTITUTE('Nomenklatur komplett'!D9,"#kt#",INDEX(libktabb,Lieferung!$F$11)))</f>
        <v>-</v>
      </c>
      <c r="B9" s="18" t="str">
        <f>IF(ISBLANK('Nomenklatur komplett'!E9),"-",'Nomenklatur komplett'!E9)</f>
        <v>-</v>
      </c>
    </row>
    <row r="10" spans="1:2" x14ac:dyDescent="0.2">
      <c r="A10" s="20" t="str">
        <f>IF(ISBLANK('Nomenklatur komplett'!D10),"-",SUBSTITUTE('Nomenklatur komplett'!D10,"#kt#",INDEX(libktabb,Lieferung!$F$11)))</f>
        <v>-</v>
      </c>
      <c r="B10" s="18" t="str">
        <f>IF(ISBLANK('Nomenklatur komplett'!E10),"-",'Nomenklatur komplett'!E10)</f>
        <v>-</v>
      </c>
    </row>
    <row r="11" spans="1:2" x14ac:dyDescent="0.2">
      <c r="A11" s="20" t="str">
        <f>IF(ISBLANK('Nomenklatur komplett'!D11),"-",SUBSTITUTE('Nomenklatur komplett'!D11,"#kt#",INDEX(libktabb,Lieferung!$F$11)))</f>
        <v>-</v>
      </c>
      <c r="B11" s="18" t="str">
        <f>IF(ISBLANK('Nomenklatur komplett'!E11),"-",'Nomenklatur komplett'!E11)</f>
        <v>-</v>
      </c>
    </row>
    <row r="12" spans="1:2" x14ac:dyDescent="0.2">
      <c r="A12" s="20" t="str">
        <f>IF(ISBLANK('Nomenklatur komplett'!D12),"-",SUBSTITUTE('Nomenklatur komplett'!D12,"#kt#",INDEX(libktabb,Lieferung!$F$11)))</f>
        <v>-</v>
      </c>
      <c r="B12" s="18" t="str">
        <f>IF(ISBLANK('Nomenklatur komplett'!E12),"-",'Nomenklatur komplett'!E12)</f>
        <v>-</v>
      </c>
    </row>
    <row r="13" spans="1:2" x14ac:dyDescent="0.2">
      <c r="A13" s="20" t="str">
        <f>IF(ISBLANK('Nomenklatur komplett'!D13),"-",SUBSTITUTE('Nomenklatur komplett'!D13,"#kt#",INDEX(libktabb,Lieferung!$F$11)))</f>
        <v>-</v>
      </c>
      <c r="B13" s="18" t="str">
        <f>IF(ISBLANK('Nomenklatur komplett'!E13),"-",'Nomenklatur komplett'!E13)</f>
        <v>-</v>
      </c>
    </row>
    <row r="14" spans="1:2" x14ac:dyDescent="0.2">
      <c r="A14" s="20" t="str">
        <f>IF(ISBLANK('Nomenklatur komplett'!D14),"-",SUBSTITUTE('Nomenklatur komplett'!D14,"#kt#",INDEX(libktabb,Lieferung!$F$11)))</f>
        <v>-</v>
      </c>
      <c r="B14" s="18" t="str">
        <f>IF(ISBLANK('Nomenklatur komplett'!E14),"-",'Nomenklatur komplett'!E14)</f>
        <v>-</v>
      </c>
    </row>
    <row r="15" spans="1:2" x14ac:dyDescent="0.2">
      <c r="A15" s="20" t="str">
        <f>IF(ISBLANK('Nomenklatur komplett'!D15),"-",SUBSTITUTE('Nomenklatur komplett'!D15,"#kt#",INDEX(libktabb,Lieferung!$F$11)))</f>
        <v>-</v>
      </c>
      <c r="B15" s="18" t="str">
        <f>IF(ISBLANK('Nomenklatur komplett'!E15),"-",'Nomenklatur komplett'!E15)</f>
        <v>-</v>
      </c>
    </row>
    <row r="16" spans="1:2" x14ac:dyDescent="0.2">
      <c r="A16" s="20" t="str">
        <f>IF(ISBLANK('Nomenklatur komplett'!D16),"-",SUBSTITUTE('Nomenklatur komplett'!D16,"#kt#",INDEX(libktabb,Lieferung!$F$11)))</f>
        <v>-</v>
      </c>
      <c r="B16" s="18" t="str">
        <f>IF(ISBLANK('Nomenklatur komplett'!E16),"-",'Nomenklatur komplett'!E16)</f>
        <v>-</v>
      </c>
    </row>
    <row r="17" spans="1:2" x14ac:dyDescent="0.2">
      <c r="A17" s="20" t="str">
        <f>IF(ISBLANK('Nomenklatur komplett'!D17),"-",SUBSTITUTE('Nomenklatur komplett'!D17,"#kt#",INDEX(libktabb,Lieferung!$F$11)))</f>
        <v>-</v>
      </c>
      <c r="B17" s="18" t="str">
        <f>IF(ISBLANK('Nomenklatur komplett'!E17),"-",'Nomenklatur komplett'!E17)</f>
        <v>-</v>
      </c>
    </row>
    <row r="18" spans="1:2" x14ac:dyDescent="0.2">
      <c r="A18" s="20" t="str">
        <f>IF(ISBLANK('Nomenklatur komplett'!D18),"-",SUBSTITUTE('Nomenklatur komplett'!D18,"#kt#",INDEX(libktabb,Lieferung!$F$11)))</f>
        <v>-</v>
      </c>
      <c r="B18" s="18" t="str">
        <f>IF(ISBLANK('Nomenklatur komplett'!E18),"-",'Nomenklatur komplett'!E18)</f>
        <v>-</v>
      </c>
    </row>
    <row r="19" spans="1:2" x14ac:dyDescent="0.2">
      <c r="A19" s="20" t="str">
        <f>IF(ISBLANK('Nomenklatur komplett'!D19),"-",SUBSTITUTE('Nomenklatur komplett'!D19,"#kt#",INDEX(libktabb,Lieferung!$F$11)))</f>
        <v>-</v>
      </c>
      <c r="B19" s="18" t="str">
        <f>IF(ISBLANK('Nomenklatur komplett'!E19),"-",'Nomenklatur komplett'!E19)</f>
        <v>-</v>
      </c>
    </row>
    <row r="20" spans="1:2" x14ac:dyDescent="0.2">
      <c r="A20" s="20" t="str">
        <f>IF(ISBLANK('Nomenklatur komplett'!D20),"-",SUBSTITUTE('Nomenklatur komplett'!D20,"#kt#",INDEX(libktabb,Lieferung!$F$11)))</f>
        <v>-</v>
      </c>
      <c r="B20" s="18" t="str">
        <f>IF(ISBLANK('Nomenklatur komplett'!E20),"-",'Nomenklatur komplett'!E20)</f>
        <v>-</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2"/>
  </sheetPr>
  <dimension ref="A1:B5"/>
  <sheetViews>
    <sheetView showGridLines="0" showRowColHeaders="0" workbookViewId="0">
      <pane ySplit="3" topLeftCell="A4" activePane="bottomLeft" state="frozen"/>
      <selection activeCell="H27" sqref="H27"/>
      <selection pane="bottomLeft" activeCell="A2" sqref="A2"/>
    </sheetView>
  </sheetViews>
  <sheetFormatPr baseColWidth="10" defaultRowHeight="12.75" x14ac:dyDescent="0.2"/>
  <cols>
    <col min="1" max="1" width="6.28515625" style="51" customWidth="1"/>
    <col min="2" max="2" width="64.28515625" style="51" customWidth="1"/>
    <col min="3" max="16384" width="11.42578125" style="51"/>
  </cols>
  <sheetData>
    <row r="1" spans="1:2" x14ac:dyDescent="0.2">
      <c r="A1" s="13" t="s">
        <v>393</v>
      </c>
      <c r="B1" s="13"/>
    </row>
    <row r="2" spans="1:2" x14ac:dyDescent="0.2">
      <c r="A2" s="13"/>
      <c r="B2" s="13"/>
    </row>
    <row r="3" spans="1:2" ht="13.5" thickBot="1" x14ac:dyDescent="0.25">
      <c r="A3" s="15" t="s">
        <v>2215</v>
      </c>
      <c r="B3" s="16" t="s">
        <v>394</v>
      </c>
    </row>
    <row r="4" spans="1:2" x14ac:dyDescent="0.2">
      <c r="A4" s="17">
        <f>IF(ISBLANK('Nomenklatur komplett'!F4),"-",'Nomenklatur komplett'!F4)</f>
        <v>1</v>
      </c>
      <c r="B4" s="18" t="str">
        <f>IF(ISBLANK('Nomenklatur komplett'!G4),"-",'Nomenklatur komplett'!G4)</f>
        <v>M</v>
      </c>
    </row>
    <row r="5" spans="1:2" x14ac:dyDescent="0.2">
      <c r="A5" s="17">
        <f>IF(ISBLANK('Nomenklatur komplett'!F5),"-",'Nomenklatur komplett'!F5)</f>
        <v>2</v>
      </c>
      <c r="B5" s="18" t="str">
        <f>IF(ISBLANK('Nomenklatur komplett'!G5),"-",'Nomenklatur komplett'!G5)</f>
        <v>F</v>
      </c>
    </row>
  </sheetData>
  <sheetProtection sheet="1" objects="1" scenarios="1"/>
  <phoneticPr fontId="1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2"/>
  </sheetPr>
  <dimension ref="A1:C3803"/>
  <sheetViews>
    <sheetView showGridLines="0" showRowColHeaders="0" workbookViewId="0">
      <pane ySplit="3" topLeftCell="A4" activePane="bottomLeft" state="frozen"/>
      <selection pane="bottomLeft" activeCell="A2" sqref="A2"/>
    </sheetView>
  </sheetViews>
  <sheetFormatPr baseColWidth="10" defaultRowHeight="12.75" x14ac:dyDescent="0.2"/>
  <cols>
    <col min="1" max="1" width="6.85546875" style="52" customWidth="1"/>
    <col min="2" max="2" width="10.85546875" style="52" customWidth="1"/>
    <col min="3" max="3" width="33.42578125" style="51" customWidth="1"/>
    <col min="4" max="16384" width="11.42578125" style="51"/>
  </cols>
  <sheetData>
    <row r="1" spans="1:3" s="127" customFormat="1" x14ac:dyDescent="0.2">
      <c r="A1" s="73" t="s">
        <v>395</v>
      </c>
      <c r="B1" s="73"/>
    </row>
    <row r="2" spans="1:3" s="127" customFormat="1" x14ac:dyDescent="0.2">
      <c r="A2" s="128"/>
      <c r="B2" s="128"/>
      <c r="C2" s="129"/>
    </row>
    <row r="3" spans="1:3" s="127" customFormat="1" ht="13.5" thickBot="1" x14ac:dyDescent="0.25">
      <c r="A3" s="150" t="s">
        <v>2215</v>
      </c>
      <c r="B3" s="151" t="s">
        <v>396</v>
      </c>
      <c r="C3" s="152" t="s">
        <v>397</v>
      </c>
    </row>
    <row r="4" spans="1:3" x14ac:dyDescent="0.2">
      <c r="A4" s="17">
        <f>IF(ISBLANK('Nomenklatur komplett'!H4),"",'Nomenklatur komplett'!H4)</f>
        <v>8207</v>
      </c>
      <c r="B4" s="153" t="str">
        <f>IF(ISBLANK('Nomenklatur komplett'!I4),"",'Nomenklatur komplett'!I4)</f>
        <v/>
      </c>
      <c r="C4" s="18" t="str">
        <f>IF(ISBLANK('Nomenklatur komplett'!J4),"-",'Nomenklatur komplett'!J4)</f>
        <v>Deutschland</v>
      </c>
    </row>
    <row r="5" spans="1:3" x14ac:dyDescent="0.2">
      <c r="A5" s="17">
        <f>IF(ISBLANK('Nomenklatur komplett'!H5),"",'Nomenklatur komplett'!H5)</f>
        <v>8212</v>
      </c>
      <c r="B5" s="153" t="str">
        <f>IF(ISBLANK('Nomenklatur komplett'!I5),"",'Nomenklatur komplett'!I5)</f>
        <v/>
      </c>
      <c r="C5" s="18" t="str">
        <f>IF(ISBLANK('Nomenklatur komplett'!J5),"-",'Nomenklatur komplett'!J5)</f>
        <v>Frankreich</v>
      </c>
    </row>
    <row r="6" spans="1:3" x14ac:dyDescent="0.2">
      <c r="A6" s="17">
        <f>IF(ISBLANK('Nomenklatur komplett'!H6),"",'Nomenklatur komplett'!H6)</f>
        <v>8218</v>
      </c>
      <c r="B6" s="153" t="str">
        <f>IF(ISBLANK('Nomenklatur komplett'!I6),"",'Nomenklatur komplett'!I6)</f>
        <v/>
      </c>
      <c r="C6" s="18" t="str">
        <f>IF(ISBLANK('Nomenklatur komplett'!J6),"-",'Nomenklatur komplett'!J6)</f>
        <v>Italien</v>
      </c>
    </row>
    <row r="7" spans="1:3" x14ac:dyDescent="0.2">
      <c r="A7" s="17">
        <f>IF(ISBLANK('Nomenklatur komplett'!H7),"",'Nomenklatur komplett'!H7)</f>
        <v>8222</v>
      </c>
      <c r="B7" s="153" t="str">
        <f>IF(ISBLANK('Nomenklatur komplett'!I7),"",'Nomenklatur komplett'!I7)</f>
        <v/>
      </c>
      <c r="C7" s="18" t="str">
        <f>IF(ISBLANK('Nomenklatur komplett'!J7),"-",'Nomenklatur komplett'!J7)</f>
        <v>Liechtenstein</v>
      </c>
    </row>
    <row r="8" spans="1:3" x14ac:dyDescent="0.2">
      <c r="A8" s="17">
        <f>IF(ISBLANK('Nomenklatur komplett'!H8),"",'Nomenklatur komplett'!H8)</f>
        <v>8229</v>
      </c>
      <c r="B8" s="153" t="str">
        <f>IF(ISBLANK('Nomenklatur komplett'!I8),"",'Nomenklatur komplett'!I8)</f>
        <v/>
      </c>
      <c r="C8" s="18" t="str">
        <f>IF(ISBLANK('Nomenklatur komplett'!J8),"-",'Nomenklatur komplett'!J8)</f>
        <v>Österreich</v>
      </c>
    </row>
    <row r="9" spans="1:3" x14ac:dyDescent="0.2">
      <c r="A9" s="17">
        <f>IF(ISBLANK('Nomenklatur komplett'!H9),"",'Nomenklatur komplett'!H9)</f>
        <v>4551</v>
      </c>
      <c r="B9" s="153">
        <f>IF(ISBLANK('Nomenklatur komplett'!I9),"",'Nomenklatur komplett'!I9)</f>
        <v>15442</v>
      </c>
      <c r="C9" s="18" t="str">
        <f>IF(ISBLANK('Nomenklatur komplett'!J9),"-",'Nomenklatur komplett'!J9)</f>
        <v>Aadorf</v>
      </c>
    </row>
    <row r="10" spans="1:3" x14ac:dyDescent="0.2">
      <c r="A10" s="17">
        <f>IF(ISBLANK('Nomenklatur komplett'!H10),"",'Nomenklatur komplett'!H10)</f>
        <v>4001</v>
      </c>
      <c r="B10" s="153">
        <f>IF(ISBLANK('Nomenklatur komplett'!I10),"",'Nomenklatur komplett'!I10)</f>
        <v>15385</v>
      </c>
      <c r="C10" s="18" t="str">
        <f>IF(ISBLANK('Nomenklatur komplett'!J10),"-",'Nomenklatur komplett'!J10)</f>
        <v>Aarau</v>
      </c>
    </row>
    <row r="11" spans="1:3" x14ac:dyDescent="0.2">
      <c r="A11" s="17">
        <f>IF(ISBLANK('Nomenklatur komplett'!H11),"",'Nomenklatur komplett'!H11)</f>
        <v>301</v>
      </c>
      <c r="B11" s="153">
        <f>IF(ISBLANK('Nomenklatur komplett'!I11),"",'Nomenklatur komplett'!I11)</f>
        <v>14995</v>
      </c>
      <c r="C11" s="18" t="str">
        <f>IF(ISBLANK('Nomenklatur komplett'!J11),"-",'Nomenklatur komplett'!J11)</f>
        <v>Aarberg</v>
      </c>
    </row>
    <row r="12" spans="1:3" x14ac:dyDescent="0.2">
      <c r="A12" s="17">
        <f>IF(ISBLANK('Nomenklatur komplett'!H12),"",'Nomenklatur komplett'!H12)</f>
        <v>4271</v>
      </c>
      <c r="B12" s="153">
        <f>IF(ISBLANK('Nomenklatur komplett'!I12),"",'Nomenklatur komplett'!I12)</f>
        <v>11738</v>
      </c>
      <c r="C12" s="18" t="str">
        <f>IF(ISBLANK('Nomenklatur komplett'!J12),"-",'Nomenklatur komplett'!J12)</f>
        <v>Aarburg</v>
      </c>
    </row>
    <row r="13" spans="1:3" x14ac:dyDescent="0.2">
      <c r="A13" s="17" t="str">
        <f>IF(ISBLANK('Nomenklatur komplett'!H13),"",'Nomenklatur komplett'!H13)</f>
        <v/>
      </c>
      <c r="B13" s="153">
        <f>IF(ISBLANK('Nomenklatur komplett'!I13),"",'Nomenklatur komplett'!I13)</f>
        <v>16284</v>
      </c>
      <c r="C13" s="18" t="str">
        <f>IF(ISBLANK('Nomenklatur komplett'!J13),"-",'Nomenklatur komplett'!J13)</f>
        <v>Aarmühle</v>
      </c>
    </row>
    <row r="14" spans="1:3" x14ac:dyDescent="0.2">
      <c r="A14" s="17">
        <f>IF(ISBLANK('Nomenklatur komplett'!H14),"",'Nomenklatur komplett'!H14)</f>
        <v>321</v>
      </c>
      <c r="B14" s="153">
        <f>IF(ISBLANK('Nomenklatur komplett'!I14),"",'Nomenklatur komplett'!I14)</f>
        <v>15007</v>
      </c>
      <c r="C14" s="18" t="str">
        <f>IF(ISBLANK('Nomenklatur komplett'!J14),"-",'Nomenklatur komplett'!J14)</f>
        <v>Aarwangen</v>
      </c>
    </row>
    <row r="15" spans="1:3" x14ac:dyDescent="0.2">
      <c r="A15" s="17" t="str">
        <f>IF(ISBLANK('Nomenklatur komplett'!H15),"",'Nomenklatur komplett'!H15)</f>
        <v/>
      </c>
      <c r="B15" s="153">
        <f>IF(ISBLANK('Nomenklatur komplett'!I15),"",'Nomenklatur komplett'!I15)</f>
        <v>11740</v>
      </c>
      <c r="C15" s="18" t="str">
        <f>IF(ISBLANK('Nomenklatur komplett'!J15),"-",'Nomenklatur komplett'!J15)</f>
        <v>Aawangen</v>
      </c>
    </row>
    <row r="16" spans="1:3" x14ac:dyDescent="0.2">
      <c r="A16" s="17">
        <f>IF(ISBLANK('Nomenklatur komplett'!H16),"",'Nomenklatur komplett'!H16)</f>
        <v>4221</v>
      </c>
      <c r="B16" s="153">
        <f>IF(ISBLANK('Nomenklatur komplett'!I16),"",'Nomenklatur komplett'!I16)</f>
        <v>11741</v>
      </c>
      <c r="C16" s="18" t="str">
        <f>IF(ISBLANK('Nomenklatur komplett'!J16),"-",'Nomenklatur komplett'!J16)</f>
        <v>Abtwil</v>
      </c>
    </row>
    <row r="17" spans="1:3" x14ac:dyDescent="0.2">
      <c r="A17" s="17">
        <f>IF(ISBLANK('Nomenklatur komplett'!H17),"",'Nomenklatur komplett'!H17)</f>
        <v>5621</v>
      </c>
      <c r="B17" s="153">
        <f>IF(ISBLANK('Nomenklatur komplett'!I17),"",'Nomenklatur komplett'!I17)</f>
        <v>14781</v>
      </c>
      <c r="C17" s="18" t="str">
        <f>IF(ISBLANK('Nomenklatur komplett'!J17),"-",'Nomenklatur komplett'!J17)</f>
        <v>Aclens</v>
      </c>
    </row>
    <row r="18" spans="1:3" x14ac:dyDescent="0.2">
      <c r="A18" s="17">
        <f>IF(ISBLANK('Nomenklatur komplett'!H18),"",'Nomenklatur komplett'!H18)</f>
        <v>5048</v>
      </c>
      <c r="B18" s="153">
        <f>IF(ISBLANK('Nomenklatur komplett'!I18),"",'Nomenklatur komplett'!I18)</f>
        <v>14492</v>
      </c>
      <c r="C18" s="18" t="str">
        <f>IF(ISBLANK('Nomenklatur komplett'!J18),"-",'Nomenklatur komplett'!J18)</f>
        <v>Acquarossa</v>
      </c>
    </row>
    <row r="19" spans="1:3" x14ac:dyDescent="0.2">
      <c r="A19" s="17">
        <f>IF(ISBLANK('Nomenklatur komplett'!H19),"",'Nomenklatur komplett'!H19)</f>
        <v>561</v>
      </c>
      <c r="B19" s="153">
        <f>IF(ISBLANK('Nomenklatur komplett'!I19),"",'Nomenklatur komplett'!I19)</f>
        <v>15137</v>
      </c>
      <c r="C19" s="18" t="str">
        <f>IF(ISBLANK('Nomenklatur komplett'!J19),"-",'Nomenklatur komplett'!J19)</f>
        <v>Adelboden</v>
      </c>
    </row>
    <row r="20" spans="1:3" x14ac:dyDescent="0.2">
      <c r="A20" s="17">
        <f>IF(ISBLANK('Nomenklatur komplett'!H20),"",'Nomenklatur komplett'!H20)</f>
        <v>1051</v>
      </c>
      <c r="B20" s="153">
        <f>IF(ISBLANK('Nomenklatur komplett'!I20),"",'Nomenklatur komplett'!I20)</f>
        <v>15538</v>
      </c>
      <c r="C20" s="18" t="str">
        <f>IF(ISBLANK('Nomenklatur komplett'!J20),"-",'Nomenklatur komplett'!J20)</f>
        <v>Adligenswil</v>
      </c>
    </row>
    <row r="21" spans="1:3" x14ac:dyDescent="0.2">
      <c r="A21" s="17" t="str">
        <f>IF(ISBLANK('Nomenklatur komplett'!H21),"",'Nomenklatur komplett'!H21)</f>
        <v/>
      </c>
      <c r="B21" s="153">
        <f>IF(ISBLANK('Nomenklatur komplett'!I21),"",'Nomenklatur komplett'!I21)</f>
        <v>16221</v>
      </c>
      <c r="C21" s="18" t="str">
        <f>IF(ISBLANK('Nomenklatur komplett'!J21),"-",'Nomenklatur komplett'!J21)</f>
        <v>Adlikon</v>
      </c>
    </row>
    <row r="22" spans="1:3" x14ac:dyDescent="0.2">
      <c r="A22" s="17">
        <f>IF(ISBLANK('Nomenklatur komplett'!H22),"",'Nomenklatur komplett'!H22)</f>
        <v>131</v>
      </c>
      <c r="B22" s="153">
        <f>IF(ISBLANK('Nomenklatur komplett'!I22),"",'Nomenklatur komplett'!I22)</f>
        <v>11745</v>
      </c>
      <c r="C22" s="18" t="str">
        <f>IF(ISBLANK('Nomenklatur komplett'!J22),"-",'Nomenklatur komplett'!J22)</f>
        <v>Adliswil</v>
      </c>
    </row>
    <row r="23" spans="1:3" x14ac:dyDescent="0.2">
      <c r="A23" s="17">
        <f>IF(ISBLANK('Nomenklatur komplett'!H23),"",'Nomenklatur komplett'!H23)</f>
        <v>2421</v>
      </c>
      <c r="B23" s="153">
        <f>IF(ISBLANK('Nomenklatur komplett'!I23),"",'Nomenklatur komplett'!I23)</f>
        <v>13711</v>
      </c>
      <c r="C23" s="18" t="str">
        <f>IF(ISBLANK('Nomenklatur komplett'!J23),"-",'Nomenklatur komplett'!J23)</f>
        <v>Aedermannsdorf</v>
      </c>
    </row>
    <row r="24" spans="1:3" x14ac:dyDescent="0.2">
      <c r="A24" s="17">
        <f>IF(ISBLANK('Nomenklatur komplett'!H24),"",'Nomenklatur komplett'!H24)</f>
        <v>401</v>
      </c>
      <c r="B24" s="153">
        <f>IF(ISBLANK('Nomenklatur komplett'!I24),"",'Nomenklatur komplett'!I24)</f>
        <v>15058</v>
      </c>
      <c r="C24" s="18" t="str">
        <f>IF(ISBLANK('Nomenklatur komplett'!J24),"-",'Nomenklatur komplett'!J24)</f>
        <v>Aefligen</v>
      </c>
    </row>
    <row r="25" spans="1:3" x14ac:dyDescent="0.2">
      <c r="A25" s="17">
        <f>IF(ISBLANK('Nomenklatur komplett'!H25),"",'Nomenklatur komplett'!H25)</f>
        <v>731</v>
      </c>
      <c r="B25" s="153">
        <f>IF(ISBLANK('Nomenklatur komplett'!I25),"",'Nomenklatur komplett'!I25)</f>
        <v>15237</v>
      </c>
      <c r="C25" s="18" t="str">
        <f>IF(ISBLANK('Nomenklatur komplett'!J25),"-",'Nomenklatur komplett'!J25)</f>
        <v>Aegerten</v>
      </c>
    </row>
    <row r="26" spans="1:3" x14ac:dyDescent="0.2">
      <c r="A26" s="17">
        <f>IF(ISBLANK('Nomenklatur komplett'!H26),"",'Nomenklatur komplett'!H26)</f>
        <v>2761</v>
      </c>
      <c r="B26" s="153">
        <f>IF(ISBLANK('Nomenklatur komplett'!I26),"",'Nomenklatur komplett'!I26)</f>
        <v>13824</v>
      </c>
      <c r="C26" s="18" t="str">
        <f>IF(ISBLANK('Nomenklatur komplett'!J26),"-",'Nomenklatur komplett'!J26)</f>
        <v>Aesch (BL)</v>
      </c>
    </row>
    <row r="27" spans="1:3" x14ac:dyDescent="0.2">
      <c r="A27" s="17">
        <f>IF(ISBLANK('Nomenklatur komplett'!H27),"",'Nomenklatur komplett'!H27)</f>
        <v>1021</v>
      </c>
      <c r="B27" s="153">
        <f>IF(ISBLANK('Nomenklatur komplett'!I27),"",'Nomenklatur komplett'!I27)</f>
        <v>15539</v>
      </c>
      <c r="C27" s="18" t="str">
        <f>IF(ISBLANK('Nomenklatur komplett'!J27),"-",'Nomenklatur komplett'!J27)</f>
        <v>Aesch (LU)</v>
      </c>
    </row>
    <row r="28" spans="1:3" x14ac:dyDescent="0.2">
      <c r="A28" s="17">
        <f>IF(ISBLANK('Nomenklatur komplett'!H28),"",'Nomenklatur komplett'!H28)</f>
        <v>241</v>
      </c>
      <c r="B28" s="153">
        <f>IF(ISBLANK('Nomenklatur komplett'!I28),"",'Nomenklatur komplett'!I28)</f>
        <v>14365</v>
      </c>
      <c r="C28" s="18" t="str">
        <f>IF(ISBLANK('Nomenklatur komplett'!J28),"-",'Nomenklatur komplett'!J28)</f>
        <v>Aesch (ZH)</v>
      </c>
    </row>
    <row r="29" spans="1:3" x14ac:dyDescent="0.2">
      <c r="A29" s="17" t="str">
        <f>IF(ISBLANK('Nomenklatur komplett'!H29),"",'Nomenklatur komplett'!H29)</f>
        <v/>
      </c>
      <c r="B29" s="153">
        <f>IF(ISBLANK('Nomenklatur komplett'!I29),"",'Nomenklatur komplett'!I29)</f>
        <v>11327</v>
      </c>
      <c r="C29" s="18" t="str">
        <f>IF(ISBLANK('Nomenklatur komplett'!J29),"-",'Nomenklatur komplett'!J29)</f>
        <v>Aesch bei Birmensdorf</v>
      </c>
    </row>
    <row r="30" spans="1:3" x14ac:dyDescent="0.2">
      <c r="A30" s="17">
        <f>IF(ISBLANK('Nomenklatur komplett'!H30),"",'Nomenklatur komplett'!H30)</f>
        <v>2511</v>
      </c>
      <c r="B30" s="153">
        <f>IF(ISBLANK('Nomenklatur komplett'!I30),"",'Nomenklatur komplett'!I30)</f>
        <v>15508</v>
      </c>
      <c r="C30" s="18" t="str">
        <f>IF(ISBLANK('Nomenklatur komplett'!J30),"-",'Nomenklatur komplett'!J30)</f>
        <v>Aeschi (SO)</v>
      </c>
    </row>
    <row r="31" spans="1:3" x14ac:dyDescent="0.2">
      <c r="A31" s="17">
        <f>IF(ISBLANK('Nomenklatur komplett'!H31),"",'Nomenklatur komplett'!H31)</f>
        <v>562</v>
      </c>
      <c r="B31" s="153">
        <f>IF(ISBLANK('Nomenklatur komplett'!I31),"",'Nomenklatur komplett'!I31)</f>
        <v>15138</v>
      </c>
      <c r="C31" s="18" t="str">
        <f>IF(ISBLANK('Nomenklatur komplett'!J31),"-",'Nomenklatur komplett'!J31)</f>
        <v>Aeschi bei Spiez</v>
      </c>
    </row>
    <row r="32" spans="1:3" x14ac:dyDescent="0.2">
      <c r="A32" s="17" t="str">
        <f>IF(ISBLANK('Nomenklatur komplett'!H32),"",'Nomenklatur komplett'!H32)</f>
        <v/>
      </c>
      <c r="B32" s="153">
        <f>IF(ISBLANK('Nomenklatur komplett'!I32),"",'Nomenklatur komplett'!I32)</f>
        <v>10686</v>
      </c>
      <c r="C32" s="18" t="str">
        <f>IF(ISBLANK('Nomenklatur komplett'!J32),"-",'Nomenklatur komplett'!J32)</f>
        <v>Aeschlen</v>
      </c>
    </row>
    <row r="33" spans="1:3" x14ac:dyDescent="0.2">
      <c r="A33" s="17" t="str">
        <f>IF(ISBLANK('Nomenklatur komplett'!H33),"",'Nomenklatur komplett'!H33)</f>
        <v/>
      </c>
      <c r="B33" s="153">
        <f>IF(ISBLANK('Nomenklatur komplett'!I33),"",'Nomenklatur komplett'!I33)</f>
        <v>11749</v>
      </c>
      <c r="C33" s="18" t="str">
        <f>IF(ISBLANK('Nomenklatur komplett'!J33),"-",'Nomenklatur komplett'!J33)</f>
        <v>Aetigkofen</v>
      </c>
    </row>
    <row r="34" spans="1:3" x14ac:dyDescent="0.2">
      <c r="A34" s="17" t="str">
        <f>IF(ISBLANK('Nomenklatur komplett'!H34),"",'Nomenklatur komplett'!H34)</f>
        <v/>
      </c>
      <c r="B34" s="153">
        <f>IF(ISBLANK('Nomenklatur komplett'!I34),"",'Nomenklatur komplett'!I34)</f>
        <v>11727</v>
      </c>
      <c r="C34" s="18" t="str">
        <f>IF(ISBLANK('Nomenklatur komplett'!J34),"-",'Nomenklatur komplett'!J34)</f>
        <v>Aetingen</v>
      </c>
    </row>
    <row r="35" spans="1:3" x14ac:dyDescent="0.2">
      <c r="A35" s="17" t="str">
        <f>IF(ISBLANK('Nomenklatur komplett'!H35),"",'Nomenklatur komplett'!H35)</f>
        <v/>
      </c>
      <c r="B35" s="153">
        <f>IF(ISBLANK('Nomenklatur komplett'!I35),"",'Nomenklatur komplett'!I35)</f>
        <v>11348</v>
      </c>
      <c r="C35" s="18" t="str">
        <f>IF(ISBLANK('Nomenklatur komplett'!J35),"-",'Nomenklatur komplett'!J35)</f>
        <v>Aeugst</v>
      </c>
    </row>
    <row r="36" spans="1:3" x14ac:dyDescent="0.2">
      <c r="A36" s="17">
        <f>IF(ISBLANK('Nomenklatur komplett'!H36),"",'Nomenklatur komplett'!H36)</f>
        <v>1</v>
      </c>
      <c r="B36" s="153">
        <f>IF(ISBLANK('Nomenklatur komplett'!I36),"",'Nomenklatur komplett'!I36)</f>
        <v>13256</v>
      </c>
      <c r="C36" s="18" t="str">
        <f>IF(ISBLANK('Nomenklatur komplett'!J36),"-",'Nomenklatur komplett'!J36)</f>
        <v>Aeugst am Albis</v>
      </c>
    </row>
    <row r="37" spans="1:3" x14ac:dyDescent="0.2">
      <c r="A37" s="17">
        <f>IF(ISBLANK('Nomenklatur komplett'!H37),"",'Nomenklatur komplett'!H37)</f>
        <v>4711</v>
      </c>
      <c r="B37" s="153">
        <f>IF(ISBLANK('Nomenklatur komplett'!I37),"",'Nomenklatur komplett'!I37)</f>
        <v>15433</v>
      </c>
      <c r="C37" s="18" t="str">
        <f>IF(ISBLANK('Nomenklatur komplett'!J37),"-",'Nomenklatur komplett'!J37)</f>
        <v>Affeltrangen</v>
      </c>
    </row>
    <row r="38" spans="1:3" x14ac:dyDescent="0.2">
      <c r="A38" s="17" t="str">
        <f>IF(ISBLANK('Nomenklatur komplett'!H38),"",'Nomenklatur komplett'!H38)</f>
        <v/>
      </c>
      <c r="B38" s="153">
        <f>IF(ISBLANK('Nomenklatur komplett'!I38),"",'Nomenklatur komplett'!I38)</f>
        <v>16169</v>
      </c>
      <c r="C38" s="18" t="str">
        <f>IF(ISBLANK('Nomenklatur komplett'!J38),"-",'Nomenklatur komplett'!J38)</f>
        <v>Affoltern</v>
      </c>
    </row>
    <row r="39" spans="1:3" x14ac:dyDescent="0.2">
      <c r="A39" s="17">
        <f>IF(ISBLANK('Nomenklatur komplett'!H39),"",'Nomenklatur komplett'!H39)</f>
        <v>2</v>
      </c>
      <c r="B39" s="153">
        <f>IF(ISBLANK('Nomenklatur komplett'!I39),"",'Nomenklatur komplett'!I39)</f>
        <v>11742</v>
      </c>
      <c r="C39" s="18" t="str">
        <f>IF(ISBLANK('Nomenklatur komplett'!J39),"-",'Nomenklatur komplett'!J39)</f>
        <v>Affoltern am Albis</v>
      </c>
    </row>
    <row r="40" spans="1:3" x14ac:dyDescent="0.2">
      <c r="A40" s="17" t="str">
        <f>IF(ISBLANK('Nomenklatur komplett'!H40),"",'Nomenklatur komplett'!H40)</f>
        <v/>
      </c>
      <c r="B40" s="153">
        <f>IF(ISBLANK('Nomenklatur komplett'!I40),"",'Nomenklatur komplett'!I40)</f>
        <v>16454</v>
      </c>
      <c r="C40" s="18" t="str">
        <f>IF(ISBLANK('Nomenklatur komplett'!J40),"-",'Nomenklatur komplett'!J40)</f>
        <v>Affoltern bei Zürich</v>
      </c>
    </row>
    <row r="41" spans="1:3" x14ac:dyDescent="0.2">
      <c r="A41" s="17">
        <f>IF(ISBLANK('Nomenklatur komplett'!H41),"",'Nomenklatur komplett'!H41)</f>
        <v>951</v>
      </c>
      <c r="B41" s="153">
        <f>IF(ISBLANK('Nomenklatur komplett'!I41),"",'Nomenklatur komplett'!I41)</f>
        <v>15346</v>
      </c>
      <c r="C41" s="18" t="str">
        <f>IF(ISBLANK('Nomenklatur komplett'!J41),"-",'Nomenklatur komplett'!J41)</f>
        <v>Affoltern im Emmental</v>
      </c>
    </row>
    <row r="42" spans="1:3" x14ac:dyDescent="0.2">
      <c r="A42" s="17">
        <f>IF(ISBLANK('Nomenklatur komplett'!H42),"",'Nomenklatur komplett'!H42)</f>
        <v>6101</v>
      </c>
      <c r="B42" s="153">
        <f>IF(ISBLANK('Nomenklatur komplett'!I42),"",'Nomenklatur komplett'!I42)</f>
        <v>11720</v>
      </c>
      <c r="C42" s="18" t="str">
        <f>IF(ISBLANK('Nomenklatur komplett'!J42),"-",'Nomenklatur komplett'!J42)</f>
        <v>Agarn</v>
      </c>
    </row>
    <row r="43" spans="1:3" x14ac:dyDescent="0.2">
      <c r="A43" s="17" t="str">
        <f>IF(ISBLANK('Nomenklatur komplett'!H43),"",'Nomenklatur komplett'!H43)</f>
        <v/>
      </c>
      <c r="B43" s="153">
        <f>IF(ISBLANK('Nomenklatur komplett'!I43),"",'Nomenklatur komplett'!I43)</f>
        <v>11274</v>
      </c>
      <c r="C43" s="18" t="str">
        <f>IF(ISBLANK('Nomenklatur komplett'!J43),"-",'Nomenklatur komplett'!J43)</f>
        <v>Agettes</v>
      </c>
    </row>
    <row r="44" spans="1:3" x14ac:dyDescent="0.2">
      <c r="A44" s="17">
        <f>IF(ISBLANK('Nomenklatur komplett'!H44),"",'Nomenklatur komplett'!H44)</f>
        <v>5742</v>
      </c>
      <c r="B44" s="153">
        <f>IF(ISBLANK('Nomenklatur komplett'!I44),"",'Nomenklatur komplett'!I44)</f>
        <v>14783</v>
      </c>
      <c r="C44" s="18" t="str">
        <f>IF(ISBLANK('Nomenklatur komplett'!J44),"-",'Nomenklatur komplett'!J44)</f>
        <v>Agiez</v>
      </c>
    </row>
    <row r="45" spans="1:3" x14ac:dyDescent="0.2">
      <c r="A45" s="17">
        <f>IF(ISBLANK('Nomenklatur komplett'!H45),"",'Nomenklatur komplett'!H45)</f>
        <v>5141</v>
      </c>
      <c r="B45" s="153">
        <f>IF(ISBLANK('Nomenklatur komplett'!I45),"",'Nomenklatur komplett'!I45)</f>
        <v>11722</v>
      </c>
      <c r="C45" s="18" t="str">
        <f>IF(ISBLANK('Nomenklatur komplett'!J45),"-",'Nomenklatur komplett'!J45)</f>
        <v>Agno</v>
      </c>
    </row>
    <row r="46" spans="1:3" x14ac:dyDescent="0.2">
      <c r="A46" s="17" t="str">
        <f>IF(ISBLANK('Nomenklatur komplett'!H46),"",'Nomenklatur komplett'!H46)</f>
        <v/>
      </c>
      <c r="B46" s="153">
        <f>IF(ISBLANK('Nomenklatur komplett'!I46),"",'Nomenklatur komplett'!I46)</f>
        <v>11723</v>
      </c>
      <c r="C46" s="18" t="str">
        <f>IF(ISBLANK('Nomenklatur komplett'!J46),"-",'Nomenklatur komplett'!J46)</f>
        <v>Agra</v>
      </c>
    </row>
    <row r="47" spans="1:3" x14ac:dyDescent="0.2">
      <c r="A47" s="17" t="str">
        <f>IF(ISBLANK('Nomenklatur komplett'!H47),"",'Nomenklatur komplett'!H47)</f>
        <v/>
      </c>
      <c r="B47" s="153">
        <f>IF(ISBLANK('Nomenklatur komplett'!I47),"",'Nomenklatur komplett'!I47)</f>
        <v>11724</v>
      </c>
      <c r="C47" s="18" t="str">
        <f>IF(ISBLANK('Nomenklatur komplett'!J47),"-",'Nomenklatur komplett'!J47)</f>
        <v>Agriswil</v>
      </c>
    </row>
    <row r="48" spans="1:3" x14ac:dyDescent="0.2">
      <c r="A48" s="17">
        <f>IF(ISBLANK('Nomenklatur komplett'!H48),"",'Nomenklatur komplett'!H48)</f>
        <v>5401</v>
      </c>
      <c r="B48" s="153">
        <f>IF(ISBLANK('Nomenklatur komplett'!I48),"",'Nomenklatur komplett'!I48)</f>
        <v>14540</v>
      </c>
      <c r="C48" s="18" t="str">
        <f>IF(ISBLANK('Nomenklatur komplett'!J48),"-",'Nomenklatur komplett'!J48)</f>
        <v>Aigle</v>
      </c>
    </row>
    <row r="49" spans="1:3" x14ac:dyDescent="0.2">
      <c r="A49" s="17">
        <f>IF(ISBLANK('Nomenklatur komplett'!H49),"",'Nomenklatur komplett'!H49)</f>
        <v>6601</v>
      </c>
      <c r="B49" s="153">
        <f>IF(ISBLANK('Nomenklatur komplett'!I49),"",'Nomenklatur komplett'!I49)</f>
        <v>11726</v>
      </c>
      <c r="C49" s="18" t="str">
        <f>IF(ISBLANK('Nomenklatur komplett'!J49),"-",'Nomenklatur komplett'!J49)</f>
        <v>Aire-la-Ville</v>
      </c>
    </row>
    <row r="50" spans="1:3" x14ac:dyDescent="0.2">
      <c r="A50" s="17">
        <f>IF(ISBLANK('Nomenklatur komplett'!H50),"",'Nomenklatur komplett'!H50)</f>
        <v>5061</v>
      </c>
      <c r="B50" s="153">
        <f>IF(ISBLANK('Nomenklatur komplett'!I50),"",'Nomenklatur komplett'!I50)</f>
        <v>11719</v>
      </c>
      <c r="C50" s="18" t="str">
        <f>IF(ISBLANK('Nomenklatur komplett'!J50),"-",'Nomenklatur komplett'!J50)</f>
        <v>Airolo</v>
      </c>
    </row>
    <row r="51" spans="1:3" x14ac:dyDescent="0.2">
      <c r="A51" s="17">
        <f>IF(ISBLANK('Nomenklatur komplett'!H51),"",'Nomenklatur komplett'!H51)</f>
        <v>1121</v>
      </c>
      <c r="B51" s="153">
        <f>IF(ISBLANK('Nomenklatur komplett'!I51),"",'Nomenklatur komplett'!I51)</f>
        <v>15537</v>
      </c>
      <c r="C51" s="18" t="str">
        <f>IF(ISBLANK('Nomenklatur komplett'!J51),"-",'Nomenklatur komplett'!J51)</f>
        <v>Alberswil</v>
      </c>
    </row>
    <row r="52" spans="1:3" x14ac:dyDescent="0.2">
      <c r="A52" s="17" t="str">
        <f>IF(ISBLANK('Nomenklatur komplett'!H52),"",'Nomenklatur komplett'!H52)</f>
        <v/>
      </c>
      <c r="B52" s="153">
        <f>IF(ISBLANK('Nomenklatur komplett'!I52),"",'Nomenklatur komplett'!I52)</f>
        <v>11729</v>
      </c>
      <c r="C52" s="18" t="str">
        <f>IF(ISBLANK('Nomenklatur komplett'!J52),"-",'Nomenklatur komplett'!J52)</f>
        <v>Albeuve</v>
      </c>
    </row>
    <row r="53" spans="1:3" x14ac:dyDescent="0.2">
      <c r="A53" s="17">
        <f>IF(ISBLANK('Nomenklatur komplett'!H53),"",'Nomenklatur komplett'!H53)</f>
        <v>6102</v>
      </c>
      <c r="B53" s="153">
        <f>IF(ISBLANK('Nomenklatur komplett'!I53),"",'Nomenklatur komplett'!I53)</f>
        <v>11730</v>
      </c>
      <c r="C53" s="18" t="str">
        <f>IF(ISBLANK('Nomenklatur komplett'!J53),"-",'Nomenklatur komplett'!J53)</f>
        <v>Albinen</v>
      </c>
    </row>
    <row r="54" spans="1:3" x14ac:dyDescent="0.2">
      <c r="A54" s="17" t="str">
        <f>IF(ISBLANK('Nomenklatur komplett'!H54),"",'Nomenklatur komplett'!H54)</f>
        <v/>
      </c>
      <c r="B54" s="153">
        <f>IF(ISBLANK('Nomenklatur komplett'!I54),"",'Nomenklatur komplett'!I54)</f>
        <v>16455</v>
      </c>
      <c r="C54" s="18" t="str">
        <f>IF(ISBLANK('Nomenklatur komplett'!J54),"-",'Nomenklatur komplett'!J54)</f>
        <v>Albisrieden</v>
      </c>
    </row>
    <row r="55" spans="1:3" x14ac:dyDescent="0.2">
      <c r="A55" s="17" t="str">
        <f>IF(ISBLANK('Nomenklatur komplett'!H55),"",'Nomenklatur komplett'!H55)</f>
        <v/>
      </c>
      <c r="B55" s="153">
        <f>IF(ISBLANK('Nomenklatur komplett'!I55),"",'Nomenklatur komplett'!I55)</f>
        <v>11103</v>
      </c>
      <c r="C55" s="18" t="str">
        <f>IF(ISBLANK('Nomenklatur komplett'!J55),"-",'Nomenklatur komplett'!J55)</f>
        <v>Albligen</v>
      </c>
    </row>
    <row r="56" spans="1:3" x14ac:dyDescent="0.2">
      <c r="A56" s="17">
        <f>IF(ISBLANK('Nomenklatur komplett'!H56),"",'Nomenklatur komplett'!H56)</f>
        <v>3542</v>
      </c>
      <c r="B56" s="153">
        <f>IF(ISBLANK('Nomenklatur komplett'!I56),"",'Nomenklatur komplett'!I56)</f>
        <v>16062</v>
      </c>
      <c r="C56" s="18" t="str">
        <f>IF(ISBLANK('Nomenklatur komplett'!J56),"-",'Nomenklatur komplett'!J56)</f>
        <v>Albula/Alvra</v>
      </c>
    </row>
    <row r="57" spans="1:3" x14ac:dyDescent="0.2">
      <c r="A57" s="17">
        <f>IF(ISBLANK('Nomenklatur komplett'!H57),"",'Nomenklatur komplett'!H57)</f>
        <v>402</v>
      </c>
      <c r="B57" s="153">
        <f>IF(ISBLANK('Nomenklatur komplett'!I57),"",'Nomenklatur komplett'!I57)</f>
        <v>15059</v>
      </c>
      <c r="C57" s="18" t="str">
        <f>IF(ISBLANK('Nomenklatur komplett'!J57),"-",'Nomenklatur komplett'!J57)</f>
        <v>Alchenstorf</v>
      </c>
    </row>
    <row r="58" spans="1:3" x14ac:dyDescent="0.2">
      <c r="A58" s="17">
        <f>IF(ISBLANK('Nomenklatur komplett'!H58),"",'Nomenklatur komplett'!H58)</f>
        <v>5851</v>
      </c>
      <c r="B58" s="153">
        <f>IF(ISBLANK('Nomenklatur komplett'!I58),"",'Nomenklatur komplett'!I58)</f>
        <v>14782</v>
      </c>
      <c r="C58" s="18" t="str">
        <f>IF(ISBLANK('Nomenklatur komplett'!J58),"-",'Nomenklatur komplett'!J58)</f>
        <v>Allaman</v>
      </c>
    </row>
    <row r="59" spans="1:3" x14ac:dyDescent="0.2">
      <c r="A59" s="17">
        <f>IF(ISBLANK('Nomenklatur komplett'!H59),"",'Nomenklatur komplett'!H59)</f>
        <v>6771</v>
      </c>
      <c r="B59" s="153">
        <f>IF(ISBLANK('Nomenklatur komplett'!I59),"",'Nomenklatur komplett'!I59)</f>
        <v>13318</v>
      </c>
      <c r="C59" s="18" t="str">
        <f>IF(ISBLANK('Nomenklatur komplett'!J59),"-",'Nomenklatur komplett'!J59)</f>
        <v>Alle</v>
      </c>
    </row>
    <row r="60" spans="1:3" x14ac:dyDescent="0.2">
      <c r="A60" s="17" t="str">
        <f>IF(ISBLANK('Nomenklatur komplett'!H60),"",'Nomenklatur komplett'!H60)</f>
        <v/>
      </c>
      <c r="B60" s="153">
        <f>IF(ISBLANK('Nomenklatur komplett'!I60),"",'Nomenklatur komplett'!I60)</f>
        <v>16312</v>
      </c>
      <c r="C60" s="18" t="str">
        <f>IF(ISBLANK('Nomenklatur komplett'!J60),"-",'Nomenklatur komplett'!J60)</f>
        <v>Alliswil</v>
      </c>
    </row>
    <row r="61" spans="1:3" x14ac:dyDescent="0.2">
      <c r="A61" s="17">
        <f>IF(ISBLANK('Nomenklatur komplett'!H61),"",'Nomenklatur komplett'!H61)</f>
        <v>630</v>
      </c>
      <c r="B61" s="153">
        <f>IF(ISBLANK('Nomenklatur komplett'!I61),"",'Nomenklatur komplett'!I61)</f>
        <v>15192</v>
      </c>
      <c r="C61" s="18" t="str">
        <f>IF(ISBLANK('Nomenklatur komplett'!J61),"-",'Nomenklatur komplett'!J61)</f>
        <v>Allmendingen</v>
      </c>
    </row>
    <row r="62" spans="1:3" x14ac:dyDescent="0.2">
      <c r="A62" s="17">
        <f>IF(ISBLANK('Nomenklatur komplett'!H62),"",'Nomenklatur komplett'!H62)</f>
        <v>2762</v>
      </c>
      <c r="B62" s="153">
        <f>IF(ISBLANK('Nomenklatur komplett'!I62),"",'Nomenklatur komplett'!I62)</f>
        <v>13825</v>
      </c>
      <c r="C62" s="18" t="str">
        <f>IF(ISBLANK('Nomenklatur komplett'!J62),"-",'Nomenklatur komplett'!J62)</f>
        <v>Allschwil</v>
      </c>
    </row>
    <row r="63" spans="1:3" x14ac:dyDescent="0.2">
      <c r="A63" s="17" t="str">
        <f>IF(ISBLANK('Nomenklatur komplett'!H63),"",'Nomenklatur komplett'!H63)</f>
        <v/>
      </c>
      <c r="B63" s="153">
        <f>IF(ISBLANK('Nomenklatur komplett'!I63),"",'Nomenklatur komplett'!I63)</f>
        <v>10198</v>
      </c>
      <c r="C63" s="18" t="str">
        <f>IF(ISBLANK('Nomenklatur komplett'!J63),"-",'Nomenklatur komplett'!J63)</f>
        <v>Almens</v>
      </c>
    </row>
    <row r="64" spans="1:3" x14ac:dyDescent="0.2">
      <c r="A64" s="17">
        <f>IF(ISBLANK('Nomenklatur komplett'!H64),"",'Nomenklatur komplett'!H64)</f>
        <v>1401</v>
      </c>
      <c r="B64" s="153">
        <f>IF(ISBLANK('Nomenklatur komplett'!I64),"",'Nomenklatur komplett'!I64)</f>
        <v>11753</v>
      </c>
      <c r="C64" s="18" t="str">
        <f>IF(ISBLANK('Nomenklatur komplett'!J64),"-",'Nomenklatur komplett'!J64)</f>
        <v>Alpnach</v>
      </c>
    </row>
    <row r="65" spans="1:3" x14ac:dyDescent="0.2">
      <c r="A65" s="17">
        <f>IF(ISBLANK('Nomenklatur komplett'!H65),"",'Nomenklatur komplett'!H65)</f>
        <v>1361</v>
      </c>
      <c r="B65" s="153">
        <f>IF(ISBLANK('Nomenklatur komplett'!I65),"",'Nomenklatur komplett'!I65)</f>
        <v>11778</v>
      </c>
      <c r="C65" s="18" t="str">
        <f>IF(ISBLANK('Nomenklatur komplett'!J65),"-",'Nomenklatur komplett'!J65)</f>
        <v>Alpthal</v>
      </c>
    </row>
    <row r="66" spans="1:3" x14ac:dyDescent="0.2">
      <c r="A66" s="17" t="str">
        <f>IF(ISBLANK('Nomenklatur komplett'!H66),"",'Nomenklatur komplett'!H66)</f>
        <v/>
      </c>
      <c r="B66" s="153">
        <f>IF(ISBLANK('Nomenklatur komplett'!I66),"",'Nomenklatur komplett'!I66)</f>
        <v>10108</v>
      </c>
      <c r="C66" s="18" t="str">
        <f>IF(ISBLANK('Nomenklatur komplett'!J66),"-",'Nomenklatur komplett'!J66)</f>
        <v>Alt St. Johann</v>
      </c>
    </row>
    <row r="67" spans="1:3" x14ac:dyDescent="0.2">
      <c r="A67" s="17" t="str">
        <f>IF(ISBLANK('Nomenklatur komplett'!H67),"",'Nomenklatur komplett'!H67)</f>
        <v/>
      </c>
      <c r="B67" s="153">
        <f>IF(ISBLANK('Nomenklatur komplett'!I67),"",'Nomenklatur komplett'!I67)</f>
        <v>11750</v>
      </c>
      <c r="C67" s="18" t="str">
        <f>IF(ISBLANK('Nomenklatur komplett'!J67),"-",'Nomenklatur komplett'!J67)</f>
        <v>Altavilla</v>
      </c>
    </row>
    <row r="68" spans="1:3" x14ac:dyDescent="0.2">
      <c r="A68" s="17">
        <f>IF(ISBLANK('Nomenklatur komplett'!H68),"",'Nomenklatur komplett'!H68)</f>
        <v>1122</v>
      </c>
      <c r="B68" s="153">
        <f>IF(ISBLANK('Nomenklatur komplett'!I68),"",'Nomenklatur komplett'!I68)</f>
        <v>15540</v>
      </c>
      <c r="C68" s="18" t="str">
        <f>IF(ISBLANK('Nomenklatur komplett'!J68),"-",'Nomenklatur komplett'!J68)</f>
        <v>Altbüron</v>
      </c>
    </row>
    <row r="69" spans="1:3" x14ac:dyDescent="0.2">
      <c r="A69" s="17" t="str">
        <f>IF(ISBLANK('Nomenklatur komplett'!H69),"",'Nomenklatur komplett'!H69)</f>
        <v/>
      </c>
      <c r="B69" s="153">
        <f>IF(ISBLANK('Nomenklatur komplett'!I69),"",'Nomenklatur komplett'!I69)</f>
        <v>11772</v>
      </c>
      <c r="C69" s="18" t="str">
        <f>IF(ISBLANK('Nomenklatur komplett'!J69),"-",'Nomenklatur komplett'!J69)</f>
        <v>Altdorf (SH)</v>
      </c>
    </row>
    <row r="70" spans="1:3" x14ac:dyDescent="0.2">
      <c r="A70" s="17">
        <f>IF(ISBLANK('Nomenklatur komplett'!H70),"",'Nomenklatur komplett'!H70)</f>
        <v>1201</v>
      </c>
      <c r="B70" s="153">
        <f>IF(ISBLANK('Nomenklatur komplett'!I70),"",'Nomenklatur komplett'!I70)</f>
        <v>11773</v>
      </c>
      <c r="C70" s="18" t="str">
        <f>IF(ISBLANK('Nomenklatur komplett'!J70),"-",'Nomenklatur komplett'!J70)</f>
        <v>Altdorf (UR)</v>
      </c>
    </row>
    <row r="71" spans="1:3" x14ac:dyDescent="0.2">
      <c r="A71" s="17" t="str">
        <f>IF(ISBLANK('Nomenklatur komplett'!H71),"",'Nomenklatur komplett'!H71)</f>
        <v/>
      </c>
      <c r="B71" s="153">
        <f>IF(ISBLANK('Nomenklatur komplett'!I71),"",'Nomenklatur komplett'!I71)</f>
        <v>16329</v>
      </c>
      <c r="C71" s="18" t="str">
        <f>IF(ISBLANK('Nomenklatur komplett'!J71),"-",'Nomenklatur komplett'!J71)</f>
        <v>Altenburg</v>
      </c>
    </row>
    <row r="72" spans="1:3" x14ac:dyDescent="0.2">
      <c r="A72" s="17">
        <f>IF(ISBLANK('Nomenklatur komplett'!H72),"",'Nomenklatur komplett'!H72)</f>
        <v>1341</v>
      </c>
      <c r="B72" s="153">
        <f>IF(ISBLANK('Nomenklatur komplett'!I72),"",'Nomenklatur komplett'!I72)</f>
        <v>11774</v>
      </c>
      <c r="C72" s="18" t="str">
        <f>IF(ISBLANK('Nomenklatur komplett'!J72),"-",'Nomenklatur komplett'!J72)</f>
        <v>Altendorf</v>
      </c>
    </row>
    <row r="73" spans="1:3" x14ac:dyDescent="0.2">
      <c r="A73" s="17" t="str">
        <f>IF(ISBLANK('Nomenklatur komplett'!H73),"",'Nomenklatur komplett'!H73)</f>
        <v/>
      </c>
      <c r="B73" s="153">
        <f>IF(ISBLANK('Nomenklatur komplett'!I73),"",'Nomenklatur komplett'!I73)</f>
        <v>11775</v>
      </c>
      <c r="C73" s="18" t="str">
        <f>IF(ISBLANK('Nomenklatur komplett'!J73),"-",'Nomenklatur komplett'!J73)</f>
        <v>Alterswil</v>
      </c>
    </row>
    <row r="74" spans="1:3" x14ac:dyDescent="0.2">
      <c r="A74" s="17" t="str">
        <f>IF(ISBLANK('Nomenklatur komplett'!H74),"",'Nomenklatur komplett'!H74)</f>
        <v/>
      </c>
      <c r="B74" s="153">
        <f>IF(ISBLANK('Nomenklatur komplett'!I74),"",'Nomenklatur komplett'!I74)</f>
        <v>11785</v>
      </c>
      <c r="C74" s="18" t="str">
        <f>IF(ISBLANK('Nomenklatur komplett'!J74),"-",'Nomenklatur komplett'!J74)</f>
        <v>Alterswilen</v>
      </c>
    </row>
    <row r="75" spans="1:3" x14ac:dyDescent="0.2">
      <c r="A75" s="17">
        <f>IF(ISBLANK('Nomenklatur komplett'!H75),"",'Nomenklatur komplett'!H75)</f>
        <v>211</v>
      </c>
      <c r="B75" s="153">
        <f>IF(ISBLANK('Nomenklatur komplett'!I75),"",'Nomenklatur komplett'!I75)</f>
        <v>11777</v>
      </c>
      <c r="C75" s="18" t="str">
        <f>IF(ISBLANK('Nomenklatur komplett'!J75),"-",'Nomenklatur komplett'!J75)</f>
        <v>Altikon</v>
      </c>
    </row>
    <row r="76" spans="1:3" x14ac:dyDescent="0.2">
      <c r="A76" s="17" t="str">
        <f>IF(ISBLANK('Nomenklatur komplett'!H76),"",'Nomenklatur komplett'!H76)</f>
        <v/>
      </c>
      <c r="B76" s="153">
        <f>IF(ISBLANK('Nomenklatur komplett'!I76),"",'Nomenklatur komplett'!I76)</f>
        <v>11769</v>
      </c>
      <c r="C76" s="18" t="str">
        <f>IF(ISBLANK('Nomenklatur komplett'!J76),"-",'Nomenklatur komplett'!J76)</f>
        <v>Altishausen</v>
      </c>
    </row>
    <row r="77" spans="1:3" x14ac:dyDescent="0.2">
      <c r="A77" s="17">
        <f>IF(ISBLANK('Nomenklatur komplett'!H77),"",'Nomenklatur komplett'!H77)</f>
        <v>1123</v>
      </c>
      <c r="B77" s="153">
        <f>IF(ISBLANK('Nomenklatur komplett'!I77),"",'Nomenklatur komplett'!I77)</f>
        <v>16131</v>
      </c>
      <c r="C77" s="18" t="str">
        <f>IF(ISBLANK('Nomenklatur komplett'!J77),"-",'Nomenklatur komplett'!J77)</f>
        <v>Altishofen</v>
      </c>
    </row>
    <row r="78" spans="1:3" x14ac:dyDescent="0.2">
      <c r="A78" s="17">
        <f>IF(ISBLANK('Nomenklatur komplett'!H78),"",'Nomenklatur komplett'!H78)</f>
        <v>4641</v>
      </c>
      <c r="B78" s="153">
        <f>IF(ISBLANK('Nomenklatur komplett'!I78),"",'Nomenklatur komplett'!I78)</f>
        <v>15398</v>
      </c>
      <c r="C78" s="18" t="str">
        <f>IF(ISBLANK('Nomenklatur komplett'!J78),"-",'Nomenklatur komplett'!J78)</f>
        <v>Altnau</v>
      </c>
    </row>
    <row r="79" spans="1:3" x14ac:dyDescent="0.2">
      <c r="A79" s="17">
        <f>IF(ISBLANK('Nomenklatur komplett'!H79),"",'Nomenklatur komplett'!H79)</f>
        <v>5237</v>
      </c>
      <c r="B79" s="153">
        <f>IF(ISBLANK('Nomenklatur komplett'!I79),"",'Nomenklatur komplett'!I79)</f>
        <v>14519</v>
      </c>
      <c r="C79" s="18" t="str">
        <f>IF(ISBLANK('Nomenklatur komplett'!J79),"-",'Nomenklatur komplett'!J79)</f>
        <v>Alto Malcantone</v>
      </c>
    </row>
    <row r="80" spans="1:3" x14ac:dyDescent="0.2">
      <c r="A80" s="17" t="str">
        <f>IF(ISBLANK('Nomenklatur komplett'!H80),"",'Nomenklatur komplett'!H80)</f>
        <v/>
      </c>
      <c r="B80" s="153">
        <f>IF(ISBLANK('Nomenklatur komplett'!I80),"",'Nomenklatur komplett'!I80)</f>
        <v>16456</v>
      </c>
      <c r="C80" s="18" t="str">
        <f>IF(ISBLANK('Nomenklatur komplett'!J80),"-",'Nomenklatur komplett'!J80)</f>
        <v>Altstetten</v>
      </c>
    </row>
    <row r="81" spans="1:3" x14ac:dyDescent="0.2">
      <c r="A81" s="17">
        <f>IF(ISBLANK('Nomenklatur komplett'!H81),"",'Nomenklatur komplett'!H81)</f>
        <v>3251</v>
      </c>
      <c r="B81" s="153">
        <f>IF(ISBLANK('Nomenklatur komplett'!I81),"",'Nomenklatur komplett'!I81)</f>
        <v>14399</v>
      </c>
      <c r="C81" s="18" t="str">
        <f>IF(ISBLANK('Nomenklatur komplett'!J81),"-",'Nomenklatur komplett'!J81)</f>
        <v>Altstätten</v>
      </c>
    </row>
    <row r="82" spans="1:3" x14ac:dyDescent="0.2">
      <c r="A82" s="17" t="str">
        <f>IF(ISBLANK('Nomenklatur komplett'!H82),"",'Nomenklatur komplett'!H82)</f>
        <v/>
      </c>
      <c r="B82" s="153">
        <f>IF(ISBLANK('Nomenklatur komplett'!I82),"",'Nomenklatur komplett'!I82)</f>
        <v>11781</v>
      </c>
      <c r="C82" s="18" t="str">
        <f>IF(ISBLANK('Nomenklatur komplett'!J82),"-",'Nomenklatur komplett'!J82)</f>
        <v>Altwis</v>
      </c>
    </row>
    <row r="83" spans="1:3" x14ac:dyDescent="0.2">
      <c r="A83" s="17" t="str">
        <f>IF(ISBLANK('Nomenklatur komplett'!H83),"",'Nomenklatur komplett'!H83)</f>
        <v/>
      </c>
      <c r="B83" s="153">
        <f>IF(ISBLANK('Nomenklatur komplett'!I83),"",'Nomenklatur komplett'!I83)</f>
        <v>10010</v>
      </c>
      <c r="C83" s="18" t="str">
        <f>IF(ISBLANK('Nomenklatur komplett'!J83),"-",'Nomenklatur komplett'!J83)</f>
        <v>Alvaneu</v>
      </c>
    </row>
    <row r="84" spans="1:3" x14ac:dyDescent="0.2">
      <c r="A84" s="17" t="str">
        <f>IF(ISBLANK('Nomenklatur komplett'!H84),"",'Nomenklatur komplett'!H84)</f>
        <v/>
      </c>
      <c r="B84" s="153">
        <f>IF(ISBLANK('Nomenklatur komplett'!I84),"",'Nomenklatur komplett'!I84)</f>
        <v>10001</v>
      </c>
      <c r="C84" s="18" t="str">
        <f>IF(ISBLANK('Nomenklatur komplett'!J84),"-",'Nomenklatur komplett'!J84)</f>
        <v>Alvaschein</v>
      </c>
    </row>
    <row r="85" spans="1:3" x14ac:dyDescent="0.2">
      <c r="A85" s="17">
        <f>IF(ISBLANK('Nomenklatur komplett'!H85),"",'Nomenklatur komplett'!H85)</f>
        <v>3311</v>
      </c>
      <c r="B85" s="153">
        <f>IF(ISBLANK('Nomenklatur komplett'!I85),"",'Nomenklatur komplett'!I85)</f>
        <v>14419</v>
      </c>
      <c r="C85" s="18" t="str">
        <f>IF(ISBLANK('Nomenklatur komplett'!J85),"-",'Nomenklatur komplett'!J85)</f>
        <v>Amden</v>
      </c>
    </row>
    <row r="86" spans="1:3" x14ac:dyDescent="0.2">
      <c r="A86" s="17" t="str">
        <f>IF(ISBLANK('Nomenklatur komplett'!H86),"",'Nomenklatur komplett'!H86)</f>
        <v/>
      </c>
      <c r="B86" s="153">
        <f>IF(ISBLANK('Nomenklatur komplett'!I86),"",'Nomenklatur komplett'!I86)</f>
        <v>11782</v>
      </c>
      <c r="C86" s="18" t="str">
        <f>IF(ISBLANK('Nomenklatur komplett'!J86),"-",'Nomenklatur komplett'!J86)</f>
        <v>Amlikon</v>
      </c>
    </row>
    <row r="87" spans="1:3" x14ac:dyDescent="0.2">
      <c r="A87" s="17">
        <f>IF(ISBLANK('Nomenklatur komplett'!H87),"",'Nomenklatur komplett'!H87)</f>
        <v>4881</v>
      </c>
      <c r="B87" s="153">
        <f>IF(ISBLANK('Nomenklatur komplett'!I87),"",'Nomenklatur komplett'!I87)</f>
        <v>15436</v>
      </c>
      <c r="C87" s="18" t="str">
        <f>IF(ISBLANK('Nomenklatur komplett'!J87),"-",'Nomenklatur komplett'!J87)</f>
        <v>Amlikon-Bissegg</v>
      </c>
    </row>
    <row r="88" spans="1:3" x14ac:dyDescent="0.2">
      <c r="A88" s="17" t="str">
        <f>IF(ISBLANK('Nomenklatur komplett'!H88),"",'Nomenklatur komplett'!H88)</f>
        <v/>
      </c>
      <c r="B88" s="153">
        <f>IF(ISBLANK('Nomenklatur komplett'!I88),"",'Nomenklatur komplett'!I88)</f>
        <v>11026</v>
      </c>
      <c r="C88" s="18" t="str">
        <f>IF(ISBLANK('Nomenklatur komplett'!J88),"-",'Nomenklatur komplett'!J88)</f>
        <v>Ammannsegg</v>
      </c>
    </row>
    <row r="89" spans="1:3" x14ac:dyDescent="0.2">
      <c r="A89" s="17">
        <f>IF(ISBLANK('Nomenklatur komplett'!H89),"",'Nomenklatur komplett'!H89)</f>
        <v>4191</v>
      </c>
      <c r="B89" s="153">
        <f>IF(ISBLANK('Nomenklatur komplett'!I89),"",'Nomenklatur komplett'!I89)</f>
        <v>11783</v>
      </c>
      <c r="C89" s="18" t="str">
        <f>IF(ISBLANK('Nomenklatur komplett'!J89),"-",'Nomenklatur komplett'!J89)</f>
        <v>Ammerswil</v>
      </c>
    </row>
    <row r="90" spans="1:3" x14ac:dyDescent="0.2">
      <c r="A90" s="17">
        <f>IF(ISBLANK('Nomenklatur komplett'!H90),"",'Nomenklatur komplett'!H90)</f>
        <v>4461</v>
      </c>
      <c r="B90" s="153">
        <f>IF(ISBLANK('Nomenklatur komplett'!I90),"",'Nomenklatur komplett'!I90)</f>
        <v>15451</v>
      </c>
      <c r="C90" s="18" t="str">
        <f>IF(ISBLANK('Nomenklatur komplett'!J90),"-",'Nomenklatur komplett'!J90)</f>
        <v>Amriswil</v>
      </c>
    </row>
    <row r="91" spans="1:3" x14ac:dyDescent="0.2">
      <c r="A91" s="17">
        <f>IF(ISBLANK('Nomenklatur komplett'!H91),"",'Nomenklatur komplett'!H91)</f>
        <v>921</v>
      </c>
      <c r="B91" s="153">
        <f>IF(ISBLANK('Nomenklatur komplett'!I91),"",'Nomenklatur komplett'!I91)</f>
        <v>15320</v>
      </c>
      <c r="C91" s="18" t="str">
        <f>IF(ISBLANK('Nomenklatur komplett'!J91),"-",'Nomenklatur komplett'!J91)</f>
        <v>Amsoldingen</v>
      </c>
    </row>
    <row r="92" spans="1:3" x14ac:dyDescent="0.2">
      <c r="A92" s="17">
        <f>IF(ISBLANK('Nomenklatur komplett'!H92),"",'Nomenklatur komplett'!H92)</f>
        <v>3701</v>
      </c>
      <c r="B92" s="153">
        <f>IF(ISBLANK('Nomenklatur komplett'!I92),"",'Nomenklatur komplett'!I92)</f>
        <v>16048</v>
      </c>
      <c r="C92" s="18" t="str">
        <f>IF(ISBLANK('Nomenklatur komplett'!J92),"-",'Nomenklatur komplett'!J92)</f>
        <v>Andeer</v>
      </c>
    </row>
    <row r="93" spans="1:3" x14ac:dyDescent="0.2">
      <c r="A93" s="17">
        <f>IF(ISBLANK('Nomenklatur komplett'!H93),"",'Nomenklatur komplett'!H93)</f>
        <v>291</v>
      </c>
      <c r="B93" s="153">
        <f>IF(ISBLANK('Nomenklatur komplett'!I93),"",'Nomenklatur komplett'!I93)</f>
        <v>16621</v>
      </c>
      <c r="C93" s="18" t="str">
        <f>IF(ISBLANK('Nomenklatur komplett'!J93),"-",'Nomenklatur komplett'!J93)</f>
        <v>Andelfingen</v>
      </c>
    </row>
    <row r="94" spans="1:3" x14ac:dyDescent="0.2">
      <c r="A94" s="17">
        <f>IF(ISBLANK('Nomenklatur komplett'!H94),"",'Nomenklatur komplett'!H94)</f>
        <v>1202</v>
      </c>
      <c r="B94" s="153">
        <f>IF(ISBLANK('Nomenklatur komplett'!I94),"",'Nomenklatur komplett'!I94)</f>
        <v>11784</v>
      </c>
      <c r="C94" s="18" t="str">
        <f>IF(ISBLANK('Nomenklatur komplett'!J94),"-",'Nomenklatur komplett'!J94)</f>
        <v>Andermatt</v>
      </c>
    </row>
    <row r="95" spans="1:3" x14ac:dyDescent="0.2">
      <c r="A95" s="17" t="str">
        <f>IF(ISBLANK('Nomenklatur komplett'!H95),"",'Nomenklatur komplett'!H95)</f>
        <v/>
      </c>
      <c r="B95" s="153">
        <f>IF(ISBLANK('Nomenklatur komplett'!I95),"",'Nomenklatur komplett'!I95)</f>
        <v>16523</v>
      </c>
      <c r="C95" s="18" t="str">
        <f>IF(ISBLANK('Nomenklatur komplett'!J95),"-",'Nomenklatur komplett'!J95)</f>
        <v>Andest</v>
      </c>
    </row>
    <row r="96" spans="1:3" x14ac:dyDescent="0.2">
      <c r="A96" s="17" t="str">
        <f>IF(ISBLANK('Nomenklatur komplett'!H96),"",'Nomenklatur komplett'!H96)</f>
        <v/>
      </c>
      <c r="B96" s="153">
        <f>IF(ISBLANK('Nomenklatur komplett'!I96),"",'Nomenklatur komplett'!I96)</f>
        <v>11761</v>
      </c>
      <c r="C96" s="18" t="str">
        <f>IF(ISBLANK('Nomenklatur komplett'!J96),"-",'Nomenklatur komplett'!J96)</f>
        <v>Andhausen</v>
      </c>
    </row>
    <row r="97" spans="1:3" x14ac:dyDescent="0.2">
      <c r="A97" s="17" t="str">
        <f>IF(ISBLANK('Nomenklatur komplett'!H97),"",'Nomenklatur komplett'!H97)</f>
        <v/>
      </c>
      <c r="B97" s="153">
        <f>IF(ISBLANK('Nomenklatur komplett'!I97),"",'Nomenklatur komplett'!I97)</f>
        <v>10204</v>
      </c>
      <c r="C97" s="18" t="str">
        <f>IF(ISBLANK('Nomenklatur komplett'!J97),"-",'Nomenklatur komplett'!J97)</f>
        <v>Andiast</v>
      </c>
    </row>
    <row r="98" spans="1:3" x14ac:dyDescent="0.2">
      <c r="A98" s="17">
        <f>IF(ISBLANK('Nomenklatur komplett'!H98),"",'Nomenklatur komplett'!H98)</f>
        <v>3441</v>
      </c>
      <c r="B98" s="153">
        <f>IF(ISBLANK('Nomenklatur komplett'!I98),"",'Nomenklatur komplett'!I98)</f>
        <v>14464</v>
      </c>
      <c r="C98" s="18" t="str">
        <f>IF(ISBLANK('Nomenklatur komplett'!J98),"-",'Nomenklatur komplett'!J98)</f>
        <v>Andwil (SG)</v>
      </c>
    </row>
    <row r="99" spans="1:3" x14ac:dyDescent="0.2">
      <c r="A99" s="17" t="str">
        <f>IF(ISBLANK('Nomenklatur komplett'!H99),"",'Nomenklatur komplett'!H99)</f>
        <v/>
      </c>
      <c r="B99" s="153">
        <f>IF(ISBLANK('Nomenklatur komplett'!I99),"",'Nomenklatur komplett'!I99)</f>
        <v>11759</v>
      </c>
      <c r="C99" s="18" t="str">
        <f>IF(ISBLANK('Nomenklatur komplett'!J99),"-",'Nomenklatur komplett'!J99)</f>
        <v>Andwil (TG)</v>
      </c>
    </row>
    <row r="100" spans="1:3" x14ac:dyDescent="0.2">
      <c r="A100" s="17" t="str">
        <f>IF(ISBLANK('Nomenklatur komplett'!H100),"",'Nomenklatur komplett'!H100)</f>
        <v/>
      </c>
      <c r="B100" s="153">
        <f>IF(ISBLANK('Nomenklatur komplett'!I100),"",'Nomenklatur komplett'!I100)</f>
        <v>11261</v>
      </c>
      <c r="C100" s="18" t="str">
        <f>IF(ISBLANK('Nomenklatur komplett'!J100),"-",'Nomenklatur komplett'!J100)</f>
        <v>Anetswil</v>
      </c>
    </row>
    <row r="101" spans="1:3" x14ac:dyDescent="0.2">
      <c r="A101" s="17" t="str">
        <f>IF(ISBLANK('Nomenklatur komplett'!H101),"",'Nomenklatur komplett'!H101)</f>
        <v/>
      </c>
      <c r="B101" s="153">
        <f>IF(ISBLANK('Nomenklatur komplett'!I101),"",'Nomenklatur komplett'!I101)</f>
        <v>16383</v>
      </c>
      <c r="C101" s="18" t="str">
        <f>IF(ISBLANK('Nomenklatur komplett'!J101),"-",'Nomenklatur komplett'!J101)</f>
        <v>Anglikon</v>
      </c>
    </row>
    <row r="102" spans="1:3" x14ac:dyDescent="0.2">
      <c r="A102" s="17">
        <f>IF(ISBLANK('Nomenklatur komplett'!H102),"",'Nomenklatur komplett'!H102)</f>
        <v>6602</v>
      </c>
      <c r="B102" s="153">
        <f>IF(ISBLANK('Nomenklatur komplett'!I102),"",'Nomenklatur komplett'!I102)</f>
        <v>11776</v>
      </c>
      <c r="C102" s="18" t="str">
        <f>IF(ISBLANK('Nomenklatur komplett'!J102),"-",'Nomenklatur komplett'!J102)</f>
        <v>Anières</v>
      </c>
    </row>
    <row r="103" spans="1:3" x14ac:dyDescent="0.2">
      <c r="A103" s="17">
        <f>IF(ISBLANK('Nomenklatur komplett'!H103),"",'Nomenklatur komplett'!H103)</f>
        <v>6252</v>
      </c>
      <c r="B103" s="153">
        <f>IF(ISBLANK('Nomenklatur komplett'!I103),"",'Nomenklatur komplett'!I103)</f>
        <v>14962</v>
      </c>
      <c r="C103" s="18" t="str">
        <f>IF(ISBLANK('Nomenklatur komplett'!J103),"-",'Nomenklatur komplett'!J103)</f>
        <v>Anniviers</v>
      </c>
    </row>
    <row r="104" spans="1:3" x14ac:dyDescent="0.2">
      <c r="A104" s="17">
        <f>IF(ISBLANK('Nomenklatur komplett'!H104),"",'Nomenklatur komplett'!H104)</f>
        <v>2841</v>
      </c>
      <c r="B104" s="153">
        <f>IF(ISBLANK('Nomenklatur komplett'!I104),"",'Nomenklatur komplett'!I104)</f>
        <v>13780</v>
      </c>
      <c r="C104" s="18" t="str">
        <f>IF(ISBLANK('Nomenklatur komplett'!J104),"-",'Nomenklatur komplett'!J104)</f>
        <v>Anwil</v>
      </c>
    </row>
    <row r="105" spans="1:3" x14ac:dyDescent="0.2">
      <c r="A105" s="17" t="str">
        <f>IF(ISBLANK('Nomenklatur komplett'!H105),"",'Nomenklatur komplett'!H105)</f>
        <v/>
      </c>
      <c r="B105" s="153">
        <f>IF(ISBLANK('Nomenklatur komplett'!I105),"",'Nomenklatur komplett'!I105)</f>
        <v>11754</v>
      </c>
      <c r="C105" s="18" t="str">
        <f>IF(ISBLANK('Nomenklatur komplett'!J105),"-",'Nomenklatur komplett'!J105)</f>
        <v>Anzonico</v>
      </c>
    </row>
    <row r="106" spans="1:3" x14ac:dyDescent="0.2">
      <c r="A106" s="17">
        <f>IF(ISBLANK('Nomenklatur komplett'!H106),"",'Nomenklatur komplett'!H106)</f>
        <v>3101</v>
      </c>
      <c r="B106" s="153">
        <f>IF(ISBLANK('Nomenklatur komplett'!I106),"",'Nomenklatur komplett'!I106)</f>
        <v>14097</v>
      </c>
      <c r="C106" s="18" t="str">
        <f>IF(ISBLANK('Nomenklatur komplett'!J106),"-",'Nomenklatur komplett'!J106)</f>
        <v>Appenzell</v>
      </c>
    </row>
    <row r="107" spans="1:3" x14ac:dyDescent="0.2">
      <c r="A107" s="17" t="str">
        <f>IF(ISBLANK('Nomenklatur komplett'!H107),"",'Nomenklatur komplett'!H107)</f>
        <v/>
      </c>
      <c r="B107" s="153">
        <f>IF(ISBLANK('Nomenklatur komplett'!I107),"",'Nomenklatur komplett'!I107)</f>
        <v>11755</v>
      </c>
      <c r="C107" s="18" t="str">
        <f>IF(ISBLANK('Nomenklatur komplett'!J107),"-",'Nomenklatur komplett'!J107)</f>
        <v>Apples</v>
      </c>
    </row>
    <row r="108" spans="1:3" x14ac:dyDescent="0.2">
      <c r="A108" s="17" t="str">
        <f>IF(ISBLANK('Nomenklatur komplett'!H108),"",'Nomenklatur komplett'!H108)</f>
        <v/>
      </c>
      <c r="B108" s="153">
        <f>IF(ISBLANK('Nomenklatur komplett'!I108),"",'Nomenklatur komplett'!I108)</f>
        <v>11756</v>
      </c>
      <c r="C108" s="18" t="str">
        <f>IF(ISBLANK('Nomenklatur komplett'!J108),"-",'Nomenklatur komplett'!J108)</f>
        <v>Aquila</v>
      </c>
    </row>
    <row r="109" spans="1:3" x14ac:dyDescent="0.2">
      <c r="A109" s="17">
        <f>IF(ISBLANK('Nomenklatur komplett'!H109),"",'Nomenklatur komplett'!H109)</f>
        <v>5143</v>
      </c>
      <c r="B109" s="153">
        <f>IF(ISBLANK('Nomenklatur komplett'!I109),"",'Nomenklatur komplett'!I109)</f>
        <v>11757</v>
      </c>
      <c r="C109" s="18" t="str">
        <f>IF(ISBLANK('Nomenklatur komplett'!J109),"-",'Nomenklatur komplett'!J109)</f>
        <v>Aranno</v>
      </c>
    </row>
    <row r="110" spans="1:3" x14ac:dyDescent="0.2">
      <c r="A110" s="17">
        <f>IF(ISBLANK('Nomenklatur komplett'!H110),"",'Nomenklatur komplett'!H110)</f>
        <v>6261</v>
      </c>
      <c r="B110" s="153">
        <f>IF(ISBLANK('Nomenklatur komplett'!I110),"",'Nomenklatur komplett'!I110)</f>
        <v>11758</v>
      </c>
      <c r="C110" s="18" t="str">
        <f>IF(ISBLANK('Nomenklatur komplett'!J110),"-",'Nomenklatur komplett'!J110)</f>
        <v>Arbaz</v>
      </c>
    </row>
    <row r="111" spans="1:3" x14ac:dyDescent="0.2">
      <c r="A111" s="17">
        <f>IF(ISBLANK('Nomenklatur komplett'!H111),"",'Nomenklatur komplett'!H111)</f>
        <v>5001</v>
      </c>
      <c r="B111" s="153">
        <f>IF(ISBLANK('Nomenklatur komplett'!I111),"",'Nomenklatur komplett'!I111)</f>
        <v>11768</v>
      </c>
      <c r="C111" s="18" t="str">
        <f>IF(ISBLANK('Nomenklatur komplett'!J111),"-",'Nomenklatur komplett'!J111)</f>
        <v>Arbedo-Castione</v>
      </c>
    </row>
    <row r="112" spans="1:3" x14ac:dyDescent="0.2">
      <c r="A112" s="17">
        <f>IF(ISBLANK('Nomenklatur komplett'!H112),"",'Nomenklatur komplett'!H112)</f>
        <v>2881</v>
      </c>
      <c r="B112" s="153">
        <f>IF(ISBLANK('Nomenklatur komplett'!I112),"",'Nomenklatur komplett'!I112)</f>
        <v>13809</v>
      </c>
      <c r="C112" s="18" t="str">
        <f>IF(ISBLANK('Nomenklatur komplett'!J112),"-",'Nomenklatur komplett'!J112)</f>
        <v>Arboldswil</v>
      </c>
    </row>
    <row r="113" spans="1:3" x14ac:dyDescent="0.2">
      <c r="A113" s="17">
        <f>IF(ISBLANK('Nomenklatur komplett'!H113),"",'Nomenklatur komplett'!H113)</f>
        <v>4401</v>
      </c>
      <c r="B113" s="153">
        <f>IF(ISBLANK('Nomenklatur komplett'!I113),"",'Nomenklatur komplett'!I113)</f>
        <v>15456</v>
      </c>
      <c r="C113" s="18" t="str">
        <f>IF(ISBLANK('Nomenklatur komplett'!J113),"-",'Nomenklatur komplett'!J113)</f>
        <v>Arbon</v>
      </c>
    </row>
    <row r="114" spans="1:3" x14ac:dyDescent="0.2">
      <c r="A114" s="17">
        <f>IF(ISBLANK('Nomenklatur komplett'!H114),"",'Nomenklatur komplett'!H114)</f>
        <v>381</v>
      </c>
      <c r="B114" s="153">
        <f>IF(ISBLANK('Nomenklatur komplett'!I114),"",'Nomenklatur komplett'!I114)</f>
        <v>15044</v>
      </c>
      <c r="C114" s="18" t="str">
        <f>IF(ISBLANK('Nomenklatur komplett'!J114),"-",'Nomenklatur komplett'!J114)</f>
        <v>Arch</v>
      </c>
    </row>
    <row r="115" spans="1:3" x14ac:dyDescent="0.2">
      <c r="A115" s="17" t="str">
        <f>IF(ISBLANK('Nomenklatur komplett'!H115),"",'Nomenklatur komplett'!H115)</f>
        <v/>
      </c>
      <c r="B115" s="153">
        <f>IF(ISBLANK('Nomenklatur komplett'!I115),"",'Nomenklatur komplett'!I115)</f>
        <v>11762</v>
      </c>
      <c r="C115" s="18" t="str">
        <f>IF(ISBLANK('Nomenklatur komplett'!J115),"-",'Nomenklatur komplett'!J115)</f>
        <v>Arconciel</v>
      </c>
    </row>
    <row r="116" spans="1:3" x14ac:dyDescent="0.2">
      <c r="A116" s="17" t="str">
        <f>IF(ISBLANK('Nomenklatur komplett'!H116),"",'Nomenklatur komplett'!H116)</f>
        <v/>
      </c>
      <c r="B116" s="153">
        <f>IF(ISBLANK('Nomenklatur komplett'!I116),"",'Nomenklatur komplett'!I116)</f>
        <v>10182</v>
      </c>
      <c r="C116" s="18" t="str">
        <f>IF(ISBLANK('Nomenklatur komplett'!J116),"-",'Nomenklatur komplett'!J116)</f>
        <v>Ardez</v>
      </c>
    </row>
    <row r="117" spans="1:3" x14ac:dyDescent="0.2">
      <c r="A117" s="17">
        <f>IF(ISBLANK('Nomenklatur komplett'!H117),"",'Nomenklatur komplett'!H117)</f>
        <v>6021</v>
      </c>
      <c r="B117" s="153">
        <f>IF(ISBLANK('Nomenklatur komplett'!I117),"",'Nomenklatur komplett'!I117)</f>
        <v>11763</v>
      </c>
      <c r="C117" s="18" t="str">
        <f>IF(ISBLANK('Nomenklatur komplett'!J117),"-",'Nomenklatur komplett'!J117)</f>
        <v>Ardon</v>
      </c>
    </row>
    <row r="118" spans="1:3" x14ac:dyDescent="0.2">
      <c r="A118" s="17" t="str">
        <f>IF(ISBLANK('Nomenklatur komplett'!H118),"",'Nomenklatur komplett'!H118)</f>
        <v/>
      </c>
      <c r="B118" s="153">
        <f>IF(ISBLANK('Nomenklatur komplett'!I118),"",'Nomenklatur komplett'!I118)</f>
        <v>16198</v>
      </c>
      <c r="C118" s="18" t="str">
        <f>IF(ISBLANK('Nomenklatur komplett'!J118),"-",'Nomenklatur komplett'!J118)</f>
        <v>Areuse</v>
      </c>
    </row>
    <row r="119" spans="1:3" x14ac:dyDescent="0.2">
      <c r="A119" s="17">
        <f>IF(ISBLANK('Nomenklatur komplett'!H119),"",'Nomenklatur komplett'!H119)</f>
        <v>2821</v>
      </c>
      <c r="B119" s="153">
        <f>IF(ISBLANK('Nomenklatur komplett'!I119),"",'Nomenklatur komplett'!I119)</f>
        <v>13766</v>
      </c>
      <c r="C119" s="18" t="str">
        <f>IF(ISBLANK('Nomenklatur komplett'!J119),"-",'Nomenklatur komplett'!J119)</f>
        <v>Arisdorf</v>
      </c>
    </row>
    <row r="120" spans="1:3" x14ac:dyDescent="0.2">
      <c r="A120" s="17">
        <f>IF(ISBLANK('Nomenklatur komplett'!H120),"",'Nomenklatur komplett'!H120)</f>
        <v>4222</v>
      </c>
      <c r="B120" s="153">
        <f>IF(ISBLANK('Nomenklatur komplett'!I120),"",'Nomenklatur komplett'!I120)</f>
        <v>11764</v>
      </c>
      <c r="C120" s="18" t="str">
        <f>IF(ISBLANK('Nomenklatur komplett'!J120),"-",'Nomenklatur komplett'!J120)</f>
        <v>Aristau</v>
      </c>
    </row>
    <row r="121" spans="1:3" x14ac:dyDescent="0.2">
      <c r="A121" s="17">
        <f>IF(ISBLANK('Nomenklatur komplett'!H121),"",'Nomenklatur komplett'!H121)</f>
        <v>2763</v>
      </c>
      <c r="B121" s="153">
        <f>IF(ISBLANK('Nomenklatur komplett'!I121),"",'Nomenklatur komplett'!I121)</f>
        <v>13826</v>
      </c>
      <c r="C121" s="18" t="str">
        <f>IF(ISBLANK('Nomenklatur komplett'!J121),"-",'Nomenklatur komplett'!J121)</f>
        <v>Arlesheim</v>
      </c>
    </row>
    <row r="122" spans="1:3" x14ac:dyDescent="0.2">
      <c r="A122" s="17">
        <f>IF(ISBLANK('Nomenklatur komplett'!H122),"",'Nomenklatur komplett'!H122)</f>
        <v>5701</v>
      </c>
      <c r="B122" s="153">
        <f>IF(ISBLANK('Nomenklatur komplett'!I122),"",'Nomenklatur komplett'!I122)</f>
        <v>14779</v>
      </c>
      <c r="C122" s="18" t="str">
        <f>IF(ISBLANK('Nomenklatur komplett'!J122),"-",'Nomenklatur komplett'!J122)</f>
        <v>Arnex-sur-Nyon</v>
      </c>
    </row>
    <row r="123" spans="1:3" x14ac:dyDescent="0.2">
      <c r="A123" s="17">
        <f>IF(ISBLANK('Nomenklatur komplett'!H123),"",'Nomenklatur komplett'!H123)</f>
        <v>5743</v>
      </c>
      <c r="B123" s="153">
        <f>IF(ISBLANK('Nomenklatur komplett'!I123),"",'Nomenklatur komplett'!I123)</f>
        <v>14778</v>
      </c>
      <c r="C123" s="18" t="str">
        <f>IF(ISBLANK('Nomenklatur komplett'!J123),"-",'Nomenklatur komplett'!J123)</f>
        <v>Arnex-sur-Orbe</v>
      </c>
    </row>
    <row r="124" spans="1:3" x14ac:dyDescent="0.2">
      <c r="A124" s="17" t="str">
        <f>IF(ISBLANK('Nomenklatur komplett'!H124),"",'Nomenklatur komplett'!H124)</f>
        <v/>
      </c>
      <c r="B124" s="153">
        <f>IF(ISBLANK('Nomenklatur komplett'!I124),"",'Nomenklatur komplett'!I124)</f>
        <v>10685</v>
      </c>
      <c r="C124" s="18" t="str">
        <f>IF(ISBLANK('Nomenklatur komplett'!J124),"-",'Nomenklatur komplett'!J124)</f>
        <v>Arni</v>
      </c>
    </row>
    <row r="125" spans="1:3" x14ac:dyDescent="0.2">
      <c r="A125" s="17">
        <f>IF(ISBLANK('Nomenklatur komplett'!H125),"",'Nomenklatur komplett'!H125)</f>
        <v>4061</v>
      </c>
      <c r="B125" s="153">
        <f>IF(ISBLANK('Nomenklatur komplett'!I125),"",'Nomenklatur komplett'!I125)</f>
        <v>13668</v>
      </c>
      <c r="C125" s="18" t="str">
        <f>IF(ISBLANK('Nomenklatur komplett'!J125),"-",'Nomenklatur komplett'!J125)</f>
        <v>Arni (AG)</v>
      </c>
    </row>
    <row r="126" spans="1:3" x14ac:dyDescent="0.2">
      <c r="A126" s="17">
        <f>IF(ISBLANK('Nomenklatur komplett'!H126),"",'Nomenklatur komplett'!H126)</f>
        <v>602</v>
      </c>
      <c r="B126" s="153">
        <f>IF(ISBLANK('Nomenklatur komplett'!I126),"",'Nomenklatur komplett'!I126)</f>
        <v>15167</v>
      </c>
      <c r="C126" s="18" t="str">
        <f>IF(ISBLANK('Nomenklatur komplett'!J126),"-",'Nomenklatur komplett'!J126)</f>
        <v>Arni (BE)</v>
      </c>
    </row>
    <row r="127" spans="1:3" x14ac:dyDescent="0.2">
      <c r="A127" s="17" t="str">
        <f>IF(ISBLANK('Nomenklatur komplett'!H127),"",'Nomenklatur komplett'!H127)</f>
        <v/>
      </c>
      <c r="B127" s="153">
        <f>IF(ISBLANK('Nomenklatur komplett'!I127),"",'Nomenklatur komplett'!I127)</f>
        <v>11320</v>
      </c>
      <c r="C127" s="18" t="str">
        <f>IF(ISBLANK('Nomenklatur komplett'!J127),"-",'Nomenklatur komplett'!J127)</f>
        <v>Arni-Islisberg</v>
      </c>
    </row>
    <row r="128" spans="1:3" x14ac:dyDescent="0.2">
      <c r="A128" s="17">
        <f>IF(ISBLANK('Nomenklatur komplett'!H128),"",'Nomenklatur komplett'!H128)</f>
        <v>5144</v>
      </c>
      <c r="B128" s="153">
        <f>IF(ISBLANK('Nomenklatur komplett'!I128),"",'Nomenklatur komplett'!I128)</f>
        <v>11703</v>
      </c>
      <c r="C128" s="18" t="str">
        <f>IF(ISBLANK('Nomenklatur komplett'!J128),"-",'Nomenklatur komplett'!J128)</f>
        <v>Arogno</v>
      </c>
    </row>
    <row r="129" spans="1:3" x14ac:dyDescent="0.2">
      <c r="A129" s="17">
        <f>IF(ISBLANK('Nomenklatur komplett'!H129),"",'Nomenklatur komplett'!H129)</f>
        <v>3921</v>
      </c>
      <c r="B129" s="153">
        <f>IF(ISBLANK('Nomenklatur komplett'!I129),"",'Nomenklatur komplett'!I129)</f>
        <v>16060</v>
      </c>
      <c r="C129" s="18" t="str">
        <f>IF(ISBLANK('Nomenklatur komplett'!J129),"-",'Nomenklatur komplett'!J129)</f>
        <v>Arosa</v>
      </c>
    </row>
    <row r="130" spans="1:3" x14ac:dyDescent="0.2">
      <c r="A130" s="17" t="str">
        <f>IF(ISBLANK('Nomenklatur komplett'!H130),"",'Nomenklatur komplett'!H130)</f>
        <v/>
      </c>
      <c r="B130" s="153">
        <f>IF(ISBLANK('Nomenklatur komplett'!I130),"",'Nomenklatur komplett'!I130)</f>
        <v>11658</v>
      </c>
      <c r="C130" s="18" t="str">
        <f>IF(ISBLANK('Nomenklatur komplett'!J130),"-",'Nomenklatur komplett'!J130)</f>
        <v>Arosio</v>
      </c>
    </row>
    <row r="131" spans="1:3" x14ac:dyDescent="0.2">
      <c r="A131" s="17" t="str">
        <f>IF(ISBLANK('Nomenklatur komplett'!H131),"",'Nomenklatur komplett'!H131)</f>
        <v/>
      </c>
      <c r="B131" s="153">
        <f>IF(ISBLANK('Nomenklatur komplett'!I131),"",'Nomenklatur komplett'!I131)</f>
        <v>11725</v>
      </c>
      <c r="C131" s="18" t="str">
        <f>IF(ISBLANK('Nomenklatur komplett'!J131),"-",'Nomenklatur komplett'!J131)</f>
        <v>Arrissoules</v>
      </c>
    </row>
    <row r="132" spans="1:3" x14ac:dyDescent="0.2">
      <c r="A132" s="17" t="str">
        <f>IF(ISBLANK('Nomenklatur komplett'!H132),"",'Nomenklatur komplett'!H132)</f>
        <v/>
      </c>
      <c r="B132" s="153">
        <f>IF(ISBLANK('Nomenklatur komplett'!I132),"",'Nomenklatur komplett'!I132)</f>
        <v>16185</v>
      </c>
      <c r="C132" s="18" t="str">
        <f>IF(ISBLANK('Nomenklatur komplett'!J132),"-",'Nomenklatur komplett'!J132)</f>
        <v>Arrufens</v>
      </c>
    </row>
    <row r="133" spans="1:3" x14ac:dyDescent="0.2">
      <c r="A133" s="17">
        <f>IF(ISBLANK('Nomenklatur komplett'!H133),"",'Nomenklatur komplett'!H133)</f>
        <v>1362</v>
      </c>
      <c r="B133" s="153">
        <f>IF(ISBLANK('Nomenklatur komplett'!I133),"",'Nomenklatur komplett'!I133)</f>
        <v>11670</v>
      </c>
      <c r="C133" s="18" t="str">
        <f>IF(ISBLANK('Nomenklatur komplett'!J133),"-",'Nomenklatur komplett'!J133)</f>
        <v>Arth</v>
      </c>
    </row>
    <row r="134" spans="1:3" x14ac:dyDescent="0.2">
      <c r="A134" s="17" t="str">
        <f>IF(ISBLANK('Nomenklatur komplett'!H134),"",'Nomenklatur komplett'!H134)</f>
        <v/>
      </c>
      <c r="B134" s="153">
        <f>IF(ISBLANK('Nomenklatur komplett'!I134),"",'Nomenklatur komplett'!I134)</f>
        <v>11368</v>
      </c>
      <c r="C134" s="18" t="str">
        <f>IF(ISBLANK('Nomenklatur komplett'!J134),"-",'Nomenklatur komplett'!J134)</f>
        <v>Arvigo</v>
      </c>
    </row>
    <row r="135" spans="1:3" x14ac:dyDescent="0.2">
      <c r="A135" s="17" t="str">
        <f>IF(ISBLANK('Nomenklatur komplett'!H135),"",'Nomenklatur komplett'!H135)</f>
        <v/>
      </c>
      <c r="B135" s="153">
        <f>IF(ISBLANK('Nomenklatur komplett'!I135),"",'Nomenklatur komplett'!I135)</f>
        <v>11671</v>
      </c>
      <c r="C135" s="18" t="str">
        <f>IF(ISBLANK('Nomenklatur komplett'!J135),"-",'Nomenklatur komplett'!J135)</f>
        <v>Arzier</v>
      </c>
    </row>
    <row r="136" spans="1:3" x14ac:dyDescent="0.2">
      <c r="A136" s="17">
        <f>IF(ISBLANK('Nomenklatur komplett'!H136),"",'Nomenklatur komplett'!H136)</f>
        <v>5702</v>
      </c>
      <c r="B136" s="153">
        <f>IF(ISBLANK('Nomenklatur komplett'!I136),"",'Nomenklatur komplett'!I136)</f>
        <v>15652</v>
      </c>
      <c r="C136" s="18" t="str">
        <f>IF(ISBLANK('Nomenklatur komplett'!J136),"-",'Nomenklatur komplett'!J136)</f>
        <v>Arzier-Le Muids</v>
      </c>
    </row>
    <row r="137" spans="1:3" x14ac:dyDescent="0.2">
      <c r="A137" s="17" t="str">
        <f>IF(ISBLANK('Nomenklatur komplett'!H137),"",'Nomenklatur komplett'!H137)</f>
        <v/>
      </c>
      <c r="B137" s="153">
        <f>IF(ISBLANK('Nomenklatur komplett'!I137),"",'Nomenklatur komplett'!I137)</f>
        <v>11672</v>
      </c>
      <c r="C137" s="18" t="str">
        <f>IF(ISBLANK('Nomenklatur komplett'!J137),"-",'Nomenklatur komplett'!J137)</f>
        <v>Arzo</v>
      </c>
    </row>
    <row r="138" spans="1:3" x14ac:dyDescent="0.2">
      <c r="A138" s="17" t="str">
        <f>IF(ISBLANK('Nomenklatur komplett'!H138),"",'Nomenklatur komplett'!H138)</f>
        <v/>
      </c>
      <c r="B138" s="153">
        <f>IF(ISBLANK('Nomenklatur komplett'!I138),"",'Nomenklatur komplett'!I138)</f>
        <v>16570</v>
      </c>
      <c r="C138" s="18" t="str">
        <f>IF(ISBLANK('Nomenklatur komplett'!J138),"-",'Nomenklatur komplett'!J138)</f>
        <v>Ascharina</v>
      </c>
    </row>
    <row r="139" spans="1:3" x14ac:dyDescent="0.2">
      <c r="A139" s="17">
        <f>IF(ISBLANK('Nomenklatur komplett'!H139),"",'Nomenklatur komplett'!H139)</f>
        <v>5091</v>
      </c>
      <c r="B139" s="153">
        <f>IF(ISBLANK('Nomenklatur komplett'!I139),"",'Nomenklatur komplett'!I139)</f>
        <v>11673</v>
      </c>
      <c r="C139" s="18" t="str">
        <f>IF(ISBLANK('Nomenklatur komplett'!J139),"-",'Nomenklatur komplett'!J139)</f>
        <v>Ascona</v>
      </c>
    </row>
    <row r="140" spans="1:3" x14ac:dyDescent="0.2">
      <c r="A140" s="17">
        <f>IF(ISBLANK('Nomenklatur komplett'!H140),"",'Nomenklatur komplett'!H140)</f>
        <v>5511</v>
      </c>
      <c r="B140" s="153">
        <f>IF(ISBLANK('Nomenklatur komplett'!I140),"",'Nomenklatur komplett'!I140)</f>
        <v>16613</v>
      </c>
      <c r="C140" s="18" t="str">
        <f>IF(ISBLANK('Nomenklatur komplett'!J140),"-",'Nomenklatur komplett'!J140)</f>
        <v>Assens</v>
      </c>
    </row>
    <row r="141" spans="1:3" x14ac:dyDescent="0.2">
      <c r="A141" s="17">
        <f>IF(ISBLANK('Nomenklatur komplett'!H141),"",'Nomenklatur komplett'!H141)</f>
        <v>5146</v>
      </c>
      <c r="B141" s="153">
        <f>IF(ISBLANK('Nomenklatur komplett'!I141),"",'Nomenklatur komplett'!I141)</f>
        <v>11684</v>
      </c>
      <c r="C141" s="18" t="str">
        <f>IF(ISBLANK('Nomenklatur komplett'!J141),"-",'Nomenklatur komplett'!J141)</f>
        <v>Astano</v>
      </c>
    </row>
    <row r="142" spans="1:3" x14ac:dyDescent="0.2">
      <c r="A142" s="17" t="str">
        <f>IF(ISBLANK('Nomenklatur komplett'!H142),"",'Nomenklatur komplett'!H142)</f>
        <v/>
      </c>
      <c r="B142" s="153">
        <f>IF(ISBLANK('Nomenklatur komplett'!I142),"",'Nomenklatur komplett'!I142)</f>
        <v>10973</v>
      </c>
      <c r="C142" s="18" t="str">
        <f>IF(ISBLANK('Nomenklatur komplett'!J142),"-",'Nomenklatur komplett'!J142)</f>
        <v>Asuel</v>
      </c>
    </row>
    <row r="143" spans="1:3" x14ac:dyDescent="0.2">
      <c r="A143" s="17">
        <f>IF(ISBLANK('Nomenklatur komplett'!H143),"",'Nomenklatur komplett'!H143)</f>
        <v>2321</v>
      </c>
      <c r="B143" s="153">
        <f>IF(ISBLANK('Nomenklatur komplett'!I143),"",'Nomenklatur komplett'!I143)</f>
        <v>11676</v>
      </c>
      <c r="C143" s="18" t="str">
        <f>IF(ISBLANK('Nomenklatur komplett'!J143),"-",'Nomenklatur komplett'!J143)</f>
        <v>Attalens</v>
      </c>
    </row>
    <row r="144" spans="1:3" x14ac:dyDescent="0.2">
      <c r="A144" s="17" t="str">
        <f>IF(ISBLANK('Nomenklatur komplett'!H144),"",'Nomenklatur komplett'!H144)</f>
        <v/>
      </c>
      <c r="B144" s="153">
        <f>IF(ISBLANK('Nomenklatur komplett'!I144),"",'Nomenklatur komplett'!I144)</f>
        <v>11668</v>
      </c>
      <c r="C144" s="18" t="str">
        <f>IF(ISBLANK('Nomenklatur komplett'!J144),"-",'Nomenklatur komplett'!J144)</f>
        <v>Attelwil</v>
      </c>
    </row>
    <row r="145" spans="1:3" x14ac:dyDescent="0.2">
      <c r="A145" s="17">
        <f>IF(ISBLANK('Nomenklatur komplett'!H145),"",'Nomenklatur komplett'!H145)</f>
        <v>1203</v>
      </c>
      <c r="B145" s="153">
        <f>IF(ISBLANK('Nomenklatur komplett'!I145),"",'Nomenklatur komplett'!I145)</f>
        <v>11678</v>
      </c>
      <c r="C145" s="18" t="str">
        <f>IF(ISBLANK('Nomenklatur komplett'!J145),"-",'Nomenklatur komplett'!J145)</f>
        <v>Attinghausen</v>
      </c>
    </row>
    <row r="146" spans="1:3" x14ac:dyDescent="0.2">
      <c r="A146" s="17">
        <f>IF(ISBLANK('Nomenklatur komplett'!H146),"",'Nomenklatur komplett'!H146)</f>
        <v>971</v>
      </c>
      <c r="B146" s="153">
        <f>IF(ISBLANK('Nomenklatur komplett'!I146),"",'Nomenklatur komplett'!I146)</f>
        <v>15356</v>
      </c>
      <c r="C146" s="18" t="str">
        <f>IF(ISBLANK('Nomenklatur komplett'!J146),"-",'Nomenklatur komplett'!J146)</f>
        <v>Attiswil</v>
      </c>
    </row>
    <row r="147" spans="1:3" x14ac:dyDescent="0.2">
      <c r="A147" s="17">
        <f>IF(ISBLANK('Nomenklatur komplett'!H147),"",'Nomenklatur komplett'!H147)</f>
        <v>3231</v>
      </c>
      <c r="B147" s="153">
        <f>IF(ISBLANK('Nomenklatur komplett'!I147),"",'Nomenklatur komplett'!I147)</f>
        <v>14391</v>
      </c>
      <c r="C147" s="18" t="str">
        <f>IF(ISBLANK('Nomenklatur komplett'!J147),"-",'Nomenklatur komplett'!J147)</f>
        <v>Au (SG)</v>
      </c>
    </row>
    <row r="148" spans="1:3" x14ac:dyDescent="0.2">
      <c r="A148" s="17" t="str">
        <f>IF(ISBLANK('Nomenklatur komplett'!H148),"",'Nomenklatur komplett'!H148)</f>
        <v/>
      </c>
      <c r="B148" s="153">
        <f>IF(ISBLANK('Nomenklatur komplett'!I148),"",'Nomenklatur komplett'!I148)</f>
        <v>11179</v>
      </c>
      <c r="C148" s="18" t="str">
        <f>IF(ISBLANK('Nomenklatur komplett'!J148),"-",'Nomenklatur komplett'!J148)</f>
        <v>Au (TG)</v>
      </c>
    </row>
    <row r="149" spans="1:3" x14ac:dyDescent="0.2">
      <c r="A149" s="17">
        <f>IF(ISBLANK('Nomenklatur komplett'!H149),"",'Nomenklatur komplett'!H149)</f>
        <v>5422</v>
      </c>
      <c r="B149" s="153">
        <f>IF(ISBLANK('Nomenklatur komplett'!I149),"",'Nomenklatur komplett'!I149)</f>
        <v>16600</v>
      </c>
      <c r="C149" s="18" t="str">
        <f>IF(ISBLANK('Nomenklatur komplett'!J149),"-",'Nomenklatur komplett'!J149)</f>
        <v>Aubonne</v>
      </c>
    </row>
    <row r="150" spans="1:3" x14ac:dyDescent="0.2">
      <c r="A150" s="17">
        <f>IF(ISBLANK('Nomenklatur komplett'!H150),"",'Nomenklatur komplett'!H150)</f>
        <v>2061</v>
      </c>
      <c r="B150" s="153">
        <f>IF(ISBLANK('Nomenklatur komplett'!I150),"",'Nomenklatur komplett'!I150)</f>
        <v>11680</v>
      </c>
      <c r="C150" s="18" t="str">
        <f>IF(ISBLANK('Nomenklatur komplett'!J150),"-",'Nomenklatur komplett'!J150)</f>
        <v>Auboranges</v>
      </c>
    </row>
    <row r="151" spans="1:3" x14ac:dyDescent="0.2">
      <c r="A151" s="17">
        <f>IF(ISBLANK('Nomenklatur komplett'!H151),"",'Nomenklatur komplett'!H151)</f>
        <v>4091</v>
      </c>
      <c r="B151" s="153">
        <f>IF(ISBLANK('Nomenklatur komplett'!I151),"",'Nomenklatur komplett'!I151)</f>
        <v>11681</v>
      </c>
      <c r="C151" s="18" t="str">
        <f>IF(ISBLANK('Nomenklatur komplett'!J151),"-",'Nomenklatur komplett'!J151)</f>
        <v>Auenstein</v>
      </c>
    </row>
    <row r="152" spans="1:3" x14ac:dyDescent="0.2">
      <c r="A152" s="17" t="str">
        <f>IF(ISBLANK('Nomenklatur komplett'!H152),"",'Nomenklatur komplett'!H152)</f>
        <v/>
      </c>
      <c r="B152" s="153">
        <f>IF(ISBLANK('Nomenklatur komplett'!I152),"",'Nomenklatur komplett'!I152)</f>
        <v>11305</v>
      </c>
      <c r="C152" s="18" t="str">
        <f>IF(ISBLANK('Nomenklatur komplett'!J152),"-",'Nomenklatur komplett'!J152)</f>
        <v>Augio</v>
      </c>
    </row>
    <row r="153" spans="1:3" x14ac:dyDescent="0.2">
      <c r="A153" s="17">
        <f>IF(ISBLANK('Nomenklatur komplett'!H153),"",'Nomenklatur komplett'!H153)</f>
        <v>2822</v>
      </c>
      <c r="B153" s="153">
        <f>IF(ISBLANK('Nomenklatur komplett'!I153),"",'Nomenklatur komplett'!I153)</f>
        <v>13767</v>
      </c>
      <c r="C153" s="18" t="str">
        <f>IF(ISBLANK('Nomenklatur komplett'!J153),"-",'Nomenklatur komplett'!J153)</f>
        <v>Augst</v>
      </c>
    </row>
    <row r="154" spans="1:3" x14ac:dyDescent="0.2">
      <c r="A154" s="17" t="str">
        <f>IF(ISBLANK('Nomenklatur komplett'!H154),"",'Nomenklatur komplett'!H154)</f>
        <v/>
      </c>
      <c r="B154" s="153">
        <f>IF(ISBLANK('Nomenklatur komplett'!I154),"",'Nomenklatur komplett'!I154)</f>
        <v>11682</v>
      </c>
      <c r="C154" s="18" t="str">
        <f>IF(ISBLANK('Nomenklatur komplett'!J154),"-",'Nomenklatur komplett'!J154)</f>
        <v>Aumont</v>
      </c>
    </row>
    <row r="155" spans="1:3" x14ac:dyDescent="0.2">
      <c r="A155" s="17" t="str">
        <f>IF(ISBLANK('Nomenklatur komplett'!H155),"",'Nomenklatur komplett'!H155)</f>
        <v/>
      </c>
      <c r="B155" s="153">
        <f>IF(ISBLANK('Nomenklatur komplett'!I155),"",'Nomenklatur komplett'!I155)</f>
        <v>11660</v>
      </c>
      <c r="C155" s="18" t="str">
        <f>IF(ISBLANK('Nomenklatur komplett'!J155),"-",'Nomenklatur komplett'!J155)</f>
        <v>Auressio</v>
      </c>
    </row>
    <row r="156" spans="1:3" x14ac:dyDescent="0.2">
      <c r="A156" s="17" t="str">
        <f>IF(ISBLANK('Nomenklatur komplett'!H156),"",'Nomenklatur komplett'!H156)</f>
        <v/>
      </c>
      <c r="B156" s="153">
        <f>IF(ISBLANK('Nomenklatur komplett'!I156),"",'Nomenklatur komplett'!I156)</f>
        <v>11677</v>
      </c>
      <c r="C156" s="18" t="str">
        <f>IF(ISBLANK('Nomenklatur komplett'!J156),"-",'Nomenklatur komplett'!J156)</f>
        <v>Aurigeno</v>
      </c>
    </row>
    <row r="157" spans="1:3" x14ac:dyDescent="0.2">
      <c r="A157" s="17">
        <f>IF(ISBLANK('Nomenklatur komplett'!H157),"",'Nomenklatur komplett'!H157)</f>
        <v>6191</v>
      </c>
      <c r="B157" s="153">
        <f>IF(ISBLANK('Nomenklatur komplett'!I157),"",'Nomenklatur komplett'!I157)</f>
        <v>11675</v>
      </c>
      <c r="C157" s="18" t="str">
        <f>IF(ISBLANK('Nomenklatur komplett'!J157),"-",'Nomenklatur komplett'!J157)</f>
        <v>Ausserberg</v>
      </c>
    </row>
    <row r="158" spans="1:3" x14ac:dyDescent="0.2">
      <c r="A158" s="17" t="str">
        <f>IF(ISBLANK('Nomenklatur komplett'!H158),"",'Nomenklatur komplett'!H158)</f>
        <v/>
      </c>
      <c r="B158" s="153">
        <f>IF(ISBLANK('Nomenklatur komplett'!I158),"",'Nomenklatur komplett'!I158)</f>
        <v>11653</v>
      </c>
      <c r="C158" s="18" t="str">
        <f>IF(ISBLANK('Nomenklatur komplett'!J158),"-",'Nomenklatur komplett'!J158)</f>
        <v>Ausserbinn</v>
      </c>
    </row>
    <row r="159" spans="1:3" x14ac:dyDescent="0.2">
      <c r="A159" s="17" t="str">
        <f>IF(ISBLANK('Nomenklatur komplett'!H159),"",'Nomenklatur komplett'!H159)</f>
        <v/>
      </c>
      <c r="B159" s="153">
        <f>IF(ISBLANK('Nomenklatur komplett'!I159),"",'Nomenklatur komplett'!I159)</f>
        <v>16269</v>
      </c>
      <c r="C159" s="18" t="str">
        <f>IF(ISBLANK('Nomenklatur komplett'!J159),"-",'Nomenklatur komplett'!J159)</f>
        <v>Ausserbirrmoos</v>
      </c>
    </row>
    <row r="160" spans="1:3" x14ac:dyDescent="0.2">
      <c r="A160" s="17" t="str">
        <f>IF(ISBLANK('Nomenklatur komplett'!H160),"",'Nomenklatur komplett'!H160)</f>
        <v/>
      </c>
      <c r="B160" s="153">
        <f>IF(ISBLANK('Nomenklatur komplett'!I160),"",'Nomenklatur komplett'!I160)</f>
        <v>10227</v>
      </c>
      <c r="C160" s="18" t="str">
        <f>IF(ISBLANK('Nomenklatur komplett'!J160),"-",'Nomenklatur komplett'!J160)</f>
        <v>Ausserferrera</v>
      </c>
    </row>
    <row r="161" spans="1:3" x14ac:dyDescent="0.2">
      <c r="A161" s="17" t="str">
        <f>IF(ISBLANK('Nomenklatur komplett'!H161),"",'Nomenklatur komplett'!H161)</f>
        <v/>
      </c>
      <c r="B161" s="153">
        <f>IF(ISBLANK('Nomenklatur komplett'!I161),"",'Nomenklatur komplett'!I161)</f>
        <v>16298</v>
      </c>
      <c r="C161" s="18" t="str">
        <f>IF(ISBLANK('Nomenklatur komplett'!J161),"-",'Nomenklatur komplett'!J161)</f>
        <v>Aussersihl</v>
      </c>
    </row>
    <row r="162" spans="1:3" x14ac:dyDescent="0.2">
      <c r="A162" s="17">
        <f>IF(ISBLANK('Nomenklatur komplett'!H162),"",'Nomenklatur komplett'!H162)</f>
        <v>322</v>
      </c>
      <c r="B162" s="153">
        <f>IF(ISBLANK('Nomenklatur komplett'!I162),"",'Nomenklatur komplett'!I162)</f>
        <v>15008</v>
      </c>
      <c r="C162" s="18" t="str">
        <f>IF(ISBLANK('Nomenklatur komplett'!J162),"-",'Nomenklatur komplett'!J162)</f>
        <v>Auswil</v>
      </c>
    </row>
    <row r="163" spans="1:3" x14ac:dyDescent="0.2">
      <c r="A163" s="17" t="str">
        <f>IF(ISBLANK('Nomenklatur komplett'!H163),"",'Nomenklatur komplett'!H163)</f>
        <v/>
      </c>
      <c r="B163" s="153">
        <f>IF(ISBLANK('Nomenklatur komplett'!I163),"",'Nomenklatur komplett'!I163)</f>
        <v>11655</v>
      </c>
      <c r="C163" s="18" t="str">
        <f>IF(ISBLANK('Nomenklatur komplett'!J163),"-",'Nomenklatur komplett'!J163)</f>
        <v>Autafond</v>
      </c>
    </row>
    <row r="164" spans="1:3" x14ac:dyDescent="0.2">
      <c r="A164" s="17" t="str">
        <f>IF(ISBLANK('Nomenklatur komplett'!H164),"",'Nomenklatur komplett'!H164)</f>
        <v/>
      </c>
      <c r="B164" s="153">
        <f>IF(ISBLANK('Nomenklatur komplett'!I164),"",'Nomenklatur komplett'!I164)</f>
        <v>11656</v>
      </c>
      <c r="C164" s="18" t="str">
        <f>IF(ISBLANK('Nomenklatur komplett'!J164),"-",'Nomenklatur komplett'!J164)</f>
        <v>Autavaux</v>
      </c>
    </row>
    <row r="165" spans="1:3" x14ac:dyDescent="0.2">
      <c r="A165" s="17">
        <f>IF(ISBLANK('Nomenklatur komplett'!H165),"",'Nomenklatur komplett'!H165)</f>
        <v>2173</v>
      </c>
      <c r="B165" s="153">
        <f>IF(ISBLANK('Nomenklatur komplett'!I165),"",'Nomenklatur komplett'!I165)</f>
        <v>11657</v>
      </c>
      <c r="C165" s="18" t="str">
        <f>IF(ISBLANK('Nomenklatur komplett'!J165),"-",'Nomenklatur komplett'!J165)</f>
        <v>Autigny</v>
      </c>
    </row>
    <row r="166" spans="1:3" x14ac:dyDescent="0.2">
      <c r="A166" s="17" t="str">
        <f>IF(ISBLANK('Nomenklatur komplett'!H166),"",'Nomenklatur komplett'!H166)</f>
        <v/>
      </c>
      <c r="B166" s="153">
        <f>IF(ISBLANK('Nomenklatur komplett'!I166),"",'Nomenklatur komplett'!I166)</f>
        <v>11667</v>
      </c>
      <c r="C166" s="18" t="str">
        <f>IF(ISBLANK('Nomenklatur komplett'!J166),"-",'Nomenklatur komplett'!J166)</f>
        <v>Auvernier</v>
      </c>
    </row>
    <row r="167" spans="1:3" x14ac:dyDescent="0.2">
      <c r="A167" s="17">
        <f>IF(ISBLANK('Nomenklatur komplett'!H167),"",'Nomenklatur komplett'!H167)</f>
        <v>4223</v>
      </c>
      <c r="B167" s="153">
        <f>IF(ISBLANK('Nomenklatur komplett'!I167),"",'Nomenklatur komplett'!I167)</f>
        <v>11659</v>
      </c>
      <c r="C167" s="18" t="str">
        <f>IF(ISBLANK('Nomenklatur komplett'!J167),"-",'Nomenklatur komplett'!J167)</f>
        <v>Auw</v>
      </c>
    </row>
    <row r="168" spans="1:3" x14ac:dyDescent="0.2">
      <c r="A168" s="17" t="str">
        <f>IF(ISBLANK('Nomenklatur komplett'!H168),"",'Nomenklatur komplett'!H168)</f>
        <v/>
      </c>
      <c r="B168" s="153">
        <f>IF(ISBLANK('Nomenklatur komplett'!I168),"",'Nomenklatur komplett'!I168)</f>
        <v>11652</v>
      </c>
      <c r="C168" s="18" t="str">
        <f>IF(ISBLANK('Nomenklatur komplett'!J168),"-",'Nomenklatur komplett'!J168)</f>
        <v>Avegno</v>
      </c>
    </row>
    <row r="169" spans="1:3" x14ac:dyDescent="0.2">
      <c r="A169" s="17">
        <f>IF(ISBLANK('Nomenklatur komplett'!H169),"",'Nomenklatur komplett'!H169)</f>
        <v>5324</v>
      </c>
      <c r="B169" s="153">
        <f>IF(ISBLANK('Nomenklatur komplett'!I169),"",'Nomenklatur komplett'!I169)</f>
        <v>14940</v>
      </c>
      <c r="C169" s="18" t="str">
        <f>IF(ISBLANK('Nomenklatur komplett'!J169),"-",'Nomenklatur komplett'!J169)</f>
        <v>Avegno Gordevio</v>
      </c>
    </row>
    <row r="170" spans="1:3" x14ac:dyDescent="0.2">
      <c r="A170" s="17">
        <f>IF(ISBLANK('Nomenklatur komplett'!H170),"",'Nomenklatur komplett'!H170)</f>
        <v>5451</v>
      </c>
      <c r="B170" s="153">
        <f>IF(ISBLANK('Nomenklatur komplett'!I170),"",'Nomenklatur komplett'!I170)</f>
        <v>15487</v>
      </c>
      <c r="C170" s="18" t="str">
        <f>IF(ISBLANK('Nomenklatur komplett'!J170),"-",'Nomenklatur komplett'!J170)</f>
        <v>Avenches</v>
      </c>
    </row>
    <row r="171" spans="1:3" x14ac:dyDescent="0.2">
      <c r="A171" s="17">
        <f>IF(ISBLANK('Nomenklatur komplett'!H171),"",'Nomenklatur komplett'!H171)</f>
        <v>3681</v>
      </c>
      <c r="B171" s="153">
        <f>IF(ISBLANK('Nomenklatur komplett'!I171),"",'Nomenklatur komplett'!I171)</f>
        <v>15984</v>
      </c>
      <c r="C171" s="18" t="str">
        <f>IF(ISBLANK('Nomenklatur komplett'!J171),"-",'Nomenklatur komplett'!J171)</f>
        <v>Avers</v>
      </c>
    </row>
    <row r="172" spans="1:3" x14ac:dyDescent="0.2">
      <c r="A172" s="17">
        <f>IF(ISBLANK('Nomenklatur komplett'!H172),"",'Nomenklatur komplett'!H172)</f>
        <v>2174</v>
      </c>
      <c r="B172" s="153">
        <f>IF(ISBLANK('Nomenklatur komplett'!I172),"",'Nomenklatur komplett'!I172)</f>
        <v>14143</v>
      </c>
      <c r="C172" s="18" t="str">
        <f>IF(ISBLANK('Nomenklatur komplett'!J172),"-",'Nomenklatur komplett'!J172)</f>
        <v>Avry</v>
      </c>
    </row>
    <row r="173" spans="1:3" x14ac:dyDescent="0.2">
      <c r="A173" s="17" t="str">
        <f>IF(ISBLANK('Nomenklatur komplett'!H173),"",'Nomenklatur komplett'!H173)</f>
        <v/>
      </c>
      <c r="B173" s="153">
        <f>IF(ISBLANK('Nomenklatur komplett'!I173),"",'Nomenklatur komplett'!I173)</f>
        <v>11662</v>
      </c>
      <c r="C173" s="18" t="str">
        <f>IF(ISBLANK('Nomenklatur komplett'!J173),"-",'Nomenklatur komplett'!J173)</f>
        <v>Avry-devant-Pont</v>
      </c>
    </row>
    <row r="174" spans="1:3" x14ac:dyDescent="0.2">
      <c r="A174" s="17" t="str">
        <f>IF(ISBLANK('Nomenklatur komplett'!H174),"",'Nomenklatur komplett'!H174)</f>
        <v/>
      </c>
      <c r="B174" s="153">
        <f>IF(ISBLANK('Nomenklatur komplett'!I174),"",'Nomenklatur komplett'!I174)</f>
        <v>11663</v>
      </c>
      <c r="C174" s="18" t="str">
        <f>IF(ISBLANK('Nomenklatur komplett'!J174),"-",'Nomenklatur komplett'!J174)</f>
        <v>Avry-sur-Matran</v>
      </c>
    </row>
    <row r="175" spans="1:3" x14ac:dyDescent="0.2">
      <c r="A175" s="17">
        <f>IF(ISBLANK('Nomenklatur komplett'!H175),"",'Nomenklatur komplett'!H175)</f>
        <v>6603</v>
      </c>
      <c r="B175" s="153">
        <f>IF(ISBLANK('Nomenklatur komplett'!I175),"",'Nomenklatur komplett'!I175)</f>
        <v>11664</v>
      </c>
      <c r="C175" s="18" t="str">
        <f>IF(ISBLANK('Nomenklatur komplett'!J175),"-",'Nomenklatur komplett'!J175)</f>
        <v>Avully</v>
      </c>
    </row>
    <row r="176" spans="1:3" x14ac:dyDescent="0.2">
      <c r="A176" s="17">
        <f>IF(ISBLANK('Nomenklatur komplett'!H176),"",'Nomenklatur komplett'!H176)</f>
        <v>6604</v>
      </c>
      <c r="B176" s="153">
        <f>IF(ISBLANK('Nomenklatur komplett'!I176),"",'Nomenklatur komplett'!I176)</f>
        <v>11665</v>
      </c>
      <c r="C176" s="18" t="str">
        <f>IF(ISBLANK('Nomenklatur komplett'!J176),"-",'Nomenklatur komplett'!J176)</f>
        <v>Avusy</v>
      </c>
    </row>
    <row r="177" spans="1:3" x14ac:dyDescent="0.2">
      <c r="A177" s="17">
        <f>IF(ISBLANK('Nomenklatur komplett'!H177),"",'Nomenklatur komplett'!H177)</f>
        <v>6082</v>
      </c>
      <c r="B177" s="153">
        <f>IF(ISBLANK('Nomenklatur komplett'!I177),"",'Nomenklatur komplett'!I177)</f>
        <v>11666</v>
      </c>
      <c r="C177" s="18" t="str">
        <f>IF(ISBLANK('Nomenklatur komplett'!J177),"-",'Nomenklatur komplett'!J177)</f>
        <v>Ayent</v>
      </c>
    </row>
    <row r="178" spans="1:3" x14ac:dyDescent="0.2">
      <c r="A178" s="17" t="str">
        <f>IF(ISBLANK('Nomenklatur komplett'!H178),"",'Nomenklatur komplett'!H178)</f>
        <v/>
      </c>
      <c r="B178" s="153">
        <f>IF(ISBLANK('Nomenklatur komplett'!I178),"",'Nomenklatur komplett'!I178)</f>
        <v>11686</v>
      </c>
      <c r="C178" s="18" t="str">
        <f>IF(ISBLANK('Nomenklatur komplett'!J178),"-",'Nomenklatur komplett'!J178)</f>
        <v>Ayer</v>
      </c>
    </row>
    <row r="179" spans="1:3" x14ac:dyDescent="0.2">
      <c r="A179" s="17">
        <f>IF(ISBLANK('Nomenklatur komplett'!H179),"",'Nomenklatur komplett'!H179)</f>
        <v>1701</v>
      </c>
      <c r="B179" s="153">
        <f>IF(ISBLANK('Nomenklatur komplett'!I179),"",'Nomenklatur komplett'!I179)</f>
        <v>11711</v>
      </c>
      <c r="C179" s="18" t="str">
        <f>IF(ISBLANK('Nomenklatur komplett'!J179),"-",'Nomenklatur komplett'!J179)</f>
        <v>Baar</v>
      </c>
    </row>
    <row r="180" spans="1:3" x14ac:dyDescent="0.2">
      <c r="A180" s="17">
        <f>IF(ISBLANK('Nomenklatur komplett'!H180),"",'Nomenklatur komplett'!H180)</f>
        <v>51</v>
      </c>
      <c r="B180" s="153">
        <f>IF(ISBLANK('Nomenklatur komplett'!I180),"",'Nomenklatur komplett'!I180)</f>
        <v>11683</v>
      </c>
      <c r="C180" s="18" t="str">
        <f>IF(ISBLANK('Nomenklatur komplett'!J180),"-",'Nomenklatur komplett'!J180)</f>
        <v>Bachenbülach</v>
      </c>
    </row>
    <row r="181" spans="1:3" x14ac:dyDescent="0.2">
      <c r="A181" s="17">
        <f>IF(ISBLANK('Nomenklatur komplett'!H181),"",'Nomenklatur komplett'!H181)</f>
        <v>81</v>
      </c>
      <c r="B181" s="153">
        <f>IF(ISBLANK('Nomenklatur komplett'!I181),"",'Nomenklatur komplett'!I181)</f>
        <v>11704</v>
      </c>
      <c r="C181" s="18" t="str">
        <f>IF(ISBLANK('Nomenklatur komplett'!J181),"-",'Nomenklatur komplett'!J181)</f>
        <v>Bachs</v>
      </c>
    </row>
    <row r="182" spans="1:3" x14ac:dyDescent="0.2">
      <c r="A182" s="17">
        <f>IF(ISBLANK('Nomenklatur komplett'!H182),"",'Nomenklatur komplett'!H182)</f>
        <v>3291</v>
      </c>
      <c r="B182" s="153">
        <f>IF(ISBLANK('Nomenklatur komplett'!I182),"",'Nomenklatur komplett'!I182)</f>
        <v>14411</v>
      </c>
      <c r="C182" s="18" t="str">
        <f>IF(ISBLANK('Nomenklatur komplett'!J182),"-",'Nomenklatur komplett'!J182)</f>
        <v>Bad Ragaz</v>
      </c>
    </row>
    <row r="183" spans="1:3" x14ac:dyDescent="0.2">
      <c r="A183" s="17" t="str">
        <f>IF(ISBLANK('Nomenklatur komplett'!H183),"",'Nomenklatur komplett'!H183)</f>
        <v/>
      </c>
      <c r="B183" s="153">
        <f>IF(ISBLANK('Nomenklatur komplett'!I183),"",'Nomenklatur komplett'!I183)</f>
        <v>14920</v>
      </c>
      <c r="C183" s="18" t="str">
        <f>IF(ISBLANK('Nomenklatur komplett'!J183),"-",'Nomenklatur komplett'!J183)</f>
        <v>Bad Zurzach</v>
      </c>
    </row>
    <row r="184" spans="1:3" x14ac:dyDescent="0.2">
      <c r="A184" s="17">
        <f>IF(ISBLANK('Nomenklatur komplett'!H184),"",'Nomenklatur komplett'!H184)</f>
        <v>4021</v>
      </c>
      <c r="B184" s="153">
        <f>IF(ISBLANK('Nomenklatur komplett'!I184),"",'Nomenklatur komplett'!I184)</f>
        <v>16655</v>
      </c>
      <c r="C184" s="18" t="str">
        <f>IF(ISBLANK('Nomenklatur komplett'!J184),"-",'Nomenklatur komplett'!J184)</f>
        <v>Baden</v>
      </c>
    </row>
    <row r="185" spans="1:3" x14ac:dyDescent="0.2">
      <c r="A185" s="17" t="str">
        <f>IF(ISBLANK('Nomenklatur komplett'!H185),"",'Nomenklatur komplett'!H185)</f>
        <v/>
      </c>
      <c r="B185" s="153">
        <f>IF(ISBLANK('Nomenklatur komplett'!I185),"",'Nomenklatur komplett'!I185)</f>
        <v>11705</v>
      </c>
      <c r="C185" s="18" t="str">
        <f>IF(ISBLANK('Nomenklatur komplett'!J185),"-",'Nomenklatur komplett'!J185)</f>
        <v>Bagnes</v>
      </c>
    </row>
    <row r="186" spans="1:3" x14ac:dyDescent="0.2">
      <c r="A186" s="17" t="str">
        <f>IF(ISBLANK('Nomenklatur komplett'!H186),"",'Nomenklatur komplett'!H186)</f>
        <v/>
      </c>
      <c r="B186" s="153">
        <f>IF(ISBLANK('Nomenklatur komplett'!I186),"",'Nomenklatur komplett'!I186)</f>
        <v>11706</v>
      </c>
      <c r="C186" s="18" t="str">
        <f>IF(ISBLANK('Nomenklatur komplett'!J186),"-",'Nomenklatur komplett'!J186)</f>
        <v>Baldingen</v>
      </c>
    </row>
    <row r="187" spans="1:3" x14ac:dyDescent="0.2">
      <c r="A187" s="17">
        <f>IF(ISBLANK('Nomenklatur komplett'!H187),"",'Nomenklatur komplett'!H187)</f>
        <v>5242</v>
      </c>
      <c r="B187" s="153">
        <f>IF(ISBLANK('Nomenklatur komplett'!I187),"",'Nomenklatur komplett'!I187)</f>
        <v>11707</v>
      </c>
      <c r="C187" s="18" t="str">
        <f>IF(ISBLANK('Nomenklatur komplett'!J187),"-",'Nomenklatur komplett'!J187)</f>
        <v>Balerna</v>
      </c>
    </row>
    <row r="188" spans="1:3" x14ac:dyDescent="0.2">
      <c r="A188" s="17">
        <f>IF(ISBLANK('Nomenklatur komplett'!H188),"",'Nomenklatur komplett'!H188)</f>
        <v>3232</v>
      </c>
      <c r="B188" s="153">
        <f>IF(ISBLANK('Nomenklatur komplett'!I188),"",'Nomenklatur komplett'!I188)</f>
        <v>14392</v>
      </c>
      <c r="C188" s="18" t="str">
        <f>IF(ISBLANK('Nomenklatur komplett'!J188),"-",'Nomenklatur komplett'!J188)</f>
        <v>Balgach</v>
      </c>
    </row>
    <row r="189" spans="1:3" x14ac:dyDescent="0.2">
      <c r="A189" s="17">
        <f>IF(ISBLANK('Nomenklatur komplett'!H189),"",'Nomenklatur komplett'!H189)</f>
        <v>5744</v>
      </c>
      <c r="B189" s="153">
        <f>IF(ISBLANK('Nomenklatur komplett'!I189),"",'Nomenklatur komplett'!I189)</f>
        <v>14785</v>
      </c>
      <c r="C189" s="18" t="str">
        <f>IF(ISBLANK('Nomenklatur komplett'!J189),"-",'Nomenklatur komplett'!J189)</f>
        <v>Ballaigues</v>
      </c>
    </row>
    <row r="190" spans="1:3" x14ac:dyDescent="0.2">
      <c r="A190" s="17">
        <f>IF(ISBLANK('Nomenklatur komplett'!H190),"",'Nomenklatur komplett'!H190)</f>
        <v>5423</v>
      </c>
      <c r="B190" s="153">
        <f>IF(ISBLANK('Nomenklatur komplett'!I190),"",'Nomenklatur komplett'!I190)</f>
        <v>14784</v>
      </c>
      <c r="C190" s="18" t="str">
        <f>IF(ISBLANK('Nomenklatur komplett'!J190),"-",'Nomenklatur komplett'!J190)</f>
        <v>Ballens</v>
      </c>
    </row>
    <row r="191" spans="1:3" x14ac:dyDescent="0.2">
      <c r="A191" s="17" t="str">
        <f>IF(ISBLANK('Nomenklatur komplett'!H191),"",'Nomenklatur komplett'!H191)</f>
        <v/>
      </c>
      <c r="B191" s="153">
        <f>IF(ISBLANK('Nomenklatur komplett'!I191),"",'Nomenklatur komplett'!I191)</f>
        <v>10500</v>
      </c>
      <c r="C191" s="18" t="str">
        <f>IF(ISBLANK('Nomenklatur komplett'!J191),"-",'Nomenklatur komplett'!J191)</f>
        <v>Ballmoos</v>
      </c>
    </row>
    <row r="192" spans="1:3" x14ac:dyDescent="0.2">
      <c r="A192" s="17">
        <f>IF(ISBLANK('Nomenklatur komplett'!H192),"",'Nomenklatur komplett'!H192)</f>
        <v>1023</v>
      </c>
      <c r="B192" s="153">
        <f>IF(ISBLANK('Nomenklatur komplett'!I192),"",'Nomenklatur komplett'!I192)</f>
        <v>15536</v>
      </c>
      <c r="C192" s="18" t="str">
        <f>IF(ISBLANK('Nomenklatur komplett'!J192),"-",'Nomenklatur komplett'!J192)</f>
        <v>Ballwil</v>
      </c>
    </row>
    <row r="193" spans="1:3" x14ac:dyDescent="0.2">
      <c r="A193" s="17">
        <f>IF(ISBLANK('Nomenklatur komplett'!H193),"",'Nomenklatur komplett'!H193)</f>
        <v>2541</v>
      </c>
      <c r="B193" s="153">
        <f>IF(ISBLANK('Nomenklatur komplett'!I193),"",'Nomenklatur komplett'!I193)</f>
        <v>11702</v>
      </c>
      <c r="C193" s="18" t="str">
        <f>IF(ISBLANK('Nomenklatur komplett'!J193),"-",'Nomenklatur komplett'!J193)</f>
        <v>Balm bei Günsberg</v>
      </c>
    </row>
    <row r="194" spans="1:3" x14ac:dyDescent="0.2">
      <c r="A194" s="17" t="str">
        <f>IF(ISBLANK('Nomenklatur komplett'!H194),"",'Nomenklatur komplett'!H194)</f>
        <v/>
      </c>
      <c r="B194" s="153">
        <f>IF(ISBLANK('Nomenklatur komplett'!I194),"",'Nomenklatur komplett'!I194)</f>
        <v>11712</v>
      </c>
      <c r="C194" s="18" t="str">
        <f>IF(ISBLANK('Nomenklatur komplett'!J194),"-",'Nomenklatur komplett'!J194)</f>
        <v>Balm bei Messen</v>
      </c>
    </row>
    <row r="195" spans="1:3" x14ac:dyDescent="0.2">
      <c r="A195" s="17">
        <f>IF(ISBLANK('Nomenklatur komplett'!H195),"",'Nomenklatur komplett'!H195)</f>
        <v>2422</v>
      </c>
      <c r="B195" s="153">
        <f>IF(ISBLANK('Nomenklatur komplett'!I195),"",'Nomenklatur komplett'!I195)</f>
        <v>13712</v>
      </c>
      <c r="C195" s="18" t="str">
        <f>IF(ISBLANK('Nomenklatur komplett'!J195),"-",'Nomenklatur komplett'!J195)</f>
        <v>Balsthal</v>
      </c>
    </row>
    <row r="196" spans="1:3" x14ac:dyDescent="0.2">
      <c r="A196" s="17" t="str">
        <f>IF(ISBLANK('Nomenklatur komplett'!H196),"",'Nomenklatur komplett'!H196)</f>
        <v/>
      </c>
      <c r="B196" s="153">
        <f>IF(ISBLANK('Nomenklatur komplett'!I196),"",'Nomenklatur komplett'!I196)</f>
        <v>11713</v>
      </c>
      <c r="C196" s="18" t="str">
        <f>IF(ISBLANK('Nomenklatur komplett'!J196),"-",'Nomenklatur komplett'!J196)</f>
        <v>Balterswil</v>
      </c>
    </row>
    <row r="197" spans="1:3" x14ac:dyDescent="0.2">
      <c r="A197" s="17">
        <f>IF(ISBLANK('Nomenklatur komplett'!H197),"",'Nomenklatur komplett'!H197)</f>
        <v>6281</v>
      </c>
      <c r="B197" s="153">
        <f>IF(ISBLANK('Nomenklatur komplett'!I197),"",'Nomenklatur komplett'!I197)</f>
        <v>11714</v>
      </c>
      <c r="C197" s="18" t="str">
        <f>IF(ISBLANK('Nomenklatur komplett'!J197),"-",'Nomenklatur komplett'!J197)</f>
        <v>Baltschieder</v>
      </c>
    </row>
    <row r="198" spans="1:3" x14ac:dyDescent="0.2">
      <c r="A198" s="17" t="str">
        <f>IF(ISBLANK('Nomenklatur komplett'!H198),"",'Nomenklatur komplett'!H198)</f>
        <v/>
      </c>
      <c r="B198" s="153">
        <f>IF(ISBLANK('Nomenklatur komplett'!I198),"",'Nomenklatur komplett'!I198)</f>
        <v>16330</v>
      </c>
      <c r="C198" s="18" t="str">
        <f>IF(ISBLANK('Nomenklatur komplett'!J198),"-",'Nomenklatur komplett'!J198)</f>
        <v>Balzenwil</v>
      </c>
    </row>
    <row r="199" spans="1:3" x14ac:dyDescent="0.2">
      <c r="A199" s="17" t="str">
        <f>IF(ISBLANK('Nomenklatur komplett'!H199),"",'Nomenklatur komplett'!H199)</f>
        <v/>
      </c>
      <c r="B199" s="153">
        <f>IF(ISBLANK('Nomenklatur komplett'!I199),"",'Nomenklatur komplett'!I199)</f>
        <v>10499</v>
      </c>
      <c r="C199" s="18" t="str">
        <f>IF(ISBLANK('Nomenklatur komplett'!J199),"-",'Nomenklatur komplett'!J199)</f>
        <v>Bangerten</v>
      </c>
    </row>
    <row r="200" spans="1:3" x14ac:dyDescent="0.2">
      <c r="A200" s="17">
        <f>IF(ISBLANK('Nomenklatur komplett'!H200),"",'Nomenklatur komplett'!H200)</f>
        <v>323</v>
      </c>
      <c r="B200" s="153">
        <f>IF(ISBLANK('Nomenklatur komplett'!I200),"",'Nomenklatur komplett'!I200)</f>
        <v>15009</v>
      </c>
      <c r="C200" s="18" t="str">
        <f>IF(ISBLANK('Nomenklatur komplett'!J200),"-",'Nomenklatur komplett'!J200)</f>
        <v>Bannwil</v>
      </c>
    </row>
    <row r="201" spans="1:3" x14ac:dyDescent="0.2">
      <c r="A201" s="17" t="str">
        <f>IF(ISBLANK('Nomenklatur komplett'!H201),"",'Nomenklatur komplett'!H201)</f>
        <v/>
      </c>
      <c r="B201" s="153">
        <f>IF(ISBLANK('Nomenklatur komplett'!I201),"",'Nomenklatur komplett'!I201)</f>
        <v>11717</v>
      </c>
      <c r="C201" s="18" t="str">
        <f>IF(ISBLANK('Nomenklatur komplett'!J201),"-",'Nomenklatur komplett'!J201)</f>
        <v>Barbengo</v>
      </c>
    </row>
    <row r="202" spans="1:3" x14ac:dyDescent="0.2">
      <c r="A202" s="17" t="str">
        <f>IF(ISBLANK('Nomenklatur komplett'!H202),"",'Nomenklatur komplett'!H202)</f>
        <v/>
      </c>
      <c r="B202" s="153">
        <f>IF(ISBLANK('Nomenklatur komplett'!I202),"",'Nomenklatur komplett'!I202)</f>
        <v>11694</v>
      </c>
      <c r="C202" s="18" t="str">
        <f>IF(ISBLANK('Nomenklatur komplett'!J202),"-",'Nomenklatur komplett'!J202)</f>
        <v>Barberêche</v>
      </c>
    </row>
    <row r="203" spans="1:3" x14ac:dyDescent="0.2">
      <c r="A203" s="17">
        <f>IF(ISBLANK('Nomenklatur komplett'!H203),"",'Nomenklatur komplett'!H203)</f>
        <v>6605</v>
      </c>
      <c r="B203" s="153">
        <f>IF(ISBLANK('Nomenklatur komplett'!I203),"",'Nomenklatur komplett'!I203)</f>
        <v>11692</v>
      </c>
      <c r="C203" s="18" t="str">
        <f>IF(ISBLANK('Nomenklatur komplett'!J203),"-",'Nomenklatur komplett'!J203)</f>
        <v>Bardonnex</v>
      </c>
    </row>
    <row r="204" spans="1:3" x14ac:dyDescent="0.2">
      <c r="A204" s="17">
        <f>IF(ISBLANK('Nomenklatur komplett'!H204),"",'Nomenklatur komplett'!H204)</f>
        <v>302</v>
      </c>
      <c r="B204" s="153">
        <f>IF(ISBLANK('Nomenklatur komplett'!I204),"",'Nomenklatur komplett'!I204)</f>
        <v>14996</v>
      </c>
      <c r="C204" s="18" t="str">
        <f>IF(ISBLANK('Nomenklatur komplett'!J204),"-",'Nomenklatur komplett'!J204)</f>
        <v>Bargen (BE)</v>
      </c>
    </row>
    <row r="205" spans="1:3" x14ac:dyDescent="0.2">
      <c r="A205" s="17">
        <f>IF(ISBLANK('Nomenklatur komplett'!H205),"",'Nomenklatur komplett'!H205)</f>
        <v>2931</v>
      </c>
      <c r="B205" s="153">
        <f>IF(ISBLANK('Nomenklatur komplett'!I205),"",'Nomenklatur komplett'!I205)</f>
        <v>11688</v>
      </c>
      <c r="C205" s="18" t="str">
        <f>IF(ISBLANK('Nomenklatur komplett'!J205),"-",'Nomenklatur komplett'!J205)</f>
        <v>Bargen (SH)</v>
      </c>
    </row>
    <row r="206" spans="1:3" x14ac:dyDescent="0.2">
      <c r="A206" s="17" t="str">
        <f>IF(ISBLANK('Nomenklatur komplett'!H206),"",'Nomenklatur komplett'!H206)</f>
        <v/>
      </c>
      <c r="B206" s="153">
        <f>IF(ISBLANK('Nomenklatur komplett'!I206),"",'Nomenklatur komplett'!I206)</f>
        <v>16271</v>
      </c>
      <c r="C206" s="18" t="str">
        <f>IF(ISBLANK('Nomenklatur komplett'!J206),"-",'Nomenklatur komplett'!J206)</f>
        <v>Barschwand</v>
      </c>
    </row>
    <row r="207" spans="1:3" x14ac:dyDescent="0.2">
      <c r="A207" s="17" t="str">
        <f>IF(ISBLANK('Nomenklatur komplett'!H207),"",'Nomenklatur komplett'!H207)</f>
        <v/>
      </c>
      <c r="B207" s="153">
        <f>IF(ISBLANK('Nomenklatur komplett'!I207),"",'Nomenklatur komplett'!I207)</f>
        <v>11691</v>
      </c>
      <c r="C207" s="18" t="str">
        <f>IF(ISBLANK('Nomenklatur komplett'!J207),"-",'Nomenklatur komplett'!J207)</f>
        <v>Barzheim</v>
      </c>
    </row>
    <row r="208" spans="1:3" x14ac:dyDescent="0.2">
      <c r="A208" s="17">
        <f>IF(ISBLANK('Nomenklatur komplett'!H208),"",'Nomenklatur komplett'!H208)</f>
        <v>2162</v>
      </c>
      <c r="B208" s="153">
        <f>IF(ISBLANK('Nomenklatur komplett'!I208),"",'Nomenklatur komplett'!I208)</f>
        <v>14479</v>
      </c>
      <c r="C208" s="18" t="str">
        <f>IF(ISBLANK('Nomenklatur komplett'!J208),"-",'Nomenklatur komplett'!J208)</f>
        <v>Bas-Intyamon</v>
      </c>
    </row>
    <row r="209" spans="1:3" x14ac:dyDescent="0.2">
      <c r="A209" s="17" t="str">
        <f>IF(ISBLANK('Nomenklatur komplett'!H209),"",'Nomenklatur komplett'!H209)</f>
        <v/>
      </c>
      <c r="B209" s="153">
        <f>IF(ISBLANK('Nomenklatur komplett'!I209),"",'Nomenklatur komplett'!I209)</f>
        <v>13261</v>
      </c>
      <c r="C209" s="18" t="str">
        <f>IF(ISBLANK('Nomenklatur komplett'!J209),"-",'Nomenklatur komplett'!J209)</f>
        <v>Bas-Vully</v>
      </c>
    </row>
    <row r="210" spans="1:3" x14ac:dyDescent="0.2">
      <c r="A210" s="17" t="str">
        <f>IF(ISBLANK('Nomenklatur komplett'!H210),"",'Nomenklatur komplett'!H210)</f>
        <v/>
      </c>
      <c r="B210" s="153">
        <f>IF(ISBLANK('Nomenklatur komplett'!I210),"",'Nomenklatur komplett'!I210)</f>
        <v>11701</v>
      </c>
      <c r="C210" s="18" t="str">
        <f>IF(ISBLANK('Nomenklatur komplett'!J210),"-",'Nomenklatur komplett'!J210)</f>
        <v>Basadingen</v>
      </c>
    </row>
    <row r="211" spans="1:3" x14ac:dyDescent="0.2">
      <c r="A211" s="17">
        <f>IF(ISBLANK('Nomenklatur komplett'!H211),"",'Nomenklatur komplett'!H211)</f>
        <v>4536</v>
      </c>
      <c r="B211" s="153">
        <f>IF(ISBLANK('Nomenklatur komplett'!I211),"",'Nomenklatur komplett'!I211)</f>
        <v>15468</v>
      </c>
      <c r="C211" s="18" t="str">
        <f>IF(ISBLANK('Nomenklatur komplett'!J211),"-",'Nomenklatur komplett'!J211)</f>
        <v>Basadingen-Schlattingen</v>
      </c>
    </row>
    <row r="212" spans="1:3" x14ac:dyDescent="0.2">
      <c r="A212" s="17">
        <f>IF(ISBLANK('Nomenklatur komplett'!H212),"",'Nomenklatur komplett'!H212)</f>
        <v>2701</v>
      </c>
      <c r="B212" s="153">
        <f>IF(ISBLANK('Nomenklatur komplett'!I212),"",'Nomenklatur komplett'!I212)</f>
        <v>11693</v>
      </c>
      <c r="C212" s="18" t="str">
        <f>IF(ISBLANK('Nomenklatur komplett'!J212),"-",'Nomenklatur komplett'!J212)</f>
        <v>Basel</v>
      </c>
    </row>
    <row r="213" spans="1:3" x14ac:dyDescent="0.2">
      <c r="A213" s="17">
        <f>IF(ISBLANK('Nomenklatur komplett'!H213),"",'Nomenklatur komplett'!H213)</f>
        <v>6807</v>
      </c>
      <c r="B213" s="153">
        <f>IF(ISBLANK('Nomenklatur komplett'!I213),"",'Nomenklatur komplett'!I213)</f>
        <v>14970</v>
      </c>
      <c r="C213" s="18" t="str">
        <f>IF(ISBLANK('Nomenklatur komplett'!J213),"-",'Nomenklatur komplett'!J213)</f>
        <v>Basse-Allaine</v>
      </c>
    </row>
    <row r="214" spans="1:3" x14ac:dyDescent="0.2">
      <c r="A214" s="17">
        <f>IF(ISBLANK('Nomenklatur komplett'!H214),"",'Nomenklatur komplett'!H214)</f>
        <v>6812</v>
      </c>
      <c r="B214" s="153">
        <f>IF(ISBLANK('Nomenklatur komplett'!I214),"",'Nomenklatur komplett'!I214)</f>
        <v>16654</v>
      </c>
      <c r="C214" s="18" t="str">
        <f>IF(ISBLANK('Nomenklatur komplett'!J214),"-",'Nomenklatur komplett'!J214)</f>
        <v>Basse-Vendline</v>
      </c>
    </row>
    <row r="215" spans="1:3" x14ac:dyDescent="0.2">
      <c r="A215" s="17" t="str">
        <f>IF(ISBLANK('Nomenklatur komplett'!H215),"",'Nomenklatur komplett'!H215)</f>
        <v/>
      </c>
      <c r="B215" s="153">
        <f>IF(ISBLANK('Nomenklatur komplett'!I215),"",'Nomenklatur komplett'!I215)</f>
        <v>10982</v>
      </c>
      <c r="C215" s="18" t="str">
        <f>IF(ISBLANK('Nomenklatur komplett'!J215),"-",'Nomenklatur komplett'!J215)</f>
        <v>Bassecourt</v>
      </c>
    </row>
    <row r="216" spans="1:3" x14ac:dyDescent="0.2">
      <c r="A216" s="17">
        <f>IF(ISBLANK('Nomenklatur komplett'!H216),"",'Nomenklatur komplett'!H216)</f>
        <v>52</v>
      </c>
      <c r="B216" s="153">
        <f>IF(ISBLANK('Nomenklatur komplett'!I216),"",'Nomenklatur komplett'!I216)</f>
        <v>11685</v>
      </c>
      <c r="C216" s="18" t="str">
        <f>IF(ISBLANK('Nomenklatur komplett'!J216),"-",'Nomenklatur komplett'!J216)</f>
        <v>Bassersdorf</v>
      </c>
    </row>
    <row r="217" spans="1:3" x14ac:dyDescent="0.2">
      <c r="A217" s="17">
        <f>IF(ISBLANK('Nomenklatur komplett'!H217),"",'Nomenklatur komplett'!H217)</f>
        <v>5703</v>
      </c>
      <c r="B217" s="153">
        <f>IF(ISBLANK('Nomenklatur komplett'!I217),"",'Nomenklatur komplett'!I217)</f>
        <v>14788</v>
      </c>
      <c r="C217" s="18" t="str">
        <f>IF(ISBLANK('Nomenklatur komplett'!J217),"-",'Nomenklatur komplett'!J217)</f>
        <v>Bassins</v>
      </c>
    </row>
    <row r="218" spans="1:3" x14ac:dyDescent="0.2">
      <c r="A218" s="17" t="str">
        <f>IF(ISBLANK('Nomenklatur komplett'!H218),"",'Nomenklatur komplett'!H218)</f>
        <v/>
      </c>
      <c r="B218" s="153">
        <f>IF(ISBLANK('Nomenklatur komplett'!I218),"",'Nomenklatur komplett'!I218)</f>
        <v>11697</v>
      </c>
      <c r="C218" s="18" t="str">
        <f>IF(ISBLANK('Nomenklatur komplett'!J218),"-",'Nomenklatur komplett'!J218)</f>
        <v>Bauen</v>
      </c>
    </row>
    <row r="219" spans="1:3" x14ac:dyDescent="0.2">
      <c r="A219" s="17">
        <f>IF(ISBLANK('Nomenklatur komplett'!H219),"",'Nomenklatur komplett'!H219)</f>
        <v>5745</v>
      </c>
      <c r="B219" s="153">
        <f>IF(ISBLANK('Nomenklatur komplett'!I219),"",'Nomenklatur komplett'!I219)</f>
        <v>14787</v>
      </c>
      <c r="C219" s="18" t="str">
        <f>IF(ISBLANK('Nomenklatur komplett'!J219),"-",'Nomenklatur komplett'!J219)</f>
        <v>Baulmes</v>
      </c>
    </row>
    <row r="220" spans="1:3" x14ac:dyDescent="0.2">
      <c r="A220" s="17">
        <f>IF(ISBLANK('Nomenklatur komplett'!H220),"",'Nomenklatur komplett'!H220)</f>
        <v>297</v>
      </c>
      <c r="B220" s="153">
        <f>IF(ISBLANK('Nomenklatur komplett'!I220),"",'Nomenklatur komplett'!I220)</f>
        <v>15653</v>
      </c>
      <c r="C220" s="18" t="str">
        <f>IF(ISBLANK('Nomenklatur komplett'!J220),"-",'Nomenklatur komplett'!J220)</f>
        <v>Bauma</v>
      </c>
    </row>
    <row r="221" spans="1:3" x14ac:dyDescent="0.2">
      <c r="A221" s="17">
        <f>IF(ISBLANK('Nomenklatur komplett'!H221),"",'Nomenklatur komplett'!H221)</f>
        <v>5746</v>
      </c>
      <c r="B221" s="153">
        <f>IF(ISBLANK('Nomenklatur komplett'!I221),"",'Nomenklatur komplett'!I221)</f>
        <v>14786</v>
      </c>
      <c r="C221" s="18" t="str">
        <f>IF(ISBLANK('Nomenklatur komplett'!J221),"-",'Nomenklatur komplett'!J221)</f>
        <v>Bavois</v>
      </c>
    </row>
    <row r="222" spans="1:3" x14ac:dyDescent="0.2">
      <c r="A222" s="17">
        <f>IF(ISBLANK('Nomenklatur komplett'!H222),"",'Nomenklatur komplett'!H222)</f>
        <v>571</v>
      </c>
      <c r="B222" s="153">
        <f>IF(ISBLANK('Nomenklatur komplett'!I222),"",'Nomenklatur komplett'!I222)</f>
        <v>15144</v>
      </c>
      <c r="C222" s="18" t="str">
        <f>IF(ISBLANK('Nomenklatur komplett'!J222),"-",'Nomenklatur komplett'!J222)</f>
        <v>Beatenberg</v>
      </c>
    </row>
    <row r="223" spans="1:3" x14ac:dyDescent="0.2">
      <c r="A223" s="17">
        <f>IF(ISBLANK('Nomenklatur komplett'!H223),"",'Nomenklatur komplett'!H223)</f>
        <v>1501</v>
      </c>
      <c r="B223" s="153">
        <f>IF(ISBLANK('Nomenklatur komplett'!I223),"",'Nomenklatur komplett'!I223)</f>
        <v>11792</v>
      </c>
      <c r="C223" s="18" t="str">
        <f>IF(ISBLANK('Nomenklatur komplett'!J223),"-",'Nomenklatur komplett'!J223)</f>
        <v>Beckenried</v>
      </c>
    </row>
    <row r="224" spans="1:3" x14ac:dyDescent="0.2">
      <c r="A224" s="17">
        <f>IF(ISBLANK('Nomenklatur komplett'!H224),"",'Nomenklatur komplett'!H224)</f>
        <v>5148</v>
      </c>
      <c r="B224" s="153">
        <f>IF(ISBLANK('Nomenklatur komplett'!I224),"",'Nomenklatur komplett'!I224)</f>
        <v>11902</v>
      </c>
      <c r="C224" s="18" t="str">
        <f>IF(ISBLANK('Nomenklatur komplett'!J224),"-",'Nomenklatur komplett'!J224)</f>
        <v>Bedano</v>
      </c>
    </row>
    <row r="225" spans="1:3" x14ac:dyDescent="0.2">
      <c r="A225" s="17">
        <f>IF(ISBLANK('Nomenklatur komplett'!H225),"",'Nomenklatur komplett'!H225)</f>
        <v>5149</v>
      </c>
      <c r="B225" s="153">
        <f>IF(ISBLANK('Nomenklatur komplett'!I225),"",'Nomenklatur komplett'!I225)</f>
        <v>11770</v>
      </c>
      <c r="C225" s="18" t="str">
        <f>IF(ISBLANK('Nomenklatur komplett'!J225),"-",'Nomenklatur komplett'!J225)</f>
        <v>Bedigliora</v>
      </c>
    </row>
    <row r="226" spans="1:3" x14ac:dyDescent="0.2">
      <c r="A226" s="17">
        <f>IF(ISBLANK('Nomenklatur komplett'!H226),"",'Nomenklatur komplett'!H226)</f>
        <v>5063</v>
      </c>
      <c r="B226" s="153">
        <f>IF(ISBLANK('Nomenklatur komplett'!I226),"",'Nomenklatur komplett'!I226)</f>
        <v>11872</v>
      </c>
      <c r="C226" s="18" t="str">
        <f>IF(ISBLANK('Nomenklatur komplett'!J226),"-",'Nomenklatur komplett'!J226)</f>
        <v>Bedretto</v>
      </c>
    </row>
    <row r="227" spans="1:3" x14ac:dyDescent="0.2">
      <c r="A227" s="17">
        <f>IF(ISBLANK('Nomenklatur komplett'!H227),"",'Nomenklatur komplett'!H227)</f>
        <v>2951</v>
      </c>
      <c r="B227" s="153">
        <f>IF(ISBLANK('Nomenklatur komplett'!I227),"",'Nomenklatur komplett'!I227)</f>
        <v>11873</v>
      </c>
      <c r="C227" s="18" t="str">
        <f>IF(ISBLANK('Nomenklatur komplett'!J227),"-",'Nomenklatur komplett'!J227)</f>
        <v>Beggingen</v>
      </c>
    </row>
    <row r="228" spans="1:3" x14ac:dyDescent="0.2">
      <c r="A228" s="17">
        <f>IF(ISBLANK('Nomenklatur komplett'!H228),"",'Nomenklatur komplett'!H228)</f>
        <v>5704</v>
      </c>
      <c r="B228" s="153">
        <f>IF(ISBLANK('Nomenklatur komplett'!I228),"",'Nomenklatur komplett'!I228)</f>
        <v>14761</v>
      </c>
      <c r="C228" s="18" t="str">
        <f>IF(ISBLANK('Nomenklatur komplett'!J228),"-",'Nomenklatur komplett'!J228)</f>
        <v>Begnins</v>
      </c>
    </row>
    <row r="229" spans="1:3" x14ac:dyDescent="0.2">
      <c r="A229" s="17">
        <f>IF(ISBLANK('Nomenklatur komplett'!H229),"",'Nomenklatur komplett'!H229)</f>
        <v>4224</v>
      </c>
      <c r="B229" s="153">
        <f>IF(ISBLANK('Nomenklatur komplett'!I229),"",'Nomenklatur komplett'!I229)</f>
        <v>11875</v>
      </c>
      <c r="C229" s="18" t="str">
        <f>IF(ISBLANK('Nomenklatur komplett'!J229),"-",'Nomenklatur komplett'!J229)</f>
        <v>Beinwil (Freiamt)</v>
      </c>
    </row>
    <row r="230" spans="1:3" x14ac:dyDescent="0.2">
      <c r="A230" s="17">
        <f>IF(ISBLANK('Nomenklatur komplett'!H230),"",'Nomenklatur komplett'!H230)</f>
        <v>2612</v>
      </c>
      <c r="B230" s="153">
        <f>IF(ISBLANK('Nomenklatur komplett'!I230),"",'Nomenklatur komplett'!I230)</f>
        <v>11876</v>
      </c>
      <c r="C230" s="18" t="str">
        <f>IF(ISBLANK('Nomenklatur komplett'!J230),"-",'Nomenklatur komplett'!J230)</f>
        <v>Beinwil (SO)</v>
      </c>
    </row>
    <row r="231" spans="1:3" x14ac:dyDescent="0.2">
      <c r="A231" s="17">
        <f>IF(ISBLANK('Nomenklatur komplett'!H231),"",'Nomenklatur komplett'!H231)</f>
        <v>4131</v>
      </c>
      <c r="B231" s="153">
        <f>IF(ISBLANK('Nomenklatur komplett'!I231),"",'Nomenklatur komplett'!I231)</f>
        <v>11886</v>
      </c>
      <c r="C231" s="18" t="str">
        <f>IF(ISBLANK('Nomenklatur komplett'!J231),"-",'Nomenklatur komplett'!J231)</f>
        <v>Beinwil am See</v>
      </c>
    </row>
    <row r="232" spans="1:3" x14ac:dyDescent="0.2">
      <c r="A232" s="17" t="str">
        <f>IF(ISBLANK('Nomenklatur komplett'!H232),"",'Nomenklatur komplett'!H232)</f>
        <v/>
      </c>
      <c r="B232" s="153">
        <f>IF(ISBLANK('Nomenklatur komplett'!I232),"",'Nomenklatur komplett'!I232)</f>
        <v>16541</v>
      </c>
      <c r="C232" s="18" t="str">
        <f>IF(ISBLANK('Nomenklatur komplett'!J232),"-",'Nomenklatur komplett'!J232)</f>
        <v>Beinwil bei Muri</v>
      </c>
    </row>
    <row r="233" spans="1:3" x14ac:dyDescent="0.2">
      <c r="A233" s="17">
        <f>IF(ISBLANK('Nomenklatur komplett'!H233),"",'Nomenklatur komplett'!H233)</f>
        <v>2175</v>
      </c>
      <c r="B233" s="153">
        <f>IF(ISBLANK('Nomenklatur komplett'!I233),"",'Nomenklatur komplett'!I233)</f>
        <v>15676</v>
      </c>
      <c r="C233" s="18" t="str">
        <f>IF(ISBLANK('Nomenklatur komplett'!J233),"-",'Nomenklatur komplett'!J233)</f>
        <v>Belfaux</v>
      </c>
    </row>
    <row r="234" spans="1:3" x14ac:dyDescent="0.2">
      <c r="A234" s="17">
        <f>IF(ISBLANK('Nomenklatur komplett'!H234),"",'Nomenklatur komplett'!H234)</f>
        <v>2542</v>
      </c>
      <c r="B234" s="153">
        <f>IF(ISBLANK('Nomenklatur komplett'!I234),"",'Nomenklatur komplett'!I234)</f>
        <v>11878</v>
      </c>
      <c r="C234" s="18" t="str">
        <f>IF(ISBLANK('Nomenklatur komplett'!J234),"-",'Nomenklatur komplett'!J234)</f>
        <v>Bellach</v>
      </c>
    </row>
    <row r="235" spans="1:3" x14ac:dyDescent="0.2">
      <c r="A235" s="17" t="str">
        <f>IF(ISBLANK('Nomenklatur komplett'!H235),"",'Nomenklatur komplett'!H235)</f>
        <v/>
      </c>
      <c r="B235" s="153">
        <f>IF(ISBLANK('Nomenklatur komplett'!I235),"",'Nomenklatur komplett'!I235)</f>
        <v>11870</v>
      </c>
      <c r="C235" s="18" t="str">
        <f>IF(ISBLANK('Nomenklatur komplett'!J235),"-",'Nomenklatur komplett'!J235)</f>
        <v>Bellerive (VD)</v>
      </c>
    </row>
    <row r="236" spans="1:3" x14ac:dyDescent="0.2">
      <c r="A236" s="17">
        <f>IF(ISBLANK('Nomenklatur komplett'!H236),"",'Nomenklatur komplett'!H236)</f>
        <v>6606</v>
      </c>
      <c r="B236" s="153">
        <f>IF(ISBLANK('Nomenklatur komplett'!I236),"",'Nomenklatur komplett'!I236)</f>
        <v>11880</v>
      </c>
      <c r="C236" s="18" t="str">
        <f>IF(ISBLANK('Nomenklatur komplett'!J236),"-",'Nomenklatur komplett'!J236)</f>
        <v>Bellevue</v>
      </c>
    </row>
    <row r="237" spans="1:3" x14ac:dyDescent="0.2">
      <c r="A237" s="17">
        <f>IF(ISBLANK('Nomenklatur komplett'!H237),"",'Nomenklatur komplett'!H237)</f>
        <v>4022</v>
      </c>
      <c r="B237" s="153">
        <f>IF(ISBLANK('Nomenklatur komplett'!I237),"",'Nomenklatur komplett'!I237)</f>
        <v>11881</v>
      </c>
      <c r="C237" s="18" t="str">
        <f>IF(ISBLANK('Nomenklatur komplett'!J237),"-",'Nomenklatur komplett'!J237)</f>
        <v>Bellikon</v>
      </c>
    </row>
    <row r="238" spans="1:3" x14ac:dyDescent="0.2">
      <c r="A238" s="17">
        <f>IF(ISBLANK('Nomenklatur komplett'!H238),"",'Nomenklatur komplett'!H238)</f>
        <v>5002</v>
      </c>
      <c r="B238" s="153">
        <f>IF(ISBLANK('Nomenklatur komplett'!I238),"",'Nomenklatur komplett'!I238)</f>
        <v>16078</v>
      </c>
      <c r="C238" s="18" t="str">
        <f>IF(ISBLANK('Nomenklatur komplett'!J238),"-",'Nomenklatur komplett'!J238)</f>
        <v>Bellinzona</v>
      </c>
    </row>
    <row r="239" spans="1:3" x14ac:dyDescent="0.2">
      <c r="A239" s="17">
        <f>IF(ISBLANK('Nomenklatur komplett'!H239),"",'Nomenklatur komplett'!H239)</f>
        <v>732</v>
      </c>
      <c r="B239" s="153">
        <f>IF(ISBLANK('Nomenklatur komplett'!I239),"",'Nomenklatur komplett'!I239)</f>
        <v>15238</v>
      </c>
      <c r="C239" s="18" t="str">
        <f>IF(ISBLANK('Nomenklatur komplett'!J239),"-",'Nomenklatur komplett'!J239)</f>
        <v>Bellmund</v>
      </c>
    </row>
    <row r="240" spans="1:3" x14ac:dyDescent="0.2">
      <c r="A240" s="17">
        <f>IF(ISBLANK('Nomenklatur komplett'!H240),"",'Nomenklatur komplett'!H240)</f>
        <v>6052</v>
      </c>
      <c r="B240" s="153">
        <f>IF(ISBLANK('Nomenklatur komplett'!I240),"",'Nomenklatur komplett'!I240)</f>
        <v>11883</v>
      </c>
      <c r="C240" s="18" t="str">
        <f>IF(ISBLANK('Nomenklatur komplett'!J240),"-",'Nomenklatur komplett'!J240)</f>
        <v>Bellwald</v>
      </c>
    </row>
    <row r="241" spans="1:3" x14ac:dyDescent="0.2">
      <c r="A241" s="17">
        <f>IF(ISBLANK('Nomenklatur komplett'!H241),"",'Nomenklatur komplett'!H241)</f>
        <v>2053</v>
      </c>
      <c r="B241" s="153">
        <f>IF(ISBLANK('Nomenklatur komplett'!I241),"",'Nomenklatur komplett'!I241)</f>
        <v>15675</v>
      </c>
      <c r="C241" s="18" t="str">
        <f>IF(ISBLANK('Nomenklatur komplett'!J241),"-",'Nomenklatur komplett'!J241)</f>
        <v>Belmont-Broye</v>
      </c>
    </row>
    <row r="242" spans="1:3" x14ac:dyDescent="0.2">
      <c r="A242" s="17">
        <f>IF(ISBLANK('Nomenklatur komplett'!H242),"",'Nomenklatur komplett'!H242)</f>
        <v>5581</v>
      </c>
      <c r="B242" s="153">
        <f>IF(ISBLANK('Nomenklatur komplett'!I242),"",'Nomenklatur komplett'!I242)</f>
        <v>14760</v>
      </c>
      <c r="C242" s="18" t="str">
        <f>IF(ISBLANK('Nomenklatur komplett'!J242),"-",'Nomenklatur komplett'!J242)</f>
        <v>Belmont-sur-Lausanne</v>
      </c>
    </row>
    <row r="243" spans="1:3" x14ac:dyDescent="0.2">
      <c r="A243" s="17">
        <f>IF(ISBLANK('Nomenklatur komplett'!H243),"",'Nomenklatur komplett'!H243)</f>
        <v>5902</v>
      </c>
      <c r="B243" s="153">
        <f>IF(ISBLANK('Nomenklatur komplett'!I243),"",'Nomenklatur komplett'!I243)</f>
        <v>14759</v>
      </c>
      <c r="C243" s="18" t="str">
        <f>IF(ISBLANK('Nomenklatur komplett'!J243),"-",'Nomenklatur komplett'!J243)</f>
        <v>Belmont-sur-Yverdon</v>
      </c>
    </row>
    <row r="244" spans="1:3" x14ac:dyDescent="0.2">
      <c r="A244" s="17">
        <f>IF(ISBLANK('Nomenklatur komplett'!H244),"",'Nomenklatur komplett'!H244)</f>
        <v>861</v>
      </c>
      <c r="B244" s="153">
        <f>IF(ISBLANK('Nomenklatur komplett'!I244),"",'Nomenklatur komplett'!I244)</f>
        <v>15498</v>
      </c>
      <c r="C244" s="18" t="str">
        <f>IF(ISBLANK('Nomenklatur komplett'!J244),"-",'Nomenklatur komplett'!J244)</f>
        <v>Belp</v>
      </c>
    </row>
    <row r="245" spans="1:3" x14ac:dyDescent="0.2">
      <c r="A245" s="17" t="str">
        <f>IF(ISBLANK('Nomenklatur komplett'!H245),"",'Nomenklatur komplett'!H245)</f>
        <v/>
      </c>
      <c r="B245" s="153">
        <f>IF(ISBLANK('Nomenklatur komplett'!I245),"",'Nomenklatur komplett'!I245)</f>
        <v>11108</v>
      </c>
      <c r="C245" s="18" t="str">
        <f>IF(ISBLANK('Nomenklatur komplett'!J245),"-",'Nomenklatur komplett'!J245)</f>
        <v>Belpberg</v>
      </c>
    </row>
    <row r="246" spans="1:3" x14ac:dyDescent="0.2">
      <c r="A246" s="17">
        <f>IF(ISBLANK('Nomenklatur komplett'!H246),"",'Nomenklatur komplett'!H246)</f>
        <v>681</v>
      </c>
      <c r="B246" s="153">
        <f>IF(ISBLANK('Nomenklatur komplett'!I246),"",'Nomenklatur komplett'!I246)</f>
        <v>15206</v>
      </c>
      <c r="C246" s="18" t="str">
        <f>IF(ISBLANK('Nomenklatur komplett'!J246),"-",'Nomenklatur komplett'!J246)</f>
        <v>Belprahon</v>
      </c>
    </row>
    <row r="247" spans="1:3" x14ac:dyDescent="0.2">
      <c r="A247" s="17" t="str">
        <f>IF(ISBLANK('Nomenklatur komplett'!H247),"",'Nomenklatur komplett'!H247)</f>
        <v/>
      </c>
      <c r="B247" s="153">
        <f>IF(ISBLANK('Nomenklatur komplett'!I247),"",'Nomenklatur komplett'!I247)</f>
        <v>11184</v>
      </c>
      <c r="C247" s="18" t="str">
        <f>IF(ISBLANK('Nomenklatur komplett'!J247),"-",'Nomenklatur komplett'!J247)</f>
        <v>Benken (BL)</v>
      </c>
    </row>
    <row r="248" spans="1:3" x14ac:dyDescent="0.2">
      <c r="A248" s="17">
        <f>IF(ISBLANK('Nomenklatur komplett'!H248),"",'Nomenklatur komplett'!H248)</f>
        <v>3312</v>
      </c>
      <c r="B248" s="153">
        <f>IF(ISBLANK('Nomenklatur komplett'!I248),"",'Nomenklatur komplett'!I248)</f>
        <v>14420</v>
      </c>
      <c r="C248" s="18" t="str">
        <f>IF(ISBLANK('Nomenklatur komplett'!J248),"-",'Nomenklatur komplett'!J248)</f>
        <v>Benken (SG)</v>
      </c>
    </row>
    <row r="249" spans="1:3" x14ac:dyDescent="0.2">
      <c r="A249" s="17">
        <f>IF(ISBLANK('Nomenklatur komplett'!H249),"",'Nomenklatur komplett'!H249)</f>
        <v>22</v>
      </c>
      <c r="B249" s="153">
        <f>IF(ISBLANK('Nomenklatur komplett'!I249),"",'Nomenklatur komplett'!I249)</f>
        <v>11862</v>
      </c>
      <c r="C249" s="18" t="str">
        <f>IF(ISBLANK('Nomenklatur komplett'!J249),"-",'Nomenklatur komplett'!J249)</f>
        <v>Benken (ZH)</v>
      </c>
    </row>
    <row r="250" spans="1:3" x14ac:dyDescent="0.2">
      <c r="A250" s="17">
        <f>IF(ISBLANK('Nomenklatur komplett'!H250),"",'Nomenklatur komplett'!H250)</f>
        <v>2882</v>
      </c>
      <c r="B250" s="153">
        <f>IF(ISBLANK('Nomenklatur komplett'!I250),"",'Nomenklatur komplett'!I250)</f>
        <v>13810</v>
      </c>
      <c r="C250" s="18" t="str">
        <f>IF(ISBLANK('Nomenklatur komplett'!J250),"-",'Nomenklatur komplett'!J250)</f>
        <v>Bennwil</v>
      </c>
    </row>
    <row r="251" spans="1:3" x14ac:dyDescent="0.2">
      <c r="A251" s="17" t="str">
        <f>IF(ISBLANK('Nomenklatur komplett'!H251),"",'Nomenklatur komplett'!H251)</f>
        <v/>
      </c>
      <c r="B251" s="153">
        <f>IF(ISBLANK('Nomenklatur komplett'!I251),"",'Nomenklatur komplett'!I251)</f>
        <v>11860</v>
      </c>
      <c r="C251" s="18" t="str">
        <f>IF(ISBLANK('Nomenklatur komplett'!J251),"-",'Nomenklatur komplett'!J251)</f>
        <v>Benzenschwil</v>
      </c>
    </row>
    <row r="252" spans="1:3" x14ac:dyDescent="0.2">
      <c r="A252" s="17">
        <f>IF(ISBLANK('Nomenklatur komplett'!H252),"",'Nomenklatur komplett'!H252)</f>
        <v>5512</v>
      </c>
      <c r="B252" s="153">
        <f>IF(ISBLANK('Nomenklatur komplett'!I252),"",'Nomenklatur komplett'!I252)</f>
        <v>14552</v>
      </c>
      <c r="C252" s="18" t="str">
        <f>IF(ISBLANK('Nomenklatur komplett'!J252),"-",'Nomenklatur komplett'!J252)</f>
        <v>Bercher</v>
      </c>
    </row>
    <row r="253" spans="1:3" x14ac:dyDescent="0.2">
      <c r="A253" s="17">
        <f>IF(ISBLANK('Nomenklatur komplett'!H253),"",'Nomenklatur komplett'!H253)</f>
        <v>3211</v>
      </c>
      <c r="B253" s="153">
        <f>IF(ISBLANK('Nomenklatur komplett'!I253),"",'Nomenklatur komplett'!I253)</f>
        <v>14382</v>
      </c>
      <c r="C253" s="18" t="str">
        <f>IF(ISBLANK('Nomenklatur komplett'!J253),"-",'Nomenklatur komplett'!J253)</f>
        <v>Berg (SG)</v>
      </c>
    </row>
    <row r="254" spans="1:3" x14ac:dyDescent="0.2">
      <c r="A254" s="17">
        <f>IF(ISBLANK('Nomenklatur komplett'!H254),"",'Nomenklatur komplett'!H254)</f>
        <v>4891</v>
      </c>
      <c r="B254" s="153">
        <f>IF(ISBLANK('Nomenklatur komplett'!I254),"",'Nomenklatur komplett'!I254)</f>
        <v>15461</v>
      </c>
      <c r="C254" s="18" t="str">
        <f>IF(ISBLANK('Nomenklatur komplett'!J254),"-",'Nomenklatur komplett'!J254)</f>
        <v>Berg (TG)</v>
      </c>
    </row>
    <row r="255" spans="1:3" x14ac:dyDescent="0.2">
      <c r="A255" s="17">
        <f>IF(ISBLANK('Nomenklatur komplett'!H255),"",'Nomenklatur komplett'!H255)</f>
        <v>23</v>
      </c>
      <c r="B255" s="153">
        <f>IF(ISBLANK('Nomenklatur komplett'!I255),"",'Nomenklatur komplett'!I255)</f>
        <v>11855</v>
      </c>
      <c r="C255" s="18" t="str">
        <f>IF(ISBLANK('Nomenklatur komplett'!J255),"-",'Nomenklatur komplett'!J255)</f>
        <v>Berg am Irchel</v>
      </c>
    </row>
    <row r="256" spans="1:3" x14ac:dyDescent="0.2">
      <c r="A256" s="17">
        <f>IF(ISBLANK('Nomenklatur komplett'!H256),"",'Nomenklatur komplett'!H256)</f>
        <v>4023</v>
      </c>
      <c r="B256" s="153">
        <f>IF(ISBLANK('Nomenklatur komplett'!I256),"",'Nomenklatur komplett'!I256)</f>
        <v>11856</v>
      </c>
      <c r="C256" s="18" t="str">
        <f>IF(ISBLANK('Nomenklatur komplett'!J256),"-",'Nomenklatur komplett'!J256)</f>
        <v>Bergdietikon</v>
      </c>
    </row>
    <row r="257" spans="1:3" x14ac:dyDescent="0.2">
      <c r="A257" s="17" t="str">
        <f>IF(ISBLANK('Nomenklatur komplett'!H257),"",'Nomenklatur komplett'!H257)</f>
        <v/>
      </c>
      <c r="B257" s="153">
        <f>IF(ISBLANK('Nomenklatur komplett'!I257),"",'Nomenklatur komplett'!I257)</f>
        <v>16375</v>
      </c>
      <c r="C257" s="18" t="str">
        <f>IF(ISBLANK('Nomenklatur komplett'!J257),"-",'Nomenklatur komplett'!J257)</f>
        <v>Bergün</v>
      </c>
    </row>
    <row r="258" spans="1:3" x14ac:dyDescent="0.2">
      <c r="A258" s="17">
        <f>IF(ISBLANK('Nomenklatur komplett'!H258),"",'Nomenklatur komplett'!H258)</f>
        <v>3544</v>
      </c>
      <c r="B258" s="153">
        <f>IF(ISBLANK('Nomenklatur komplett'!I258),"",'Nomenklatur komplett'!I258)</f>
        <v>16085</v>
      </c>
      <c r="C258" s="18" t="str">
        <f>IF(ISBLANK('Nomenklatur komplett'!J258),"-",'Nomenklatur komplett'!J258)</f>
        <v>Bergün Filisur</v>
      </c>
    </row>
    <row r="259" spans="1:3" x14ac:dyDescent="0.2">
      <c r="A259" s="17" t="str">
        <f>IF(ISBLANK('Nomenklatur komplett'!H259),"",'Nomenklatur komplett'!H259)</f>
        <v/>
      </c>
      <c r="B259" s="153">
        <f>IF(ISBLANK('Nomenklatur komplett'!I259),"",'Nomenklatur komplett'!I259)</f>
        <v>10005</v>
      </c>
      <c r="C259" s="18" t="str">
        <f>IF(ISBLANK('Nomenklatur komplett'!J259),"-",'Nomenklatur komplett'!J259)</f>
        <v>Bergün/Bravuogn</v>
      </c>
    </row>
    <row r="260" spans="1:3" x14ac:dyDescent="0.2">
      <c r="A260" s="17">
        <f>IF(ISBLANK('Nomenklatur komplett'!H260),"",'Nomenklatur komplett'!H260)</f>
        <v>4062</v>
      </c>
      <c r="B260" s="153">
        <f>IF(ISBLANK('Nomenklatur komplett'!I260),"",'Nomenklatur komplett'!I260)</f>
        <v>11857</v>
      </c>
      <c r="C260" s="18" t="str">
        <f>IF(ISBLANK('Nomenklatur komplett'!J260),"-",'Nomenklatur komplett'!J260)</f>
        <v>Berikon</v>
      </c>
    </row>
    <row r="261" spans="1:3" x14ac:dyDescent="0.2">
      <c r="A261" s="17">
        <f>IF(ISBLANK('Nomenklatur komplett'!H261),"",'Nomenklatur komplett'!H261)</f>
        <v>2932</v>
      </c>
      <c r="B261" s="153">
        <f>IF(ISBLANK('Nomenklatur komplett'!I261),"",'Nomenklatur komplett'!I261)</f>
        <v>15604</v>
      </c>
      <c r="C261" s="18" t="str">
        <f>IF(ISBLANK('Nomenklatur komplett'!J261),"-",'Nomenklatur komplett'!J261)</f>
        <v>Beringen</v>
      </c>
    </row>
    <row r="262" spans="1:3" x14ac:dyDescent="0.2">
      <c r="A262" s="17">
        <f>IF(ISBLANK('Nomenklatur komplett'!H262),"",'Nomenklatur komplett'!H262)</f>
        <v>972</v>
      </c>
      <c r="B262" s="153">
        <f>IF(ISBLANK('Nomenklatur komplett'!I262),"",'Nomenklatur komplett'!I262)</f>
        <v>15357</v>
      </c>
      <c r="C262" s="18" t="str">
        <f>IF(ISBLANK('Nomenklatur komplett'!J262),"-",'Nomenklatur komplett'!J262)</f>
        <v>Berken</v>
      </c>
    </row>
    <row r="263" spans="1:3" x14ac:dyDescent="0.2">
      <c r="A263" s="17" t="str">
        <f>IF(ISBLANK('Nomenklatur komplett'!H263),"",'Nomenklatur komplett'!H263)</f>
        <v/>
      </c>
      <c r="B263" s="153">
        <f>IF(ISBLANK('Nomenklatur komplett'!I263),"",'Nomenklatur komplett'!I263)</f>
        <v>11859</v>
      </c>
      <c r="C263" s="18" t="str">
        <f>IF(ISBLANK('Nomenklatur komplett'!J263),"-",'Nomenklatur komplett'!J263)</f>
        <v>Berlens</v>
      </c>
    </row>
    <row r="264" spans="1:3" x14ac:dyDescent="0.2">
      <c r="A264" s="17">
        <f>IF(ISBLANK('Nomenklatur komplett'!H264),"",'Nomenklatur komplett'!H264)</f>
        <v>4801</v>
      </c>
      <c r="B264" s="153">
        <f>IF(ISBLANK('Nomenklatur komplett'!I264),"",'Nomenklatur komplett'!I264)</f>
        <v>15399</v>
      </c>
      <c r="C264" s="18" t="str">
        <f>IF(ISBLANK('Nomenklatur komplett'!J264),"-",'Nomenklatur komplett'!J264)</f>
        <v>Berlingen</v>
      </c>
    </row>
    <row r="265" spans="1:3" x14ac:dyDescent="0.2">
      <c r="A265" s="17">
        <f>IF(ISBLANK('Nomenklatur komplett'!H265),"",'Nomenklatur komplett'!H265)</f>
        <v>351</v>
      </c>
      <c r="B265" s="153">
        <f>IF(ISBLANK('Nomenklatur komplett'!I265),"",'Nomenklatur komplett'!I265)</f>
        <v>15029</v>
      </c>
      <c r="C265" s="18" t="str">
        <f>IF(ISBLANK('Nomenklatur komplett'!J265),"-",'Nomenklatur komplett'!J265)</f>
        <v>Bern</v>
      </c>
    </row>
    <row r="266" spans="1:3" x14ac:dyDescent="0.2">
      <c r="A266" s="17">
        <f>IF(ISBLANK('Nomenklatur komplett'!H266),"",'Nomenklatur komplett'!H266)</f>
        <v>3233</v>
      </c>
      <c r="B266" s="153">
        <f>IF(ISBLANK('Nomenklatur komplett'!I266),"",'Nomenklatur komplett'!I266)</f>
        <v>14393</v>
      </c>
      <c r="C266" s="18" t="str">
        <f>IF(ISBLANK('Nomenklatur komplett'!J266),"-",'Nomenklatur komplett'!J266)</f>
        <v>Berneck</v>
      </c>
    </row>
    <row r="267" spans="1:3" x14ac:dyDescent="0.2">
      <c r="A267" s="17">
        <f>IF(ISBLANK('Nomenklatur komplett'!H267),"",'Nomenklatur komplett'!H267)</f>
        <v>6607</v>
      </c>
      <c r="B267" s="153">
        <f>IF(ISBLANK('Nomenklatur komplett'!I267),"",'Nomenklatur komplett'!I267)</f>
        <v>11853</v>
      </c>
      <c r="C267" s="18" t="str">
        <f>IF(ISBLANK('Nomenklatur komplett'!J267),"-",'Nomenklatur komplett'!J267)</f>
        <v>Bernex</v>
      </c>
    </row>
    <row r="268" spans="1:3" x14ac:dyDescent="0.2">
      <c r="A268" s="17" t="str">
        <f>IF(ISBLANK('Nomenklatur komplett'!H268),"",'Nomenklatur komplett'!H268)</f>
        <v/>
      </c>
      <c r="B268" s="153">
        <f>IF(ISBLANK('Nomenklatur komplett'!I268),"",'Nomenklatur komplett'!I268)</f>
        <v>16137</v>
      </c>
      <c r="C268" s="18" t="str">
        <f>IF(ISBLANK('Nomenklatur komplett'!J268),"-",'Nomenklatur komplett'!J268)</f>
        <v>Bernex-Onex-Confignon</v>
      </c>
    </row>
    <row r="269" spans="1:3" x14ac:dyDescent="0.2">
      <c r="A269" s="17">
        <f>IF(ISBLANK('Nomenklatur komplett'!H269),"",'Nomenklatur komplett'!H269)</f>
        <v>5424</v>
      </c>
      <c r="B269" s="153">
        <f>IF(ISBLANK('Nomenklatur komplett'!I269),"",'Nomenklatur komplett'!I269)</f>
        <v>14763</v>
      </c>
      <c r="C269" s="18" t="str">
        <f>IF(ISBLANK('Nomenklatur komplett'!J269),"-",'Nomenklatur komplett'!J269)</f>
        <v>Berolle</v>
      </c>
    </row>
    <row r="270" spans="1:3" x14ac:dyDescent="0.2">
      <c r="A270" s="17">
        <f>IF(ISBLANK('Nomenklatur komplett'!H270),"",'Nomenklatur komplett'!H270)</f>
        <v>1081</v>
      </c>
      <c r="B270" s="153">
        <f>IF(ISBLANK('Nomenklatur komplett'!I270),"",'Nomenklatur komplett'!I270)</f>
        <v>15663</v>
      </c>
      <c r="C270" s="18" t="str">
        <f>IF(ISBLANK('Nomenklatur komplett'!J270),"-",'Nomenklatur komplett'!J270)</f>
        <v>Beromünster</v>
      </c>
    </row>
    <row r="271" spans="1:3" x14ac:dyDescent="0.2">
      <c r="A271" s="17" t="str">
        <f>IF(ISBLANK('Nomenklatur komplett'!H271),"",'Nomenklatur komplett'!H271)</f>
        <v/>
      </c>
      <c r="B271" s="153">
        <f>IF(ISBLANK('Nomenklatur komplett'!I271),"",'Nomenklatur komplett'!I271)</f>
        <v>11865</v>
      </c>
      <c r="C271" s="18" t="str">
        <f>IF(ISBLANK('Nomenklatur komplett'!J271),"-",'Nomenklatur komplett'!J271)</f>
        <v>Bertschikon</v>
      </c>
    </row>
    <row r="272" spans="1:3" x14ac:dyDescent="0.2">
      <c r="A272" s="17" t="str">
        <f>IF(ISBLANK('Nomenklatur komplett'!H272),"",'Nomenklatur komplett'!H272)</f>
        <v/>
      </c>
      <c r="B272" s="153">
        <f>IF(ISBLANK('Nomenklatur komplett'!I272),"",'Nomenklatur komplett'!I272)</f>
        <v>11866</v>
      </c>
      <c r="C272" s="18" t="str">
        <f>IF(ISBLANK('Nomenklatur komplett'!J272),"-",'Nomenklatur komplett'!J272)</f>
        <v>Berzona</v>
      </c>
    </row>
    <row r="273" spans="1:3" x14ac:dyDescent="0.2">
      <c r="A273" s="17" t="str">
        <f>IF(ISBLANK('Nomenklatur komplett'!H273),"",'Nomenklatur komplett'!H273)</f>
        <v/>
      </c>
      <c r="B273" s="153">
        <f>IF(ISBLANK('Nomenklatur komplett'!I273),"",'Nomenklatur komplett'!I273)</f>
        <v>11867</v>
      </c>
      <c r="C273" s="18" t="str">
        <f>IF(ISBLANK('Nomenklatur komplett'!J273),"-",'Nomenklatur komplett'!J273)</f>
        <v>Besazio</v>
      </c>
    </row>
    <row r="274" spans="1:3" x14ac:dyDescent="0.2">
      <c r="A274" s="17">
        <f>IF(ISBLANK('Nomenklatur komplett'!H274),"",'Nomenklatur komplett'!H274)</f>
        <v>4226</v>
      </c>
      <c r="B274" s="153">
        <f>IF(ISBLANK('Nomenklatur komplett'!I274),"",'Nomenklatur komplett'!I274)</f>
        <v>11888</v>
      </c>
      <c r="C274" s="18" t="str">
        <f>IF(ISBLANK('Nomenklatur komplett'!J274),"-",'Nomenklatur komplett'!J274)</f>
        <v>Besenbüren</v>
      </c>
    </row>
    <row r="275" spans="1:3" x14ac:dyDescent="0.2">
      <c r="A275" s="17" t="str">
        <f>IF(ISBLANK('Nomenklatur komplett'!H275),"",'Nomenklatur komplett'!H275)</f>
        <v/>
      </c>
      <c r="B275" s="153">
        <f>IF(ISBLANK('Nomenklatur komplett'!I275),"",'Nomenklatur komplett'!I275)</f>
        <v>11854</v>
      </c>
      <c r="C275" s="18" t="str">
        <f>IF(ISBLANK('Nomenklatur komplett'!J275),"-",'Nomenklatur komplett'!J275)</f>
        <v>Besencens</v>
      </c>
    </row>
    <row r="276" spans="1:3" x14ac:dyDescent="0.2">
      <c r="A276" s="17" t="str">
        <f>IF(ISBLANK('Nomenklatur komplett'!H276),"",'Nomenklatur komplett'!H276)</f>
        <v/>
      </c>
      <c r="B276" s="153">
        <f>IF(ISBLANK('Nomenklatur komplett'!I276),"",'Nomenklatur komplett'!I276)</f>
        <v>11879</v>
      </c>
      <c r="C276" s="18" t="str">
        <f>IF(ISBLANK('Nomenklatur komplett'!J276),"-",'Nomenklatur komplett'!J276)</f>
        <v>Betschwanden</v>
      </c>
    </row>
    <row r="277" spans="1:3" x14ac:dyDescent="0.2">
      <c r="A277" s="17" t="str">
        <f>IF(ISBLANK('Nomenklatur komplett'!H277),"",'Nomenklatur komplett'!H277)</f>
        <v/>
      </c>
      <c r="B277" s="153">
        <f>IF(ISBLANK('Nomenklatur komplett'!I277),"",'Nomenklatur komplett'!I277)</f>
        <v>11905</v>
      </c>
      <c r="C277" s="18" t="str">
        <f>IF(ISBLANK('Nomenklatur komplett'!J277),"-",'Nomenklatur komplett'!J277)</f>
        <v>Betten</v>
      </c>
    </row>
    <row r="278" spans="1:3" x14ac:dyDescent="0.2">
      <c r="A278" s="17">
        <f>IF(ISBLANK('Nomenklatur komplett'!H278),"",'Nomenklatur komplett'!H278)</f>
        <v>973</v>
      </c>
      <c r="B278" s="153">
        <f>IF(ISBLANK('Nomenklatur komplett'!I278),"",'Nomenklatur komplett'!I278)</f>
        <v>15477</v>
      </c>
      <c r="C278" s="18" t="str">
        <f>IF(ISBLANK('Nomenklatur komplett'!J278),"-",'Nomenklatur komplett'!J278)</f>
        <v>Bettenhausen</v>
      </c>
    </row>
    <row r="279" spans="1:3" x14ac:dyDescent="0.2">
      <c r="A279" s="17">
        <f>IF(ISBLANK('Nomenklatur komplett'!H279),"",'Nomenklatur komplett'!H279)</f>
        <v>5471</v>
      </c>
      <c r="B279" s="153">
        <f>IF(ISBLANK('Nomenklatur komplett'!I279),"",'Nomenklatur komplett'!I279)</f>
        <v>14755</v>
      </c>
      <c r="C279" s="18" t="str">
        <f>IF(ISBLANK('Nomenklatur komplett'!J279),"-",'Nomenklatur komplett'!J279)</f>
        <v>Bettens</v>
      </c>
    </row>
    <row r="280" spans="1:3" x14ac:dyDescent="0.2">
      <c r="A280" s="17">
        <f>IF(ISBLANK('Nomenklatur komplett'!H280),"",'Nomenklatur komplett'!H280)</f>
        <v>2702</v>
      </c>
      <c r="B280" s="153">
        <f>IF(ISBLANK('Nomenklatur komplett'!I280),"",'Nomenklatur komplett'!I280)</f>
        <v>11907</v>
      </c>
      <c r="C280" s="18" t="str">
        <f>IF(ISBLANK('Nomenklatur komplett'!J280),"-",'Nomenklatur komplett'!J280)</f>
        <v>Bettingen</v>
      </c>
    </row>
    <row r="281" spans="1:3" x14ac:dyDescent="0.2">
      <c r="A281" s="17">
        <f>IF(ISBLANK('Nomenklatur komplett'!H281),"",'Nomenklatur komplett'!H281)</f>
        <v>2543</v>
      </c>
      <c r="B281" s="153">
        <f>IF(ISBLANK('Nomenklatur komplett'!I281),"",'Nomenklatur komplett'!I281)</f>
        <v>11908</v>
      </c>
      <c r="C281" s="18" t="str">
        <f>IF(ISBLANK('Nomenklatur komplett'!J281),"-",'Nomenklatur komplett'!J281)</f>
        <v>Bettlach</v>
      </c>
    </row>
    <row r="282" spans="1:3" x14ac:dyDescent="0.2">
      <c r="A282" s="17">
        <f>IF(ISBLANK('Nomenklatur komplett'!H282),"",'Nomenklatur komplett'!H282)</f>
        <v>6205</v>
      </c>
      <c r="B282" s="153">
        <f>IF(ISBLANK('Nomenklatur komplett'!I282),"",'Nomenklatur komplett'!I282)</f>
        <v>15649</v>
      </c>
      <c r="C282" s="18" t="str">
        <f>IF(ISBLANK('Nomenklatur komplett'!J282),"-",'Nomenklatur komplett'!J282)</f>
        <v>Bettmeralp</v>
      </c>
    </row>
    <row r="283" spans="1:3" x14ac:dyDescent="0.2">
      <c r="A283" s="17">
        <f>IF(ISBLANK('Nomenklatur komplett'!H283),"",'Nomenklatur komplett'!H283)</f>
        <v>4716</v>
      </c>
      <c r="B283" s="153">
        <f>IF(ISBLANK('Nomenklatur komplett'!I283),"",'Nomenklatur komplett'!I283)</f>
        <v>15434</v>
      </c>
      <c r="C283" s="18" t="str">
        <f>IF(ISBLANK('Nomenklatur komplett'!J283),"-",'Nomenklatur komplett'!J283)</f>
        <v>Bettwiesen</v>
      </c>
    </row>
    <row r="284" spans="1:3" x14ac:dyDescent="0.2">
      <c r="A284" s="17">
        <f>IF(ISBLANK('Nomenklatur komplett'!H284),"",'Nomenklatur komplett'!H284)</f>
        <v>4227</v>
      </c>
      <c r="B284" s="153">
        <f>IF(ISBLANK('Nomenklatur komplett'!I284),"",'Nomenklatur komplett'!I284)</f>
        <v>11910</v>
      </c>
      <c r="C284" s="18" t="str">
        <f>IF(ISBLANK('Nomenklatur komplett'!J284),"-",'Nomenklatur komplett'!J284)</f>
        <v>Bettwil</v>
      </c>
    </row>
    <row r="285" spans="1:3" x14ac:dyDescent="0.2">
      <c r="A285" s="17" t="str">
        <f>IF(ISBLANK('Nomenklatur komplett'!H285),"",'Nomenklatur komplett'!H285)</f>
        <v/>
      </c>
      <c r="B285" s="153">
        <f>IF(ISBLANK('Nomenklatur komplett'!I285),"",'Nomenklatur komplett'!I285)</f>
        <v>10974</v>
      </c>
      <c r="C285" s="18" t="str">
        <f>IF(ISBLANK('Nomenklatur komplett'!J285),"-",'Nomenklatur komplett'!J285)</f>
        <v>Beurnevésin</v>
      </c>
    </row>
    <row r="286" spans="1:3" x14ac:dyDescent="0.2">
      <c r="A286" s="17" t="str">
        <f>IF(ISBLANK('Nomenklatur komplett'!H286),"",'Nomenklatur komplett'!H286)</f>
        <v/>
      </c>
      <c r="B286" s="153">
        <f>IF(ISBLANK('Nomenklatur komplett'!I286),"",'Nomenklatur komplett'!I286)</f>
        <v>11920</v>
      </c>
      <c r="C286" s="18" t="str">
        <f>IF(ISBLANK('Nomenklatur komplett'!J286),"-",'Nomenklatur komplett'!J286)</f>
        <v>Bevaix</v>
      </c>
    </row>
    <row r="287" spans="1:3" x14ac:dyDescent="0.2">
      <c r="A287" s="17">
        <f>IF(ISBLANK('Nomenklatur komplett'!H287),"",'Nomenklatur komplett'!H287)</f>
        <v>3781</v>
      </c>
      <c r="B287" s="153">
        <f>IF(ISBLANK('Nomenklatur komplett'!I287),"",'Nomenklatur komplett'!I287)</f>
        <v>16001</v>
      </c>
      <c r="C287" s="18" t="str">
        <f>IF(ISBLANK('Nomenklatur komplett'!J287),"-",'Nomenklatur komplett'!J287)</f>
        <v>Bever</v>
      </c>
    </row>
    <row r="288" spans="1:3" x14ac:dyDescent="0.2">
      <c r="A288" s="17" t="str">
        <f>IF(ISBLANK('Nomenklatur komplett'!H288),"",'Nomenklatur komplett'!H288)</f>
        <v/>
      </c>
      <c r="B288" s="153">
        <f>IF(ISBLANK('Nomenklatur komplett'!I288),"",'Nomenklatur komplett'!I288)</f>
        <v>16521</v>
      </c>
      <c r="C288" s="18" t="str">
        <f>IF(ISBLANK('Nomenklatur komplett'!J288),"-",'Nomenklatur komplett'!J288)</f>
        <v>Bevers</v>
      </c>
    </row>
    <row r="289" spans="1:3" x14ac:dyDescent="0.2">
      <c r="A289" s="17">
        <f>IF(ISBLANK('Nomenklatur komplett'!H289),"",'Nomenklatur komplett'!H289)</f>
        <v>5402</v>
      </c>
      <c r="B289" s="153">
        <f>IF(ISBLANK('Nomenklatur komplett'!I289),"",'Nomenklatur komplett'!I289)</f>
        <v>14541</v>
      </c>
      <c r="C289" s="18" t="str">
        <f>IF(ISBLANK('Nomenklatur komplett'!J289),"-",'Nomenklatur komplett'!J289)</f>
        <v>Bex</v>
      </c>
    </row>
    <row r="290" spans="1:3" x14ac:dyDescent="0.2">
      <c r="A290" s="17">
        <f>IF(ISBLANK('Nomenklatur komplett'!H290),"",'Nomenklatur komplett'!H290)</f>
        <v>5281</v>
      </c>
      <c r="B290" s="153">
        <f>IF(ISBLANK('Nomenklatur komplett'!I290),"",'Nomenklatur komplett'!I290)</f>
        <v>11904</v>
      </c>
      <c r="C290" s="18" t="str">
        <f>IF(ISBLANK('Nomenklatur komplett'!J290),"-",'Nomenklatur komplett'!J290)</f>
        <v>Biasca</v>
      </c>
    </row>
    <row r="291" spans="1:3" x14ac:dyDescent="0.2">
      <c r="A291" s="17">
        <f>IF(ISBLANK('Nomenklatur komplett'!H291),"",'Nomenklatur komplett'!H291)</f>
        <v>2513</v>
      </c>
      <c r="B291" s="153">
        <f>IF(ISBLANK('Nomenklatur komplett'!I291),"",'Nomenklatur komplett'!I291)</f>
        <v>13722</v>
      </c>
      <c r="C291" s="18" t="str">
        <f>IF(ISBLANK('Nomenklatur komplett'!J291),"-",'Nomenklatur komplett'!J291)</f>
        <v>Biberist</v>
      </c>
    </row>
    <row r="292" spans="1:3" x14ac:dyDescent="0.2">
      <c r="A292" s="17" t="str">
        <f>IF(ISBLANK('Nomenklatur komplett'!H292),"",'Nomenklatur komplett'!H292)</f>
        <v/>
      </c>
      <c r="B292" s="153">
        <f>IF(ISBLANK('Nomenklatur komplett'!I292),"",'Nomenklatur komplett'!I292)</f>
        <v>11914</v>
      </c>
      <c r="C292" s="18" t="str">
        <f>IF(ISBLANK('Nomenklatur komplett'!J292),"-",'Nomenklatur komplett'!J292)</f>
        <v>Bibern (SH)</v>
      </c>
    </row>
    <row r="293" spans="1:3" x14ac:dyDescent="0.2">
      <c r="A293" s="17" t="str">
        <f>IF(ISBLANK('Nomenklatur komplett'!H293),"",'Nomenklatur komplett'!H293)</f>
        <v/>
      </c>
      <c r="B293" s="153">
        <f>IF(ISBLANK('Nomenklatur komplett'!I293),"",'Nomenklatur komplett'!I293)</f>
        <v>11915</v>
      </c>
      <c r="C293" s="18" t="str">
        <f>IF(ISBLANK('Nomenklatur komplett'!J293),"-",'Nomenklatur komplett'!J293)</f>
        <v>Bibern (SO)</v>
      </c>
    </row>
    <row r="294" spans="1:3" x14ac:dyDescent="0.2">
      <c r="A294" s="17">
        <f>IF(ISBLANK('Nomenklatur komplett'!H294),"",'Nomenklatur komplett'!H294)</f>
        <v>4002</v>
      </c>
      <c r="B294" s="153">
        <f>IF(ISBLANK('Nomenklatur komplett'!I294),"",'Nomenklatur komplett'!I294)</f>
        <v>11916</v>
      </c>
      <c r="C294" s="18" t="str">
        <f>IF(ISBLANK('Nomenklatur komplett'!J294),"-",'Nomenklatur komplett'!J294)</f>
        <v>Biberstein</v>
      </c>
    </row>
    <row r="295" spans="1:3" x14ac:dyDescent="0.2">
      <c r="A295" s="17" t="str">
        <f>IF(ISBLANK('Nomenklatur komplett'!H295),"",'Nomenklatur komplett'!H295)</f>
        <v/>
      </c>
      <c r="B295" s="153">
        <f>IF(ISBLANK('Nomenklatur komplett'!I295),"",'Nomenklatur komplett'!I295)</f>
        <v>11917</v>
      </c>
      <c r="C295" s="18" t="str">
        <f>IF(ISBLANK('Nomenklatur komplett'!J295),"-",'Nomenklatur komplett'!J295)</f>
        <v>Bichelsee</v>
      </c>
    </row>
    <row r="296" spans="1:3" x14ac:dyDescent="0.2">
      <c r="A296" s="17">
        <f>IF(ISBLANK('Nomenklatur komplett'!H296),"",'Nomenklatur komplett'!H296)</f>
        <v>4721</v>
      </c>
      <c r="B296" s="153">
        <f>IF(ISBLANK('Nomenklatur komplett'!I296),"",'Nomenklatur komplett'!I296)</f>
        <v>15443</v>
      </c>
      <c r="C296" s="18" t="str">
        <f>IF(ISBLANK('Nomenklatur komplett'!J296),"-",'Nomenklatur komplett'!J296)</f>
        <v>Bichelsee-Balterswil</v>
      </c>
    </row>
    <row r="297" spans="1:3" x14ac:dyDescent="0.2">
      <c r="A297" s="17" t="str">
        <f>IF(ISBLANK('Nomenklatur komplett'!H297),"",'Nomenklatur komplett'!H297)</f>
        <v/>
      </c>
      <c r="B297" s="153">
        <f>IF(ISBLANK('Nomenklatur komplett'!I297),"",'Nomenklatur komplett'!I297)</f>
        <v>16364</v>
      </c>
      <c r="C297" s="18" t="str">
        <f>IF(ISBLANK('Nomenklatur komplett'!J297),"-",'Nomenklatur komplett'!J297)</f>
        <v>Bickigen-Schwanden</v>
      </c>
    </row>
    <row r="298" spans="1:3" x14ac:dyDescent="0.2">
      <c r="A298" s="17" t="str">
        <f>IF(ISBLANK('Nomenklatur komplett'!H298),"",'Nomenklatur komplett'!H298)</f>
        <v/>
      </c>
      <c r="B298" s="153">
        <f>IF(ISBLANK('Nomenklatur komplett'!I298),"",'Nomenklatur komplett'!I298)</f>
        <v>11918</v>
      </c>
      <c r="C298" s="18" t="str">
        <f>IF(ISBLANK('Nomenklatur komplett'!J298),"-",'Nomenklatur komplett'!J298)</f>
        <v>Bidogno</v>
      </c>
    </row>
    <row r="299" spans="1:3" x14ac:dyDescent="0.2">
      <c r="A299" s="17" t="str">
        <f>IF(ISBLANK('Nomenklatur komplett'!H299),"",'Nomenklatur komplett'!H299)</f>
        <v/>
      </c>
      <c r="B299" s="153">
        <f>IF(ISBLANK('Nomenklatur komplett'!I299),"",'Nomenklatur komplett'!I299)</f>
        <v>11919</v>
      </c>
      <c r="C299" s="18" t="str">
        <f>IF(ISBLANK('Nomenklatur komplett'!J299),"-",'Nomenklatur komplett'!J299)</f>
        <v>Biel (BE)</v>
      </c>
    </row>
    <row r="300" spans="1:3" x14ac:dyDescent="0.2">
      <c r="A300" s="17" t="str">
        <f>IF(ISBLANK('Nomenklatur komplett'!H300),"",'Nomenklatur komplett'!H300)</f>
        <v/>
      </c>
      <c r="B300" s="153">
        <f>IF(ISBLANK('Nomenklatur komplett'!I300),"",'Nomenklatur komplett'!I300)</f>
        <v>11183</v>
      </c>
      <c r="C300" s="18" t="str">
        <f>IF(ISBLANK('Nomenklatur komplett'!J300),"-",'Nomenklatur komplett'!J300)</f>
        <v>Biel (BL)</v>
      </c>
    </row>
    <row r="301" spans="1:3" x14ac:dyDescent="0.2">
      <c r="A301" s="17" t="str">
        <f>IF(ISBLANK('Nomenklatur komplett'!H301),"",'Nomenklatur komplett'!H301)</f>
        <v/>
      </c>
      <c r="B301" s="153">
        <f>IF(ISBLANK('Nomenklatur komplett'!I301),"",'Nomenklatur komplett'!I301)</f>
        <v>11896</v>
      </c>
      <c r="C301" s="18" t="str">
        <f>IF(ISBLANK('Nomenklatur komplett'!J301),"-",'Nomenklatur komplett'!J301)</f>
        <v>Biel (VS)</v>
      </c>
    </row>
    <row r="302" spans="1:3" x14ac:dyDescent="0.2">
      <c r="A302" s="17">
        <f>IF(ISBLANK('Nomenklatur komplett'!H302),"",'Nomenklatur komplett'!H302)</f>
        <v>2764</v>
      </c>
      <c r="B302" s="153">
        <f>IF(ISBLANK('Nomenklatur komplett'!I302),"",'Nomenklatur komplett'!I302)</f>
        <v>13827</v>
      </c>
      <c r="C302" s="18" t="str">
        <f>IF(ISBLANK('Nomenklatur komplett'!J302),"-",'Nomenklatur komplett'!J302)</f>
        <v>Biel-Benken</v>
      </c>
    </row>
    <row r="303" spans="1:3" x14ac:dyDescent="0.2">
      <c r="A303" s="17">
        <f>IF(ISBLANK('Nomenklatur komplett'!H303),"",'Nomenklatur komplett'!H303)</f>
        <v>371</v>
      </c>
      <c r="B303" s="153">
        <f>IF(ISBLANK('Nomenklatur komplett'!I303),"",'Nomenklatur komplett'!I303)</f>
        <v>15042</v>
      </c>
      <c r="C303" s="18" t="str">
        <f>IF(ISBLANK('Nomenklatur komplett'!J303),"-",'Nomenklatur komplett'!J303)</f>
        <v>Biel/Bienne</v>
      </c>
    </row>
    <row r="304" spans="1:3" x14ac:dyDescent="0.2">
      <c r="A304" s="17" t="str">
        <f>IF(ISBLANK('Nomenklatur komplett'!H304),"",'Nomenklatur komplett'!H304)</f>
        <v/>
      </c>
      <c r="B304" s="153">
        <f>IF(ISBLANK('Nomenklatur komplett'!I304),"",'Nomenklatur komplett'!I304)</f>
        <v>11382</v>
      </c>
      <c r="C304" s="18" t="str">
        <f>IF(ISBLANK('Nomenklatur komplett'!J304),"-",'Nomenklatur komplett'!J304)</f>
        <v>Biessenhofen</v>
      </c>
    </row>
    <row r="305" spans="1:3" x14ac:dyDescent="0.2">
      <c r="A305" s="17">
        <f>IF(ISBLANK('Nomenklatur komplett'!H305),"",'Nomenklatur komplett'!H305)</f>
        <v>2445</v>
      </c>
      <c r="B305" s="153">
        <f>IF(ISBLANK('Nomenklatur komplett'!I305),"",'Nomenklatur komplett'!I305)</f>
        <v>11911</v>
      </c>
      <c r="C305" s="18" t="str">
        <f>IF(ISBLANK('Nomenklatur komplett'!J305),"-",'Nomenklatur komplett'!J305)</f>
        <v>Biezwil</v>
      </c>
    </row>
    <row r="306" spans="1:3" x14ac:dyDescent="0.2">
      <c r="A306" s="17">
        <f>IF(ISBLANK('Nomenklatur komplett'!H306),"",'Nomenklatur komplett'!H306)</f>
        <v>603</v>
      </c>
      <c r="B306" s="153">
        <f>IF(ISBLANK('Nomenklatur komplett'!I306),"",'Nomenklatur komplett'!I306)</f>
        <v>15168</v>
      </c>
      <c r="C306" s="18" t="str">
        <f>IF(ISBLANK('Nomenklatur komplett'!J306),"-",'Nomenklatur komplett'!J306)</f>
        <v>Biglen</v>
      </c>
    </row>
    <row r="307" spans="1:3" x14ac:dyDescent="0.2">
      <c r="A307" s="17" t="str">
        <f>IF(ISBLANK('Nomenklatur komplett'!H307),"",'Nomenklatur komplett'!H307)</f>
        <v/>
      </c>
      <c r="B307" s="153">
        <f>IF(ISBLANK('Nomenklatur komplett'!I307),"",'Nomenklatur komplett'!I307)</f>
        <v>11889</v>
      </c>
      <c r="C307" s="18" t="str">
        <f>IF(ISBLANK('Nomenklatur komplett'!J307),"-",'Nomenklatur komplett'!J307)</f>
        <v>Bignasco</v>
      </c>
    </row>
    <row r="308" spans="1:3" x14ac:dyDescent="0.2">
      <c r="A308" s="17" t="str">
        <f>IF(ISBLANK('Nomenklatur komplett'!H308),"",'Nomenklatur komplett'!H308)</f>
        <v/>
      </c>
      <c r="B308" s="153">
        <f>IF(ISBLANK('Nomenklatur komplett'!I308),"",'Nomenklatur komplett'!I308)</f>
        <v>11890</v>
      </c>
      <c r="C308" s="18" t="str">
        <f>IF(ISBLANK('Nomenklatur komplett'!J308),"-",'Nomenklatur komplett'!J308)</f>
        <v>Billens</v>
      </c>
    </row>
    <row r="309" spans="1:3" x14ac:dyDescent="0.2">
      <c r="A309" s="17">
        <f>IF(ISBLANK('Nomenklatur komplett'!H309),"",'Nomenklatur komplett'!H309)</f>
        <v>2063</v>
      </c>
      <c r="B309" s="153">
        <f>IF(ISBLANK('Nomenklatur komplett'!I309),"",'Nomenklatur komplett'!I309)</f>
        <v>14103</v>
      </c>
      <c r="C309" s="18" t="str">
        <f>IF(ISBLANK('Nomenklatur komplett'!J309),"-",'Nomenklatur komplett'!J309)</f>
        <v>Billens-Hennens</v>
      </c>
    </row>
    <row r="310" spans="1:3" x14ac:dyDescent="0.2">
      <c r="A310" s="17" t="str">
        <f>IF(ISBLANK('Nomenklatur komplett'!H310),"",'Nomenklatur komplett'!H310)</f>
        <v/>
      </c>
      <c r="B310" s="153">
        <f>IF(ISBLANK('Nomenklatur komplett'!I310),"",'Nomenklatur komplett'!I310)</f>
        <v>11891</v>
      </c>
      <c r="C310" s="18" t="str">
        <f>IF(ISBLANK('Nomenklatur komplett'!J310),"-",'Nomenklatur komplett'!J310)</f>
        <v>Bilten</v>
      </c>
    </row>
    <row r="311" spans="1:3" x14ac:dyDescent="0.2">
      <c r="A311" s="17">
        <f>IF(ISBLANK('Nomenklatur komplett'!H311),"",'Nomenklatur komplett'!H311)</f>
        <v>6054</v>
      </c>
      <c r="B311" s="153">
        <f>IF(ISBLANK('Nomenklatur komplett'!I311),"",'Nomenklatur komplett'!I311)</f>
        <v>11892</v>
      </c>
      <c r="C311" s="18" t="str">
        <f>IF(ISBLANK('Nomenklatur komplett'!J311),"-",'Nomenklatur komplett'!J311)</f>
        <v>Binn</v>
      </c>
    </row>
    <row r="312" spans="1:3" x14ac:dyDescent="0.2">
      <c r="A312" s="17">
        <f>IF(ISBLANK('Nomenklatur komplett'!H312),"",'Nomenklatur komplett'!H312)</f>
        <v>2765</v>
      </c>
      <c r="B312" s="153">
        <f>IF(ISBLANK('Nomenklatur komplett'!I312),"",'Nomenklatur komplett'!I312)</f>
        <v>13828</v>
      </c>
      <c r="C312" s="18" t="str">
        <f>IF(ISBLANK('Nomenklatur komplett'!J312),"-",'Nomenklatur komplett'!J312)</f>
        <v>Binningen</v>
      </c>
    </row>
    <row r="313" spans="1:3" x14ac:dyDescent="0.2">
      <c r="A313" s="17">
        <f>IF(ISBLANK('Nomenklatur komplett'!H313),"",'Nomenklatur komplett'!H313)</f>
        <v>5151</v>
      </c>
      <c r="B313" s="153">
        <f>IF(ISBLANK('Nomenklatur komplett'!I313),"",'Nomenklatur komplett'!I313)</f>
        <v>14939</v>
      </c>
      <c r="C313" s="18" t="str">
        <f>IF(ISBLANK('Nomenklatur komplett'!J313),"-",'Nomenklatur komplett'!J313)</f>
        <v>Bioggio</v>
      </c>
    </row>
    <row r="314" spans="1:3" x14ac:dyDescent="0.2">
      <c r="A314" s="17" t="str">
        <f>IF(ISBLANK('Nomenklatur komplett'!H314),"",'Nomenklatur komplett'!H314)</f>
        <v/>
      </c>
      <c r="B314" s="153">
        <f>IF(ISBLANK('Nomenklatur komplett'!I314),"",'Nomenklatur komplett'!I314)</f>
        <v>16425</v>
      </c>
      <c r="C314" s="18" t="str">
        <f>IF(ISBLANK('Nomenklatur komplett'!J314),"-",'Nomenklatur komplett'!J314)</f>
        <v>Biogno</v>
      </c>
    </row>
    <row r="315" spans="1:3" x14ac:dyDescent="0.2">
      <c r="A315" s="17" t="str">
        <f>IF(ISBLANK('Nomenklatur komplett'!H315),"",'Nomenklatur komplett'!H315)</f>
        <v/>
      </c>
      <c r="B315" s="153">
        <f>IF(ISBLANK('Nomenklatur komplett'!I315),"",'Nomenklatur komplett'!I315)</f>
        <v>11353</v>
      </c>
      <c r="C315" s="18" t="str">
        <f>IF(ISBLANK('Nomenklatur komplett'!J315),"-",'Nomenklatur komplett'!J315)</f>
        <v>Biogno-Beride</v>
      </c>
    </row>
    <row r="316" spans="1:3" x14ac:dyDescent="0.2">
      <c r="A316" s="17">
        <f>IF(ISBLANK('Nomenklatur komplett'!H316),"",'Nomenklatur komplett'!H316)</f>
        <v>5903</v>
      </c>
      <c r="B316" s="153">
        <f>IF(ISBLANK('Nomenklatur komplett'!I316),"",'Nomenklatur komplett'!I316)</f>
        <v>14756</v>
      </c>
      <c r="C316" s="18" t="str">
        <f>IF(ISBLANK('Nomenklatur komplett'!J316),"-",'Nomenklatur komplett'!J316)</f>
        <v>Bioley-Magnoux</v>
      </c>
    </row>
    <row r="317" spans="1:3" x14ac:dyDescent="0.2">
      <c r="A317" s="17" t="str">
        <f>IF(ISBLANK('Nomenklatur komplett'!H317),"",'Nomenklatur komplett'!H317)</f>
        <v/>
      </c>
      <c r="B317" s="153">
        <f>IF(ISBLANK('Nomenklatur komplett'!I317),"",'Nomenklatur komplett'!I317)</f>
        <v>11887</v>
      </c>
      <c r="C317" s="18" t="str">
        <f>IF(ISBLANK('Nomenklatur komplett'!J317),"-",'Nomenklatur komplett'!J317)</f>
        <v>Bioley-Orjulaz</v>
      </c>
    </row>
    <row r="318" spans="1:3" x14ac:dyDescent="0.2">
      <c r="A318" s="17" t="str">
        <f>IF(ISBLANK('Nomenklatur komplett'!H318),"",'Nomenklatur komplett'!H318)</f>
        <v/>
      </c>
      <c r="B318" s="153">
        <f>IF(ISBLANK('Nomenklatur komplett'!I318),"",'Nomenklatur komplett'!I318)</f>
        <v>11897</v>
      </c>
      <c r="C318" s="18" t="str">
        <f>IF(ISBLANK('Nomenklatur komplett'!J318),"-",'Nomenklatur komplett'!J318)</f>
        <v>Bionnens</v>
      </c>
    </row>
    <row r="319" spans="1:3" x14ac:dyDescent="0.2">
      <c r="A319" s="17" t="str">
        <f>IF(ISBLANK('Nomenklatur komplett'!H319),"",'Nomenklatur komplett'!H319)</f>
        <v/>
      </c>
      <c r="B319" s="153">
        <f>IF(ISBLANK('Nomenklatur komplett'!I319),"",'Nomenklatur komplett'!I319)</f>
        <v>11898</v>
      </c>
      <c r="C319" s="18" t="str">
        <f>IF(ISBLANK('Nomenklatur komplett'!J319),"-",'Nomenklatur komplett'!J319)</f>
        <v>Birgisch</v>
      </c>
    </row>
    <row r="320" spans="1:3" x14ac:dyDescent="0.2">
      <c r="A320" s="17">
        <f>IF(ISBLANK('Nomenklatur komplett'!H320),"",'Nomenklatur komplett'!H320)</f>
        <v>242</v>
      </c>
      <c r="B320" s="153">
        <f>IF(ISBLANK('Nomenklatur komplett'!I320),"",'Nomenklatur komplett'!I320)</f>
        <v>13690</v>
      </c>
      <c r="C320" s="18" t="str">
        <f>IF(ISBLANK('Nomenklatur komplett'!J320),"-",'Nomenklatur komplett'!J320)</f>
        <v>Birmensdorf (ZH)</v>
      </c>
    </row>
    <row r="321" spans="1:3" x14ac:dyDescent="0.2">
      <c r="A321" s="17">
        <f>IF(ISBLANK('Nomenklatur komplett'!H321),"",'Nomenklatur komplett'!H321)</f>
        <v>4024</v>
      </c>
      <c r="B321" s="153">
        <f>IF(ISBLANK('Nomenklatur komplett'!I321),"",'Nomenklatur komplett'!I321)</f>
        <v>11899</v>
      </c>
      <c r="C321" s="18" t="str">
        <f>IF(ISBLANK('Nomenklatur komplett'!J321),"-",'Nomenklatur komplett'!J321)</f>
        <v>Birmenstorf (AG)</v>
      </c>
    </row>
    <row r="322" spans="1:3" x14ac:dyDescent="0.2">
      <c r="A322" s="17" t="str">
        <f>IF(ISBLANK('Nomenklatur komplett'!H322),"",'Nomenklatur komplett'!H322)</f>
        <v/>
      </c>
      <c r="B322" s="153">
        <f>IF(ISBLANK('Nomenklatur komplett'!I322),"",'Nomenklatur komplett'!I322)</f>
        <v>11900</v>
      </c>
      <c r="C322" s="18" t="str">
        <f>IF(ISBLANK('Nomenklatur komplett'!J322),"-",'Nomenklatur komplett'!J322)</f>
        <v>Bironico</v>
      </c>
    </row>
    <row r="323" spans="1:3" x14ac:dyDescent="0.2">
      <c r="A323" s="17">
        <f>IF(ISBLANK('Nomenklatur komplett'!H323),"",'Nomenklatur komplett'!H323)</f>
        <v>4092</v>
      </c>
      <c r="B323" s="153">
        <f>IF(ISBLANK('Nomenklatur komplett'!I323),"",'Nomenklatur komplett'!I323)</f>
        <v>11901</v>
      </c>
      <c r="C323" s="18" t="str">
        <f>IF(ISBLANK('Nomenklatur komplett'!J323),"-",'Nomenklatur komplett'!J323)</f>
        <v>Birr</v>
      </c>
    </row>
    <row r="324" spans="1:3" x14ac:dyDescent="0.2">
      <c r="A324" s="17" t="str">
        <f>IF(ISBLANK('Nomenklatur komplett'!H324),"",'Nomenklatur komplett'!H324)</f>
        <v/>
      </c>
      <c r="B324" s="153">
        <f>IF(ISBLANK('Nomenklatur komplett'!I324),"",'Nomenklatur komplett'!I324)</f>
        <v>16468</v>
      </c>
      <c r="C324" s="18" t="str">
        <f>IF(ISBLANK('Nomenklatur komplett'!J324),"-",'Nomenklatur komplett'!J324)</f>
        <v>Birrenlauf</v>
      </c>
    </row>
    <row r="325" spans="1:3" x14ac:dyDescent="0.2">
      <c r="A325" s="17">
        <f>IF(ISBLANK('Nomenklatur komplett'!H325),"",'Nomenklatur komplett'!H325)</f>
        <v>4093</v>
      </c>
      <c r="B325" s="153">
        <f>IF(ISBLANK('Nomenklatur komplett'!I325),"",'Nomenklatur komplett'!I325)</f>
        <v>11837</v>
      </c>
      <c r="C325" s="18" t="str">
        <f>IF(ISBLANK('Nomenklatur komplett'!J325),"-",'Nomenklatur komplett'!J325)</f>
        <v>Birrhard</v>
      </c>
    </row>
    <row r="326" spans="1:3" x14ac:dyDescent="0.2">
      <c r="A326" s="17">
        <f>IF(ISBLANK('Nomenklatur komplett'!H326),"",'Nomenklatur komplett'!H326)</f>
        <v>4132</v>
      </c>
      <c r="B326" s="153">
        <f>IF(ISBLANK('Nomenklatur komplett'!I326),"",'Nomenklatur komplett'!I326)</f>
        <v>11913</v>
      </c>
      <c r="C326" s="18" t="str">
        <f>IF(ISBLANK('Nomenklatur komplett'!J326),"-",'Nomenklatur komplett'!J326)</f>
        <v>Birrwil</v>
      </c>
    </row>
    <row r="327" spans="1:3" x14ac:dyDescent="0.2">
      <c r="A327" s="17">
        <f>IF(ISBLANK('Nomenklatur komplett'!H327),"",'Nomenklatur komplett'!H327)</f>
        <v>2766</v>
      </c>
      <c r="B327" s="153">
        <f>IF(ISBLANK('Nomenklatur komplett'!I327),"",'Nomenklatur komplett'!I327)</f>
        <v>13829</v>
      </c>
      <c r="C327" s="18" t="str">
        <f>IF(ISBLANK('Nomenklatur komplett'!J327),"-",'Nomenklatur komplett'!J327)</f>
        <v>Birsfelden</v>
      </c>
    </row>
    <row r="328" spans="1:3" x14ac:dyDescent="0.2">
      <c r="A328" s="17">
        <f>IF(ISBLANK('Nomenklatur komplett'!H328),"",'Nomenklatur komplett'!H328)</f>
        <v>4901</v>
      </c>
      <c r="B328" s="153">
        <f>IF(ISBLANK('Nomenklatur komplett'!I328),"",'Nomenklatur komplett'!I328)</f>
        <v>15438</v>
      </c>
      <c r="C328" s="18" t="str">
        <f>IF(ISBLANK('Nomenklatur komplett'!J328),"-",'Nomenklatur komplett'!J328)</f>
        <v>Birwinken</v>
      </c>
    </row>
    <row r="329" spans="1:3" x14ac:dyDescent="0.2">
      <c r="A329" s="17">
        <f>IF(ISBLANK('Nomenklatur komplett'!H329),"",'Nomenklatur komplett'!H329)</f>
        <v>4471</v>
      </c>
      <c r="B329" s="153">
        <f>IF(ISBLANK('Nomenklatur komplett'!I329),"",'Nomenklatur komplett'!I329)</f>
        <v>15449</v>
      </c>
      <c r="C329" s="18" t="str">
        <f>IF(ISBLANK('Nomenklatur komplett'!J329),"-",'Nomenklatur komplett'!J329)</f>
        <v>Bischofszell</v>
      </c>
    </row>
    <row r="330" spans="1:3" x14ac:dyDescent="0.2">
      <c r="A330" s="17" t="str">
        <f>IF(ISBLANK('Nomenklatur komplett'!H330),"",'Nomenklatur komplett'!H330)</f>
        <v/>
      </c>
      <c r="B330" s="153">
        <f>IF(ISBLANK('Nomenklatur komplett'!I330),"",'Nomenklatur komplett'!I330)</f>
        <v>11805</v>
      </c>
      <c r="C330" s="18" t="str">
        <f>IF(ISBLANK('Nomenklatur komplett'!J330),"-",'Nomenklatur komplett'!J330)</f>
        <v>Bissegg</v>
      </c>
    </row>
    <row r="331" spans="1:3" x14ac:dyDescent="0.2">
      <c r="A331" s="17">
        <f>IF(ISBLANK('Nomenklatur komplett'!H331),"",'Nomenklatur komplett'!H331)</f>
        <v>5154</v>
      </c>
      <c r="B331" s="153">
        <f>IF(ISBLANK('Nomenklatur komplett'!I331),"",'Nomenklatur komplett'!I331)</f>
        <v>11806</v>
      </c>
      <c r="C331" s="18" t="str">
        <f>IF(ISBLANK('Nomenklatur komplett'!J331),"-",'Nomenklatur komplett'!J331)</f>
        <v>Bissone</v>
      </c>
    </row>
    <row r="332" spans="1:3" x14ac:dyDescent="0.2">
      <c r="A332" s="17">
        <f>IF(ISBLANK('Nomenklatur komplett'!H332),"",'Nomenklatur komplett'!H332)</f>
        <v>6172</v>
      </c>
      <c r="B332" s="153">
        <f>IF(ISBLANK('Nomenklatur komplett'!I332),"",'Nomenklatur komplett'!I332)</f>
        <v>11807</v>
      </c>
      <c r="C332" s="18" t="str">
        <f>IF(ISBLANK('Nomenklatur komplett'!J332),"-",'Nomenklatur komplett'!J332)</f>
        <v>Bister</v>
      </c>
    </row>
    <row r="333" spans="1:3" x14ac:dyDescent="0.2">
      <c r="A333" s="17">
        <f>IF(ISBLANK('Nomenklatur komplett'!H333),"",'Nomenklatur komplett'!H333)</f>
        <v>6173</v>
      </c>
      <c r="B333" s="153">
        <f>IF(ISBLANK('Nomenklatur komplett'!I333),"",'Nomenklatur komplett'!I333)</f>
        <v>11808</v>
      </c>
      <c r="C333" s="18" t="str">
        <f>IF(ISBLANK('Nomenklatur komplett'!J333),"-",'Nomenklatur komplett'!J333)</f>
        <v>Bitsch</v>
      </c>
    </row>
    <row r="334" spans="1:3" x14ac:dyDescent="0.2">
      <c r="A334" s="17" t="str">
        <f>IF(ISBLANK('Nomenklatur komplett'!H334),"",'Nomenklatur komplett'!H334)</f>
        <v/>
      </c>
      <c r="B334" s="153">
        <f>IF(ISBLANK('Nomenklatur komplett'!I334),"",'Nomenklatur komplett'!I334)</f>
        <v>10044</v>
      </c>
      <c r="C334" s="18" t="str">
        <f>IF(ISBLANK('Nomenklatur komplett'!J334),"-",'Nomenklatur komplett'!J334)</f>
        <v>Bivio</v>
      </c>
    </row>
    <row r="335" spans="1:3" x14ac:dyDescent="0.2">
      <c r="A335" s="17">
        <f>IF(ISBLANK('Nomenklatur komplett'!H335),"",'Nomenklatur komplett'!H335)</f>
        <v>5425</v>
      </c>
      <c r="B335" s="153">
        <f>IF(ISBLANK('Nomenklatur komplett'!I335),"",'Nomenklatur komplett'!I335)</f>
        <v>14757</v>
      </c>
      <c r="C335" s="18" t="str">
        <f>IF(ISBLANK('Nomenklatur komplett'!J335),"-",'Nomenklatur komplett'!J335)</f>
        <v>Bière</v>
      </c>
    </row>
    <row r="336" spans="1:3" x14ac:dyDescent="0.2">
      <c r="A336" s="17">
        <f>IF(ISBLANK('Nomenklatur komplett'!H336),"",'Nomenklatur komplett'!H336)</f>
        <v>6192</v>
      </c>
      <c r="B336" s="153">
        <f>IF(ISBLANK('Nomenklatur komplett'!I336),"",'Nomenklatur komplett'!I336)</f>
        <v>11818</v>
      </c>
      <c r="C336" s="18" t="str">
        <f>IF(ISBLANK('Nomenklatur komplett'!J336),"-",'Nomenklatur komplett'!J336)</f>
        <v>Blatten</v>
      </c>
    </row>
    <row r="337" spans="1:3" x14ac:dyDescent="0.2">
      <c r="A337" s="17">
        <f>IF(ISBLANK('Nomenklatur komplett'!H337),"",'Nomenklatur komplett'!H337)</f>
        <v>2781</v>
      </c>
      <c r="B337" s="153">
        <f>IF(ISBLANK('Nomenklatur komplett'!I337),"",'Nomenklatur komplett'!I337)</f>
        <v>13839</v>
      </c>
      <c r="C337" s="18" t="str">
        <f>IF(ISBLANK('Nomenklatur komplett'!J337),"-",'Nomenklatur komplett'!J337)</f>
        <v>Blauen</v>
      </c>
    </row>
    <row r="338" spans="1:3" x14ac:dyDescent="0.2">
      <c r="A338" s="17">
        <f>IF(ISBLANK('Nomenklatur komplett'!H338),"",'Nomenklatur komplett'!H338)</f>
        <v>324</v>
      </c>
      <c r="B338" s="153">
        <f>IF(ISBLANK('Nomenklatur komplett'!I338),"",'Nomenklatur komplett'!I338)</f>
        <v>15010</v>
      </c>
      <c r="C338" s="18" t="str">
        <f>IF(ISBLANK('Nomenklatur komplett'!J338),"-",'Nomenklatur komplett'!J338)</f>
        <v>Bleienbach</v>
      </c>
    </row>
    <row r="339" spans="1:3" x14ac:dyDescent="0.2">
      <c r="A339" s="17" t="str">
        <f>IF(ISBLANK('Nomenklatur komplett'!H339),"",'Nomenklatur komplett'!H339)</f>
        <v/>
      </c>
      <c r="B339" s="153">
        <f>IF(ISBLANK('Nomenklatur komplett'!I339),"",'Nomenklatur komplett'!I339)</f>
        <v>11241</v>
      </c>
      <c r="C339" s="18" t="str">
        <f>IF(ISBLANK('Nomenklatur komplett'!J339),"-",'Nomenklatur komplett'!J339)</f>
        <v>Bleiken (TG)</v>
      </c>
    </row>
    <row r="340" spans="1:3" x14ac:dyDescent="0.2">
      <c r="A340" s="17" t="str">
        <f>IF(ISBLANK('Nomenklatur komplett'!H340),"",'Nomenklatur komplett'!H340)</f>
        <v/>
      </c>
      <c r="B340" s="153">
        <f>IF(ISBLANK('Nomenklatur komplett'!I340),"",'Nomenklatur komplett'!I340)</f>
        <v>10683</v>
      </c>
      <c r="C340" s="18" t="str">
        <f>IF(ISBLANK('Nomenklatur komplett'!J340),"-",'Nomenklatur komplett'!J340)</f>
        <v>Bleiken bei Oberdiessbach</v>
      </c>
    </row>
    <row r="341" spans="1:3" x14ac:dyDescent="0.2">
      <c r="A341" s="17">
        <f>IF(ISBLANK('Nomenklatur komplett'!H341),"",'Nomenklatur komplett'!H341)</f>
        <v>5049</v>
      </c>
      <c r="B341" s="153">
        <f>IF(ISBLANK('Nomenklatur komplett'!I341),"",'Nomenklatur komplett'!I341)</f>
        <v>14918</v>
      </c>
      <c r="C341" s="18" t="str">
        <f>IF(ISBLANK('Nomenklatur komplett'!J341),"-",'Nomenklatur komplett'!J341)</f>
        <v>Blenio</v>
      </c>
    </row>
    <row r="342" spans="1:3" x14ac:dyDescent="0.2">
      <c r="A342" s="17" t="str">
        <f>IF(ISBLANK('Nomenklatur komplett'!H342),"",'Nomenklatur komplett'!H342)</f>
        <v/>
      </c>
      <c r="B342" s="153">
        <f>IF(ISBLANK('Nomenklatur komplett'!I342),"",'Nomenklatur komplett'!I342)</f>
        <v>11802</v>
      </c>
      <c r="C342" s="18" t="str">
        <f>IF(ISBLANK('Nomenklatur komplett'!J342),"-",'Nomenklatur komplett'!J342)</f>
        <v>Blessens</v>
      </c>
    </row>
    <row r="343" spans="1:3" x14ac:dyDescent="0.2">
      <c r="A343" s="17" t="str">
        <f>IF(ISBLANK('Nomenklatur komplett'!H343),"",'Nomenklatur komplett'!H343)</f>
        <v/>
      </c>
      <c r="B343" s="153">
        <f>IF(ISBLANK('Nomenklatur komplett'!I343),"",'Nomenklatur komplett'!I343)</f>
        <v>11812</v>
      </c>
      <c r="C343" s="18" t="str">
        <f>IF(ISBLANK('Nomenklatur komplett'!J343),"-",'Nomenklatur komplett'!J343)</f>
        <v>Blitzingen</v>
      </c>
    </row>
    <row r="344" spans="1:3" x14ac:dyDescent="0.2">
      <c r="A344" s="17" t="str">
        <f>IF(ISBLANK('Nomenklatur komplett'!H344),"",'Nomenklatur komplett'!H344)</f>
        <v/>
      </c>
      <c r="B344" s="153">
        <f>IF(ISBLANK('Nomenklatur komplett'!I344),"",'Nomenklatur komplett'!I344)</f>
        <v>11813</v>
      </c>
      <c r="C344" s="18" t="str">
        <f>IF(ISBLANK('Nomenklatur komplett'!J344),"-",'Nomenklatur komplett'!J344)</f>
        <v>Blonay</v>
      </c>
    </row>
    <row r="345" spans="1:3" x14ac:dyDescent="0.2">
      <c r="A345" s="17">
        <f>IF(ISBLANK('Nomenklatur komplett'!H345),"",'Nomenklatur komplett'!H345)</f>
        <v>5892</v>
      </c>
      <c r="B345" s="153">
        <f>IF(ISBLANK('Nomenklatur komplett'!I345),"",'Nomenklatur komplett'!I345)</f>
        <v>16618</v>
      </c>
      <c r="C345" s="18" t="str">
        <f>IF(ISBLANK('Nomenklatur komplett'!J345),"-",'Nomenklatur komplett'!J345)</f>
        <v>Blonay - Saint-Légier</v>
      </c>
    </row>
    <row r="346" spans="1:3" x14ac:dyDescent="0.2">
      <c r="A346" s="17">
        <f>IF(ISBLANK('Nomenklatur komplett'!H346),"",'Nomenklatur komplett'!H346)</f>
        <v>922</v>
      </c>
      <c r="B346" s="153">
        <f>IF(ISBLANK('Nomenklatur komplett'!I346),"",'Nomenklatur komplett'!I346)</f>
        <v>15321</v>
      </c>
      <c r="C346" s="18" t="str">
        <f>IF(ISBLANK('Nomenklatur komplett'!J346),"-",'Nomenklatur komplett'!J346)</f>
        <v>Blumenstein</v>
      </c>
    </row>
    <row r="347" spans="1:3" x14ac:dyDescent="0.2">
      <c r="A347" s="17">
        <f>IF(ISBLANK('Nomenklatur komplett'!H347),"",'Nomenklatur komplett'!H347)</f>
        <v>5064</v>
      </c>
      <c r="B347" s="153">
        <f>IF(ISBLANK('Nomenklatur komplett'!I347),"",'Nomenklatur komplett'!I347)</f>
        <v>11815</v>
      </c>
      <c r="C347" s="18" t="str">
        <f>IF(ISBLANK('Nomenklatur komplett'!J347),"-",'Nomenklatur komplett'!J347)</f>
        <v>Bodio</v>
      </c>
    </row>
    <row r="348" spans="1:3" x14ac:dyDescent="0.2">
      <c r="A348" s="17">
        <f>IF(ISBLANK('Nomenklatur komplett'!H348),"",'Nomenklatur komplett'!H348)</f>
        <v>5747</v>
      </c>
      <c r="B348" s="153">
        <f>IF(ISBLANK('Nomenklatur komplett'!I348),"",'Nomenklatur komplett'!I348)</f>
        <v>14773</v>
      </c>
      <c r="C348" s="18" t="str">
        <f>IF(ISBLANK('Nomenklatur komplett'!J348),"-",'Nomenklatur komplett'!J348)</f>
        <v>Bofflens</v>
      </c>
    </row>
    <row r="349" spans="1:3" x14ac:dyDescent="0.2">
      <c r="A349" s="17">
        <f>IF(ISBLANK('Nomenklatur komplett'!H349),"",'Nomenklatur komplett'!H349)</f>
        <v>5705</v>
      </c>
      <c r="B349" s="153">
        <f>IF(ISBLANK('Nomenklatur komplett'!I349),"",'Nomenklatur komplett'!I349)</f>
        <v>14776</v>
      </c>
      <c r="C349" s="18" t="str">
        <f>IF(ISBLANK('Nomenklatur komplett'!J349),"-",'Nomenklatur komplett'!J349)</f>
        <v>Bogis-Bossey</v>
      </c>
    </row>
    <row r="350" spans="1:3" x14ac:dyDescent="0.2">
      <c r="A350" s="17" t="str">
        <f>IF(ISBLANK('Nomenklatur komplett'!H350),"",'Nomenklatur komplett'!H350)</f>
        <v/>
      </c>
      <c r="B350" s="153">
        <f>IF(ISBLANK('Nomenklatur komplett'!I350),"",'Nomenklatur komplett'!I350)</f>
        <v>11811</v>
      </c>
      <c r="C350" s="18" t="str">
        <f>IF(ISBLANK('Nomenklatur komplett'!J350),"-",'Nomenklatur komplett'!J350)</f>
        <v>Bogno</v>
      </c>
    </row>
    <row r="351" spans="1:3" x14ac:dyDescent="0.2">
      <c r="A351" s="17">
        <f>IF(ISBLANK('Nomenklatur komplett'!H351),"",'Nomenklatur komplett'!H351)</f>
        <v>2238</v>
      </c>
      <c r="B351" s="153">
        <f>IF(ISBLANK('Nomenklatur komplett'!I351),"",'Nomenklatur komplett'!I351)</f>
        <v>16594</v>
      </c>
      <c r="C351" s="18" t="str">
        <f>IF(ISBLANK('Nomenklatur komplett'!J351),"-",'Nomenklatur komplett'!J351)</f>
        <v>Bois-d'Amont</v>
      </c>
    </row>
    <row r="352" spans="1:3" x14ac:dyDescent="0.2">
      <c r="A352" s="17">
        <f>IF(ISBLANK('Nomenklatur komplett'!H352),"",'Nomenklatur komplett'!H352)</f>
        <v>2514</v>
      </c>
      <c r="B352" s="153">
        <f>IF(ISBLANK('Nomenklatur komplett'!I352),"",'Nomenklatur komplett'!I352)</f>
        <v>13723</v>
      </c>
      <c r="C352" s="18" t="str">
        <f>IF(ISBLANK('Nomenklatur komplett'!J352),"-",'Nomenklatur komplett'!J352)</f>
        <v>Bolken</v>
      </c>
    </row>
    <row r="353" spans="1:3" x14ac:dyDescent="0.2">
      <c r="A353" s="17">
        <f>IF(ISBLANK('Nomenklatur komplett'!H353),"",'Nomenklatur komplett'!H353)</f>
        <v>352</v>
      </c>
      <c r="B353" s="153">
        <f>IF(ISBLANK('Nomenklatur komplett'!I353),"",'Nomenklatur komplett'!I353)</f>
        <v>15030</v>
      </c>
      <c r="C353" s="18" t="str">
        <f>IF(ISBLANK('Nomenklatur komplett'!J353),"-",'Nomenklatur komplett'!J353)</f>
        <v>Bolligen</v>
      </c>
    </row>
    <row r="354" spans="1:3" x14ac:dyDescent="0.2">
      <c r="A354" s="17" t="str">
        <f>IF(ISBLANK('Nomenklatur komplett'!H354),"",'Nomenklatur komplett'!H354)</f>
        <v/>
      </c>
      <c r="B354" s="153">
        <f>IF(ISBLANK('Nomenklatur komplett'!I354),"",'Nomenklatur komplett'!I354)</f>
        <v>11787</v>
      </c>
      <c r="C354" s="18" t="str">
        <f>IF(ISBLANK('Nomenklatur komplett'!J354),"-",'Nomenklatur komplett'!J354)</f>
        <v>Bollion</v>
      </c>
    </row>
    <row r="355" spans="1:3" x14ac:dyDescent="0.2">
      <c r="A355" s="17" t="str">
        <f>IF(ISBLANK('Nomenklatur komplett'!H355),"",'Nomenklatur komplett'!H355)</f>
        <v/>
      </c>
      <c r="B355" s="153">
        <f>IF(ISBLANK('Nomenklatur komplett'!I355),"",'Nomenklatur komplett'!I355)</f>
        <v>11127</v>
      </c>
      <c r="C355" s="18" t="str">
        <f>IF(ISBLANK('Nomenklatur komplett'!J355),"-",'Nomenklatur komplett'!J355)</f>
        <v>Bollodingen</v>
      </c>
    </row>
    <row r="356" spans="1:3" x14ac:dyDescent="0.2">
      <c r="A356" s="17">
        <f>IF(ISBLANK('Nomenklatur komplett'!H356),"",'Nomenklatur komplett'!H356)</f>
        <v>791</v>
      </c>
      <c r="B356" s="153">
        <f>IF(ISBLANK('Nomenklatur komplett'!I356),"",'Nomenklatur komplett'!I356)</f>
        <v>15275</v>
      </c>
      <c r="C356" s="18" t="str">
        <f>IF(ISBLANK('Nomenklatur komplett'!J356),"-",'Nomenklatur komplett'!J356)</f>
        <v>Boltigen</v>
      </c>
    </row>
    <row r="357" spans="1:3" x14ac:dyDescent="0.2">
      <c r="A357" s="17">
        <f>IF(ISBLANK('Nomenklatur komplett'!H357),"",'Nomenklatur komplett'!H357)</f>
        <v>3721</v>
      </c>
      <c r="B357" s="153">
        <f>IF(ISBLANK('Nomenklatur komplett'!I357),"",'Nomenklatur komplett'!I357)</f>
        <v>15993</v>
      </c>
      <c r="C357" s="18" t="str">
        <f>IF(ISBLANK('Nomenklatur komplett'!J357),"-",'Nomenklatur komplett'!J357)</f>
        <v>Bonaduz</v>
      </c>
    </row>
    <row r="358" spans="1:3" x14ac:dyDescent="0.2">
      <c r="A358" s="17" t="str">
        <f>IF(ISBLANK('Nomenklatur komplett'!H358),"",'Nomenklatur komplett'!H358)</f>
        <v/>
      </c>
      <c r="B358" s="153">
        <f>IF(ISBLANK('Nomenklatur komplett'!I358),"",'Nomenklatur komplett'!I358)</f>
        <v>11788</v>
      </c>
      <c r="C358" s="18" t="str">
        <f>IF(ISBLANK('Nomenklatur komplett'!J358),"-",'Nomenklatur komplett'!J358)</f>
        <v>Bonau</v>
      </c>
    </row>
    <row r="359" spans="1:3" x14ac:dyDescent="0.2">
      <c r="A359" s="17">
        <f>IF(ISBLANK('Nomenklatur komplett'!H359),"",'Nomenklatur komplett'!H359)</f>
        <v>6774</v>
      </c>
      <c r="B359" s="153">
        <f>IF(ISBLANK('Nomenklatur komplett'!I359),"",'Nomenklatur komplett'!I359)</f>
        <v>13321</v>
      </c>
      <c r="C359" s="18" t="str">
        <f>IF(ISBLANK('Nomenklatur komplett'!J359),"-",'Nomenklatur komplett'!J359)</f>
        <v>Boncourt</v>
      </c>
    </row>
    <row r="360" spans="1:3" x14ac:dyDescent="0.2">
      <c r="A360" s="17" t="str">
        <f>IF(ISBLANK('Nomenklatur komplett'!H360),"",'Nomenklatur komplett'!H360)</f>
        <v/>
      </c>
      <c r="B360" s="153">
        <f>IF(ISBLANK('Nomenklatur komplett'!I360),"",'Nomenklatur komplett'!I360)</f>
        <v>10138</v>
      </c>
      <c r="C360" s="18" t="str">
        <f>IF(ISBLANK('Nomenklatur komplett'!J360),"-",'Nomenklatur komplett'!J360)</f>
        <v>Bondo</v>
      </c>
    </row>
    <row r="361" spans="1:3" x14ac:dyDescent="0.2">
      <c r="A361" s="17" t="str">
        <f>IF(ISBLANK('Nomenklatur komplett'!H361),"",'Nomenklatur komplett'!H361)</f>
        <v/>
      </c>
      <c r="B361" s="153">
        <f>IF(ISBLANK('Nomenklatur komplett'!I361),"",'Nomenklatur komplett'!I361)</f>
        <v>11007</v>
      </c>
      <c r="C361" s="18" t="str">
        <f>IF(ISBLANK('Nomenklatur komplett'!J361),"-",'Nomenklatur komplett'!J361)</f>
        <v>Bonfol</v>
      </c>
    </row>
    <row r="362" spans="1:3" x14ac:dyDescent="0.2">
      <c r="A362" s="17">
        <f>IF(ISBLANK('Nomenklatur komplett'!H362),"",'Nomenklatur komplett'!H362)</f>
        <v>2571</v>
      </c>
      <c r="B362" s="153">
        <f>IF(ISBLANK('Nomenklatur komplett'!I362),"",'Nomenklatur komplett'!I362)</f>
        <v>11789</v>
      </c>
      <c r="C362" s="18" t="str">
        <f>IF(ISBLANK('Nomenklatur komplett'!J362),"-",'Nomenklatur komplett'!J362)</f>
        <v>Boningen</v>
      </c>
    </row>
    <row r="363" spans="1:3" x14ac:dyDescent="0.2">
      <c r="A363" s="17">
        <f>IF(ISBLANK('Nomenklatur komplett'!H363),"",'Nomenklatur komplett'!H363)</f>
        <v>4192</v>
      </c>
      <c r="B363" s="153">
        <f>IF(ISBLANK('Nomenklatur komplett'!I363),"",'Nomenklatur komplett'!I363)</f>
        <v>11790</v>
      </c>
      <c r="C363" s="18" t="str">
        <f>IF(ISBLANK('Nomenklatur komplett'!J363),"-",'Nomenklatur komplett'!J363)</f>
        <v>Boniswil</v>
      </c>
    </row>
    <row r="364" spans="1:3" x14ac:dyDescent="0.2">
      <c r="A364" s="17" t="str">
        <f>IF(ISBLANK('Nomenklatur komplett'!H364),"",'Nomenklatur komplett'!H364)</f>
        <v/>
      </c>
      <c r="B364" s="153">
        <f>IF(ISBLANK('Nomenklatur komplett'!I364),"",'Nomenklatur komplett'!I364)</f>
        <v>11791</v>
      </c>
      <c r="C364" s="18" t="str">
        <f>IF(ISBLANK('Nomenklatur komplett'!J364),"-",'Nomenklatur komplett'!J364)</f>
        <v>Bonnefontaine</v>
      </c>
    </row>
    <row r="365" spans="1:3" x14ac:dyDescent="0.2">
      <c r="A365" s="17">
        <f>IF(ISBLANK('Nomenklatur komplett'!H365),"",'Nomenklatur komplett'!H365)</f>
        <v>3</v>
      </c>
      <c r="B365" s="153">
        <f>IF(ISBLANK('Nomenklatur komplett'!I365),"",'Nomenklatur komplett'!I365)</f>
        <v>11801</v>
      </c>
      <c r="C365" s="18" t="str">
        <f>IF(ISBLANK('Nomenklatur komplett'!J365),"-",'Nomenklatur komplett'!J365)</f>
        <v>Bonstetten</v>
      </c>
    </row>
    <row r="366" spans="1:3" x14ac:dyDescent="0.2">
      <c r="A366" s="17">
        <f>IF(ISBLANK('Nomenklatur komplett'!H366),"",'Nomenklatur komplett'!H366)</f>
        <v>5551</v>
      </c>
      <c r="B366" s="153">
        <f>IF(ISBLANK('Nomenklatur komplett'!I366),"",'Nomenklatur komplett'!I366)</f>
        <v>14777</v>
      </c>
      <c r="C366" s="18" t="str">
        <f>IF(ISBLANK('Nomenklatur komplett'!J366),"-",'Nomenklatur komplett'!J366)</f>
        <v>Bonvillars</v>
      </c>
    </row>
    <row r="367" spans="1:3" x14ac:dyDescent="0.2">
      <c r="A367" s="17">
        <f>IF(ISBLANK('Nomenklatur komplett'!H367),"",'Nomenklatur komplett'!H367)</f>
        <v>82</v>
      </c>
      <c r="B367" s="153">
        <f>IF(ISBLANK('Nomenklatur komplett'!I367),"",'Nomenklatur komplett'!I367)</f>
        <v>11786</v>
      </c>
      <c r="C367" s="18" t="str">
        <f>IF(ISBLANK('Nomenklatur komplett'!J367),"-",'Nomenklatur komplett'!J367)</f>
        <v>Boppelsen</v>
      </c>
    </row>
    <row r="368" spans="1:3" x14ac:dyDescent="0.2">
      <c r="A368" s="17">
        <f>IF(ISBLANK('Nomenklatur komplett'!H368),"",'Nomenklatur komplett'!H368)</f>
        <v>5706</v>
      </c>
      <c r="B368" s="153">
        <f>IF(ISBLANK('Nomenklatur komplett'!I368),"",'Nomenklatur komplett'!I368)</f>
        <v>14775</v>
      </c>
      <c r="C368" s="18" t="str">
        <f>IF(ISBLANK('Nomenklatur komplett'!J368),"-",'Nomenklatur komplett'!J368)</f>
        <v>Borex</v>
      </c>
    </row>
    <row r="369" spans="1:3" x14ac:dyDescent="0.2">
      <c r="A369" s="17" t="str">
        <f>IF(ISBLANK('Nomenklatur komplett'!H369),"",'Nomenklatur komplett'!H369)</f>
        <v/>
      </c>
      <c r="B369" s="153">
        <f>IF(ISBLANK('Nomenklatur komplett'!I369),"",'Nomenklatur komplett'!I369)</f>
        <v>11796</v>
      </c>
      <c r="C369" s="18" t="str">
        <f>IF(ISBLANK('Nomenklatur komplett'!J369),"-",'Nomenklatur komplett'!J369)</f>
        <v>Borgnone</v>
      </c>
    </row>
    <row r="370" spans="1:3" x14ac:dyDescent="0.2">
      <c r="A370" s="17" t="str">
        <f>IF(ISBLANK('Nomenklatur komplett'!H370),"",'Nomenklatur komplett'!H370)</f>
        <v/>
      </c>
      <c r="B370" s="153">
        <f>IF(ISBLANK('Nomenklatur komplett'!I370),"",'Nomenklatur komplett'!I370)</f>
        <v>16372</v>
      </c>
      <c r="C370" s="18" t="str">
        <f>IF(ISBLANK('Nomenklatur komplett'!J370),"-",'Nomenklatur komplett'!J370)</f>
        <v>Bosco</v>
      </c>
    </row>
    <row r="371" spans="1:3" x14ac:dyDescent="0.2">
      <c r="A371" s="17" t="str">
        <f>IF(ISBLANK('Nomenklatur komplett'!H371),"",'Nomenklatur komplett'!H371)</f>
        <v/>
      </c>
      <c r="B371" s="153">
        <f>IF(ISBLANK('Nomenklatur komplett'!I371),"",'Nomenklatur komplett'!I371)</f>
        <v>16464</v>
      </c>
      <c r="C371" s="18" t="str">
        <f>IF(ISBLANK('Nomenklatur komplett'!J371),"-",'Nomenklatur komplett'!J371)</f>
        <v>Bosco (Vallemaggia)</v>
      </c>
    </row>
    <row r="372" spans="1:3" x14ac:dyDescent="0.2">
      <c r="A372" s="17" t="str">
        <f>IF(ISBLANK('Nomenklatur komplett'!H372),"",'Nomenklatur komplett'!H372)</f>
        <v/>
      </c>
      <c r="B372" s="153">
        <f>IF(ISBLANK('Nomenklatur komplett'!I372),"",'Nomenklatur komplett'!I372)</f>
        <v>11797</v>
      </c>
      <c r="C372" s="18" t="str">
        <f>IF(ISBLANK('Nomenklatur komplett'!J372),"-",'Nomenklatur komplett'!J372)</f>
        <v>Bosco Luganese</v>
      </c>
    </row>
    <row r="373" spans="1:3" x14ac:dyDescent="0.2">
      <c r="A373" s="17">
        <f>IF(ISBLANK('Nomenklatur komplett'!H373),"",'Nomenklatur komplett'!H373)</f>
        <v>5304</v>
      </c>
      <c r="B373" s="153">
        <f>IF(ISBLANK('Nomenklatur komplett'!I373),"",'Nomenklatur komplett'!I373)</f>
        <v>11798</v>
      </c>
      <c r="C373" s="18" t="str">
        <f>IF(ISBLANK('Nomenklatur komplett'!J373),"-",'Nomenklatur komplett'!J373)</f>
        <v>Bosco/Gurin</v>
      </c>
    </row>
    <row r="374" spans="1:3" x14ac:dyDescent="0.2">
      <c r="A374" s="17">
        <f>IF(ISBLANK('Nomenklatur komplett'!H374),"",'Nomenklatur komplett'!H374)</f>
        <v>2323</v>
      </c>
      <c r="B374" s="153">
        <f>IF(ISBLANK('Nomenklatur komplett'!I374),"",'Nomenklatur komplett'!I374)</f>
        <v>11799</v>
      </c>
      <c r="C374" s="18" t="str">
        <f>IF(ISBLANK('Nomenklatur komplett'!J374),"-",'Nomenklatur komplett'!J374)</f>
        <v>Bossonnens</v>
      </c>
    </row>
    <row r="375" spans="1:3" x14ac:dyDescent="0.2">
      <c r="A375" s="17">
        <f>IF(ISBLANK('Nomenklatur komplett'!H375),"",'Nomenklatur komplett'!H375)</f>
        <v>4228</v>
      </c>
      <c r="B375" s="153">
        <f>IF(ISBLANK('Nomenklatur komplett'!I375),"",'Nomenklatur komplett'!I375)</f>
        <v>11800</v>
      </c>
      <c r="C375" s="18" t="str">
        <f>IF(ISBLANK('Nomenklatur komplett'!J375),"-",'Nomenklatur komplett'!J375)</f>
        <v>Boswil</v>
      </c>
    </row>
    <row r="376" spans="1:3" x14ac:dyDescent="0.2">
      <c r="A376" s="17">
        <f>IF(ISBLANK('Nomenklatur komplett'!H376),"",'Nomenklatur komplett'!H376)</f>
        <v>5514</v>
      </c>
      <c r="B376" s="153">
        <f>IF(ISBLANK('Nomenklatur komplett'!I376),"",'Nomenklatur komplett'!I376)</f>
        <v>14771</v>
      </c>
      <c r="C376" s="18" t="str">
        <f>IF(ISBLANK('Nomenklatur komplett'!J376),"-",'Nomenklatur komplett'!J376)</f>
        <v>Bottens</v>
      </c>
    </row>
    <row r="377" spans="1:3" x14ac:dyDescent="0.2">
      <c r="A377" s="17">
        <f>IF(ISBLANK('Nomenklatur komplett'!H377),"",'Nomenklatur komplett'!H377)</f>
        <v>4273</v>
      </c>
      <c r="B377" s="153">
        <f>IF(ISBLANK('Nomenklatur komplett'!I377),"",'Nomenklatur komplett'!I377)</f>
        <v>11845</v>
      </c>
      <c r="C377" s="18" t="str">
        <f>IF(ISBLANK('Nomenklatur komplett'!J377),"-",'Nomenklatur komplett'!J377)</f>
        <v>Bottenwil</v>
      </c>
    </row>
    <row r="378" spans="1:3" x14ac:dyDescent="0.2">
      <c r="A378" s="17">
        <f>IF(ISBLANK('Nomenklatur komplett'!H378),"",'Nomenklatur komplett'!H378)</f>
        <v>2123</v>
      </c>
      <c r="B378" s="153">
        <f>IF(ISBLANK('Nomenklatur komplett'!I378),"",'Nomenklatur komplett'!I378)</f>
        <v>14530</v>
      </c>
      <c r="C378" s="18" t="str">
        <f>IF(ISBLANK('Nomenklatur komplett'!J378),"-",'Nomenklatur komplett'!J378)</f>
        <v>Botterens</v>
      </c>
    </row>
    <row r="379" spans="1:3" x14ac:dyDescent="0.2">
      <c r="A379" s="17">
        <f>IF(ISBLANK('Nomenklatur komplett'!H379),"",'Nomenklatur komplett'!H379)</f>
        <v>4643</v>
      </c>
      <c r="B379" s="153">
        <f>IF(ISBLANK('Nomenklatur komplett'!I379),"",'Nomenklatur komplett'!I379)</f>
        <v>15425</v>
      </c>
      <c r="C379" s="18" t="str">
        <f>IF(ISBLANK('Nomenklatur komplett'!J379),"-",'Nomenklatur komplett'!J379)</f>
        <v>Bottighofen</v>
      </c>
    </row>
    <row r="380" spans="1:3" x14ac:dyDescent="0.2">
      <c r="A380" s="17">
        <f>IF(ISBLANK('Nomenklatur komplett'!H380),"",'Nomenklatur komplett'!H380)</f>
        <v>2767</v>
      </c>
      <c r="B380" s="153">
        <f>IF(ISBLANK('Nomenklatur komplett'!I380),"",'Nomenklatur komplett'!I380)</f>
        <v>13830</v>
      </c>
      <c r="C380" s="18" t="str">
        <f>IF(ISBLANK('Nomenklatur komplett'!J380),"-",'Nomenklatur komplett'!J380)</f>
        <v>Bottmingen</v>
      </c>
    </row>
    <row r="381" spans="1:3" x14ac:dyDescent="0.2">
      <c r="A381" s="17" t="str">
        <f>IF(ISBLANK('Nomenklatur komplett'!H381),"",'Nomenklatur komplett'!H381)</f>
        <v/>
      </c>
      <c r="B381" s="153">
        <f>IF(ISBLANK('Nomenklatur komplett'!I381),"",'Nomenklatur komplett'!I381)</f>
        <v>11841</v>
      </c>
      <c r="C381" s="18" t="str">
        <f>IF(ISBLANK('Nomenklatur komplett'!J381),"-",'Nomenklatur komplett'!J381)</f>
        <v>Boudevilliers</v>
      </c>
    </row>
    <row r="382" spans="1:3" x14ac:dyDescent="0.2">
      <c r="A382" s="17">
        <f>IF(ISBLANK('Nomenklatur komplett'!H382),"",'Nomenklatur komplett'!H382)</f>
        <v>6404</v>
      </c>
      <c r="B382" s="153">
        <f>IF(ISBLANK('Nomenklatur komplett'!I382),"",'Nomenklatur komplett'!I382)</f>
        <v>16089</v>
      </c>
      <c r="C382" s="18" t="str">
        <f>IF(ISBLANK('Nomenklatur komplett'!J382),"-",'Nomenklatur komplett'!J382)</f>
        <v>Boudry</v>
      </c>
    </row>
    <row r="383" spans="1:3" x14ac:dyDescent="0.2">
      <c r="A383" s="17" t="str">
        <f>IF(ISBLANK('Nomenklatur komplett'!H383),"",'Nomenklatur komplett'!H383)</f>
        <v/>
      </c>
      <c r="B383" s="153">
        <f>IF(ISBLANK('Nomenklatur komplett'!I383),"",'Nomenklatur komplett'!I383)</f>
        <v>16568</v>
      </c>
      <c r="C383" s="18" t="str">
        <f>IF(ISBLANK('Nomenklatur komplett'!J383),"-",'Nomenklatur komplett'!J383)</f>
        <v>Bougy</v>
      </c>
    </row>
    <row r="384" spans="1:3" x14ac:dyDescent="0.2">
      <c r="A384" s="17">
        <f>IF(ISBLANK('Nomenklatur komplett'!H384),"",'Nomenklatur komplett'!H384)</f>
        <v>5426</v>
      </c>
      <c r="B384" s="153">
        <f>IF(ISBLANK('Nomenklatur komplett'!I384),"",'Nomenklatur komplett'!I384)</f>
        <v>14764</v>
      </c>
      <c r="C384" s="18" t="str">
        <f>IF(ISBLANK('Nomenklatur komplett'!J384),"-",'Nomenklatur komplett'!J384)</f>
        <v>Bougy-Villars</v>
      </c>
    </row>
    <row r="385" spans="1:3" x14ac:dyDescent="0.2">
      <c r="A385" s="17">
        <f>IF(ISBLANK('Nomenklatur komplett'!H385),"",'Nomenklatur komplett'!H385)</f>
        <v>5661</v>
      </c>
      <c r="B385" s="153">
        <f>IF(ISBLANK('Nomenklatur komplett'!I385),"",'Nomenklatur komplett'!I385)</f>
        <v>14767</v>
      </c>
      <c r="C385" s="18" t="str">
        <f>IF(ISBLANK('Nomenklatur komplett'!J385),"-",'Nomenklatur komplett'!J385)</f>
        <v>Boulens</v>
      </c>
    </row>
    <row r="386" spans="1:3" x14ac:dyDescent="0.2">
      <c r="A386" s="17" t="str">
        <f>IF(ISBLANK('Nomenklatur komplett'!H386),"",'Nomenklatur komplett'!H386)</f>
        <v/>
      </c>
      <c r="B386" s="153">
        <f>IF(ISBLANK('Nomenklatur komplett'!I386),"",'Nomenklatur komplett'!I386)</f>
        <v>11836</v>
      </c>
      <c r="C386" s="18" t="str">
        <f>IF(ISBLANK('Nomenklatur komplett'!J386),"-",'Nomenklatur komplett'!J386)</f>
        <v>Bouloz</v>
      </c>
    </row>
    <row r="387" spans="1:3" x14ac:dyDescent="0.2">
      <c r="A387" s="17">
        <f>IF(ISBLANK('Nomenklatur komplett'!H387),"",'Nomenklatur komplett'!H387)</f>
        <v>6032</v>
      </c>
      <c r="B387" s="153">
        <f>IF(ISBLANK('Nomenklatur komplett'!I387),"",'Nomenklatur komplett'!I387)</f>
        <v>11846</v>
      </c>
      <c r="C387" s="18" t="str">
        <f>IF(ISBLANK('Nomenklatur komplett'!J387),"-",'Nomenklatur komplett'!J387)</f>
        <v>Bourg-Saint-Pierre</v>
      </c>
    </row>
    <row r="388" spans="1:3" x14ac:dyDescent="0.2">
      <c r="A388" s="17">
        <f>IF(ISBLANK('Nomenklatur komplett'!H388),"",'Nomenklatur komplett'!H388)</f>
        <v>5613</v>
      </c>
      <c r="B388" s="153">
        <f>IF(ISBLANK('Nomenklatur komplett'!I388),"",'Nomenklatur komplett'!I388)</f>
        <v>15493</v>
      </c>
      <c r="C388" s="18" t="str">
        <f>IF(ISBLANK('Nomenklatur komplett'!J388),"-",'Nomenklatur komplett'!J388)</f>
        <v>Bourg-en-Lavaux</v>
      </c>
    </row>
    <row r="389" spans="1:3" x14ac:dyDescent="0.2">
      <c r="A389" s="17">
        <f>IF(ISBLANK('Nomenklatur komplett'!H389),"",'Nomenklatur komplett'!H389)</f>
        <v>5472</v>
      </c>
      <c r="B389" s="153">
        <f>IF(ISBLANK('Nomenklatur komplett'!I389),"",'Nomenklatur komplett'!I389)</f>
        <v>14766</v>
      </c>
      <c r="C389" s="18" t="str">
        <f>IF(ISBLANK('Nomenklatur komplett'!J389),"-",'Nomenklatur komplett'!J389)</f>
        <v>Bournens</v>
      </c>
    </row>
    <row r="390" spans="1:3" x14ac:dyDescent="0.2">
      <c r="A390" s="17">
        <f>IF(ISBLANK('Nomenklatur komplett'!H390),"",'Nomenklatur komplett'!H390)</f>
        <v>6703</v>
      </c>
      <c r="B390" s="153">
        <f>IF(ISBLANK('Nomenklatur komplett'!I390),"",'Nomenklatur komplett'!I390)</f>
        <v>13274</v>
      </c>
      <c r="C390" s="18" t="str">
        <f>IF(ISBLANK('Nomenklatur komplett'!J390),"-",'Nomenklatur komplett'!J390)</f>
        <v>Bourrignon</v>
      </c>
    </row>
    <row r="391" spans="1:3" x14ac:dyDescent="0.2">
      <c r="A391" s="17">
        <f>IF(ISBLANK('Nomenklatur komplett'!H391),"",'Nomenklatur komplett'!H391)</f>
        <v>5473</v>
      </c>
      <c r="B391" s="153">
        <f>IF(ISBLANK('Nomenklatur komplett'!I391),"",'Nomenklatur komplett'!I391)</f>
        <v>14765</v>
      </c>
      <c r="C391" s="18" t="str">
        <f>IF(ISBLANK('Nomenklatur komplett'!J391),"-",'Nomenklatur komplett'!J391)</f>
        <v>Boussens</v>
      </c>
    </row>
    <row r="392" spans="1:3" x14ac:dyDescent="0.2">
      <c r="A392" s="17" t="str">
        <f>IF(ISBLANK('Nomenklatur komplett'!H392),"",'Nomenklatur komplett'!H392)</f>
        <v/>
      </c>
      <c r="B392" s="153">
        <f>IF(ISBLANK('Nomenklatur komplett'!I392),"",'Nomenklatur komplett'!I392)</f>
        <v>11849</v>
      </c>
      <c r="C392" s="18" t="str">
        <f>IF(ISBLANK('Nomenklatur komplett'!J392),"-",'Nomenklatur komplett'!J392)</f>
        <v>Boveresse</v>
      </c>
    </row>
    <row r="393" spans="1:3" x14ac:dyDescent="0.2">
      <c r="A393" s="17">
        <f>IF(ISBLANK('Nomenklatur komplett'!H393),"",'Nomenklatur komplett'!H393)</f>
        <v>6131</v>
      </c>
      <c r="B393" s="153">
        <f>IF(ISBLANK('Nomenklatur komplett'!I393),"",'Nomenklatur komplett'!I393)</f>
        <v>11850</v>
      </c>
      <c r="C393" s="18" t="str">
        <f>IF(ISBLANK('Nomenklatur komplett'!J393),"-",'Nomenklatur komplett'!J393)</f>
        <v>Bovernier</v>
      </c>
    </row>
    <row r="394" spans="1:3" x14ac:dyDescent="0.2">
      <c r="A394" s="17">
        <f>IF(ISBLANK('Nomenklatur komplett'!H394),"",'Nomenklatur komplett'!H394)</f>
        <v>605</v>
      </c>
      <c r="B394" s="153">
        <f>IF(ISBLANK('Nomenklatur komplett'!I394),"",'Nomenklatur komplett'!I394)</f>
        <v>15170</v>
      </c>
      <c r="C394" s="18" t="str">
        <f>IF(ISBLANK('Nomenklatur komplett'!J394),"-",'Nomenklatur komplett'!J394)</f>
        <v>Bowil</v>
      </c>
    </row>
    <row r="395" spans="1:3" x14ac:dyDescent="0.2">
      <c r="A395" s="17">
        <f>IF(ISBLANK('Nomenklatur komplett'!H395),"",'Nomenklatur komplett'!H395)</f>
        <v>6702</v>
      </c>
      <c r="B395" s="153">
        <f>IF(ISBLANK('Nomenklatur komplett'!I395),"",'Nomenklatur komplett'!I395)</f>
        <v>13273</v>
      </c>
      <c r="C395" s="18" t="str">
        <f>IF(ISBLANK('Nomenklatur komplett'!J395),"-",'Nomenklatur komplett'!J395)</f>
        <v>Boécourt</v>
      </c>
    </row>
    <row r="396" spans="1:3" x14ac:dyDescent="0.2">
      <c r="A396" s="17" t="str">
        <f>IF(ISBLANK('Nomenklatur komplett'!H396),"",'Nomenklatur komplett'!H396)</f>
        <v/>
      </c>
      <c r="B396" s="153">
        <f>IF(ISBLANK('Nomenklatur komplett'!I396),"",'Nomenklatur komplett'!I396)</f>
        <v>10123</v>
      </c>
      <c r="C396" s="18" t="str">
        <f>IF(ISBLANK('Nomenklatur komplett'!J396),"-",'Nomenklatur komplett'!J396)</f>
        <v>Braggio</v>
      </c>
    </row>
    <row r="397" spans="1:3" x14ac:dyDescent="0.2">
      <c r="A397" s="17" t="str">
        <f>IF(ISBLANK('Nomenklatur komplett'!H397),"",'Nomenklatur komplett'!H397)</f>
        <v/>
      </c>
      <c r="B397" s="153">
        <f>IF(ISBLANK('Nomenklatur komplett'!I397),"",'Nomenklatur komplett'!I397)</f>
        <v>11265</v>
      </c>
      <c r="C397" s="18" t="str">
        <f>IF(ISBLANK('Nomenklatur komplett'!J397),"-",'Nomenklatur komplett'!J397)</f>
        <v>Bramois</v>
      </c>
    </row>
    <row r="398" spans="1:3" x14ac:dyDescent="0.2">
      <c r="A398" s="17" t="str">
        <f>IF(ISBLANK('Nomenklatur komplett'!H398),"",'Nomenklatur komplett'!H398)</f>
        <v/>
      </c>
      <c r="B398" s="153">
        <f>IF(ISBLANK('Nomenklatur komplett'!I398),"",'Nomenklatur komplett'!I398)</f>
        <v>11828</v>
      </c>
      <c r="C398" s="18" t="str">
        <f>IF(ISBLANK('Nomenklatur komplett'!J398),"-",'Nomenklatur komplett'!J398)</f>
        <v>Bratsch</v>
      </c>
    </row>
    <row r="399" spans="1:3" x14ac:dyDescent="0.2">
      <c r="A399" s="17">
        <f>IF(ISBLANK('Nomenklatur komplett'!H399),"",'Nomenklatur komplett'!H399)</f>
        <v>4723</v>
      </c>
      <c r="B399" s="153">
        <f>IF(ISBLANK('Nomenklatur komplett'!I399),"",'Nomenklatur komplett'!I399)</f>
        <v>15470</v>
      </c>
      <c r="C399" s="18" t="str">
        <f>IF(ISBLANK('Nomenklatur komplett'!J399),"-",'Nomenklatur komplett'!J399)</f>
        <v>Braunau</v>
      </c>
    </row>
    <row r="400" spans="1:3" x14ac:dyDescent="0.2">
      <c r="A400" s="17" t="str">
        <f>IF(ISBLANK('Nomenklatur komplett'!H400),"",'Nomenklatur komplett'!H400)</f>
        <v/>
      </c>
      <c r="B400" s="153">
        <f>IF(ISBLANK('Nomenklatur komplett'!I400),"",'Nomenklatur komplett'!I400)</f>
        <v>11843</v>
      </c>
      <c r="C400" s="18" t="str">
        <f>IF(ISBLANK('Nomenklatur komplett'!J400),"-",'Nomenklatur komplett'!J400)</f>
        <v>Braunwald</v>
      </c>
    </row>
    <row r="401" spans="1:3" x14ac:dyDescent="0.2">
      <c r="A401" s="17" t="str">
        <f>IF(ISBLANK('Nomenklatur komplett'!H401),"",'Nomenklatur komplett'!H401)</f>
        <v/>
      </c>
      <c r="B401" s="153">
        <f>IF(ISBLANK('Nomenklatur komplett'!I401),"",'Nomenklatur komplett'!I401)</f>
        <v>16265</v>
      </c>
      <c r="C401" s="18" t="str">
        <f>IF(ISBLANK('Nomenklatur komplett'!J401),"-",'Nomenklatur komplett'!J401)</f>
        <v>Brechershäusern</v>
      </c>
    </row>
    <row r="402" spans="1:3" x14ac:dyDescent="0.2">
      <c r="A402" s="17">
        <f>IF(ISBLANK('Nomenklatur komplett'!H402),"",'Nomenklatur komplett'!H402)</f>
        <v>3792</v>
      </c>
      <c r="B402" s="153">
        <f>IF(ISBLANK('Nomenklatur komplett'!I402),"",'Nomenklatur komplett'!I402)</f>
        <v>16052</v>
      </c>
      <c r="C402" s="18" t="str">
        <f>IF(ISBLANK('Nomenklatur komplett'!J402),"-",'Nomenklatur komplett'!J402)</f>
        <v>Bregaglia</v>
      </c>
    </row>
    <row r="403" spans="1:3" x14ac:dyDescent="0.2">
      <c r="A403" s="17" t="str">
        <f>IF(ISBLANK('Nomenklatur komplett'!H403),"",'Nomenklatur komplett'!H403)</f>
        <v/>
      </c>
      <c r="B403" s="153">
        <f>IF(ISBLANK('Nomenklatur komplett'!I403),"",'Nomenklatur komplett'!I403)</f>
        <v>11821</v>
      </c>
      <c r="C403" s="18" t="str">
        <f>IF(ISBLANK('Nomenklatur komplett'!J403),"-",'Nomenklatur komplett'!J403)</f>
        <v>Breganzona</v>
      </c>
    </row>
    <row r="404" spans="1:3" x14ac:dyDescent="0.2">
      <c r="A404" s="17">
        <f>IF(ISBLANK('Nomenklatur komplett'!H404),"",'Nomenklatur komplett'!H404)</f>
        <v>5269</v>
      </c>
      <c r="B404" s="153">
        <f>IF(ISBLANK('Nomenklatur komplett'!I404),"",'Nomenklatur komplett'!I404)</f>
        <v>14974</v>
      </c>
      <c r="C404" s="18" t="str">
        <f>IF(ISBLANK('Nomenklatur komplett'!J404),"-",'Nomenklatur komplett'!J404)</f>
        <v>Breggia</v>
      </c>
    </row>
    <row r="405" spans="1:3" x14ac:dyDescent="0.2">
      <c r="A405" s="17">
        <f>IF(ISBLANK('Nomenklatur komplett'!H405),"",'Nomenklatur komplett'!H405)</f>
        <v>3981</v>
      </c>
      <c r="B405" s="153">
        <f>IF(ISBLANK('Nomenklatur komplett'!I405),"",'Nomenklatur komplett'!I405)</f>
        <v>16086</v>
      </c>
      <c r="C405" s="18" t="str">
        <f>IF(ISBLANK('Nomenklatur komplett'!J405),"-",'Nomenklatur komplett'!J405)</f>
        <v>Breil/Brigels</v>
      </c>
    </row>
    <row r="406" spans="1:3" x14ac:dyDescent="0.2">
      <c r="A406" s="17">
        <f>IF(ISBLANK('Nomenklatur komplett'!H406),"",'Nomenklatur komplett'!H406)</f>
        <v>2613</v>
      </c>
      <c r="B406" s="153">
        <f>IF(ISBLANK('Nomenklatur komplett'!I406),"",'Nomenklatur komplett'!I406)</f>
        <v>11822</v>
      </c>
      <c r="C406" s="18" t="str">
        <f>IF(ISBLANK('Nomenklatur komplett'!J406),"-",'Nomenklatur komplett'!J406)</f>
        <v>Breitenbach</v>
      </c>
    </row>
    <row r="407" spans="1:3" x14ac:dyDescent="0.2">
      <c r="A407" s="17">
        <f>IF(ISBLANK('Nomenklatur komplett'!H407),"",'Nomenklatur komplett'!H407)</f>
        <v>5622</v>
      </c>
      <c r="B407" s="153">
        <f>IF(ISBLANK('Nomenklatur komplett'!I407),"",'Nomenklatur komplett'!I407)</f>
        <v>14770</v>
      </c>
      <c r="C407" s="18" t="str">
        <f>IF(ISBLANK('Nomenklatur komplett'!J407),"-",'Nomenklatur komplett'!J407)</f>
        <v>Bremblens</v>
      </c>
    </row>
    <row r="408" spans="1:3" x14ac:dyDescent="0.2">
      <c r="A408" s="17">
        <f>IF(ISBLANK('Nomenklatur komplett'!H408),"",'Nomenklatur komplett'!H408)</f>
        <v>4063</v>
      </c>
      <c r="B408" s="153">
        <f>IF(ISBLANK('Nomenklatur komplett'!I408),"",'Nomenklatur komplett'!I408)</f>
        <v>15644</v>
      </c>
      <c r="C408" s="18" t="str">
        <f>IF(ISBLANK('Nomenklatur komplett'!J408),"-",'Nomenklatur komplett'!J408)</f>
        <v>Bremgarten (AG)</v>
      </c>
    </row>
    <row r="409" spans="1:3" x14ac:dyDescent="0.2">
      <c r="A409" s="17" t="str">
        <f>IF(ISBLANK('Nomenklatur komplett'!H409),"",'Nomenklatur komplett'!H409)</f>
        <v/>
      </c>
      <c r="B409" s="153">
        <f>IF(ISBLANK('Nomenklatur komplett'!I409),"",'Nomenklatur komplett'!I409)</f>
        <v>16249</v>
      </c>
      <c r="C409" s="18" t="str">
        <f>IF(ISBLANK('Nomenklatur komplett'!J409),"-",'Nomenklatur komplett'!J409)</f>
        <v>Bremgarten Herrschaft</v>
      </c>
    </row>
    <row r="410" spans="1:3" x14ac:dyDescent="0.2">
      <c r="A410" s="17" t="str">
        <f>IF(ISBLANK('Nomenklatur komplett'!H410),"",'Nomenklatur komplett'!H410)</f>
        <v/>
      </c>
      <c r="B410" s="153">
        <f>IF(ISBLANK('Nomenklatur komplett'!I410),"",'Nomenklatur komplett'!I410)</f>
        <v>16251</v>
      </c>
      <c r="C410" s="18" t="str">
        <f>IF(ISBLANK('Nomenklatur komplett'!J410),"-",'Nomenklatur komplett'!J410)</f>
        <v>Bremgarten Stadtgericht</v>
      </c>
    </row>
    <row r="411" spans="1:3" x14ac:dyDescent="0.2">
      <c r="A411" s="17">
        <f>IF(ISBLANK('Nomenklatur komplett'!H411),"",'Nomenklatur komplett'!H411)</f>
        <v>353</v>
      </c>
      <c r="B411" s="153">
        <f>IF(ISBLANK('Nomenklatur komplett'!I411),"",'Nomenklatur komplett'!I411)</f>
        <v>15031</v>
      </c>
      <c r="C411" s="18" t="str">
        <f>IF(ISBLANK('Nomenklatur komplett'!J411),"-",'Nomenklatur komplett'!J411)</f>
        <v>Bremgarten bei Bern</v>
      </c>
    </row>
    <row r="412" spans="1:3" x14ac:dyDescent="0.2">
      <c r="A412" s="17" t="str">
        <f>IF(ISBLANK('Nomenklatur komplett'!H412),"",'Nomenklatur komplett'!H412)</f>
        <v/>
      </c>
      <c r="B412" s="153">
        <f>IF(ISBLANK('Nomenklatur komplett'!I412),"",'Nomenklatur komplett'!I412)</f>
        <v>11835</v>
      </c>
      <c r="C412" s="18" t="str">
        <f>IF(ISBLANK('Nomenklatur komplett'!J412),"-",'Nomenklatur komplett'!J412)</f>
        <v>Brenles</v>
      </c>
    </row>
    <row r="413" spans="1:3" x14ac:dyDescent="0.2">
      <c r="A413" s="17" t="str">
        <f>IF(ISBLANK('Nomenklatur komplett'!H413),"",'Nomenklatur komplett'!H413)</f>
        <v/>
      </c>
      <c r="B413" s="153">
        <f>IF(ISBLANK('Nomenklatur komplett'!I413),"",'Nomenklatur komplett'!I413)</f>
        <v>11827</v>
      </c>
      <c r="C413" s="18" t="str">
        <f>IF(ISBLANK('Nomenklatur komplett'!J413),"-",'Nomenklatur komplett'!J413)</f>
        <v>Breno</v>
      </c>
    </row>
    <row r="414" spans="1:3" x14ac:dyDescent="0.2">
      <c r="A414" s="17">
        <f>IF(ISBLANK('Nomenklatur komplett'!H414),"",'Nomenklatur komplett'!H414)</f>
        <v>606</v>
      </c>
      <c r="B414" s="153">
        <f>IF(ISBLANK('Nomenklatur komplett'!I414),"",'Nomenklatur komplett'!I414)</f>
        <v>15171</v>
      </c>
      <c r="C414" s="18" t="str">
        <f>IF(ISBLANK('Nomenklatur komplett'!J414),"-",'Nomenklatur komplett'!J414)</f>
        <v>Brenzikofen</v>
      </c>
    </row>
    <row r="415" spans="1:3" x14ac:dyDescent="0.2">
      <c r="A415" s="17" t="str">
        <f>IF(ISBLANK('Nomenklatur komplett'!H415),"",'Nomenklatur komplett'!H415)</f>
        <v/>
      </c>
      <c r="B415" s="153">
        <f>IF(ISBLANK('Nomenklatur komplett'!I415),"",'Nomenklatur komplett'!I415)</f>
        <v>10951</v>
      </c>
      <c r="C415" s="18" t="str">
        <f>IF(ISBLANK('Nomenklatur komplett'!J415),"-",'Nomenklatur komplett'!J415)</f>
        <v>Bressaucourt</v>
      </c>
    </row>
    <row r="416" spans="1:3" x14ac:dyDescent="0.2">
      <c r="A416" s="17">
        <f>IF(ISBLANK('Nomenklatur komplett'!H416),"",'Nomenklatur komplett'!H416)</f>
        <v>5515</v>
      </c>
      <c r="B416" s="153">
        <f>IF(ISBLANK('Nomenklatur komplett'!I416),"",'Nomenklatur komplett'!I416)</f>
        <v>14772</v>
      </c>
      <c r="C416" s="18" t="str">
        <f>IF(ISBLANK('Nomenklatur komplett'!J416),"-",'Nomenklatur komplett'!J416)</f>
        <v>Bretigny-sur-Morrens</v>
      </c>
    </row>
    <row r="417" spans="1:3" x14ac:dyDescent="0.2">
      <c r="A417" s="17">
        <f>IF(ISBLANK('Nomenklatur komplett'!H417),"",'Nomenklatur komplett'!H417)</f>
        <v>5748</v>
      </c>
      <c r="B417" s="153">
        <f>IF(ISBLANK('Nomenklatur komplett'!I417),"",'Nomenklatur komplett'!I417)</f>
        <v>14769</v>
      </c>
      <c r="C417" s="18" t="str">
        <f>IF(ISBLANK('Nomenklatur komplett'!J417),"-",'Nomenklatur komplett'!J417)</f>
        <v>Bretonnières</v>
      </c>
    </row>
    <row r="418" spans="1:3" x14ac:dyDescent="0.2">
      <c r="A418" s="17">
        <f>IF(ISBLANK('Nomenklatur komplett'!H418),"",'Nomenklatur komplett'!H418)</f>
        <v>2883</v>
      </c>
      <c r="B418" s="153">
        <f>IF(ISBLANK('Nomenklatur komplett'!I418),"",'Nomenklatur komplett'!I418)</f>
        <v>13811</v>
      </c>
      <c r="C418" s="18" t="str">
        <f>IF(ISBLANK('Nomenklatur komplett'!J418),"-",'Nomenklatur komplett'!J418)</f>
        <v>Bretzwil</v>
      </c>
    </row>
    <row r="419" spans="1:3" x14ac:dyDescent="0.2">
      <c r="A419" s="17">
        <f>IF(ISBLANK('Nomenklatur komplett'!H419),"",'Nomenklatur komplett'!H419)</f>
        <v>573</v>
      </c>
      <c r="B419" s="153">
        <f>IF(ISBLANK('Nomenklatur komplett'!I419),"",'Nomenklatur komplett'!I419)</f>
        <v>15146</v>
      </c>
      <c r="C419" s="18" t="str">
        <f>IF(ISBLANK('Nomenklatur komplett'!J419),"-",'Nomenklatur komplett'!J419)</f>
        <v>Brienz (BE)</v>
      </c>
    </row>
    <row r="420" spans="1:3" x14ac:dyDescent="0.2">
      <c r="A420" s="17" t="str">
        <f>IF(ISBLANK('Nomenklatur komplett'!H420),"",'Nomenklatur komplett'!H420)</f>
        <v/>
      </c>
      <c r="B420" s="153">
        <f>IF(ISBLANK('Nomenklatur komplett'!I420),"",'Nomenklatur komplett'!I420)</f>
        <v>11830</v>
      </c>
      <c r="C420" s="18" t="str">
        <f>IF(ISBLANK('Nomenklatur komplett'!J420),"-",'Nomenklatur komplett'!J420)</f>
        <v>Brienz (GR)</v>
      </c>
    </row>
    <row r="421" spans="1:3" x14ac:dyDescent="0.2">
      <c r="A421" s="17" t="str">
        <f>IF(ISBLANK('Nomenklatur komplett'!H421),"",'Nomenklatur komplett'!H421)</f>
        <v/>
      </c>
      <c r="B421" s="153">
        <f>IF(ISBLANK('Nomenklatur komplett'!I421),"",'Nomenklatur komplett'!I421)</f>
        <v>16262</v>
      </c>
      <c r="C421" s="18" t="str">
        <f>IF(ISBLANK('Nomenklatur komplett'!J421),"-",'Nomenklatur komplett'!J421)</f>
        <v>Brienz-Surava</v>
      </c>
    </row>
    <row r="422" spans="1:3" x14ac:dyDescent="0.2">
      <c r="A422" s="17" t="str">
        <f>IF(ISBLANK('Nomenklatur komplett'!H422),"",'Nomenklatur komplett'!H422)</f>
        <v/>
      </c>
      <c r="B422" s="153">
        <f>IF(ISBLANK('Nomenklatur komplett'!I422),"",'Nomenklatur komplett'!I422)</f>
        <v>14088</v>
      </c>
      <c r="C422" s="18" t="str">
        <f>IF(ISBLANK('Nomenklatur komplett'!J422),"-",'Nomenklatur komplett'!J422)</f>
        <v>Brienz/Brinzauls</v>
      </c>
    </row>
    <row r="423" spans="1:3" x14ac:dyDescent="0.2">
      <c r="A423" s="17">
        <f>IF(ISBLANK('Nomenklatur komplett'!H423),"",'Nomenklatur komplett'!H423)</f>
        <v>574</v>
      </c>
      <c r="B423" s="153">
        <f>IF(ISBLANK('Nomenklatur komplett'!I423),"",'Nomenklatur komplett'!I423)</f>
        <v>15147</v>
      </c>
      <c r="C423" s="18" t="str">
        <f>IF(ISBLANK('Nomenklatur komplett'!J423),"-",'Nomenklatur komplett'!J423)</f>
        <v>Brienzwiler</v>
      </c>
    </row>
    <row r="424" spans="1:3" x14ac:dyDescent="0.2">
      <c r="A424" s="17" t="str">
        <f>IF(ISBLANK('Nomenklatur komplett'!H424),"",'Nomenklatur komplett'!H424)</f>
        <v/>
      </c>
      <c r="B424" s="153">
        <f>IF(ISBLANK('Nomenklatur komplett'!I424),"",'Nomenklatur komplett'!I424)</f>
        <v>11217</v>
      </c>
      <c r="C424" s="18" t="str">
        <f>IF(ISBLANK('Nomenklatur komplett'!J424),"-",'Nomenklatur komplett'!J424)</f>
        <v>Brig</v>
      </c>
    </row>
    <row r="425" spans="1:3" x14ac:dyDescent="0.2">
      <c r="A425" s="17">
        <f>IF(ISBLANK('Nomenklatur komplett'!H425),"",'Nomenklatur komplett'!H425)</f>
        <v>6002</v>
      </c>
      <c r="B425" s="153">
        <f>IF(ISBLANK('Nomenklatur komplett'!I425),"",'Nomenklatur komplett'!I425)</f>
        <v>13228</v>
      </c>
      <c r="C425" s="18" t="str">
        <f>IF(ISBLANK('Nomenklatur komplett'!J425),"-",'Nomenklatur komplett'!J425)</f>
        <v>Brig-Glis</v>
      </c>
    </row>
    <row r="426" spans="1:3" x14ac:dyDescent="0.2">
      <c r="A426" s="17" t="str">
        <f>IF(ISBLANK('Nomenklatur komplett'!H426),"",'Nomenklatur komplett'!H426)</f>
        <v/>
      </c>
      <c r="B426" s="153">
        <f>IF(ISBLANK('Nomenklatur komplett'!I426),"",'Nomenklatur komplett'!I426)</f>
        <v>16520</v>
      </c>
      <c r="C426" s="18" t="str">
        <f>IF(ISBLANK('Nomenklatur komplett'!J426),"-",'Nomenklatur komplett'!J426)</f>
        <v>Brigels</v>
      </c>
    </row>
    <row r="427" spans="1:3" x14ac:dyDescent="0.2">
      <c r="A427" s="17" t="str">
        <f>IF(ISBLANK('Nomenklatur komplett'!H427),"",'Nomenklatur komplett'!H427)</f>
        <v/>
      </c>
      <c r="B427" s="153">
        <f>IF(ISBLANK('Nomenklatur komplett'!I427),"",'Nomenklatur komplett'!I427)</f>
        <v>11218</v>
      </c>
      <c r="C427" s="18" t="str">
        <f>IF(ISBLANK('Nomenklatur komplett'!J427),"-",'Nomenklatur komplett'!J427)</f>
        <v>Brigerbad</v>
      </c>
    </row>
    <row r="428" spans="1:3" x14ac:dyDescent="0.2">
      <c r="A428" s="17" t="str">
        <f>IF(ISBLANK('Nomenklatur komplett'!H428),"",'Nomenklatur komplett'!H428)</f>
        <v/>
      </c>
      <c r="B428" s="153">
        <f>IF(ISBLANK('Nomenklatur komplett'!I428),"",'Nomenklatur komplett'!I428)</f>
        <v>16145</v>
      </c>
      <c r="C428" s="18" t="str">
        <f>IF(ISBLANK('Nomenklatur komplett'!J428),"-",'Nomenklatur komplett'!J428)</f>
        <v>Brione (Verzasca)</v>
      </c>
    </row>
    <row r="429" spans="1:3" x14ac:dyDescent="0.2">
      <c r="A429" s="17">
        <f>IF(ISBLANK('Nomenklatur komplett'!H429),"",'Nomenklatur komplett'!H429)</f>
        <v>5096</v>
      </c>
      <c r="B429" s="153">
        <f>IF(ISBLANK('Nomenklatur komplett'!I429),"",'Nomenklatur komplett'!I429)</f>
        <v>11832</v>
      </c>
      <c r="C429" s="18" t="str">
        <f>IF(ISBLANK('Nomenklatur komplett'!J429),"-",'Nomenklatur komplett'!J429)</f>
        <v>Brione sopra Minusio</v>
      </c>
    </row>
    <row r="430" spans="1:3" x14ac:dyDescent="0.2">
      <c r="A430" s="17">
        <f>IF(ISBLANK('Nomenklatur komplett'!H430),"",'Nomenklatur komplett'!H430)</f>
        <v>2782</v>
      </c>
      <c r="B430" s="153">
        <f>IF(ISBLANK('Nomenklatur komplett'!I430),"",'Nomenklatur komplett'!I430)</f>
        <v>13840</v>
      </c>
      <c r="C430" s="18" t="str">
        <f>IF(ISBLANK('Nomenklatur komplett'!J430),"-",'Nomenklatur komplett'!J430)</f>
        <v>Brislach</v>
      </c>
    </row>
    <row r="431" spans="1:3" x14ac:dyDescent="0.2">
      <c r="A431" s="17">
        <f>IF(ISBLANK('Nomenklatur komplett'!H431),"",'Nomenklatur komplett'!H431)</f>
        <v>5097</v>
      </c>
      <c r="B431" s="153">
        <f>IF(ISBLANK('Nomenklatur komplett'!I431),"",'Nomenklatur komplett'!I431)</f>
        <v>11833</v>
      </c>
      <c r="C431" s="18" t="str">
        <f>IF(ISBLANK('Nomenklatur komplett'!J431),"-",'Nomenklatur komplett'!J431)</f>
        <v>Brissago</v>
      </c>
    </row>
    <row r="432" spans="1:3" x14ac:dyDescent="0.2">
      <c r="A432" s="17">
        <f>IF(ISBLANK('Nomenklatur komplett'!H432),"",'Nomenklatur komplett'!H432)</f>
        <v>4274</v>
      </c>
      <c r="B432" s="153">
        <f>IF(ISBLANK('Nomenklatur komplett'!I432),"",'Nomenklatur komplett'!I432)</f>
        <v>11636</v>
      </c>
      <c r="C432" s="18" t="str">
        <f>IF(ISBLANK('Nomenklatur komplett'!J432),"-",'Nomenklatur komplett'!J432)</f>
        <v>Brittnau</v>
      </c>
    </row>
    <row r="433" spans="1:3" x14ac:dyDescent="0.2">
      <c r="A433" s="17">
        <f>IF(ISBLANK('Nomenklatur komplett'!H433),"",'Nomenklatur komplett'!H433)</f>
        <v>2124</v>
      </c>
      <c r="B433" s="153">
        <f>IF(ISBLANK('Nomenklatur komplett'!I433),"",'Nomenklatur komplett'!I433)</f>
        <v>11871</v>
      </c>
      <c r="C433" s="18" t="str">
        <f>IF(ISBLANK('Nomenklatur komplett'!J433),"-",'Nomenklatur komplett'!J433)</f>
        <v>Broc</v>
      </c>
    </row>
    <row r="434" spans="1:3" x14ac:dyDescent="0.2">
      <c r="A434" s="17" t="str">
        <f>IF(ISBLANK('Nomenklatur komplett'!H434),"",'Nomenklatur komplett'!H434)</f>
        <v/>
      </c>
      <c r="B434" s="153">
        <f>IF(ISBLANK('Nomenklatur komplett'!I434),"",'Nomenklatur komplett'!I434)</f>
        <v>11669</v>
      </c>
      <c r="C434" s="18" t="str">
        <f>IF(ISBLANK('Nomenklatur komplett'!J434),"-",'Nomenklatur komplett'!J434)</f>
        <v>Broglio</v>
      </c>
    </row>
    <row r="435" spans="1:3" x14ac:dyDescent="0.2">
      <c r="A435" s="17" t="str">
        <f>IF(ISBLANK('Nomenklatur komplett'!H435),"",'Nomenklatur komplett'!H435)</f>
        <v/>
      </c>
      <c r="B435" s="153">
        <f>IF(ISBLANK('Nomenklatur komplett'!I435),"",'Nomenklatur komplett'!I435)</f>
        <v>10026</v>
      </c>
      <c r="C435" s="18" t="str">
        <f>IF(ISBLANK('Nomenklatur komplett'!J435),"-",'Nomenklatur komplett'!J435)</f>
        <v>Bronschhofen</v>
      </c>
    </row>
    <row r="436" spans="1:3" x14ac:dyDescent="0.2">
      <c r="A436" s="17" t="str">
        <f>IF(ISBLANK('Nomenklatur komplett'!H436),"",'Nomenklatur komplett'!H436)</f>
        <v/>
      </c>
      <c r="B436" s="153">
        <f>IF(ISBLANK('Nomenklatur komplett'!I436),"",'Nomenklatur komplett'!I436)</f>
        <v>11468</v>
      </c>
      <c r="C436" s="18" t="str">
        <f>IF(ISBLANK('Nomenklatur komplett'!J436),"-",'Nomenklatur komplett'!J436)</f>
        <v>Brontallo</v>
      </c>
    </row>
    <row r="437" spans="1:3" x14ac:dyDescent="0.2">
      <c r="A437" s="17" t="str">
        <f>IF(ISBLANK('Nomenklatur komplett'!H437),"",'Nomenklatur komplett'!H437)</f>
        <v/>
      </c>
      <c r="B437" s="153">
        <f>IF(ISBLANK('Nomenklatur komplett'!I437),"",'Nomenklatur komplett'!I437)</f>
        <v>11469</v>
      </c>
      <c r="C437" s="18" t="str">
        <f>IF(ISBLANK('Nomenklatur komplett'!J437),"-",'Nomenklatur komplett'!J437)</f>
        <v>Brot-Dessous</v>
      </c>
    </row>
    <row r="438" spans="1:3" x14ac:dyDescent="0.2">
      <c r="A438" s="17" t="str">
        <f>IF(ISBLANK('Nomenklatur komplett'!H438),"",'Nomenklatur komplett'!H438)</f>
        <v/>
      </c>
      <c r="B438" s="153">
        <f>IF(ISBLANK('Nomenklatur komplett'!I438),"",'Nomenklatur komplett'!I438)</f>
        <v>16239</v>
      </c>
      <c r="C438" s="18" t="str">
        <f>IF(ISBLANK('Nomenklatur komplett'!J438),"-",'Nomenklatur komplett'!J438)</f>
        <v>Brot-Dessus</v>
      </c>
    </row>
    <row r="439" spans="1:3" x14ac:dyDescent="0.2">
      <c r="A439" s="17">
        <f>IF(ISBLANK('Nomenklatur komplett'!H439),"",'Nomenklatur komplett'!H439)</f>
        <v>6433</v>
      </c>
      <c r="B439" s="153">
        <f>IF(ISBLANK('Nomenklatur komplett'!I439),"",'Nomenklatur komplett'!I439)</f>
        <v>16100</v>
      </c>
      <c r="C439" s="18" t="str">
        <f>IF(ISBLANK('Nomenklatur komplett'!J439),"-",'Nomenklatur komplett'!J439)</f>
        <v>Brot-Plamboz</v>
      </c>
    </row>
    <row r="440" spans="1:3" x14ac:dyDescent="0.2">
      <c r="A440" s="17">
        <f>IF(ISBLANK('Nomenklatur komplett'!H440),"",'Nomenklatur komplett'!H440)</f>
        <v>4095</v>
      </c>
      <c r="B440" s="153">
        <f>IF(ISBLANK('Nomenklatur komplett'!I440),"",'Nomenklatur komplett'!I440)</f>
        <v>16135</v>
      </c>
      <c r="C440" s="18" t="str">
        <f>IF(ISBLANK('Nomenklatur komplett'!J440),"-",'Nomenklatur komplett'!J440)</f>
        <v>Brugg</v>
      </c>
    </row>
    <row r="441" spans="1:3" x14ac:dyDescent="0.2">
      <c r="A441" s="17">
        <f>IF(ISBLANK('Nomenklatur komplett'!H441),"",'Nomenklatur komplett'!H441)</f>
        <v>4193</v>
      </c>
      <c r="B441" s="153">
        <f>IF(ISBLANK('Nomenklatur komplett'!I441),"",'Nomenklatur komplett'!I441)</f>
        <v>11472</v>
      </c>
      <c r="C441" s="18" t="str">
        <f>IF(ISBLANK('Nomenklatur komplett'!J441),"-",'Nomenklatur komplett'!J441)</f>
        <v>Brunegg</v>
      </c>
    </row>
    <row r="442" spans="1:3" x14ac:dyDescent="0.2">
      <c r="A442" s="17" t="str">
        <f>IF(ISBLANK('Nomenklatur komplett'!H442),"",'Nomenklatur komplett'!H442)</f>
        <v/>
      </c>
      <c r="B442" s="153">
        <f>IF(ISBLANK('Nomenklatur komplett'!I442),"",'Nomenklatur komplett'!I442)</f>
        <v>10103</v>
      </c>
      <c r="C442" s="18" t="str">
        <f>IF(ISBLANK('Nomenklatur komplett'!J442),"-",'Nomenklatur komplett'!J442)</f>
        <v>Brunnadern</v>
      </c>
    </row>
    <row r="443" spans="1:3" x14ac:dyDescent="0.2">
      <c r="A443" s="17" t="str">
        <f>IF(ISBLANK('Nomenklatur komplett'!H443),"",'Nomenklatur komplett'!H443)</f>
        <v/>
      </c>
      <c r="B443" s="153">
        <f>IF(ISBLANK('Nomenklatur komplett'!I443),"",'Nomenklatur komplett'!I443)</f>
        <v>11483</v>
      </c>
      <c r="C443" s="18" t="str">
        <f>IF(ISBLANK('Nomenklatur komplett'!J443),"-",'Nomenklatur komplett'!J443)</f>
        <v>Brunnenthal</v>
      </c>
    </row>
    <row r="444" spans="1:3" x14ac:dyDescent="0.2">
      <c r="A444" s="17">
        <f>IF(ISBLANK('Nomenklatur komplett'!H444),"",'Nomenklatur komplett'!H444)</f>
        <v>5160</v>
      </c>
      <c r="B444" s="153">
        <f>IF(ISBLANK('Nomenklatur komplett'!I444),"",'Nomenklatur komplett'!I444)</f>
        <v>11475</v>
      </c>
      <c r="C444" s="18" t="str">
        <f>IF(ISBLANK('Nomenklatur komplett'!J444),"-",'Nomenklatur komplett'!J444)</f>
        <v>Brusino Arsizio</v>
      </c>
    </row>
    <row r="445" spans="1:3" x14ac:dyDescent="0.2">
      <c r="A445" s="17">
        <f>IF(ISBLANK('Nomenklatur komplett'!H445),"",'Nomenklatur komplett'!H445)</f>
        <v>3551</v>
      </c>
      <c r="B445" s="153">
        <f>IF(ISBLANK('Nomenklatur komplett'!I445),"",'Nomenklatur komplett'!I445)</f>
        <v>15967</v>
      </c>
      <c r="C445" s="18" t="str">
        <f>IF(ISBLANK('Nomenklatur komplett'!J445),"-",'Nomenklatur komplett'!J445)</f>
        <v>Brusio</v>
      </c>
    </row>
    <row r="446" spans="1:3" x14ac:dyDescent="0.2">
      <c r="A446" s="17" t="str">
        <f>IF(ISBLANK('Nomenklatur komplett'!H446),"",'Nomenklatur komplett'!H446)</f>
        <v/>
      </c>
      <c r="B446" s="153">
        <f>IF(ISBLANK('Nomenklatur komplett'!I446),"",'Nomenklatur komplett'!I446)</f>
        <v>11477</v>
      </c>
      <c r="C446" s="18" t="str">
        <f>IF(ISBLANK('Nomenklatur komplett'!J446),"-",'Nomenklatur komplett'!J446)</f>
        <v>Bruzella</v>
      </c>
    </row>
    <row r="447" spans="1:3" x14ac:dyDescent="0.2">
      <c r="A447" s="17" t="str">
        <f>IF(ISBLANK('Nomenklatur komplett'!H447),"",'Nomenklatur komplett'!H447)</f>
        <v/>
      </c>
      <c r="B447" s="153">
        <f>IF(ISBLANK('Nomenklatur komplett'!I447),"",'Nomenklatur komplett'!I447)</f>
        <v>16567</v>
      </c>
      <c r="C447" s="18" t="str">
        <f>IF(ISBLANK('Nomenklatur komplett'!J447),"-",'Nomenklatur komplett'!J447)</f>
        <v>Brè</v>
      </c>
    </row>
    <row r="448" spans="1:3" x14ac:dyDescent="0.2">
      <c r="A448" s="17" t="str">
        <f>IF(ISBLANK('Nomenklatur komplett'!H448),"",'Nomenklatur komplett'!H448)</f>
        <v/>
      </c>
      <c r="B448" s="153">
        <f>IF(ISBLANK('Nomenklatur komplett'!I448),"",'Nomenklatur komplett'!I448)</f>
        <v>11176</v>
      </c>
      <c r="C448" s="18" t="str">
        <f>IF(ISBLANK('Nomenklatur komplett'!J448),"-",'Nomenklatur komplett'!J448)</f>
        <v>Brè-Aldesago</v>
      </c>
    </row>
    <row r="449" spans="1:3" x14ac:dyDescent="0.2">
      <c r="A449" s="17" t="str">
        <f>IF(ISBLANK('Nomenklatur komplett'!H449),"",'Nomenklatur komplett'!H449)</f>
        <v/>
      </c>
      <c r="B449" s="153">
        <f>IF(ISBLANK('Nomenklatur komplett'!I449),"",'Nomenklatur komplett'!I449)</f>
        <v>16192</v>
      </c>
      <c r="C449" s="18" t="str">
        <f>IF(ISBLANK('Nomenklatur komplett'!J449),"-",'Nomenklatur komplett'!J449)</f>
        <v>Brétigny-Saint-Barthélemy</v>
      </c>
    </row>
    <row r="450" spans="1:3" x14ac:dyDescent="0.2">
      <c r="A450" s="17">
        <f>IF(ISBLANK('Nomenklatur komplett'!H450),"",'Nomenklatur komplett'!H450)</f>
        <v>733</v>
      </c>
      <c r="B450" s="153">
        <f>IF(ISBLANK('Nomenklatur komplett'!I450),"",'Nomenklatur komplett'!I450)</f>
        <v>15239</v>
      </c>
      <c r="C450" s="18" t="str">
        <f>IF(ISBLANK('Nomenklatur komplett'!J450),"-",'Nomenklatur komplett'!J450)</f>
        <v>Brügg</v>
      </c>
    </row>
    <row r="451" spans="1:3" x14ac:dyDescent="0.2">
      <c r="A451" s="17" t="str">
        <f>IF(ISBLANK('Nomenklatur komplett'!H451),"",'Nomenklatur komplett'!H451)</f>
        <v/>
      </c>
      <c r="B451" s="153">
        <f>IF(ISBLANK('Nomenklatur komplett'!I451),"",'Nomenklatur komplett'!I451)</f>
        <v>11471</v>
      </c>
      <c r="C451" s="18" t="str">
        <f>IF(ISBLANK('Nomenklatur komplett'!J451),"-",'Nomenklatur komplett'!J451)</f>
        <v>Brügglen</v>
      </c>
    </row>
    <row r="452" spans="1:3" x14ac:dyDescent="0.2">
      <c r="A452" s="17">
        <f>IF(ISBLANK('Nomenklatur komplett'!H452),"",'Nomenklatur komplett'!H452)</f>
        <v>2292</v>
      </c>
      <c r="B452" s="153">
        <f>IF(ISBLANK('Nomenklatur komplett'!I452),"",'Nomenklatur komplett'!I452)</f>
        <v>11473</v>
      </c>
      <c r="C452" s="18" t="str">
        <f>IF(ISBLANK('Nomenklatur komplett'!J452),"-",'Nomenklatur komplett'!J452)</f>
        <v>Brünisried</v>
      </c>
    </row>
    <row r="453" spans="1:3" x14ac:dyDescent="0.2">
      <c r="A453" s="17">
        <f>IF(ISBLANK('Nomenklatur komplett'!H453),"",'Nomenklatur komplett'!H453)</f>
        <v>491</v>
      </c>
      <c r="B453" s="153">
        <f>IF(ISBLANK('Nomenklatur komplett'!I453),"",'Nomenklatur komplett'!I453)</f>
        <v>15100</v>
      </c>
      <c r="C453" s="18" t="str">
        <f>IF(ISBLANK('Nomenklatur komplett'!J453),"-",'Nomenklatur komplett'!J453)</f>
        <v>Brüttelen</v>
      </c>
    </row>
    <row r="454" spans="1:3" x14ac:dyDescent="0.2">
      <c r="A454" s="17">
        <f>IF(ISBLANK('Nomenklatur komplett'!H454),"",'Nomenklatur komplett'!H454)</f>
        <v>213</v>
      </c>
      <c r="B454" s="153">
        <f>IF(ISBLANK('Nomenklatur komplett'!I454),"",'Nomenklatur komplett'!I454)</f>
        <v>11467</v>
      </c>
      <c r="C454" s="18" t="str">
        <f>IF(ISBLANK('Nomenklatur komplett'!J454),"-",'Nomenklatur komplett'!J454)</f>
        <v>Brütten</v>
      </c>
    </row>
    <row r="455" spans="1:3" x14ac:dyDescent="0.2">
      <c r="A455" s="17">
        <f>IF(ISBLANK('Nomenklatur komplett'!H455),"",'Nomenklatur komplett'!H455)</f>
        <v>2823</v>
      </c>
      <c r="B455" s="153">
        <f>IF(ISBLANK('Nomenklatur komplett'!I455),"",'Nomenklatur komplett'!I455)</f>
        <v>13768</v>
      </c>
      <c r="C455" s="18" t="str">
        <f>IF(ISBLANK('Nomenklatur komplett'!J455),"-",'Nomenklatur komplett'!J455)</f>
        <v>Bubendorf</v>
      </c>
    </row>
    <row r="456" spans="1:3" x14ac:dyDescent="0.2">
      <c r="A456" s="17">
        <f>IF(ISBLANK('Nomenklatur komplett'!H456),"",'Nomenklatur komplett'!H456)</f>
        <v>112</v>
      </c>
      <c r="B456" s="153">
        <f>IF(ISBLANK('Nomenklatur komplett'!I456),"",'Nomenklatur komplett'!I456)</f>
        <v>11478</v>
      </c>
      <c r="C456" s="18" t="str">
        <f>IF(ISBLANK('Nomenklatur komplett'!J456),"-",'Nomenklatur komplett'!J456)</f>
        <v>Bubikon</v>
      </c>
    </row>
    <row r="457" spans="1:3" x14ac:dyDescent="0.2">
      <c r="A457" s="17">
        <f>IF(ISBLANK('Nomenklatur komplett'!H457),"",'Nomenklatur komplett'!H457)</f>
        <v>2961</v>
      </c>
      <c r="B457" s="153">
        <f>IF(ISBLANK('Nomenklatur komplett'!I457),"",'Nomenklatur komplett'!I457)</f>
        <v>11479</v>
      </c>
      <c r="C457" s="18" t="str">
        <f>IF(ISBLANK('Nomenklatur komplett'!J457),"-",'Nomenklatur komplett'!J457)</f>
        <v>Buch (SH)</v>
      </c>
    </row>
    <row r="458" spans="1:3" x14ac:dyDescent="0.2">
      <c r="A458" s="17">
        <f>IF(ISBLANK('Nomenklatur komplett'!H458),"",'Nomenklatur komplett'!H458)</f>
        <v>24</v>
      </c>
      <c r="B458" s="153">
        <f>IF(ISBLANK('Nomenklatur komplett'!I458),"",'Nomenklatur komplett'!I458)</f>
        <v>15513</v>
      </c>
      <c r="C458" s="18" t="str">
        <f>IF(ISBLANK('Nomenklatur komplett'!J458),"-",'Nomenklatur komplett'!J458)</f>
        <v>Buch am Irchel</v>
      </c>
    </row>
    <row r="459" spans="1:3" x14ac:dyDescent="0.2">
      <c r="A459" s="17" t="str">
        <f>IF(ISBLANK('Nomenklatur komplett'!H459),"",'Nomenklatur komplett'!H459)</f>
        <v/>
      </c>
      <c r="B459" s="153">
        <f>IF(ISBLANK('Nomenklatur komplett'!I459),"",'Nomenklatur komplett'!I459)</f>
        <v>16566</v>
      </c>
      <c r="C459" s="18" t="str">
        <f>IF(ISBLANK('Nomenklatur komplett'!J459),"-",'Nomenklatur komplett'!J459)</f>
        <v>Buch bei Affeltrangen</v>
      </c>
    </row>
    <row r="460" spans="1:3" x14ac:dyDescent="0.2">
      <c r="A460" s="17" t="str">
        <f>IF(ISBLANK('Nomenklatur komplett'!H460),"",'Nomenklatur komplett'!H460)</f>
        <v/>
      </c>
      <c r="B460" s="153">
        <f>IF(ISBLANK('Nomenklatur komplett'!I460),"",'Nomenklatur komplett'!I460)</f>
        <v>11481</v>
      </c>
      <c r="C460" s="18" t="str">
        <f>IF(ISBLANK('Nomenklatur komplett'!J460),"-",'Nomenklatur komplett'!J460)</f>
        <v>Buch bei Frauenfeld</v>
      </c>
    </row>
    <row r="461" spans="1:3" x14ac:dyDescent="0.2">
      <c r="A461" s="17" t="str">
        <f>IF(ISBLANK('Nomenklatur komplett'!H461),"",'Nomenklatur komplett'!H461)</f>
        <v/>
      </c>
      <c r="B461" s="153">
        <f>IF(ISBLANK('Nomenklatur komplett'!I461),"",'Nomenklatur komplett'!I461)</f>
        <v>11459</v>
      </c>
      <c r="C461" s="18" t="str">
        <f>IF(ISBLANK('Nomenklatur komplett'!J461),"-",'Nomenklatur komplett'!J461)</f>
        <v>Buch bei Märwil</v>
      </c>
    </row>
    <row r="462" spans="1:3" x14ac:dyDescent="0.2">
      <c r="A462" s="17" t="str">
        <f>IF(ISBLANK('Nomenklatur komplett'!H462),"",'Nomenklatur komplett'!H462)</f>
        <v/>
      </c>
      <c r="B462" s="153">
        <f>IF(ISBLANK('Nomenklatur komplett'!I462),"",'Nomenklatur komplett'!I462)</f>
        <v>16565</v>
      </c>
      <c r="C462" s="18" t="str">
        <f>IF(ISBLANK('Nomenklatur komplett'!J462),"-",'Nomenklatur komplett'!J462)</f>
        <v>Buch bei Uesslingen</v>
      </c>
    </row>
    <row r="463" spans="1:3" x14ac:dyDescent="0.2">
      <c r="A463" s="17" t="str">
        <f>IF(ISBLANK('Nomenklatur komplett'!H463),"",'Nomenklatur komplett'!H463)</f>
        <v/>
      </c>
      <c r="B463" s="153">
        <f>IF(ISBLANK('Nomenklatur komplett'!I463),"",'Nomenklatur komplett'!I463)</f>
        <v>11476</v>
      </c>
      <c r="C463" s="18" t="str">
        <f>IF(ISBLANK('Nomenklatur komplett'!J463),"-",'Nomenklatur komplett'!J463)</f>
        <v>Buchackern</v>
      </c>
    </row>
    <row r="464" spans="1:3" x14ac:dyDescent="0.2">
      <c r="A464" s="17">
        <f>IF(ISBLANK('Nomenklatur komplett'!H464),"",'Nomenklatur komplett'!H464)</f>
        <v>2933</v>
      </c>
      <c r="B464" s="153">
        <f>IF(ISBLANK('Nomenklatur komplett'!I464),"",'Nomenklatur komplett'!I464)</f>
        <v>11474</v>
      </c>
      <c r="C464" s="18" t="str">
        <f>IF(ISBLANK('Nomenklatur komplett'!J464),"-",'Nomenklatur komplett'!J464)</f>
        <v>Buchberg</v>
      </c>
    </row>
    <row r="465" spans="1:3" x14ac:dyDescent="0.2">
      <c r="A465" s="17">
        <f>IF(ISBLANK('Nomenklatur komplett'!H465),"",'Nomenklatur komplett'!H465)</f>
        <v>2465</v>
      </c>
      <c r="B465" s="153">
        <f>IF(ISBLANK('Nomenklatur komplett'!I465),"",'Nomenklatur komplett'!I465)</f>
        <v>16653</v>
      </c>
      <c r="C465" s="18" t="str">
        <f>IF(ISBLANK('Nomenklatur komplett'!J465),"-",'Nomenklatur komplett'!J465)</f>
        <v>Buchegg</v>
      </c>
    </row>
    <row r="466" spans="1:3" x14ac:dyDescent="0.2">
      <c r="A466" s="17" t="str">
        <f>IF(ISBLANK('Nomenklatur komplett'!H466),"",'Nomenklatur komplett'!H466)</f>
        <v/>
      </c>
      <c r="B466" s="153">
        <f>IF(ISBLANK('Nomenklatur komplett'!I466),"",'Nomenklatur komplett'!I466)</f>
        <v>16207</v>
      </c>
      <c r="C466" s="18" t="str">
        <f>IF(ISBLANK('Nomenklatur komplett'!J466),"-",'Nomenklatur komplett'!J466)</f>
        <v>Buchen</v>
      </c>
    </row>
    <row r="467" spans="1:3" x14ac:dyDescent="0.2">
      <c r="A467" s="17">
        <f>IF(ISBLANK('Nomenklatur komplett'!H467),"",'Nomenklatur komplett'!H467)</f>
        <v>923</v>
      </c>
      <c r="B467" s="153">
        <f>IF(ISBLANK('Nomenklatur komplett'!I467),"",'Nomenklatur komplett'!I467)</f>
        <v>15322</v>
      </c>
      <c r="C467" s="18" t="str">
        <f>IF(ISBLANK('Nomenklatur komplett'!J467),"-",'Nomenklatur komplett'!J467)</f>
        <v>Buchholterberg</v>
      </c>
    </row>
    <row r="468" spans="1:3" x14ac:dyDescent="0.2">
      <c r="A468" s="17">
        <f>IF(ISBLANK('Nomenklatur komplett'!H468),"",'Nomenklatur komplett'!H468)</f>
        <v>5623</v>
      </c>
      <c r="B468" s="153">
        <f>IF(ISBLANK('Nomenklatur komplett'!I468),"",'Nomenklatur komplett'!I468)</f>
        <v>14844</v>
      </c>
      <c r="C468" s="18" t="str">
        <f>IF(ISBLANK('Nomenklatur komplett'!J468),"-",'Nomenklatur komplett'!J468)</f>
        <v>Buchillon</v>
      </c>
    </row>
    <row r="469" spans="1:3" x14ac:dyDescent="0.2">
      <c r="A469" s="17">
        <f>IF(ISBLANK('Nomenklatur komplett'!H469),"",'Nomenklatur komplett'!H469)</f>
        <v>1052</v>
      </c>
      <c r="B469" s="153">
        <f>IF(ISBLANK('Nomenklatur komplett'!I469),"",'Nomenklatur komplett'!I469)</f>
        <v>15532</v>
      </c>
      <c r="C469" s="18" t="str">
        <f>IF(ISBLANK('Nomenklatur komplett'!J469),"-",'Nomenklatur komplett'!J469)</f>
        <v>Buchrain</v>
      </c>
    </row>
    <row r="470" spans="1:3" x14ac:dyDescent="0.2">
      <c r="A470" s="17">
        <f>IF(ISBLANK('Nomenklatur komplett'!H470),"",'Nomenklatur komplett'!H470)</f>
        <v>4003</v>
      </c>
      <c r="B470" s="153">
        <f>IF(ISBLANK('Nomenklatur komplett'!I470),"",'Nomenklatur komplett'!I470)</f>
        <v>11454</v>
      </c>
      <c r="C470" s="18" t="str">
        <f>IF(ISBLANK('Nomenklatur komplett'!J470),"-",'Nomenklatur komplett'!J470)</f>
        <v>Buchs (AG)</v>
      </c>
    </row>
    <row r="471" spans="1:3" x14ac:dyDescent="0.2">
      <c r="A471" s="17" t="str">
        <f>IF(ISBLANK('Nomenklatur komplett'!H471),"",'Nomenklatur komplett'!H471)</f>
        <v/>
      </c>
      <c r="B471" s="153">
        <f>IF(ISBLANK('Nomenklatur komplett'!I471),"",'Nomenklatur komplett'!I471)</f>
        <v>11455</v>
      </c>
      <c r="C471" s="18" t="str">
        <f>IF(ISBLANK('Nomenklatur komplett'!J471),"-",'Nomenklatur komplett'!J471)</f>
        <v>Buchs (LU)</v>
      </c>
    </row>
    <row r="472" spans="1:3" x14ac:dyDescent="0.2">
      <c r="A472" s="17">
        <f>IF(ISBLANK('Nomenklatur komplett'!H472),"",'Nomenklatur komplett'!H472)</f>
        <v>3271</v>
      </c>
      <c r="B472" s="153">
        <f>IF(ISBLANK('Nomenklatur komplett'!I472),"",'Nomenklatur komplett'!I472)</f>
        <v>14405</v>
      </c>
      <c r="C472" s="18" t="str">
        <f>IF(ISBLANK('Nomenklatur komplett'!J472),"-",'Nomenklatur komplett'!J472)</f>
        <v>Buchs (SG)</v>
      </c>
    </row>
    <row r="473" spans="1:3" x14ac:dyDescent="0.2">
      <c r="A473" s="17">
        <f>IF(ISBLANK('Nomenklatur komplett'!H473),"",'Nomenklatur komplett'!H473)</f>
        <v>83</v>
      </c>
      <c r="B473" s="153">
        <f>IF(ISBLANK('Nomenklatur komplett'!I473),"",'Nomenklatur komplett'!I473)</f>
        <v>11456</v>
      </c>
      <c r="C473" s="18" t="str">
        <f>IF(ISBLANK('Nomenklatur komplett'!J473),"-",'Nomenklatur komplett'!J473)</f>
        <v>Buchs (ZH)</v>
      </c>
    </row>
    <row r="474" spans="1:3" x14ac:dyDescent="0.2">
      <c r="A474" s="17" t="str">
        <f>IF(ISBLANK('Nomenklatur komplett'!H474),"",'Nomenklatur komplett'!H474)</f>
        <v/>
      </c>
      <c r="B474" s="153">
        <f>IF(ISBLANK('Nomenklatur komplett'!I474),"",'Nomenklatur komplett'!I474)</f>
        <v>16531</v>
      </c>
      <c r="C474" s="18" t="str">
        <f>IF(ISBLANK('Nomenklatur komplett'!J474),"-",'Nomenklatur komplett'!J474)</f>
        <v>Buchthalen</v>
      </c>
    </row>
    <row r="475" spans="1:3" x14ac:dyDescent="0.2">
      <c r="A475" s="17">
        <f>IF(ISBLANK('Nomenklatur komplett'!H475),"",'Nomenklatur komplett'!H475)</f>
        <v>2843</v>
      </c>
      <c r="B475" s="153">
        <f>IF(ISBLANK('Nomenklatur komplett'!I475),"",'Nomenklatur komplett'!I475)</f>
        <v>13782</v>
      </c>
      <c r="C475" s="18" t="str">
        <f>IF(ISBLANK('Nomenklatur komplett'!J475),"-",'Nomenklatur komplett'!J475)</f>
        <v>Buckten</v>
      </c>
    </row>
    <row r="476" spans="1:3" x14ac:dyDescent="0.2">
      <c r="A476" s="17" t="str">
        <f>IF(ISBLANK('Nomenklatur komplett'!H476),"",'Nomenklatur komplett'!H476)</f>
        <v/>
      </c>
      <c r="B476" s="153">
        <f>IF(ISBLANK('Nomenklatur komplett'!I476),"",'Nomenklatur komplett'!I476)</f>
        <v>11460</v>
      </c>
      <c r="C476" s="18" t="str">
        <f>IF(ISBLANK('Nomenklatur komplett'!J476),"-",'Nomenklatur komplett'!J476)</f>
        <v>Buhwil</v>
      </c>
    </row>
    <row r="477" spans="1:3" x14ac:dyDescent="0.2">
      <c r="A477" s="17" t="str">
        <f>IF(ISBLANK('Nomenklatur komplett'!H477),"",'Nomenklatur komplett'!H477)</f>
        <v/>
      </c>
      <c r="B477" s="153">
        <f>IF(ISBLANK('Nomenklatur komplett'!I477),"",'Nomenklatur komplett'!I477)</f>
        <v>10992</v>
      </c>
      <c r="C477" s="18" t="str">
        <f>IF(ISBLANK('Nomenklatur komplett'!J477),"-",'Nomenklatur komplett'!J477)</f>
        <v>Buix</v>
      </c>
    </row>
    <row r="478" spans="1:3" x14ac:dyDescent="0.2">
      <c r="A478" s="17">
        <f>IF(ISBLANK('Nomenklatur komplett'!H478),"",'Nomenklatur komplett'!H478)</f>
        <v>2125</v>
      </c>
      <c r="B478" s="153">
        <f>IF(ISBLANK('Nomenklatur komplett'!I478),"",'Nomenklatur komplett'!I478)</f>
        <v>14528</v>
      </c>
      <c r="C478" s="18" t="str">
        <f>IF(ISBLANK('Nomenklatur komplett'!J478),"-",'Nomenklatur komplett'!J478)</f>
        <v>Bulle</v>
      </c>
    </row>
    <row r="479" spans="1:3" x14ac:dyDescent="0.2">
      <c r="A479" s="17">
        <f>IF(ISBLANK('Nomenklatur komplett'!H479),"",'Nomenklatur komplett'!H479)</f>
        <v>5552</v>
      </c>
      <c r="B479" s="153">
        <f>IF(ISBLANK('Nomenklatur komplett'!I479),"",'Nomenklatur komplett'!I479)</f>
        <v>14843</v>
      </c>
      <c r="C479" s="18" t="str">
        <f>IF(ISBLANK('Nomenklatur komplett'!J479),"-",'Nomenklatur komplett'!J479)</f>
        <v>Bullet</v>
      </c>
    </row>
    <row r="480" spans="1:3" x14ac:dyDescent="0.2">
      <c r="A480" s="17">
        <f>IF(ISBLANK('Nomenklatur komplett'!H480),"",'Nomenklatur komplett'!H480)</f>
        <v>1502</v>
      </c>
      <c r="B480" s="153">
        <f>IF(ISBLANK('Nomenklatur komplett'!I480),"",'Nomenklatur komplett'!I480)</f>
        <v>11465</v>
      </c>
      <c r="C480" s="18" t="str">
        <f>IF(ISBLANK('Nomenklatur komplett'!J480),"-",'Nomenklatur komplett'!J480)</f>
        <v>Buochs</v>
      </c>
    </row>
    <row r="481" spans="1:3" x14ac:dyDescent="0.2">
      <c r="A481" s="17">
        <f>IF(ISBLANK('Nomenklatur komplett'!H481),"",'Nomenklatur komplett'!H481)</f>
        <v>6778</v>
      </c>
      <c r="B481" s="153">
        <f>IF(ISBLANK('Nomenklatur komplett'!I481),"",'Nomenklatur komplett'!I481)</f>
        <v>13325</v>
      </c>
      <c r="C481" s="18" t="str">
        <f>IF(ISBLANK('Nomenklatur komplett'!J481),"-",'Nomenklatur komplett'!J481)</f>
        <v>Bure</v>
      </c>
    </row>
    <row r="482" spans="1:3" x14ac:dyDescent="0.2">
      <c r="A482" s="17" t="str">
        <f>IF(ISBLANK('Nomenklatur komplett'!H482),"",'Nomenklatur komplett'!H482)</f>
        <v/>
      </c>
      <c r="B482" s="153">
        <f>IF(ISBLANK('Nomenklatur komplett'!I482),"",'Nomenklatur komplett'!I482)</f>
        <v>11503</v>
      </c>
      <c r="C482" s="18" t="str">
        <f>IF(ISBLANK('Nomenklatur komplett'!J482),"-",'Nomenklatur komplett'!J482)</f>
        <v>Burg (AG)</v>
      </c>
    </row>
    <row r="483" spans="1:3" x14ac:dyDescent="0.2">
      <c r="A483" s="17" t="str">
        <f>IF(ISBLANK('Nomenklatur komplett'!H483),"",'Nomenklatur komplett'!H483)</f>
        <v/>
      </c>
      <c r="B483" s="153">
        <f>IF(ISBLANK('Nomenklatur komplett'!I483),"",'Nomenklatur komplett'!I483)</f>
        <v>11205</v>
      </c>
      <c r="C483" s="18" t="str">
        <f>IF(ISBLANK('Nomenklatur komplett'!J483),"-",'Nomenklatur komplett'!J483)</f>
        <v>Burg bei Murten</v>
      </c>
    </row>
    <row r="484" spans="1:3" x14ac:dyDescent="0.2">
      <c r="A484" s="17">
        <f>IF(ISBLANK('Nomenklatur komplett'!H484),"",'Nomenklatur komplett'!H484)</f>
        <v>2783</v>
      </c>
      <c r="B484" s="153">
        <f>IF(ISBLANK('Nomenklatur komplett'!I484),"",'Nomenklatur komplett'!I484)</f>
        <v>13841</v>
      </c>
      <c r="C484" s="18" t="str">
        <f>IF(ISBLANK('Nomenklatur komplett'!J484),"-",'Nomenklatur komplett'!J484)</f>
        <v>Burg im Leimental</v>
      </c>
    </row>
    <row r="485" spans="1:3" x14ac:dyDescent="0.2">
      <c r="A485" s="17">
        <f>IF(ISBLANK('Nomenklatur komplett'!H485),"",'Nomenklatur komplett'!H485)</f>
        <v>404</v>
      </c>
      <c r="B485" s="153">
        <f>IF(ISBLANK('Nomenklatur komplett'!I485),"",'Nomenklatur komplett'!I485)</f>
        <v>15061</v>
      </c>
      <c r="C485" s="18" t="str">
        <f>IF(ISBLANK('Nomenklatur komplett'!J485),"-",'Nomenklatur komplett'!J485)</f>
        <v>Burgdorf</v>
      </c>
    </row>
    <row r="486" spans="1:3" x14ac:dyDescent="0.2">
      <c r="A486" s="17">
        <f>IF(ISBLANK('Nomenklatur komplett'!H486),"",'Nomenklatur komplett'!H486)</f>
        <v>863</v>
      </c>
      <c r="B486" s="153">
        <f>IF(ISBLANK('Nomenklatur komplett'!I486),"",'Nomenklatur komplett'!I486)</f>
        <v>15288</v>
      </c>
      <c r="C486" s="18" t="str">
        <f>IF(ISBLANK('Nomenklatur komplett'!J486),"-",'Nomenklatur komplett'!J486)</f>
        <v>Burgistein</v>
      </c>
    </row>
    <row r="487" spans="1:3" x14ac:dyDescent="0.2">
      <c r="A487" s="17" t="str">
        <f>IF(ISBLANK('Nomenklatur komplett'!H487),"",'Nomenklatur komplett'!H487)</f>
        <v/>
      </c>
      <c r="B487" s="153">
        <f>IF(ISBLANK('Nomenklatur komplett'!I487),"",'Nomenklatur komplett'!I487)</f>
        <v>11029</v>
      </c>
      <c r="C487" s="18" t="str">
        <f>IF(ISBLANK('Nomenklatur komplett'!J487),"-",'Nomenklatur komplett'!J487)</f>
        <v>Burgäschi</v>
      </c>
    </row>
    <row r="488" spans="1:3" x14ac:dyDescent="0.2">
      <c r="A488" s="17">
        <f>IF(ISBLANK('Nomenklatur komplett'!H488),"",'Nomenklatur komplett'!H488)</f>
        <v>5852</v>
      </c>
      <c r="B488" s="153">
        <f>IF(ISBLANK('Nomenklatur komplett'!I488),"",'Nomenklatur komplett'!I488)</f>
        <v>14837</v>
      </c>
      <c r="C488" s="18" t="str">
        <f>IF(ISBLANK('Nomenklatur komplett'!J488),"-",'Nomenklatur komplett'!J488)</f>
        <v>Bursinel</v>
      </c>
    </row>
    <row r="489" spans="1:3" x14ac:dyDescent="0.2">
      <c r="A489" s="17">
        <f>IF(ISBLANK('Nomenklatur komplett'!H489),"",'Nomenklatur komplett'!H489)</f>
        <v>5853</v>
      </c>
      <c r="B489" s="153">
        <f>IF(ISBLANK('Nomenklatur komplett'!I489),"",'Nomenklatur komplett'!I489)</f>
        <v>14840</v>
      </c>
      <c r="C489" s="18" t="str">
        <f>IF(ISBLANK('Nomenklatur komplett'!J489),"-",'Nomenklatur komplett'!J489)</f>
        <v>Bursins</v>
      </c>
    </row>
    <row r="490" spans="1:3" x14ac:dyDescent="0.2">
      <c r="A490" s="17">
        <f>IF(ISBLANK('Nomenklatur komplett'!H490),"",'Nomenklatur komplett'!H490)</f>
        <v>5854</v>
      </c>
      <c r="B490" s="153">
        <f>IF(ISBLANK('Nomenklatur komplett'!I490),"",'Nomenklatur komplett'!I490)</f>
        <v>14842</v>
      </c>
      <c r="C490" s="18" t="str">
        <f>IF(ISBLANK('Nomenklatur komplett'!J490),"-",'Nomenklatur komplett'!J490)</f>
        <v>Burtigny</v>
      </c>
    </row>
    <row r="491" spans="1:3" x14ac:dyDescent="0.2">
      <c r="A491" s="17" t="str">
        <f>IF(ISBLANK('Nomenklatur komplett'!H491),"",'Nomenklatur komplett'!H491)</f>
        <v/>
      </c>
      <c r="B491" s="153">
        <f>IF(ISBLANK('Nomenklatur komplett'!I491),"",'Nomenklatur komplett'!I491)</f>
        <v>16519</v>
      </c>
      <c r="C491" s="18" t="str">
        <f>IF(ISBLANK('Nomenklatur komplett'!J491),"-",'Nomenklatur komplett'!J491)</f>
        <v>Busen</v>
      </c>
    </row>
    <row r="492" spans="1:3" x14ac:dyDescent="0.2">
      <c r="A492" s="17">
        <f>IF(ISBLANK('Nomenklatur komplett'!H492),"",'Nomenklatur komplett'!H492)</f>
        <v>3804</v>
      </c>
      <c r="B492" s="153">
        <f>IF(ISBLANK('Nomenklatur komplett'!I492),"",'Nomenklatur komplett'!I492)</f>
        <v>16012</v>
      </c>
      <c r="C492" s="18" t="str">
        <f>IF(ISBLANK('Nomenklatur komplett'!J492),"-",'Nomenklatur komplett'!J492)</f>
        <v>Buseno</v>
      </c>
    </row>
    <row r="493" spans="1:3" x14ac:dyDescent="0.2">
      <c r="A493" s="17">
        <f>IF(ISBLANK('Nomenklatur komplett'!H493),"",'Nomenklatur komplett'!H493)</f>
        <v>5624</v>
      </c>
      <c r="B493" s="153">
        <f>IF(ISBLANK('Nomenklatur komplett'!I493),"",'Nomenklatur komplett'!I493)</f>
        <v>15651</v>
      </c>
      <c r="C493" s="18" t="str">
        <f>IF(ISBLANK('Nomenklatur komplett'!J493),"-",'Nomenklatur komplett'!J493)</f>
        <v>Bussigny</v>
      </c>
    </row>
    <row r="494" spans="1:3" x14ac:dyDescent="0.2">
      <c r="A494" s="17" t="str">
        <f>IF(ISBLANK('Nomenklatur komplett'!H494),"",'Nomenklatur komplett'!H494)</f>
        <v/>
      </c>
      <c r="B494" s="153">
        <f>IF(ISBLANK('Nomenklatur komplett'!I494),"",'Nomenklatur komplett'!I494)</f>
        <v>11512</v>
      </c>
      <c r="C494" s="18" t="str">
        <f>IF(ISBLANK('Nomenklatur komplett'!J494),"-",'Nomenklatur komplett'!J494)</f>
        <v>Bussigny-près-Lausanne</v>
      </c>
    </row>
    <row r="495" spans="1:3" x14ac:dyDescent="0.2">
      <c r="A495" s="17" t="str">
        <f>IF(ISBLANK('Nomenklatur komplett'!H495),"",'Nomenklatur komplett'!H495)</f>
        <v/>
      </c>
      <c r="B495" s="153">
        <f>IF(ISBLANK('Nomenklatur komplett'!I495),"",'Nomenklatur komplett'!I495)</f>
        <v>16582</v>
      </c>
      <c r="C495" s="18" t="str">
        <f>IF(ISBLANK('Nomenklatur komplett'!J495),"-",'Nomenklatur komplett'!J495)</f>
        <v>Bussigny-sur-Morges</v>
      </c>
    </row>
    <row r="496" spans="1:3" x14ac:dyDescent="0.2">
      <c r="A496" s="17" t="str">
        <f>IF(ISBLANK('Nomenklatur komplett'!H496),"",'Nomenklatur komplett'!H496)</f>
        <v/>
      </c>
      <c r="B496" s="153">
        <f>IF(ISBLANK('Nomenklatur komplett'!I496),"",'Nomenklatur komplett'!I496)</f>
        <v>11513</v>
      </c>
      <c r="C496" s="18" t="str">
        <f>IF(ISBLANK('Nomenklatur komplett'!J496),"-",'Nomenklatur komplett'!J496)</f>
        <v>Bussigny-sur-Oron</v>
      </c>
    </row>
    <row r="497" spans="1:3" x14ac:dyDescent="0.2">
      <c r="A497" s="17">
        <f>IF(ISBLANK('Nomenklatur komplett'!H497),"",'Nomenklatur komplett'!H497)</f>
        <v>4921</v>
      </c>
      <c r="B497" s="153">
        <f>IF(ISBLANK('Nomenklatur komplett'!I497),"",'Nomenklatur komplett'!I497)</f>
        <v>15444</v>
      </c>
      <c r="C497" s="18" t="str">
        <f>IF(ISBLANK('Nomenklatur komplett'!J497),"-",'Nomenklatur komplett'!J497)</f>
        <v>Bussnang</v>
      </c>
    </row>
    <row r="498" spans="1:3" x14ac:dyDescent="0.2">
      <c r="A498" s="17" t="str">
        <f>IF(ISBLANK('Nomenklatur komplett'!H498),"",'Nomenklatur komplett'!H498)</f>
        <v/>
      </c>
      <c r="B498" s="153">
        <f>IF(ISBLANK('Nomenklatur komplett'!I498),"",'Nomenklatur komplett'!I498)</f>
        <v>11515</v>
      </c>
      <c r="C498" s="18" t="str">
        <f>IF(ISBLANK('Nomenklatur komplett'!J498),"-",'Nomenklatur komplett'!J498)</f>
        <v>Busswil (TG)</v>
      </c>
    </row>
    <row r="499" spans="1:3" x14ac:dyDescent="0.2">
      <c r="A499" s="17" t="str">
        <f>IF(ISBLANK('Nomenklatur komplett'!H499),"",'Nomenklatur komplett'!H499)</f>
        <v/>
      </c>
      <c r="B499" s="153">
        <f>IF(ISBLANK('Nomenklatur komplett'!I499),"",'Nomenklatur komplett'!I499)</f>
        <v>11516</v>
      </c>
      <c r="C499" s="18" t="str">
        <f>IF(ISBLANK('Nomenklatur komplett'!J499),"-",'Nomenklatur komplett'!J499)</f>
        <v>Busswil bei Büren</v>
      </c>
    </row>
    <row r="500" spans="1:3" x14ac:dyDescent="0.2">
      <c r="A500" s="17">
        <f>IF(ISBLANK('Nomenklatur komplett'!H500),"",'Nomenklatur komplett'!H500)</f>
        <v>325</v>
      </c>
      <c r="B500" s="153">
        <f>IF(ISBLANK('Nomenklatur komplett'!I500),"",'Nomenklatur komplett'!I500)</f>
        <v>15011</v>
      </c>
      <c r="C500" s="18" t="str">
        <f>IF(ISBLANK('Nomenklatur komplett'!J500),"-",'Nomenklatur komplett'!J500)</f>
        <v>Busswil bei Melchnau</v>
      </c>
    </row>
    <row r="501" spans="1:3" x14ac:dyDescent="0.2">
      <c r="A501" s="17" t="str">
        <f>IF(ISBLANK('Nomenklatur komplett'!H501),"",'Nomenklatur komplett'!H501)</f>
        <v/>
      </c>
      <c r="B501" s="153">
        <f>IF(ISBLANK('Nomenklatur komplett'!I501),"",'Nomenklatur komplett'!I501)</f>
        <v>11491</v>
      </c>
      <c r="C501" s="18" t="str">
        <f>IF(ISBLANK('Nomenklatur komplett'!J501),"-",'Nomenklatur komplett'!J501)</f>
        <v>Bussy (FR)</v>
      </c>
    </row>
    <row r="502" spans="1:3" x14ac:dyDescent="0.2">
      <c r="A502" s="17" t="str">
        <f>IF(ISBLANK('Nomenklatur komplett'!H502),"",'Nomenklatur komplett'!H502)</f>
        <v/>
      </c>
      <c r="B502" s="153">
        <f>IF(ISBLANK('Nomenklatur komplett'!I502),"",'Nomenklatur komplett'!I502)</f>
        <v>13188</v>
      </c>
      <c r="C502" s="18" t="str">
        <f>IF(ISBLANK('Nomenklatur komplett'!J502),"-",'Nomenklatur komplett'!J502)</f>
        <v>Bussy-Chardonney</v>
      </c>
    </row>
    <row r="503" spans="1:3" x14ac:dyDescent="0.2">
      <c r="A503" s="17" t="str">
        <f>IF(ISBLANK('Nomenklatur komplett'!H503),"",'Nomenklatur komplett'!H503)</f>
        <v/>
      </c>
      <c r="B503" s="153">
        <f>IF(ISBLANK('Nomenklatur komplett'!I503),"",'Nomenklatur komplett'!I503)</f>
        <v>11242</v>
      </c>
      <c r="C503" s="18" t="str">
        <f>IF(ISBLANK('Nomenklatur komplett'!J503),"-",'Nomenklatur komplett'!J503)</f>
        <v>Bussy-sur-Morges</v>
      </c>
    </row>
    <row r="504" spans="1:3" x14ac:dyDescent="0.2">
      <c r="A504" s="17">
        <f>IF(ISBLANK('Nomenklatur komplett'!H504),"",'Nomenklatur komplett'!H504)</f>
        <v>5663</v>
      </c>
      <c r="B504" s="153">
        <f>IF(ISBLANK('Nomenklatur komplett'!I504),"",'Nomenklatur komplett'!I504)</f>
        <v>14841</v>
      </c>
      <c r="C504" s="18" t="str">
        <f>IF(ISBLANK('Nomenklatur komplett'!J504),"-",'Nomenklatur komplett'!J504)</f>
        <v>Bussy-sur-Moudon</v>
      </c>
    </row>
    <row r="505" spans="1:3" x14ac:dyDescent="0.2">
      <c r="A505" s="17" t="str">
        <f>IF(ISBLANK('Nomenklatur komplett'!H505),"",'Nomenklatur komplett'!H505)</f>
        <v/>
      </c>
      <c r="B505" s="153">
        <f>IF(ISBLANK('Nomenklatur komplett'!I505),"",'Nomenklatur komplett'!I505)</f>
        <v>11487</v>
      </c>
      <c r="C505" s="18" t="str">
        <f>IF(ISBLANK('Nomenklatur komplett'!J505),"-",'Nomenklatur komplett'!J505)</f>
        <v>Buttes</v>
      </c>
    </row>
    <row r="506" spans="1:3" x14ac:dyDescent="0.2">
      <c r="A506" s="17">
        <f>IF(ISBLANK('Nomenklatur komplett'!H506),"",'Nomenklatur komplett'!H506)</f>
        <v>1083</v>
      </c>
      <c r="B506" s="153">
        <f>IF(ISBLANK('Nomenklatur komplett'!I506),"",'Nomenklatur komplett'!I506)</f>
        <v>15533</v>
      </c>
      <c r="C506" s="18" t="str">
        <f>IF(ISBLANK('Nomenklatur komplett'!J506),"-",'Nomenklatur komplett'!J506)</f>
        <v>Buttisholz</v>
      </c>
    </row>
    <row r="507" spans="1:3" x14ac:dyDescent="0.2">
      <c r="A507" s="17">
        <f>IF(ISBLANK('Nomenklatur komplett'!H507),"",'Nomenklatur komplett'!H507)</f>
        <v>4230</v>
      </c>
      <c r="B507" s="153">
        <f>IF(ISBLANK('Nomenklatur komplett'!I507),"",'Nomenklatur komplett'!I507)</f>
        <v>11490</v>
      </c>
      <c r="C507" s="18" t="str">
        <f>IF(ISBLANK('Nomenklatur komplett'!J507),"-",'Nomenklatur komplett'!J507)</f>
        <v>Buttwil</v>
      </c>
    </row>
    <row r="508" spans="1:3" x14ac:dyDescent="0.2">
      <c r="A508" s="17">
        <f>IF(ISBLANK('Nomenklatur komplett'!H508),"",'Nomenklatur komplett'!H508)</f>
        <v>2844</v>
      </c>
      <c r="B508" s="153">
        <f>IF(ISBLANK('Nomenklatur komplett'!I508),"",'Nomenklatur komplett'!I508)</f>
        <v>13783</v>
      </c>
      <c r="C508" s="18" t="str">
        <f>IF(ISBLANK('Nomenklatur komplett'!J508),"-",'Nomenklatur komplett'!J508)</f>
        <v>Buus</v>
      </c>
    </row>
    <row r="509" spans="1:3" x14ac:dyDescent="0.2">
      <c r="A509" s="17">
        <f>IF(ISBLANK('Nomenklatur komplett'!H509),"",'Nomenklatur komplett'!H509)</f>
        <v>111</v>
      </c>
      <c r="B509" s="153">
        <f>IF(ISBLANK('Nomenklatur komplett'!I509),"",'Nomenklatur komplett'!I509)</f>
        <v>11709</v>
      </c>
      <c r="C509" s="18" t="str">
        <f>IF(ISBLANK('Nomenklatur komplett'!J509),"-",'Nomenklatur komplett'!J509)</f>
        <v>Bäretswil</v>
      </c>
    </row>
    <row r="510" spans="1:3" x14ac:dyDescent="0.2">
      <c r="A510" s="17">
        <f>IF(ISBLANK('Nomenklatur komplett'!H510),"",'Nomenklatur komplett'!H510)</f>
        <v>403</v>
      </c>
      <c r="B510" s="153">
        <f>IF(ISBLANK('Nomenklatur komplett'!I510),"",'Nomenklatur komplett'!I510)</f>
        <v>15060</v>
      </c>
      <c r="C510" s="18" t="str">
        <f>IF(ISBLANK('Nomenklatur komplett'!J510),"-",'Nomenklatur komplett'!J510)</f>
        <v>Bäriswil</v>
      </c>
    </row>
    <row r="511" spans="1:3" x14ac:dyDescent="0.2">
      <c r="A511" s="17">
        <f>IF(ISBLANK('Nomenklatur komplett'!H511),"",'Nomenklatur komplett'!H511)</f>
        <v>2611</v>
      </c>
      <c r="B511" s="153">
        <f>IF(ISBLANK('Nomenklatur komplett'!I511),"",'Nomenklatur komplett'!I511)</f>
        <v>11690</v>
      </c>
      <c r="C511" s="18" t="str">
        <f>IF(ISBLANK('Nomenklatur komplett'!J511),"-",'Nomenklatur komplett'!J511)</f>
        <v>Bärschwil</v>
      </c>
    </row>
    <row r="512" spans="1:3" x14ac:dyDescent="0.2">
      <c r="A512" s="17">
        <f>IF(ISBLANK('Nomenklatur komplett'!H512),"",'Nomenklatur komplett'!H512)</f>
        <v>533</v>
      </c>
      <c r="B512" s="153">
        <f>IF(ISBLANK('Nomenklatur komplett'!I512),"",'Nomenklatur komplett'!I512)</f>
        <v>15113</v>
      </c>
      <c r="C512" s="18" t="str">
        <f>IF(ISBLANK('Nomenklatur komplett'!J512),"-",'Nomenklatur komplett'!J512)</f>
        <v>Bätterkinden</v>
      </c>
    </row>
    <row r="513" spans="1:3" x14ac:dyDescent="0.2">
      <c r="A513" s="17">
        <f>IF(ISBLANK('Nomenklatur komplett'!H513),"",'Nomenklatur komplett'!H513)</f>
        <v>2471</v>
      </c>
      <c r="B513" s="153">
        <f>IF(ISBLANK('Nomenklatur komplett'!I513),"",'Nomenklatur komplett'!I513)</f>
        <v>11696</v>
      </c>
      <c r="C513" s="18" t="str">
        <f>IF(ISBLANK('Nomenklatur komplett'!J513),"-",'Nomenklatur komplett'!J513)</f>
        <v>Bättwil</v>
      </c>
    </row>
    <row r="514" spans="1:3" x14ac:dyDescent="0.2">
      <c r="A514" s="17" t="str">
        <f>IF(ISBLANK('Nomenklatur komplett'!H514),"",'Nomenklatur komplett'!H514)</f>
        <v/>
      </c>
      <c r="B514" s="153">
        <f>IF(ISBLANK('Nomenklatur komplett'!I514),"",'Nomenklatur komplett'!I514)</f>
        <v>10695</v>
      </c>
      <c r="C514" s="18" t="str">
        <f>IF(ISBLANK('Nomenklatur komplett'!J514),"-",'Nomenklatur komplett'!J514)</f>
        <v>Bévilard</v>
      </c>
    </row>
    <row r="515" spans="1:3" x14ac:dyDescent="0.2">
      <c r="A515" s="17" t="str">
        <f>IF(ISBLANK('Nomenklatur komplett'!H515),"",'Nomenklatur komplett'!H515)</f>
        <v/>
      </c>
      <c r="B515" s="153">
        <f>IF(ISBLANK('Nomenklatur komplett'!I515),"",'Nomenklatur komplett'!I515)</f>
        <v>11809</v>
      </c>
      <c r="C515" s="18" t="str">
        <f>IF(ISBLANK('Nomenklatur komplett'!J515),"-",'Nomenklatur komplett'!J515)</f>
        <v>Bôle</v>
      </c>
    </row>
    <row r="516" spans="1:3" x14ac:dyDescent="0.2">
      <c r="A516" s="17" t="str">
        <f>IF(ISBLANK('Nomenklatur komplett'!H516),"",'Nomenklatur komplett'!H516)</f>
        <v/>
      </c>
      <c r="B516" s="153">
        <f>IF(ISBLANK('Nomenklatur komplett'!I516),"",'Nomenklatur komplett'!I516)</f>
        <v>11814</v>
      </c>
      <c r="C516" s="18" t="str">
        <f>IF(ISBLANK('Nomenklatur komplett'!J516),"-",'Nomenklatur komplett'!J516)</f>
        <v>Böbikon</v>
      </c>
    </row>
    <row r="517" spans="1:3" x14ac:dyDescent="0.2">
      <c r="A517" s="17">
        <f>IF(ISBLANK('Nomenklatur komplett'!H517),"",'Nomenklatur komplett'!H517)</f>
        <v>2842</v>
      </c>
      <c r="B517" s="153">
        <f>IF(ISBLANK('Nomenklatur komplett'!I517),"",'Nomenklatur komplett'!I517)</f>
        <v>13781</v>
      </c>
      <c r="C517" s="18" t="str">
        <f>IF(ISBLANK('Nomenklatur komplett'!J517),"-",'Nomenklatur komplett'!J517)</f>
        <v>Böckten</v>
      </c>
    </row>
    <row r="518" spans="1:3" x14ac:dyDescent="0.2">
      <c r="A518" s="17">
        <f>IF(ISBLANK('Nomenklatur komplett'!H518),"",'Nomenklatur komplett'!H518)</f>
        <v>572</v>
      </c>
      <c r="B518" s="153">
        <f>IF(ISBLANK('Nomenklatur komplett'!I518),"",'Nomenklatur komplett'!I518)</f>
        <v>15145</v>
      </c>
      <c r="C518" s="18" t="str">
        <f>IF(ISBLANK('Nomenklatur komplett'!J518),"-",'Nomenklatur komplett'!J518)</f>
        <v>Bönigen</v>
      </c>
    </row>
    <row r="519" spans="1:3" x14ac:dyDescent="0.2">
      <c r="A519" s="17">
        <f>IF(ISBLANK('Nomenklatur komplett'!H519),"",'Nomenklatur komplett'!H519)</f>
        <v>2295</v>
      </c>
      <c r="B519" s="153">
        <f>IF(ISBLANK('Nomenklatur komplett'!I519),"",'Nomenklatur komplett'!I519)</f>
        <v>13193</v>
      </c>
      <c r="C519" s="18" t="str">
        <f>IF(ISBLANK('Nomenklatur komplett'!J519),"-",'Nomenklatur komplett'!J519)</f>
        <v>Bösingen</v>
      </c>
    </row>
    <row r="520" spans="1:3" x14ac:dyDescent="0.2">
      <c r="A520" s="17">
        <f>IF(ISBLANK('Nomenklatur komplett'!H520),"",'Nomenklatur komplett'!H520)</f>
        <v>4303</v>
      </c>
      <c r="B520" s="153">
        <f>IF(ISBLANK('Nomenklatur komplett'!I520),"",'Nomenklatur komplett'!I520)</f>
        <v>11840</v>
      </c>
      <c r="C520" s="18" t="str">
        <f>IF(ISBLANK('Nomenklatur komplett'!J520),"-",'Nomenklatur komplett'!J520)</f>
        <v>Böttstein</v>
      </c>
    </row>
    <row r="521" spans="1:3" x14ac:dyDescent="0.2">
      <c r="A521" s="17">
        <f>IF(ISBLANK('Nomenklatur komplett'!H521),"",'Nomenklatur komplett'!H521)</f>
        <v>4124</v>
      </c>
      <c r="B521" s="153">
        <f>IF(ISBLANK('Nomenklatur komplett'!I521),"",'Nomenklatur komplett'!I521)</f>
        <v>15615</v>
      </c>
      <c r="C521" s="18" t="str">
        <f>IF(ISBLANK('Nomenklatur komplett'!J521),"-",'Nomenklatur komplett'!J521)</f>
        <v>Bözberg</v>
      </c>
    </row>
    <row r="522" spans="1:3" x14ac:dyDescent="0.2">
      <c r="A522" s="17" t="str">
        <f>IF(ISBLANK('Nomenklatur komplett'!H522),"",'Nomenklatur komplett'!H522)</f>
        <v/>
      </c>
      <c r="B522" s="153">
        <f>IF(ISBLANK('Nomenklatur komplett'!I522),"",'Nomenklatur komplett'!I522)</f>
        <v>11851</v>
      </c>
      <c r="C522" s="18" t="str">
        <f>IF(ISBLANK('Nomenklatur komplett'!J522),"-",'Nomenklatur komplett'!J522)</f>
        <v>Bözen</v>
      </c>
    </row>
    <row r="523" spans="1:3" x14ac:dyDescent="0.2">
      <c r="A523" s="17" t="str">
        <f>IF(ISBLANK('Nomenklatur komplett'!H523),"",'Nomenklatur komplett'!H523)</f>
        <v/>
      </c>
      <c r="B523" s="153">
        <f>IF(ISBLANK('Nomenklatur komplett'!I523),"",'Nomenklatur komplett'!I523)</f>
        <v>16391</v>
      </c>
      <c r="C523" s="18" t="str">
        <f>IF(ISBLANK('Nomenklatur komplett'!J523),"-",'Nomenklatur komplett'!J523)</f>
        <v>Bözingen</v>
      </c>
    </row>
    <row r="524" spans="1:3" x14ac:dyDescent="0.2">
      <c r="A524" s="17">
        <f>IF(ISBLANK('Nomenklatur komplett'!H524),"",'Nomenklatur komplett'!H524)</f>
        <v>4185</v>
      </c>
      <c r="B524" s="153">
        <f>IF(ISBLANK('Nomenklatur komplett'!I524),"",'Nomenklatur komplett'!I524)</f>
        <v>16615</v>
      </c>
      <c r="C524" s="18" t="str">
        <f>IF(ISBLANK('Nomenklatur komplett'!J524),"-",'Nomenklatur komplett'!J524)</f>
        <v>Böztal</v>
      </c>
    </row>
    <row r="525" spans="1:3" x14ac:dyDescent="0.2">
      <c r="A525" s="17" t="str">
        <f>IF(ISBLANK('Nomenklatur komplett'!H525),"",'Nomenklatur komplett'!H525)</f>
        <v/>
      </c>
      <c r="B525" s="153">
        <f>IF(ISBLANK('Nomenklatur komplett'!I525),"",'Nomenklatur komplett'!I525)</f>
        <v>16349</v>
      </c>
      <c r="C525" s="18" t="str">
        <f>IF(ISBLANK('Nomenklatur komplett'!J525),"-",'Nomenklatur komplett'!J525)</f>
        <v>Büblikon</v>
      </c>
    </row>
    <row r="526" spans="1:3" x14ac:dyDescent="0.2">
      <c r="A526" s="17" t="str">
        <f>IF(ISBLANK('Nomenklatur komplett'!H526),"",'Nomenklatur komplett'!H526)</f>
        <v/>
      </c>
      <c r="B526" s="153">
        <f>IF(ISBLANK('Nomenklatur komplett'!I526),"",'Nomenklatur komplett'!I526)</f>
        <v>11466</v>
      </c>
      <c r="C526" s="18" t="str">
        <f>IF(ISBLANK('Nomenklatur komplett'!J526),"-",'Nomenklatur komplett'!J526)</f>
        <v>Büchslen</v>
      </c>
    </row>
    <row r="527" spans="1:3" x14ac:dyDescent="0.2">
      <c r="A527" s="17">
        <f>IF(ISBLANK('Nomenklatur komplett'!H527),"",'Nomenklatur komplett'!H527)</f>
        <v>382</v>
      </c>
      <c r="B527" s="153">
        <f>IF(ISBLANK('Nomenklatur komplett'!I527),"",'Nomenklatur komplett'!I527)</f>
        <v>15045</v>
      </c>
      <c r="C527" s="18" t="str">
        <f>IF(ISBLANK('Nomenklatur komplett'!J527),"-",'Nomenklatur komplett'!J527)</f>
        <v>Büetigen</v>
      </c>
    </row>
    <row r="528" spans="1:3" x14ac:dyDescent="0.2">
      <c r="A528" s="17">
        <f>IF(ISBLANK('Nomenklatur komplett'!H528),"",'Nomenklatur komplett'!H528)</f>
        <v>734</v>
      </c>
      <c r="B528" s="153">
        <f>IF(ISBLANK('Nomenklatur komplett'!I528),"",'Nomenklatur komplett'!I528)</f>
        <v>15240</v>
      </c>
      <c r="C528" s="18" t="str">
        <f>IF(ISBLANK('Nomenklatur komplett'!J528),"-",'Nomenklatur komplett'!J528)</f>
        <v>Bühl</v>
      </c>
    </row>
    <row r="529" spans="1:3" x14ac:dyDescent="0.2">
      <c r="A529" s="17">
        <f>IF(ISBLANK('Nomenklatur komplett'!H529),"",'Nomenklatur komplett'!H529)</f>
        <v>3021</v>
      </c>
      <c r="B529" s="153">
        <f>IF(ISBLANK('Nomenklatur komplett'!I529),"",'Nomenklatur komplett'!I529)</f>
        <v>11451</v>
      </c>
      <c r="C529" s="18" t="str">
        <f>IF(ISBLANK('Nomenklatur komplett'!J529),"-",'Nomenklatur komplett'!J529)</f>
        <v>Bühler</v>
      </c>
    </row>
    <row r="530" spans="1:3" x14ac:dyDescent="0.2">
      <c r="A530" s="17">
        <f>IF(ISBLANK('Nomenklatur komplett'!H530),"",'Nomenklatur komplett'!H530)</f>
        <v>53</v>
      </c>
      <c r="B530" s="153">
        <f>IF(ISBLANK('Nomenklatur komplett'!I530),"",'Nomenklatur komplett'!I530)</f>
        <v>11461</v>
      </c>
      <c r="C530" s="18" t="str">
        <f>IF(ISBLANK('Nomenklatur komplett'!J530),"-",'Nomenklatur komplett'!J530)</f>
        <v>Bülach</v>
      </c>
    </row>
    <row r="531" spans="1:3" x14ac:dyDescent="0.2">
      <c r="A531" s="17" t="str">
        <f>IF(ISBLANK('Nomenklatur komplett'!H531),"",'Nomenklatur komplett'!H531)</f>
        <v/>
      </c>
      <c r="B531" s="153">
        <f>IF(ISBLANK('Nomenklatur komplett'!I531),"",'Nomenklatur komplett'!I531)</f>
        <v>16402</v>
      </c>
      <c r="C531" s="18" t="str">
        <f>IF(ISBLANK('Nomenklatur komplett'!J531),"-",'Nomenklatur komplett'!J531)</f>
        <v>Bümpliz</v>
      </c>
    </row>
    <row r="532" spans="1:3" x14ac:dyDescent="0.2">
      <c r="A532" s="17">
        <f>IF(ISBLANK('Nomenklatur komplett'!H532),"",'Nomenklatur komplett'!H532)</f>
        <v>4229</v>
      </c>
      <c r="B532" s="153">
        <f>IF(ISBLANK('Nomenklatur komplett'!I532),"",'Nomenklatur komplett'!I532)</f>
        <v>11464</v>
      </c>
      <c r="C532" s="18" t="str">
        <f>IF(ISBLANK('Nomenklatur komplett'!J532),"-",'Nomenklatur komplett'!J532)</f>
        <v>Bünzen</v>
      </c>
    </row>
    <row r="533" spans="1:3" x14ac:dyDescent="0.2">
      <c r="A533" s="17">
        <f>IF(ISBLANK('Nomenklatur komplett'!H533),"",'Nomenklatur komplett'!H533)</f>
        <v>6193</v>
      </c>
      <c r="B533" s="153">
        <f>IF(ISBLANK('Nomenklatur komplett'!I533),"",'Nomenklatur komplett'!I533)</f>
        <v>11485</v>
      </c>
      <c r="C533" s="18" t="str">
        <f>IF(ISBLANK('Nomenklatur komplett'!J533),"-",'Nomenklatur komplett'!J533)</f>
        <v>Bürchen</v>
      </c>
    </row>
    <row r="534" spans="1:3" x14ac:dyDescent="0.2">
      <c r="A534" s="17">
        <f>IF(ISBLANK('Nomenklatur komplett'!H534),"",'Nomenklatur komplett'!H534)</f>
        <v>2472</v>
      </c>
      <c r="B534" s="153">
        <f>IF(ISBLANK('Nomenklatur komplett'!I534),"",'Nomenklatur komplett'!I534)</f>
        <v>11510</v>
      </c>
      <c r="C534" s="18" t="str">
        <f>IF(ISBLANK('Nomenklatur komplett'!J534),"-",'Nomenklatur komplett'!J534)</f>
        <v>Büren (SO)</v>
      </c>
    </row>
    <row r="535" spans="1:3" x14ac:dyDescent="0.2">
      <c r="A535" s="17">
        <f>IF(ISBLANK('Nomenklatur komplett'!H535),"",'Nomenklatur komplett'!H535)</f>
        <v>383</v>
      </c>
      <c r="B535" s="153">
        <f>IF(ISBLANK('Nomenklatur komplett'!I535),"",'Nomenklatur komplett'!I535)</f>
        <v>15046</v>
      </c>
      <c r="C535" s="18" t="str">
        <f>IF(ISBLANK('Nomenklatur komplett'!J535),"-",'Nomenklatur komplett'!J535)</f>
        <v>Büren an der Aare</v>
      </c>
    </row>
    <row r="536" spans="1:3" x14ac:dyDescent="0.2">
      <c r="A536" s="17" t="str">
        <f>IF(ISBLANK('Nomenklatur komplett'!H536),"",'Nomenklatur komplett'!H536)</f>
        <v/>
      </c>
      <c r="B536" s="153">
        <f>IF(ISBLANK('Nomenklatur komplett'!I536),"",'Nomenklatur komplett'!I536)</f>
        <v>10497</v>
      </c>
      <c r="C536" s="18" t="str">
        <f>IF(ISBLANK('Nomenklatur komplett'!J536),"-",'Nomenklatur komplett'!J536)</f>
        <v>Büren zum Hof</v>
      </c>
    </row>
    <row r="537" spans="1:3" x14ac:dyDescent="0.2">
      <c r="A537" s="17">
        <f>IF(ISBLANK('Nomenklatur komplett'!H537),"",'Nomenklatur komplett'!H537)</f>
        <v>4911</v>
      </c>
      <c r="B537" s="153">
        <f>IF(ISBLANK('Nomenklatur komplett'!I537),"",'Nomenklatur komplett'!I537)</f>
        <v>15428</v>
      </c>
      <c r="C537" s="18" t="str">
        <f>IF(ISBLANK('Nomenklatur komplett'!J537),"-",'Nomenklatur komplett'!J537)</f>
        <v>Bürglen (TG)</v>
      </c>
    </row>
    <row r="538" spans="1:3" x14ac:dyDescent="0.2">
      <c r="A538" s="17">
        <f>IF(ISBLANK('Nomenklatur komplett'!H538),"",'Nomenklatur komplett'!H538)</f>
        <v>1205</v>
      </c>
      <c r="B538" s="153">
        <f>IF(ISBLANK('Nomenklatur komplett'!I538),"",'Nomenklatur komplett'!I538)</f>
        <v>11506</v>
      </c>
      <c r="C538" s="18" t="str">
        <f>IF(ISBLANK('Nomenklatur komplett'!J538),"-",'Nomenklatur komplett'!J538)</f>
        <v>Bürglen (UR)</v>
      </c>
    </row>
    <row r="539" spans="1:3" x14ac:dyDescent="0.2">
      <c r="A539" s="17">
        <f>IF(ISBLANK('Nomenklatur komplett'!H539),"",'Nomenklatur komplett'!H539)</f>
        <v>1082</v>
      </c>
      <c r="B539" s="153">
        <f>IF(ISBLANK('Nomenklatur komplett'!I539),"",'Nomenklatur komplett'!I539)</f>
        <v>15534</v>
      </c>
      <c r="C539" s="18" t="str">
        <f>IF(ISBLANK('Nomenklatur komplett'!J539),"-",'Nomenklatur komplett'!J539)</f>
        <v>Büron</v>
      </c>
    </row>
    <row r="540" spans="1:3" x14ac:dyDescent="0.2">
      <c r="A540" s="17">
        <f>IF(ISBLANK('Nomenklatur komplett'!H540),"",'Nomenklatur komplett'!H540)</f>
        <v>2614</v>
      </c>
      <c r="B540" s="153">
        <f>IF(ISBLANK('Nomenklatur komplett'!I540),"",'Nomenklatur komplett'!I540)</f>
        <v>11511</v>
      </c>
      <c r="C540" s="18" t="str">
        <f>IF(ISBLANK('Nomenklatur komplett'!J540),"-",'Nomenklatur komplett'!J540)</f>
        <v>Büsserach</v>
      </c>
    </row>
    <row r="541" spans="1:3" x14ac:dyDescent="0.2">
      <c r="A541" s="17" t="str">
        <f>IF(ISBLANK('Nomenklatur komplett'!H541),"",'Nomenklatur komplett'!H541)</f>
        <v/>
      </c>
      <c r="B541" s="153">
        <f>IF(ISBLANK('Nomenklatur komplett'!I541),"",'Nomenklatur komplett'!I541)</f>
        <v>10096</v>
      </c>
      <c r="C541" s="18" t="str">
        <f>IF(ISBLANK('Nomenklatur komplett'!J541),"-",'Nomenklatur komplett'!J541)</f>
        <v>Bütschwil</v>
      </c>
    </row>
    <row r="542" spans="1:3" x14ac:dyDescent="0.2">
      <c r="A542" s="17">
        <f>IF(ISBLANK('Nomenklatur komplett'!H542),"",'Nomenklatur komplett'!H542)</f>
        <v>3395</v>
      </c>
      <c r="B542" s="153">
        <f>IF(ISBLANK('Nomenklatur komplett'!I542),"",'Nomenklatur komplett'!I542)</f>
        <v>15609</v>
      </c>
      <c r="C542" s="18" t="str">
        <f>IF(ISBLANK('Nomenklatur komplett'!J542),"-",'Nomenklatur komplett'!J542)</f>
        <v>Bütschwil-Ganterschwil</v>
      </c>
    </row>
    <row r="543" spans="1:3" x14ac:dyDescent="0.2">
      <c r="A543" s="17">
        <f>IF(ISBLANK('Nomenklatur komplett'!H543),"",'Nomenklatur komplett'!H543)</f>
        <v>2914</v>
      </c>
      <c r="B543" s="153">
        <f>IF(ISBLANK('Nomenklatur komplett'!I543),"",'Nomenklatur komplett'!I543)</f>
        <v>11486</v>
      </c>
      <c r="C543" s="18" t="str">
        <f>IF(ISBLANK('Nomenklatur komplett'!J543),"-",'Nomenklatur komplett'!J543)</f>
        <v>Büttenhardt</v>
      </c>
    </row>
    <row r="544" spans="1:3" x14ac:dyDescent="0.2">
      <c r="A544" s="17">
        <f>IF(ISBLANK('Nomenklatur komplett'!H544),"",'Nomenklatur komplett'!H544)</f>
        <v>4064</v>
      </c>
      <c r="B544" s="153">
        <f>IF(ISBLANK('Nomenklatur komplett'!I544),"",'Nomenklatur komplett'!I544)</f>
        <v>11488</v>
      </c>
      <c r="C544" s="18" t="str">
        <f>IF(ISBLANK('Nomenklatur komplett'!J544),"-",'Nomenklatur komplett'!J544)</f>
        <v>Büttikon</v>
      </c>
    </row>
    <row r="545" spans="1:3" x14ac:dyDescent="0.2">
      <c r="A545" s="17" t="str">
        <f>IF(ISBLANK('Nomenklatur komplett'!H545),"",'Nomenklatur komplett'!H545)</f>
        <v/>
      </c>
      <c r="B545" s="153">
        <f>IF(ISBLANK('Nomenklatur komplett'!I545),"",'Nomenklatur komplett'!I545)</f>
        <v>11500</v>
      </c>
      <c r="C545" s="18" t="str">
        <f>IF(ISBLANK('Nomenklatur komplett'!J545),"-",'Nomenklatur komplett'!J545)</f>
        <v>Cabbio</v>
      </c>
    </row>
    <row r="546" spans="1:3" x14ac:dyDescent="0.2">
      <c r="A546" s="17">
        <f>IF(ISBLANK('Nomenklatur komplett'!H546),"",'Nomenklatur komplett'!H546)</f>
        <v>5161</v>
      </c>
      <c r="B546" s="153">
        <f>IF(ISBLANK('Nomenklatur komplett'!I546),"",'Nomenklatur komplett'!I546)</f>
        <v>11492</v>
      </c>
      <c r="C546" s="18" t="str">
        <f>IF(ISBLANK('Nomenklatur komplett'!J546),"-",'Nomenklatur komplett'!J546)</f>
        <v>Cademario</v>
      </c>
    </row>
    <row r="547" spans="1:3" x14ac:dyDescent="0.2">
      <c r="A547" s="17">
        <f>IF(ISBLANK('Nomenklatur komplett'!H547),"",'Nomenklatur komplett'!H547)</f>
        <v>5162</v>
      </c>
      <c r="B547" s="153">
        <f>IF(ISBLANK('Nomenklatur komplett'!I547),"",'Nomenklatur komplett'!I547)</f>
        <v>11484</v>
      </c>
      <c r="C547" s="18" t="str">
        <f>IF(ISBLANK('Nomenklatur komplett'!J547),"-",'Nomenklatur komplett'!J547)</f>
        <v>Cadempino</v>
      </c>
    </row>
    <row r="548" spans="1:3" x14ac:dyDescent="0.2">
      <c r="A548" s="17">
        <f>IF(ISBLANK('Nomenklatur komplett'!H548),"",'Nomenklatur komplett'!H548)</f>
        <v>5003</v>
      </c>
      <c r="B548" s="153">
        <f>IF(ISBLANK('Nomenklatur komplett'!I548),"",'Nomenklatur komplett'!I548)</f>
        <v>14518</v>
      </c>
      <c r="C548" s="18" t="str">
        <f>IF(ISBLANK('Nomenklatur komplett'!J548),"-",'Nomenklatur komplett'!J548)</f>
        <v>Cadenazzo</v>
      </c>
    </row>
    <row r="549" spans="1:3" x14ac:dyDescent="0.2">
      <c r="A549" s="17" t="str">
        <f>IF(ISBLANK('Nomenklatur komplett'!H549),"",'Nomenklatur komplett'!H549)</f>
        <v/>
      </c>
      <c r="B549" s="153">
        <f>IF(ISBLANK('Nomenklatur komplett'!I549),"",'Nomenklatur komplett'!I549)</f>
        <v>11495</v>
      </c>
      <c r="C549" s="18" t="str">
        <f>IF(ISBLANK('Nomenklatur komplett'!J549),"-",'Nomenklatur komplett'!J549)</f>
        <v>Cadro</v>
      </c>
    </row>
    <row r="550" spans="1:3" x14ac:dyDescent="0.2">
      <c r="A550" s="17" t="str">
        <f>IF(ISBLANK('Nomenklatur komplett'!H550),"",'Nomenklatur komplett'!H550)</f>
        <v/>
      </c>
      <c r="B550" s="153">
        <f>IF(ISBLANK('Nomenklatur komplett'!I550),"",'Nomenklatur komplett'!I550)</f>
        <v>11496</v>
      </c>
      <c r="C550" s="18" t="str">
        <f>IF(ISBLANK('Nomenklatur komplett'!J550),"-",'Nomenklatur komplett'!J550)</f>
        <v>Cagiallo</v>
      </c>
    </row>
    <row r="551" spans="1:3" x14ac:dyDescent="0.2">
      <c r="A551" s="17">
        <f>IF(ISBLANK('Nomenklatur komplett'!H551),"",'Nomenklatur komplett'!H551)</f>
        <v>3837</v>
      </c>
      <c r="B551" s="153">
        <f>IF(ISBLANK('Nomenklatur komplett'!I551),"",'Nomenklatur komplett'!I551)</f>
        <v>16067</v>
      </c>
      <c r="C551" s="18" t="str">
        <f>IF(ISBLANK('Nomenklatur komplett'!J551),"-",'Nomenklatur komplett'!J551)</f>
        <v>Calanca</v>
      </c>
    </row>
    <row r="552" spans="1:3" x14ac:dyDescent="0.2">
      <c r="A552" s="17" t="str">
        <f>IF(ISBLANK('Nomenklatur komplett'!H552),"",'Nomenklatur komplett'!H552)</f>
        <v/>
      </c>
      <c r="B552" s="153">
        <f>IF(ISBLANK('Nomenklatur komplett'!I552),"",'Nomenklatur komplett'!I552)</f>
        <v>10808</v>
      </c>
      <c r="C552" s="18" t="str">
        <f>IF(ISBLANK('Nomenklatur komplett'!J552),"-",'Nomenklatur komplett'!J552)</f>
        <v>Calfreisen</v>
      </c>
    </row>
    <row r="553" spans="1:3" x14ac:dyDescent="0.2">
      <c r="A553" s="17" t="str">
        <f>IF(ISBLANK('Nomenklatur komplett'!H553),"",'Nomenklatur komplett'!H553)</f>
        <v/>
      </c>
      <c r="B553" s="153">
        <f>IF(ISBLANK('Nomenklatur komplett'!I553),"",'Nomenklatur komplett'!I553)</f>
        <v>11497</v>
      </c>
      <c r="C553" s="18" t="str">
        <f>IF(ISBLANK('Nomenklatur komplett'!J553),"-",'Nomenklatur komplett'!J553)</f>
        <v>Calonico</v>
      </c>
    </row>
    <row r="554" spans="1:3" x14ac:dyDescent="0.2">
      <c r="A554" s="17" t="str">
        <f>IF(ISBLANK('Nomenklatur komplett'!H554),"",'Nomenklatur komplett'!H554)</f>
        <v/>
      </c>
      <c r="B554" s="153">
        <f>IF(ISBLANK('Nomenklatur komplett'!I554),"",'Nomenklatur komplett'!I554)</f>
        <v>11498</v>
      </c>
      <c r="C554" s="18" t="str">
        <f>IF(ISBLANK('Nomenklatur komplett'!J554),"-",'Nomenklatur komplett'!J554)</f>
        <v>Calpiogna</v>
      </c>
    </row>
    <row r="555" spans="1:3" x14ac:dyDescent="0.2">
      <c r="A555" s="17" t="str">
        <f>IF(ISBLANK('Nomenklatur komplett'!H555),"",'Nomenklatur komplett'!H555)</f>
        <v/>
      </c>
      <c r="B555" s="153">
        <f>IF(ISBLANK('Nomenklatur komplett'!I555),"",'Nomenklatur komplett'!I555)</f>
        <v>16437</v>
      </c>
      <c r="C555" s="18" t="str">
        <f>IF(ISBLANK('Nomenklatur komplett'!J555),"-",'Nomenklatur komplett'!J555)</f>
        <v>Calprino</v>
      </c>
    </row>
    <row r="556" spans="1:3" x14ac:dyDescent="0.2">
      <c r="A556" s="17">
        <f>IF(ISBLANK('Nomenklatur komplett'!H556),"",'Nomenklatur komplett'!H556)</f>
        <v>3831</v>
      </c>
      <c r="B556" s="153">
        <f>IF(ISBLANK('Nomenklatur komplett'!I556),"",'Nomenklatur komplett'!I556)</f>
        <v>16019</v>
      </c>
      <c r="C556" s="18" t="str">
        <f>IF(ISBLANK('Nomenklatur komplett'!J556),"-",'Nomenklatur komplett'!J556)</f>
        <v>Cama</v>
      </c>
    </row>
    <row r="557" spans="1:3" x14ac:dyDescent="0.2">
      <c r="A557" s="17" t="str">
        <f>IF(ISBLANK('Nomenklatur komplett'!H557),"",'Nomenklatur komplett'!H557)</f>
        <v/>
      </c>
      <c r="B557" s="153">
        <f>IF(ISBLANK('Nomenklatur komplett'!I557),"",'Nomenklatur komplett'!I557)</f>
        <v>11499</v>
      </c>
      <c r="C557" s="18" t="str">
        <f>IF(ISBLANK('Nomenklatur komplett'!J557),"-",'Nomenklatur komplett'!J557)</f>
        <v>Camignolo</v>
      </c>
    </row>
    <row r="558" spans="1:3" x14ac:dyDescent="0.2">
      <c r="A558" s="17" t="str">
        <f>IF(ISBLANK('Nomenklatur komplett'!H558),"",'Nomenklatur komplett'!H558)</f>
        <v/>
      </c>
      <c r="B558" s="153">
        <f>IF(ISBLANK('Nomenklatur komplett'!I558),"",'Nomenklatur komplett'!I558)</f>
        <v>11435</v>
      </c>
      <c r="C558" s="18" t="str">
        <f>IF(ISBLANK('Nomenklatur komplett'!J558),"-",'Nomenklatur komplett'!J558)</f>
        <v>Camorino</v>
      </c>
    </row>
    <row r="559" spans="1:3" x14ac:dyDescent="0.2">
      <c r="A559" s="17" t="str">
        <f>IF(ISBLANK('Nomenklatur komplett'!H559),"",'Nomenklatur komplett'!H559)</f>
        <v/>
      </c>
      <c r="B559" s="153">
        <f>IF(ISBLANK('Nomenklatur komplett'!I559),"",'Nomenklatur komplett'!I559)</f>
        <v>11390</v>
      </c>
      <c r="C559" s="18" t="str">
        <f>IF(ISBLANK('Nomenklatur komplett'!J559),"-",'Nomenklatur komplett'!J559)</f>
        <v>Campello</v>
      </c>
    </row>
    <row r="560" spans="1:3" x14ac:dyDescent="0.2">
      <c r="A560" s="17" t="str">
        <f>IF(ISBLANK('Nomenklatur komplett'!H560),"",'Nomenklatur komplett'!H560)</f>
        <v/>
      </c>
      <c r="B560" s="153">
        <f>IF(ISBLANK('Nomenklatur komplett'!I560),"",'Nomenklatur komplett'!I560)</f>
        <v>11356</v>
      </c>
      <c r="C560" s="18" t="str">
        <f>IF(ISBLANK('Nomenklatur komplett'!J560),"-",'Nomenklatur komplett'!J560)</f>
        <v>Campestro</v>
      </c>
    </row>
    <row r="561" spans="1:3" x14ac:dyDescent="0.2">
      <c r="A561" s="17" t="str">
        <f>IF(ISBLANK('Nomenklatur komplett'!H561),"",'Nomenklatur komplett'!H561)</f>
        <v/>
      </c>
      <c r="B561" s="153">
        <f>IF(ISBLANK('Nomenklatur komplett'!I561),"",'Nomenklatur komplett'!I561)</f>
        <v>11457</v>
      </c>
      <c r="C561" s="18" t="str">
        <f>IF(ISBLANK('Nomenklatur komplett'!J561),"-",'Nomenklatur komplett'!J561)</f>
        <v>Campo (Blenio)</v>
      </c>
    </row>
    <row r="562" spans="1:3" x14ac:dyDescent="0.2">
      <c r="A562" s="17">
        <f>IF(ISBLANK('Nomenklatur komplett'!H562),"",'Nomenklatur komplett'!H562)</f>
        <v>5307</v>
      </c>
      <c r="B562" s="153">
        <f>IF(ISBLANK('Nomenklatur komplett'!I562),"",'Nomenklatur komplett'!I562)</f>
        <v>11402</v>
      </c>
      <c r="C562" s="18" t="str">
        <f>IF(ISBLANK('Nomenklatur komplett'!J562),"-",'Nomenklatur komplett'!J562)</f>
        <v>Campo (Vallemaggia)</v>
      </c>
    </row>
    <row r="563" spans="1:3" x14ac:dyDescent="0.2">
      <c r="A563" s="17" t="str">
        <f>IF(ISBLANK('Nomenklatur komplett'!H563),"",'Nomenklatur komplett'!H563)</f>
        <v/>
      </c>
      <c r="B563" s="153">
        <f>IF(ISBLANK('Nomenklatur komplett'!I563),"",'Nomenklatur komplett'!I563)</f>
        <v>10038</v>
      </c>
      <c r="C563" s="18" t="str">
        <f>IF(ISBLANK('Nomenklatur komplett'!J563),"-",'Nomenklatur komplett'!J563)</f>
        <v>Camuns</v>
      </c>
    </row>
    <row r="564" spans="1:3" x14ac:dyDescent="0.2">
      <c r="A564" s="17" t="str">
        <f>IF(ISBLANK('Nomenklatur komplett'!H564),"",'Nomenklatur komplett'!H564)</f>
        <v/>
      </c>
      <c r="B564" s="153">
        <f>IF(ISBLANK('Nomenklatur komplett'!I564),"",'Nomenklatur komplett'!I564)</f>
        <v>11403</v>
      </c>
      <c r="C564" s="18" t="str">
        <f>IF(ISBLANK('Nomenklatur komplett'!J564),"-",'Nomenklatur komplett'!J564)</f>
        <v>Caneggio</v>
      </c>
    </row>
    <row r="565" spans="1:3" x14ac:dyDescent="0.2">
      <c r="A565" s="17">
        <f>IF(ISBLANK('Nomenklatur komplett'!H565),"",'Nomenklatur komplett'!H565)</f>
        <v>5167</v>
      </c>
      <c r="B565" s="153">
        <f>IF(ISBLANK('Nomenklatur komplett'!I565),"",'Nomenklatur komplett'!I565)</f>
        <v>11404</v>
      </c>
      <c r="C565" s="18" t="str">
        <f>IF(ISBLANK('Nomenklatur komplett'!J565),"-",'Nomenklatur komplett'!J565)</f>
        <v>Canobbio</v>
      </c>
    </row>
    <row r="566" spans="1:3" x14ac:dyDescent="0.2">
      <c r="A566" s="17" t="str">
        <f>IF(ISBLANK('Nomenklatur komplett'!H566),"",'Nomenklatur komplett'!H566)</f>
        <v/>
      </c>
      <c r="B566" s="153">
        <f>IF(ISBLANK('Nomenklatur komplett'!I566),"",'Nomenklatur komplett'!I566)</f>
        <v>11405</v>
      </c>
      <c r="C566" s="18" t="str">
        <f>IF(ISBLANK('Nomenklatur komplett'!J566),"-",'Nomenklatur komplett'!J566)</f>
        <v>Capolago</v>
      </c>
    </row>
    <row r="567" spans="1:3" x14ac:dyDescent="0.2">
      <c r="A567" s="17">
        <f>IF(ISBLANK('Nomenklatur komplett'!H567),"",'Nomenklatur komplett'!H567)</f>
        <v>5226</v>
      </c>
      <c r="B567" s="153">
        <f>IF(ISBLANK('Nomenklatur komplett'!I567),"",'Nomenklatur komplett'!I567)</f>
        <v>14938</v>
      </c>
      <c r="C567" s="18" t="str">
        <f>IF(ISBLANK('Nomenklatur komplett'!J567),"-",'Nomenklatur komplett'!J567)</f>
        <v>Capriasca</v>
      </c>
    </row>
    <row r="568" spans="1:3" x14ac:dyDescent="0.2">
      <c r="A568" s="17" t="str">
        <f>IF(ISBLANK('Nomenklatur komplett'!H568),"",'Nomenklatur komplett'!H568)</f>
        <v/>
      </c>
      <c r="B568" s="153">
        <f>IF(ISBLANK('Nomenklatur komplett'!I568),"",'Nomenklatur komplett'!I568)</f>
        <v>11406</v>
      </c>
      <c r="C568" s="18" t="str">
        <f>IF(ISBLANK('Nomenklatur komplett'!J568),"-",'Nomenklatur komplett'!J568)</f>
        <v>Carabbia</v>
      </c>
    </row>
    <row r="569" spans="1:3" x14ac:dyDescent="0.2">
      <c r="A569" s="17" t="str">
        <f>IF(ISBLANK('Nomenklatur komplett'!H569),"",'Nomenklatur komplett'!H569)</f>
        <v/>
      </c>
      <c r="B569" s="153">
        <f>IF(ISBLANK('Nomenklatur komplett'!I569),"",'Nomenklatur komplett'!I569)</f>
        <v>16581</v>
      </c>
      <c r="C569" s="18" t="str">
        <f>IF(ISBLANK('Nomenklatur komplett'!J569),"-",'Nomenklatur komplett'!J569)</f>
        <v>Carabbietta</v>
      </c>
    </row>
    <row r="570" spans="1:3" x14ac:dyDescent="0.2">
      <c r="A570" s="17" t="str">
        <f>IF(ISBLANK('Nomenklatur komplett'!H570),"",'Nomenklatur komplett'!H570)</f>
        <v/>
      </c>
      <c r="B570" s="153">
        <f>IF(ISBLANK('Nomenklatur komplett'!I570),"",'Nomenklatur komplett'!I570)</f>
        <v>11416</v>
      </c>
      <c r="C570" s="18" t="str">
        <f>IF(ISBLANK('Nomenklatur komplett'!J570),"-",'Nomenklatur komplett'!J570)</f>
        <v>Carabietta</v>
      </c>
    </row>
    <row r="571" spans="1:3" x14ac:dyDescent="0.2">
      <c r="A571" s="17" t="str">
        <f>IF(ISBLANK('Nomenklatur komplett'!H571),"",'Nomenklatur komplett'!H571)</f>
        <v/>
      </c>
      <c r="B571" s="153">
        <f>IF(ISBLANK('Nomenklatur komplett'!I571),"",'Nomenklatur komplett'!I571)</f>
        <v>16355</v>
      </c>
      <c r="C571" s="18" t="str">
        <f>IF(ISBLANK('Nomenklatur komplett'!J571),"-",'Nomenklatur komplett'!J571)</f>
        <v>Carasso</v>
      </c>
    </row>
    <row r="572" spans="1:3" x14ac:dyDescent="0.2">
      <c r="A572" s="17" t="str">
        <f>IF(ISBLANK('Nomenklatur komplett'!H572),"",'Nomenklatur komplett'!H572)</f>
        <v/>
      </c>
      <c r="B572" s="153">
        <f>IF(ISBLANK('Nomenklatur komplett'!I572),"",'Nomenklatur komplett'!I572)</f>
        <v>11408</v>
      </c>
      <c r="C572" s="18" t="str">
        <f>IF(ISBLANK('Nomenklatur komplett'!J572),"-",'Nomenklatur komplett'!J572)</f>
        <v>Carona</v>
      </c>
    </row>
    <row r="573" spans="1:3" x14ac:dyDescent="0.2">
      <c r="A573" s="17">
        <f>IF(ISBLANK('Nomenklatur komplett'!H573),"",'Nomenklatur komplett'!H573)</f>
        <v>6608</v>
      </c>
      <c r="B573" s="153">
        <f>IF(ISBLANK('Nomenklatur komplett'!I573),"",'Nomenklatur komplett'!I573)</f>
        <v>11400</v>
      </c>
      <c r="C573" s="18" t="str">
        <f>IF(ISBLANK('Nomenklatur komplett'!J573),"-",'Nomenklatur komplett'!J573)</f>
        <v>Carouge (GE)</v>
      </c>
    </row>
    <row r="574" spans="1:3" x14ac:dyDescent="0.2">
      <c r="A574" s="17" t="str">
        <f>IF(ISBLANK('Nomenklatur komplett'!H574),"",'Nomenklatur komplett'!H574)</f>
        <v/>
      </c>
      <c r="B574" s="153">
        <f>IF(ISBLANK('Nomenklatur komplett'!I574),"",'Nomenklatur komplett'!I574)</f>
        <v>11410</v>
      </c>
      <c r="C574" s="18" t="str">
        <f>IF(ISBLANK('Nomenklatur komplett'!J574),"-",'Nomenklatur komplett'!J574)</f>
        <v>Carrouge (VD)</v>
      </c>
    </row>
    <row r="575" spans="1:3" x14ac:dyDescent="0.2">
      <c r="A575" s="17">
        <f>IF(ISBLANK('Nomenklatur komplett'!H575),"",'Nomenklatur komplett'!H575)</f>
        <v>6609</v>
      </c>
      <c r="B575" s="153">
        <f>IF(ISBLANK('Nomenklatur komplett'!I575),"",'Nomenklatur komplett'!I575)</f>
        <v>11411</v>
      </c>
      <c r="C575" s="18" t="str">
        <f>IF(ISBLANK('Nomenklatur komplett'!J575),"-",'Nomenklatur komplett'!J575)</f>
        <v>Cartigny</v>
      </c>
    </row>
    <row r="576" spans="1:3" x14ac:dyDescent="0.2">
      <c r="A576" s="17" t="str">
        <f>IF(ISBLANK('Nomenklatur komplett'!H576),"",'Nomenklatur komplett'!H576)</f>
        <v/>
      </c>
      <c r="B576" s="153">
        <f>IF(ISBLANK('Nomenklatur komplett'!I576),"",'Nomenklatur komplett'!I576)</f>
        <v>11188</v>
      </c>
      <c r="C576" s="18" t="str">
        <f>IF(ISBLANK('Nomenklatur komplett'!J576),"-",'Nomenklatur komplett'!J576)</f>
        <v>Casaccia</v>
      </c>
    </row>
    <row r="577" spans="1:3" x14ac:dyDescent="0.2">
      <c r="A577" s="17" t="str">
        <f>IF(ISBLANK('Nomenklatur komplett'!H577),"",'Nomenklatur komplett'!H577)</f>
        <v/>
      </c>
      <c r="B577" s="153">
        <f>IF(ISBLANK('Nomenklatur komplett'!I577),"",'Nomenklatur komplett'!I577)</f>
        <v>16438</v>
      </c>
      <c r="C577" s="18" t="str">
        <f>IF(ISBLANK('Nomenklatur komplett'!J577),"-",'Nomenklatur komplett'!J577)</f>
        <v>Casenzano</v>
      </c>
    </row>
    <row r="578" spans="1:3" x14ac:dyDescent="0.2">
      <c r="A578" s="17" t="str">
        <f>IF(ISBLANK('Nomenklatur komplett'!H578),"",'Nomenklatur komplett'!H578)</f>
        <v/>
      </c>
      <c r="B578" s="153">
        <f>IF(ISBLANK('Nomenklatur komplett'!I578),"",'Nomenklatur komplett'!I578)</f>
        <v>11412</v>
      </c>
      <c r="C578" s="18" t="str">
        <f>IF(ISBLANK('Nomenklatur komplett'!J578),"-",'Nomenklatur komplett'!J578)</f>
        <v>Casima</v>
      </c>
    </row>
    <row r="579" spans="1:3" x14ac:dyDescent="0.2">
      <c r="A579" s="17">
        <f>IF(ISBLANK('Nomenklatur komplett'!H579),"",'Nomenklatur komplett'!H579)</f>
        <v>5171</v>
      </c>
      <c r="B579" s="153">
        <f>IF(ISBLANK('Nomenklatur komplett'!I579),"",'Nomenklatur komplett'!I579)</f>
        <v>11413</v>
      </c>
      <c r="C579" s="18" t="str">
        <f>IF(ISBLANK('Nomenklatur komplett'!J579),"-",'Nomenklatur komplett'!J579)</f>
        <v>Caslano</v>
      </c>
    </row>
    <row r="580" spans="1:3" x14ac:dyDescent="0.2">
      <c r="A580" s="17" t="str">
        <f>IF(ISBLANK('Nomenklatur komplett'!H580),"",'Nomenklatur komplett'!H580)</f>
        <v/>
      </c>
      <c r="B580" s="153">
        <f>IF(ISBLANK('Nomenklatur komplett'!I580),"",'Nomenklatur komplett'!I580)</f>
        <v>11177</v>
      </c>
      <c r="C580" s="18" t="str">
        <f>IF(ISBLANK('Nomenklatur komplett'!J580),"-",'Nomenklatur komplett'!J580)</f>
        <v>Castagnola</v>
      </c>
    </row>
    <row r="581" spans="1:3" x14ac:dyDescent="0.2">
      <c r="A581" s="17">
        <f>IF(ISBLANK('Nomenklatur komplett'!H581),"",'Nomenklatur komplett'!H581)</f>
        <v>3805</v>
      </c>
      <c r="B581" s="153">
        <f>IF(ISBLANK('Nomenklatur komplett'!I581),"",'Nomenklatur komplett'!I581)</f>
        <v>16013</v>
      </c>
      <c r="C581" s="18" t="str">
        <f>IF(ISBLANK('Nomenklatur komplett'!J581),"-",'Nomenklatur komplett'!J581)</f>
        <v>Castaneda</v>
      </c>
    </row>
    <row r="582" spans="1:3" x14ac:dyDescent="0.2">
      <c r="A582" s="17" t="str">
        <f>IF(ISBLANK('Nomenklatur komplett'!H582),"",'Nomenklatur komplett'!H582)</f>
        <v/>
      </c>
      <c r="B582" s="153">
        <f>IF(ISBLANK('Nomenklatur komplett'!I582),"",'Nomenklatur komplett'!I582)</f>
        <v>10137</v>
      </c>
      <c r="C582" s="18" t="str">
        <f>IF(ISBLANK('Nomenklatur komplett'!J582),"-",'Nomenklatur komplett'!J582)</f>
        <v>Castasegna</v>
      </c>
    </row>
    <row r="583" spans="1:3" x14ac:dyDescent="0.2">
      <c r="A583" s="17">
        <f>IF(ISBLANK('Nomenklatur komplett'!H583),"",'Nomenklatur komplett'!H583)</f>
        <v>5249</v>
      </c>
      <c r="B583" s="153">
        <f>IF(ISBLANK('Nomenklatur komplett'!I583),"",'Nomenklatur komplett'!I583)</f>
        <v>14499</v>
      </c>
      <c r="C583" s="18" t="str">
        <f>IF(ISBLANK('Nomenklatur komplett'!J583),"-",'Nomenklatur komplett'!J583)</f>
        <v>Castel San Pietro</v>
      </c>
    </row>
    <row r="584" spans="1:3" x14ac:dyDescent="0.2">
      <c r="A584" s="17" t="str">
        <f>IF(ISBLANK('Nomenklatur komplett'!H584),"",'Nomenklatur komplett'!H584)</f>
        <v/>
      </c>
      <c r="B584" s="153">
        <f>IF(ISBLANK('Nomenklatur komplett'!I584),"",'Nomenklatur komplett'!I584)</f>
        <v>16564</v>
      </c>
      <c r="C584" s="18" t="str">
        <f>IF(ISBLANK('Nomenklatur komplett'!J584),"-",'Nomenklatur komplett'!J584)</f>
        <v>Castels</v>
      </c>
    </row>
    <row r="585" spans="1:3" x14ac:dyDescent="0.2">
      <c r="A585" s="17" t="str">
        <f>IF(ISBLANK('Nomenklatur komplett'!H585),"",'Nomenklatur komplett'!H585)</f>
        <v/>
      </c>
      <c r="B585" s="153">
        <f>IF(ISBLANK('Nomenklatur komplett'!I585),"",'Nomenklatur komplett'!I585)</f>
        <v>16419</v>
      </c>
      <c r="C585" s="18" t="str">
        <f>IF(ISBLANK('Nomenklatur komplett'!J585),"-",'Nomenklatur komplett'!J585)</f>
        <v>Casti</v>
      </c>
    </row>
    <row r="586" spans="1:3" x14ac:dyDescent="0.2">
      <c r="A586" s="17" t="str">
        <f>IF(ISBLANK('Nomenklatur komplett'!H586),"",'Nomenklatur komplett'!H586)</f>
        <v/>
      </c>
      <c r="B586" s="153">
        <f>IF(ISBLANK('Nomenklatur komplett'!I586),"",'Nomenklatur komplett'!I586)</f>
        <v>10211</v>
      </c>
      <c r="C586" s="18" t="str">
        <f>IF(ISBLANK('Nomenklatur komplett'!J586),"-",'Nomenklatur komplett'!J586)</f>
        <v>Casti-Wergenstein</v>
      </c>
    </row>
    <row r="587" spans="1:3" x14ac:dyDescent="0.2">
      <c r="A587" s="17" t="str">
        <f>IF(ISBLANK('Nomenklatur komplett'!H587),"",'Nomenklatur komplett'!H587)</f>
        <v/>
      </c>
      <c r="B587" s="153">
        <f>IF(ISBLANK('Nomenklatur komplett'!I587),"",'Nomenklatur komplett'!I587)</f>
        <v>10807</v>
      </c>
      <c r="C587" s="18" t="str">
        <f>IF(ISBLANK('Nomenklatur komplett'!J587),"-",'Nomenklatur komplett'!J587)</f>
        <v>Castiel</v>
      </c>
    </row>
    <row r="588" spans="1:3" x14ac:dyDescent="0.2">
      <c r="A588" s="17" t="str">
        <f>IF(ISBLANK('Nomenklatur komplett'!H588),"",'Nomenklatur komplett'!H588)</f>
        <v/>
      </c>
      <c r="B588" s="153">
        <f>IF(ISBLANK('Nomenklatur komplett'!I588),"",'Nomenklatur komplett'!I588)</f>
        <v>10052</v>
      </c>
      <c r="C588" s="18" t="str">
        <f>IF(ISBLANK('Nomenklatur komplett'!J588),"-",'Nomenklatur komplett'!J588)</f>
        <v>Castrisch</v>
      </c>
    </row>
    <row r="589" spans="1:3" x14ac:dyDescent="0.2">
      <c r="A589" s="17" t="str">
        <f>IF(ISBLANK('Nomenklatur komplett'!H589),"",'Nomenklatur komplett'!H589)</f>
        <v/>
      </c>
      <c r="B589" s="153">
        <f>IF(ISBLANK('Nomenklatur komplett'!I589),"",'Nomenklatur komplett'!I589)</f>
        <v>11392</v>
      </c>
      <c r="C589" s="18" t="str">
        <f>IF(ISBLANK('Nomenklatur komplett'!J589),"-",'Nomenklatur komplett'!J589)</f>
        <v>Castro</v>
      </c>
    </row>
    <row r="590" spans="1:3" x14ac:dyDescent="0.2">
      <c r="A590" s="17" t="str">
        <f>IF(ISBLANK('Nomenklatur komplett'!H590),"",'Nomenklatur komplett'!H590)</f>
        <v/>
      </c>
      <c r="B590" s="153">
        <f>IF(ISBLANK('Nomenklatur komplett'!I590),"",'Nomenklatur komplett'!I590)</f>
        <v>10136</v>
      </c>
      <c r="C590" s="18" t="str">
        <f>IF(ISBLANK('Nomenklatur komplett'!J590),"-",'Nomenklatur komplett'!J590)</f>
        <v>Cauco</v>
      </c>
    </row>
    <row r="591" spans="1:3" x14ac:dyDescent="0.2">
      <c r="A591" s="17" t="str">
        <f>IF(ISBLANK('Nomenklatur komplett'!H591),"",'Nomenklatur komplett'!H591)</f>
        <v/>
      </c>
      <c r="B591" s="153">
        <f>IF(ISBLANK('Nomenklatur komplett'!I591),"",'Nomenklatur komplett'!I591)</f>
        <v>16228</v>
      </c>
      <c r="C591" s="18" t="str">
        <f>IF(ISBLANK('Nomenklatur komplett'!J591),"-",'Nomenklatur komplett'!J591)</f>
        <v>Cavadura</v>
      </c>
    </row>
    <row r="592" spans="1:3" x14ac:dyDescent="0.2">
      <c r="A592" s="17" t="str">
        <f>IF(ISBLANK('Nomenklatur komplett'!H592),"",'Nomenklatur komplett'!H592)</f>
        <v/>
      </c>
      <c r="B592" s="153">
        <f>IF(ISBLANK('Nomenklatur komplett'!I592),"",'Nomenklatur komplett'!I592)</f>
        <v>11409</v>
      </c>
      <c r="C592" s="18" t="str">
        <f>IF(ISBLANK('Nomenklatur komplett'!J592),"-",'Nomenklatur komplett'!J592)</f>
        <v>Cavagnago</v>
      </c>
    </row>
    <row r="593" spans="1:3" x14ac:dyDescent="0.2">
      <c r="A593" s="17" t="str">
        <f>IF(ISBLANK('Nomenklatur komplett'!H593),"",'Nomenklatur komplett'!H593)</f>
        <v/>
      </c>
      <c r="B593" s="153">
        <f>IF(ISBLANK('Nomenklatur komplett'!I593),"",'Nomenklatur komplett'!I593)</f>
        <v>11407</v>
      </c>
      <c r="C593" s="18" t="str">
        <f>IF(ISBLANK('Nomenklatur komplett'!J593),"-",'Nomenklatur komplett'!J593)</f>
        <v>Cavergno</v>
      </c>
    </row>
    <row r="594" spans="1:3" x14ac:dyDescent="0.2">
      <c r="A594" s="17" t="str">
        <f>IF(ISBLANK('Nomenklatur komplett'!H594),"",'Nomenklatur komplett'!H594)</f>
        <v/>
      </c>
      <c r="B594" s="153">
        <f>IF(ISBLANK('Nomenklatur komplett'!I594),"",'Nomenklatur komplett'!I594)</f>
        <v>11385</v>
      </c>
      <c r="C594" s="18" t="str">
        <f>IF(ISBLANK('Nomenklatur komplett'!J594),"-",'Nomenklatur komplett'!J594)</f>
        <v>Caviano</v>
      </c>
    </row>
    <row r="595" spans="1:3" x14ac:dyDescent="0.2">
      <c r="A595" s="17" t="str">
        <f>IF(ISBLANK('Nomenklatur komplett'!H595),"",'Nomenklatur komplett'!H595)</f>
        <v/>
      </c>
      <c r="B595" s="153">
        <f>IF(ISBLANK('Nomenklatur komplett'!I595),"",'Nomenklatur komplett'!I595)</f>
        <v>11386</v>
      </c>
      <c r="C595" s="18" t="str">
        <f>IF(ISBLANK('Nomenklatur komplett'!J595),"-",'Nomenklatur komplett'!J595)</f>
        <v>Cavigliano</v>
      </c>
    </row>
    <row r="596" spans="1:3" x14ac:dyDescent="0.2">
      <c r="A596" s="17">
        <f>IF(ISBLANK('Nomenklatur komplett'!H596),"",'Nomenklatur komplett'!H596)</f>
        <v>3661</v>
      </c>
      <c r="B596" s="153">
        <f>IF(ISBLANK('Nomenklatur komplett'!I596),"",'Nomenklatur komplett'!I596)</f>
        <v>16051</v>
      </c>
      <c r="C596" s="18" t="str">
        <f>IF(ISBLANK('Nomenklatur komplett'!J596),"-",'Nomenklatur komplett'!J596)</f>
        <v>Cazis</v>
      </c>
    </row>
    <row r="597" spans="1:3" x14ac:dyDescent="0.2">
      <c r="A597" s="17" t="str">
        <f>IF(ISBLANK('Nomenklatur komplett'!H597),"",'Nomenklatur komplett'!H597)</f>
        <v/>
      </c>
      <c r="B597" s="153">
        <f>IF(ISBLANK('Nomenklatur komplett'!I597),"",'Nomenklatur komplett'!I597)</f>
        <v>16518</v>
      </c>
      <c r="C597" s="18" t="str">
        <f>IF(ISBLANK('Nomenklatur komplett'!J597),"-",'Nomenklatur komplett'!J597)</f>
        <v>Celerina</v>
      </c>
    </row>
    <row r="598" spans="1:3" x14ac:dyDescent="0.2">
      <c r="A598" s="17">
        <f>IF(ISBLANK('Nomenklatur komplett'!H598),"",'Nomenklatur komplett'!H598)</f>
        <v>3782</v>
      </c>
      <c r="B598" s="153">
        <f>IF(ISBLANK('Nomenklatur komplett'!I598),"",'Nomenklatur komplett'!I598)</f>
        <v>16002</v>
      </c>
      <c r="C598" s="18" t="str">
        <f>IF(ISBLANK('Nomenklatur komplett'!J598),"-",'Nomenklatur komplett'!J598)</f>
        <v>Celerina/Schlarigna</v>
      </c>
    </row>
    <row r="599" spans="1:3" x14ac:dyDescent="0.2">
      <c r="A599" s="17">
        <f>IF(ISBLANK('Nomenklatur komplett'!H599),"",'Nomenklatur komplett'!H599)</f>
        <v>5397</v>
      </c>
      <c r="B599" s="153">
        <f>IF(ISBLANK('Nomenklatur komplett'!I599),"",'Nomenklatur komplett'!I599)</f>
        <v>14973</v>
      </c>
      <c r="C599" s="18" t="str">
        <f>IF(ISBLANK('Nomenklatur komplett'!J599),"-",'Nomenklatur komplett'!J599)</f>
        <v>Centovalli</v>
      </c>
    </row>
    <row r="600" spans="1:3" x14ac:dyDescent="0.2">
      <c r="A600" s="17">
        <f>IF(ISBLANK('Nomenklatur komplett'!H600),"",'Nomenklatur komplett'!H600)</f>
        <v>5309</v>
      </c>
      <c r="B600" s="153">
        <f>IF(ISBLANK('Nomenklatur komplett'!I600),"",'Nomenklatur komplett'!I600)</f>
        <v>11388</v>
      </c>
      <c r="C600" s="18" t="str">
        <f>IF(ISBLANK('Nomenklatur komplett'!J600),"-",'Nomenklatur komplett'!J600)</f>
        <v>Cerentino</v>
      </c>
    </row>
    <row r="601" spans="1:3" x14ac:dyDescent="0.2">
      <c r="A601" s="17" t="str">
        <f>IF(ISBLANK('Nomenklatur komplett'!H601),"",'Nomenklatur komplett'!H601)</f>
        <v/>
      </c>
      <c r="B601" s="153">
        <f>IF(ISBLANK('Nomenklatur komplett'!I601),"",'Nomenklatur komplett'!I601)</f>
        <v>11389</v>
      </c>
      <c r="C601" s="18" t="str">
        <f>IF(ISBLANK('Nomenklatur komplett'!J601),"-",'Nomenklatur komplett'!J601)</f>
        <v>Cerniat (FR)</v>
      </c>
    </row>
    <row r="602" spans="1:3" x14ac:dyDescent="0.2">
      <c r="A602" s="17" t="str">
        <f>IF(ISBLANK('Nomenklatur komplett'!H602),"",'Nomenklatur komplett'!H602)</f>
        <v/>
      </c>
      <c r="B602" s="153">
        <f>IF(ISBLANK('Nomenklatur komplett'!I602),"",'Nomenklatur komplett'!I602)</f>
        <v>11399</v>
      </c>
      <c r="C602" s="18" t="str">
        <f>IF(ISBLANK('Nomenklatur komplett'!J602),"-",'Nomenklatur komplett'!J602)</f>
        <v>Cerniaz (VD)</v>
      </c>
    </row>
    <row r="603" spans="1:3" x14ac:dyDescent="0.2">
      <c r="A603" s="17" t="str">
        <f>IF(ISBLANK('Nomenklatur komplett'!H603),"",'Nomenklatur komplett'!H603)</f>
        <v/>
      </c>
      <c r="B603" s="153">
        <f>IF(ISBLANK('Nomenklatur komplett'!I603),"",'Nomenklatur komplett'!I603)</f>
        <v>11391</v>
      </c>
      <c r="C603" s="18" t="str">
        <f>IF(ISBLANK('Nomenklatur komplett'!J603),"-",'Nomenklatur komplett'!J603)</f>
        <v>Cernier</v>
      </c>
    </row>
    <row r="604" spans="1:3" x14ac:dyDescent="0.2">
      <c r="A604" s="17" t="str">
        <f>IF(ISBLANK('Nomenklatur komplett'!H604),"",'Nomenklatur komplett'!H604)</f>
        <v/>
      </c>
      <c r="B604" s="153">
        <f>IF(ISBLANK('Nomenklatur komplett'!I604),"",'Nomenklatur komplett'!I604)</f>
        <v>11384</v>
      </c>
      <c r="C604" s="18" t="str">
        <f>IF(ISBLANK('Nomenklatur komplett'!J604),"-",'Nomenklatur komplett'!J604)</f>
        <v>Certara</v>
      </c>
    </row>
    <row r="605" spans="1:3" x14ac:dyDescent="0.2">
      <c r="A605" s="17">
        <f>IF(ISBLANK('Nomenklatur komplett'!H605),"",'Nomenklatur komplett'!H605)</f>
        <v>5310</v>
      </c>
      <c r="B605" s="153">
        <f>IF(ISBLANK('Nomenklatur komplett'!I605),"",'Nomenklatur komplett'!I605)</f>
        <v>14919</v>
      </c>
      <c r="C605" s="18" t="str">
        <f>IF(ISBLANK('Nomenklatur komplett'!J605),"-",'Nomenklatur komplett'!J605)</f>
        <v>Cevio</v>
      </c>
    </row>
    <row r="606" spans="1:3" x14ac:dyDescent="0.2">
      <c r="A606" s="17" t="str">
        <f>IF(ISBLANK('Nomenklatur komplett'!H606),"",'Nomenklatur komplett'!H606)</f>
        <v/>
      </c>
      <c r="B606" s="153">
        <f>IF(ISBLANK('Nomenklatur komplett'!I606),"",'Nomenklatur komplett'!I606)</f>
        <v>11395</v>
      </c>
      <c r="C606" s="18" t="str">
        <f>IF(ISBLANK('Nomenklatur komplett'!J606),"-",'Nomenklatur komplett'!J606)</f>
        <v>Chabrey</v>
      </c>
    </row>
    <row r="607" spans="1:3" x14ac:dyDescent="0.2">
      <c r="A607" s="17">
        <f>IF(ISBLANK('Nomenklatur komplett'!H607),"",'Nomenklatur komplett'!H607)</f>
        <v>6232</v>
      </c>
      <c r="B607" s="153">
        <f>IF(ISBLANK('Nomenklatur komplett'!I607),"",'Nomenklatur komplett'!I607)</f>
        <v>11396</v>
      </c>
      <c r="C607" s="18" t="str">
        <f>IF(ISBLANK('Nomenklatur komplett'!J607),"-",'Nomenklatur komplett'!J607)</f>
        <v>Chalais</v>
      </c>
    </row>
    <row r="608" spans="1:3" x14ac:dyDescent="0.2">
      <c r="A608" s="17">
        <f>IF(ISBLANK('Nomenklatur komplett'!H608),"",'Nomenklatur komplett'!H608)</f>
        <v>1702</v>
      </c>
      <c r="B608" s="153">
        <f>IF(ISBLANK('Nomenklatur komplett'!I608),"",'Nomenklatur komplett'!I608)</f>
        <v>11397</v>
      </c>
      <c r="C608" s="18" t="str">
        <f>IF(ISBLANK('Nomenklatur komplett'!J608),"-",'Nomenklatur komplett'!J608)</f>
        <v>Cham</v>
      </c>
    </row>
    <row r="609" spans="1:3" x14ac:dyDescent="0.2">
      <c r="A609" s="17">
        <f>IF(ISBLANK('Nomenklatur komplett'!H609),"",'Nomenklatur komplett'!H609)</f>
        <v>5904</v>
      </c>
      <c r="B609" s="153">
        <f>IF(ISBLANK('Nomenklatur komplett'!I609),"",'Nomenklatur komplett'!I609)</f>
        <v>14864</v>
      </c>
      <c r="C609" s="18" t="str">
        <f>IF(ISBLANK('Nomenklatur komplett'!J609),"-",'Nomenklatur komplett'!J609)</f>
        <v>Chamblon</v>
      </c>
    </row>
    <row r="610" spans="1:3" x14ac:dyDescent="0.2">
      <c r="A610" s="17">
        <f>IF(ISBLANK('Nomenklatur komplett'!H610),"",'Nomenklatur komplett'!H610)</f>
        <v>6022</v>
      </c>
      <c r="B610" s="153">
        <f>IF(ISBLANK('Nomenklatur komplett'!I610),"",'Nomenklatur komplett'!I610)</f>
        <v>11418</v>
      </c>
      <c r="C610" s="18" t="str">
        <f>IF(ISBLANK('Nomenklatur komplett'!J610),"-",'Nomenklatur komplett'!J610)</f>
        <v>Chamoson</v>
      </c>
    </row>
    <row r="611" spans="1:3" x14ac:dyDescent="0.2">
      <c r="A611" s="17">
        <f>IF(ISBLANK('Nomenklatur komplett'!H611),"",'Nomenklatur komplett'!H611)</f>
        <v>5553</v>
      </c>
      <c r="B611" s="153">
        <f>IF(ISBLANK('Nomenklatur komplett'!I611),"",'Nomenklatur komplett'!I611)</f>
        <v>14848</v>
      </c>
      <c r="C611" s="18" t="str">
        <f>IF(ISBLANK('Nomenklatur komplett'!J611),"-",'Nomenklatur komplett'!J611)</f>
        <v>Champagne</v>
      </c>
    </row>
    <row r="612" spans="1:3" x14ac:dyDescent="0.2">
      <c r="A612" s="17" t="str">
        <f>IF(ISBLANK('Nomenklatur komplett'!H612),"",'Nomenklatur komplett'!H612)</f>
        <v/>
      </c>
      <c r="B612" s="153">
        <f>IF(ISBLANK('Nomenklatur komplett'!I612),"",'Nomenklatur komplett'!I612)</f>
        <v>11436</v>
      </c>
      <c r="C612" s="18" t="str">
        <f>IF(ISBLANK('Nomenklatur komplett'!J612),"-",'Nomenklatur komplett'!J612)</f>
        <v>Champmartin</v>
      </c>
    </row>
    <row r="613" spans="1:3" x14ac:dyDescent="0.2">
      <c r="A613" s="17">
        <f>IF(ISBLANK('Nomenklatur komplett'!H613),"",'Nomenklatur komplett'!H613)</f>
        <v>683</v>
      </c>
      <c r="B613" s="153">
        <f>IF(ISBLANK('Nomenklatur komplett'!I613),"",'Nomenklatur komplett'!I613)</f>
        <v>15208</v>
      </c>
      <c r="C613" s="18" t="str">
        <f>IF(ISBLANK('Nomenklatur komplett'!J613),"-",'Nomenklatur komplett'!J613)</f>
        <v>Champoz</v>
      </c>
    </row>
    <row r="614" spans="1:3" x14ac:dyDescent="0.2">
      <c r="A614" s="17">
        <f>IF(ISBLANK('Nomenklatur komplett'!H614),"",'Nomenklatur komplett'!H614)</f>
        <v>5812</v>
      </c>
      <c r="B614" s="153">
        <f>IF(ISBLANK('Nomenklatur komplett'!I614),"",'Nomenklatur komplett'!I614)</f>
        <v>14852</v>
      </c>
      <c r="C614" s="18" t="str">
        <f>IF(ISBLANK('Nomenklatur komplett'!J614),"-",'Nomenklatur komplett'!J614)</f>
        <v>Champtauroz</v>
      </c>
    </row>
    <row r="615" spans="1:3" x14ac:dyDescent="0.2">
      <c r="A615" s="17">
        <f>IF(ISBLANK('Nomenklatur komplett'!H615),"",'Nomenklatur komplett'!H615)</f>
        <v>5905</v>
      </c>
      <c r="B615" s="153">
        <f>IF(ISBLANK('Nomenklatur komplett'!I615),"",'Nomenklatur komplett'!I615)</f>
        <v>15506</v>
      </c>
      <c r="C615" s="18" t="str">
        <f>IF(ISBLANK('Nomenklatur komplett'!J615),"-",'Nomenklatur komplett'!J615)</f>
        <v>Champvent</v>
      </c>
    </row>
    <row r="616" spans="1:3" x14ac:dyDescent="0.2">
      <c r="A616" s="17">
        <f>IF(ISBLANK('Nomenklatur komplett'!H616),"",'Nomenklatur komplett'!H616)</f>
        <v>6151</v>
      </c>
      <c r="B616" s="153">
        <f>IF(ISBLANK('Nomenklatur komplett'!I616),"",'Nomenklatur komplett'!I616)</f>
        <v>11415</v>
      </c>
      <c r="C616" s="18" t="str">
        <f>IF(ISBLANK('Nomenklatur komplett'!J616),"-",'Nomenklatur komplett'!J616)</f>
        <v>Champéry</v>
      </c>
    </row>
    <row r="617" spans="1:3" x14ac:dyDescent="0.2">
      <c r="A617" s="17">
        <f>IF(ISBLANK('Nomenklatur komplett'!H617),"",'Nomenklatur komplett'!H617)</f>
        <v>6611</v>
      </c>
      <c r="B617" s="153">
        <f>IF(ISBLANK('Nomenklatur komplett'!I617),"",'Nomenklatur komplett'!I617)</f>
        <v>11439</v>
      </c>
      <c r="C617" s="18" t="str">
        <f>IF(ISBLANK('Nomenklatur komplett'!J617),"-",'Nomenklatur komplett'!J617)</f>
        <v>Chancy</v>
      </c>
    </row>
    <row r="618" spans="1:3" x14ac:dyDescent="0.2">
      <c r="A618" s="17" t="str">
        <f>IF(ISBLANK('Nomenklatur komplett'!H618),"",'Nomenklatur komplett'!H618)</f>
        <v/>
      </c>
      <c r="B618" s="153">
        <f>IF(ISBLANK('Nomenklatur komplett'!I618),"",'Nomenklatur komplett'!I618)</f>
        <v>11440</v>
      </c>
      <c r="C618" s="18" t="str">
        <f>IF(ISBLANK('Nomenklatur komplett'!J618),"-",'Nomenklatur komplett'!J618)</f>
        <v>Chandolin</v>
      </c>
    </row>
    <row r="619" spans="1:3" x14ac:dyDescent="0.2">
      <c r="A619" s="17" t="str">
        <f>IF(ISBLANK('Nomenklatur komplett'!H619),"",'Nomenklatur komplett'!H619)</f>
        <v/>
      </c>
      <c r="B619" s="153">
        <f>IF(ISBLANK('Nomenklatur komplett'!I619),"",'Nomenklatur komplett'!I619)</f>
        <v>11450</v>
      </c>
      <c r="C619" s="18" t="str">
        <f>IF(ISBLANK('Nomenklatur komplett'!J619),"-",'Nomenklatur komplett'!J619)</f>
        <v>Chandon</v>
      </c>
    </row>
    <row r="620" spans="1:3" x14ac:dyDescent="0.2">
      <c r="A620" s="17" t="str">
        <f>IF(ISBLANK('Nomenklatur komplett'!H620),"",'Nomenklatur komplett'!H620)</f>
        <v/>
      </c>
      <c r="B620" s="153">
        <f>IF(ISBLANK('Nomenklatur komplett'!I620),"",'Nomenklatur komplett'!I620)</f>
        <v>11297</v>
      </c>
      <c r="C620" s="18" t="str">
        <f>IF(ISBLANK('Nomenklatur komplett'!J620),"-",'Nomenklatur komplett'!J620)</f>
        <v>Chandossel</v>
      </c>
    </row>
    <row r="621" spans="1:3" x14ac:dyDescent="0.2">
      <c r="A621" s="17" t="str">
        <f>IF(ISBLANK('Nomenklatur komplett'!H621),"",'Nomenklatur komplett'!H621)</f>
        <v/>
      </c>
      <c r="B621" s="153">
        <f>IF(ISBLANK('Nomenklatur komplett'!I621),"",'Nomenklatur komplett'!I621)</f>
        <v>11442</v>
      </c>
      <c r="C621" s="18" t="str">
        <f>IF(ISBLANK('Nomenklatur komplett'!J621),"-",'Nomenklatur komplett'!J621)</f>
        <v>Chanéaz</v>
      </c>
    </row>
    <row r="622" spans="1:3" x14ac:dyDescent="0.2">
      <c r="A622" s="17" t="str">
        <f>IF(ISBLANK('Nomenklatur komplett'!H622),"",'Nomenklatur komplett'!H622)</f>
        <v/>
      </c>
      <c r="B622" s="153">
        <f>IF(ISBLANK('Nomenklatur komplett'!I622),"",'Nomenklatur komplett'!I622)</f>
        <v>11434</v>
      </c>
      <c r="C622" s="18" t="str">
        <f>IF(ISBLANK('Nomenklatur komplett'!J622),"-",'Nomenklatur komplett'!J622)</f>
        <v>Chapelle (Broye)</v>
      </c>
    </row>
    <row r="623" spans="1:3" x14ac:dyDescent="0.2">
      <c r="A623" s="17">
        <f>IF(ISBLANK('Nomenklatur komplett'!H623),"",'Nomenklatur komplett'!H623)</f>
        <v>2066</v>
      </c>
      <c r="B623" s="153">
        <f>IF(ISBLANK('Nomenklatur komplett'!I623),"",'Nomenklatur komplett'!I623)</f>
        <v>11444</v>
      </c>
      <c r="C623" s="18" t="str">
        <f>IF(ISBLANK('Nomenklatur komplett'!J623),"-",'Nomenklatur komplett'!J623)</f>
        <v>Chapelle (Glâne)</v>
      </c>
    </row>
    <row r="624" spans="1:3" x14ac:dyDescent="0.2">
      <c r="A624" s="17" t="str">
        <f>IF(ISBLANK('Nomenklatur komplett'!H624),"",'Nomenklatur komplett'!H624)</f>
        <v/>
      </c>
      <c r="B624" s="153">
        <f>IF(ISBLANK('Nomenklatur komplett'!I624),"",'Nomenklatur komplett'!I624)</f>
        <v>16563</v>
      </c>
      <c r="C624" s="18" t="str">
        <f>IF(ISBLANK('Nomenklatur komplett'!J624),"-",'Nomenklatur komplett'!J624)</f>
        <v>Chapelle (VD)</v>
      </c>
    </row>
    <row r="625" spans="1:3" x14ac:dyDescent="0.2">
      <c r="A625" s="17" t="str">
        <f>IF(ISBLANK('Nomenklatur komplett'!H625),"",'Nomenklatur komplett'!H625)</f>
        <v/>
      </c>
      <c r="B625" s="153">
        <f>IF(ISBLANK('Nomenklatur komplett'!I625),"",'Nomenklatur komplett'!I625)</f>
        <v>16562</v>
      </c>
      <c r="C625" s="18" t="str">
        <f>IF(ISBLANK('Nomenklatur komplett'!J625),"-",'Nomenklatur komplett'!J625)</f>
        <v>Chapelle-près-Surpierre</v>
      </c>
    </row>
    <row r="626" spans="1:3" x14ac:dyDescent="0.2">
      <c r="A626" s="17" t="str">
        <f>IF(ISBLANK('Nomenklatur komplett'!H626),"",'Nomenklatur komplett'!H626)</f>
        <v/>
      </c>
      <c r="B626" s="153">
        <f>IF(ISBLANK('Nomenklatur komplett'!I626),"",'Nomenklatur komplett'!I626)</f>
        <v>16561</v>
      </c>
      <c r="C626" s="18" t="str">
        <f>IF(ISBLANK('Nomenklatur komplett'!J626),"-",'Nomenklatur komplett'!J626)</f>
        <v>Chapelle-sur-Gillarens</v>
      </c>
    </row>
    <row r="627" spans="1:3" x14ac:dyDescent="0.2">
      <c r="A627" s="17" t="str">
        <f>IF(ISBLANK('Nomenklatur komplett'!H627),"",'Nomenklatur komplett'!H627)</f>
        <v/>
      </c>
      <c r="B627" s="153">
        <f>IF(ISBLANK('Nomenklatur komplett'!I627),"",'Nomenklatur komplett'!I627)</f>
        <v>11445</v>
      </c>
      <c r="C627" s="18" t="str">
        <f>IF(ISBLANK('Nomenklatur komplett'!J627),"-",'Nomenklatur komplett'!J627)</f>
        <v>Chapelle-sur-Moudon</v>
      </c>
    </row>
    <row r="628" spans="1:3" x14ac:dyDescent="0.2">
      <c r="A628" s="17">
        <f>IF(ISBLANK('Nomenklatur komplett'!H628),"",'Nomenklatur komplett'!H628)</f>
        <v>5882</v>
      </c>
      <c r="B628" s="153">
        <f>IF(ISBLANK('Nomenklatur komplett'!I628),"",'Nomenklatur komplett'!I628)</f>
        <v>14846</v>
      </c>
      <c r="C628" s="18" t="str">
        <f>IF(ISBLANK('Nomenklatur komplett'!J628),"-",'Nomenklatur komplett'!J628)</f>
        <v>Chardonne</v>
      </c>
    </row>
    <row r="629" spans="1:3" x14ac:dyDescent="0.2">
      <c r="A629" s="17" t="str">
        <f>IF(ISBLANK('Nomenklatur komplett'!H629),"",'Nomenklatur komplett'!H629)</f>
        <v/>
      </c>
      <c r="B629" s="153">
        <f>IF(ISBLANK('Nomenklatur komplett'!I629),"",'Nomenklatur komplett'!I629)</f>
        <v>11243</v>
      </c>
      <c r="C629" s="18" t="str">
        <f>IF(ISBLANK('Nomenklatur komplett'!J629),"-",'Nomenklatur komplett'!J629)</f>
        <v>Chardonney-sur-Morges</v>
      </c>
    </row>
    <row r="630" spans="1:3" x14ac:dyDescent="0.2">
      <c r="A630" s="17" t="str">
        <f>IF(ISBLANK('Nomenklatur komplett'!H630),"",'Nomenklatur komplett'!H630)</f>
        <v/>
      </c>
      <c r="B630" s="153">
        <f>IF(ISBLANK('Nomenklatur komplett'!I630),"",'Nomenklatur komplett'!I630)</f>
        <v>11447</v>
      </c>
      <c r="C630" s="18" t="str">
        <f>IF(ISBLANK('Nomenklatur komplett'!J630),"-",'Nomenklatur komplett'!J630)</f>
        <v>Charmey</v>
      </c>
    </row>
    <row r="631" spans="1:3" x14ac:dyDescent="0.2">
      <c r="A631" s="17" t="str">
        <f>IF(ISBLANK('Nomenklatur komplett'!H631),"",'Nomenklatur komplett'!H631)</f>
        <v/>
      </c>
      <c r="B631" s="153">
        <f>IF(ISBLANK('Nomenklatur komplett'!I631),"",'Nomenklatur komplett'!I631)</f>
        <v>11036</v>
      </c>
      <c r="C631" s="18" t="str">
        <f>IF(ISBLANK('Nomenklatur komplett'!J631),"-",'Nomenklatur komplett'!J631)</f>
        <v>Charmoille</v>
      </c>
    </row>
    <row r="632" spans="1:3" x14ac:dyDescent="0.2">
      <c r="A632" s="17" t="str">
        <f>IF(ISBLANK('Nomenklatur komplett'!H632),"",'Nomenklatur komplett'!H632)</f>
        <v/>
      </c>
      <c r="B632" s="153">
        <f>IF(ISBLANK('Nomenklatur komplett'!I632),"",'Nomenklatur komplett'!I632)</f>
        <v>11448</v>
      </c>
      <c r="C632" s="18" t="str">
        <f>IF(ISBLANK('Nomenklatur komplett'!J632),"-",'Nomenklatur komplett'!J632)</f>
        <v>Charrat</v>
      </c>
    </row>
    <row r="633" spans="1:3" x14ac:dyDescent="0.2">
      <c r="A633" s="17">
        <f>IF(ISBLANK('Nomenklatur komplett'!H633),"",'Nomenklatur komplett'!H633)</f>
        <v>5707</v>
      </c>
      <c r="B633" s="153">
        <f>IF(ISBLANK('Nomenklatur komplett'!I633),"",'Nomenklatur komplett'!I633)</f>
        <v>14859</v>
      </c>
      <c r="C633" s="18" t="str">
        <f>IF(ISBLANK('Nomenklatur komplett'!J633),"-",'Nomenklatur komplett'!J633)</f>
        <v>Chavannes-de-Bogis</v>
      </c>
    </row>
    <row r="634" spans="1:3" x14ac:dyDescent="0.2">
      <c r="A634" s="17">
        <f>IF(ISBLANK('Nomenklatur komplett'!H634),"",'Nomenklatur komplett'!H634)</f>
        <v>5708</v>
      </c>
      <c r="B634" s="153">
        <f>IF(ISBLANK('Nomenklatur komplett'!I634),"",'Nomenklatur komplett'!I634)</f>
        <v>14858</v>
      </c>
      <c r="C634" s="18" t="str">
        <f>IF(ISBLANK('Nomenklatur komplett'!J634),"-",'Nomenklatur komplett'!J634)</f>
        <v>Chavannes-des-Bois</v>
      </c>
    </row>
    <row r="635" spans="1:3" x14ac:dyDescent="0.2">
      <c r="A635" s="17">
        <f>IF(ISBLANK('Nomenklatur komplett'!H635),"",'Nomenklatur komplett'!H635)</f>
        <v>5907</v>
      </c>
      <c r="B635" s="153">
        <f>IF(ISBLANK('Nomenklatur komplett'!I635),"",'Nomenklatur komplett'!I635)</f>
        <v>14857</v>
      </c>
      <c r="C635" s="18" t="str">
        <f>IF(ISBLANK('Nomenklatur komplett'!J635),"-",'Nomenklatur komplett'!J635)</f>
        <v>Chavannes-le-Chêne</v>
      </c>
    </row>
    <row r="636" spans="1:3" x14ac:dyDescent="0.2">
      <c r="A636" s="17">
        <f>IF(ISBLANK('Nomenklatur komplett'!H636),"",'Nomenklatur komplett'!H636)</f>
        <v>5475</v>
      </c>
      <c r="B636" s="153">
        <f>IF(ISBLANK('Nomenklatur komplett'!I636),"",'Nomenklatur komplett'!I636)</f>
        <v>14853</v>
      </c>
      <c r="C636" s="18" t="str">
        <f>IF(ISBLANK('Nomenklatur komplett'!J636),"-",'Nomenklatur komplett'!J636)</f>
        <v>Chavannes-le-Veyron</v>
      </c>
    </row>
    <row r="637" spans="1:3" x14ac:dyDescent="0.2">
      <c r="A637" s="17" t="str">
        <f>IF(ISBLANK('Nomenklatur komplett'!H637),"",'Nomenklatur komplett'!H637)</f>
        <v/>
      </c>
      <c r="B637" s="153">
        <f>IF(ISBLANK('Nomenklatur komplett'!I637),"",'Nomenklatur komplett'!I637)</f>
        <v>11425</v>
      </c>
      <c r="C637" s="18" t="str">
        <f>IF(ISBLANK('Nomenklatur komplett'!J637),"-",'Nomenklatur komplett'!J637)</f>
        <v>Chavannes-les-Forts</v>
      </c>
    </row>
    <row r="638" spans="1:3" x14ac:dyDescent="0.2">
      <c r="A638" s="17">
        <f>IF(ISBLANK('Nomenklatur komplett'!H638),"",'Nomenklatur komplett'!H638)</f>
        <v>5627</v>
      </c>
      <c r="B638" s="153">
        <f>IF(ISBLANK('Nomenklatur komplett'!I638),"",'Nomenklatur komplett'!I638)</f>
        <v>14860</v>
      </c>
      <c r="C638" s="18" t="str">
        <f>IF(ISBLANK('Nomenklatur komplett'!J638),"-",'Nomenklatur komplett'!J638)</f>
        <v>Chavannes-près-Renens</v>
      </c>
    </row>
    <row r="639" spans="1:3" x14ac:dyDescent="0.2">
      <c r="A639" s="17" t="str">
        <f>IF(ISBLANK('Nomenklatur komplett'!H639),"",'Nomenklatur komplett'!H639)</f>
        <v/>
      </c>
      <c r="B639" s="153">
        <f>IF(ISBLANK('Nomenklatur komplett'!I639),"",'Nomenklatur komplett'!I639)</f>
        <v>11427</v>
      </c>
      <c r="C639" s="18" t="str">
        <f>IF(ISBLANK('Nomenklatur komplett'!J639),"-",'Nomenklatur komplett'!J639)</f>
        <v>Chavannes-sous-Orsonnens</v>
      </c>
    </row>
    <row r="640" spans="1:3" x14ac:dyDescent="0.2">
      <c r="A640" s="17">
        <f>IF(ISBLANK('Nomenklatur komplett'!H640),"",'Nomenklatur komplett'!H640)</f>
        <v>5665</v>
      </c>
      <c r="B640" s="153">
        <f>IF(ISBLANK('Nomenklatur komplett'!I640),"",'Nomenklatur komplett'!I640)</f>
        <v>14856</v>
      </c>
      <c r="C640" s="18" t="str">
        <f>IF(ISBLANK('Nomenklatur komplett'!J640),"-",'Nomenklatur komplett'!J640)</f>
        <v>Chavannes-sur-Moudon</v>
      </c>
    </row>
    <row r="641" spans="1:3" x14ac:dyDescent="0.2">
      <c r="A641" s="17">
        <f>IF(ISBLANK('Nomenklatur komplett'!H641),"",'Nomenklatur komplett'!H641)</f>
        <v>5749</v>
      </c>
      <c r="B641" s="153">
        <f>IF(ISBLANK('Nomenklatur komplett'!I641),"",'Nomenklatur komplett'!I641)</f>
        <v>16074</v>
      </c>
      <c r="C641" s="18" t="str">
        <f>IF(ISBLANK('Nomenklatur komplett'!J641),"-",'Nomenklatur komplett'!J641)</f>
        <v>Chavornay</v>
      </c>
    </row>
    <row r="642" spans="1:3" x14ac:dyDescent="0.2">
      <c r="A642" s="17" t="str">
        <f>IF(ISBLANK('Nomenklatur komplett'!H642),"",'Nomenklatur komplett'!H642)</f>
        <v/>
      </c>
      <c r="B642" s="153">
        <f>IF(ISBLANK('Nomenklatur komplett'!I642),"",'Nomenklatur komplett'!I642)</f>
        <v>11430</v>
      </c>
      <c r="C642" s="18" t="str">
        <f>IF(ISBLANK('Nomenklatur komplett'!J642),"-",'Nomenklatur komplett'!J642)</f>
        <v>Cheiry</v>
      </c>
    </row>
    <row r="643" spans="1:3" x14ac:dyDescent="0.2">
      <c r="A643" s="17" t="str">
        <f>IF(ISBLANK('Nomenklatur komplett'!H643),"",'Nomenklatur komplett'!H643)</f>
        <v/>
      </c>
      <c r="B643" s="153">
        <f>IF(ISBLANK('Nomenklatur komplett'!I643),"",'Nomenklatur komplett'!I643)</f>
        <v>11602</v>
      </c>
      <c r="C643" s="18" t="str">
        <f>IF(ISBLANK('Nomenklatur komplett'!J643),"-",'Nomenklatur komplett'!J643)</f>
        <v>Chermignon</v>
      </c>
    </row>
    <row r="644" spans="1:3" x14ac:dyDescent="0.2">
      <c r="A644" s="17" t="str">
        <f>IF(ISBLANK('Nomenklatur komplett'!H644),"",'Nomenklatur komplett'!H644)</f>
        <v/>
      </c>
      <c r="B644" s="153">
        <f>IF(ISBLANK('Nomenklatur komplett'!I644),"",'Nomenklatur komplett'!I644)</f>
        <v>11603</v>
      </c>
      <c r="C644" s="18" t="str">
        <f>IF(ISBLANK('Nomenklatur komplett'!J644),"-",'Nomenklatur komplett'!J644)</f>
        <v>Chesalles-sur-Moudon</v>
      </c>
    </row>
    <row r="645" spans="1:3" x14ac:dyDescent="0.2">
      <c r="A645" s="17" t="str">
        <f>IF(ISBLANK('Nomenklatur komplett'!H645),"",'Nomenklatur komplett'!H645)</f>
        <v/>
      </c>
      <c r="B645" s="153">
        <f>IF(ISBLANK('Nomenklatur komplett'!I645),"",'Nomenklatur komplett'!I645)</f>
        <v>11604</v>
      </c>
      <c r="C645" s="18" t="str">
        <f>IF(ISBLANK('Nomenklatur komplett'!J645),"-",'Nomenklatur komplett'!J645)</f>
        <v>Chesalles-sur-Oron</v>
      </c>
    </row>
    <row r="646" spans="1:3" x14ac:dyDescent="0.2">
      <c r="A646" s="17">
        <f>IF(ISBLANK('Nomenklatur komplett'!H646),"",'Nomenklatur komplett'!H646)</f>
        <v>5909</v>
      </c>
      <c r="B646" s="153">
        <f>IF(ISBLANK('Nomenklatur komplett'!I646),"",'Nomenklatur komplett'!I646)</f>
        <v>14811</v>
      </c>
      <c r="C646" s="18" t="str">
        <f>IF(ISBLANK('Nomenklatur komplett'!J646),"-",'Nomenklatur komplett'!J646)</f>
        <v>Cheseaux-Noréaz</v>
      </c>
    </row>
    <row r="647" spans="1:3" x14ac:dyDescent="0.2">
      <c r="A647" s="17">
        <f>IF(ISBLANK('Nomenklatur komplett'!H647),"",'Nomenklatur komplett'!H647)</f>
        <v>5582</v>
      </c>
      <c r="B647" s="153">
        <f>IF(ISBLANK('Nomenklatur komplett'!I647),"",'Nomenklatur komplett'!I647)</f>
        <v>14810</v>
      </c>
      <c r="C647" s="18" t="str">
        <f>IF(ISBLANK('Nomenklatur komplett'!J647),"-",'Nomenklatur komplett'!J647)</f>
        <v>Cheseaux-sur-Lausanne</v>
      </c>
    </row>
    <row r="648" spans="1:3" x14ac:dyDescent="0.2">
      <c r="A648" s="17">
        <f>IF(ISBLANK('Nomenklatur komplett'!H648),"",'Nomenklatur komplett'!H648)</f>
        <v>5403</v>
      </c>
      <c r="B648" s="153">
        <f>IF(ISBLANK('Nomenklatur komplett'!I648),"",'Nomenklatur komplett'!I648)</f>
        <v>14808</v>
      </c>
      <c r="C648" s="18" t="str">
        <f>IF(ISBLANK('Nomenklatur komplett'!J648),"-",'Nomenklatur komplett'!J648)</f>
        <v>Chessel</v>
      </c>
    </row>
    <row r="649" spans="1:3" x14ac:dyDescent="0.2">
      <c r="A649" s="17" t="str">
        <f>IF(ISBLANK('Nomenklatur komplett'!H649),"",'Nomenklatur komplett'!H649)</f>
        <v/>
      </c>
      <c r="B649" s="153">
        <f>IF(ISBLANK('Nomenklatur komplett'!I649),"",'Nomenklatur komplett'!I649)</f>
        <v>11037</v>
      </c>
      <c r="C649" s="18" t="str">
        <f>IF(ISBLANK('Nomenklatur komplett'!J649),"-",'Nomenklatur komplett'!J649)</f>
        <v>Chevenez</v>
      </c>
    </row>
    <row r="650" spans="1:3" x14ac:dyDescent="0.2">
      <c r="A650" s="17">
        <f>IF(ISBLANK('Nomenklatur komplett'!H650),"",'Nomenklatur komplett'!H650)</f>
        <v>5476</v>
      </c>
      <c r="B650" s="153">
        <f>IF(ISBLANK('Nomenklatur komplett'!I650),"",'Nomenklatur komplett'!I650)</f>
        <v>14814</v>
      </c>
      <c r="C650" s="18" t="str">
        <f>IF(ISBLANK('Nomenklatur komplett'!J650),"-",'Nomenklatur komplett'!J650)</f>
        <v>Chevilly</v>
      </c>
    </row>
    <row r="651" spans="1:3" x14ac:dyDescent="0.2">
      <c r="A651" s="17">
        <f>IF(ISBLANK('Nomenklatur komplett'!H651),"",'Nomenklatur komplett'!H651)</f>
        <v>5813</v>
      </c>
      <c r="B651" s="153">
        <f>IF(ISBLANK('Nomenklatur komplett'!I651),"",'Nomenklatur komplett'!I651)</f>
        <v>14807</v>
      </c>
      <c r="C651" s="18" t="str">
        <f>IF(ISBLANK('Nomenklatur komplett'!J651),"-",'Nomenklatur komplett'!J651)</f>
        <v>Chevroux</v>
      </c>
    </row>
    <row r="652" spans="1:3" x14ac:dyDescent="0.2">
      <c r="A652" s="17">
        <f>IF(ISBLANK('Nomenklatur komplett'!H652),"",'Nomenklatur komplett'!H652)</f>
        <v>5601</v>
      </c>
      <c r="B652" s="153">
        <f>IF(ISBLANK('Nomenklatur komplett'!I652),"",'Nomenklatur komplett'!I652)</f>
        <v>14806</v>
      </c>
      <c r="C652" s="18" t="str">
        <f>IF(ISBLANK('Nomenklatur komplett'!J652),"-",'Nomenklatur komplett'!J652)</f>
        <v>Chexbres</v>
      </c>
    </row>
    <row r="653" spans="1:3" x14ac:dyDescent="0.2">
      <c r="A653" s="17" t="str">
        <f>IF(ISBLANK('Nomenklatur komplett'!H653),"",'Nomenklatur komplett'!H653)</f>
        <v/>
      </c>
      <c r="B653" s="153">
        <f>IF(ISBLANK('Nomenklatur komplett'!I653),"",'Nomenklatur komplett'!I653)</f>
        <v>11613</v>
      </c>
      <c r="C653" s="18" t="str">
        <f>IF(ISBLANK('Nomenklatur komplett'!J653),"-",'Nomenklatur komplett'!J653)</f>
        <v>Cheyres</v>
      </c>
    </row>
    <row r="654" spans="1:3" x14ac:dyDescent="0.2">
      <c r="A654" s="17">
        <f>IF(ISBLANK('Nomenklatur komplett'!H654),"",'Nomenklatur komplett'!H654)</f>
        <v>2055</v>
      </c>
      <c r="B654" s="153">
        <f>IF(ISBLANK('Nomenklatur komplett'!I654),"",'Nomenklatur komplett'!I654)</f>
        <v>15690</v>
      </c>
      <c r="C654" s="18" t="str">
        <f>IF(ISBLANK('Nomenklatur komplett'!J654),"-",'Nomenklatur komplett'!J654)</f>
        <v>Cheyres-Châbles</v>
      </c>
    </row>
    <row r="655" spans="1:3" x14ac:dyDescent="0.2">
      <c r="A655" s="17">
        <f>IF(ISBLANK('Nomenklatur komplett'!H655),"",'Nomenklatur komplett'!H655)</f>
        <v>5250</v>
      </c>
      <c r="B655" s="153">
        <f>IF(ISBLANK('Nomenklatur komplett'!I655),"",'Nomenklatur komplett'!I655)</f>
        <v>13251</v>
      </c>
      <c r="C655" s="18" t="str">
        <f>IF(ISBLANK('Nomenklatur komplett'!J655),"-",'Nomenklatur komplett'!J655)</f>
        <v>Chiasso</v>
      </c>
    </row>
    <row r="656" spans="1:3" x14ac:dyDescent="0.2">
      <c r="A656" s="17" t="str">
        <f>IF(ISBLANK('Nomenklatur komplett'!H656),"",'Nomenklatur komplett'!H656)</f>
        <v/>
      </c>
      <c r="B656" s="153">
        <f>IF(ISBLANK('Nomenklatur komplett'!I656),"",'Nomenklatur komplett'!I656)</f>
        <v>11615</v>
      </c>
      <c r="C656" s="18" t="str">
        <f>IF(ISBLANK('Nomenklatur komplett'!J656),"-",'Nomenklatur komplett'!J656)</f>
        <v>Chiggiogna</v>
      </c>
    </row>
    <row r="657" spans="1:3" x14ac:dyDescent="0.2">
      <c r="A657" s="17">
        <f>IF(ISBLANK('Nomenklatur komplett'!H657),"",'Nomenklatur komplett'!H657)</f>
        <v>5628</v>
      </c>
      <c r="B657" s="153">
        <f>IF(ISBLANK('Nomenklatur komplett'!I657),"",'Nomenklatur komplett'!I657)</f>
        <v>14815</v>
      </c>
      <c r="C657" s="18" t="str">
        <f>IF(ISBLANK('Nomenklatur komplett'!J657),"-",'Nomenklatur komplett'!J657)</f>
        <v>Chigny</v>
      </c>
    </row>
    <row r="658" spans="1:3" x14ac:dyDescent="0.2">
      <c r="A658" s="17">
        <f>IF(ISBLANK('Nomenklatur komplett'!H658),"",'Nomenklatur komplett'!H658)</f>
        <v>6235</v>
      </c>
      <c r="B658" s="153">
        <f>IF(ISBLANK('Nomenklatur komplett'!I658),"",'Nomenklatur komplett'!I658)</f>
        <v>11610</v>
      </c>
      <c r="C658" s="18" t="str">
        <f>IF(ISBLANK('Nomenklatur komplett'!J658),"-",'Nomenklatur komplett'!J658)</f>
        <v>Chippis</v>
      </c>
    </row>
    <row r="659" spans="1:3" x14ac:dyDescent="0.2">
      <c r="A659" s="17" t="str">
        <f>IF(ISBLANK('Nomenklatur komplett'!H659),"",'Nomenklatur komplett'!H659)</f>
        <v/>
      </c>
      <c r="B659" s="153">
        <f>IF(ISBLANK('Nomenklatur komplett'!I659),"",'Nomenklatur komplett'!I659)</f>
        <v>11608</v>
      </c>
      <c r="C659" s="18" t="str">
        <f>IF(ISBLANK('Nomenklatur komplett'!J659),"-",'Nomenklatur komplett'!J659)</f>
        <v>Chironico</v>
      </c>
    </row>
    <row r="660" spans="1:3" x14ac:dyDescent="0.2">
      <c r="A660" s="17">
        <f>IF(ISBLANK('Nomenklatur komplett'!H660),"",'Nomenklatur komplett'!H660)</f>
        <v>6614</v>
      </c>
      <c r="B660" s="153">
        <f>IF(ISBLANK('Nomenklatur komplett'!I660),"",'Nomenklatur komplett'!I660)</f>
        <v>11586</v>
      </c>
      <c r="C660" s="18" t="str">
        <f>IF(ISBLANK('Nomenklatur komplett'!J660),"-",'Nomenklatur komplett'!J660)</f>
        <v>Choulex</v>
      </c>
    </row>
    <row r="661" spans="1:3" x14ac:dyDescent="0.2">
      <c r="A661" s="17">
        <f>IF(ISBLANK('Nomenklatur komplett'!H661),"",'Nomenklatur komplett'!H661)</f>
        <v>3901</v>
      </c>
      <c r="B661" s="153">
        <f>IF(ISBLANK('Nomenklatur komplett'!I661),"",'Nomenklatur komplett'!I661)</f>
        <v>16599</v>
      </c>
      <c r="C661" s="18" t="str">
        <f>IF(ISBLANK('Nomenklatur komplett'!J661),"-",'Nomenklatur komplett'!J661)</f>
        <v>Chur</v>
      </c>
    </row>
    <row r="662" spans="1:3" x14ac:dyDescent="0.2">
      <c r="A662" s="17">
        <f>IF(ISBLANK('Nomenklatur komplett'!H662),"",'Nomenklatur komplett'!H662)</f>
        <v>3911</v>
      </c>
      <c r="B662" s="153">
        <f>IF(ISBLANK('Nomenklatur komplett'!I662),"",'Nomenklatur komplett'!I662)</f>
        <v>16053</v>
      </c>
      <c r="C662" s="18" t="str">
        <f>IF(ISBLANK('Nomenklatur komplett'!J662),"-",'Nomenklatur komplett'!J662)</f>
        <v>Churwalden</v>
      </c>
    </row>
    <row r="663" spans="1:3" x14ac:dyDescent="0.2">
      <c r="A663" s="17" t="str">
        <f>IF(ISBLANK('Nomenklatur komplett'!H663),"",'Nomenklatur komplett'!H663)</f>
        <v/>
      </c>
      <c r="B663" s="153">
        <f>IF(ISBLANK('Nomenklatur komplett'!I663),"",'Nomenklatur komplett'!I663)</f>
        <v>11394</v>
      </c>
      <c r="C663" s="18" t="str">
        <f>IF(ISBLANK('Nomenklatur komplett'!J663),"-",'Nomenklatur komplett'!J663)</f>
        <v>Châbles</v>
      </c>
    </row>
    <row r="664" spans="1:3" x14ac:dyDescent="0.2">
      <c r="A664" s="17">
        <f>IF(ISBLANK('Nomenklatur komplett'!H664),"",'Nomenklatur komplett'!H664)</f>
        <v>5841</v>
      </c>
      <c r="B664" s="153">
        <f>IF(ISBLANK('Nomenklatur komplett'!I664),"",'Nomenklatur komplett'!I664)</f>
        <v>14845</v>
      </c>
      <c r="C664" s="18" t="str">
        <f>IF(ISBLANK('Nomenklatur komplett'!J664),"-",'Nomenklatur komplett'!J664)</f>
        <v>Château-d'Oex</v>
      </c>
    </row>
    <row r="665" spans="1:3" x14ac:dyDescent="0.2">
      <c r="A665" s="17">
        <f>IF(ISBLANK('Nomenklatur komplett'!H665),"",'Nomenklatur komplett'!H665)</f>
        <v>2325</v>
      </c>
      <c r="B665" s="153">
        <f>IF(ISBLANK('Nomenklatur komplett'!I665),"",'Nomenklatur komplett'!I665)</f>
        <v>11426</v>
      </c>
      <c r="C665" s="18" t="str">
        <f>IF(ISBLANK('Nomenklatur komplett'!J665),"-",'Nomenklatur komplett'!J665)</f>
        <v>Châtel-Saint-Denis</v>
      </c>
    </row>
    <row r="666" spans="1:3" x14ac:dyDescent="0.2">
      <c r="A666" s="17">
        <f>IF(ISBLANK('Nomenklatur komplett'!H666),"",'Nomenklatur komplett'!H666)</f>
        <v>2128</v>
      </c>
      <c r="B666" s="153">
        <f>IF(ISBLANK('Nomenklatur komplett'!I666),"",'Nomenklatur komplett'!I666)</f>
        <v>11424</v>
      </c>
      <c r="C666" s="18" t="str">
        <f>IF(ISBLANK('Nomenklatur komplett'!J666),"-",'Nomenklatur komplett'!J666)</f>
        <v>Châtel-sur-Montsalvens</v>
      </c>
    </row>
    <row r="667" spans="1:3" x14ac:dyDescent="0.2">
      <c r="A667" s="17" t="str">
        <f>IF(ISBLANK('Nomenklatur komplett'!H667),"",'Nomenklatur komplett'!H667)</f>
        <v/>
      </c>
      <c r="B667" s="153">
        <f>IF(ISBLANK('Nomenklatur komplett'!I667),"",'Nomenklatur komplett'!I667)</f>
        <v>10648</v>
      </c>
      <c r="C667" s="18" t="str">
        <f>IF(ISBLANK('Nomenklatur komplett'!J667),"-",'Nomenklatur komplett'!J667)</f>
        <v>Châtelat</v>
      </c>
    </row>
    <row r="668" spans="1:3" x14ac:dyDescent="0.2">
      <c r="A668" s="17" t="str">
        <f>IF(ISBLANK('Nomenklatur komplett'!H668),"",'Nomenklatur komplett'!H668)</f>
        <v/>
      </c>
      <c r="B668" s="153">
        <f>IF(ISBLANK('Nomenklatur komplett'!I668),"",'Nomenklatur komplett'!I668)</f>
        <v>11441</v>
      </c>
      <c r="C668" s="18" t="str">
        <f>IF(ISBLANK('Nomenklatur komplett'!J668),"-",'Nomenklatur komplett'!J668)</f>
        <v>Châtillens</v>
      </c>
    </row>
    <row r="669" spans="1:3" x14ac:dyDescent="0.2">
      <c r="A669" s="17" t="str">
        <f>IF(ISBLANK('Nomenklatur komplett'!H669),"",'Nomenklatur komplett'!H669)</f>
        <v/>
      </c>
      <c r="B669" s="153">
        <f>IF(ISBLANK('Nomenklatur komplett'!I669),"",'Nomenklatur komplett'!I669)</f>
        <v>10985</v>
      </c>
      <c r="C669" s="18" t="str">
        <f>IF(ISBLANK('Nomenklatur komplett'!J669),"-",'Nomenklatur komplett'!J669)</f>
        <v>Châtillon (BE)</v>
      </c>
    </row>
    <row r="670" spans="1:3" x14ac:dyDescent="0.2">
      <c r="A670" s="17">
        <f>IF(ISBLANK('Nomenklatur komplett'!H670),"",'Nomenklatur komplett'!H670)</f>
        <v>2008</v>
      </c>
      <c r="B670" s="153">
        <f>IF(ISBLANK('Nomenklatur komplett'!I670),"",'Nomenklatur komplett'!I670)</f>
        <v>11419</v>
      </c>
      <c r="C670" s="18" t="str">
        <f>IF(ISBLANK('Nomenklatur komplett'!J670),"-",'Nomenklatur komplett'!J670)</f>
        <v>Châtillon (FR)</v>
      </c>
    </row>
    <row r="671" spans="1:3" x14ac:dyDescent="0.2">
      <c r="A671" s="17">
        <f>IF(ISBLANK('Nomenklatur komplett'!H671),"",'Nomenklatur komplett'!H671)</f>
        <v>6704</v>
      </c>
      <c r="B671" s="153">
        <f>IF(ISBLANK('Nomenklatur komplett'!I671),"",'Nomenklatur komplett'!I671)</f>
        <v>13275</v>
      </c>
      <c r="C671" s="18" t="str">
        <f>IF(ISBLANK('Nomenklatur komplett'!J671),"-",'Nomenklatur komplett'!J671)</f>
        <v>Châtillon (JU)</v>
      </c>
    </row>
    <row r="672" spans="1:3" x14ac:dyDescent="0.2">
      <c r="A672" s="17">
        <f>IF(ISBLANK('Nomenklatur komplett'!H672),"",'Nomenklatur komplett'!H672)</f>
        <v>2068</v>
      </c>
      <c r="B672" s="153">
        <f>IF(ISBLANK('Nomenklatur komplett'!I672),"",'Nomenklatur komplett'!I672)</f>
        <v>11420</v>
      </c>
      <c r="C672" s="18" t="str">
        <f>IF(ISBLANK('Nomenklatur komplett'!J672),"-",'Nomenklatur komplett'!J672)</f>
        <v>Châtonnaye</v>
      </c>
    </row>
    <row r="673" spans="1:3" x14ac:dyDescent="0.2">
      <c r="A673" s="17">
        <f>IF(ISBLANK('Nomenklatur komplett'!H673),"",'Nomenklatur komplett'!H673)</f>
        <v>2177</v>
      </c>
      <c r="B673" s="153">
        <f>IF(ISBLANK('Nomenklatur komplett'!I673),"",'Nomenklatur komplett'!I673)</f>
        <v>11502</v>
      </c>
      <c r="C673" s="18" t="str">
        <f>IF(ISBLANK('Nomenklatur komplett'!J673),"-",'Nomenklatur komplett'!J673)</f>
        <v>Chénens</v>
      </c>
    </row>
    <row r="674" spans="1:3" x14ac:dyDescent="0.2">
      <c r="A674" s="17" t="str">
        <f>IF(ISBLANK('Nomenklatur komplett'!H674),"",'Nomenklatur komplett'!H674)</f>
        <v/>
      </c>
      <c r="B674" s="153">
        <f>IF(ISBLANK('Nomenklatur komplett'!I674),"",'Nomenklatur komplett'!I674)</f>
        <v>11354</v>
      </c>
      <c r="C674" s="18" t="str">
        <f>IF(ISBLANK('Nomenklatur komplett'!J674),"-",'Nomenklatur komplett'!J674)</f>
        <v>Chésalles</v>
      </c>
    </row>
    <row r="675" spans="1:3" x14ac:dyDescent="0.2">
      <c r="A675" s="17">
        <f>IF(ISBLANK('Nomenklatur komplett'!H675),"",'Nomenklatur komplett'!H675)</f>
        <v>5709</v>
      </c>
      <c r="B675" s="153">
        <f>IF(ISBLANK('Nomenklatur komplett'!I675),"",'Nomenklatur komplett'!I675)</f>
        <v>14809</v>
      </c>
      <c r="C675" s="18" t="str">
        <f>IF(ISBLANK('Nomenklatur komplett'!J675),"-",'Nomenklatur komplett'!J675)</f>
        <v>Chéserex</v>
      </c>
    </row>
    <row r="676" spans="1:3" x14ac:dyDescent="0.2">
      <c r="A676" s="17" t="str">
        <f>IF(ISBLANK('Nomenklatur komplett'!H676),"",'Nomenklatur komplett'!H676)</f>
        <v/>
      </c>
      <c r="B676" s="153">
        <f>IF(ISBLANK('Nomenklatur komplett'!I676),"",'Nomenklatur komplett'!I676)</f>
        <v>11617</v>
      </c>
      <c r="C676" s="18" t="str">
        <f>IF(ISBLANK('Nomenklatur komplett'!J676),"-",'Nomenklatur komplett'!J676)</f>
        <v>Chésopelloz</v>
      </c>
    </row>
    <row r="677" spans="1:3" x14ac:dyDescent="0.2">
      <c r="A677" s="17" t="str">
        <f>IF(ISBLANK('Nomenklatur komplett'!H677),"",'Nomenklatur komplett'!H677)</f>
        <v/>
      </c>
      <c r="B677" s="153">
        <f>IF(ISBLANK('Nomenklatur komplett'!I677),"",'Nomenklatur komplett'!I677)</f>
        <v>11614</v>
      </c>
      <c r="C677" s="18" t="str">
        <f>IF(ISBLANK('Nomenklatur komplett'!J677),"-",'Nomenklatur komplett'!J677)</f>
        <v>Chézard-Saint-Martin</v>
      </c>
    </row>
    <row r="678" spans="1:3" x14ac:dyDescent="0.2">
      <c r="A678" s="17">
        <f>IF(ISBLANK('Nomenklatur komplett'!H678),"",'Nomenklatur komplett'!H678)</f>
        <v>6612</v>
      </c>
      <c r="B678" s="153">
        <f>IF(ISBLANK('Nomenklatur komplett'!I678),"",'Nomenklatur komplett'!I678)</f>
        <v>11431</v>
      </c>
      <c r="C678" s="18" t="str">
        <f>IF(ISBLANK('Nomenklatur komplett'!J678),"-",'Nomenklatur komplett'!J678)</f>
        <v>Chêne-Bougeries</v>
      </c>
    </row>
    <row r="679" spans="1:3" x14ac:dyDescent="0.2">
      <c r="A679" s="17">
        <f>IF(ISBLANK('Nomenklatur komplett'!H679),"",'Nomenklatur komplett'!H679)</f>
        <v>6613</v>
      </c>
      <c r="B679" s="153">
        <f>IF(ISBLANK('Nomenklatur komplett'!I679),"",'Nomenklatur komplett'!I679)</f>
        <v>11535</v>
      </c>
      <c r="C679" s="18" t="str">
        <f>IF(ISBLANK('Nomenklatur komplett'!J679),"-",'Nomenklatur komplett'!J679)</f>
        <v>Chêne-Bourg</v>
      </c>
    </row>
    <row r="680" spans="1:3" x14ac:dyDescent="0.2">
      <c r="A680" s="17" t="str">
        <f>IF(ISBLANK('Nomenklatur komplett'!H680),"",'Nomenklatur komplett'!H680)</f>
        <v/>
      </c>
      <c r="B680" s="153">
        <f>IF(ISBLANK('Nomenklatur komplett'!I680),"",'Nomenklatur komplett'!I680)</f>
        <v>16560</v>
      </c>
      <c r="C680" s="18" t="str">
        <f>IF(ISBLANK('Nomenklatur komplett'!J680),"-",'Nomenklatur komplett'!J680)</f>
        <v>Chêne-Paquier</v>
      </c>
    </row>
    <row r="681" spans="1:3" x14ac:dyDescent="0.2">
      <c r="A681" s="17">
        <f>IF(ISBLANK('Nomenklatur komplett'!H681),"",'Nomenklatur komplett'!H681)</f>
        <v>5908</v>
      </c>
      <c r="B681" s="153">
        <f>IF(ISBLANK('Nomenklatur komplett'!I681),"",'Nomenklatur komplett'!I681)</f>
        <v>14862</v>
      </c>
      <c r="C681" s="18" t="str">
        <f>IF(ISBLANK('Nomenklatur komplett'!J681),"-",'Nomenklatur komplett'!J681)</f>
        <v>Chêne-Pâquier</v>
      </c>
    </row>
    <row r="682" spans="1:3" x14ac:dyDescent="0.2">
      <c r="A682" s="17" t="str">
        <f>IF(ISBLANK('Nomenklatur komplett'!H682),"",'Nomenklatur komplett'!H682)</f>
        <v/>
      </c>
      <c r="B682" s="153">
        <f>IF(ISBLANK('Nomenklatur komplett'!I682),"",'Nomenklatur komplett'!I682)</f>
        <v>16190</v>
      </c>
      <c r="C682" s="18" t="str">
        <f>IF(ISBLANK('Nomenklatur komplett'!J682),"-",'Nomenklatur komplett'!J682)</f>
        <v>Chêne-Thônex</v>
      </c>
    </row>
    <row r="683" spans="1:3" x14ac:dyDescent="0.2">
      <c r="A683" s="17" t="str">
        <f>IF(ISBLANK('Nomenklatur komplett'!H683),"",'Nomenklatur komplett'!H683)</f>
        <v/>
      </c>
      <c r="B683" s="153">
        <f>IF(ISBLANK('Nomenklatur komplett'!I683),"",'Nomenklatur komplett'!I683)</f>
        <v>16517</v>
      </c>
      <c r="C683" s="18" t="str">
        <f>IF(ISBLANK('Nomenklatur komplett'!J683),"-",'Nomenklatur komplett'!J683)</f>
        <v>Cierfs</v>
      </c>
    </row>
    <row r="684" spans="1:3" x14ac:dyDescent="0.2">
      <c r="A684" s="17" t="str">
        <f>IF(ISBLANK('Nomenklatur komplett'!H684),"",'Nomenklatur komplett'!H684)</f>
        <v/>
      </c>
      <c r="B684" s="153">
        <f>IF(ISBLANK('Nomenklatur komplett'!I684),"",'Nomenklatur komplett'!I684)</f>
        <v>11587</v>
      </c>
      <c r="C684" s="18" t="str">
        <f>IF(ISBLANK('Nomenklatur komplett'!J684),"-",'Nomenklatur komplett'!J684)</f>
        <v>Cimadera</v>
      </c>
    </row>
    <row r="685" spans="1:3" x14ac:dyDescent="0.2">
      <c r="A685" s="17" t="str">
        <f>IF(ISBLANK('Nomenklatur komplett'!H685),"",'Nomenklatur komplett'!H685)</f>
        <v/>
      </c>
      <c r="B685" s="153">
        <f>IF(ISBLANK('Nomenklatur komplett'!I685),"",'Nomenklatur komplett'!I685)</f>
        <v>11588</v>
      </c>
      <c r="C685" s="18" t="str">
        <f>IF(ISBLANK('Nomenklatur komplett'!J685),"-",'Nomenklatur komplett'!J685)</f>
        <v>Cimo</v>
      </c>
    </row>
    <row r="686" spans="1:3" x14ac:dyDescent="0.2">
      <c r="A686" s="17">
        <f>IF(ISBLANK('Nomenklatur komplett'!H686),"",'Nomenklatur komplett'!H686)</f>
        <v>5629</v>
      </c>
      <c r="B686" s="153">
        <f>IF(ISBLANK('Nomenklatur komplett'!I686),"",'Nomenklatur komplett'!I686)</f>
        <v>14816</v>
      </c>
      <c r="C686" s="18" t="str">
        <f>IF(ISBLANK('Nomenklatur komplett'!J686),"-",'Nomenklatur komplett'!J686)</f>
        <v>Clarmont</v>
      </c>
    </row>
    <row r="687" spans="1:3" x14ac:dyDescent="0.2">
      <c r="A687" s="17" t="str">
        <f>IF(ISBLANK('Nomenklatur komplett'!H687),"",'Nomenklatur komplett'!H687)</f>
        <v/>
      </c>
      <c r="B687" s="153">
        <f>IF(ISBLANK('Nomenklatur komplett'!I687),"",'Nomenklatur komplett'!I687)</f>
        <v>11590</v>
      </c>
      <c r="C687" s="18" t="str">
        <f>IF(ISBLANK('Nomenklatur komplett'!J687),"-",'Nomenklatur komplett'!J687)</f>
        <v>Claro</v>
      </c>
    </row>
    <row r="688" spans="1:3" x14ac:dyDescent="0.2">
      <c r="A688" s="17" t="str">
        <f>IF(ISBLANK('Nomenklatur komplett'!H688),"",'Nomenklatur komplett'!H688)</f>
        <v/>
      </c>
      <c r="B688" s="153">
        <f>IF(ISBLANK('Nomenklatur komplett'!I688),"",'Nomenklatur komplett'!I688)</f>
        <v>10714</v>
      </c>
      <c r="C688" s="18" t="str">
        <f>IF(ISBLANK('Nomenklatur komplett'!J688),"-",'Nomenklatur komplett'!J688)</f>
        <v>Clavaleyres</v>
      </c>
    </row>
    <row r="689" spans="1:3" x14ac:dyDescent="0.2">
      <c r="A689" s="17">
        <f>IF(ISBLANK('Nomenklatur komplett'!H689),"",'Nomenklatur komplett'!H689)</f>
        <v>6808</v>
      </c>
      <c r="B689" s="153">
        <f>IF(ISBLANK('Nomenklatur komplett'!I689),"",'Nomenklatur komplett'!I689)</f>
        <v>14965</v>
      </c>
      <c r="C689" s="18" t="str">
        <f>IF(ISBLANK('Nomenklatur komplett'!J689),"-",'Nomenklatur komplett'!J689)</f>
        <v>Clos du Doubs</v>
      </c>
    </row>
    <row r="690" spans="1:3" x14ac:dyDescent="0.2">
      <c r="A690" s="17" t="str">
        <f>IF(ISBLANK('Nomenklatur komplett'!H690),"",'Nomenklatur komplett'!H690)</f>
        <v/>
      </c>
      <c r="B690" s="153">
        <f>IF(ISBLANK('Nomenklatur komplett'!I690),"",'Nomenklatur komplett'!I690)</f>
        <v>10225</v>
      </c>
      <c r="C690" s="18" t="str">
        <f>IF(ISBLANK('Nomenklatur komplett'!J690),"-",'Nomenklatur komplett'!J690)</f>
        <v>Clugin</v>
      </c>
    </row>
    <row r="691" spans="1:3" x14ac:dyDescent="0.2">
      <c r="A691" s="17">
        <f>IF(ISBLANK('Nomenklatur komplett'!H691),"",'Nomenklatur komplett'!H691)</f>
        <v>6781</v>
      </c>
      <c r="B691" s="153">
        <f>IF(ISBLANK('Nomenklatur komplett'!I691),"",'Nomenklatur komplett'!I691)</f>
        <v>13328</v>
      </c>
      <c r="C691" s="18" t="str">
        <f>IF(ISBLANK('Nomenklatur komplett'!J691),"-",'Nomenklatur komplett'!J691)</f>
        <v>Coeuve</v>
      </c>
    </row>
    <row r="692" spans="1:3" x14ac:dyDescent="0.2">
      <c r="A692" s="17" t="str">
        <f>IF(ISBLANK('Nomenklatur komplett'!H692),"",'Nomenklatur komplett'!H692)</f>
        <v/>
      </c>
      <c r="B692" s="153">
        <f>IF(ISBLANK('Nomenklatur komplett'!I692),"",'Nomenklatur komplett'!I692)</f>
        <v>11600</v>
      </c>
      <c r="C692" s="18" t="str">
        <f>IF(ISBLANK('Nomenklatur komplett'!J692),"-",'Nomenklatur komplett'!J692)</f>
        <v>Coffrane</v>
      </c>
    </row>
    <row r="693" spans="1:3" x14ac:dyDescent="0.2">
      <c r="A693" s="17" t="str">
        <f>IF(ISBLANK('Nomenklatur komplett'!H693),"",'Nomenklatur komplett'!H693)</f>
        <v/>
      </c>
      <c r="B693" s="153">
        <f>IF(ISBLANK('Nomenklatur komplett'!I693),"",'Nomenklatur komplett'!I693)</f>
        <v>11592</v>
      </c>
      <c r="C693" s="18" t="str">
        <f>IF(ISBLANK('Nomenklatur komplett'!J693),"-",'Nomenklatur komplett'!J693)</f>
        <v>Coglio</v>
      </c>
    </row>
    <row r="694" spans="1:3" x14ac:dyDescent="0.2">
      <c r="A694" s="17">
        <f>IF(ISBLANK('Nomenklatur komplett'!H694),"",'Nomenklatur komplett'!H694)</f>
        <v>5710</v>
      </c>
      <c r="B694" s="153">
        <f>IF(ISBLANK('Nomenklatur komplett'!I694),"",'Nomenklatur komplett'!I694)</f>
        <v>14817</v>
      </c>
      <c r="C694" s="18" t="str">
        <f>IF(ISBLANK('Nomenklatur komplett'!J694),"-",'Nomenklatur komplett'!J694)</f>
        <v>Coinsins</v>
      </c>
    </row>
    <row r="695" spans="1:3" x14ac:dyDescent="0.2">
      <c r="A695" s="17">
        <f>IF(ISBLANK('Nomenklatur komplett'!H695),"",'Nomenklatur komplett'!H695)</f>
        <v>5251</v>
      </c>
      <c r="B695" s="153">
        <f>IF(ISBLANK('Nomenklatur komplett'!I695),"",'Nomenklatur komplett'!I695)</f>
        <v>11594</v>
      </c>
      <c r="C695" s="18" t="str">
        <f>IF(ISBLANK('Nomenklatur komplett'!J695),"-",'Nomenklatur komplett'!J695)</f>
        <v>Coldrerio</v>
      </c>
    </row>
    <row r="696" spans="1:3" x14ac:dyDescent="0.2">
      <c r="A696" s="17" t="str">
        <f>IF(ISBLANK('Nomenklatur komplett'!H696),"",'Nomenklatur komplett'!H696)</f>
        <v/>
      </c>
      <c r="B696" s="153">
        <f>IF(ISBLANK('Nomenklatur komplett'!I696),"",'Nomenklatur komplett'!I696)</f>
        <v>16571</v>
      </c>
      <c r="C696" s="18" t="str">
        <f>IF(ISBLANK('Nomenklatur komplett'!J696),"-",'Nomenklatur komplett'!J696)</f>
        <v>Colla</v>
      </c>
    </row>
    <row r="697" spans="1:3" x14ac:dyDescent="0.2">
      <c r="A697" s="17">
        <f>IF(ISBLANK('Nomenklatur komplett'!H697),"",'Nomenklatur komplett'!H697)</f>
        <v>6615</v>
      </c>
      <c r="B697" s="153">
        <f>IF(ISBLANK('Nomenklatur komplett'!I697),"",'Nomenklatur komplett'!I697)</f>
        <v>11595</v>
      </c>
      <c r="C697" s="18" t="str">
        <f>IF(ISBLANK('Nomenklatur komplett'!J697),"-",'Nomenklatur komplett'!J697)</f>
        <v>Collex-Bossy</v>
      </c>
    </row>
    <row r="698" spans="1:3" x14ac:dyDescent="0.2">
      <c r="A698" s="17">
        <f>IF(ISBLANK('Nomenklatur komplett'!H698),"",'Nomenklatur komplett'!H698)</f>
        <v>5236</v>
      </c>
      <c r="B698" s="153">
        <f>IF(ISBLANK('Nomenklatur komplett'!I698),"",'Nomenklatur komplett'!I698)</f>
        <v>15512</v>
      </c>
      <c r="C698" s="18" t="str">
        <f>IF(ISBLANK('Nomenklatur komplett'!J698),"-",'Nomenklatur komplett'!J698)</f>
        <v>Collina d'Oro</v>
      </c>
    </row>
    <row r="699" spans="1:3" x14ac:dyDescent="0.2">
      <c r="A699" s="17">
        <f>IF(ISBLANK('Nomenklatur komplett'!H699),"",'Nomenklatur komplett'!H699)</f>
        <v>6152</v>
      </c>
      <c r="B699" s="153">
        <f>IF(ISBLANK('Nomenklatur komplett'!I699),"",'Nomenklatur komplett'!I699)</f>
        <v>11596</v>
      </c>
      <c r="C699" s="18" t="str">
        <f>IF(ISBLANK('Nomenklatur komplett'!J699),"-",'Nomenklatur komplett'!J699)</f>
        <v>Collombey-Muraz</v>
      </c>
    </row>
    <row r="700" spans="1:3" x14ac:dyDescent="0.2">
      <c r="A700" s="17">
        <f>IF(ISBLANK('Nomenklatur komplett'!H700),"",'Nomenklatur komplett'!H700)</f>
        <v>6616</v>
      </c>
      <c r="B700" s="153">
        <f>IF(ISBLANK('Nomenklatur komplett'!I700),"",'Nomenklatur komplett'!I700)</f>
        <v>11597</v>
      </c>
      <c r="C700" s="18" t="str">
        <f>IF(ISBLANK('Nomenklatur komplett'!J700),"-",'Nomenklatur komplett'!J700)</f>
        <v>Collonge-Bellerive</v>
      </c>
    </row>
    <row r="701" spans="1:3" x14ac:dyDescent="0.2">
      <c r="A701" s="17">
        <f>IF(ISBLANK('Nomenklatur komplett'!H701),"",'Nomenklatur komplett'!H701)</f>
        <v>6211</v>
      </c>
      <c r="B701" s="153">
        <f>IF(ISBLANK('Nomenklatur komplett'!I701),"",'Nomenklatur komplett'!I701)</f>
        <v>11598</v>
      </c>
      <c r="C701" s="18" t="str">
        <f>IF(ISBLANK('Nomenklatur komplett'!J701),"-",'Nomenklatur komplett'!J701)</f>
        <v>Collonges</v>
      </c>
    </row>
    <row r="702" spans="1:3" x14ac:dyDescent="0.2">
      <c r="A702" s="17">
        <f>IF(ISBLANK('Nomenklatur komplett'!H702),"",'Nomenklatur komplett'!H702)</f>
        <v>6617</v>
      </c>
      <c r="B702" s="153">
        <f>IF(ISBLANK('Nomenklatur komplett'!I702),"",'Nomenklatur komplett'!I702)</f>
        <v>11599</v>
      </c>
      <c r="C702" s="18" t="str">
        <f>IF(ISBLANK('Nomenklatur komplett'!J702),"-",'Nomenklatur komplett'!J702)</f>
        <v>Cologny</v>
      </c>
    </row>
    <row r="703" spans="1:3" x14ac:dyDescent="0.2">
      <c r="A703" s="17" t="str">
        <f>IF(ISBLANK('Nomenklatur komplett'!H703),"",'Nomenklatur komplett'!H703)</f>
        <v/>
      </c>
      <c r="B703" s="153">
        <f>IF(ISBLANK('Nomenklatur komplett'!I703),"",'Nomenklatur komplett'!I703)</f>
        <v>11619</v>
      </c>
      <c r="C703" s="18" t="str">
        <f>IF(ISBLANK('Nomenklatur komplett'!J703),"-",'Nomenklatur komplett'!J703)</f>
        <v>Colombier (NE)</v>
      </c>
    </row>
    <row r="704" spans="1:3" x14ac:dyDescent="0.2">
      <c r="A704" s="17" t="str">
        <f>IF(ISBLANK('Nomenklatur komplett'!H704),"",'Nomenklatur komplett'!H704)</f>
        <v/>
      </c>
      <c r="B704" s="153">
        <f>IF(ISBLANK('Nomenklatur komplett'!I704),"",'Nomenklatur komplett'!I704)</f>
        <v>11644</v>
      </c>
      <c r="C704" s="18" t="str">
        <f>IF(ISBLANK('Nomenklatur komplett'!J704),"-",'Nomenklatur komplett'!J704)</f>
        <v>Colombier (VD)</v>
      </c>
    </row>
    <row r="705" spans="1:3" x14ac:dyDescent="0.2">
      <c r="A705" s="17">
        <f>IF(ISBLANK('Nomenklatur komplett'!H705),"",'Nomenklatur komplett'!H705)</f>
        <v>5176</v>
      </c>
      <c r="B705" s="153">
        <f>IF(ISBLANK('Nomenklatur komplett'!I705),"",'Nomenklatur komplett'!I705)</f>
        <v>11616</v>
      </c>
      <c r="C705" s="18" t="str">
        <f>IF(ISBLANK('Nomenklatur komplett'!J705),"-",'Nomenklatur komplett'!J705)</f>
        <v>Comano</v>
      </c>
    </row>
    <row r="706" spans="1:3" x14ac:dyDescent="0.2">
      <c r="A706" s="17" t="str">
        <f>IF(ISBLANK('Nomenklatur komplett'!H706),"",'Nomenklatur komplett'!H706)</f>
        <v/>
      </c>
      <c r="B706" s="153">
        <f>IF(ISBLANK('Nomenklatur komplett'!I706),"",'Nomenklatur komplett'!I706)</f>
        <v>16237</v>
      </c>
      <c r="C706" s="18" t="str">
        <f>IF(ISBLANK('Nomenklatur komplett'!J706),"-",'Nomenklatur komplett'!J706)</f>
        <v>Combes</v>
      </c>
    </row>
    <row r="707" spans="1:3" x14ac:dyDescent="0.2">
      <c r="A707" s="17" t="str">
        <f>IF(ISBLANK('Nomenklatur komplett'!H707),"",'Nomenklatur komplett'!H707)</f>
        <v/>
      </c>
      <c r="B707" s="153">
        <f>IF(ISBLANK('Nomenklatur komplett'!I707),"",'Nomenklatur komplett'!I707)</f>
        <v>11637</v>
      </c>
      <c r="C707" s="18" t="str">
        <f>IF(ISBLANK('Nomenklatur komplett'!J707),"-",'Nomenklatur komplett'!J707)</f>
        <v>Combremont-le-Grand</v>
      </c>
    </row>
    <row r="708" spans="1:3" x14ac:dyDescent="0.2">
      <c r="A708" s="17" t="str">
        <f>IF(ISBLANK('Nomenklatur komplett'!H708),"",'Nomenklatur komplett'!H708)</f>
        <v/>
      </c>
      <c r="B708" s="153">
        <f>IF(ISBLANK('Nomenklatur komplett'!I708),"",'Nomenklatur komplett'!I708)</f>
        <v>11638</v>
      </c>
      <c r="C708" s="18" t="str">
        <f>IF(ISBLANK('Nomenklatur komplett'!J708),"-",'Nomenklatur komplett'!J708)</f>
        <v>Combremont-le-Petit</v>
      </c>
    </row>
    <row r="709" spans="1:3" x14ac:dyDescent="0.2">
      <c r="A709" s="17">
        <f>IF(ISBLANK('Nomenklatur komplett'!H709),"",'Nomenklatur komplett'!H709)</f>
        <v>5711</v>
      </c>
      <c r="B709" s="153">
        <f>IF(ISBLANK('Nomenklatur komplett'!I709),"",'Nomenklatur komplett'!I709)</f>
        <v>14799</v>
      </c>
      <c r="C709" s="18" t="str">
        <f>IF(ISBLANK('Nomenklatur komplett'!J709),"-",'Nomenklatur komplett'!J709)</f>
        <v>Commugny</v>
      </c>
    </row>
    <row r="710" spans="1:3" x14ac:dyDescent="0.2">
      <c r="A710" s="17" t="str">
        <f>IF(ISBLANK('Nomenklatur komplett'!H710),"",'Nomenklatur komplett'!H710)</f>
        <v/>
      </c>
      <c r="B710" s="153">
        <f>IF(ISBLANK('Nomenklatur komplett'!I710),"",'Nomenklatur komplett'!I710)</f>
        <v>11640</v>
      </c>
      <c r="C710" s="18" t="str">
        <f>IF(ISBLANK('Nomenklatur komplett'!J710),"-",'Nomenklatur komplett'!J710)</f>
        <v>Comologno</v>
      </c>
    </row>
    <row r="711" spans="1:3" x14ac:dyDescent="0.2">
      <c r="A711" s="17" t="str">
        <f>IF(ISBLANK('Nomenklatur komplett'!H711),"",'Nomenklatur komplett'!H711)</f>
        <v/>
      </c>
      <c r="B711" s="153">
        <f>IF(ISBLANK('Nomenklatur komplett'!I711),"",'Nomenklatur komplett'!I711)</f>
        <v>16144</v>
      </c>
      <c r="C711" s="18" t="str">
        <f>IF(ISBLANK('Nomenklatur komplett'!J711),"-",'Nomenklatur komplett'!J711)</f>
        <v>Compesières</v>
      </c>
    </row>
    <row r="712" spans="1:3" x14ac:dyDescent="0.2">
      <c r="A712" s="17">
        <f>IF(ISBLANK('Nomenklatur komplett'!H712),"",'Nomenklatur komplett'!H712)</f>
        <v>5554</v>
      </c>
      <c r="B712" s="153">
        <f>IF(ISBLANK('Nomenklatur komplett'!I712),"",'Nomenklatur komplett'!I712)</f>
        <v>14798</v>
      </c>
      <c r="C712" s="18" t="str">
        <f>IF(ISBLANK('Nomenklatur komplett'!J712),"-",'Nomenklatur komplett'!J712)</f>
        <v>Concise</v>
      </c>
    </row>
    <row r="713" spans="1:3" x14ac:dyDescent="0.2">
      <c r="A713" s="17">
        <f>IF(ISBLANK('Nomenklatur komplett'!H713),"",'Nomenklatur komplett'!H713)</f>
        <v>6618</v>
      </c>
      <c r="B713" s="153">
        <f>IF(ISBLANK('Nomenklatur komplett'!I713),"",'Nomenklatur komplett'!I713)</f>
        <v>11651</v>
      </c>
      <c r="C713" s="18" t="str">
        <f>IF(ISBLANK('Nomenklatur komplett'!J713),"-",'Nomenklatur komplett'!J713)</f>
        <v>Confignon</v>
      </c>
    </row>
    <row r="714" spans="1:3" x14ac:dyDescent="0.2">
      <c r="A714" s="17" t="str">
        <f>IF(ISBLANK('Nomenklatur komplett'!H714),"",'Nomenklatur komplett'!H714)</f>
        <v/>
      </c>
      <c r="B714" s="153">
        <f>IF(ISBLANK('Nomenklatur komplett'!I714),"",'Nomenklatur komplett'!I714)</f>
        <v>11643</v>
      </c>
      <c r="C714" s="18" t="str">
        <f>IF(ISBLANK('Nomenklatur komplett'!J714),"-",'Nomenklatur komplett'!J714)</f>
        <v>Constantine</v>
      </c>
    </row>
    <row r="715" spans="1:3" x14ac:dyDescent="0.2">
      <c r="A715" s="17" t="str">
        <f>IF(ISBLANK('Nomenklatur komplett'!H715),"",'Nomenklatur komplett'!H715)</f>
        <v/>
      </c>
      <c r="B715" s="153">
        <f>IF(ISBLANK('Nomenklatur komplett'!I715),"",'Nomenklatur komplett'!I715)</f>
        <v>16516</v>
      </c>
      <c r="C715" s="18" t="str">
        <f>IF(ISBLANK('Nomenklatur komplett'!J715),"-",'Nomenklatur komplett'!J715)</f>
        <v>Conters im Oberhalbstein</v>
      </c>
    </row>
    <row r="716" spans="1:3" x14ac:dyDescent="0.2">
      <c r="A716" s="17" t="str">
        <f>IF(ISBLANK('Nomenklatur komplett'!H716),"",'Nomenklatur komplett'!H716)</f>
        <v/>
      </c>
      <c r="B716" s="153">
        <f>IF(ISBLANK('Nomenklatur komplett'!I716),"",'Nomenklatur komplett'!I716)</f>
        <v>11236</v>
      </c>
      <c r="C716" s="18" t="str">
        <f>IF(ISBLANK('Nomenklatur komplett'!J716),"-",'Nomenklatur komplett'!J716)</f>
        <v>Conters im Prätigau</v>
      </c>
    </row>
    <row r="717" spans="1:3" x14ac:dyDescent="0.2">
      <c r="A717" s="17">
        <f>IF(ISBLANK('Nomenklatur komplett'!H717),"",'Nomenklatur komplett'!H717)</f>
        <v>3881</v>
      </c>
      <c r="B717" s="153">
        <f>IF(ISBLANK('Nomenklatur komplett'!I717),"",'Nomenklatur komplett'!I717)</f>
        <v>16025</v>
      </c>
      <c r="C717" s="18" t="str">
        <f>IF(ISBLANK('Nomenklatur komplett'!J717),"-",'Nomenklatur komplett'!J717)</f>
        <v>Conters im Prättigau</v>
      </c>
    </row>
    <row r="718" spans="1:3" x14ac:dyDescent="0.2">
      <c r="A718" s="17">
        <f>IF(ISBLANK('Nomenklatur komplett'!H718),"",'Nomenklatur komplett'!H718)</f>
        <v>6023</v>
      </c>
      <c r="B718" s="153">
        <f>IF(ISBLANK('Nomenklatur komplett'!I718),"",'Nomenklatur komplett'!I718)</f>
        <v>11635</v>
      </c>
      <c r="C718" s="18" t="str">
        <f>IF(ISBLANK('Nomenklatur komplett'!J718),"-",'Nomenklatur komplett'!J718)</f>
        <v>Conthey</v>
      </c>
    </row>
    <row r="719" spans="1:3" x14ac:dyDescent="0.2">
      <c r="A719" s="17" t="str">
        <f>IF(ISBLANK('Nomenklatur komplett'!H719),"",'Nomenklatur komplett'!H719)</f>
        <v/>
      </c>
      <c r="B719" s="153">
        <f>IF(ISBLANK('Nomenklatur komplett'!I719),"",'Nomenklatur komplett'!I719)</f>
        <v>11645</v>
      </c>
      <c r="C719" s="18" t="str">
        <f>IF(ISBLANK('Nomenklatur komplett'!J719),"-",'Nomenklatur komplett'!J719)</f>
        <v>Contone</v>
      </c>
    </row>
    <row r="720" spans="1:3" x14ac:dyDescent="0.2">
      <c r="A720" s="17" t="str">
        <f>IF(ISBLANK('Nomenklatur komplett'!H720),"",'Nomenklatur komplett'!H720)</f>
        <v/>
      </c>
      <c r="B720" s="153">
        <f>IF(ISBLANK('Nomenklatur komplett'!I720),"",'Nomenklatur komplett'!I720)</f>
        <v>16381</v>
      </c>
      <c r="C720" s="18" t="str">
        <f>IF(ISBLANK('Nomenklatur komplett'!J720),"-",'Nomenklatur komplett'!J720)</f>
        <v>Contra</v>
      </c>
    </row>
    <row r="721" spans="1:3" x14ac:dyDescent="0.2">
      <c r="A721" s="17">
        <f>IF(ISBLANK('Nomenklatur komplett'!H721),"",'Nomenklatur komplett'!H721)</f>
        <v>5712</v>
      </c>
      <c r="B721" s="153">
        <f>IF(ISBLANK('Nomenklatur komplett'!I721),"",'Nomenklatur komplett'!I721)</f>
        <v>14794</v>
      </c>
      <c r="C721" s="18" t="str">
        <f>IF(ISBLANK('Nomenklatur komplett'!J721),"-",'Nomenklatur komplett'!J721)</f>
        <v>Coppet</v>
      </c>
    </row>
    <row r="722" spans="1:3" x14ac:dyDescent="0.2">
      <c r="A722" s="17" t="str">
        <f>IF(ISBLANK('Nomenklatur komplett'!H722),"",'Nomenklatur komplett'!H722)</f>
        <v/>
      </c>
      <c r="B722" s="153">
        <f>IF(ISBLANK('Nomenklatur komplett'!I722),"",'Nomenklatur komplett'!I722)</f>
        <v>10986</v>
      </c>
      <c r="C722" s="18" t="str">
        <f>IF(ISBLANK('Nomenklatur komplett'!J722),"-",'Nomenklatur komplett'!J722)</f>
        <v>Corban</v>
      </c>
    </row>
    <row r="723" spans="1:3" x14ac:dyDescent="0.2">
      <c r="A723" s="17">
        <f>IF(ISBLANK('Nomenklatur komplett'!H723),"",'Nomenklatur komplett'!H723)</f>
        <v>5404</v>
      </c>
      <c r="B723" s="153">
        <f>IF(ISBLANK('Nomenklatur komplett'!I723),"",'Nomenklatur komplett'!I723)</f>
        <v>14793</v>
      </c>
      <c r="C723" s="18" t="str">
        <f>IF(ISBLANK('Nomenklatur komplett'!J723),"-",'Nomenklatur komplett'!J723)</f>
        <v>Corbeyrier</v>
      </c>
    </row>
    <row r="724" spans="1:3" x14ac:dyDescent="0.2">
      <c r="A724" s="17">
        <f>IF(ISBLANK('Nomenklatur komplett'!H724),"",'Nomenklatur komplett'!H724)</f>
        <v>2129</v>
      </c>
      <c r="B724" s="153">
        <f>IF(ISBLANK('Nomenklatur komplett'!I724),"",'Nomenklatur komplett'!I724)</f>
        <v>15481</v>
      </c>
      <c r="C724" s="18" t="str">
        <f>IF(ISBLANK('Nomenklatur komplett'!J724),"-",'Nomenklatur komplett'!J724)</f>
        <v>Corbières</v>
      </c>
    </row>
    <row r="725" spans="1:3" x14ac:dyDescent="0.2">
      <c r="A725" s="17">
        <f>IF(ISBLANK('Nomenklatur komplett'!H725),"",'Nomenklatur komplett'!H725)</f>
        <v>687</v>
      </c>
      <c r="B725" s="153">
        <f>IF(ISBLANK('Nomenklatur komplett'!I725),"",'Nomenklatur komplett'!I725)</f>
        <v>15210</v>
      </c>
      <c r="C725" s="18" t="str">
        <f>IF(ISBLANK('Nomenklatur komplett'!J725),"-",'Nomenklatur komplett'!J725)</f>
        <v>Corcelles (BE)</v>
      </c>
    </row>
    <row r="726" spans="1:3" x14ac:dyDescent="0.2">
      <c r="A726" s="17" t="str">
        <f>IF(ISBLANK('Nomenklatur komplett'!H726),"",'Nomenklatur komplett'!H726)</f>
        <v/>
      </c>
      <c r="B726" s="153">
        <f>IF(ISBLANK('Nomenklatur komplett'!I726),"",'Nomenklatur komplett'!I726)</f>
        <v>11649</v>
      </c>
      <c r="C726" s="18" t="str">
        <f>IF(ISBLANK('Nomenklatur komplett'!J726),"-",'Nomenklatur komplett'!J726)</f>
        <v>Corcelles-Cormondrèche</v>
      </c>
    </row>
    <row r="727" spans="1:3" x14ac:dyDescent="0.2">
      <c r="A727" s="17">
        <f>IF(ISBLANK('Nomenklatur komplett'!H727),"",'Nomenklatur komplett'!H727)</f>
        <v>5785</v>
      </c>
      <c r="B727" s="153">
        <f>IF(ISBLANK('Nomenklatur komplett'!I727),"",'Nomenklatur komplett'!I727)</f>
        <v>14792</v>
      </c>
      <c r="C727" s="18" t="str">
        <f>IF(ISBLANK('Nomenklatur komplett'!J727),"-",'Nomenklatur komplett'!J727)</f>
        <v>Corcelles-le-Jorat</v>
      </c>
    </row>
    <row r="728" spans="1:3" x14ac:dyDescent="0.2">
      <c r="A728" s="17">
        <f>IF(ISBLANK('Nomenklatur komplett'!H728),"",'Nomenklatur komplett'!H728)</f>
        <v>5555</v>
      </c>
      <c r="B728" s="153">
        <f>IF(ISBLANK('Nomenklatur komplett'!I728),"",'Nomenklatur komplett'!I728)</f>
        <v>14804</v>
      </c>
      <c r="C728" s="18" t="str">
        <f>IF(ISBLANK('Nomenklatur komplett'!J728),"-",'Nomenklatur komplett'!J728)</f>
        <v>Corcelles-près-Concise</v>
      </c>
    </row>
    <row r="729" spans="1:3" x14ac:dyDescent="0.2">
      <c r="A729" s="17">
        <f>IF(ISBLANK('Nomenklatur komplett'!H729),"",'Nomenklatur komplett'!H729)</f>
        <v>5816</v>
      </c>
      <c r="B729" s="153">
        <f>IF(ISBLANK('Nomenklatur komplett'!I729),"",'Nomenklatur komplett'!I729)</f>
        <v>14805</v>
      </c>
      <c r="C729" s="18" t="str">
        <f>IF(ISBLANK('Nomenklatur komplett'!J729),"-",'Nomenklatur komplett'!J729)</f>
        <v>Corcelles-près-Payerne</v>
      </c>
    </row>
    <row r="730" spans="1:3" x14ac:dyDescent="0.2">
      <c r="A730" s="17" t="str">
        <f>IF(ISBLANK('Nomenklatur komplett'!H730),"",'Nomenklatur komplett'!H730)</f>
        <v/>
      </c>
      <c r="B730" s="153">
        <f>IF(ISBLANK('Nomenklatur komplett'!I730),"",'Nomenklatur komplett'!I730)</f>
        <v>11642</v>
      </c>
      <c r="C730" s="18" t="str">
        <f>IF(ISBLANK('Nomenklatur komplett'!J730),"-",'Nomenklatur komplett'!J730)</f>
        <v>Corcelles-sur-Chavornay</v>
      </c>
    </row>
    <row r="731" spans="1:3" x14ac:dyDescent="0.2">
      <c r="A731" s="17" t="str">
        <f>IF(ISBLANK('Nomenklatur komplett'!H731),"",'Nomenklatur komplett'!H731)</f>
        <v/>
      </c>
      <c r="B731" s="153">
        <f>IF(ISBLANK('Nomenklatur komplett'!I731),"",'Nomenklatur komplett'!I731)</f>
        <v>11620</v>
      </c>
      <c r="C731" s="18" t="str">
        <f>IF(ISBLANK('Nomenklatur komplett'!J731),"-",'Nomenklatur komplett'!J731)</f>
        <v>Cordast</v>
      </c>
    </row>
    <row r="732" spans="1:3" x14ac:dyDescent="0.2">
      <c r="A732" s="17">
        <f>IF(ISBLANK('Nomenklatur komplett'!H732),"",'Nomenklatur komplett'!H732)</f>
        <v>431</v>
      </c>
      <c r="B732" s="153">
        <f>IF(ISBLANK('Nomenklatur komplett'!I732),"",'Nomenklatur komplett'!I732)</f>
        <v>15082</v>
      </c>
      <c r="C732" s="18" t="str">
        <f>IF(ISBLANK('Nomenklatur komplett'!J732),"-",'Nomenklatur komplett'!J732)</f>
        <v>Corgémont</v>
      </c>
    </row>
    <row r="733" spans="1:3" x14ac:dyDescent="0.2">
      <c r="A733" s="17" t="str">
        <f>IF(ISBLANK('Nomenklatur komplett'!H733),"",'Nomenklatur komplett'!H733)</f>
        <v/>
      </c>
      <c r="B733" s="153">
        <f>IF(ISBLANK('Nomenklatur komplett'!I733),"",'Nomenklatur komplett'!I733)</f>
        <v>11622</v>
      </c>
      <c r="C733" s="18" t="str">
        <f>IF(ISBLANK('Nomenklatur komplett'!J733),"-",'Nomenklatur komplett'!J733)</f>
        <v>Corippo</v>
      </c>
    </row>
    <row r="734" spans="1:3" x14ac:dyDescent="0.2">
      <c r="A734" s="17" t="str">
        <f>IF(ISBLANK('Nomenklatur komplett'!H734),"",'Nomenklatur komplett'!H734)</f>
        <v/>
      </c>
      <c r="B734" s="153">
        <f>IF(ISBLANK('Nomenklatur komplett'!I734),"",'Nomenklatur komplett'!I734)</f>
        <v>11623</v>
      </c>
      <c r="C734" s="18" t="str">
        <f>IF(ISBLANK('Nomenklatur komplett'!J734),"-",'Nomenklatur komplett'!J734)</f>
        <v>Corjolens</v>
      </c>
    </row>
    <row r="735" spans="1:3" x14ac:dyDescent="0.2">
      <c r="A735" s="17" t="str">
        <f>IF(ISBLANK('Nomenklatur komplett'!H735),"",'Nomenklatur komplett'!H735)</f>
        <v/>
      </c>
      <c r="B735" s="153">
        <f>IF(ISBLANK('Nomenklatur komplett'!I735),"",'Nomenklatur komplett'!I735)</f>
        <v>11624</v>
      </c>
      <c r="C735" s="18" t="str">
        <f>IF(ISBLANK('Nomenklatur komplett'!J735),"-",'Nomenklatur komplett'!J735)</f>
        <v>Cormagens</v>
      </c>
    </row>
    <row r="736" spans="1:3" x14ac:dyDescent="0.2">
      <c r="A736" s="17">
        <f>IF(ISBLANK('Nomenklatur komplett'!H736),"",'Nomenklatur komplett'!H736)</f>
        <v>2183</v>
      </c>
      <c r="B736" s="153">
        <f>IF(ISBLANK('Nomenklatur komplett'!I736),"",'Nomenklatur komplett'!I736)</f>
        <v>15692</v>
      </c>
      <c r="C736" s="18" t="str">
        <f>IF(ISBLANK('Nomenklatur komplett'!J736),"-",'Nomenklatur komplett'!J736)</f>
        <v>Corminboeuf</v>
      </c>
    </row>
    <row r="737" spans="1:3" x14ac:dyDescent="0.2">
      <c r="A737" s="17">
        <f>IF(ISBLANK('Nomenklatur komplett'!H737),"",'Nomenklatur komplett'!H737)</f>
        <v>432</v>
      </c>
      <c r="B737" s="153">
        <f>IF(ISBLANK('Nomenklatur komplett'!I737),"",'Nomenklatur komplett'!I737)</f>
        <v>15083</v>
      </c>
      <c r="C737" s="18" t="str">
        <f>IF(ISBLANK('Nomenklatur komplett'!J737),"-",'Nomenklatur komplett'!J737)</f>
        <v>Cormoret</v>
      </c>
    </row>
    <row r="738" spans="1:3" x14ac:dyDescent="0.2">
      <c r="A738" s="17" t="str">
        <f>IF(ISBLANK('Nomenklatur komplett'!H738),"",'Nomenklatur komplett'!H738)</f>
        <v/>
      </c>
      <c r="B738" s="153">
        <f>IF(ISBLANK('Nomenklatur komplett'!I738),"",'Nomenklatur komplett'!I738)</f>
        <v>11634</v>
      </c>
      <c r="C738" s="18" t="str">
        <f>IF(ISBLANK('Nomenklatur komplett'!J738),"-",'Nomenklatur komplett'!J738)</f>
        <v>Cormérod</v>
      </c>
    </row>
    <row r="739" spans="1:3" x14ac:dyDescent="0.2">
      <c r="A739" s="17">
        <f>IF(ISBLANK('Nomenklatur komplett'!H739),"",'Nomenklatur komplett'!H739)</f>
        <v>6451</v>
      </c>
      <c r="B739" s="153">
        <f>IF(ISBLANK('Nomenklatur komplett'!I739),"",'Nomenklatur komplett'!I739)</f>
        <v>16105</v>
      </c>
      <c r="C739" s="18" t="str">
        <f>IF(ISBLANK('Nomenklatur komplett'!J739),"-",'Nomenklatur komplett'!J739)</f>
        <v>Cornaux</v>
      </c>
    </row>
    <row r="740" spans="1:3" x14ac:dyDescent="0.2">
      <c r="A740" s="17">
        <f>IF(ISBLANK('Nomenklatur komplett'!H740),"",'Nomenklatur komplett'!H740)</f>
        <v>6782</v>
      </c>
      <c r="B740" s="153">
        <f>IF(ISBLANK('Nomenklatur komplett'!I740),"",'Nomenklatur komplett'!I740)</f>
        <v>13329</v>
      </c>
      <c r="C740" s="18" t="str">
        <f>IF(ISBLANK('Nomenklatur komplett'!J740),"-",'Nomenklatur komplett'!J740)</f>
        <v>Cornol</v>
      </c>
    </row>
    <row r="741" spans="1:3" x14ac:dyDescent="0.2">
      <c r="A741" s="17" t="str">
        <f>IF(ISBLANK('Nomenklatur komplett'!H741),"",'Nomenklatur komplett'!H741)</f>
        <v/>
      </c>
      <c r="B741" s="153">
        <f>IF(ISBLANK('Nomenklatur komplett'!I741),"",'Nomenklatur komplett'!I741)</f>
        <v>11629</v>
      </c>
      <c r="C741" s="18" t="str">
        <f>IF(ISBLANK('Nomenklatur komplett'!J741),"-",'Nomenklatur komplett'!J741)</f>
        <v>Corpataux</v>
      </c>
    </row>
    <row r="742" spans="1:3" x14ac:dyDescent="0.2">
      <c r="A742" s="17" t="str">
        <f>IF(ISBLANK('Nomenklatur komplett'!H742),"",'Nomenklatur komplett'!H742)</f>
        <v/>
      </c>
      <c r="B742" s="153">
        <f>IF(ISBLANK('Nomenklatur komplett'!I742),"",'Nomenklatur komplett'!I742)</f>
        <v>14127</v>
      </c>
      <c r="C742" s="18" t="str">
        <f>IF(ISBLANK('Nomenklatur komplett'!J742),"-",'Nomenklatur komplett'!J742)</f>
        <v>Corpataux-Magnedens</v>
      </c>
    </row>
    <row r="743" spans="1:3" x14ac:dyDescent="0.2">
      <c r="A743" s="17" t="str">
        <f>IF(ISBLANK('Nomenklatur komplett'!H743),"",'Nomenklatur komplett'!H743)</f>
        <v/>
      </c>
      <c r="B743" s="153">
        <f>IF(ISBLANK('Nomenklatur komplett'!I743),"",'Nomenklatur komplett'!I743)</f>
        <v>11630</v>
      </c>
      <c r="C743" s="18" t="str">
        <f>IF(ISBLANK('Nomenklatur komplett'!J743),"-",'Nomenklatur komplett'!J743)</f>
        <v>Correvon</v>
      </c>
    </row>
    <row r="744" spans="1:3" x14ac:dyDescent="0.2">
      <c r="A744" s="17" t="str">
        <f>IF(ISBLANK('Nomenklatur komplett'!H744),"",'Nomenklatur komplett'!H744)</f>
        <v/>
      </c>
      <c r="B744" s="153">
        <f>IF(ISBLANK('Nomenklatur komplett'!I744),"",'Nomenklatur komplett'!I744)</f>
        <v>11631</v>
      </c>
      <c r="C744" s="18" t="str">
        <f>IF(ISBLANK('Nomenklatur komplett'!J744),"-",'Nomenklatur komplett'!J744)</f>
        <v>Corsalettes</v>
      </c>
    </row>
    <row r="745" spans="1:3" x14ac:dyDescent="0.2">
      <c r="A745" s="17">
        <f>IF(ISBLANK('Nomenklatur komplett'!H745),"",'Nomenklatur komplett'!H745)</f>
        <v>5883</v>
      </c>
      <c r="B745" s="153">
        <f>IF(ISBLANK('Nomenklatur komplett'!I745),"",'Nomenklatur komplett'!I745)</f>
        <v>14802</v>
      </c>
      <c r="C745" s="18" t="str">
        <f>IF(ISBLANK('Nomenklatur komplett'!J745),"-",'Nomenklatur komplett'!J745)</f>
        <v>Corseaux</v>
      </c>
    </row>
    <row r="746" spans="1:3" x14ac:dyDescent="0.2">
      <c r="A746" s="17" t="str">
        <f>IF(ISBLANK('Nomenklatur komplett'!H746),"",'Nomenklatur komplett'!H746)</f>
        <v/>
      </c>
      <c r="B746" s="153">
        <f>IF(ISBLANK('Nomenklatur komplett'!I746),"",'Nomenklatur komplett'!I746)</f>
        <v>11633</v>
      </c>
      <c r="C746" s="18" t="str">
        <f>IF(ISBLANK('Nomenklatur komplett'!J746),"-",'Nomenklatur komplett'!J746)</f>
        <v>Corserey</v>
      </c>
    </row>
    <row r="747" spans="1:3" x14ac:dyDescent="0.2">
      <c r="A747" s="17">
        <f>IF(ISBLANK('Nomenklatur komplett'!H747),"",'Nomenklatur komplett'!H747)</f>
        <v>6619</v>
      </c>
      <c r="B747" s="153">
        <f>IF(ISBLANK('Nomenklatur komplett'!I747),"",'Nomenklatur komplett'!I747)</f>
        <v>11569</v>
      </c>
      <c r="C747" s="18" t="str">
        <f>IF(ISBLANK('Nomenklatur komplett'!J747),"-",'Nomenklatur komplett'!J747)</f>
        <v>Corsier (GE)</v>
      </c>
    </row>
    <row r="748" spans="1:3" x14ac:dyDescent="0.2">
      <c r="A748" s="17" t="str">
        <f>IF(ISBLANK('Nomenklatur komplett'!H748),"",'Nomenklatur komplett'!H748)</f>
        <v/>
      </c>
      <c r="B748" s="153">
        <f>IF(ISBLANK('Nomenklatur komplett'!I748),"",'Nomenklatur komplett'!I748)</f>
        <v>16559</v>
      </c>
      <c r="C748" s="18" t="str">
        <f>IF(ISBLANK('Nomenklatur komplett'!J748),"-",'Nomenklatur komplett'!J748)</f>
        <v>Corsier (VD)</v>
      </c>
    </row>
    <row r="749" spans="1:3" x14ac:dyDescent="0.2">
      <c r="A749" s="17">
        <f>IF(ISBLANK('Nomenklatur komplett'!H749),"",'Nomenklatur komplett'!H749)</f>
        <v>5884</v>
      </c>
      <c r="B749" s="153">
        <f>IF(ISBLANK('Nomenklatur komplett'!I749),"",'Nomenklatur komplett'!I749)</f>
        <v>14833</v>
      </c>
      <c r="C749" s="18" t="str">
        <f>IF(ISBLANK('Nomenklatur komplett'!J749),"-",'Nomenklatur komplett'!J749)</f>
        <v>Corsier-sur-Vevey</v>
      </c>
    </row>
    <row r="750" spans="1:3" x14ac:dyDescent="0.2">
      <c r="A750" s="17">
        <f>IF(ISBLANK('Nomenklatur komplett'!H750),"",'Nomenklatur komplett'!H750)</f>
        <v>6408</v>
      </c>
      <c r="B750" s="153">
        <f>IF(ISBLANK('Nomenklatur komplett'!I750),"",'Nomenklatur komplett'!I750)</f>
        <v>16091</v>
      </c>
      <c r="C750" s="18" t="str">
        <f>IF(ISBLANK('Nomenklatur komplett'!J750),"-",'Nomenklatur komplett'!J750)</f>
        <v>Cortaillod</v>
      </c>
    </row>
    <row r="751" spans="1:3" x14ac:dyDescent="0.2">
      <c r="A751" s="17" t="str">
        <f>IF(ISBLANK('Nomenklatur komplett'!H751),"",'Nomenklatur komplett'!H751)</f>
        <v/>
      </c>
      <c r="B751" s="153">
        <f>IF(ISBLANK('Nomenklatur komplett'!I751),"",'Nomenklatur komplett'!I751)</f>
        <v>11537</v>
      </c>
      <c r="C751" s="18" t="str">
        <f>IF(ISBLANK('Nomenklatur komplett'!J751),"-",'Nomenklatur komplett'!J751)</f>
        <v>Corticiasca</v>
      </c>
    </row>
    <row r="752" spans="1:3" x14ac:dyDescent="0.2">
      <c r="A752" s="17">
        <f>IF(ISBLANK('Nomenklatur komplett'!H752),"",'Nomenklatur komplett'!H752)</f>
        <v>433</v>
      </c>
      <c r="B752" s="153">
        <f>IF(ISBLANK('Nomenklatur komplett'!I752),"",'Nomenklatur komplett'!I752)</f>
        <v>15084</v>
      </c>
      <c r="C752" s="18" t="str">
        <f>IF(ISBLANK('Nomenklatur komplett'!J752),"-",'Nomenklatur komplett'!J752)</f>
        <v>Cortébert</v>
      </c>
    </row>
    <row r="753" spans="1:3" x14ac:dyDescent="0.2">
      <c r="A753" s="17" t="str">
        <f>IF(ISBLANK('Nomenklatur komplett'!H753),"",'Nomenklatur komplett'!H753)</f>
        <v/>
      </c>
      <c r="B753" s="153">
        <f>IF(ISBLANK('Nomenklatur komplett'!I753),"",'Nomenklatur komplett'!I753)</f>
        <v>11538</v>
      </c>
      <c r="C753" s="18" t="str">
        <f>IF(ISBLANK('Nomenklatur komplett'!J753),"-",'Nomenklatur komplett'!J753)</f>
        <v>Corzoneso</v>
      </c>
    </row>
    <row r="754" spans="1:3" x14ac:dyDescent="0.2">
      <c r="A754" s="17">
        <f>IF(ISBLANK('Nomenklatur komplett'!H754),"",'Nomenklatur komplett'!H754)</f>
        <v>5477</v>
      </c>
      <c r="B754" s="153">
        <f>IF(ISBLANK('Nomenklatur komplett'!I754),"",'Nomenklatur komplett'!I754)</f>
        <v>14828</v>
      </c>
      <c r="C754" s="18" t="str">
        <f>IF(ISBLANK('Nomenklatur komplett'!J754),"-",'Nomenklatur komplett'!J754)</f>
        <v>Cossonay</v>
      </c>
    </row>
    <row r="755" spans="1:3" x14ac:dyDescent="0.2">
      <c r="A755" s="17">
        <f>IF(ISBLANK('Nomenklatur komplett'!H755),"",'Nomenklatur komplett'!H755)</f>
        <v>2186</v>
      </c>
      <c r="B755" s="153">
        <f>IF(ISBLANK('Nomenklatur komplett'!I755),"",'Nomenklatur komplett'!I755)</f>
        <v>11540</v>
      </c>
      <c r="C755" s="18" t="str">
        <f>IF(ISBLANK('Nomenklatur komplett'!J755),"-",'Nomenklatur komplett'!J755)</f>
        <v>Cottens (FR)</v>
      </c>
    </row>
    <row r="756" spans="1:3" x14ac:dyDescent="0.2">
      <c r="A756" s="17" t="str">
        <f>IF(ISBLANK('Nomenklatur komplett'!H756),"",'Nomenklatur komplett'!H756)</f>
        <v/>
      </c>
      <c r="B756" s="153">
        <f>IF(ISBLANK('Nomenklatur komplett'!I756),"",'Nomenklatur komplett'!I756)</f>
        <v>11550</v>
      </c>
      <c r="C756" s="18" t="str">
        <f>IF(ISBLANK('Nomenklatur komplett'!J756),"-",'Nomenklatur komplett'!J756)</f>
        <v>Cottens (VD)</v>
      </c>
    </row>
    <row r="757" spans="1:3" x14ac:dyDescent="0.2">
      <c r="A757" s="17">
        <f>IF(ISBLANK('Nomenklatur komplett'!H757),"",'Nomenklatur komplett'!H757)</f>
        <v>6706</v>
      </c>
      <c r="B757" s="153">
        <f>IF(ISBLANK('Nomenklatur komplett'!I757),"",'Nomenklatur komplett'!I757)</f>
        <v>13277</v>
      </c>
      <c r="C757" s="18" t="str">
        <f>IF(ISBLANK('Nomenklatur komplett'!J757),"-",'Nomenklatur komplett'!J757)</f>
        <v>Courchapoix</v>
      </c>
    </row>
    <row r="758" spans="1:3" x14ac:dyDescent="0.2">
      <c r="A758" s="17">
        <f>IF(ISBLANK('Nomenklatur komplett'!H758),"",'Nomenklatur komplett'!H758)</f>
        <v>6783</v>
      </c>
      <c r="B758" s="153">
        <f>IF(ISBLANK('Nomenklatur komplett'!I758),"",'Nomenklatur komplett'!I758)</f>
        <v>13330</v>
      </c>
      <c r="C758" s="18" t="str">
        <f>IF(ISBLANK('Nomenklatur komplett'!J758),"-",'Nomenklatur komplett'!J758)</f>
        <v>Courchavon</v>
      </c>
    </row>
    <row r="759" spans="1:3" x14ac:dyDescent="0.2">
      <c r="A759" s="17" t="str">
        <f>IF(ISBLANK('Nomenklatur komplett'!H759),"",'Nomenklatur komplett'!H759)</f>
        <v/>
      </c>
      <c r="B759" s="153">
        <f>IF(ISBLANK('Nomenklatur komplett'!I759),"",'Nomenklatur komplett'!I759)</f>
        <v>10988</v>
      </c>
      <c r="C759" s="18" t="str">
        <f>IF(ISBLANK('Nomenklatur komplett'!J759),"-",'Nomenklatur komplett'!J759)</f>
        <v>Courfaivre</v>
      </c>
    </row>
    <row r="760" spans="1:3" x14ac:dyDescent="0.2">
      <c r="A760" s="17">
        <f>IF(ISBLANK('Nomenklatur komplett'!H760),"",'Nomenklatur komplett'!H760)</f>
        <v>6784</v>
      </c>
      <c r="B760" s="153">
        <f>IF(ISBLANK('Nomenklatur komplett'!I760),"",'Nomenklatur komplett'!I760)</f>
        <v>13331</v>
      </c>
      <c r="C760" s="18" t="str">
        <f>IF(ISBLANK('Nomenklatur komplett'!J760),"-",'Nomenklatur komplett'!J760)</f>
        <v>Courgenay</v>
      </c>
    </row>
    <row r="761" spans="1:3" x14ac:dyDescent="0.2">
      <c r="A761" s="17">
        <f>IF(ISBLANK('Nomenklatur komplett'!H761),"",'Nomenklatur komplett'!H761)</f>
        <v>2250</v>
      </c>
      <c r="B761" s="153">
        <f>IF(ISBLANK('Nomenklatur komplett'!I761),"",'Nomenklatur komplett'!I761)</f>
        <v>11534</v>
      </c>
      <c r="C761" s="18" t="str">
        <f>IF(ISBLANK('Nomenklatur komplett'!J761),"-",'Nomenklatur komplett'!J761)</f>
        <v>Courgevaux</v>
      </c>
    </row>
    <row r="762" spans="1:3" x14ac:dyDescent="0.2">
      <c r="A762" s="17" t="str">
        <f>IF(ISBLANK('Nomenklatur komplett'!H762),"",'Nomenklatur komplett'!H762)</f>
        <v/>
      </c>
      <c r="B762" s="153">
        <f>IF(ISBLANK('Nomenklatur komplett'!I762),"",'Nomenklatur komplett'!I762)</f>
        <v>11210</v>
      </c>
      <c r="C762" s="18" t="str">
        <f>IF(ISBLANK('Nomenklatur komplett'!J762),"-",'Nomenklatur komplett'!J762)</f>
        <v>Courlevon</v>
      </c>
    </row>
    <row r="763" spans="1:3" x14ac:dyDescent="0.2">
      <c r="A763" s="17" t="str">
        <f>IF(ISBLANK('Nomenklatur komplett'!H763),"",'Nomenklatur komplett'!H763)</f>
        <v/>
      </c>
      <c r="B763" s="153">
        <f>IF(ISBLANK('Nomenklatur komplett'!I763),"",'Nomenklatur komplett'!I763)</f>
        <v>11834</v>
      </c>
      <c r="C763" s="18" t="str">
        <f>IF(ISBLANK('Nomenklatur komplett'!J763),"-",'Nomenklatur komplett'!J763)</f>
        <v>Cournillens</v>
      </c>
    </row>
    <row r="764" spans="1:3" x14ac:dyDescent="0.2">
      <c r="A764" s="17">
        <f>IF(ISBLANK('Nomenklatur komplett'!H764),"",'Nomenklatur komplett'!H764)</f>
        <v>6708</v>
      </c>
      <c r="B764" s="153">
        <f>IF(ISBLANK('Nomenklatur komplett'!I764),"",'Nomenklatur komplett'!I764)</f>
        <v>16127</v>
      </c>
      <c r="C764" s="18" t="str">
        <f>IF(ISBLANK('Nomenklatur komplett'!J764),"-",'Nomenklatur komplett'!J764)</f>
        <v>Courrendlin</v>
      </c>
    </row>
    <row r="765" spans="1:3" x14ac:dyDescent="0.2">
      <c r="A765" s="17">
        <f>IF(ISBLANK('Nomenklatur komplett'!H765),"",'Nomenklatur komplett'!H765)</f>
        <v>6709</v>
      </c>
      <c r="B765" s="153">
        <f>IF(ISBLANK('Nomenklatur komplett'!I765),"",'Nomenklatur komplett'!I765)</f>
        <v>13280</v>
      </c>
      <c r="C765" s="18" t="str">
        <f>IF(ISBLANK('Nomenklatur komplett'!J765),"-",'Nomenklatur komplett'!J765)</f>
        <v>Courroux</v>
      </c>
    </row>
    <row r="766" spans="1:3" x14ac:dyDescent="0.2">
      <c r="A766" s="17">
        <f>IF(ISBLANK('Nomenklatur komplett'!H766),"",'Nomenklatur komplett'!H766)</f>
        <v>690</v>
      </c>
      <c r="B766" s="153">
        <f>IF(ISBLANK('Nomenklatur komplett'!I766),"",'Nomenklatur komplett'!I766)</f>
        <v>15211</v>
      </c>
      <c r="C766" s="18" t="str">
        <f>IF(ISBLANK('Nomenklatur komplett'!J766),"-",'Nomenklatur komplett'!J766)</f>
        <v>Court</v>
      </c>
    </row>
    <row r="767" spans="1:3" x14ac:dyDescent="0.2">
      <c r="A767" s="17" t="str">
        <f>IF(ISBLANK('Nomenklatur komplett'!H767),"",'Nomenklatur komplett'!H767)</f>
        <v/>
      </c>
      <c r="B767" s="153">
        <f>IF(ISBLANK('Nomenklatur komplett'!I767),"",'Nomenklatur komplett'!I767)</f>
        <v>11545</v>
      </c>
      <c r="C767" s="18" t="str">
        <f>IF(ISBLANK('Nomenklatur komplett'!J767),"-",'Nomenklatur komplett'!J767)</f>
        <v>Courtaman</v>
      </c>
    </row>
    <row r="768" spans="1:3" x14ac:dyDescent="0.2">
      <c r="A768" s="17">
        <f>IF(ISBLANK('Nomenklatur komplett'!H768),"",'Nomenklatur komplett'!H768)</f>
        <v>6785</v>
      </c>
      <c r="B768" s="153">
        <f>IF(ISBLANK('Nomenklatur komplett'!I768),"",'Nomenklatur komplett'!I768)</f>
        <v>13332</v>
      </c>
      <c r="C768" s="18" t="str">
        <f>IF(ISBLANK('Nomenklatur komplett'!J768),"-",'Nomenklatur komplett'!J768)</f>
        <v>Courtedoux</v>
      </c>
    </row>
    <row r="769" spans="1:3" x14ac:dyDescent="0.2">
      <c r="A769" s="17">
        <f>IF(ISBLANK('Nomenklatur komplett'!H769),"",'Nomenklatur komplett'!H769)</f>
        <v>434</v>
      </c>
      <c r="B769" s="153">
        <f>IF(ISBLANK('Nomenklatur komplett'!I769),"",'Nomenklatur komplett'!I769)</f>
        <v>15085</v>
      </c>
      <c r="C769" s="18" t="str">
        <f>IF(ISBLANK('Nomenklatur komplett'!J769),"-",'Nomenklatur komplett'!J769)</f>
        <v>Courtelary</v>
      </c>
    </row>
    <row r="770" spans="1:3" x14ac:dyDescent="0.2">
      <c r="A770" s="17" t="str">
        <f>IF(ISBLANK('Nomenklatur komplett'!H770),"",'Nomenklatur komplett'!H770)</f>
        <v/>
      </c>
      <c r="B770" s="153">
        <f>IF(ISBLANK('Nomenklatur komplett'!I770),"",'Nomenklatur komplett'!I770)</f>
        <v>11043</v>
      </c>
      <c r="C770" s="18" t="str">
        <f>IF(ISBLANK('Nomenklatur komplett'!J770),"-",'Nomenklatur komplett'!J770)</f>
        <v>Courtemaîche</v>
      </c>
    </row>
    <row r="771" spans="1:3" x14ac:dyDescent="0.2">
      <c r="A771" s="17">
        <f>IF(ISBLANK('Nomenklatur komplett'!H771),"",'Nomenklatur komplett'!H771)</f>
        <v>2254</v>
      </c>
      <c r="B771" s="153">
        <f>IF(ISBLANK('Nomenklatur komplett'!I771),"",'Nomenklatur komplett'!I771)</f>
        <v>15693</v>
      </c>
      <c r="C771" s="18" t="str">
        <f>IF(ISBLANK('Nomenklatur komplett'!J771),"-",'Nomenklatur komplett'!J771)</f>
        <v>Courtepin</v>
      </c>
    </row>
    <row r="772" spans="1:3" x14ac:dyDescent="0.2">
      <c r="A772" s="17" t="str">
        <f>IF(ISBLANK('Nomenklatur komplett'!H772),"",'Nomenklatur komplett'!H772)</f>
        <v/>
      </c>
      <c r="B772" s="153">
        <f>IF(ISBLANK('Nomenklatur komplett'!I772),"",'Nomenklatur komplett'!I772)</f>
        <v>11548</v>
      </c>
      <c r="C772" s="18" t="str">
        <f>IF(ISBLANK('Nomenklatur komplett'!J772),"-",'Nomenklatur komplett'!J772)</f>
        <v>Courtion</v>
      </c>
    </row>
    <row r="773" spans="1:3" x14ac:dyDescent="0.2">
      <c r="A773" s="17">
        <f>IF(ISBLANK('Nomenklatur komplett'!H773),"",'Nomenklatur komplett'!H773)</f>
        <v>6710</v>
      </c>
      <c r="B773" s="153">
        <f>IF(ISBLANK('Nomenklatur komplett'!I773),"",'Nomenklatur komplett'!I773)</f>
        <v>13281</v>
      </c>
      <c r="C773" s="18" t="str">
        <f>IF(ISBLANK('Nomenklatur komplett'!J773),"-",'Nomenklatur komplett'!J773)</f>
        <v>Courtételle</v>
      </c>
    </row>
    <row r="774" spans="1:3" x14ac:dyDescent="0.2">
      <c r="A774" s="17" t="str">
        <f>IF(ISBLANK('Nomenklatur komplett'!H774),"",'Nomenklatur komplett'!H774)</f>
        <v/>
      </c>
      <c r="B774" s="153">
        <f>IF(ISBLANK('Nomenklatur komplett'!I774),"",'Nomenklatur komplett'!I774)</f>
        <v>11209</v>
      </c>
      <c r="C774" s="18" t="str">
        <f>IF(ISBLANK('Nomenklatur komplett'!J774),"-",'Nomenklatur komplett'!J774)</f>
        <v>Coussiberlé</v>
      </c>
    </row>
    <row r="775" spans="1:3" x14ac:dyDescent="0.2">
      <c r="A775" s="17" t="str">
        <f>IF(ISBLANK('Nomenklatur komplett'!H775),"",'Nomenklatur komplett'!H775)</f>
        <v/>
      </c>
      <c r="B775" s="153">
        <f>IF(ISBLANK('Nomenklatur komplett'!I775),"",'Nomenklatur komplett'!I775)</f>
        <v>11526</v>
      </c>
      <c r="C775" s="18" t="str">
        <f>IF(ISBLANK('Nomenklatur komplett'!J775),"-",'Nomenklatur komplett'!J775)</f>
        <v>Couvet</v>
      </c>
    </row>
    <row r="776" spans="1:3" x14ac:dyDescent="0.2">
      <c r="A776" s="17" t="str">
        <f>IF(ISBLANK('Nomenklatur komplett'!H776),"",'Nomenklatur komplett'!H776)</f>
        <v/>
      </c>
      <c r="B776" s="153">
        <f>IF(ISBLANK('Nomenklatur komplett'!I776),"",'Nomenklatur komplett'!I776)</f>
        <v>11543</v>
      </c>
      <c r="C776" s="18" t="str">
        <f>IF(ISBLANK('Nomenklatur komplett'!J776),"-",'Nomenklatur komplett'!J776)</f>
        <v>Crana</v>
      </c>
    </row>
    <row r="777" spans="1:3" x14ac:dyDescent="0.2">
      <c r="A777" s="17">
        <f>IF(ISBLANK('Nomenklatur komplett'!H777),"",'Nomenklatur komplett'!H777)</f>
        <v>5713</v>
      </c>
      <c r="B777" s="153">
        <f>IF(ISBLANK('Nomenklatur komplett'!I777),"",'Nomenklatur komplett'!I777)</f>
        <v>16609</v>
      </c>
      <c r="C777" s="18" t="str">
        <f>IF(ISBLANK('Nomenklatur komplett'!J777),"-",'Nomenklatur komplett'!J777)</f>
        <v>Crans (VD)</v>
      </c>
    </row>
    <row r="778" spans="1:3" x14ac:dyDescent="0.2">
      <c r="A778" s="17">
        <f>IF(ISBLANK('Nomenklatur komplett'!H778),"",'Nomenklatur komplett'!H778)</f>
        <v>6253</v>
      </c>
      <c r="B778" s="153">
        <f>IF(ISBLANK('Nomenklatur komplett'!I778),"",'Nomenklatur komplett'!I778)</f>
        <v>16077</v>
      </c>
      <c r="C778" s="18" t="str">
        <f>IF(ISBLANK('Nomenklatur komplett'!J778),"-",'Nomenklatur komplett'!J778)</f>
        <v>Crans-Montana</v>
      </c>
    </row>
    <row r="779" spans="1:3" x14ac:dyDescent="0.2">
      <c r="A779" s="17" t="str">
        <f>IF(ISBLANK('Nomenklatur komplett'!H779),"",'Nomenklatur komplett'!H779)</f>
        <v/>
      </c>
      <c r="B779" s="153">
        <f>IF(ISBLANK('Nomenklatur komplett'!I779),"",'Nomenklatur komplett'!I779)</f>
        <v>11541</v>
      </c>
      <c r="C779" s="18" t="str">
        <f>IF(ISBLANK('Nomenklatur komplett'!J779),"-",'Nomenklatur komplett'!J779)</f>
        <v>Crans-près-Céligny</v>
      </c>
    </row>
    <row r="780" spans="1:3" x14ac:dyDescent="0.2">
      <c r="A780" s="17">
        <f>IF(ISBLANK('Nomenklatur komplett'!H780),"",'Nomenklatur komplett'!H780)</f>
        <v>5714</v>
      </c>
      <c r="B780" s="153">
        <f>IF(ISBLANK('Nomenklatur komplett'!I780),"",'Nomenklatur komplett'!I780)</f>
        <v>14835</v>
      </c>
      <c r="C780" s="18" t="str">
        <f>IF(ISBLANK('Nomenklatur komplett'!J780),"-",'Nomenklatur komplett'!J780)</f>
        <v>Crassier</v>
      </c>
    </row>
    <row r="781" spans="1:3" x14ac:dyDescent="0.2">
      <c r="A781" s="17" t="str">
        <f>IF(ISBLANK('Nomenklatur komplett'!H781),"",'Nomenklatur komplett'!H781)</f>
        <v/>
      </c>
      <c r="B781" s="153">
        <f>IF(ISBLANK('Nomenklatur komplett'!I781),"",'Nomenklatur komplett'!I781)</f>
        <v>11520</v>
      </c>
      <c r="C781" s="18" t="str">
        <f>IF(ISBLANK('Nomenklatur komplett'!J781),"-",'Nomenklatur komplett'!J781)</f>
        <v>Cremin</v>
      </c>
    </row>
    <row r="782" spans="1:3" x14ac:dyDescent="0.2">
      <c r="A782" s="17" t="str">
        <f>IF(ISBLANK('Nomenklatur komplett'!H782),"",'Nomenklatur komplett'!H782)</f>
        <v/>
      </c>
      <c r="B782" s="153">
        <f>IF(ISBLANK('Nomenklatur komplett'!I782),"",'Nomenklatur komplett'!I782)</f>
        <v>11521</v>
      </c>
      <c r="C782" s="18" t="str">
        <f>IF(ISBLANK('Nomenklatur komplett'!J782),"-",'Nomenklatur komplett'!J782)</f>
        <v>Cresciano</v>
      </c>
    </row>
    <row r="783" spans="1:3" x14ac:dyDescent="0.2">
      <c r="A783" s="17">
        <f>IF(ISBLANK('Nomenklatur komplett'!H783),"",'Nomenklatur komplett'!H783)</f>
        <v>2257</v>
      </c>
      <c r="B783" s="153">
        <f>IF(ISBLANK('Nomenklatur komplett'!I783),"",'Nomenklatur komplett'!I783)</f>
        <v>11522</v>
      </c>
      <c r="C783" s="18" t="str">
        <f>IF(ISBLANK('Nomenklatur komplett'!J783),"-",'Nomenklatur komplett'!J783)</f>
        <v>Cressier (FR)</v>
      </c>
    </row>
    <row r="784" spans="1:3" x14ac:dyDescent="0.2">
      <c r="A784" s="17">
        <f>IF(ISBLANK('Nomenklatur komplett'!H784),"",'Nomenklatur komplett'!H784)</f>
        <v>6452</v>
      </c>
      <c r="B784" s="153">
        <f>IF(ISBLANK('Nomenklatur komplett'!I784),"",'Nomenklatur komplett'!I784)</f>
        <v>16106</v>
      </c>
      <c r="C784" s="18" t="str">
        <f>IF(ISBLANK('Nomenklatur komplett'!J784),"-",'Nomenklatur komplett'!J784)</f>
        <v>Cressier (NE)</v>
      </c>
    </row>
    <row r="785" spans="1:3" x14ac:dyDescent="0.2">
      <c r="A785" s="17">
        <f>IF(ISBLANK('Nomenklatur komplett'!H785),"",'Nomenklatur komplett'!H785)</f>
        <v>5583</v>
      </c>
      <c r="B785" s="153">
        <f>IF(ISBLANK('Nomenklatur komplett'!I785),"",'Nomenklatur komplett'!I785)</f>
        <v>14832</v>
      </c>
      <c r="C785" s="18" t="str">
        <f>IF(ISBLANK('Nomenklatur komplett'!J785),"-",'Nomenklatur komplett'!J785)</f>
        <v>Crissier</v>
      </c>
    </row>
    <row r="786" spans="1:3" x14ac:dyDescent="0.2">
      <c r="A786" s="17" t="str">
        <f>IF(ISBLANK('Nomenklatur komplett'!H786),"",'Nomenklatur komplett'!H786)</f>
        <v/>
      </c>
      <c r="B786" s="153">
        <f>IF(ISBLANK('Nomenklatur komplett'!I786),"",'Nomenklatur komplett'!I786)</f>
        <v>16558</v>
      </c>
      <c r="C786" s="18" t="str">
        <f>IF(ISBLANK('Nomenklatur komplett'!J786),"-",'Nomenklatur komplett'!J786)</f>
        <v>Croglio</v>
      </c>
    </row>
    <row r="787" spans="1:3" x14ac:dyDescent="0.2">
      <c r="A787" s="17" t="str">
        <f>IF(ISBLANK('Nomenklatur komplett'!H787),"",'Nomenklatur komplett'!H787)</f>
        <v/>
      </c>
      <c r="B787" s="153">
        <f>IF(ISBLANK('Nomenklatur komplett'!I787),"",'Nomenklatur komplett'!I787)</f>
        <v>11352</v>
      </c>
      <c r="C787" s="18" t="str">
        <f>IF(ISBLANK('Nomenklatur komplett'!J787),"-",'Nomenklatur komplett'!J787)</f>
        <v>Croglio-Castelrotto</v>
      </c>
    </row>
    <row r="788" spans="1:3" x14ac:dyDescent="0.2">
      <c r="A788" s="17">
        <f>IF(ISBLANK('Nomenklatur komplett'!H788),"",'Nomenklatur komplett'!H788)</f>
        <v>5910</v>
      </c>
      <c r="B788" s="153">
        <f>IF(ISBLANK('Nomenklatur komplett'!I788),"",'Nomenklatur komplett'!I788)</f>
        <v>14836</v>
      </c>
      <c r="C788" s="18" t="str">
        <f>IF(ISBLANK('Nomenklatur komplett'!J788),"-",'Nomenklatur komplett'!J788)</f>
        <v>Cronay</v>
      </c>
    </row>
    <row r="789" spans="1:3" x14ac:dyDescent="0.2">
      <c r="A789" s="17">
        <f>IF(ISBLANK('Nomenklatur komplett'!H789),"",'Nomenklatur komplett'!H789)</f>
        <v>5752</v>
      </c>
      <c r="B789" s="153">
        <f>IF(ISBLANK('Nomenklatur komplett'!I789),"",'Nomenklatur komplett'!I789)</f>
        <v>14831</v>
      </c>
      <c r="C789" s="18" t="str">
        <f>IF(ISBLANK('Nomenklatur komplett'!J789),"-",'Nomenklatur komplett'!J789)</f>
        <v>Croy</v>
      </c>
    </row>
    <row r="790" spans="1:3" x14ac:dyDescent="0.2">
      <c r="A790" s="17">
        <f>IF(ISBLANK('Nomenklatur komplett'!H790),"",'Nomenklatur komplett'!H790)</f>
        <v>691</v>
      </c>
      <c r="B790" s="153">
        <f>IF(ISBLANK('Nomenklatur komplett'!I790),"",'Nomenklatur komplett'!I790)</f>
        <v>15212</v>
      </c>
      <c r="C790" s="18" t="str">
        <f>IF(ISBLANK('Nomenklatur komplett'!J790),"-",'Nomenklatur komplett'!J790)</f>
        <v>Crémines</v>
      </c>
    </row>
    <row r="791" spans="1:3" x14ac:dyDescent="0.2">
      <c r="A791" s="17">
        <f>IF(ISBLANK('Nomenklatur komplett'!H791),"",'Nomenklatur komplett'!H791)</f>
        <v>2130</v>
      </c>
      <c r="B791" s="153">
        <f>IF(ISBLANK('Nomenklatur komplett'!I791),"",'Nomenklatur komplett'!I791)</f>
        <v>11533</v>
      </c>
      <c r="C791" s="18" t="str">
        <f>IF(ISBLANK('Nomenklatur komplett'!J791),"-",'Nomenklatur komplett'!J791)</f>
        <v>Crésuz</v>
      </c>
    </row>
    <row r="792" spans="1:3" x14ac:dyDescent="0.2">
      <c r="A792" s="17">
        <f>IF(ISBLANK('Nomenklatur komplett'!H792),"",'Nomenklatur komplett'!H792)</f>
        <v>5479</v>
      </c>
      <c r="B792" s="153">
        <f>IF(ISBLANK('Nomenklatur komplett'!I792),"",'Nomenklatur komplett'!I792)</f>
        <v>14830</v>
      </c>
      <c r="C792" s="18" t="str">
        <f>IF(ISBLANK('Nomenklatur komplett'!J792),"-",'Nomenklatur komplett'!J792)</f>
        <v>Cuarnens</v>
      </c>
    </row>
    <row r="793" spans="1:3" x14ac:dyDescent="0.2">
      <c r="A793" s="17">
        <f>IF(ISBLANK('Nomenklatur komplett'!H793),"",'Nomenklatur komplett'!H793)</f>
        <v>5911</v>
      </c>
      <c r="B793" s="153">
        <f>IF(ISBLANK('Nomenklatur komplett'!I793),"",'Nomenklatur komplett'!I793)</f>
        <v>14829</v>
      </c>
      <c r="C793" s="18" t="str">
        <f>IF(ISBLANK('Nomenklatur komplett'!J793),"-",'Nomenklatur komplett'!J793)</f>
        <v>Cuarny</v>
      </c>
    </row>
    <row r="794" spans="1:3" x14ac:dyDescent="0.2">
      <c r="A794" s="17">
        <f>IF(ISBLANK('Nomenklatur komplett'!H794),"",'Nomenklatur komplett'!H794)</f>
        <v>5456</v>
      </c>
      <c r="B794" s="153">
        <f>IF(ISBLANK('Nomenklatur komplett'!I794),"",'Nomenklatur komplett'!I794)</f>
        <v>14546</v>
      </c>
      <c r="C794" s="18" t="str">
        <f>IF(ISBLANK('Nomenklatur komplett'!J794),"-",'Nomenklatur komplett'!J794)</f>
        <v>Cudrefin</v>
      </c>
    </row>
    <row r="795" spans="1:3" x14ac:dyDescent="0.2">
      <c r="A795" s="17" t="str">
        <f>IF(ISBLANK('Nomenklatur komplett'!H795),"",'Nomenklatur komplett'!H795)</f>
        <v/>
      </c>
      <c r="B795" s="153">
        <f>IF(ISBLANK('Nomenklatur komplett'!I795),"",'Nomenklatur komplett'!I795)</f>
        <v>11531</v>
      </c>
      <c r="C795" s="18" t="str">
        <f>IF(ISBLANK('Nomenklatur komplett'!J795),"-",'Nomenklatur komplett'!J795)</f>
        <v>Cugnasco</v>
      </c>
    </row>
    <row r="796" spans="1:3" x14ac:dyDescent="0.2">
      <c r="A796" s="17">
        <f>IF(ISBLANK('Nomenklatur komplett'!H796),"",'Nomenklatur komplett'!H796)</f>
        <v>5138</v>
      </c>
      <c r="B796" s="153">
        <f>IF(ISBLANK('Nomenklatur komplett'!I796),"",'Nomenklatur komplett'!I796)</f>
        <v>16587</v>
      </c>
      <c r="C796" s="18" t="str">
        <f>IF(ISBLANK('Nomenklatur komplett'!J796),"-",'Nomenklatur komplett'!J796)</f>
        <v>Cugnasco-Gerra</v>
      </c>
    </row>
    <row r="797" spans="1:3" x14ac:dyDescent="0.2">
      <c r="A797" s="17">
        <f>IF(ISBLANK('Nomenklatur komplett'!H797),"",'Nomenklatur komplett'!H797)</f>
        <v>2011</v>
      </c>
      <c r="B797" s="153">
        <f>IF(ISBLANK('Nomenklatur komplett'!I797),"",'Nomenklatur komplett'!I797)</f>
        <v>14510</v>
      </c>
      <c r="C797" s="18" t="str">
        <f>IF(ISBLANK('Nomenklatur komplett'!J797),"-",'Nomenklatur komplett'!J797)</f>
        <v>Cugy (FR)</v>
      </c>
    </row>
    <row r="798" spans="1:3" x14ac:dyDescent="0.2">
      <c r="A798" s="17">
        <f>IF(ISBLANK('Nomenklatur komplett'!H798),"",'Nomenklatur komplett'!H798)</f>
        <v>5516</v>
      </c>
      <c r="B798" s="153">
        <f>IF(ISBLANK('Nomenklatur komplett'!I798),"",'Nomenklatur komplett'!I798)</f>
        <v>14825</v>
      </c>
      <c r="C798" s="18" t="str">
        <f>IF(ISBLANK('Nomenklatur komplett'!J798),"-",'Nomenklatur komplett'!J798)</f>
        <v>Cugy (VD)</v>
      </c>
    </row>
    <row r="799" spans="1:3" x14ac:dyDescent="0.2">
      <c r="A799" s="17" t="str">
        <f>IF(ISBLANK('Nomenklatur komplett'!H799),"",'Nomenklatur komplett'!H799)</f>
        <v/>
      </c>
      <c r="B799" s="153">
        <f>IF(ISBLANK('Nomenklatur komplett'!I799),"",'Nomenklatur komplett'!I799)</f>
        <v>11577</v>
      </c>
      <c r="C799" s="18" t="str">
        <f>IF(ISBLANK('Nomenklatur komplett'!J799),"-",'Nomenklatur komplett'!J799)</f>
        <v>Cully</v>
      </c>
    </row>
    <row r="800" spans="1:3" x14ac:dyDescent="0.2">
      <c r="A800" s="17" t="str">
        <f>IF(ISBLANK('Nomenklatur komplett'!H800),"",'Nomenklatur komplett'!H800)</f>
        <v/>
      </c>
      <c r="B800" s="153">
        <f>IF(ISBLANK('Nomenklatur komplett'!I800),"",'Nomenklatur komplett'!I800)</f>
        <v>13677</v>
      </c>
      <c r="C800" s="18" t="str">
        <f>IF(ISBLANK('Nomenklatur komplett'!J800),"-",'Nomenklatur komplett'!J800)</f>
        <v>Cumbel</v>
      </c>
    </row>
    <row r="801" spans="1:3" x14ac:dyDescent="0.2">
      <c r="A801" s="17" t="str">
        <f>IF(ISBLANK('Nomenklatur komplett'!H801),"",'Nomenklatur komplett'!H801)</f>
        <v/>
      </c>
      <c r="B801" s="153">
        <f>IF(ISBLANK('Nomenklatur komplett'!I801),"",'Nomenklatur komplett'!I801)</f>
        <v>11290</v>
      </c>
      <c r="C801" s="18" t="str">
        <f>IF(ISBLANK('Nomenklatur komplett'!J801),"-",'Nomenklatur komplett'!J801)</f>
        <v>Cumbels</v>
      </c>
    </row>
    <row r="802" spans="1:3" x14ac:dyDescent="0.2">
      <c r="A802" s="17" t="str">
        <f>IF(ISBLANK('Nomenklatur komplett'!H802),"",'Nomenklatur komplett'!H802)</f>
        <v/>
      </c>
      <c r="B802" s="153">
        <f>IF(ISBLANK('Nomenklatur komplett'!I802),"",'Nomenklatur komplett'!I802)</f>
        <v>10014</v>
      </c>
      <c r="C802" s="18" t="str">
        <f>IF(ISBLANK('Nomenklatur komplett'!J802),"-",'Nomenklatur komplett'!J802)</f>
        <v>Cunter</v>
      </c>
    </row>
    <row r="803" spans="1:3" x14ac:dyDescent="0.2">
      <c r="A803" s="17" t="str">
        <f>IF(ISBLANK('Nomenklatur komplett'!H803),"",'Nomenklatur komplett'!H803)</f>
        <v/>
      </c>
      <c r="B803" s="153">
        <f>IF(ISBLANK('Nomenklatur komplett'!I803),"",'Nomenklatur komplett'!I803)</f>
        <v>11549</v>
      </c>
      <c r="C803" s="18" t="str">
        <f>IF(ISBLANK('Nomenklatur komplett'!J803),"-",'Nomenklatur komplett'!J803)</f>
        <v>Cureggia</v>
      </c>
    </row>
    <row r="804" spans="1:3" x14ac:dyDescent="0.2">
      <c r="A804" s="17">
        <f>IF(ISBLANK('Nomenklatur komplett'!H804),"",'Nomenklatur komplett'!H804)</f>
        <v>5180</v>
      </c>
      <c r="B804" s="153">
        <f>IF(ISBLANK('Nomenklatur komplett'!I804),"",'Nomenklatur komplett'!I804)</f>
        <v>11570</v>
      </c>
      <c r="C804" s="18" t="str">
        <f>IF(ISBLANK('Nomenklatur komplett'!J804),"-",'Nomenklatur komplett'!J804)</f>
        <v>Cureglia</v>
      </c>
    </row>
    <row r="805" spans="1:3" x14ac:dyDescent="0.2">
      <c r="A805" s="17">
        <f>IF(ISBLANK('Nomenklatur komplett'!H805),"",'Nomenklatur komplett'!H805)</f>
        <v>5181</v>
      </c>
      <c r="B805" s="153">
        <f>IF(ISBLANK('Nomenklatur komplett'!I805),"",'Nomenklatur komplett'!I805)</f>
        <v>11571</v>
      </c>
      <c r="C805" s="18" t="str">
        <f>IF(ISBLANK('Nomenklatur komplett'!J805),"-",'Nomenklatur komplett'!J805)</f>
        <v>Curio</v>
      </c>
    </row>
    <row r="806" spans="1:3" x14ac:dyDescent="0.2">
      <c r="A806" s="17">
        <f>IF(ISBLANK('Nomenklatur komplett'!H806),"",'Nomenklatur komplett'!H806)</f>
        <v>5669</v>
      </c>
      <c r="B806" s="153">
        <f>IF(ISBLANK('Nomenklatur komplett'!I806),"",'Nomenklatur komplett'!I806)</f>
        <v>14821</v>
      </c>
      <c r="C806" s="18" t="str">
        <f>IF(ISBLANK('Nomenklatur komplett'!J806),"-",'Nomenklatur komplett'!J806)</f>
        <v>Curtilles</v>
      </c>
    </row>
    <row r="807" spans="1:3" x14ac:dyDescent="0.2">
      <c r="A807" s="17" t="str">
        <f>IF(ISBLANK('Nomenklatur komplett'!H807),"",'Nomenklatur komplett'!H807)</f>
        <v/>
      </c>
      <c r="B807" s="153">
        <f>IF(ISBLANK('Nomenklatur komplett'!I807),"",'Nomenklatur komplett'!I807)</f>
        <v>11358</v>
      </c>
      <c r="C807" s="18" t="str">
        <f>IF(ISBLANK('Nomenklatur komplett'!J807),"-",'Nomenklatur komplett'!J807)</f>
        <v>Cutterwil</v>
      </c>
    </row>
    <row r="808" spans="1:3" x14ac:dyDescent="0.2">
      <c r="A808" s="17">
        <f>IF(ISBLANK('Nomenklatur komplett'!H808),"",'Nomenklatur komplett'!H808)</f>
        <v>6610</v>
      </c>
      <c r="B808" s="153">
        <f>IF(ISBLANK('Nomenklatur komplett'!I808),"",'Nomenklatur komplett'!I808)</f>
        <v>11387</v>
      </c>
      <c r="C808" s="18" t="str">
        <f>IF(ISBLANK('Nomenklatur komplett'!J808),"-",'Nomenklatur komplett'!J808)</f>
        <v>Céligny</v>
      </c>
    </row>
    <row r="809" spans="1:3" x14ac:dyDescent="0.2">
      <c r="A809" s="17">
        <f>IF(ISBLANK('Nomenklatur komplett'!H809),"",'Nomenklatur komplett'!H809)</f>
        <v>25</v>
      </c>
      <c r="B809" s="153">
        <f>IF(ISBLANK('Nomenklatur komplett'!I809),"",'Nomenklatur komplett'!I809)</f>
        <v>11573</v>
      </c>
      <c r="C809" s="18" t="str">
        <f>IF(ISBLANK('Nomenklatur komplett'!J809),"-",'Nomenklatur komplett'!J809)</f>
        <v>Dachsen</v>
      </c>
    </row>
    <row r="810" spans="1:3" x14ac:dyDescent="0.2">
      <c r="A810" s="17">
        <f>IF(ISBLANK('Nomenklatur komplett'!H810),"",'Nomenklatur komplett'!H810)</f>
        <v>1125</v>
      </c>
      <c r="B810" s="153">
        <f>IF(ISBLANK('Nomenklatur komplett'!I810),"",'Nomenklatur komplett'!I810)</f>
        <v>15593</v>
      </c>
      <c r="C810" s="18" t="str">
        <f>IF(ISBLANK('Nomenklatur komplett'!J810),"-",'Nomenklatur komplett'!J810)</f>
        <v>Dagmersellen</v>
      </c>
    </row>
    <row r="811" spans="1:3" x14ac:dyDescent="0.2">
      <c r="A811" s="17">
        <f>IF(ISBLANK('Nomenklatur komplett'!H811),"",'Nomenklatur komplett'!H811)</f>
        <v>5480</v>
      </c>
      <c r="B811" s="153">
        <f>IF(ISBLANK('Nomenklatur komplett'!I811),"",'Nomenklatur komplett'!I811)</f>
        <v>14819</v>
      </c>
      <c r="C811" s="18" t="str">
        <f>IF(ISBLANK('Nomenklatur komplett'!J811),"-",'Nomenklatur komplett'!J811)</f>
        <v>Daillens</v>
      </c>
    </row>
    <row r="812" spans="1:3" x14ac:dyDescent="0.2">
      <c r="A812" s="17">
        <f>IF(ISBLANK('Nomenklatur komplett'!H812),"",'Nomenklatur komplett'!H812)</f>
        <v>1503</v>
      </c>
      <c r="B812" s="153">
        <f>IF(ISBLANK('Nomenklatur komplett'!I812),"",'Nomenklatur komplett'!I812)</f>
        <v>11568</v>
      </c>
      <c r="C812" s="18" t="str">
        <f>IF(ISBLANK('Nomenklatur komplett'!J812),"-",'Nomenklatur komplett'!J812)</f>
        <v>Dallenwil</v>
      </c>
    </row>
    <row r="813" spans="1:3" x14ac:dyDescent="0.2">
      <c r="A813" s="17">
        <f>IF(ISBLANK('Nomenklatur komplett'!H813),"",'Nomenklatur komplett'!H813)</f>
        <v>5071</v>
      </c>
      <c r="B813" s="153">
        <f>IF(ISBLANK('Nomenklatur komplett'!I813),"",'Nomenklatur komplett'!I813)</f>
        <v>11579</v>
      </c>
      <c r="C813" s="18" t="str">
        <f>IF(ISBLANK('Nomenklatur komplett'!J813),"-",'Nomenklatur komplett'!J813)</f>
        <v>Dalpe</v>
      </c>
    </row>
    <row r="814" spans="1:3" x14ac:dyDescent="0.2">
      <c r="A814" s="17" t="str">
        <f>IF(ISBLANK('Nomenklatur komplett'!H814),"",'Nomenklatur komplett'!H814)</f>
        <v/>
      </c>
      <c r="B814" s="153">
        <f>IF(ISBLANK('Nomenklatur komplett'!I814),"",'Nomenklatur komplett'!I814)</f>
        <v>11044</v>
      </c>
      <c r="C814" s="18" t="str">
        <f>IF(ISBLANK('Nomenklatur komplett'!J814),"-",'Nomenklatur komplett'!J814)</f>
        <v>Damphreux</v>
      </c>
    </row>
    <row r="815" spans="1:3" x14ac:dyDescent="0.2">
      <c r="A815" s="17">
        <f>IF(ISBLANK('Nomenklatur komplett'!H815),"",'Nomenklatur komplett'!H815)</f>
        <v>6811</v>
      </c>
      <c r="B815" s="153">
        <f>IF(ISBLANK('Nomenklatur komplett'!I815),"",'Nomenklatur komplett'!I815)</f>
        <v>16627</v>
      </c>
      <c r="C815" s="18" t="str">
        <f>IF(ISBLANK('Nomenklatur komplett'!J815),"-",'Nomenklatur komplett'!J815)</f>
        <v>Damphreux-Lugnez</v>
      </c>
    </row>
    <row r="816" spans="1:3" x14ac:dyDescent="0.2">
      <c r="A816" s="17" t="str">
        <f>IF(ISBLANK('Nomenklatur komplett'!H816),"",'Nomenklatur komplett'!H816)</f>
        <v/>
      </c>
      <c r="B816" s="153">
        <f>IF(ISBLANK('Nomenklatur komplett'!I816),"",'Nomenklatur komplett'!I816)</f>
        <v>11045</v>
      </c>
      <c r="C816" s="18" t="str">
        <f>IF(ISBLANK('Nomenklatur komplett'!J816),"-",'Nomenklatur komplett'!J816)</f>
        <v>Damvant</v>
      </c>
    </row>
    <row r="817" spans="1:3" x14ac:dyDescent="0.2">
      <c r="A817" s="17">
        <f>IF(ISBLANK('Nomenklatur komplett'!H817),"",'Nomenklatur komplett'!H817)</f>
        <v>6620</v>
      </c>
      <c r="B817" s="153">
        <f>IF(ISBLANK('Nomenklatur komplett'!I817),"",'Nomenklatur komplett'!I817)</f>
        <v>11582</v>
      </c>
      <c r="C817" s="18" t="str">
        <f>IF(ISBLANK('Nomenklatur komplett'!J817),"-",'Nomenklatur komplett'!J817)</f>
        <v>Dardagny</v>
      </c>
    </row>
    <row r="818" spans="1:3" x14ac:dyDescent="0.2">
      <c r="A818" s="17" t="str">
        <f>IF(ISBLANK('Nomenklatur komplett'!H818),"",'Nomenklatur komplett'!H818)</f>
        <v/>
      </c>
      <c r="B818" s="153">
        <f>IF(ISBLANK('Nomenklatur komplett'!I818),"",'Nomenklatur komplett'!I818)</f>
        <v>16356</v>
      </c>
      <c r="C818" s="18" t="str">
        <f>IF(ISBLANK('Nomenklatur komplett'!J818),"-",'Nomenklatur komplett'!J818)</f>
        <v>Daro</v>
      </c>
    </row>
    <row r="819" spans="1:3" x14ac:dyDescent="0.2">
      <c r="A819" s="17" t="str">
        <f>IF(ISBLANK('Nomenklatur komplett'!H819),"",'Nomenklatur komplett'!H819)</f>
        <v/>
      </c>
      <c r="B819" s="153">
        <f>IF(ISBLANK('Nomenklatur komplett'!I819),"",'Nomenklatur komplett'!I819)</f>
        <v>11560</v>
      </c>
      <c r="C819" s="18" t="str">
        <f>IF(ISBLANK('Nomenklatur komplett'!J819),"-",'Nomenklatur komplett'!J819)</f>
        <v>Davesco-Soragno</v>
      </c>
    </row>
    <row r="820" spans="1:3" x14ac:dyDescent="0.2">
      <c r="A820" s="17">
        <f>IF(ISBLANK('Nomenklatur komplett'!H820),"",'Nomenklatur komplett'!H820)</f>
        <v>3851</v>
      </c>
      <c r="B820" s="153">
        <f>IF(ISBLANK('Nomenklatur komplett'!I820),"",'Nomenklatur komplett'!I820)</f>
        <v>16047</v>
      </c>
      <c r="C820" s="18" t="str">
        <f>IF(ISBLANK('Nomenklatur komplett'!J820),"-",'Nomenklatur komplett'!J820)</f>
        <v>Davos</v>
      </c>
    </row>
    <row r="821" spans="1:3" x14ac:dyDescent="0.2">
      <c r="A821" s="17" t="str">
        <f>IF(ISBLANK('Nomenklatur komplett'!H821),"",'Nomenklatur komplett'!H821)</f>
        <v/>
      </c>
      <c r="B821" s="153">
        <f>IF(ISBLANK('Nomenklatur komplett'!I821),"",'Nomenklatur komplett'!I821)</f>
        <v>13676</v>
      </c>
      <c r="C821" s="18" t="str">
        <f>IF(ISBLANK('Nomenklatur komplett'!J821),"-",'Nomenklatur komplett'!J821)</f>
        <v>Degen</v>
      </c>
    </row>
    <row r="822" spans="1:3" x14ac:dyDescent="0.2">
      <c r="A822" s="17">
        <f>IF(ISBLANK('Nomenklatur komplett'!H822),"",'Nomenklatur komplett'!H822)</f>
        <v>3401</v>
      </c>
      <c r="B822" s="153">
        <f>IF(ISBLANK('Nomenklatur komplett'!I822),"",'Nomenklatur komplett'!I822)</f>
        <v>14451</v>
      </c>
      <c r="C822" s="18" t="str">
        <f>IF(ISBLANK('Nomenklatur komplett'!J822),"-",'Nomenklatur komplett'!J822)</f>
        <v>Degersheim</v>
      </c>
    </row>
    <row r="823" spans="1:3" x14ac:dyDescent="0.2">
      <c r="A823" s="17">
        <f>IF(ISBLANK('Nomenklatur komplett'!H823),"",'Nomenklatur komplett'!H823)</f>
        <v>535</v>
      </c>
      <c r="B823" s="153">
        <f>IF(ISBLANK('Nomenklatur komplett'!I823),"",'Nomenklatur komplett'!I823)</f>
        <v>15115</v>
      </c>
      <c r="C823" s="18" t="str">
        <f>IF(ISBLANK('Nomenklatur komplett'!J823),"-",'Nomenklatur komplett'!J823)</f>
        <v>Deisswil bei Münchenbuchsee</v>
      </c>
    </row>
    <row r="824" spans="1:3" x14ac:dyDescent="0.2">
      <c r="A824" s="17">
        <f>IF(ISBLANK('Nomenklatur komplett'!H824),"",'Nomenklatur komplett'!H824)</f>
        <v>2516</v>
      </c>
      <c r="B824" s="153">
        <f>IF(ISBLANK('Nomenklatur komplett'!I824),"",'Nomenklatur komplett'!I824)</f>
        <v>13725</v>
      </c>
      <c r="C824" s="18" t="str">
        <f>IF(ISBLANK('Nomenklatur komplett'!J824),"-",'Nomenklatur komplett'!J824)</f>
        <v>Deitingen</v>
      </c>
    </row>
    <row r="825" spans="1:3" x14ac:dyDescent="0.2">
      <c r="A825" s="17" t="str">
        <f>IF(ISBLANK('Nomenklatur komplett'!H825),"",'Nomenklatur komplett'!H825)</f>
        <v/>
      </c>
      <c r="B825" s="153">
        <f>IF(ISBLANK('Nomenklatur komplett'!I825),"",'Nomenklatur komplett'!I825)</f>
        <v>11558</v>
      </c>
      <c r="C825" s="18" t="str">
        <f>IF(ISBLANK('Nomenklatur komplett'!J825),"-",'Nomenklatur komplett'!J825)</f>
        <v>Delley</v>
      </c>
    </row>
    <row r="826" spans="1:3" x14ac:dyDescent="0.2">
      <c r="A826" s="17">
        <f>IF(ISBLANK('Nomenklatur komplett'!H826),"",'Nomenklatur komplett'!H826)</f>
        <v>2051</v>
      </c>
      <c r="B826" s="153">
        <f>IF(ISBLANK('Nomenklatur komplett'!I826),"",'Nomenklatur komplett'!I826)</f>
        <v>14511</v>
      </c>
      <c r="C826" s="18" t="str">
        <f>IF(ISBLANK('Nomenklatur komplett'!J826),"-",'Nomenklatur komplett'!J826)</f>
        <v>Delley-Portalban</v>
      </c>
    </row>
    <row r="827" spans="1:3" x14ac:dyDescent="0.2">
      <c r="A827" s="17">
        <f>IF(ISBLANK('Nomenklatur komplett'!H827),"",'Nomenklatur komplett'!H827)</f>
        <v>6711</v>
      </c>
      <c r="B827" s="153">
        <f>IF(ISBLANK('Nomenklatur komplett'!I827),"",'Nomenklatur komplett'!I827)</f>
        <v>13282</v>
      </c>
      <c r="C827" s="18" t="str">
        <f>IF(ISBLANK('Nomenklatur komplett'!J827),"-",'Nomenklatur komplett'!J827)</f>
        <v>Delémont</v>
      </c>
    </row>
    <row r="828" spans="1:3" x14ac:dyDescent="0.2">
      <c r="A828" s="17">
        <f>IF(ISBLANK('Nomenklatur komplett'!H828),"",'Nomenklatur komplett'!H828)</f>
        <v>5631</v>
      </c>
      <c r="B828" s="153">
        <f>IF(ISBLANK('Nomenklatur komplett'!I828),"",'Nomenklatur komplett'!I828)</f>
        <v>14824</v>
      </c>
      <c r="C828" s="18" t="str">
        <f>IF(ISBLANK('Nomenklatur komplett'!J828),"-",'Nomenklatur komplett'!J828)</f>
        <v>Denens</v>
      </c>
    </row>
    <row r="829" spans="1:3" x14ac:dyDescent="0.2">
      <c r="A829" s="17" t="str">
        <f>IF(ISBLANK('Nomenklatur komplett'!H829),"",'Nomenklatur komplett'!H829)</f>
        <v/>
      </c>
      <c r="B829" s="153">
        <f>IF(ISBLANK('Nomenklatur komplett'!I829),"",'Nomenklatur komplett'!I829)</f>
        <v>11554</v>
      </c>
      <c r="C829" s="18" t="str">
        <f>IF(ISBLANK('Nomenklatur komplett'!J829),"-",'Nomenklatur komplett'!J829)</f>
        <v>Denezy</v>
      </c>
    </row>
    <row r="830" spans="1:3" x14ac:dyDescent="0.2">
      <c r="A830" s="17">
        <f>IF(ISBLANK('Nomenklatur komplett'!H830),"",'Nomenklatur komplett'!H830)</f>
        <v>5632</v>
      </c>
      <c r="B830" s="153">
        <f>IF(ISBLANK('Nomenklatur komplett'!I830),"",'Nomenklatur komplett'!I830)</f>
        <v>14822</v>
      </c>
      <c r="C830" s="18" t="str">
        <f>IF(ISBLANK('Nomenklatur komplett'!J830),"-",'Nomenklatur komplett'!J830)</f>
        <v>Denges</v>
      </c>
    </row>
    <row r="831" spans="1:3" x14ac:dyDescent="0.2">
      <c r="A831" s="17">
        <f>IF(ISBLANK('Nomenklatur komplett'!H831),"",'Nomenklatur komplett'!H831)</f>
        <v>4004</v>
      </c>
      <c r="B831" s="153">
        <f>IF(ISBLANK('Nomenklatur komplett'!I831),"",'Nomenklatur komplett'!I831)</f>
        <v>11556</v>
      </c>
      <c r="C831" s="18" t="str">
        <f>IF(ISBLANK('Nomenklatur komplett'!J831),"-",'Nomenklatur komplett'!J831)</f>
        <v>Densbüren</v>
      </c>
    </row>
    <row r="832" spans="1:3" x14ac:dyDescent="0.2">
      <c r="A832" s="17">
        <f>IF(ISBLANK('Nomenklatur komplett'!H832),"",'Nomenklatur komplett'!H832)</f>
        <v>2517</v>
      </c>
      <c r="B832" s="153">
        <f>IF(ISBLANK('Nomenklatur komplett'!I832),"",'Nomenklatur komplett'!I832)</f>
        <v>13726</v>
      </c>
      <c r="C832" s="18" t="str">
        <f>IF(ISBLANK('Nomenklatur komplett'!J832),"-",'Nomenklatur komplett'!J832)</f>
        <v>Derendingen</v>
      </c>
    </row>
    <row r="833" spans="1:3" x14ac:dyDescent="0.2">
      <c r="A833" s="17" t="str">
        <f>IF(ISBLANK('Nomenklatur komplett'!H833),"",'Nomenklatur komplett'!H833)</f>
        <v/>
      </c>
      <c r="B833" s="153">
        <f>IF(ISBLANK('Nomenklatur komplett'!I833),"",'Nomenklatur komplett'!I833)</f>
        <v>11557</v>
      </c>
      <c r="C833" s="18" t="str">
        <f>IF(ISBLANK('Nomenklatur komplett'!J833),"-",'Nomenklatur komplett'!J833)</f>
        <v>Dettighofen</v>
      </c>
    </row>
    <row r="834" spans="1:3" x14ac:dyDescent="0.2">
      <c r="A834" s="17">
        <f>IF(ISBLANK('Nomenklatur komplett'!H834),"",'Nomenklatur komplett'!H834)</f>
        <v>6712</v>
      </c>
      <c r="B834" s="153">
        <f>IF(ISBLANK('Nomenklatur komplett'!I834),"",'Nomenklatur komplett'!I834)</f>
        <v>13283</v>
      </c>
      <c r="C834" s="18" t="str">
        <f>IF(ISBLANK('Nomenklatur komplett'!J834),"-",'Nomenklatur komplett'!J834)</f>
        <v>Develier</v>
      </c>
    </row>
    <row r="835" spans="1:3" x14ac:dyDescent="0.2">
      <c r="A835" s="17" t="str">
        <f>IF(ISBLANK('Nomenklatur komplett'!H835),"",'Nomenklatur komplett'!H835)</f>
        <v/>
      </c>
      <c r="B835" s="153">
        <f>IF(ISBLANK('Nomenklatur komplett'!I835),"",'Nomenklatur komplett'!I835)</f>
        <v>16580</v>
      </c>
      <c r="C835" s="18" t="str">
        <f>IF(ISBLANK('Nomenklatur komplett'!J835),"-",'Nomenklatur komplett'!J835)</f>
        <v>Dicki</v>
      </c>
    </row>
    <row r="836" spans="1:3" x14ac:dyDescent="0.2">
      <c r="A836" s="17">
        <f>IF(ISBLANK('Nomenklatur komplett'!H836),"",'Nomenklatur komplett'!H836)</f>
        <v>2884</v>
      </c>
      <c r="B836" s="153">
        <f>IF(ISBLANK('Nomenklatur komplett'!I836),"",'Nomenklatur komplett'!I836)</f>
        <v>13812</v>
      </c>
      <c r="C836" s="18" t="str">
        <f>IF(ISBLANK('Nomenklatur komplett'!J836),"-",'Nomenklatur komplett'!J836)</f>
        <v>Diegten</v>
      </c>
    </row>
    <row r="837" spans="1:3" x14ac:dyDescent="0.2">
      <c r="A837" s="17">
        <f>IF(ISBLANK('Nomenklatur komplett'!H837),"",'Nomenklatur komplett'!H837)</f>
        <v>86</v>
      </c>
      <c r="B837" s="153">
        <f>IF(ISBLANK('Nomenklatur komplett'!I837),"",'Nomenklatur komplett'!I837)</f>
        <v>11567</v>
      </c>
      <c r="C837" s="18" t="str">
        <f>IF(ISBLANK('Nomenklatur komplett'!J837),"-",'Nomenklatur komplett'!J837)</f>
        <v>Dielsdorf</v>
      </c>
    </row>
    <row r="838" spans="1:3" x14ac:dyDescent="0.2">
      <c r="A838" s="17" t="str">
        <f>IF(ISBLANK('Nomenklatur komplett'!H838),"",'Nomenklatur komplett'!H838)</f>
        <v/>
      </c>
      <c r="B838" s="153">
        <f>IF(ISBLANK('Nomenklatur komplett'!I838),"",'Nomenklatur komplett'!I838)</f>
        <v>10495</v>
      </c>
      <c r="C838" s="18" t="str">
        <f>IF(ISBLANK('Nomenklatur komplett'!J838),"-",'Nomenklatur komplett'!J838)</f>
        <v>Diemerswil</v>
      </c>
    </row>
    <row r="839" spans="1:3" x14ac:dyDescent="0.2">
      <c r="A839" s="17">
        <f>IF(ISBLANK('Nomenklatur komplett'!H839),"",'Nomenklatur komplett'!H839)</f>
        <v>762</v>
      </c>
      <c r="B839" s="153">
        <f>IF(ISBLANK('Nomenklatur komplett'!I839),"",'Nomenklatur komplett'!I839)</f>
        <v>15261</v>
      </c>
      <c r="C839" s="18" t="str">
        <f>IF(ISBLANK('Nomenklatur komplett'!J839),"-",'Nomenklatur komplett'!J839)</f>
        <v>Diemtigen</v>
      </c>
    </row>
    <row r="840" spans="1:3" x14ac:dyDescent="0.2">
      <c r="A840" s="17">
        <f>IF(ISBLANK('Nomenklatur komplett'!H840),"",'Nomenklatur komplett'!H840)</f>
        <v>2845</v>
      </c>
      <c r="B840" s="153">
        <f>IF(ISBLANK('Nomenklatur komplett'!I840),"",'Nomenklatur komplett'!I840)</f>
        <v>13784</v>
      </c>
      <c r="C840" s="18" t="str">
        <f>IF(ISBLANK('Nomenklatur komplett'!J840),"-",'Nomenklatur komplett'!J840)</f>
        <v>Diepflingen</v>
      </c>
    </row>
    <row r="841" spans="1:3" x14ac:dyDescent="0.2">
      <c r="A841" s="17">
        <f>IF(ISBLANK('Nomenklatur komplett'!H841),"",'Nomenklatur komplett'!H841)</f>
        <v>3234</v>
      </c>
      <c r="B841" s="153">
        <f>IF(ISBLANK('Nomenklatur komplett'!I841),"",'Nomenklatur komplett'!I841)</f>
        <v>14394</v>
      </c>
      <c r="C841" s="18" t="str">
        <f>IF(ISBLANK('Nomenklatur komplett'!J841),"-",'Nomenklatur komplett'!J841)</f>
        <v>Diepoldsau</v>
      </c>
    </row>
    <row r="842" spans="1:3" x14ac:dyDescent="0.2">
      <c r="A842" s="17">
        <f>IF(ISBLANK('Nomenklatur komplett'!H842),"",'Nomenklatur komplett'!H842)</f>
        <v>1053</v>
      </c>
      <c r="B842" s="153">
        <f>IF(ISBLANK('Nomenklatur komplett'!I842),"",'Nomenklatur komplett'!I842)</f>
        <v>15535</v>
      </c>
      <c r="C842" s="18" t="str">
        <f>IF(ISBLANK('Nomenklatur komplett'!J842),"-",'Nomenklatur komplett'!J842)</f>
        <v>Dierikon</v>
      </c>
    </row>
    <row r="843" spans="1:3" x14ac:dyDescent="0.2">
      <c r="A843" s="17" t="str">
        <f>IF(ISBLANK('Nomenklatur komplett'!H843),"",'Nomenklatur komplett'!H843)</f>
        <v/>
      </c>
      <c r="B843" s="153">
        <f>IF(ISBLANK('Nomenklatur komplett'!I843),"",'Nomenklatur komplett'!I843)</f>
        <v>11551</v>
      </c>
      <c r="C843" s="18" t="str">
        <f>IF(ISBLANK('Nomenklatur komplett'!J843),"-",'Nomenklatur komplett'!J843)</f>
        <v>Diesbach (GL)</v>
      </c>
    </row>
    <row r="844" spans="1:3" x14ac:dyDescent="0.2">
      <c r="A844" s="17" t="str">
        <f>IF(ISBLANK('Nomenklatur komplett'!H844),"",'Nomenklatur komplett'!H844)</f>
        <v/>
      </c>
      <c r="B844" s="153">
        <f>IF(ISBLANK('Nomenklatur komplett'!I844),"",'Nomenklatur komplett'!I844)</f>
        <v>16191</v>
      </c>
      <c r="C844" s="18" t="str">
        <f>IF(ISBLANK('Nomenklatur komplett'!J844),"-",'Nomenklatur komplett'!J844)</f>
        <v>Diessbach</v>
      </c>
    </row>
    <row r="845" spans="1:3" x14ac:dyDescent="0.2">
      <c r="A845" s="17">
        <f>IF(ISBLANK('Nomenklatur komplett'!H845),"",'Nomenklatur komplett'!H845)</f>
        <v>385</v>
      </c>
      <c r="B845" s="153">
        <f>IF(ISBLANK('Nomenklatur komplett'!I845),"",'Nomenklatur komplett'!I845)</f>
        <v>15048</v>
      </c>
      <c r="C845" s="18" t="str">
        <f>IF(ISBLANK('Nomenklatur komplett'!J845),"-",'Nomenklatur komplett'!J845)</f>
        <v>Diessbach bei Büren</v>
      </c>
    </row>
    <row r="846" spans="1:3" x14ac:dyDescent="0.2">
      <c r="A846" s="17" t="str">
        <f>IF(ISBLANK('Nomenklatur komplett'!H846),"",'Nomenklatur komplett'!H846)</f>
        <v/>
      </c>
      <c r="B846" s="153">
        <f>IF(ISBLANK('Nomenklatur komplett'!I846),"",'Nomenklatur komplett'!I846)</f>
        <v>10609</v>
      </c>
      <c r="C846" s="18" t="str">
        <f>IF(ISBLANK('Nomenklatur komplett'!J846),"-",'Nomenklatur komplett'!J846)</f>
        <v>Diesse</v>
      </c>
    </row>
    <row r="847" spans="1:3" x14ac:dyDescent="0.2">
      <c r="A847" s="17">
        <f>IF(ISBLANK('Nomenklatur komplett'!H847),"",'Nomenklatur komplett'!H847)</f>
        <v>4545</v>
      </c>
      <c r="B847" s="153">
        <f>IF(ISBLANK('Nomenklatur komplett'!I847),"",'Nomenklatur komplett'!I847)</f>
        <v>15473</v>
      </c>
      <c r="C847" s="18" t="str">
        <f>IF(ISBLANK('Nomenklatur komplett'!J847),"-",'Nomenklatur komplett'!J847)</f>
        <v>Diessenhofen</v>
      </c>
    </row>
    <row r="848" spans="1:3" x14ac:dyDescent="0.2">
      <c r="A848" s="17">
        <f>IF(ISBLANK('Nomenklatur komplett'!H848),"",'Nomenklatur komplett'!H848)</f>
        <v>243</v>
      </c>
      <c r="B848" s="153">
        <f>IF(ISBLANK('Nomenklatur komplett'!I848),"",'Nomenklatur komplett'!I848)</f>
        <v>13691</v>
      </c>
      <c r="C848" s="18" t="str">
        <f>IF(ISBLANK('Nomenklatur komplett'!J848),"-",'Nomenklatur komplett'!J848)</f>
        <v>Dietikon</v>
      </c>
    </row>
    <row r="849" spans="1:3" x14ac:dyDescent="0.2">
      <c r="A849" s="17">
        <f>IF(ISBLANK('Nomenklatur komplett'!H849),"",'Nomenklatur komplett'!H849)</f>
        <v>54</v>
      </c>
      <c r="B849" s="153">
        <f>IF(ISBLANK('Nomenklatur komplett'!I849),"",'Nomenklatur komplett'!I849)</f>
        <v>11563</v>
      </c>
      <c r="C849" s="18" t="str">
        <f>IF(ISBLANK('Nomenklatur komplett'!J849),"-",'Nomenklatur komplett'!J849)</f>
        <v>Dietlikon</v>
      </c>
    </row>
    <row r="850" spans="1:3" x14ac:dyDescent="0.2">
      <c r="A850" s="17">
        <f>IF(ISBLANK('Nomenklatur komplett'!H850),"",'Nomenklatur komplett'!H850)</f>
        <v>4231</v>
      </c>
      <c r="B850" s="153">
        <f>IF(ISBLANK('Nomenklatur komplett'!I850),"",'Nomenklatur komplett'!I850)</f>
        <v>11564</v>
      </c>
      <c r="C850" s="18" t="str">
        <f>IF(ISBLANK('Nomenklatur komplett'!J850),"-",'Nomenklatur komplett'!J850)</f>
        <v>Dietwil</v>
      </c>
    </row>
    <row r="851" spans="1:3" x14ac:dyDescent="0.2">
      <c r="A851" s="17">
        <f>IF(ISBLANK('Nomenklatur komplett'!H851),"",'Nomenklatur komplett'!H851)</f>
        <v>216</v>
      </c>
      <c r="B851" s="153">
        <f>IF(ISBLANK('Nomenklatur komplett'!I851),"",'Nomenklatur komplett'!I851)</f>
        <v>11565</v>
      </c>
      <c r="C851" s="18" t="str">
        <f>IF(ISBLANK('Nomenklatur komplett'!J851),"-",'Nomenklatur komplett'!J851)</f>
        <v>Dinhard</v>
      </c>
    </row>
    <row r="852" spans="1:3" x14ac:dyDescent="0.2">
      <c r="A852" s="17">
        <f>IF(ISBLANK('Nomenklatur komplett'!H852),"",'Nomenklatur komplett'!H852)</f>
        <v>4194</v>
      </c>
      <c r="B852" s="153">
        <f>IF(ISBLANK('Nomenklatur komplett'!I852),"",'Nomenklatur komplett'!I852)</f>
        <v>11566</v>
      </c>
      <c r="C852" s="18" t="str">
        <f>IF(ISBLANK('Nomenklatur komplett'!J852),"-",'Nomenklatur komplett'!J852)</f>
        <v>Dintikon</v>
      </c>
    </row>
    <row r="853" spans="1:3" x14ac:dyDescent="0.2">
      <c r="A853" s="17" t="str">
        <f>IF(ISBLANK('Nomenklatur komplett'!H853),"",'Nomenklatur komplett'!H853)</f>
        <v/>
      </c>
      <c r="B853" s="153">
        <f>IF(ISBLANK('Nomenklatur komplett'!I853),"",'Nomenklatur komplett'!I853)</f>
        <v>16557</v>
      </c>
      <c r="C853" s="18" t="str">
        <f>IF(ISBLANK('Nomenklatur komplett'!J853),"-",'Nomenklatur komplett'!J853)</f>
        <v>Dippishausen</v>
      </c>
    </row>
    <row r="854" spans="1:3" x14ac:dyDescent="0.2">
      <c r="A854" s="17" t="str">
        <f>IF(ISBLANK('Nomenklatur komplett'!H854),"",'Nomenklatur komplett'!H854)</f>
        <v/>
      </c>
      <c r="B854" s="153">
        <f>IF(ISBLANK('Nomenklatur komplett'!I854),"",'Nomenklatur komplett'!I854)</f>
        <v>11289</v>
      </c>
      <c r="C854" s="18" t="str">
        <f>IF(ISBLANK('Nomenklatur komplett'!J854),"-",'Nomenklatur komplett'!J854)</f>
        <v>Dippishausen-Oftershausen</v>
      </c>
    </row>
    <row r="855" spans="1:3" x14ac:dyDescent="0.2">
      <c r="A855" s="17" t="str">
        <f>IF(ISBLANK('Nomenklatur komplett'!H855),"",'Nomenklatur komplett'!H855)</f>
        <v/>
      </c>
      <c r="B855" s="153">
        <f>IF(ISBLANK('Nomenklatur komplett'!I855),"",'Nomenklatur komplett'!I855)</f>
        <v>16515</v>
      </c>
      <c r="C855" s="18" t="str">
        <f>IF(ISBLANK('Nomenklatur komplett'!J855),"-",'Nomenklatur komplett'!J855)</f>
        <v>Disentis</v>
      </c>
    </row>
    <row r="856" spans="1:3" x14ac:dyDescent="0.2">
      <c r="A856" s="17" t="str">
        <f>IF(ISBLANK('Nomenklatur komplett'!H856),"",'Nomenklatur komplett'!H856)</f>
        <v/>
      </c>
      <c r="B856" s="153">
        <f>IF(ISBLANK('Nomenklatur komplett'!I856),"",'Nomenklatur komplett'!I856)</f>
        <v>11234</v>
      </c>
      <c r="C856" s="18" t="str">
        <f>IF(ISBLANK('Nomenklatur komplett'!J856),"-",'Nomenklatur komplett'!J856)</f>
        <v>Disentis/Mustèr</v>
      </c>
    </row>
    <row r="857" spans="1:3" x14ac:dyDescent="0.2">
      <c r="A857" s="17">
        <f>IF(ISBLANK('Nomenklatur komplett'!H857),"",'Nomenklatur komplett'!H857)</f>
        <v>3982</v>
      </c>
      <c r="B857" s="153">
        <f>IF(ISBLANK('Nomenklatur komplett'!I857),"",'Nomenklatur komplett'!I857)</f>
        <v>16039</v>
      </c>
      <c r="C857" s="18" t="str">
        <f>IF(ISBLANK('Nomenklatur komplett'!J857),"-",'Nomenklatur komplett'!J857)</f>
        <v>Disentis/Mustér</v>
      </c>
    </row>
    <row r="858" spans="1:3" x14ac:dyDescent="0.2">
      <c r="A858" s="17">
        <f>IF(ISBLANK('Nomenklatur komplett'!H858),"",'Nomenklatur komplett'!H858)</f>
        <v>2784</v>
      </c>
      <c r="B858" s="153">
        <f>IF(ISBLANK('Nomenklatur komplett'!I858),"",'Nomenklatur komplett'!I858)</f>
        <v>13842</v>
      </c>
      <c r="C858" s="18" t="str">
        <f>IF(ISBLANK('Nomenklatur komplett'!J858),"-",'Nomenklatur komplett'!J858)</f>
        <v>Dittingen</v>
      </c>
    </row>
    <row r="859" spans="1:3" x14ac:dyDescent="0.2">
      <c r="A859" s="17">
        <f>IF(ISBLANK('Nomenklatur komplett'!H859),"",'Nomenklatur komplett'!H859)</f>
        <v>5481</v>
      </c>
      <c r="B859" s="153">
        <f>IF(ISBLANK('Nomenklatur komplett'!I859),"",'Nomenklatur komplett'!I859)</f>
        <v>14854</v>
      </c>
      <c r="C859" s="18" t="str">
        <f>IF(ISBLANK('Nomenklatur komplett'!J859),"-",'Nomenklatur komplett'!J859)</f>
        <v>Dizy</v>
      </c>
    </row>
    <row r="860" spans="1:3" x14ac:dyDescent="0.2">
      <c r="A860" s="17">
        <f>IF(ISBLANK('Nomenklatur komplett'!H860),"",'Nomenklatur komplett'!H860)</f>
        <v>3722</v>
      </c>
      <c r="B860" s="153">
        <f>IF(ISBLANK('Nomenklatur komplett'!I860),"",'Nomenklatur komplett'!I860)</f>
        <v>15994</v>
      </c>
      <c r="C860" s="18" t="str">
        <f>IF(ISBLANK('Nomenklatur komplett'!J860),"-",'Nomenklatur komplett'!J860)</f>
        <v>Domat/Ems</v>
      </c>
    </row>
    <row r="861" spans="1:3" x14ac:dyDescent="0.2">
      <c r="A861" s="17" t="str">
        <f>IF(ISBLANK('Nomenklatur komplett'!H861),"",'Nomenklatur komplett'!H861)</f>
        <v/>
      </c>
      <c r="B861" s="153">
        <f>IF(ISBLANK('Nomenklatur komplett'!I861),"",'Nomenklatur komplett'!I861)</f>
        <v>12194</v>
      </c>
      <c r="C861" s="18" t="str">
        <f>IF(ISBLANK('Nomenklatur komplett'!J861),"-",'Nomenklatur komplett'!J861)</f>
        <v>Dombresson</v>
      </c>
    </row>
    <row r="862" spans="1:3" x14ac:dyDescent="0.2">
      <c r="A862" s="17" t="str">
        <f>IF(ISBLANK('Nomenklatur komplett'!H862),"",'Nomenklatur komplett'!H862)</f>
        <v/>
      </c>
      <c r="B862" s="153">
        <f>IF(ISBLANK('Nomenklatur komplett'!I862),"",'Nomenklatur komplett'!I862)</f>
        <v>12191</v>
      </c>
      <c r="C862" s="18" t="str">
        <f>IF(ISBLANK('Nomenklatur komplett'!J862),"-",'Nomenklatur komplett'!J862)</f>
        <v>Domdidier</v>
      </c>
    </row>
    <row r="863" spans="1:3" x14ac:dyDescent="0.2">
      <c r="A863" s="17">
        <f>IF(ISBLANK('Nomenklatur komplett'!H863),"",'Nomenklatur komplett'!H863)</f>
        <v>3673</v>
      </c>
      <c r="B863" s="153">
        <f>IF(ISBLANK('Nomenklatur komplett'!I863),"",'Nomenklatur komplett'!I863)</f>
        <v>16064</v>
      </c>
      <c r="C863" s="18" t="str">
        <f>IF(ISBLANK('Nomenklatur komplett'!J863),"-",'Nomenklatur komplett'!J863)</f>
        <v>Domleschg</v>
      </c>
    </row>
    <row r="864" spans="1:3" x14ac:dyDescent="0.2">
      <c r="A864" s="17" t="str">
        <f>IF(ISBLANK('Nomenklatur komplett'!H864),"",'Nomenklatur komplett'!H864)</f>
        <v/>
      </c>
      <c r="B864" s="153">
        <f>IF(ISBLANK('Nomenklatur komplett'!I864),"",'Nomenklatur komplett'!I864)</f>
        <v>12190</v>
      </c>
      <c r="C864" s="18" t="str">
        <f>IF(ISBLANK('Nomenklatur komplett'!J864),"-",'Nomenklatur komplett'!J864)</f>
        <v>Dommartin</v>
      </c>
    </row>
    <row r="865" spans="1:3" x14ac:dyDescent="0.2">
      <c r="A865" s="17" t="str">
        <f>IF(ISBLANK('Nomenklatur komplett'!H865),"",'Nomenklatur komplett'!H865)</f>
        <v/>
      </c>
      <c r="B865" s="153">
        <f>IF(ISBLANK('Nomenklatur komplett'!I865),"",'Nomenklatur komplett'!I865)</f>
        <v>12189</v>
      </c>
      <c r="C865" s="18" t="str">
        <f>IF(ISBLANK('Nomenklatur komplett'!J865),"-",'Nomenklatur komplett'!J865)</f>
        <v>Dompierre (FR)</v>
      </c>
    </row>
    <row r="866" spans="1:3" x14ac:dyDescent="0.2">
      <c r="A866" s="17">
        <f>IF(ISBLANK('Nomenklatur komplett'!H866),"",'Nomenklatur komplett'!H866)</f>
        <v>5671</v>
      </c>
      <c r="B866" s="153">
        <f>IF(ISBLANK('Nomenklatur komplett'!I866),"",'Nomenklatur komplett'!I866)</f>
        <v>14715</v>
      </c>
      <c r="C866" s="18" t="str">
        <f>IF(ISBLANK('Nomenklatur komplett'!J866),"-",'Nomenklatur komplett'!J866)</f>
        <v>Dompierre (VD)</v>
      </c>
    </row>
    <row r="867" spans="1:3" x14ac:dyDescent="0.2">
      <c r="A867" s="17" t="str">
        <f>IF(ISBLANK('Nomenklatur komplett'!H867),"",'Nomenklatur komplett'!H867)</f>
        <v/>
      </c>
      <c r="B867" s="153">
        <f>IF(ISBLANK('Nomenklatur komplett'!I867),"",'Nomenklatur komplett'!I867)</f>
        <v>14374</v>
      </c>
      <c r="C867" s="18" t="str">
        <f>IF(ISBLANK('Nomenklatur komplett'!J867),"-",'Nomenklatur komplett'!J867)</f>
        <v>Donat</v>
      </c>
    </row>
    <row r="868" spans="1:3" x14ac:dyDescent="0.2">
      <c r="A868" s="17" t="str">
        <f>IF(ISBLANK('Nomenklatur komplett'!H868),"",'Nomenklatur komplett'!H868)</f>
        <v/>
      </c>
      <c r="B868" s="153">
        <f>IF(ISBLANK('Nomenklatur komplett'!I868),"",'Nomenklatur komplett'!I868)</f>
        <v>10240</v>
      </c>
      <c r="C868" s="18" t="str">
        <f>IF(ISBLANK('Nomenklatur komplett'!J868),"-",'Nomenklatur komplett'!J868)</f>
        <v>Donath</v>
      </c>
    </row>
    <row r="869" spans="1:3" x14ac:dyDescent="0.2">
      <c r="A869" s="17" t="str">
        <f>IF(ISBLANK('Nomenklatur komplett'!H869),"",'Nomenklatur komplett'!H869)</f>
        <v/>
      </c>
      <c r="B869" s="153">
        <f>IF(ISBLANK('Nomenklatur komplett'!I869),"",'Nomenklatur komplett'!I869)</f>
        <v>12171</v>
      </c>
      <c r="C869" s="18" t="str">
        <f>IF(ISBLANK('Nomenklatur komplett'!J869),"-",'Nomenklatur komplett'!J869)</f>
        <v>Donatyre</v>
      </c>
    </row>
    <row r="870" spans="1:3" x14ac:dyDescent="0.2">
      <c r="A870" s="17" t="str">
        <f>IF(ISBLANK('Nomenklatur komplett'!H870),"",'Nomenklatur komplett'!H870)</f>
        <v/>
      </c>
      <c r="B870" s="153">
        <f>IF(ISBLANK('Nomenklatur komplett'!I870),"",'Nomenklatur komplett'!I870)</f>
        <v>12183</v>
      </c>
      <c r="C870" s="18" t="str">
        <f>IF(ISBLANK('Nomenklatur komplett'!J870),"-",'Nomenklatur komplett'!J870)</f>
        <v>Dongio</v>
      </c>
    </row>
    <row r="871" spans="1:3" x14ac:dyDescent="0.2">
      <c r="A871" s="17">
        <f>IF(ISBLANK('Nomenklatur komplett'!H871),"",'Nomenklatur komplett'!H871)</f>
        <v>5913</v>
      </c>
      <c r="B871" s="153">
        <f>IF(ISBLANK('Nomenklatur komplett'!I871),"",'Nomenklatur komplett'!I871)</f>
        <v>15507</v>
      </c>
      <c r="C871" s="18" t="str">
        <f>IF(ISBLANK('Nomenklatur komplett'!J871),"-",'Nomenklatur komplett'!J871)</f>
        <v>Donneloye</v>
      </c>
    </row>
    <row r="872" spans="1:3" x14ac:dyDescent="0.2">
      <c r="A872" s="17" t="str">
        <f>IF(ISBLANK('Nomenklatur komplett'!H872),"",'Nomenklatur komplett'!H872)</f>
        <v/>
      </c>
      <c r="B872" s="153">
        <f>IF(ISBLANK('Nomenklatur komplett'!I872),"",'Nomenklatur komplett'!I872)</f>
        <v>12177</v>
      </c>
      <c r="C872" s="18" t="str">
        <f>IF(ISBLANK('Nomenklatur komplett'!J872),"-",'Nomenklatur komplett'!J872)</f>
        <v>Donzhausen</v>
      </c>
    </row>
    <row r="873" spans="1:3" x14ac:dyDescent="0.2">
      <c r="A873" s="17">
        <f>IF(ISBLANK('Nomenklatur komplett'!H873),"",'Nomenklatur komplett'!H873)</f>
        <v>1001</v>
      </c>
      <c r="B873" s="153">
        <f>IF(ISBLANK('Nomenklatur komplett'!I873),"",'Nomenklatur komplett'!I873)</f>
        <v>15557</v>
      </c>
      <c r="C873" s="18" t="str">
        <f>IF(ISBLANK('Nomenklatur komplett'!J873),"-",'Nomenklatur komplett'!J873)</f>
        <v>Doppleschwand</v>
      </c>
    </row>
    <row r="874" spans="1:3" x14ac:dyDescent="0.2">
      <c r="A874" s="17">
        <f>IF(ISBLANK('Nomenklatur komplett'!H874),"",'Nomenklatur komplett'!H874)</f>
        <v>26</v>
      </c>
      <c r="B874" s="153">
        <f>IF(ISBLANK('Nomenklatur komplett'!I874),"",'Nomenklatur komplett'!I874)</f>
        <v>12182</v>
      </c>
      <c r="C874" s="18" t="str">
        <f>IF(ISBLANK('Nomenklatur komplett'!J874),"-",'Nomenklatur komplett'!J874)</f>
        <v>Dorf</v>
      </c>
    </row>
    <row r="875" spans="1:3" x14ac:dyDescent="0.2">
      <c r="A875" s="17" t="str">
        <f>IF(ISBLANK('Nomenklatur komplett'!H875),"",'Nomenklatur komplett'!H875)</f>
        <v/>
      </c>
      <c r="B875" s="153">
        <f>IF(ISBLANK('Nomenklatur komplett'!I875),"",'Nomenklatur komplett'!I875)</f>
        <v>16241</v>
      </c>
      <c r="C875" s="18" t="str">
        <f>IF(ISBLANK('Nomenklatur komplett'!J875),"-",'Nomenklatur komplett'!J875)</f>
        <v>Dorlikon</v>
      </c>
    </row>
    <row r="876" spans="1:3" x14ac:dyDescent="0.2">
      <c r="A876" s="17">
        <f>IF(ISBLANK('Nomenklatur komplett'!H876),"",'Nomenklatur komplett'!H876)</f>
        <v>2473</v>
      </c>
      <c r="B876" s="153">
        <f>IF(ISBLANK('Nomenklatur komplett'!I876),"",'Nomenklatur komplett'!I876)</f>
        <v>12219</v>
      </c>
      <c r="C876" s="18" t="str">
        <f>IF(ISBLANK('Nomenklatur komplett'!J876),"-",'Nomenklatur komplett'!J876)</f>
        <v>Dornach</v>
      </c>
    </row>
    <row r="877" spans="1:3" x14ac:dyDescent="0.2">
      <c r="A877" s="17">
        <f>IF(ISBLANK('Nomenklatur komplett'!H877),"",'Nomenklatur komplett'!H877)</f>
        <v>6212</v>
      </c>
      <c r="B877" s="153">
        <f>IF(ISBLANK('Nomenklatur komplett'!I877),"",'Nomenklatur komplett'!I877)</f>
        <v>12207</v>
      </c>
      <c r="C877" s="18" t="str">
        <f>IF(ISBLANK('Nomenklatur komplett'!J877),"-",'Nomenklatur komplett'!J877)</f>
        <v>Dorénaz</v>
      </c>
    </row>
    <row r="878" spans="1:3" x14ac:dyDescent="0.2">
      <c r="A878" s="17" t="str">
        <f>IF(ISBLANK('Nomenklatur komplett'!H878),"",'Nomenklatur komplett'!H878)</f>
        <v/>
      </c>
      <c r="B878" s="153">
        <f>IF(ISBLANK('Nomenklatur komplett'!I878),"",'Nomenklatur komplett'!I878)</f>
        <v>12218</v>
      </c>
      <c r="C878" s="18" t="str">
        <f>IF(ISBLANK('Nomenklatur komplett'!J878),"-",'Nomenklatur komplett'!J878)</f>
        <v>Dotnacht</v>
      </c>
    </row>
    <row r="879" spans="1:3" x14ac:dyDescent="0.2">
      <c r="A879" s="17">
        <f>IF(ISBLANK('Nomenklatur komplett'!H879),"",'Nomenklatur komplett'!H879)</f>
        <v>4065</v>
      </c>
      <c r="B879" s="153">
        <f>IF(ISBLANK('Nomenklatur komplett'!I879),"",'Nomenklatur komplett'!I879)</f>
        <v>12217</v>
      </c>
      <c r="C879" s="18" t="str">
        <f>IF(ISBLANK('Nomenklatur komplett'!J879),"-",'Nomenklatur komplett'!J879)</f>
        <v>Dottikon</v>
      </c>
    </row>
    <row r="880" spans="1:3" x14ac:dyDescent="0.2">
      <c r="A880" s="17">
        <f>IF(ISBLANK('Nomenklatur komplett'!H880),"",'Nomenklatur komplett'!H880)</f>
        <v>386</v>
      </c>
      <c r="B880" s="153">
        <f>IF(ISBLANK('Nomenklatur komplett'!I880),"",'Nomenklatur komplett'!I880)</f>
        <v>15049</v>
      </c>
      <c r="C880" s="18" t="str">
        <f>IF(ISBLANK('Nomenklatur komplett'!J880),"-",'Nomenklatur komplett'!J880)</f>
        <v>Dotzigen</v>
      </c>
    </row>
    <row r="881" spans="1:3" x14ac:dyDescent="0.2">
      <c r="A881" s="17">
        <f>IF(ISBLANK('Nomenklatur komplett'!H881),"",'Nomenklatur komplett'!H881)</f>
        <v>4406</v>
      </c>
      <c r="B881" s="153">
        <f>IF(ISBLANK('Nomenklatur komplett'!I881),"",'Nomenklatur komplett'!I881)</f>
        <v>15403</v>
      </c>
      <c r="C881" s="18" t="str">
        <f>IF(ISBLANK('Nomenklatur komplett'!J881),"-",'Nomenklatur komplett'!J881)</f>
        <v>Dozwil</v>
      </c>
    </row>
    <row r="882" spans="1:3" x14ac:dyDescent="0.2">
      <c r="A882" s="17">
        <f>IF(ISBLANK('Nomenklatur komplett'!H882),"",'Nomenklatur komplett'!H882)</f>
        <v>2535</v>
      </c>
      <c r="B882" s="153">
        <f>IF(ISBLANK('Nomenklatur komplett'!I882),"",'Nomenklatur komplett'!I882)</f>
        <v>15603</v>
      </c>
      <c r="C882" s="18" t="str">
        <f>IF(ISBLANK('Nomenklatur komplett'!J882),"-",'Nomenklatur komplett'!J882)</f>
        <v>Drei Höfe</v>
      </c>
    </row>
    <row r="883" spans="1:3" x14ac:dyDescent="0.2">
      <c r="A883" s="17">
        <f>IF(ISBLANK('Nomenklatur komplett'!H883),"",'Nomenklatur komplett'!H883)</f>
        <v>2785</v>
      </c>
      <c r="B883" s="153">
        <f>IF(ISBLANK('Nomenklatur komplett'!I883),"",'Nomenklatur komplett'!I883)</f>
        <v>13843</v>
      </c>
      <c r="C883" s="18" t="str">
        <f>IF(ISBLANK('Nomenklatur komplett'!J883),"-",'Nomenklatur komplett'!J883)</f>
        <v>Duggingen</v>
      </c>
    </row>
    <row r="884" spans="1:3" x14ac:dyDescent="0.2">
      <c r="A884" s="17">
        <f>IF(ISBLANK('Nomenklatur komplett'!H884),"",'Nomenklatur komplett'!H884)</f>
        <v>5715</v>
      </c>
      <c r="B884" s="153">
        <f>IF(ISBLANK('Nomenklatur komplett'!I884),"",'Nomenklatur komplett'!I884)</f>
        <v>14711</v>
      </c>
      <c r="C884" s="18" t="str">
        <f>IF(ISBLANK('Nomenklatur komplett'!J884),"-",'Nomenklatur komplett'!J884)</f>
        <v>Duillier</v>
      </c>
    </row>
    <row r="885" spans="1:3" x14ac:dyDescent="0.2">
      <c r="A885" s="17">
        <f>IF(ISBLANK('Nomenklatur komplett'!H885),"",'Nomenklatur komplett'!H885)</f>
        <v>2573</v>
      </c>
      <c r="B885" s="153">
        <f>IF(ISBLANK('Nomenklatur komplett'!I885),"",'Nomenklatur komplett'!I885)</f>
        <v>12199</v>
      </c>
      <c r="C885" s="18" t="str">
        <f>IF(ISBLANK('Nomenklatur komplett'!J885),"-",'Nomenklatur komplett'!J885)</f>
        <v>Dulliken</v>
      </c>
    </row>
    <row r="886" spans="1:3" x14ac:dyDescent="0.2">
      <c r="A886" s="17">
        <f>IF(ISBLANK('Nomenklatur komplett'!H886),"",'Nomenklatur komplett'!H886)</f>
        <v>5855</v>
      </c>
      <c r="B886" s="153">
        <f>IF(ISBLANK('Nomenklatur komplett'!I886),"",'Nomenklatur komplett'!I886)</f>
        <v>14712</v>
      </c>
      <c r="C886" s="18" t="str">
        <f>IF(ISBLANK('Nomenklatur komplett'!J886),"-",'Nomenklatur komplett'!J886)</f>
        <v>Dully</v>
      </c>
    </row>
    <row r="887" spans="1:3" x14ac:dyDescent="0.2">
      <c r="A887" s="17" t="str">
        <f>IF(ISBLANK('Nomenklatur komplett'!H887),"",'Nomenklatur komplett'!H887)</f>
        <v/>
      </c>
      <c r="B887" s="153">
        <f>IF(ISBLANK('Nomenklatur komplett'!I887),"",'Nomenklatur komplett'!I887)</f>
        <v>11180</v>
      </c>
      <c r="C887" s="18" t="str">
        <f>IF(ISBLANK('Nomenklatur komplett'!J887),"-",'Nomenklatur komplett'!J887)</f>
        <v>Dussnang</v>
      </c>
    </row>
    <row r="888" spans="1:3" x14ac:dyDescent="0.2">
      <c r="A888" s="17" t="str">
        <f>IF(ISBLANK('Nomenklatur komplett'!H888),"",'Nomenklatur komplett'!H888)</f>
        <v/>
      </c>
      <c r="B888" s="153">
        <f>IF(ISBLANK('Nomenklatur komplett'!I888),"",'Nomenklatur komplett'!I888)</f>
        <v>10036</v>
      </c>
      <c r="C888" s="18" t="str">
        <f>IF(ISBLANK('Nomenklatur komplett'!J888),"-",'Nomenklatur komplett'!J888)</f>
        <v>Duvin</v>
      </c>
    </row>
    <row r="889" spans="1:3" x14ac:dyDescent="0.2">
      <c r="A889" s="17">
        <f>IF(ISBLANK('Nomenklatur komplett'!H889),"",'Nomenklatur komplett'!H889)</f>
        <v>214</v>
      </c>
      <c r="B889" s="153">
        <f>IF(ISBLANK('Nomenklatur komplett'!I889),"",'Nomenklatur komplett'!I889)</f>
        <v>11574</v>
      </c>
      <c r="C889" s="18" t="str">
        <f>IF(ISBLANK('Nomenklatur komplett'!J889),"-",'Nomenklatur komplett'!J889)</f>
        <v>Dägerlen</v>
      </c>
    </row>
    <row r="890" spans="1:3" x14ac:dyDescent="0.2">
      <c r="A890" s="17">
        <f>IF(ISBLANK('Nomenklatur komplett'!H890),"",'Nomenklatur komplett'!H890)</f>
        <v>84</v>
      </c>
      <c r="B890" s="153">
        <f>IF(ISBLANK('Nomenklatur komplett'!I890),"",'Nomenklatur komplett'!I890)</f>
        <v>11578</v>
      </c>
      <c r="C890" s="18" t="str">
        <f>IF(ISBLANK('Nomenklatur komplett'!J890),"-",'Nomenklatur komplett'!J890)</f>
        <v>Dällikon</v>
      </c>
    </row>
    <row r="891" spans="1:3" x14ac:dyDescent="0.2">
      <c r="A891" s="17">
        <f>IF(ISBLANK('Nomenklatur komplett'!H891),"",'Nomenklatur komplett'!H891)</f>
        <v>2572</v>
      </c>
      <c r="B891" s="153">
        <f>IF(ISBLANK('Nomenklatur komplett'!I891),"",'Nomenklatur komplett'!I891)</f>
        <v>11580</v>
      </c>
      <c r="C891" s="18" t="str">
        <f>IF(ISBLANK('Nomenklatur komplett'!J891),"-",'Nomenklatur komplett'!J891)</f>
        <v>Däniken</v>
      </c>
    </row>
    <row r="892" spans="1:3" x14ac:dyDescent="0.2">
      <c r="A892" s="17">
        <f>IF(ISBLANK('Nomenklatur komplett'!H892),"",'Nomenklatur komplett'!H892)</f>
        <v>85</v>
      </c>
      <c r="B892" s="153">
        <f>IF(ISBLANK('Nomenklatur komplett'!I892),"",'Nomenklatur komplett'!I892)</f>
        <v>11581</v>
      </c>
      <c r="C892" s="18" t="str">
        <f>IF(ISBLANK('Nomenklatur komplett'!J892),"-",'Nomenklatur komplett'!J892)</f>
        <v>Dänikon</v>
      </c>
    </row>
    <row r="893" spans="1:3" x14ac:dyDescent="0.2">
      <c r="A893" s="17">
        <f>IF(ISBLANK('Nomenklatur komplett'!H893),"",'Nomenklatur komplett'!H893)</f>
        <v>575</v>
      </c>
      <c r="B893" s="153">
        <f>IF(ISBLANK('Nomenklatur komplett'!I893),"",'Nomenklatur komplett'!I893)</f>
        <v>15148</v>
      </c>
      <c r="C893" s="18" t="str">
        <f>IF(ISBLANK('Nomenklatur komplett'!J893),"-",'Nomenklatur komplett'!J893)</f>
        <v>Därligen</v>
      </c>
    </row>
    <row r="894" spans="1:3" x14ac:dyDescent="0.2">
      <c r="A894" s="17">
        <f>IF(ISBLANK('Nomenklatur komplett'!H894),"",'Nomenklatur komplett'!H894)</f>
        <v>761</v>
      </c>
      <c r="B894" s="153">
        <f>IF(ISBLANK('Nomenklatur komplett'!I894),"",'Nomenklatur komplett'!I894)</f>
        <v>15260</v>
      </c>
      <c r="C894" s="18" t="str">
        <f>IF(ISBLANK('Nomenklatur komplett'!J894),"-",'Nomenklatur komplett'!J894)</f>
        <v>Därstetten</v>
      </c>
    </row>
    <row r="895" spans="1:3" x14ac:dyDescent="0.2">
      <c r="A895" s="17">
        <f>IF(ISBLANK('Nomenklatur komplett'!H895),"",'Nomenklatur komplett'!H895)</f>
        <v>215</v>
      </c>
      <c r="B895" s="153">
        <f>IF(ISBLANK('Nomenklatur komplett'!I895),"",'Nomenklatur komplett'!I895)</f>
        <v>11583</v>
      </c>
      <c r="C895" s="18" t="str">
        <f>IF(ISBLANK('Nomenklatur komplett'!J895),"-",'Nomenklatur komplett'!J895)</f>
        <v>Dättlikon</v>
      </c>
    </row>
    <row r="896" spans="1:3" x14ac:dyDescent="0.2">
      <c r="A896" s="17" t="str">
        <f>IF(ISBLANK('Nomenklatur komplett'!H896),"",'Nomenklatur komplett'!H896)</f>
        <v/>
      </c>
      <c r="B896" s="153">
        <f>IF(ISBLANK('Nomenklatur komplett'!I896),"",'Nomenklatur komplett'!I896)</f>
        <v>11227</v>
      </c>
      <c r="C896" s="18" t="str">
        <f>IF(ISBLANK('Nomenklatur komplett'!J896),"-",'Nomenklatur komplett'!J896)</f>
        <v>Dättwil</v>
      </c>
    </row>
    <row r="897" spans="1:3" x14ac:dyDescent="0.2">
      <c r="A897" s="17">
        <f>IF(ISBLANK('Nomenklatur komplett'!H897),"",'Nomenklatur komplett'!H897)</f>
        <v>5912</v>
      </c>
      <c r="B897" s="153">
        <f>IF(ISBLANK('Nomenklatur komplett'!I897),"",'Nomenklatur komplett'!I897)</f>
        <v>14820</v>
      </c>
      <c r="C897" s="18" t="str">
        <f>IF(ISBLANK('Nomenklatur komplett'!J897),"-",'Nomenklatur komplett'!J897)</f>
        <v>Démoret</v>
      </c>
    </row>
    <row r="898" spans="1:3" x14ac:dyDescent="0.2">
      <c r="A898" s="17">
        <f>IF(ISBLANK('Nomenklatur komplett'!H898),"",'Nomenklatur komplett'!H898)</f>
        <v>2915</v>
      </c>
      <c r="B898" s="153">
        <f>IF(ISBLANK('Nomenklatur komplett'!I898),"",'Nomenklatur komplett'!I898)</f>
        <v>12184</v>
      </c>
      <c r="C898" s="18" t="str">
        <f>IF(ISBLANK('Nomenklatur komplett'!J898),"-",'Nomenklatur komplett'!J898)</f>
        <v>Dörflingen</v>
      </c>
    </row>
    <row r="899" spans="1:3" x14ac:dyDescent="0.2">
      <c r="A899" s="17">
        <f>IF(ISBLANK('Nomenklatur komplett'!H899),"",'Nomenklatur komplett'!H899)</f>
        <v>4304</v>
      </c>
      <c r="B899" s="153">
        <f>IF(ISBLANK('Nomenklatur komplett'!I899),"",'Nomenklatur komplett'!I899)</f>
        <v>12210</v>
      </c>
      <c r="C899" s="18" t="str">
        <f>IF(ISBLANK('Nomenklatur komplett'!J899),"-",'Nomenklatur komplett'!J899)</f>
        <v>Döttingen</v>
      </c>
    </row>
    <row r="900" spans="1:3" x14ac:dyDescent="0.2">
      <c r="A900" s="17">
        <f>IF(ISBLANK('Nomenklatur komplett'!H900),"",'Nomenklatur komplett'!H900)</f>
        <v>191</v>
      </c>
      <c r="B900" s="153">
        <f>IF(ISBLANK('Nomenklatur komplett'!I900),"",'Nomenklatur komplett'!I900)</f>
        <v>12205</v>
      </c>
      <c r="C900" s="18" t="str">
        <f>IF(ISBLANK('Nomenklatur komplett'!J900),"-",'Nomenklatur komplett'!J900)</f>
        <v>Dübendorf</v>
      </c>
    </row>
    <row r="901" spans="1:3" x14ac:dyDescent="0.2">
      <c r="A901" s="17">
        <f>IF(ISBLANK('Nomenklatur komplett'!H901),"",'Nomenklatur komplett'!H901)</f>
        <v>2293</v>
      </c>
      <c r="B901" s="153">
        <f>IF(ISBLANK('Nomenklatur komplett'!I901),"",'Nomenklatur komplett'!I901)</f>
        <v>12204</v>
      </c>
      <c r="C901" s="18" t="str">
        <f>IF(ISBLANK('Nomenklatur komplett'!J901),"-",'Nomenklatur komplett'!J901)</f>
        <v>Düdingen</v>
      </c>
    </row>
    <row r="902" spans="1:3" x14ac:dyDescent="0.2">
      <c r="A902" s="17" t="str">
        <f>IF(ISBLANK('Nomenklatur komplett'!H902),"",'Nomenklatur komplett'!H902)</f>
        <v/>
      </c>
      <c r="B902" s="153">
        <f>IF(ISBLANK('Nomenklatur komplett'!I902),"",'Nomenklatur komplett'!I902)</f>
        <v>12197</v>
      </c>
      <c r="C902" s="18" t="str">
        <f>IF(ISBLANK('Nomenklatur komplett'!J902),"-",'Nomenklatur komplett'!J902)</f>
        <v>Dünnershaus</v>
      </c>
    </row>
    <row r="903" spans="1:3" x14ac:dyDescent="0.2">
      <c r="A903" s="17">
        <f>IF(ISBLANK('Nomenklatur komplett'!H903),"",'Nomenklatur komplett'!H903)</f>
        <v>113</v>
      </c>
      <c r="B903" s="153">
        <f>IF(ISBLANK('Nomenklatur komplett'!I903),"",'Nomenklatur komplett'!I903)</f>
        <v>12159</v>
      </c>
      <c r="C903" s="18" t="str">
        <f>IF(ISBLANK('Nomenklatur komplett'!J903),"-",'Nomenklatur komplett'!J903)</f>
        <v>Dürnten</v>
      </c>
    </row>
    <row r="904" spans="1:3" x14ac:dyDescent="0.2">
      <c r="A904" s="17">
        <f>IF(ISBLANK('Nomenklatur komplett'!H904),"",'Nomenklatur komplett'!H904)</f>
        <v>952</v>
      </c>
      <c r="B904" s="153">
        <f>IF(ISBLANK('Nomenklatur komplett'!I904),"",'Nomenklatur komplett'!I904)</f>
        <v>15347</v>
      </c>
      <c r="C904" s="18" t="str">
        <f>IF(ISBLANK('Nomenklatur komplett'!J904),"-",'Nomenklatur komplett'!J904)</f>
        <v>Dürrenroth</v>
      </c>
    </row>
    <row r="905" spans="1:3" x14ac:dyDescent="0.2">
      <c r="A905" s="17">
        <f>IF(ISBLANK('Nomenklatur komplett'!H905),"",'Nomenklatur komplett'!H905)</f>
        <v>4134</v>
      </c>
      <c r="B905" s="153">
        <f>IF(ISBLANK('Nomenklatur komplett'!I905),"",'Nomenklatur komplett'!I905)</f>
        <v>12122</v>
      </c>
      <c r="C905" s="18" t="str">
        <f>IF(ISBLANK('Nomenklatur komplett'!J905),"-",'Nomenklatur komplett'!J905)</f>
        <v>Dürrenäsch</v>
      </c>
    </row>
    <row r="906" spans="1:3" x14ac:dyDescent="0.2">
      <c r="A906" s="17" t="str">
        <f>IF(ISBLANK('Nomenklatur komplett'!H906),"",'Nomenklatur komplett'!H906)</f>
        <v/>
      </c>
      <c r="B906" s="153">
        <f>IF(ISBLANK('Nomenklatur komplett'!I906),"",'Nomenklatur komplett'!I906)</f>
        <v>16446</v>
      </c>
      <c r="C906" s="18" t="str">
        <f>IF(ISBLANK('Nomenklatur komplett'!J906),"-",'Nomenklatur komplett'!J906)</f>
        <v>Eaux-Vives</v>
      </c>
    </row>
    <row r="907" spans="1:3" x14ac:dyDescent="0.2">
      <c r="A907" s="17" t="str">
        <f>IF(ISBLANK('Nomenklatur komplett'!H907),"",'Nomenklatur komplett'!H907)</f>
        <v/>
      </c>
      <c r="B907" s="153">
        <f>IF(ISBLANK('Nomenklatur komplett'!I907),"",'Nomenklatur komplett'!I907)</f>
        <v>12142</v>
      </c>
      <c r="C907" s="18" t="str">
        <f>IF(ISBLANK('Nomenklatur komplett'!J907),"-",'Nomenklatur komplett'!J907)</f>
        <v>Ebersecken</v>
      </c>
    </row>
    <row r="908" spans="1:3" x14ac:dyDescent="0.2">
      <c r="A908" s="17">
        <f>IF(ISBLANK('Nomenklatur komplett'!H908),"",'Nomenklatur komplett'!H908)</f>
        <v>1054</v>
      </c>
      <c r="B908" s="153">
        <f>IF(ISBLANK('Nomenklatur komplett'!I908),"",'Nomenklatur komplett'!I908)</f>
        <v>15552</v>
      </c>
      <c r="C908" s="18" t="str">
        <f>IF(ISBLANK('Nomenklatur komplett'!J908),"-",'Nomenklatur komplett'!J908)</f>
        <v>Ebikon</v>
      </c>
    </row>
    <row r="909" spans="1:3" x14ac:dyDescent="0.2">
      <c r="A909" s="17" t="str">
        <f>IF(ISBLANK('Nomenklatur komplett'!H909),"",'Nomenklatur komplett'!H909)</f>
        <v/>
      </c>
      <c r="B909" s="153">
        <f>IF(ISBLANK('Nomenklatur komplett'!I909),"",'Nomenklatur komplett'!I909)</f>
        <v>16385</v>
      </c>
      <c r="C909" s="18" t="str">
        <f>IF(ISBLANK('Nomenklatur komplett'!J909),"-",'Nomenklatur komplett'!J909)</f>
        <v>Ebligen</v>
      </c>
    </row>
    <row r="910" spans="1:3" x14ac:dyDescent="0.2">
      <c r="A910" s="17" t="str">
        <f>IF(ISBLANK('Nomenklatur komplett'!H910),"",'Nomenklatur komplett'!H910)</f>
        <v/>
      </c>
      <c r="B910" s="153">
        <f>IF(ISBLANK('Nomenklatur komplett'!I910),"",'Nomenklatur komplett'!I910)</f>
        <v>11275</v>
      </c>
      <c r="C910" s="18" t="str">
        <f>IF(ISBLANK('Nomenklatur komplett'!J910),"-",'Nomenklatur komplett'!J910)</f>
        <v>Ebnat</v>
      </c>
    </row>
    <row r="911" spans="1:3" x14ac:dyDescent="0.2">
      <c r="A911" s="17">
        <f>IF(ISBLANK('Nomenklatur komplett'!H911),"",'Nomenklatur komplett'!H911)</f>
        <v>3352</v>
      </c>
      <c r="B911" s="153">
        <f>IF(ISBLANK('Nomenklatur komplett'!I911),"",'Nomenklatur komplett'!I911)</f>
        <v>14435</v>
      </c>
      <c r="C911" s="18" t="str">
        <f>IF(ISBLANK('Nomenklatur komplett'!J911),"-",'Nomenklatur komplett'!J911)</f>
        <v>Ebnat-Kappel</v>
      </c>
    </row>
    <row r="912" spans="1:3" x14ac:dyDescent="0.2">
      <c r="A912" s="17">
        <f>IF(ISBLANK('Nomenklatur komplett'!H912),"",'Nomenklatur komplett'!H912)</f>
        <v>5518</v>
      </c>
      <c r="B912" s="153">
        <f>IF(ISBLANK('Nomenklatur komplett'!I912),"",'Nomenklatur komplett'!I912)</f>
        <v>14717</v>
      </c>
      <c r="C912" s="18" t="str">
        <f>IF(ISBLANK('Nomenklatur komplett'!J912),"-",'Nomenklatur komplett'!J912)</f>
        <v>Echallens</v>
      </c>
    </row>
    <row r="913" spans="1:3" x14ac:dyDescent="0.2">
      <c r="A913" s="17">
        <f>IF(ISBLANK('Nomenklatur komplett'!H913),"",'Nomenklatur komplett'!H913)</f>
        <v>5633</v>
      </c>
      <c r="B913" s="153">
        <f>IF(ISBLANK('Nomenklatur komplett'!I913),"",'Nomenklatur komplett'!I913)</f>
        <v>14718</v>
      </c>
      <c r="C913" s="18" t="str">
        <f>IF(ISBLANK('Nomenklatur komplett'!J913),"-",'Nomenklatur komplett'!J913)</f>
        <v>Echandens</v>
      </c>
    </row>
    <row r="914" spans="1:3" x14ac:dyDescent="0.2">
      <c r="A914" s="17">
        <f>IF(ISBLANK('Nomenklatur komplett'!H914),"",'Nomenklatur komplett'!H914)</f>
        <v>2131</v>
      </c>
      <c r="B914" s="153">
        <f>IF(ISBLANK('Nomenklatur komplett'!I914),"",'Nomenklatur komplett'!I914)</f>
        <v>12135</v>
      </c>
      <c r="C914" s="18" t="str">
        <f>IF(ISBLANK('Nomenklatur komplett'!J914),"-",'Nomenklatur komplett'!J914)</f>
        <v>Echarlens</v>
      </c>
    </row>
    <row r="915" spans="1:3" x14ac:dyDescent="0.2">
      <c r="A915" s="17">
        <f>IF(ISBLANK('Nomenklatur komplett'!H915),"",'Nomenklatur komplett'!H915)</f>
        <v>5634</v>
      </c>
      <c r="B915" s="153">
        <f>IF(ISBLANK('Nomenklatur komplett'!I915),"",'Nomenklatur komplett'!I915)</f>
        <v>15494</v>
      </c>
      <c r="C915" s="18" t="str">
        <f>IF(ISBLANK('Nomenklatur komplett'!J915),"-",'Nomenklatur komplett'!J915)</f>
        <v>Echichens</v>
      </c>
    </row>
    <row r="916" spans="1:3" x14ac:dyDescent="0.2">
      <c r="A916" s="17" t="str">
        <f>IF(ISBLANK('Nomenklatur komplett'!H916),"",'Nomenklatur komplett'!H916)</f>
        <v/>
      </c>
      <c r="B916" s="153">
        <f>IF(ISBLANK('Nomenklatur komplett'!I916),"",'Nomenklatur komplett'!I916)</f>
        <v>12133</v>
      </c>
      <c r="C916" s="18" t="str">
        <f>IF(ISBLANK('Nomenklatur komplett'!J916),"-",'Nomenklatur komplett'!J916)</f>
        <v>Eclagnens</v>
      </c>
    </row>
    <row r="917" spans="1:3" x14ac:dyDescent="0.2">
      <c r="A917" s="17">
        <f>IF(ISBLANK('Nomenklatur komplett'!H917),"",'Nomenklatur komplett'!H917)</f>
        <v>5482</v>
      </c>
      <c r="B917" s="153">
        <f>IF(ISBLANK('Nomenklatur komplett'!I917),"",'Nomenklatur komplett'!I917)</f>
        <v>14716</v>
      </c>
      <c r="C917" s="18" t="str">
        <f>IF(ISBLANK('Nomenklatur komplett'!J917),"-",'Nomenklatur komplett'!J917)</f>
        <v>Eclépens</v>
      </c>
    </row>
    <row r="918" spans="1:3" x14ac:dyDescent="0.2">
      <c r="A918" s="17" t="str">
        <f>IF(ISBLANK('Nomenklatur komplett'!H918),"",'Nomenklatur komplett'!H918)</f>
        <v/>
      </c>
      <c r="B918" s="153">
        <f>IF(ISBLANK('Nomenklatur komplett'!I918),"",'Nomenklatur komplett'!I918)</f>
        <v>12131</v>
      </c>
      <c r="C918" s="18" t="str">
        <f>IF(ISBLANK('Nomenklatur komplett'!J918),"-",'Nomenklatur komplett'!J918)</f>
        <v>Ecoteaux</v>
      </c>
    </row>
    <row r="919" spans="1:3" x14ac:dyDescent="0.2">
      <c r="A919" s="17">
        <f>IF(ISBLANK('Nomenklatur komplett'!H919),"",'Nomenklatur komplett'!H919)</f>
        <v>2072</v>
      </c>
      <c r="B919" s="153">
        <f>IF(ISBLANK('Nomenklatur komplett'!I919),"",'Nomenklatur komplett'!I919)</f>
        <v>13211</v>
      </c>
      <c r="C919" s="18" t="str">
        <f>IF(ISBLANK('Nomenklatur komplett'!J919),"-",'Nomenklatur komplett'!J919)</f>
        <v>Ecublens (FR)</v>
      </c>
    </row>
    <row r="920" spans="1:3" x14ac:dyDescent="0.2">
      <c r="A920" s="17">
        <f>IF(ISBLANK('Nomenklatur komplett'!H920),"",'Nomenklatur komplett'!H920)</f>
        <v>5635</v>
      </c>
      <c r="B920" s="153">
        <f>IF(ISBLANK('Nomenklatur komplett'!I920),"",'Nomenklatur komplett'!I920)</f>
        <v>14721</v>
      </c>
      <c r="C920" s="18" t="str">
        <f>IF(ISBLANK('Nomenklatur komplett'!J920),"-",'Nomenklatur komplett'!J920)</f>
        <v>Ecublens (VD)</v>
      </c>
    </row>
    <row r="921" spans="1:3" x14ac:dyDescent="0.2">
      <c r="A921" s="17" t="str">
        <f>IF(ISBLANK('Nomenklatur komplett'!H921),"",'Nomenklatur komplett'!H921)</f>
        <v/>
      </c>
      <c r="B921" s="153">
        <f>IF(ISBLANK('Nomenklatur komplett'!I921),"",'Nomenklatur komplett'!I921)</f>
        <v>12128</v>
      </c>
      <c r="C921" s="18" t="str">
        <f>IF(ISBLANK('Nomenklatur komplett'!J921),"-",'Nomenklatur komplett'!J921)</f>
        <v>Ecuvillens</v>
      </c>
    </row>
    <row r="922" spans="1:3" x14ac:dyDescent="0.2">
      <c r="A922" s="17">
        <f>IF(ISBLANK('Nomenklatur komplett'!H922),"",'Nomenklatur komplett'!H922)</f>
        <v>6713</v>
      </c>
      <c r="B922" s="153">
        <f>IF(ISBLANK('Nomenklatur komplett'!I922),"",'Nomenklatur komplett'!I922)</f>
        <v>13284</v>
      </c>
      <c r="C922" s="18" t="str">
        <f>IF(ISBLANK('Nomenklatur komplett'!J922),"-",'Nomenklatur komplett'!J922)</f>
        <v>Ederswiler</v>
      </c>
    </row>
    <row r="923" spans="1:3" x14ac:dyDescent="0.2">
      <c r="A923" s="17" t="str">
        <f>IF(ISBLANK('Nomenklatur komplett'!H923),"",'Nomenklatur komplett'!H923)</f>
        <v/>
      </c>
      <c r="B923" s="153">
        <f>IF(ISBLANK('Nomenklatur komplett'!I923),"",'Nomenklatur komplett'!I923)</f>
        <v>12126</v>
      </c>
      <c r="C923" s="18" t="str">
        <f>IF(ISBLANK('Nomenklatur komplett'!J923),"-",'Nomenklatur komplett'!J923)</f>
        <v>Effingen</v>
      </c>
    </row>
    <row r="924" spans="1:3" x14ac:dyDescent="0.2">
      <c r="A924" s="17" t="str">
        <f>IF(ISBLANK('Nomenklatur komplett'!H924),"",'Nomenklatur komplett'!H924)</f>
        <v/>
      </c>
      <c r="B924" s="153">
        <f>IF(ISBLANK('Nomenklatur komplett'!I924),"",'Nomenklatur komplett'!I924)</f>
        <v>16223</v>
      </c>
      <c r="C924" s="18" t="str">
        <f>IF(ISBLANK('Nomenklatur komplett'!J924),"-",'Nomenklatur komplett'!J924)</f>
        <v>Egelshofen</v>
      </c>
    </row>
    <row r="925" spans="1:3" x14ac:dyDescent="0.2">
      <c r="A925" s="17">
        <f>IF(ISBLANK('Nomenklatur komplett'!H925),"",'Nomenklatur komplett'!H925)</f>
        <v>2401</v>
      </c>
      <c r="B925" s="153">
        <f>IF(ISBLANK('Nomenklatur komplett'!I925),"",'Nomenklatur komplett'!I925)</f>
        <v>13703</v>
      </c>
      <c r="C925" s="18" t="str">
        <f>IF(ISBLANK('Nomenklatur komplett'!J925),"-",'Nomenklatur komplett'!J925)</f>
        <v>Egerkingen</v>
      </c>
    </row>
    <row r="926" spans="1:3" x14ac:dyDescent="0.2">
      <c r="A926" s="17">
        <f>IF(ISBLANK('Nomenklatur komplett'!H926),"",'Nomenklatur komplett'!H926)</f>
        <v>192</v>
      </c>
      <c r="B926" s="153">
        <f>IF(ISBLANK('Nomenklatur komplett'!I926),"",'Nomenklatur komplett'!I926)</f>
        <v>12123</v>
      </c>
      <c r="C926" s="18" t="str">
        <f>IF(ISBLANK('Nomenklatur komplett'!J926),"-",'Nomenklatur komplett'!J926)</f>
        <v>Egg</v>
      </c>
    </row>
    <row r="927" spans="1:3" x14ac:dyDescent="0.2">
      <c r="A927" s="17">
        <f>IF(ISBLANK('Nomenklatur komplett'!H927),"",'Nomenklatur komplett'!H927)</f>
        <v>4066</v>
      </c>
      <c r="B927" s="153">
        <f>IF(ISBLANK('Nomenklatur komplett'!I927),"",'Nomenklatur komplett'!I927)</f>
        <v>12157</v>
      </c>
      <c r="C927" s="18" t="str">
        <f>IF(ISBLANK('Nomenklatur komplett'!J927),"-",'Nomenklatur komplett'!J927)</f>
        <v>Eggenwil</v>
      </c>
    </row>
    <row r="928" spans="1:3" x14ac:dyDescent="0.2">
      <c r="A928" s="17">
        <f>IF(ISBLANK('Nomenklatur komplett'!H928),"",'Nomenklatur komplett'!H928)</f>
        <v>6004</v>
      </c>
      <c r="B928" s="153">
        <f>IF(ISBLANK('Nomenklatur komplett'!I928),"",'Nomenklatur komplett'!I928)</f>
        <v>12132</v>
      </c>
      <c r="C928" s="18" t="str">
        <f>IF(ISBLANK('Nomenklatur komplett'!J928),"-",'Nomenklatur komplett'!J928)</f>
        <v>Eggerberg</v>
      </c>
    </row>
    <row r="929" spans="1:3" x14ac:dyDescent="0.2">
      <c r="A929" s="17">
        <f>IF(ISBLANK('Nomenklatur komplett'!H929),"",'Nomenklatur komplett'!H929)</f>
        <v>3212</v>
      </c>
      <c r="B929" s="153">
        <f>IF(ISBLANK('Nomenklatur komplett'!I929),"",'Nomenklatur komplett'!I929)</f>
        <v>14383</v>
      </c>
      <c r="C929" s="18" t="str">
        <f>IF(ISBLANK('Nomenklatur komplett'!J929),"-",'Nomenklatur komplett'!J929)</f>
        <v>Eggersriet</v>
      </c>
    </row>
    <row r="930" spans="1:3" x14ac:dyDescent="0.2">
      <c r="A930" s="17">
        <f>IF(ISBLANK('Nomenklatur komplett'!H930),"",'Nomenklatur komplett'!H930)</f>
        <v>901</v>
      </c>
      <c r="B930" s="153">
        <f>IF(ISBLANK('Nomenklatur komplett'!I930),"",'Nomenklatur komplett'!I930)</f>
        <v>15311</v>
      </c>
      <c r="C930" s="18" t="str">
        <f>IF(ISBLANK('Nomenklatur komplett'!J930),"-",'Nomenklatur komplett'!J930)</f>
        <v>Eggiwil</v>
      </c>
    </row>
    <row r="931" spans="1:3" x14ac:dyDescent="0.2">
      <c r="A931" s="17">
        <f>IF(ISBLANK('Nomenklatur komplett'!H931),"",'Nomenklatur komplett'!H931)</f>
        <v>55</v>
      </c>
      <c r="B931" s="153">
        <f>IF(ISBLANK('Nomenklatur komplett'!I931),"",'Nomenklatur komplett'!I931)</f>
        <v>12168</v>
      </c>
      <c r="C931" s="18" t="str">
        <f>IF(ISBLANK('Nomenklatur komplett'!J931),"-",'Nomenklatur komplett'!J931)</f>
        <v>Eglisau</v>
      </c>
    </row>
    <row r="932" spans="1:3" x14ac:dyDescent="0.2">
      <c r="A932" s="17">
        <f>IF(ISBLANK('Nomenklatur komplett'!H932),"",'Nomenklatur komplett'!H932)</f>
        <v>4195</v>
      </c>
      <c r="B932" s="153">
        <f>IF(ISBLANK('Nomenklatur komplett'!I932),"",'Nomenklatur komplett'!I932)</f>
        <v>12167</v>
      </c>
      <c r="C932" s="18" t="str">
        <f>IF(ISBLANK('Nomenklatur komplett'!J932),"-",'Nomenklatur komplett'!J932)</f>
        <v>Egliswil</v>
      </c>
    </row>
    <row r="933" spans="1:3" x14ac:dyDescent="0.2">
      <c r="A933" s="17">
        <f>IF(ISBLANK('Nomenklatur komplett'!H933),"",'Nomenklatur komplett'!H933)</f>
        <v>4411</v>
      </c>
      <c r="B933" s="153">
        <f>IF(ISBLANK('Nomenklatur komplett'!I933),"",'Nomenklatur komplett'!I933)</f>
        <v>15402</v>
      </c>
      <c r="C933" s="18" t="str">
        <f>IF(ISBLANK('Nomenklatur komplett'!J933),"-",'Nomenklatur komplett'!J933)</f>
        <v>Egnach</v>
      </c>
    </row>
    <row r="934" spans="1:3" x14ac:dyDescent="0.2">
      <c r="A934" s="17">
        <f>IF(ISBLANK('Nomenklatur komplett'!H934),"",'Nomenklatur komplett'!H934)</f>
        <v>1127</v>
      </c>
      <c r="B934" s="153">
        <f>IF(ISBLANK('Nomenklatur komplett'!I934),"",'Nomenklatur komplett'!I934)</f>
        <v>15555</v>
      </c>
      <c r="C934" s="18" t="str">
        <f>IF(ISBLANK('Nomenklatur komplett'!J934),"-",'Nomenklatur komplett'!J934)</f>
        <v>Egolzwil</v>
      </c>
    </row>
    <row r="935" spans="1:3" x14ac:dyDescent="0.2">
      <c r="A935" s="17">
        <f>IF(ISBLANK('Nomenklatur komplett'!H935),"",'Nomenklatur komplett'!H935)</f>
        <v>4049</v>
      </c>
      <c r="B935" s="153">
        <f>IF(ISBLANK('Nomenklatur komplett'!I935),"",'Nomenklatur komplett'!I935)</f>
        <v>14534</v>
      </c>
      <c r="C935" s="18" t="str">
        <f>IF(ISBLANK('Nomenklatur komplett'!J935),"-",'Nomenklatur komplett'!J935)</f>
        <v>Ehrendingen</v>
      </c>
    </row>
    <row r="936" spans="1:3" x14ac:dyDescent="0.2">
      <c r="A936" s="17">
        <f>IF(ISBLANK('Nomenklatur komplett'!H936),"",'Nomenklatur komplett'!H936)</f>
        <v>1084</v>
      </c>
      <c r="B936" s="153">
        <f>IF(ISBLANK('Nomenklatur komplett'!I936),"",'Nomenklatur komplett'!I936)</f>
        <v>15554</v>
      </c>
      <c r="C936" s="18" t="str">
        <f>IF(ISBLANK('Nomenklatur komplett'!J936),"-",'Nomenklatur komplett'!J936)</f>
        <v>Eich</v>
      </c>
    </row>
    <row r="937" spans="1:3" x14ac:dyDescent="0.2">
      <c r="A937" s="17">
        <f>IF(ISBLANK('Nomenklatur komplett'!H937),"",'Nomenklatur komplett'!H937)</f>
        <v>3252</v>
      </c>
      <c r="B937" s="153">
        <f>IF(ISBLANK('Nomenklatur komplett'!I937),"",'Nomenklatur komplett'!I937)</f>
        <v>14400</v>
      </c>
      <c r="C937" s="18" t="str">
        <f>IF(ISBLANK('Nomenklatur komplett'!J937),"-",'Nomenklatur komplett'!J937)</f>
        <v>Eichberg</v>
      </c>
    </row>
    <row r="938" spans="1:3" x14ac:dyDescent="0.2">
      <c r="A938" s="17">
        <f>IF(ISBLANK('Nomenklatur komplett'!H938),"",'Nomenklatur komplett'!H938)</f>
        <v>4161</v>
      </c>
      <c r="B938" s="153">
        <f>IF(ISBLANK('Nomenklatur komplett'!I938),"",'Nomenklatur komplett'!I938)</f>
        <v>12170</v>
      </c>
      <c r="C938" s="18" t="str">
        <f>IF(ISBLANK('Nomenklatur komplett'!J938),"-",'Nomenklatur komplett'!J938)</f>
        <v>Eiken</v>
      </c>
    </row>
    <row r="939" spans="1:3" x14ac:dyDescent="0.2">
      <c r="A939" s="17">
        <f>IF(ISBLANK('Nomenklatur komplett'!H939),"",'Nomenklatur komplett'!H939)</f>
        <v>1301</v>
      </c>
      <c r="B939" s="153">
        <f>IF(ISBLANK('Nomenklatur komplett'!I939),"",'Nomenklatur komplett'!I939)</f>
        <v>12152</v>
      </c>
      <c r="C939" s="18" t="str">
        <f>IF(ISBLANK('Nomenklatur komplett'!J939),"-",'Nomenklatur komplett'!J939)</f>
        <v>Einsiedeln</v>
      </c>
    </row>
    <row r="940" spans="1:3" x14ac:dyDescent="0.2">
      <c r="A940" s="17">
        <f>IF(ISBLANK('Nomenklatur komplett'!H940),"",'Nomenklatur komplett'!H940)</f>
        <v>6194</v>
      </c>
      <c r="B940" s="153">
        <f>IF(ISBLANK('Nomenklatur komplett'!I940),"",'Nomenklatur komplett'!I940)</f>
        <v>12151</v>
      </c>
      <c r="C940" s="18" t="str">
        <f>IF(ISBLANK('Nomenklatur komplett'!J940),"-",'Nomenklatur komplett'!J940)</f>
        <v>Eischoll</v>
      </c>
    </row>
    <row r="941" spans="1:3" x14ac:dyDescent="0.2">
      <c r="A941" s="17">
        <f>IF(ISBLANK('Nomenklatur komplett'!H941),"",'Nomenklatur komplett'!H941)</f>
        <v>6282</v>
      </c>
      <c r="B941" s="153">
        <f>IF(ISBLANK('Nomenklatur komplett'!I941),"",'Nomenklatur komplett'!I941)</f>
        <v>12150</v>
      </c>
      <c r="C941" s="18" t="str">
        <f>IF(ISBLANK('Nomenklatur komplett'!J941),"-",'Nomenklatur komplett'!J941)</f>
        <v>Eisten</v>
      </c>
    </row>
    <row r="942" spans="1:3" x14ac:dyDescent="0.2">
      <c r="A942" s="17" t="str">
        <f>IF(ISBLANK('Nomenklatur komplett'!H942),"",'Nomenklatur komplett'!H942)</f>
        <v/>
      </c>
      <c r="B942" s="153">
        <f>IF(ISBLANK('Nomenklatur komplett'!I942),"",'Nomenklatur komplett'!I942)</f>
        <v>12243</v>
      </c>
      <c r="C942" s="18" t="str">
        <f>IF(ISBLANK('Nomenklatur komplett'!J942),"-",'Nomenklatur komplett'!J942)</f>
        <v>Elfingen</v>
      </c>
    </row>
    <row r="943" spans="1:3" x14ac:dyDescent="0.2">
      <c r="A943" s="17">
        <f>IF(ISBLANK('Nomenklatur komplett'!H943),"",'Nomenklatur komplett'!H943)</f>
        <v>294</v>
      </c>
      <c r="B943" s="153">
        <f>IF(ISBLANK('Nomenklatur komplett'!I943),"",'Nomenklatur komplett'!I943)</f>
        <v>16081</v>
      </c>
      <c r="C943" s="18" t="str">
        <f>IF(ISBLANK('Nomenklatur komplett'!J943),"-",'Nomenklatur komplett'!J943)</f>
        <v>Elgg</v>
      </c>
    </row>
    <row r="944" spans="1:3" x14ac:dyDescent="0.2">
      <c r="A944" s="17" t="str">
        <f>IF(ISBLANK('Nomenklatur komplett'!H944),"",'Nomenklatur komplett'!H944)</f>
        <v/>
      </c>
      <c r="B944" s="153">
        <f>IF(ISBLANK('Nomenklatur komplett'!I944),"",'Nomenklatur komplett'!I944)</f>
        <v>12209</v>
      </c>
      <c r="C944" s="18" t="str">
        <f>IF(ISBLANK('Nomenklatur komplett'!J944),"-",'Nomenklatur komplett'!J944)</f>
        <v>Ellighausen</v>
      </c>
    </row>
    <row r="945" spans="1:3" x14ac:dyDescent="0.2">
      <c r="A945" s="17">
        <f>IF(ISBLANK('Nomenklatur komplett'!H945),"",'Nomenklatur komplett'!H945)</f>
        <v>218</v>
      </c>
      <c r="B945" s="153">
        <f>IF(ISBLANK('Nomenklatur komplett'!I945),"",'Nomenklatur komplett'!I945)</f>
        <v>12144</v>
      </c>
      <c r="C945" s="18" t="str">
        <f>IF(ISBLANK('Nomenklatur komplett'!J945),"-",'Nomenklatur komplett'!J945)</f>
        <v>Ellikon an der Thur</v>
      </c>
    </row>
    <row r="946" spans="1:3" x14ac:dyDescent="0.2">
      <c r="A946" s="17" t="str">
        <f>IF(ISBLANK('Nomenklatur komplett'!H946),"",'Nomenklatur komplett'!H946)</f>
        <v/>
      </c>
      <c r="B946" s="153">
        <f>IF(ISBLANK('Nomenklatur komplett'!I946),"",'Nomenklatur komplett'!I946)</f>
        <v>12232</v>
      </c>
      <c r="C946" s="18" t="str">
        <f>IF(ISBLANK('Nomenklatur komplett'!J946),"-",'Nomenklatur komplett'!J946)</f>
        <v>Elm</v>
      </c>
    </row>
    <row r="947" spans="1:3" x14ac:dyDescent="0.2">
      <c r="A947" s="17">
        <f>IF(ISBLANK('Nomenklatur komplett'!H947),"",'Nomenklatur komplett'!H947)</f>
        <v>219</v>
      </c>
      <c r="B947" s="153">
        <f>IF(ISBLANK('Nomenklatur komplett'!I947),"",'Nomenklatur komplett'!I947)</f>
        <v>12294</v>
      </c>
      <c r="C947" s="18" t="str">
        <f>IF(ISBLANK('Nomenklatur komplett'!J947),"-",'Nomenklatur komplett'!J947)</f>
        <v>Elsau</v>
      </c>
    </row>
    <row r="948" spans="1:3" x14ac:dyDescent="0.2">
      <c r="A948" s="17">
        <f>IF(ISBLANK('Nomenklatur komplett'!H948),"",'Nomenklatur komplett'!H948)</f>
        <v>6283</v>
      </c>
      <c r="B948" s="153">
        <f>IF(ISBLANK('Nomenklatur komplett'!I948),"",'Nomenklatur komplett'!I948)</f>
        <v>12293</v>
      </c>
      <c r="C948" s="18" t="str">
        <f>IF(ISBLANK('Nomenklatur komplett'!J948),"-",'Nomenklatur komplett'!J948)</f>
        <v>Embd</v>
      </c>
    </row>
    <row r="949" spans="1:3" x14ac:dyDescent="0.2">
      <c r="A949" s="17">
        <f>IF(ISBLANK('Nomenklatur komplett'!H949),"",'Nomenklatur komplett'!H949)</f>
        <v>56</v>
      </c>
      <c r="B949" s="153">
        <f>IF(ISBLANK('Nomenklatur komplett'!I949),"",'Nomenklatur komplett'!I949)</f>
        <v>12292</v>
      </c>
      <c r="C949" s="18" t="str">
        <f>IF(ISBLANK('Nomenklatur komplett'!J949),"-",'Nomenklatur komplett'!J949)</f>
        <v>Embrach</v>
      </c>
    </row>
    <row r="950" spans="1:3" x14ac:dyDescent="0.2">
      <c r="A950" s="17">
        <f>IF(ISBLANK('Nomenklatur komplett'!H950),"",'Nomenklatur komplett'!H950)</f>
        <v>1024</v>
      </c>
      <c r="B950" s="153">
        <f>IF(ISBLANK('Nomenklatur komplett'!I950),"",'Nomenklatur komplett'!I950)</f>
        <v>15563</v>
      </c>
      <c r="C950" s="18" t="str">
        <f>IF(ISBLANK('Nomenklatur komplett'!J950),"-",'Nomenklatur komplett'!J950)</f>
        <v>Emmen</v>
      </c>
    </row>
    <row r="951" spans="1:3" x14ac:dyDescent="0.2">
      <c r="A951" s="17">
        <f>IF(ISBLANK('Nomenklatur komplett'!H951),"",'Nomenklatur komplett'!H951)</f>
        <v>1504</v>
      </c>
      <c r="B951" s="153">
        <f>IF(ISBLANK('Nomenklatur komplett'!I951),"",'Nomenklatur komplett'!I951)</f>
        <v>12290</v>
      </c>
      <c r="C951" s="18" t="str">
        <f>IF(ISBLANK('Nomenklatur komplett'!J951),"-",'Nomenklatur komplett'!J951)</f>
        <v>Emmetten</v>
      </c>
    </row>
    <row r="952" spans="1:3" x14ac:dyDescent="0.2">
      <c r="A952" s="17" t="str">
        <f>IF(ISBLANK('Nomenklatur komplett'!H952),"",'Nomenklatur komplett'!H952)</f>
        <v/>
      </c>
      <c r="B952" s="153">
        <f>IF(ISBLANK('Nomenklatur komplett'!I952),"",'Nomenklatur komplett'!I952)</f>
        <v>16432</v>
      </c>
      <c r="C952" s="18" t="str">
        <f>IF(ISBLANK('Nomenklatur komplett'!J952),"-",'Nomenklatur komplett'!J952)</f>
        <v>Emmishofen</v>
      </c>
    </row>
    <row r="953" spans="1:3" x14ac:dyDescent="0.2">
      <c r="A953" s="17" t="str">
        <f>IF(ISBLANK('Nomenklatur komplett'!H953),"",'Nomenklatur komplett'!H953)</f>
        <v/>
      </c>
      <c r="B953" s="153">
        <f>IF(ISBLANK('Nomenklatur komplett'!I953),"",'Nomenklatur komplett'!I953)</f>
        <v>16514</v>
      </c>
      <c r="C953" s="18" t="str">
        <f>IF(ISBLANK('Nomenklatur komplett'!J953),"-",'Nomenklatur komplett'!J953)</f>
        <v>Ems</v>
      </c>
    </row>
    <row r="954" spans="1:3" x14ac:dyDescent="0.2">
      <c r="A954" s="17">
        <f>IF(ISBLANK('Nomenklatur komplett'!H954),"",'Nomenklatur komplett'!H954)</f>
        <v>4305</v>
      </c>
      <c r="B954" s="153">
        <f>IF(ISBLANK('Nomenklatur komplett'!I954),"",'Nomenklatur komplett'!I954)</f>
        <v>15646</v>
      </c>
      <c r="C954" s="18" t="str">
        <f>IF(ISBLANK('Nomenklatur komplett'!J954),"-",'Nomenklatur komplett'!J954)</f>
        <v>Endingen</v>
      </c>
    </row>
    <row r="955" spans="1:3" x14ac:dyDescent="0.2">
      <c r="A955" s="17" t="str">
        <f>IF(ISBLANK('Nomenklatur komplett'!H955),"",'Nomenklatur komplett'!H955)</f>
        <v/>
      </c>
      <c r="B955" s="153">
        <f>IF(ISBLANK('Nomenklatur komplett'!I955),"",'Nomenklatur komplett'!I955)</f>
        <v>16297</v>
      </c>
      <c r="C955" s="18" t="str">
        <f>IF(ISBLANK('Nomenklatur komplett'!J955),"-",'Nomenklatur komplett'!J955)</f>
        <v>Enge</v>
      </c>
    </row>
    <row r="956" spans="1:3" x14ac:dyDescent="0.2">
      <c r="A956" s="17">
        <f>IF(ISBLANK('Nomenklatur komplett'!H956),"",'Nomenklatur komplett'!H956)</f>
        <v>1402</v>
      </c>
      <c r="B956" s="153">
        <f>IF(ISBLANK('Nomenklatur komplett'!I956),"",'Nomenklatur komplett'!I956)</f>
        <v>12287</v>
      </c>
      <c r="C956" s="18" t="str">
        <f>IF(ISBLANK('Nomenklatur komplett'!J956),"-",'Nomenklatur komplett'!J956)</f>
        <v>Engelberg</v>
      </c>
    </row>
    <row r="957" spans="1:3" x14ac:dyDescent="0.2">
      <c r="A957" s="17">
        <f>IF(ISBLANK('Nomenklatur komplett'!H957),"",'Nomenklatur komplett'!H957)</f>
        <v>6453</v>
      </c>
      <c r="B957" s="153">
        <f>IF(ISBLANK('Nomenklatur komplett'!I957),"",'Nomenklatur komplett'!I957)</f>
        <v>16107</v>
      </c>
      <c r="C957" s="18" t="str">
        <f>IF(ISBLANK('Nomenklatur komplett'!J957),"-",'Nomenklatur komplett'!J957)</f>
        <v>Enges</v>
      </c>
    </row>
    <row r="958" spans="1:3" x14ac:dyDescent="0.2">
      <c r="A958" s="17" t="str">
        <f>IF(ISBLANK('Nomenklatur komplett'!H958),"",'Nomenklatur komplett'!H958)</f>
        <v/>
      </c>
      <c r="B958" s="153">
        <f>IF(ISBLANK('Nomenklatur komplett'!I958),"",'Nomenklatur komplett'!I958)</f>
        <v>12285</v>
      </c>
      <c r="C958" s="18" t="str">
        <f>IF(ISBLANK('Nomenklatur komplett'!J958),"-",'Nomenklatur komplett'!J958)</f>
        <v>Engi</v>
      </c>
    </row>
    <row r="959" spans="1:3" x14ac:dyDescent="0.2">
      <c r="A959" s="17" t="str">
        <f>IF(ISBLANK('Nomenklatur komplett'!H959),"",'Nomenklatur komplett'!H959)</f>
        <v/>
      </c>
      <c r="B959" s="153">
        <f>IF(ISBLANK('Nomenklatur komplett'!I959),"",'Nomenklatur komplett'!I959)</f>
        <v>12272</v>
      </c>
      <c r="C959" s="18" t="str">
        <f>IF(ISBLANK('Nomenklatur komplett'!J959),"-",'Nomenklatur komplett'!J959)</f>
        <v>Engishofen</v>
      </c>
    </row>
    <row r="960" spans="1:3" x14ac:dyDescent="0.2">
      <c r="A960" s="17" t="str">
        <f>IF(ISBLANK('Nomenklatur komplett'!H960),"",'Nomenklatur komplett'!H960)</f>
        <v/>
      </c>
      <c r="B960" s="153">
        <f>IF(ISBLANK('Nomenklatur komplett'!I960),"",'Nomenklatur komplett'!I960)</f>
        <v>11110</v>
      </c>
      <c r="C960" s="18" t="str">
        <f>IF(ISBLANK('Nomenklatur komplett'!J960),"-",'Nomenklatur komplett'!J960)</f>
        <v>Englisberg</v>
      </c>
    </row>
    <row r="961" spans="1:3" x14ac:dyDescent="0.2">
      <c r="A961" s="17" t="str">
        <f>IF(ISBLANK('Nomenklatur komplett'!H961),"",'Nomenklatur komplett'!H961)</f>
        <v/>
      </c>
      <c r="B961" s="153">
        <f>IF(ISBLANK('Nomenklatur komplett'!I961),"",'Nomenklatur komplett'!I961)</f>
        <v>12295</v>
      </c>
      <c r="C961" s="18" t="str">
        <f>IF(ISBLANK('Nomenklatur komplett'!J961),"-",'Nomenklatur komplett'!J961)</f>
        <v>Engollon</v>
      </c>
    </row>
    <row r="962" spans="1:3" x14ac:dyDescent="0.2">
      <c r="A962" s="17" t="str">
        <f>IF(ISBLANK('Nomenklatur komplett'!H962),"",'Nomenklatur komplett'!H962)</f>
        <v/>
      </c>
      <c r="B962" s="153">
        <f>IF(ISBLANK('Nomenklatur komplett'!I962),"",'Nomenklatur komplett'!I962)</f>
        <v>12281</v>
      </c>
      <c r="C962" s="18" t="str">
        <f>IF(ISBLANK('Nomenklatur komplett'!J962),"-",'Nomenklatur komplett'!J962)</f>
        <v>Engwang</v>
      </c>
    </row>
    <row r="963" spans="1:3" x14ac:dyDescent="0.2">
      <c r="A963" s="17" t="str">
        <f>IF(ISBLANK('Nomenklatur komplett'!H963),"",'Nomenklatur komplett'!H963)</f>
        <v/>
      </c>
      <c r="B963" s="153">
        <f>IF(ISBLANK('Nomenklatur komplett'!I963),"",'Nomenklatur komplett'!I963)</f>
        <v>12280</v>
      </c>
      <c r="C963" s="18" t="str">
        <f>IF(ISBLANK('Nomenklatur komplett'!J963),"-",'Nomenklatur komplett'!J963)</f>
        <v>Engwilen</v>
      </c>
    </row>
    <row r="964" spans="1:3" x14ac:dyDescent="0.2">
      <c r="A964" s="17" t="str">
        <f>IF(ISBLANK('Nomenklatur komplett'!H964),"",'Nomenklatur komplett'!H964)</f>
        <v/>
      </c>
      <c r="B964" s="153">
        <f>IF(ISBLANK('Nomenklatur komplett'!I964),"",'Nomenklatur komplett'!I964)</f>
        <v>12279</v>
      </c>
      <c r="C964" s="18" t="str">
        <f>IF(ISBLANK('Nomenklatur komplett'!J964),"-",'Nomenklatur komplett'!J964)</f>
        <v>Ennenda</v>
      </c>
    </row>
    <row r="965" spans="1:3" x14ac:dyDescent="0.2">
      <c r="A965" s="17" t="str">
        <f>IF(ISBLANK('Nomenklatur komplett'!H965),"",'Nomenklatur komplett'!H965)</f>
        <v/>
      </c>
      <c r="B965" s="153">
        <f>IF(ISBLANK('Nomenklatur komplett'!I965),"",'Nomenklatur komplett'!I965)</f>
        <v>12278</v>
      </c>
      <c r="C965" s="18" t="str">
        <f>IF(ISBLANK('Nomenklatur komplett'!J965),"-",'Nomenklatur komplett'!J965)</f>
        <v>Ennetaach</v>
      </c>
    </row>
    <row r="966" spans="1:3" x14ac:dyDescent="0.2">
      <c r="A966" s="17">
        <f>IF(ISBLANK('Nomenklatur komplett'!H966),"",'Nomenklatur komplett'!H966)</f>
        <v>4026</v>
      </c>
      <c r="B966" s="153">
        <f>IF(ISBLANK('Nomenklatur komplett'!I966),"",'Nomenklatur komplett'!I966)</f>
        <v>12277</v>
      </c>
      <c r="C966" s="18" t="str">
        <f>IF(ISBLANK('Nomenklatur komplett'!J966),"-",'Nomenklatur komplett'!J966)</f>
        <v>Ennetbaden</v>
      </c>
    </row>
    <row r="967" spans="1:3" x14ac:dyDescent="0.2">
      <c r="A967" s="17">
        <f>IF(ISBLANK('Nomenklatur komplett'!H967),"",'Nomenklatur komplett'!H967)</f>
        <v>1505</v>
      </c>
      <c r="B967" s="153">
        <f>IF(ISBLANK('Nomenklatur komplett'!I967),"",'Nomenklatur komplett'!I967)</f>
        <v>12276</v>
      </c>
      <c r="C967" s="18" t="str">
        <f>IF(ISBLANK('Nomenklatur komplett'!J967),"-",'Nomenklatur komplett'!J967)</f>
        <v>Ennetbürgen</v>
      </c>
    </row>
    <row r="968" spans="1:3" x14ac:dyDescent="0.2">
      <c r="A968" s="17">
        <f>IF(ISBLANK('Nomenklatur komplett'!H968),"",'Nomenklatur komplett'!H968)</f>
        <v>1506</v>
      </c>
      <c r="B968" s="153">
        <f>IF(ISBLANK('Nomenklatur komplett'!I968),"",'Nomenklatur komplett'!I968)</f>
        <v>12275</v>
      </c>
      <c r="C968" s="18" t="str">
        <f>IF(ISBLANK('Nomenklatur komplett'!J968),"-",'Nomenklatur komplett'!J968)</f>
        <v>Ennetmoos</v>
      </c>
    </row>
    <row r="969" spans="1:3" x14ac:dyDescent="0.2">
      <c r="A969" s="17" t="str">
        <f>IF(ISBLANK('Nomenklatur komplett'!H969),"",'Nomenklatur komplett'!H969)</f>
        <v/>
      </c>
      <c r="B969" s="153">
        <f>IF(ISBLANK('Nomenklatur komplett'!I969),"",'Nomenklatur komplett'!I969)</f>
        <v>12306</v>
      </c>
      <c r="C969" s="18" t="str">
        <f>IF(ISBLANK('Nomenklatur komplett'!J969),"-",'Nomenklatur komplett'!J969)</f>
        <v>Enney</v>
      </c>
    </row>
    <row r="970" spans="1:3" x14ac:dyDescent="0.2">
      <c r="A970" s="17">
        <f>IF(ISBLANK('Nomenklatur komplett'!H970),"",'Nomenklatur komplett'!H970)</f>
        <v>1002</v>
      </c>
      <c r="B970" s="153">
        <f>IF(ISBLANK('Nomenklatur komplett'!I970),"",'Nomenklatur komplett'!I970)</f>
        <v>15561</v>
      </c>
      <c r="C970" s="18" t="str">
        <f>IF(ISBLANK('Nomenklatur komplett'!J970),"-",'Nomenklatur komplett'!J970)</f>
        <v>Entlebuch</v>
      </c>
    </row>
    <row r="971" spans="1:3" x14ac:dyDescent="0.2">
      <c r="A971" s="17" t="str">
        <f>IF(ISBLANK('Nomenklatur komplett'!H971),"",'Nomenklatur komplett'!H971)</f>
        <v/>
      </c>
      <c r="B971" s="153">
        <f>IF(ISBLANK('Nomenklatur komplett'!I971),"",'Nomenklatur komplett'!I971)</f>
        <v>11225</v>
      </c>
      <c r="C971" s="18" t="str">
        <f>IF(ISBLANK('Nomenklatur komplett'!J971),"-",'Nomenklatur komplett'!J971)</f>
        <v>Envy</v>
      </c>
    </row>
    <row r="972" spans="1:3" x14ac:dyDescent="0.2">
      <c r="A972" s="17" t="str">
        <f>IF(ISBLANK('Nomenklatur komplett'!H972),"",'Nomenklatur komplett'!H972)</f>
        <v/>
      </c>
      <c r="B972" s="153">
        <f>IF(ISBLANK('Nomenklatur komplett'!I972),"",'Nomenklatur komplett'!I972)</f>
        <v>16278</v>
      </c>
      <c r="C972" s="18" t="str">
        <f>IF(ISBLANK('Nomenklatur komplett'!J972),"-",'Nomenklatur komplett'!J972)</f>
        <v>Epagnier</v>
      </c>
    </row>
    <row r="973" spans="1:3" x14ac:dyDescent="0.2">
      <c r="A973" s="17">
        <f>IF(ISBLANK('Nomenklatur komplett'!H973),"",'Nomenklatur komplett'!H973)</f>
        <v>5584</v>
      </c>
      <c r="B973" s="153">
        <f>IF(ISBLANK('Nomenklatur komplett'!I973),"",'Nomenklatur komplett'!I973)</f>
        <v>14701</v>
      </c>
      <c r="C973" s="18" t="str">
        <f>IF(ISBLANK('Nomenklatur komplett'!J973),"-",'Nomenklatur komplett'!J973)</f>
        <v>Epalinges</v>
      </c>
    </row>
    <row r="974" spans="1:3" x14ac:dyDescent="0.2">
      <c r="A974" s="17" t="str">
        <f>IF(ISBLANK('Nomenklatur komplett'!H974),"",'Nomenklatur komplett'!H974)</f>
        <v/>
      </c>
      <c r="B974" s="153">
        <f>IF(ISBLANK('Nomenklatur komplett'!I974),"",'Nomenklatur komplett'!I974)</f>
        <v>10958</v>
      </c>
      <c r="C974" s="18" t="str">
        <f>IF(ISBLANK('Nomenklatur komplett'!J974),"-",'Nomenklatur komplett'!J974)</f>
        <v>Epauvillers</v>
      </c>
    </row>
    <row r="975" spans="1:3" x14ac:dyDescent="0.2">
      <c r="A975" s="17" t="str">
        <f>IF(ISBLANK('Nomenklatur komplett'!H975),"",'Nomenklatur komplett'!H975)</f>
        <v/>
      </c>
      <c r="B975" s="153">
        <f>IF(ISBLANK('Nomenklatur komplett'!I975),"",'Nomenklatur komplett'!I975)</f>
        <v>11345</v>
      </c>
      <c r="C975" s="18" t="str">
        <f>IF(ISBLANK('Nomenklatur komplett'!J975),"-",'Nomenklatur komplett'!J975)</f>
        <v>Ependes (FR)</v>
      </c>
    </row>
    <row r="976" spans="1:3" x14ac:dyDescent="0.2">
      <c r="A976" s="17">
        <f>IF(ISBLANK('Nomenklatur komplett'!H976),"",'Nomenklatur komplett'!H976)</f>
        <v>5914</v>
      </c>
      <c r="B976" s="153">
        <f>IF(ISBLANK('Nomenklatur komplett'!I976),"",'Nomenklatur komplett'!I976)</f>
        <v>14699</v>
      </c>
      <c r="C976" s="18" t="str">
        <f>IF(ISBLANK('Nomenklatur komplett'!J976),"-",'Nomenklatur komplett'!J976)</f>
        <v>Ependes (VD)</v>
      </c>
    </row>
    <row r="977" spans="1:3" x14ac:dyDescent="0.2">
      <c r="A977" s="17" t="str">
        <f>IF(ISBLANK('Nomenklatur komplett'!H977),"",'Nomenklatur komplett'!H977)</f>
        <v/>
      </c>
      <c r="B977" s="153">
        <f>IF(ISBLANK('Nomenklatur komplett'!I977),"",'Nomenklatur komplett'!I977)</f>
        <v>12311</v>
      </c>
      <c r="C977" s="18" t="str">
        <f>IF(ISBLANK('Nomenklatur komplett'!J977),"-",'Nomenklatur komplett'!J977)</f>
        <v>Epesses</v>
      </c>
    </row>
    <row r="978" spans="1:3" x14ac:dyDescent="0.2">
      <c r="A978" s="17" t="str">
        <f>IF(ISBLANK('Nomenklatur komplett'!H978),"",'Nomenklatur komplett'!H978)</f>
        <v/>
      </c>
      <c r="B978" s="153">
        <f>IF(ISBLANK('Nomenklatur komplett'!I978),"",'Nomenklatur komplett'!I978)</f>
        <v>10959</v>
      </c>
      <c r="C978" s="18" t="str">
        <f>IF(ISBLANK('Nomenklatur komplett'!J978),"-",'Nomenklatur komplett'!J978)</f>
        <v>Epiquerez</v>
      </c>
    </row>
    <row r="979" spans="1:3" x14ac:dyDescent="0.2">
      <c r="A979" s="17">
        <f>IF(ISBLANK('Nomenklatur komplett'!H979),"",'Nomenklatur komplett'!H979)</f>
        <v>2574</v>
      </c>
      <c r="B979" s="153">
        <f>IF(ISBLANK('Nomenklatur komplett'!I979),"",'Nomenklatur komplett'!I979)</f>
        <v>12309</v>
      </c>
      <c r="C979" s="18" t="str">
        <f>IF(ISBLANK('Nomenklatur komplett'!J979),"-",'Nomenklatur komplett'!J979)</f>
        <v>Eppenberg-Wöschnau</v>
      </c>
    </row>
    <row r="980" spans="1:3" x14ac:dyDescent="0.2">
      <c r="A980" s="17">
        <f>IF(ISBLANK('Nomenklatur komplett'!H980),"",'Nomenklatur komplett'!H980)</f>
        <v>735</v>
      </c>
      <c r="B980" s="153">
        <f>IF(ISBLANK('Nomenklatur komplett'!I980),"",'Nomenklatur komplett'!I980)</f>
        <v>15241</v>
      </c>
      <c r="C980" s="18" t="str">
        <f>IF(ISBLANK('Nomenklatur komplett'!J980),"-",'Nomenklatur komplett'!J980)</f>
        <v>Epsach</v>
      </c>
    </row>
    <row r="981" spans="1:3" x14ac:dyDescent="0.2">
      <c r="A981" s="17">
        <f>IF(ISBLANK('Nomenklatur komplett'!H981),"",'Nomenklatur komplett'!H981)</f>
        <v>2885</v>
      </c>
      <c r="B981" s="153">
        <f>IF(ISBLANK('Nomenklatur komplett'!I981),"",'Nomenklatur komplett'!I981)</f>
        <v>13813</v>
      </c>
      <c r="C981" s="18" t="str">
        <f>IF(ISBLANK('Nomenklatur komplett'!J981),"-",'Nomenklatur komplett'!J981)</f>
        <v>Eptingen</v>
      </c>
    </row>
    <row r="982" spans="1:3" x14ac:dyDescent="0.2">
      <c r="A982" s="17">
        <f>IF(ISBLANK('Nomenklatur komplett'!H982),"",'Nomenklatur komplett'!H982)</f>
        <v>6104</v>
      </c>
      <c r="B982" s="153">
        <f>IF(ISBLANK('Nomenklatur komplett'!I982),"",'Nomenklatur komplett'!I982)</f>
        <v>12307</v>
      </c>
      <c r="C982" s="18" t="str">
        <f>IF(ISBLANK('Nomenklatur komplett'!J982),"-",'Nomenklatur komplett'!J982)</f>
        <v>Ergisch</v>
      </c>
    </row>
    <row r="983" spans="1:3" x14ac:dyDescent="0.2">
      <c r="A983" s="17">
        <f>IF(ISBLANK('Nomenklatur komplett'!H983),"",'Nomenklatur komplett'!H983)</f>
        <v>953</v>
      </c>
      <c r="B983" s="153">
        <f>IF(ISBLANK('Nomenklatur komplett'!I983),"",'Nomenklatur komplett'!I983)</f>
        <v>15348</v>
      </c>
      <c r="C983" s="18" t="str">
        <f>IF(ISBLANK('Nomenklatur komplett'!J983),"-",'Nomenklatur komplett'!J983)</f>
        <v>Eriswil</v>
      </c>
    </row>
    <row r="984" spans="1:3" x14ac:dyDescent="0.2">
      <c r="A984" s="17">
        <f>IF(ISBLANK('Nomenklatur komplett'!H984),"",'Nomenklatur komplett'!H984)</f>
        <v>924</v>
      </c>
      <c r="B984" s="153">
        <f>IF(ISBLANK('Nomenklatur komplett'!I984),"",'Nomenklatur komplett'!I984)</f>
        <v>15323</v>
      </c>
      <c r="C984" s="18" t="str">
        <f>IF(ISBLANK('Nomenklatur komplett'!J984),"-",'Nomenklatur komplett'!J984)</f>
        <v>Eriz</v>
      </c>
    </row>
    <row r="985" spans="1:3" x14ac:dyDescent="0.2">
      <c r="A985" s="17">
        <f>IF(ISBLANK('Nomenklatur komplett'!H985),"",'Nomenklatur komplett'!H985)</f>
        <v>492</v>
      </c>
      <c r="B985" s="153">
        <f>IF(ISBLANK('Nomenklatur komplett'!I985),"",'Nomenklatur komplett'!I985)</f>
        <v>15101</v>
      </c>
      <c r="C985" s="18" t="str">
        <f>IF(ISBLANK('Nomenklatur komplett'!J985),"-",'Nomenklatur komplett'!J985)</f>
        <v>Erlach</v>
      </c>
    </row>
    <row r="986" spans="1:3" x14ac:dyDescent="0.2">
      <c r="A986" s="17">
        <f>IF(ISBLANK('Nomenklatur komplett'!H986),"",'Nomenklatur komplett'!H986)</f>
        <v>4476</v>
      </c>
      <c r="B986" s="153">
        <f>IF(ISBLANK('Nomenklatur komplett'!I986),"",'Nomenklatur komplett'!I986)</f>
        <v>15427</v>
      </c>
      <c r="C986" s="18" t="str">
        <f>IF(ISBLANK('Nomenklatur komplett'!J986),"-",'Nomenklatur komplett'!J986)</f>
        <v>Erlen</v>
      </c>
    </row>
    <row r="987" spans="1:3" x14ac:dyDescent="0.2">
      <c r="A987" s="17">
        <f>IF(ISBLANK('Nomenklatur komplett'!H987),"",'Nomenklatur komplett'!H987)</f>
        <v>151</v>
      </c>
      <c r="B987" s="153">
        <f>IF(ISBLANK('Nomenklatur komplett'!I987),"",'Nomenklatur komplett'!I987)</f>
        <v>12301</v>
      </c>
      <c r="C987" s="18" t="str">
        <f>IF(ISBLANK('Nomenklatur komplett'!J987),"-",'Nomenklatur komplett'!J987)</f>
        <v>Erlenbach (ZH)</v>
      </c>
    </row>
    <row r="988" spans="1:3" x14ac:dyDescent="0.2">
      <c r="A988" s="17">
        <f>IF(ISBLANK('Nomenklatur komplett'!H988),"",'Nomenklatur komplett'!H988)</f>
        <v>763</v>
      </c>
      <c r="B988" s="153">
        <f>IF(ISBLANK('Nomenklatur komplett'!I988),"",'Nomenklatur komplett'!I988)</f>
        <v>15262</v>
      </c>
      <c r="C988" s="18" t="str">
        <f>IF(ISBLANK('Nomenklatur komplett'!J988),"-",'Nomenklatur komplett'!J988)</f>
        <v>Erlenbach im Simmental</v>
      </c>
    </row>
    <row r="989" spans="1:3" x14ac:dyDescent="0.2">
      <c r="A989" s="17" t="str">
        <f>IF(ISBLANK('Nomenklatur komplett'!H989),"",'Nomenklatur komplett'!H989)</f>
        <v/>
      </c>
      <c r="B989" s="153">
        <f>IF(ISBLANK('Nomenklatur komplett'!I989),"",'Nomenklatur komplett'!I989)</f>
        <v>12299</v>
      </c>
      <c r="C989" s="18" t="str">
        <f>IF(ISBLANK('Nomenklatur komplett'!J989),"-",'Nomenklatur komplett'!J989)</f>
        <v>Erlinsbach</v>
      </c>
    </row>
    <row r="990" spans="1:3" x14ac:dyDescent="0.2">
      <c r="A990" s="17">
        <f>IF(ISBLANK('Nomenklatur komplett'!H990),"",'Nomenklatur komplett'!H990)</f>
        <v>4005</v>
      </c>
      <c r="B990" s="153">
        <f>IF(ISBLANK('Nomenklatur komplett'!I990),"",'Nomenklatur komplett'!I990)</f>
        <v>14533</v>
      </c>
      <c r="C990" s="18" t="str">
        <f>IF(ISBLANK('Nomenklatur komplett'!J990),"-",'Nomenklatur komplett'!J990)</f>
        <v>Erlinsbach (AG)</v>
      </c>
    </row>
    <row r="991" spans="1:3" x14ac:dyDescent="0.2">
      <c r="A991" s="17">
        <f>IF(ISBLANK('Nomenklatur komplett'!H991),"",'Nomenklatur komplett'!H991)</f>
        <v>2503</v>
      </c>
      <c r="B991" s="153">
        <f>IF(ISBLANK('Nomenklatur komplett'!I991),"",'Nomenklatur komplett'!I991)</f>
        <v>14531</v>
      </c>
      <c r="C991" s="18" t="str">
        <f>IF(ISBLANK('Nomenklatur komplett'!J991),"-",'Nomenklatur komplett'!J991)</f>
        <v>Erlinsbach (SO)</v>
      </c>
    </row>
    <row r="992" spans="1:3" x14ac:dyDescent="0.2">
      <c r="A992" s="17">
        <f>IF(ISBLANK('Nomenklatur komplett'!H992),"",'Nomenklatur komplett'!H992)</f>
        <v>4646</v>
      </c>
      <c r="B992" s="153">
        <f>IF(ISBLANK('Nomenklatur komplett'!I992),"",'Nomenklatur komplett'!I992)</f>
        <v>15421</v>
      </c>
      <c r="C992" s="18" t="str">
        <f>IF(ISBLANK('Nomenklatur komplett'!J992),"-",'Nomenklatur komplett'!J992)</f>
        <v>Ermatingen</v>
      </c>
    </row>
    <row r="993" spans="1:3" x14ac:dyDescent="0.2">
      <c r="A993" s="17">
        <f>IF(ISBLANK('Nomenklatur komplett'!H993),"",'Nomenklatur komplett'!H993)</f>
        <v>1025</v>
      </c>
      <c r="B993" s="153">
        <f>IF(ISBLANK('Nomenklatur komplett'!I993),"",'Nomenklatur komplett'!I993)</f>
        <v>15564</v>
      </c>
      <c r="C993" s="18" t="str">
        <f>IF(ISBLANK('Nomenklatur komplett'!J993),"-",'Nomenklatur komplett'!J993)</f>
        <v>Ermensee</v>
      </c>
    </row>
    <row r="994" spans="1:3" x14ac:dyDescent="0.2">
      <c r="A994" s="17">
        <f>IF(ISBLANK('Nomenklatur komplett'!H994),"",'Nomenklatur komplett'!H994)</f>
        <v>6056</v>
      </c>
      <c r="B994" s="153">
        <f>IF(ISBLANK('Nomenklatur komplett'!I994),"",'Nomenklatur komplett'!I994)</f>
        <v>14504</v>
      </c>
      <c r="C994" s="18" t="str">
        <f>IF(ISBLANK('Nomenklatur komplett'!J994),"-",'Nomenklatur komplett'!J994)</f>
        <v>Ernen</v>
      </c>
    </row>
    <row r="995" spans="1:3" x14ac:dyDescent="0.2">
      <c r="A995" s="17" t="str">
        <f>IF(ISBLANK('Nomenklatur komplett'!H995),"",'Nomenklatur komplett'!H995)</f>
        <v/>
      </c>
      <c r="B995" s="153">
        <f>IF(ISBLANK('Nomenklatur komplett'!I995),"",'Nomenklatur komplett'!I995)</f>
        <v>10117</v>
      </c>
      <c r="C995" s="18" t="str">
        <f>IF(ISBLANK('Nomenklatur komplett'!J995),"-",'Nomenklatur komplett'!J995)</f>
        <v>Ernetschwil</v>
      </c>
    </row>
    <row r="996" spans="1:3" x14ac:dyDescent="0.2">
      <c r="A996" s="17" t="str">
        <f>IF(ISBLANK('Nomenklatur komplett'!H996),"",'Nomenklatur komplett'!H996)</f>
        <v/>
      </c>
      <c r="B996" s="153">
        <f>IF(ISBLANK('Nomenklatur komplett'!I996),"",'Nomenklatur komplett'!I996)</f>
        <v>12244</v>
      </c>
      <c r="C996" s="18" t="str">
        <f>IF(ISBLANK('Nomenklatur komplett'!J996),"-",'Nomenklatur komplett'!J996)</f>
        <v>Erschmatt</v>
      </c>
    </row>
    <row r="997" spans="1:3" x14ac:dyDescent="0.2">
      <c r="A997" s="17">
        <f>IF(ISBLANK('Nomenklatur komplett'!H997),"",'Nomenklatur komplett'!H997)</f>
        <v>2615</v>
      </c>
      <c r="B997" s="153">
        <f>IF(ISBLANK('Nomenklatur komplett'!I997),"",'Nomenklatur komplett'!I997)</f>
        <v>12274</v>
      </c>
      <c r="C997" s="18" t="str">
        <f>IF(ISBLANK('Nomenklatur komplett'!J997),"-",'Nomenklatur komplett'!J997)</f>
        <v>Erschwil</v>
      </c>
    </row>
    <row r="998" spans="1:3" x14ac:dyDescent="0.2">
      <c r="A998" s="17">
        <f>IF(ISBLANK('Nomenklatur komplett'!H998),"",'Nomenklatur komplett'!H998)</f>
        <v>405</v>
      </c>
      <c r="B998" s="153">
        <f>IF(ISBLANK('Nomenklatur komplett'!I998),"",'Nomenklatur komplett'!I998)</f>
        <v>15673</v>
      </c>
      <c r="C998" s="18" t="str">
        <f>IF(ISBLANK('Nomenklatur komplett'!J998),"-",'Nomenklatur komplett'!J998)</f>
        <v>Ersigen</v>
      </c>
    </row>
    <row r="999" spans="1:3" x14ac:dyDescent="0.2">
      <c r="A999" s="17">
        <f>IF(ISBLANK('Nomenklatur komplett'!H999),"",'Nomenklatur komplett'!H999)</f>
        <v>1206</v>
      </c>
      <c r="B999" s="153">
        <f>IF(ISBLANK('Nomenklatur komplett'!I999),"",'Nomenklatur komplett'!I999)</f>
        <v>12238</v>
      </c>
      <c r="C999" s="18" t="str">
        <f>IF(ISBLANK('Nomenklatur komplett'!J999),"-",'Nomenklatur komplett'!J999)</f>
        <v>Erstfeld</v>
      </c>
    </row>
    <row r="1000" spans="1:3" x14ac:dyDescent="0.2">
      <c r="A1000" s="17">
        <f>IF(ISBLANK('Nomenklatur komplett'!H1000),"",'Nomenklatur komplett'!H1000)</f>
        <v>1026</v>
      </c>
      <c r="B1000" s="153">
        <f>IF(ISBLANK('Nomenklatur komplett'!I1000),"",'Nomenklatur komplett'!I1000)</f>
        <v>15560</v>
      </c>
      <c r="C1000" s="18" t="str">
        <f>IF(ISBLANK('Nomenklatur komplett'!J1000),"-",'Nomenklatur komplett'!J1000)</f>
        <v>Eschenbach (LU)</v>
      </c>
    </row>
    <row r="1001" spans="1:3" x14ac:dyDescent="0.2">
      <c r="A1001" s="17">
        <f>IF(ISBLANK('Nomenklatur komplett'!H1001),"",'Nomenklatur komplett'!H1001)</f>
        <v>3342</v>
      </c>
      <c r="B1001" s="153">
        <f>IF(ISBLANK('Nomenklatur komplett'!I1001),"",'Nomenklatur komplett'!I1001)</f>
        <v>15606</v>
      </c>
      <c r="C1001" s="18" t="str">
        <f>IF(ISBLANK('Nomenklatur komplett'!J1001),"-",'Nomenklatur komplett'!J1001)</f>
        <v>Eschenbach (SG)</v>
      </c>
    </row>
    <row r="1002" spans="1:3" x14ac:dyDescent="0.2">
      <c r="A1002" s="17">
        <f>IF(ISBLANK('Nomenklatur komplett'!H1002),"",'Nomenklatur komplett'!H1002)</f>
        <v>4806</v>
      </c>
      <c r="B1002" s="153">
        <f>IF(ISBLANK('Nomenklatur komplett'!I1002),"",'Nomenklatur komplett'!I1002)</f>
        <v>15405</v>
      </c>
      <c r="C1002" s="18" t="str">
        <f>IF(ISBLANK('Nomenklatur komplett'!J1002),"-",'Nomenklatur komplett'!J1002)</f>
        <v>Eschenz</v>
      </c>
    </row>
    <row r="1003" spans="1:3" x14ac:dyDescent="0.2">
      <c r="A1003" s="17">
        <f>IF(ISBLANK('Nomenklatur komplett'!H1003),"",'Nomenklatur komplett'!H1003)</f>
        <v>692</v>
      </c>
      <c r="B1003" s="153">
        <f>IF(ISBLANK('Nomenklatur komplett'!I1003),"",'Nomenklatur komplett'!I1003)</f>
        <v>15213</v>
      </c>
      <c r="C1003" s="18" t="str">
        <f>IF(ISBLANK('Nomenklatur komplett'!J1003),"-",'Nomenklatur komplett'!J1003)</f>
        <v>Eschert</v>
      </c>
    </row>
    <row r="1004" spans="1:3" x14ac:dyDescent="0.2">
      <c r="A1004" s="17" t="str">
        <f>IF(ISBLANK('Nomenklatur komplett'!H1004),"",'Nomenklatur komplett'!H1004)</f>
        <v/>
      </c>
      <c r="B1004" s="153">
        <f>IF(ISBLANK('Nomenklatur komplett'!I1004),"",'Nomenklatur komplett'!I1004)</f>
        <v>11258</v>
      </c>
      <c r="C1004" s="18" t="str">
        <f>IF(ISBLANK('Nomenklatur komplett'!J1004),"-",'Nomenklatur komplett'!J1004)</f>
        <v>Eschiens</v>
      </c>
    </row>
    <row r="1005" spans="1:3" x14ac:dyDescent="0.2">
      <c r="A1005" s="17" t="str">
        <f>IF(ISBLANK('Nomenklatur komplett'!H1005),"",'Nomenklatur komplett'!H1005)</f>
        <v/>
      </c>
      <c r="B1005" s="153">
        <f>IF(ISBLANK('Nomenklatur komplett'!I1005),"",'Nomenklatur komplett'!I1005)</f>
        <v>12230</v>
      </c>
      <c r="C1005" s="18" t="str">
        <f>IF(ISBLANK('Nomenklatur komplett'!J1005),"-",'Nomenklatur komplett'!J1005)</f>
        <v>Eschikofen</v>
      </c>
    </row>
    <row r="1006" spans="1:3" x14ac:dyDescent="0.2">
      <c r="A1006" s="17">
        <f>IF(ISBLANK('Nomenklatur komplett'!H1006),"",'Nomenklatur komplett'!H1006)</f>
        <v>4724</v>
      </c>
      <c r="B1006" s="153">
        <f>IF(ISBLANK('Nomenklatur komplett'!I1006),"",'Nomenklatur komplett'!I1006)</f>
        <v>15454</v>
      </c>
      <c r="C1006" s="18" t="str">
        <f>IF(ISBLANK('Nomenklatur komplett'!J1006),"-",'Nomenklatur komplett'!J1006)</f>
        <v>Eschlikon</v>
      </c>
    </row>
    <row r="1007" spans="1:3" x14ac:dyDescent="0.2">
      <c r="A1007" s="17" t="str">
        <f>IF(ISBLANK('Nomenklatur komplett'!H1007),"",'Nomenklatur komplett'!H1007)</f>
        <v/>
      </c>
      <c r="B1007" s="153">
        <f>IF(ISBLANK('Nomenklatur komplett'!I1007),"",'Nomenklatur komplett'!I1007)</f>
        <v>12227</v>
      </c>
      <c r="C1007" s="18" t="str">
        <f>IF(ISBLANK('Nomenklatur komplett'!J1007),"-",'Nomenklatur komplett'!J1007)</f>
        <v>Escholzmatt</v>
      </c>
    </row>
    <row r="1008" spans="1:3" x14ac:dyDescent="0.2">
      <c r="A1008" s="17">
        <f>IF(ISBLANK('Nomenklatur komplett'!H1008),"",'Nomenklatur komplett'!H1008)</f>
        <v>1010</v>
      </c>
      <c r="B1008" s="153">
        <f>IF(ISBLANK('Nomenklatur komplett'!I1008),"",'Nomenklatur komplett'!I1008)</f>
        <v>15518</v>
      </c>
      <c r="C1008" s="18" t="str">
        <f>IF(ISBLANK('Nomenklatur komplett'!J1008),"-",'Nomenklatur komplett'!J1008)</f>
        <v>Escholzmatt-Marbach</v>
      </c>
    </row>
    <row r="1009" spans="1:3" x14ac:dyDescent="0.2">
      <c r="A1009" s="17" t="str">
        <f>IF(ISBLANK('Nomenklatur komplett'!H1009),"",'Nomenklatur komplett'!H1009)</f>
        <v/>
      </c>
      <c r="B1009" s="153">
        <f>IF(ISBLANK('Nomenklatur komplett'!I1009),"",'Nomenklatur komplett'!I1009)</f>
        <v>12226</v>
      </c>
      <c r="C1009" s="18" t="str">
        <f>IF(ISBLANK('Nomenklatur komplett'!J1009),"-",'Nomenklatur komplett'!J1009)</f>
        <v>Esmonts</v>
      </c>
    </row>
    <row r="1010" spans="1:3" x14ac:dyDescent="0.2">
      <c r="A1010" s="17" t="str">
        <f>IF(ISBLANK('Nomenklatur komplett'!H1010),"",'Nomenklatur komplett'!H1010)</f>
        <v/>
      </c>
      <c r="B1010" s="153">
        <f>IF(ISBLANK('Nomenklatur komplett'!I1010),"",'Nomenklatur komplett'!I1010)</f>
        <v>12225</v>
      </c>
      <c r="C1010" s="18" t="str">
        <f>IF(ISBLANK('Nomenklatur komplett'!J1010),"-",'Nomenklatur komplett'!J1010)</f>
        <v>Essert (FR)</v>
      </c>
    </row>
    <row r="1011" spans="1:3" x14ac:dyDescent="0.2">
      <c r="A1011" s="17" t="str">
        <f>IF(ISBLANK('Nomenklatur komplett'!H1011),"",'Nomenklatur komplett'!H1011)</f>
        <v/>
      </c>
      <c r="B1011" s="153">
        <f>IF(ISBLANK('Nomenklatur komplett'!I1011),"",'Nomenklatur komplett'!I1011)</f>
        <v>12224</v>
      </c>
      <c r="C1011" s="18" t="str">
        <f>IF(ISBLANK('Nomenklatur komplett'!J1011),"-",'Nomenklatur komplett'!J1011)</f>
        <v>Essert-Pittet</v>
      </c>
    </row>
    <row r="1012" spans="1:3" x14ac:dyDescent="0.2">
      <c r="A1012" s="17" t="str">
        <f>IF(ISBLANK('Nomenklatur komplett'!H1012),"",'Nomenklatur komplett'!H1012)</f>
        <v/>
      </c>
      <c r="B1012" s="153">
        <f>IF(ISBLANK('Nomenklatur komplett'!I1012),"",'Nomenklatur komplett'!I1012)</f>
        <v>12223</v>
      </c>
      <c r="C1012" s="18" t="str">
        <f>IF(ISBLANK('Nomenklatur komplett'!J1012),"-",'Nomenklatur komplett'!J1012)</f>
        <v>Essert-sous-Champvent</v>
      </c>
    </row>
    <row r="1013" spans="1:3" x14ac:dyDescent="0.2">
      <c r="A1013" s="17" t="str">
        <f>IF(ISBLANK('Nomenklatur komplett'!H1013),"",'Nomenklatur komplett'!H1013)</f>
        <v/>
      </c>
      <c r="B1013" s="153">
        <f>IF(ISBLANK('Nomenklatur komplett'!I1013),"",'Nomenklatur komplett'!I1013)</f>
        <v>12257</v>
      </c>
      <c r="C1013" s="18" t="str">
        <f>IF(ISBLANK('Nomenklatur komplett'!J1013),"-",'Nomenklatur komplett'!J1013)</f>
        <v>Essertes</v>
      </c>
    </row>
    <row r="1014" spans="1:3" x14ac:dyDescent="0.2">
      <c r="A1014" s="17">
        <f>IF(ISBLANK('Nomenklatur komplett'!H1014),"",'Nomenklatur komplett'!H1014)</f>
        <v>5856</v>
      </c>
      <c r="B1014" s="153">
        <f>IF(ISBLANK('Nomenklatur komplett'!I1014),"",'Nomenklatur komplett'!I1014)</f>
        <v>14704</v>
      </c>
      <c r="C1014" s="18" t="str">
        <f>IF(ISBLANK('Nomenklatur komplett'!J1014),"-",'Nomenklatur komplett'!J1014)</f>
        <v>Essertines-sur-Rolle</v>
      </c>
    </row>
    <row r="1015" spans="1:3" x14ac:dyDescent="0.2">
      <c r="A1015" s="17">
        <f>IF(ISBLANK('Nomenklatur komplett'!H1015),"",'Nomenklatur komplett'!H1015)</f>
        <v>5520</v>
      </c>
      <c r="B1015" s="153">
        <f>IF(ISBLANK('Nomenklatur komplett'!I1015),"",'Nomenklatur komplett'!I1015)</f>
        <v>14708</v>
      </c>
      <c r="C1015" s="18" t="str">
        <f>IF(ISBLANK('Nomenklatur komplett'!J1015),"-",'Nomenklatur komplett'!J1015)</f>
        <v>Essertines-sur-Yverdon</v>
      </c>
    </row>
    <row r="1016" spans="1:3" x14ac:dyDescent="0.2">
      <c r="A1016" s="17" t="str">
        <f>IF(ISBLANK('Nomenklatur komplett'!H1016),"",'Nomenklatur komplett'!H1016)</f>
        <v/>
      </c>
      <c r="B1016" s="153">
        <f>IF(ISBLANK('Nomenklatur komplett'!I1016),"",'Nomenklatur komplett'!I1016)</f>
        <v>12269</v>
      </c>
      <c r="C1016" s="18" t="str">
        <f>IF(ISBLANK('Nomenklatur komplett'!J1016),"-",'Nomenklatur komplett'!J1016)</f>
        <v>Estavannens</v>
      </c>
    </row>
    <row r="1017" spans="1:3" x14ac:dyDescent="0.2">
      <c r="A1017" s="17">
        <f>IF(ISBLANK('Nomenklatur komplett'!H1017),"",'Nomenklatur komplett'!H1017)</f>
        <v>2054</v>
      </c>
      <c r="B1017" s="153">
        <f>IF(ISBLANK('Nomenklatur komplett'!I1017),"",'Nomenklatur komplett'!I1017)</f>
        <v>15689</v>
      </c>
      <c r="C1017" s="18" t="str">
        <f>IF(ISBLANK('Nomenklatur komplett'!J1017),"-",'Nomenklatur komplett'!J1017)</f>
        <v>Estavayer</v>
      </c>
    </row>
    <row r="1018" spans="1:3" x14ac:dyDescent="0.2">
      <c r="A1018" s="17" t="str">
        <f>IF(ISBLANK('Nomenklatur komplett'!H1018),"",'Nomenklatur komplett'!H1018)</f>
        <v/>
      </c>
      <c r="B1018" s="153">
        <f>IF(ISBLANK('Nomenklatur komplett'!I1018),"",'Nomenklatur komplett'!I1018)</f>
        <v>12268</v>
      </c>
      <c r="C1018" s="18" t="str">
        <f>IF(ISBLANK('Nomenklatur komplett'!J1018),"-",'Nomenklatur komplett'!J1018)</f>
        <v>Estavayer-le-Gibloux</v>
      </c>
    </row>
    <row r="1019" spans="1:3" x14ac:dyDescent="0.2">
      <c r="A1019" s="17" t="str">
        <f>IF(ISBLANK('Nomenklatur komplett'!H1019),"",'Nomenklatur komplett'!H1019)</f>
        <v/>
      </c>
      <c r="B1019" s="153">
        <f>IF(ISBLANK('Nomenklatur komplett'!I1019),"",'Nomenklatur komplett'!I1019)</f>
        <v>12267</v>
      </c>
      <c r="C1019" s="18" t="str">
        <f>IF(ISBLANK('Nomenklatur komplett'!J1019),"-",'Nomenklatur komplett'!J1019)</f>
        <v>Estavayer-le-Lac</v>
      </c>
    </row>
    <row r="1020" spans="1:3" x14ac:dyDescent="0.2">
      <c r="A1020" s="17" t="str">
        <f>IF(ISBLANK('Nomenklatur komplett'!H1020),"",'Nomenklatur komplett'!H1020)</f>
        <v/>
      </c>
      <c r="B1020" s="153">
        <f>IF(ISBLANK('Nomenklatur komplett'!I1020),"",'Nomenklatur komplett'!I1020)</f>
        <v>12266</v>
      </c>
      <c r="C1020" s="18" t="str">
        <f>IF(ISBLANK('Nomenklatur komplett'!J1020),"-",'Nomenklatur komplett'!J1020)</f>
        <v>Estévenens</v>
      </c>
    </row>
    <row r="1021" spans="1:3" x14ac:dyDescent="0.2">
      <c r="A1021" s="17">
        <f>IF(ISBLANK('Nomenklatur komplett'!H1021),"",'Nomenklatur komplett'!H1021)</f>
        <v>5521</v>
      </c>
      <c r="B1021" s="153">
        <f>IF(ISBLANK('Nomenklatur komplett'!I1021),"",'Nomenklatur komplett'!I1021)</f>
        <v>14702</v>
      </c>
      <c r="C1021" s="18" t="str">
        <f>IF(ISBLANK('Nomenklatur komplett'!J1021),"-",'Nomenklatur komplett'!J1021)</f>
        <v>Etagnières</v>
      </c>
    </row>
    <row r="1022" spans="1:3" x14ac:dyDescent="0.2">
      <c r="A1022" s="17">
        <f>IF(ISBLANK('Nomenklatur komplett'!H1022),"",'Nomenklatur komplett'!H1022)</f>
        <v>5636</v>
      </c>
      <c r="B1022" s="153">
        <f>IF(ISBLANK('Nomenklatur komplett'!I1022),"",'Nomenklatur komplett'!I1022)</f>
        <v>14703</v>
      </c>
      <c r="C1022" s="18" t="str">
        <f>IF(ISBLANK('Nomenklatur komplett'!J1022),"-",'Nomenklatur komplett'!J1022)</f>
        <v>Etoy</v>
      </c>
    </row>
    <row r="1023" spans="1:3" x14ac:dyDescent="0.2">
      <c r="A1023" s="17" t="str">
        <f>IF(ISBLANK('Nomenklatur komplett'!H1023),"",'Nomenklatur komplett'!H1023)</f>
        <v/>
      </c>
      <c r="B1023" s="153">
        <f>IF(ISBLANK('Nomenklatur komplett'!I1023),"",'Nomenklatur komplett'!I1023)</f>
        <v>12263</v>
      </c>
      <c r="C1023" s="18" t="str">
        <f>IF(ISBLANK('Nomenklatur komplett'!J1023),"-",'Nomenklatur komplett'!J1023)</f>
        <v>Ettenhausen</v>
      </c>
    </row>
    <row r="1024" spans="1:3" x14ac:dyDescent="0.2">
      <c r="A1024" s="17">
        <f>IF(ISBLANK('Nomenklatur komplett'!H1024),"",'Nomenklatur komplett'!H1024)</f>
        <v>2768</v>
      </c>
      <c r="B1024" s="153">
        <f>IF(ISBLANK('Nomenklatur komplett'!I1024),"",'Nomenklatur komplett'!I1024)</f>
        <v>13831</v>
      </c>
      <c r="C1024" s="18" t="str">
        <f>IF(ISBLANK('Nomenklatur komplett'!J1024),"-",'Nomenklatur komplett'!J1024)</f>
        <v>Ettingen</v>
      </c>
    </row>
    <row r="1025" spans="1:3" x14ac:dyDescent="0.2">
      <c r="A1025" s="17">
        <f>IF(ISBLANK('Nomenklatur komplett'!H1025),"",'Nomenklatur komplett'!H1025)</f>
        <v>1128</v>
      </c>
      <c r="B1025" s="153">
        <f>IF(ISBLANK('Nomenklatur komplett'!I1025),"",'Nomenklatur komplett'!I1025)</f>
        <v>15594</v>
      </c>
      <c r="C1025" s="18" t="str">
        <f>IF(ISBLANK('Nomenklatur komplett'!J1025),"-",'Nomenklatur komplett'!J1025)</f>
        <v>Ettiswil</v>
      </c>
    </row>
    <row r="1026" spans="1:3" x14ac:dyDescent="0.2">
      <c r="A1026" s="17" t="str">
        <f>IF(ISBLANK('Nomenklatur komplett'!H1026),"",'Nomenklatur komplett'!H1026)</f>
        <v/>
      </c>
      <c r="B1026" s="153">
        <f>IF(ISBLANK('Nomenklatur komplett'!I1026),"",'Nomenklatur komplett'!I1026)</f>
        <v>10510</v>
      </c>
      <c r="C1026" s="18" t="str">
        <f>IF(ISBLANK('Nomenklatur komplett'!J1026),"-",'Nomenklatur komplett'!J1026)</f>
        <v>Etzelkofen</v>
      </c>
    </row>
    <row r="1027" spans="1:3" x14ac:dyDescent="0.2">
      <c r="A1027" s="17" t="str">
        <f>IF(ISBLANK('Nomenklatur komplett'!H1027),"",'Nomenklatur komplett'!H1027)</f>
        <v/>
      </c>
      <c r="B1027" s="153">
        <f>IF(ISBLANK('Nomenklatur komplett'!I1027),"",'Nomenklatur komplett'!I1027)</f>
        <v>12246</v>
      </c>
      <c r="C1027" s="18" t="str">
        <f>IF(ISBLANK('Nomenklatur komplett'!J1027),"-",'Nomenklatur komplett'!J1027)</f>
        <v>Etzgen</v>
      </c>
    </row>
    <row r="1028" spans="1:3" x14ac:dyDescent="0.2">
      <c r="A1028" s="17">
        <f>IF(ISBLANK('Nomenklatur komplett'!H1028),"",'Nomenklatur komplett'!H1028)</f>
        <v>2518</v>
      </c>
      <c r="B1028" s="153">
        <f>IF(ISBLANK('Nomenklatur komplett'!I1028),"",'Nomenklatur komplett'!I1028)</f>
        <v>13727</v>
      </c>
      <c r="C1028" s="18" t="str">
        <f>IF(ISBLANK('Nomenklatur komplett'!J1028),"-",'Nomenklatur komplett'!J1028)</f>
        <v>Etziken</v>
      </c>
    </row>
    <row r="1029" spans="1:3" x14ac:dyDescent="0.2">
      <c r="A1029" s="17">
        <f>IF(ISBLANK('Nomenklatur komplett'!H1029),"",'Nomenklatur komplett'!H1029)</f>
        <v>372</v>
      </c>
      <c r="B1029" s="153">
        <f>IF(ISBLANK('Nomenklatur komplett'!I1029),"",'Nomenklatur komplett'!I1029)</f>
        <v>15043</v>
      </c>
      <c r="C1029" s="18" t="str">
        <f>IF(ISBLANK('Nomenklatur komplett'!J1029),"-",'Nomenklatur komplett'!J1029)</f>
        <v>Evilard</v>
      </c>
    </row>
    <row r="1030" spans="1:3" x14ac:dyDescent="0.2">
      <c r="A1030" s="17">
        <f>IF(ISBLANK('Nomenklatur komplett'!H1030),"",'Nomenklatur komplett'!H1030)</f>
        <v>6213</v>
      </c>
      <c r="B1030" s="153">
        <f>IF(ISBLANK('Nomenklatur komplett'!I1030),"",'Nomenklatur komplett'!I1030)</f>
        <v>12256</v>
      </c>
      <c r="C1030" s="18" t="str">
        <f>IF(ISBLANK('Nomenklatur komplett'!J1030),"-",'Nomenklatur komplett'!J1030)</f>
        <v>Evionnaz</v>
      </c>
    </row>
    <row r="1031" spans="1:3" x14ac:dyDescent="0.2">
      <c r="A1031" s="17">
        <f>IF(ISBLANK('Nomenklatur komplett'!H1031),"",'Nomenklatur komplett'!H1031)</f>
        <v>6083</v>
      </c>
      <c r="B1031" s="153">
        <f>IF(ISBLANK('Nomenklatur komplett'!I1031),"",'Nomenklatur komplett'!I1031)</f>
        <v>12255</v>
      </c>
      <c r="C1031" s="18" t="str">
        <f>IF(ISBLANK('Nomenklatur komplett'!J1031),"-",'Nomenklatur komplett'!J1031)</f>
        <v>Evolène</v>
      </c>
    </row>
    <row r="1032" spans="1:3" x14ac:dyDescent="0.2">
      <c r="A1032" s="17" t="str">
        <f>IF(ISBLANK('Nomenklatur komplett'!H1032),"",'Nomenklatur komplett'!H1032)</f>
        <v/>
      </c>
      <c r="B1032" s="153">
        <f>IF(ISBLANK('Nomenklatur komplett'!I1032),"",'Nomenklatur komplett'!I1032)</f>
        <v>11223</v>
      </c>
      <c r="C1032" s="18" t="str">
        <f>IF(ISBLANK('Nomenklatur komplett'!J1032),"-",'Nomenklatur komplett'!J1032)</f>
        <v>Eyholz</v>
      </c>
    </row>
    <row r="1033" spans="1:3" x14ac:dyDescent="0.2">
      <c r="A1033" s="17">
        <f>IF(ISBLANK('Nomenklatur komplett'!H1033),"",'Nomenklatur komplett'!H1033)</f>
        <v>5716</v>
      </c>
      <c r="B1033" s="153">
        <f>IF(ISBLANK('Nomenklatur komplett'!I1033),"",'Nomenklatur komplett'!I1033)</f>
        <v>14706</v>
      </c>
      <c r="C1033" s="18" t="str">
        <f>IF(ISBLANK('Nomenklatur komplett'!J1033),"-",'Nomenklatur komplett'!J1033)</f>
        <v>Eysins</v>
      </c>
    </row>
    <row r="1034" spans="1:3" x14ac:dyDescent="0.2">
      <c r="A1034" s="17" t="str">
        <f>IF(ISBLANK('Nomenklatur komplett'!H1034),"",'Nomenklatur komplett'!H1034)</f>
        <v/>
      </c>
      <c r="B1034" s="153">
        <f>IF(ISBLANK('Nomenklatur komplett'!I1034),"",'Nomenklatur komplett'!I1034)</f>
        <v>16196</v>
      </c>
      <c r="C1034" s="18" t="str">
        <f>IF(ISBLANK('Nomenklatur komplett'!J1034),"-",'Nomenklatur komplett'!J1034)</f>
        <v>Fahrhof</v>
      </c>
    </row>
    <row r="1035" spans="1:3" x14ac:dyDescent="0.2">
      <c r="A1035" s="17">
        <f>IF(ISBLANK('Nomenklatur komplett'!H1035),"",'Nomenklatur komplett'!H1035)</f>
        <v>925</v>
      </c>
      <c r="B1035" s="153">
        <f>IF(ISBLANK('Nomenklatur komplett'!I1035),"",'Nomenklatur komplett'!I1035)</f>
        <v>15324</v>
      </c>
      <c r="C1035" s="18" t="str">
        <f>IF(ISBLANK('Nomenklatur komplett'!J1035),"-",'Nomenklatur komplett'!J1035)</f>
        <v>Fahrni</v>
      </c>
    </row>
    <row r="1036" spans="1:3" x14ac:dyDescent="0.2">
      <c r="A1036" s="17">
        <f>IF(ISBLANK('Nomenklatur komplett'!H1036),"",'Nomenklatur komplett'!H1036)</f>
        <v>4196</v>
      </c>
      <c r="B1036" s="153">
        <f>IF(ISBLANK('Nomenklatur komplett'!I1036),"",'Nomenklatur komplett'!I1036)</f>
        <v>12252</v>
      </c>
      <c r="C1036" s="18" t="str">
        <f>IF(ISBLANK('Nomenklatur komplett'!J1036),"-",'Nomenklatur komplett'!J1036)</f>
        <v>Fahrwangen</v>
      </c>
    </row>
    <row r="1037" spans="1:3" x14ac:dyDescent="0.2">
      <c r="A1037" s="17">
        <f>IF(ISBLANK('Nomenklatur komplett'!H1037),"",'Nomenklatur komplett'!H1037)</f>
        <v>6789</v>
      </c>
      <c r="B1037" s="153">
        <f>IF(ISBLANK('Nomenklatur komplett'!I1037),"",'Nomenklatur komplett'!I1037)</f>
        <v>13336</v>
      </c>
      <c r="C1037" s="18" t="str">
        <f>IF(ISBLANK('Nomenklatur komplett'!J1037),"-",'Nomenklatur komplett'!J1037)</f>
        <v>Fahy</v>
      </c>
    </row>
    <row r="1038" spans="1:3" x14ac:dyDescent="0.2">
      <c r="A1038" s="17">
        <f>IF(ISBLANK('Nomenklatur komplett'!H1038),"",'Nomenklatur komplett'!H1038)</f>
        <v>5072</v>
      </c>
      <c r="B1038" s="153">
        <f>IF(ISBLANK('Nomenklatur komplett'!I1038),"",'Nomenklatur komplett'!I1038)</f>
        <v>15685</v>
      </c>
      <c r="C1038" s="18" t="str">
        <f>IF(ISBLANK('Nomenklatur komplett'!J1038),"-",'Nomenklatur komplett'!J1038)</f>
        <v>Faido</v>
      </c>
    </row>
    <row r="1039" spans="1:3" x14ac:dyDescent="0.2">
      <c r="A1039" s="17">
        <f>IF(ISBLANK('Nomenklatur komplett'!H1039),"",'Nomenklatur komplett'!H1039)</f>
        <v>3572</v>
      </c>
      <c r="B1039" s="153">
        <f>IF(ISBLANK('Nomenklatur komplett'!I1039),"",'Nomenklatur komplett'!I1039)</f>
        <v>15969</v>
      </c>
      <c r="C1039" s="18" t="str">
        <f>IF(ISBLANK('Nomenklatur komplett'!J1039),"-",'Nomenklatur komplett'!J1039)</f>
        <v>Falera</v>
      </c>
    </row>
    <row r="1040" spans="1:3" x14ac:dyDescent="0.2">
      <c r="A1040" s="17" t="str">
        <f>IF(ISBLANK('Nomenklatur komplett'!H1040),"",'Nomenklatur komplett'!H1040)</f>
        <v/>
      </c>
      <c r="B1040" s="153">
        <f>IF(ISBLANK('Nomenklatur komplett'!I1040),"",'Nomenklatur komplett'!I1040)</f>
        <v>10786</v>
      </c>
      <c r="C1040" s="18" t="str">
        <f>IF(ISBLANK('Nomenklatur komplett'!J1040),"-",'Nomenklatur komplett'!J1040)</f>
        <v>Fanas</v>
      </c>
    </row>
    <row r="1041" spans="1:3" x14ac:dyDescent="0.2">
      <c r="A1041" s="17">
        <f>IF(ISBLANK('Nomenklatur komplett'!H1041),"",'Nomenklatur komplett'!H1041)</f>
        <v>5458</v>
      </c>
      <c r="B1041" s="153">
        <f>IF(ISBLANK('Nomenklatur komplett'!I1041),"",'Nomenklatur komplett'!I1041)</f>
        <v>14749</v>
      </c>
      <c r="C1041" s="18" t="str">
        <f>IF(ISBLANK('Nomenklatur komplett'!J1041),"-",'Nomenklatur komplett'!J1041)</f>
        <v>Faoug</v>
      </c>
    </row>
    <row r="1042" spans="1:3" x14ac:dyDescent="0.2">
      <c r="A1042" s="17">
        <f>IF(ISBLANK('Nomenklatur komplett'!H1042),"",'Nomenklatur komplett'!H1042)</f>
        <v>975</v>
      </c>
      <c r="B1042" s="153">
        <f>IF(ISBLANK('Nomenklatur komplett'!I1042),"",'Nomenklatur komplett'!I1042)</f>
        <v>15360</v>
      </c>
      <c r="C1042" s="18" t="str">
        <f>IF(ISBLANK('Nomenklatur komplett'!J1042),"-",'Nomenklatur komplett'!J1042)</f>
        <v>Farnern</v>
      </c>
    </row>
    <row r="1043" spans="1:3" x14ac:dyDescent="0.2">
      <c r="A1043" s="17" t="str">
        <f>IF(ISBLANK('Nomenklatur komplett'!H1043),"",'Nomenklatur komplett'!H1043)</f>
        <v/>
      </c>
      <c r="B1043" s="153">
        <f>IF(ISBLANK('Nomenklatur komplett'!I1043),"",'Nomenklatur komplett'!I1043)</f>
        <v>14085</v>
      </c>
      <c r="C1043" s="18" t="str">
        <f>IF(ISBLANK('Nomenklatur komplett'!J1043),"-",'Nomenklatur komplett'!J1043)</f>
        <v>Farvagny</v>
      </c>
    </row>
    <row r="1044" spans="1:3" x14ac:dyDescent="0.2">
      <c r="A1044" s="17" t="str">
        <f>IF(ISBLANK('Nomenklatur komplett'!H1044),"",'Nomenklatur komplett'!H1044)</f>
        <v/>
      </c>
      <c r="B1044" s="153">
        <f>IF(ISBLANK('Nomenklatur komplett'!I1044),"",'Nomenklatur komplett'!I1044)</f>
        <v>12109</v>
      </c>
      <c r="C1044" s="18" t="str">
        <f>IF(ISBLANK('Nomenklatur komplett'!J1044),"-",'Nomenklatur komplett'!J1044)</f>
        <v>Farvagny-le-Grand</v>
      </c>
    </row>
    <row r="1045" spans="1:3" x14ac:dyDescent="0.2">
      <c r="A1045" s="17" t="str">
        <f>IF(ISBLANK('Nomenklatur komplett'!H1045),"",'Nomenklatur komplett'!H1045)</f>
        <v/>
      </c>
      <c r="B1045" s="153">
        <f>IF(ISBLANK('Nomenklatur komplett'!I1045),"",'Nomenklatur komplett'!I1045)</f>
        <v>12149</v>
      </c>
      <c r="C1045" s="18" t="str">
        <f>IF(ISBLANK('Nomenklatur komplett'!J1045),"-",'Nomenklatur komplett'!J1045)</f>
        <v>Farvagny-le-Petit</v>
      </c>
    </row>
    <row r="1046" spans="1:3" x14ac:dyDescent="0.2">
      <c r="A1046" s="17">
        <f>IF(ISBLANK('Nomenklatur komplett'!H1046),"",'Nomenklatur komplett'!H1046)</f>
        <v>172</v>
      </c>
      <c r="B1046" s="153">
        <f>IF(ISBLANK('Nomenklatur komplett'!I1046),"",'Nomenklatur komplett'!I1046)</f>
        <v>11989</v>
      </c>
      <c r="C1046" s="18" t="str">
        <f>IF(ISBLANK('Nomenklatur komplett'!J1046),"-",'Nomenklatur komplett'!J1046)</f>
        <v>Fehraltorf</v>
      </c>
    </row>
    <row r="1047" spans="1:3" x14ac:dyDescent="0.2">
      <c r="A1047" s="17">
        <f>IF(ISBLANK('Nomenklatur komplett'!H1047),"",'Nomenklatur komplett'!H1047)</f>
        <v>2616</v>
      </c>
      <c r="B1047" s="153">
        <f>IF(ISBLANK('Nomenklatur komplett'!I1047),"",'Nomenklatur komplett'!I1047)</f>
        <v>11988</v>
      </c>
      <c r="C1047" s="18" t="str">
        <f>IF(ISBLANK('Nomenklatur komplett'!J1047),"-",'Nomenklatur komplett'!J1047)</f>
        <v>Fehren</v>
      </c>
    </row>
    <row r="1048" spans="1:3" x14ac:dyDescent="0.2">
      <c r="A1048" s="17" t="str">
        <f>IF(ISBLANK('Nomenklatur komplett'!H1048),"",'Nomenklatur komplett'!H1048)</f>
        <v/>
      </c>
      <c r="B1048" s="153">
        <f>IF(ISBLANK('Nomenklatur komplett'!I1048),"",'Nomenklatur komplett'!I1048)</f>
        <v>11281</v>
      </c>
      <c r="C1048" s="18" t="str">
        <f>IF(ISBLANK('Nomenklatur komplett'!J1048),"-",'Nomenklatur komplett'!J1048)</f>
        <v>Felben</v>
      </c>
    </row>
    <row r="1049" spans="1:3" x14ac:dyDescent="0.2">
      <c r="A1049" s="17">
        <f>IF(ISBLANK('Nomenklatur komplett'!H1049),"",'Nomenklatur komplett'!H1049)</f>
        <v>4561</v>
      </c>
      <c r="B1049" s="153">
        <f>IF(ISBLANK('Nomenklatur komplett'!I1049),"",'Nomenklatur komplett'!I1049)</f>
        <v>15423</v>
      </c>
      <c r="C1049" s="18" t="str">
        <f>IF(ISBLANK('Nomenklatur komplett'!J1049),"-",'Nomenklatur komplett'!J1049)</f>
        <v>Felben-Wellhausen</v>
      </c>
    </row>
    <row r="1050" spans="1:3" x14ac:dyDescent="0.2">
      <c r="A1050" s="17">
        <f>IF(ISBLANK('Nomenklatur komplett'!H1050),"",'Nomenklatur komplett'!H1050)</f>
        <v>2544</v>
      </c>
      <c r="B1050" s="153">
        <f>IF(ISBLANK('Nomenklatur komplett'!I1050),"",'Nomenklatur komplett'!I1050)</f>
        <v>11986</v>
      </c>
      <c r="C1050" s="18" t="str">
        <f>IF(ISBLANK('Nomenklatur komplett'!J1050),"-",'Nomenklatur komplett'!J1050)</f>
        <v>Feldbrunnen-St. Niklaus</v>
      </c>
    </row>
    <row r="1051" spans="1:3" x14ac:dyDescent="0.2">
      <c r="A1051" s="17" t="str">
        <f>IF(ISBLANK('Nomenklatur komplett'!H1051),"",'Nomenklatur komplett'!H1051)</f>
        <v/>
      </c>
      <c r="B1051" s="153">
        <f>IF(ISBLANK('Nomenklatur komplett'!I1051),"",'Nomenklatur komplett'!I1051)</f>
        <v>16513</v>
      </c>
      <c r="C1051" s="18" t="str">
        <f>IF(ISBLANK('Nomenklatur komplett'!J1051),"-",'Nomenklatur komplett'!J1051)</f>
        <v>Feldis</v>
      </c>
    </row>
    <row r="1052" spans="1:3" x14ac:dyDescent="0.2">
      <c r="A1052" s="17" t="str">
        <f>IF(ISBLANK('Nomenklatur komplett'!H1052),"",'Nomenklatur komplett'!H1052)</f>
        <v/>
      </c>
      <c r="B1052" s="153">
        <f>IF(ISBLANK('Nomenklatur komplett'!I1052),"",'Nomenklatur komplett'!I1052)</f>
        <v>10197</v>
      </c>
      <c r="C1052" s="18" t="str">
        <f>IF(ISBLANK('Nomenklatur komplett'!J1052),"-",'Nomenklatur komplett'!J1052)</f>
        <v>Feldis/Veulden</v>
      </c>
    </row>
    <row r="1053" spans="1:3" x14ac:dyDescent="0.2">
      <c r="A1053" s="17" t="str">
        <f>IF(ISBLANK('Nomenklatur komplett'!H1053),"",'Nomenklatur komplett'!H1053)</f>
        <v/>
      </c>
      <c r="B1053" s="153">
        <f>IF(ISBLANK('Nomenklatur komplett'!I1053),"",'Nomenklatur komplett'!I1053)</f>
        <v>11256</v>
      </c>
      <c r="C1053" s="18" t="str">
        <f>IF(ISBLANK('Nomenklatur komplett'!J1053),"-",'Nomenklatur komplett'!J1053)</f>
        <v>Fellers</v>
      </c>
    </row>
    <row r="1054" spans="1:3" x14ac:dyDescent="0.2">
      <c r="A1054" s="17">
        <f>IF(ISBLANK('Nomenklatur komplett'!H1054),"",'Nomenklatur komplett'!H1054)</f>
        <v>3731</v>
      </c>
      <c r="B1054" s="153">
        <f>IF(ISBLANK('Nomenklatur komplett'!I1054),"",'Nomenklatur komplett'!I1054)</f>
        <v>15996</v>
      </c>
      <c r="C1054" s="18" t="str">
        <f>IF(ISBLANK('Nomenklatur komplett'!J1054),"-",'Nomenklatur komplett'!J1054)</f>
        <v>Felsberg</v>
      </c>
    </row>
    <row r="1055" spans="1:3" x14ac:dyDescent="0.2">
      <c r="A1055" s="17" t="str">
        <f>IF(ISBLANK('Nomenklatur komplett'!H1055),"",'Nomenklatur komplett'!H1055)</f>
        <v/>
      </c>
      <c r="B1055" s="153">
        <f>IF(ISBLANK('Nomenklatur komplett'!I1055),"",'Nomenklatur komplett'!I1055)</f>
        <v>16234</v>
      </c>
      <c r="C1055" s="18" t="str">
        <f>IF(ISBLANK('Nomenklatur komplett'!J1055),"-",'Nomenklatur komplett'!J1055)</f>
        <v>Fenin</v>
      </c>
    </row>
    <row r="1056" spans="1:3" x14ac:dyDescent="0.2">
      <c r="A1056" s="17" t="str">
        <f>IF(ISBLANK('Nomenklatur komplett'!H1056),"",'Nomenklatur komplett'!H1056)</f>
        <v/>
      </c>
      <c r="B1056" s="153">
        <f>IF(ISBLANK('Nomenklatur komplett'!I1056),"",'Nomenklatur komplett'!I1056)</f>
        <v>11983</v>
      </c>
      <c r="C1056" s="18" t="str">
        <f>IF(ISBLANK('Nomenklatur komplett'!J1056),"-",'Nomenklatur komplett'!J1056)</f>
        <v>Fenin-Vilars-Saules</v>
      </c>
    </row>
    <row r="1057" spans="1:3" x14ac:dyDescent="0.2">
      <c r="A1057" s="17">
        <f>IF(ISBLANK('Nomenklatur komplett'!H1057),"",'Nomenklatur komplett'!H1057)</f>
        <v>6195</v>
      </c>
      <c r="B1057" s="153">
        <f>IF(ISBLANK('Nomenklatur komplett'!I1057),"",'Nomenklatur komplett'!I1057)</f>
        <v>11995</v>
      </c>
      <c r="C1057" s="18" t="str">
        <f>IF(ISBLANK('Nomenklatur komplett'!J1057),"-",'Nomenklatur komplett'!J1057)</f>
        <v>Ferden</v>
      </c>
    </row>
    <row r="1058" spans="1:3" x14ac:dyDescent="0.2">
      <c r="A1058" s="17">
        <f>IF(ISBLANK('Nomenklatur komplett'!H1058),"",'Nomenklatur komplett'!H1058)</f>
        <v>662</v>
      </c>
      <c r="B1058" s="153">
        <f>IF(ISBLANK('Nomenklatur komplett'!I1058),"",'Nomenklatur komplett'!I1058)</f>
        <v>15196</v>
      </c>
      <c r="C1058" s="18" t="str">
        <f>IF(ISBLANK('Nomenklatur komplett'!J1058),"-",'Nomenklatur komplett'!J1058)</f>
        <v>Ferenbalm</v>
      </c>
    </row>
    <row r="1059" spans="1:3" x14ac:dyDescent="0.2">
      <c r="A1059" s="17" t="str">
        <f>IF(ISBLANK('Nomenklatur komplett'!H1059),"",'Nomenklatur komplett'!H1059)</f>
        <v/>
      </c>
      <c r="B1059" s="153">
        <f>IF(ISBLANK('Nomenklatur komplett'!I1059),"",'Nomenklatur komplett'!I1059)</f>
        <v>11979</v>
      </c>
      <c r="C1059" s="18" t="str">
        <f>IF(ISBLANK('Nomenklatur komplett'!J1059),"-",'Nomenklatur komplett'!J1059)</f>
        <v>Ferlens (VD)</v>
      </c>
    </row>
    <row r="1060" spans="1:3" x14ac:dyDescent="0.2">
      <c r="A1060" s="17">
        <f>IF(ISBLANK('Nomenklatur komplett'!H1060),"",'Nomenklatur komplett'!H1060)</f>
        <v>2194</v>
      </c>
      <c r="B1060" s="153">
        <f>IF(ISBLANK('Nomenklatur komplett'!I1060),"",'Nomenklatur komplett'!I1060)</f>
        <v>11978</v>
      </c>
      <c r="C1060" s="18" t="str">
        <f>IF(ISBLANK('Nomenklatur komplett'!J1060),"-",'Nomenklatur komplett'!J1060)</f>
        <v>Ferpicloz</v>
      </c>
    </row>
    <row r="1061" spans="1:3" x14ac:dyDescent="0.2">
      <c r="A1061" s="17">
        <f>IF(ISBLANK('Nomenklatur komplett'!H1061),"",'Nomenklatur komplett'!H1061)</f>
        <v>3713</v>
      </c>
      <c r="B1061" s="153">
        <f>IF(ISBLANK('Nomenklatur komplett'!I1061),"",'Nomenklatur komplett'!I1061)</f>
        <v>16045</v>
      </c>
      <c r="C1061" s="18" t="str">
        <f>IF(ISBLANK('Nomenklatur komplett'!J1061),"-",'Nomenklatur komplett'!J1061)</f>
        <v>Ferrera</v>
      </c>
    </row>
    <row r="1062" spans="1:3" x14ac:dyDescent="0.2">
      <c r="A1062" s="17">
        <f>IF(ISBLANK('Nomenklatur komplett'!H1062),"",'Nomenklatur komplett'!H1062)</f>
        <v>5483</v>
      </c>
      <c r="B1062" s="153">
        <f>IF(ISBLANK('Nomenklatur komplett'!I1062),"",'Nomenklatur komplett'!I1062)</f>
        <v>14746</v>
      </c>
      <c r="C1062" s="18" t="str">
        <f>IF(ISBLANK('Nomenklatur komplett'!J1062),"-",'Nomenklatur komplett'!J1062)</f>
        <v>Ferreyres</v>
      </c>
    </row>
    <row r="1063" spans="1:3" x14ac:dyDescent="0.2">
      <c r="A1063" s="17" t="str">
        <f>IF(ISBLANK('Nomenklatur komplett'!H1063),"",'Nomenklatur komplett'!H1063)</f>
        <v/>
      </c>
      <c r="B1063" s="153">
        <f>IF(ISBLANK('Nomenklatur komplett'!I1063),"",'Nomenklatur komplett'!I1063)</f>
        <v>11976</v>
      </c>
      <c r="C1063" s="18" t="str">
        <f>IF(ISBLANK('Nomenklatur komplett'!J1063),"-",'Nomenklatur komplett'!J1063)</f>
        <v>Feschel</v>
      </c>
    </row>
    <row r="1064" spans="1:3" x14ac:dyDescent="0.2">
      <c r="A1064" s="17" t="str">
        <f>IF(ISBLANK('Nomenklatur komplett'!H1064),"",'Nomenklatur komplett'!H1064)</f>
        <v/>
      </c>
      <c r="B1064" s="153">
        <f>IF(ISBLANK('Nomenklatur komplett'!I1064),"",'Nomenklatur komplett'!I1064)</f>
        <v>11975</v>
      </c>
      <c r="C1064" s="18" t="str">
        <f>IF(ISBLANK('Nomenklatur komplett'!J1064),"-",'Nomenklatur komplett'!J1064)</f>
        <v>Fescoggia</v>
      </c>
    </row>
    <row r="1065" spans="1:3" x14ac:dyDescent="0.2">
      <c r="A1065" s="17" t="str">
        <f>IF(ISBLANK('Nomenklatur komplett'!H1065),"",'Nomenklatur komplett'!H1065)</f>
        <v/>
      </c>
      <c r="B1065" s="153">
        <f>IF(ISBLANK('Nomenklatur komplett'!I1065),"",'Nomenklatur komplett'!I1065)</f>
        <v>16512</v>
      </c>
      <c r="C1065" s="18" t="str">
        <f>IF(ISBLANK('Nomenklatur komplett'!J1065),"-",'Nomenklatur komplett'!J1065)</f>
        <v>Fetan</v>
      </c>
    </row>
    <row r="1066" spans="1:3" x14ac:dyDescent="0.2">
      <c r="A1066" s="17">
        <f>IF(ISBLANK('Nomenklatur komplett'!H1066),"",'Nomenklatur komplett'!H1066)</f>
        <v>27</v>
      </c>
      <c r="B1066" s="153">
        <f>IF(ISBLANK('Nomenklatur komplett'!I1066),"",'Nomenklatur komplett'!I1066)</f>
        <v>11973</v>
      </c>
      <c r="C1066" s="18" t="str">
        <f>IF(ISBLANK('Nomenklatur komplett'!J1066),"-",'Nomenklatur komplett'!J1066)</f>
        <v>Feuerthalen</v>
      </c>
    </row>
    <row r="1067" spans="1:3" x14ac:dyDescent="0.2">
      <c r="A1067" s="17">
        <f>IF(ISBLANK('Nomenklatur komplett'!H1067),"",'Nomenklatur komplett'!H1067)</f>
        <v>1321</v>
      </c>
      <c r="B1067" s="153">
        <f>IF(ISBLANK('Nomenklatur komplett'!I1067),"",'Nomenklatur komplett'!I1067)</f>
        <v>12007</v>
      </c>
      <c r="C1067" s="18" t="str">
        <f>IF(ISBLANK('Nomenklatur komplett'!J1067),"-",'Nomenklatur komplett'!J1067)</f>
        <v>Feusisberg</v>
      </c>
    </row>
    <row r="1068" spans="1:3" x14ac:dyDescent="0.2">
      <c r="A1068" s="17">
        <f>IF(ISBLANK('Nomenklatur komplett'!H1068),"",'Nomenklatur komplett'!H1068)</f>
        <v>5522</v>
      </c>
      <c r="B1068" s="153">
        <f>IF(ISBLANK('Nomenklatur komplett'!I1068),"",'Nomenklatur komplett'!I1068)</f>
        <v>14744</v>
      </c>
      <c r="C1068" s="18" t="str">
        <f>IF(ISBLANK('Nomenklatur komplett'!J1068),"-",'Nomenklatur komplett'!J1068)</f>
        <v>Fey</v>
      </c>
    </row>
    <row r="1069" spans="1:3" x14ac:dyDescent="0.2">
      <c r="A1069" s="17" t="str">
        <f>IF(ISBLANK('Nomenklatur komplett'!H1069),"",'Nomenklatur komplett'!H1069)</f>
        <v/>
      </c>
      <c r="B1069" s="153">
        <f>IF(ISBLANK('Nomenklatur komplett'!I1069),"",'Nomenklatur komplett'!I1069)</f>
        <v>11984</v>
      </c>
      <c r="C1069" s="18" t="str">
        <f>IF(ISBLANK('Nomenklatur komplett'!J1069),"-",'Nomenklatur komplett'!J1069)</f>
        <v>Fiaugères</v>
      </c>
    </row>
    <row r="1070" spans="1:3" x14ac:dyDescent="0.2">
      <c r="A1070" s="17">
        <f>IF(ISBLANK('Nomenklatur komplett'!H1070),"",'Nomenklatur komplett'!H1070)</f>
        <v>3861</v>
      </c>
      <c r="B1070" s="153">
        <f>IF(ISBLANK('Nomenklatur komplett'!I1070),"",'Nomenklatur komplett'!I1070)</f>
        <v>16022</v>
      </c>
      <c r="C1070" s="18" t="str">
        <f>IF(ISBLANK('Nomenklatur komplett'!J1070),"-",'Nomenklatur komplett'!J1070)</f>
        <v>Fideris</v>
      </c>
    </row>
    <row r="1071" spans="1:3" x14ac:dyDescent="0.2">
      <c r="A1071" s="17">
        <f>IF(ISBLANK('Nomenklatur komplett'!H1071),"",'Nomenklatur komplett'!H1071)</f>
        <v>6057</v>
      </c>
      <c r="B1071" s="153">
        <f>IF(ISBLANK('Nomenklatur komplett'!I1071),"",'Nomenklatur komplett'!I1071)</f>
        <v>12018</v>
      </c>
      <c r="C1071" s="18" t="str">
        <f>IF(ISBLANK('Nomenklatur komplett'!J1071),"-",'Nomenklatur komplett'!J1071)</f>
        <v>Fiesch</v>
      </c>
    </row>
    <row r="1072" spans="1:3" x14ac:dyDescent="0.2">
      <c r="A1072" s="17">
        <f>IF(ISBLANK('Nomenklatur komplett'!H1072),"",'Nomenklatur komplett'!H1072)</f>
        <v>6058</v>
      </c>
      <c r="B1072" s="153">
        <f>IF(ISBLANK('Nomenklatur komplett'!I1072),"",'Nomenklatur komplett'!I1072)</f>
        <v>12017</v>
      </c>
      <c r="C1072" s="18" t="str">
        <f>IF(ISBLANK('Nomenklatur komplett'!J1072),"-",'Nomenklatur komplett'!J1072)</f>
        <v>Fieschertal</v>
      </c>
    </row>
    <row r="1073" spans="1:3" x14ac:dyDescent="0.2">
      <c r="A1073" s="17">
        <f>IF(ISBLANK('Nomenklatur komplett'!H1073),"",'Nomenklatur komplett'!H1073)</f>
        <v>5556</v>
      </c>
      <c r="B1073" s="153">
        <f>IF(ISBLANK('Nomenklatur komplett'!I1073),"",'Nomenklatur komplett'!I1073)</f>
        <v>14742</v>
      </c>
      <c r="C1073" s="18" t="str">
        <f>IF(ISBLANK('Nomenklatur komplett'!J1073),"-",'Nomenklatur komplett'!J1073)</f>
        <v>Fiez</v>
      </c>
    </row>
    <row r="1074" spans="1:3" x14ac:dyDescent="0.2">
      <c r="A1074" s="17" t="str">
        <f>IF(ISBLANK('Nomenklatur komplett'!H1074),"",'Nomenklatur komplett'!H1074)</f>
        <v/>
      </c>
      <c r="B1074" s="153">
        <f>IF(ISBLANK('Nomenklatur komplett'!I1074),"",'Nomenklatur komplett'!I1074)</f>
        <v>12015</v>
      </c>
      <c r="C1074" s="18" t="str">
        <f>IF(ISBLANK('Nomenklatur komplett'!J1074),"-",'Nomenklatur komplett'!J1074)</f>
        <v>Filet</v>
      </c>
    </row>
    <row r="1075" spans="1:3" x14ac:dyDescent="0.2">
      <c r="A1075" s="17" t="str">
        <f>IF(ISBLANK('Nomenklatur komplett'!H1075),"",'Nomenklatur komplett'!H1075)</f>
        <v/>
      </c>
      <c r="B1075" s="153">
        <f>IF(ISBLANK('Nomenklatur komplett'!I1075),"",'Nomenklatur komplett'!I1075)</f>
        <v>10004</v>
      </c>
      <c r="C1075" s="18" t="str">
        <f>IF(ISBLANK('Nomenklatur komplett'!J1075),"-",'Nomenklatur komplett'!J1075)</f>
        <v>Filisur</v>
      </c>
    </row>
    <row r="1076" spans="1:3" x14ac:dyDescent="0.2">
      <c r="A1076" s="17" t="str">
        <f>IF(ISBLANK('Nomenklatur komplett'!H1076),"",'Nomenklatur komplett'!H1076)</f>
        <v/>
      </c>
      <c r="B1076" s="153">
        <f>IF(ISBLANK('Nomenklatur komplett'!I1076),"",'Nomenklatur komplett'!I1076)</f>
        <v>12011</v>
      </c>
      <c r="C1076" s="18" t="str">
        <f>IF(ISBLANK('Nomenklatur komplett'!J1076),"-",'Nomenklatur komplett'!J1076)</f>
        <v>Filzbach</v>
      </c>
    </row>
    <row r="1077" spans="1:3" x14ac:dyDescent="0.2">
      <c r="A1077" s="17">
        <f>IF(ISBLANK('Nomenklatur komplett'!H1077),"",'Nomenklatur komplett'!H1077)</f>
        <v>6214</v>
      </c>
      <c r="B1077" s="153">
        <f>IF(ISBLANK('Nomenklatur komplett'!I1077),"",'Nomenklatur komplett'!I1077)</f>
        <v>12010</v>
      </c>
      <c r="C1077" s="18" t="str">
        <f>IF(ISBLANK('Nomenklatur komplett'!J1077),"-",'Nomenklatur komplett'!J1077)</f>
        <v>Finhaut</v>
      </c>
    </row>
    <row r="1078" spans="1:3" x14ac:dyDescent="0.2">
      <c r="A1078" s="17">
        <f>IF(ISBLANK('Nomenklatur komplett'!H1078),"",'Nomenklatur komplett'!H1078)</f>
        <v>493</v>
      </c>
      <c r="B1078" s="153">
        <f>IF(ISBLANK('Nomenklatur komplett'!I1078),"",'Nomenklatur komplett'!I1078)</f>
        <v>15102</v>
      </c>
      <c r="C1078" s="18" t="str">
        <f>IF(ISBLANK('Nomenklatur komplett'!J1078),"-",'Nomenklatur komplett'!J1078)</f>
        <v>Finsterhennen</v>
      </c>
    </row>
    <row r="1079" spans="1:3" x14ac:dyDescent="0.2">
      <c r="A1079" s="17">
        <f>IF(ISBLANK('Nomenklatur komplett'!H1079),"",'Nomenklatur komplett'!H1079)</f>
        <v>1129</v>
      </c>
      <c r="B1079" s="153">
        <f>IF(ISBLANK('Nomenklatur komplett'!I1079),"",'Nomenklatur komplett'!I1079)</f>
        <v>15546</v>
      </c>
      <c r="C1079" s="18" t="str">
        <f>IF(ISBLANK('Nomenklatur komplett'!J1079),"-",'Nomenklatur komplett'!J1079)</f>
        <v>Fischbach</v>
      </c>
    </row>
    <row r="1080" spans="1:3" x14ac:dyDescent="0.2">
      <c r="A1080" s="17">
        <f>IF(ISBLANK('Nomenklatur komplett'!H1080),"",'Nomenklatur komplett'!H1080)</f>
        <v>4067</v>
      </c>
      <c r="B1080" s="153">
        <f>IF(ISBLANK('Nomenklatur komplett'!I1080),"",'Nomenklatur komplett'!I1080)</f>
        <v>12006</v>
      </c>
      <c r="C1080" s="18" t="str">
        <f>IF(ISBLANK('Nomenklatur komplett'!J1080),"-",'Nomenklatur komplett'!J1080)</f>
        <v>Fischbach-Göslikon</v>
      </c>
    </row>
    <row r="1081" spans="1:3" x14ac:dyDescent="0.2">
      <c r="A1081" s="17">
        <f>IF(ISBLANK('Nomenklatur komplett'!H1081),"",'Nomenklatur komplett'!H1081)</f>
        <v>114</v>
      </c>
      <c r="B1081" s="153">
        <f>IF(ISBLANK('Nomenklatur komplett'!I1081),"",'Nomenklatur komplett'!I1081)</f>
        <v>12002</v>
      </c>
      <c r="C1081" s="18" t="str">
        <f>IF(ISBLANK('Nomenklatur komplett'!J1081),"-",'Nomenklatur komplett'!J1081)</f>
        <v>Fischenthal</v>
      </c>
    </row>
    <row r="1082" spans="1:3" x14ac:dyDescent="0.2">
      <c r="A1082" s="17">
        <f>IF(ISBLANK('Nomenklatur komplett'!H1082),"",'Nomenklatur komplett'!H1082)</f>
        <v>4726</v>
      </c>
      <c r="B1082" s="153">
        <f>IF(ISBLANK('Nomenklatur komplett'!I1082),"",'Nomenklatur komplett'!I1082)</f>
        <v>15419</v>
      </c>
      <c r="C1082" s="18" t="str">
        <f>IF(ISBLANK('Nomenklatur komplett'!J1082),"-",'Nomenklatur komplett'!J1082)</f>
        <v>Fischingen</v>
      </c>
    </row>
    <row r="1083" spans="1:3" x14ac:dyDescent="0.2">
      <c r="A1083" s="17">
        <f>IF(ISBLANK('Nomenklatur komplett'!H1083),"",'Nomenklatur komplett'!H1083)</f>
        <v>4306</v>
      </c>
      <c r="B1083" s="153">
        <f>IF(ISBLANK('Nomenklatur komplett'!I1083),"",'Nomenklatur komplett'!I1083)</f>
        <v>11999</v>
      </c>
      <c r="C1083" s="18" t="str">
        <f>IF(ISBLANK('Nomenklatur komplett'!J1083),"-",'Nomenklatur komplett'!J1083)</f>
        <v>Fisibach</v>
      </c>
    </row>
    <row r="1084" spans="1:3" x14ac:dyDescent="0.2">
      <c r="A1084" s="17">
        <f>IF(ISBLANK('Nomenklatur komplett'!H1084),"",'Nomenklatur komplett'!H1084)</f>
        <v>4027</v>
      </c>
      <c r="B1084" s="153">
        <f>IF(ISBLANK('Nomenklatur komplett'!I1084),"",'Nomenklatur komplett'!I1084)</f>
        <v>11998</v>
      </c>
      <c r="C1084" s="18" t="str">
        <f>IF(ISBLANK('Nomenklatur komplett'!J1084),"-",'Nomenklatur komplett'!J1084)</f>
        <v>Fislisbach</v>
      </c>
    </row>
    <row r="1085" spans="1:3" x14ac:dyDescent="0.2">
      <c r="A1085" s="17">
        <f>IF(ISBLANK('Nomenklatur komplett'!H1085),"",'Nomenklatur komplett'!H1085)</f>
        <v>28</v>
      </c>
      <c r="B1085" s="153">
        <f>IF(ISBLANK('Nomenklatur komplett'!I1085),"",'Nomenklatur komplett'!I1085)</f>
        <v>11997</v>
      </c>
      <c r="C1085" s="18" t="str">
        <f>IF(ISBLANK('Nomenklatur komplett'!J1085),"-",'Nomenklatur komplett'!J1085)</f>
        <v>Flaach</v>
      </c>
    </row>
    <row r="1086" spans="1:3" x14ac:dyDescent="0.2">
      <c r="A1086" s="17">
        <f>IF(ISBLANK('Nomenklatur komplett'!H1086),"",'Nomenklatur komplett'!H1086)</f>
        <v>3402</v>
      </c>
      <c r="B1086" s="153">
        <f>IF(ISBLANK('Nomenklatur komplett'!I1086),"",'Nomenklatur komplett'!I1086)</f>
        <v>14452</v>
      </c>
      <c r="C1086" s="18" t="str">
        <f>IF(ISBLANK('Nomenklatur komplett'!J1086),"-",'Nomenklatur komplett'!J1086)</f>
        <v>Flawil</v>
      </c>
    </row>
    <row r="1087" spans="1:3" x14ac:dyDescent="0.2">
      <c r="A1087" s="17">
        <f>IF(ISBLANK('Nomenklatur komplett'!H1087),"",'Nomenklatur komplett'!H1087)</f>
        <v>3662</v>
      </c>
      <c r="B1087" s="153">
        <f>IF(ISBLANK('Nomenklatur komplett'!I1087),"",'Nomenklatur komplett'!I1087)</f>
        <v>15979</v>
      </c>
      <c r="C1087" s="18" t="str">
        <f>IF(ISBLANK('Nomenklatur komplett'!J1087),"-",'Nomenklatur komplett'!J1087)</f>
        <v>Flerden</v>
      </c>
    </row>
    <row r="1088" spans="1:3" x14ac:dyDescent="0.2">
      <c r="A1088" s="17" t="str">
        <f>IF(ISBLANK('Nomenklatur komplett'!H1088),"",'Nomenklatur komplett'!H1088)</f>
        <v/>
      </c>
      <c r="B1088" s="153">
        <f>IF(ISBLANK('Nomenklatur komplett'!I1088),"",'Nomenklatur komplett'!I1088)</f>
        <v>11943</v>
      </c>
      <c r="C1088" s="18" t="str">
        <f>IF(ISBLANK('Nomenklatur komplett'!J1088),"-",'Nomenklatur komplett'!J1088)</f>
        <v>Fleurier</v>
      </c>
    </row>
    <row r="1089" spans="1:3" x14ac:dyDescent="0.2">
      <c r="A1089" s="17">
        <f>IF(ISBLANK('Nomenklatur komplett'!H1089),"",'Nomenklatur komplett'!H1089)</f>
        <v>3732</v>
      </c>
      <c r="B1089" s="153">
        <f>IF(ISBLANK('Nomenklatur komplett'!I1089),"",'Nomenklatur komplett'!I1089)</f>
        <v>15997</v>
      </c>
      <c r="C1089" s="18" t="str">
        <f>IF(ISBLANK('Nomenklatur komplett'!J1089),"-",'Nomenklatur komplett'!J1089)</f>
        <v>Flims</v>
      </c>
    </row>
    <row r="1090" spans="1:3" x14ac:dyDescent="0.2">
      <c r="A1090" s="17" t="str">
        <f>IF(ISBLANK('Nomenklatur komplett'!H1090),"",'Nomenklatur komplett'!H1090)</f>
        <v/>
      </c>
      <c r="B1090" s="153">
        <f>IF(ISBLANK('Nomenklatur komplett'!I1090),"",'Nomenklatur komplett'!I1090)</f>
        <v>10051</v>
      </c>
      <c r="C1090" s="18" t="str">
        <f>IF(ISBLANK('Nomenklatur komplett'!J1090),"-",'Nomenklatur komplett'!J1090)</f>
        <v>Flond</v>
      </c>
    </row>
    <row r="1091" spans="1:3" x14ac:dyDescent="0.2">
      <c r="A1091" s="17">
        <f>IF(ISBLANK('Nomenklatur komplett'!H1091),"",'Nomenklatur komplett'!H1091)</f>
        <v>2545</v>
      </c>
      <c r="B1091" s="153">
        <f>IF(ISBLANK('Nomenklatur komplett'!I1091),"",'Nomenklatur komplett'!I1091)</f>
        <v>11937</v>
      </c>
      <c r="C1091" s="18" t="str">
        <f>IF(ISBLANK('Nomenklatur komplett'!J1091),"-",'Nomenklatur komplett'!J1091)</f>
        <v>Flumenthal</v>
      </c>
    </row>
    <row r="1092" spans="1:3" x14ac:dyDescent="0.2">
      <c r="A1092" s="17">
        <f>IF(ISBLANK('Nomenklatur komplett'!H1092),"",'Nomenklatur komplett'!H1092)</f>
        <v>3292</v>
      </c>
      <c r="B1092" s="153">
        <f>IF(ISBLANK('Nomenklatur komplett'!I1092),"",'Nomenklatur komplett'!I1092)</f>
        <v>14412</v>
      </c>
      <c r="C1092" s="18" t="str">
        <f>IF(ISBLANK('Nomenklatur komplett'!J1092),"-",'Nomenklatur komplett'!J1092)</f>
        <v>Flums</v>
      </c>
    </row>
    <row r="1093" spans="1:3" x14ac:dyDescent="0.2">
      <c r="A1093" s="17" t="str">
        <f>IF(ISBLANK('Nomenklatur komplett'!H1093),"",'Nomenklatur komplett'!H1093)</f>
        <v/>
      </c>
      <c r="B1093" s="153">
        <f>IF(ISBLANK('Nomenklatur komplett'!I1093),"",'Nomenklatur komplett'!I1093)</f>
        <v>16296</v>
      </c>
      <c r="C1093" s="18" t="str">
        <f>IF(ISBLANK('Nomenklatur komplett'!J1093),"-",'Nomenklatur komplett'!J1093)</f>
        <v>Fluntern</v>
      </c>
    </row>
    <row r="1094" spans="1:3" x14ac:dyDescent="0.2">
      <c r="A1094" s="17">
        <f>IF(ISBLANK('Nomenklatur komplett'!H1094),"",'Nomenklatur komplett'!H1094)</f>
        <v>29</v>
      </c>
      <c r="B1094" s="153">
        <f>IF(ISBLANK('Nomenklatur komplett'!I1094),"",'Nomenklatur komplett'!I1094)</f>
        <v>11935</v>
      </c>
      <c r="C1094" s="18" t="str">
        <f>IF(ISBLANK('Nomenklatur komplett'!J1094),"-",'Nomenklatur komplett'!J1094)</f>
        <v>Flurlingen</v>
      </c>
    </row>
    <row r="1095" spans="1:3" x14ac:dyDescent="0.2">
      <c r="A1095" s="17">
        <f>IF(ISBLANK('Nomenklatur komplett'!H1095),"",'Nomenklatur komplett'!H1095)</f>
        <v>3951</v>
      </c>
      <c r="B1095" s="153">
        <f>IF(ISBLANK('Nomenklatur komplett'!I1095),"",'Nomenklatur komplett'!I1095)</f>
        <v>16032</v>
      </c>
      <c r="C1095" s="18" t="str">
        <f>IF(ISBLANK('Nomenklatur komplett'!J1095),"-",'Nomenklatur komplett'!J1095)</f>
        <v>Fläsch</v>
      </c>
    </row>
    <row r="1096" spans="1:3" x14ac:dyDescent="0.2">
      <c r="A1096" s="17">
        <f>IF(ISBLANK('Nomenklatur komplett'!H1096),"",'Nomenklatur komplett'!H1096)</f>
        <v>1207</v>
      </c>
      <c r="B1096" s="153">
        <f>IF(ISBLANK('Nomenklatur komplett'!I1096),"",'Nomenklatur komplett'!I1096)</f>
        <v>11940</v>
      </c>
      <c r="C1096" s="18" t="str">
        <f>IF(ISBLANK('Nomenklatur komplett'!J1096),"-",'Nomenklatur komplett'!J1096)</f>
        <v>Flüelen</v>
      </c>
    </row>
    <row r="1097" spans="1:3" x14ac:dyDescent="0.2">
      <c r="A1097" s="17">
        <f>IF(ISBLANK('Nomenklatur komplett'!H1097),"",'Nomenklatur komplett'!H1097)</f>
        <v>1004</v>
      </c>
      <c r="B1097" s="153">
        <f>IF(ISBLANK('Nomenklatur komplett'!I1097),"",'Nomenklatur komplett'!I1097)</f>
        <v>15543</v>
      </c>
      <c r="C1097" s="18" t="str">
        <f>IF(ISBLANK('Nomenklatur komplett'!J1097),"-",'Nomenklatur komplett'!J1097)</f>
        <v>Flühli</v>
      </c>
    </row>
    <row r="1098" spans="1:3" x14ac:dyDescent="0.2">
      <c r="A1098" s="17" t="str">
        <f>IF(ISBLANK('Nomenklatur komplett'!H1098),"",'Nomenklatur komplett'!H1098)</f>
        <v/>
      </c>
      <c r="B1098" s="153">
        <f>IF(ISBLANK('Nomenklatur komplett'!I1098),"",'Nomenklatur komplett'!I1098)</f>
        <v>11921</v>
      </c>
      <c r="C1098" s="18" t="str">
        <f>IF(ISBLANK('Nomenklatur komplett'!J1098),"-",'Nomenklatur komplett'!J1098)</f>
        <v>Font</v>
      </c>
    </row>
    <row r="1099" spans="1:3" x14ac:dyDescent="0.2">
      <c r="A1099" s="17" t="str">
        <f>IF(ISBLANK('Nomenklatur komplett'!H1099),"",'Nomenklatur komplett'!H1099)</f>
        <v/>
      </c>
      <c r="B1099" s="153">
        <f>IF(ISBLANK('Nomenklatur komplett'!I1099),"",'Nomenklatur komplett'!I1099)</f>
        <v>11945</v>
      </c>
      <c r="C1099" s="18" t="str">
        <f>IF(ISBLANK('Nomenklatur komplett'!J1099),"-",'Nomenklatur komplett'!J1099)</f>
        <v>Fontainemelon</v>
      </c>
    </row>
    <row r="1100" spans="1:3" x14ac:dyDescent="0.2">
      <c r="A1100" s="17" t="str">
        <f>IF(ISBLANK('Nomenklatur komplett'!H1100),"",'Nomenklatur komplett'!H1100)</f>
        <v/>
      </c>
      <c r="B1100" s="153">
        <f>IF(ISBLANK('Nomenklatur komplett'!I1100),"",'Nomenklatur komplett'!I1100)</f>
        <v>11931</v>
      </c>
      <c r="C1100" s="18" t="str">
        <f>IF(ISBLANK('Nomenklatur komplett'!J1100),"-",'Nomenklatur komplett'!J1100)</f>
        <v>Fontaines (NE)</v>
      </c>
    </row>
    <row r="1101" spans="1:3" x14ac:dyDescent="0.2">
      <c r="A1101" s="17">
        <f>IF(ISBLANK('Nomenklatur komplett'!H1101),"",'Nomenklatur komplett'!H1101)</f>
        <v>5557</v>
      </c>
      <c r="B1101" s="153">
        <f>IF(ISBLANK('Nomenklatur komplett'!I1101),"",'Nomenklatur komplett'!I1101)</f>
        <v>14751</v>
      </c>
      <c r="C1101" s="18" t="str">
        <f>IF(ISBLANK('Nomenklatur komplett'!J1101),"-",'Nomenklatur komplett'!J1101)</f>
        <v>Fontaines-sur-Grandson</v>
      </c>
    </row>
    <row r="1102" spans="1:3" x14ac:dyDescent="0.2">
      <c r="A1102" s="17" t="str">
        <f>IF(ISBLANK('Nomenklatur komplett'!H1102),"",'Nomenklatur komplett'!H1102)</f>
        <v/>
      </c>
      <c r="B1102" s="153">
        <f>IF(ISBLANK('Nomenklatur komplett'!I1102),"",'Nomenklatur komplett'!I1102)</f>
        <v>11928</v>
      </c>
      <c r="C1102" s="18" t="str">
        <f>IF(ISBLANK('Nomenklatur komplett'!J1102),"-",'Nomenklatur komplett'!J1102)</f>
        <v>Fontanezier</v>
      </c>
    </row>
    <row r="1103" spans="1:3" x14ac:dyDescent="0.2">
      <c r="A1103" s="17">
        <f>IF(ISBLANK('Nomenklatur komplett'!H1103),"",'Nomenklatur komplett'!H1103)</f>
        <v>6790</v>
      </c>
      <c r="B1103" s="153">
        <f>IF(ISBLANK('Nomenklatur komplett'!I1103),"",'Nomenklatur komplett'!I1103)</f>
        <v>15626</v>
      </c>
      <c r="C1103" s="18" t="str">
        <f>IF(ISBLANK('Nomenklatur komplett'!J1103),"-",'Nomenklatur komplett'!J1103)</f>
        <v>Fontenais</v>
      </c>
    </row>
    <row r="1104" spans="1:3" x14ac:dyDescent="0.2">
      <c r="A1104" s="17" t="str">
        <f>IF(ISBLANK('Nomenklatur komplett'!H1104),"",'Nomenklatur komplett'!H1104)</f>
        <v/>
      </c>
      <c r="B1104" s="153">
        <f>IF(ISBLANK('Nomenklatur komplett'!I1104),"",'Nomenklatur komplett'!I1104)</f>
        <v>11926</v>
      </c>
      <c r="C1104" s="18" t="str">
        <f>IF(ISBLANK('Nomenklatur komplett'!J1104),"-",'Nomenklatur komplett'!J1104)</f>
        <v>Forel (FR)</v>
      </c>
    </row>
    <row r="1105" spans="1:3" x14ac:dyDescent="0.2">
      <c r="A1105" s="17">
        <f>IF(ISBLANK('Nomenklatur komplett'!H1105),"",'Nomenklatur komplett'!H1105)</f>
        <v>5604</v>
      </c>
      <c r="B1105" s="153">
        <f>IF(ISBLANK('Nomenklatur komplett'!I1105),"",'Nomenklatur komplett'!I1105)</f>
        <v>14753</v>
      </c>
      <c r="C1105" s="18" t="str">
        <f>IF(ISBLANK('Nomenklatur komplett'!J1105),"-",'Nomenklatur komplett'!J1105)</f>
        <v>Forel (Lavaux)</v>
      </c>
    </row>
    <row r="1106" spans="1:3" x14ac:dyDescent="0.2">
      <c r="A1106" s="17" t="str">
        <f>IF(ISBLANK('Nomenklatur komplett'!H1106),"",'Nomenklatur komplett'!H1106)</f>
        <v/>
      </c>
      <c r="B1106" s="153">
        <f>IF(ISBLANK('Nomenklatur komplett'!I1106),"",'Nomenklatur komplett'!I1106)</f>
        <v>11924</v>
      </c>
      <c r="C1106" s="18" t="str">
        <f>IF(ISBLANK('Nomenklatur komplett'!J1106),"-",'Nomenklatur komplett'!J1106)</f>
        <v>Forel-sur-Lucens</v>
      </c>
    </row>
    <row r="1107" spans="1:3" x14ac:dyDescent="0.2">
      <c r="A1107" s="17" t="str">
        <f>IF(ISBLANK('Nomenklatur komplett'!H1107),"",'Nomenklatur komplett'!H1107)</f>
        <v/>
      </c>
      <c r="B1107" s="153">
        <f>IF(ISBLANK('Nomenklatur komplett'!I1107),"",'Nomenklatur komplett'!I1107)</f>
        <v>11303</v>
      </c>
      <c r="C1107" s="18" t="str">
        <f>IF(ISBLANK('Nomenklatur komplett'!J1107),"-",'Nomenklatur komplett'!J1107)</f>
        <v>Formangueires</v>
      </c>
    </row>
    <row r="1108" spans="1:3" x14ac:dyDescent="0.2">
      <c r="A1108" s="17" t="str">
        <f>IF(ISBLANK('Nomenklatur komplett'!H1108),"",'Nomenklatur komplett'!H1108)</f>
        <v/>
      </c>
      <c r="B1108" s="153">
        <f>IF(ISBLANK('Nomenklatur komplett'!I1108),"",'Nomenklatur komplett'!I1108)</f>
        <v>11148</v>
      </c>
      <c r="C1108" s="18" t="str">
        <f>IF(ISBLANK('Nomenklatur komplett'!J1108),"-",'Nomenklatur komplett'!J1108)</f>
        <v>Forst</v>
      </c>
    </row>
    <row r="1109" spans="1:3" x14ac:dyDescent="0.2">
      <c r="A1109" s="17">
        <f>IF(ISBLANK('Nomenklatur komplett'!H1109),"",'Nomenklatur komplett'!H1109)</f>
        <v>948</v>
      </c>
      <c r="B1109" s="153">
        <f>IF(ISBLANK('Nomenklatur komplett'!I1109),"",'Nomenklatur komplett'!I1109)</f>
        <v>15345</v>
      </c>
      <c r="C1109" s="18" t="str">
        <f>IF(ISBLANK('Nomenklatur komplett'!J1109),"-",'Nomenklatur komplett'!J1109)</f>
        <v>Forst-Längenbühl</v>
      </c>
    </row>
    <row r="1110" spans="1:3" x14ac:dyDescent="0.2">
      <c r="A1110" s="17">
        <f>IF(ISBLANK('Nomenklatur komplett'!H1110),"",'Nomenklatur komplett'!H1110)</f>
        <v>5717</v>
      </c>
      <c r="B1110" s="153">
        <f>IF(ISBLANK('Nomenklatur komplett'!I1110),"",'Nomenklatur komplett'!I1110)</f>
        <v>14750</v>
      </c>
      <c r="C1110" s="18" t="str">
        <f>IF(ISBLANK('Nomenklatur komplett'!J1110),"-",'Nomenklatur komplett'!J1110)</f>
        <v>Founex</v>
      </c>
    </row>
    <row r="1111" spans="1:3" x14ac:dyDescent="0.2">
      <c r="A1111" s="17" t="str">
        <f>IF(ISBLANK('Nomenklatur komplett'!H1111),"",'Nomenklatur komplett'!H1111)</f>
        <v/>
      </c>
      <c r="B1111" s="153">
        <f>IF(ISBLANK('Nomenklatur komplett'!I1111),"",'Nomenklatur komplett'!I1111)</f>
        <v>11934</v>
      </c>
      <c r="C1111" s="18" t="str">
        <f>IF(ISBLANK('Nomenklatur komplett'!J1111),"-",'Nomenklatur komplett'!J1111)</f>
        <v>Franex</v>
      </c>
    </row>
    <row r="1112" spans="1:3" x14ac:dyDescent="0.2">
      <c r="A1112" s="17" t="str">
        <f>IF(ISBLANK('Nomenklatur komplett'!H1112),"",'Nomenklatur komplett'!H1112)</f>
        <v/>
      </c>
      <c r="B1112" s="153">
        <f>IF(ISBLANK('Nomenklatur komplett'!I1112),"",'Nomenklatur komplett'!I1112)</f>
        <v>11968</v>
      </c>
      <c r="C1112" s="18" t="str">
        <f>IF(ISBLANK('Nomenklatur komplett'!J1112),"-",'Nomenklatur komplett'!J1112)</f>
        <v>Frasco</v>
      </c>
    </row>
    <row r="1113" spans="1:3" x14ac:dyDescent="0.2">
      <c r="A1113" s="17" t="str">
        <f>IF(ISBLANK('Nomenklatur komplett'!H1113),"",'Nomenklatur komplett'!H1113)</f>
        <v/>
      </c>
      <c r="B1113" s="153">
        <f>IF(ISBLANK('Nomenklatur komplett'!I1113),"",'Nomenklatur komplett'!I1113)</f>
        <v>11966</v>
      </c>
      <c r="C1113" s="18" t="str">
        <f>IF(ISBLANK('Nomenklatur komplett'!J1113),"-",'Nomenklatur komplett'!J1113)</f>
        <v>Frasnacht</v>
      </c>
    </row>
    <row r="1114" spans="1:3" x14ac:dyDescent="0.2">
      <c r="A1114" s="17" t="str">
        <f>IF(ISBLANK('Nomenklatur komplett'!H1114),"",'Nomenklatur komplett'!H1114)</f>
        <v/>
      </c>
      <c r="B1114" s="153">
        <f>IF(ISBLANK('Nomenklatur komplett'!I1114),"",'Nomenklatur komplett'!I1114)</f>
        <v>11965</v>
      </c>
      <c r="C1114" s="18" t="str">
        <f>IF(ISBLANK('Nomenklatur komplett'!J1114),"-",'Nomenklatur komplett'!J1114)</f>
        <v>Frasses</v>
      </c>
    </row>
    <row r="1115" spans="1:3" x14ac:dyDescent="0.2">
      <c r="A1115" s="17">
        <f>IF(ISBLANK('Nomenklatur komplett'!H1115),"",'Nomenklatur komplett'!H1115)</f>
        <v>538</v>
      </c>
      <c r="B1115" s="153">
        <f>IF(ISBLANK('Nomenklatur komplett'!I1115),"",'Nomenklatur komplett'!I1115)</f>
        <v>15633</v>
      </c>
      <c r="C1115" s="18" t="str">
        <f>IF(ISBLANK('Nomenklatur komplett'!J1115),"-",'Nomenklatur komplett'!J1115)</f>
        <v>Fraubrunnen</v>
      </c>
    </row>
    <row r="1116" spans="1:3" x14ac:dyDescent="0.2">
      <c r="A1116" s="17">
        <f>IF(ISBLANK('Nomenklatur komplett'!H1116),"",'Nomenklatur komplett'!H1116)</f>
        <v>4566</v>
      </c>
      <c r="B1116" s="153">
        <f>IF(ISBLANK('Nomenklatur komplett'!I1116),"",'Nomenklatur komplett'!I1116)</f>
        <v>15458</v>
      </c>
      <c r="C1116" s="18" t="str">
        <f>IF(ISBLANK('Nomenklatur komplett'!J1116),"-",'Nomenklatur komplett'!J1116)</f>
        <v>Frauenfeld</v>
      </c>
    </row>
    <row r="1117" spans="1:3" x14ac:dyDescent="0.2">
      <c r="A1117" s="17">
        <f>IF(ISBLANK('Nomenklatur komplett'!H1117),"",'Nomenklatur komplett'!H1117)</f>
        <v>663</v>
      </c>
      <c r="B1117" s="153">
        <f>IF(ISBLANK('Nomenklatur komplett'!I1117),"",'Nomenklatur komplett'!I1117)</f>
        <v>15197</v>
      </c>
      <c r="C1117" s="18" t="str">
        <f>IF(ISBLANK('Nomenklatur komplett'!J1117),"-",'Nomenklatur komplett'!J1117)</f>
        <v>Frauenkappelen</v>
      </c>
    </row>
    <row r="1118" spans="1:3" x14ac:dyDescent="0.2">
      <c r="A1118" s="17" t="str">
        <f>IF(ISBLANK('Nomenklatur komplett'!H1118),"",'Nomenklatur komplett'!H1118)</f>
        <v/>
      </c>
      <c r="B1118" s="153">
        <f>IF(ISBLANK('Nomenklatur komplett'!I1118),"",'Nomenklatur komplett'!I1118)</f>
        <v>11034</v>
      </c>
      <c r="C1118" s="18" t="str">
        <f>IF(ISBLANK('Nomenklatur komplett'!J1118),"-",'Nomenklatur komplett'!J1118)</f>
        <v>Fregiécourt</v>
      </c>
    </row>
    <row r="1119" spans="1:3" x14ac:dyDescent="0.2">
      <c r="A1119" s="17">
        <f>IF(ISBLANK('Nomenklatur komplett'!H1119),"",'Nomenklatur komplett'!H1119)</f>
        <v>1322</v>
      </c>
      <c r="B1119" s="153">
        <f>IF(ISBLANK('Nomenklatur komplett'!I1119),"",'Nomenklatur komplett'!I1119)</f>
        <v>11961</v>
      </c>
      <c r="C1119" s="18" t="str">
        <f>IF(ISBLANK('Nomenklatur komplett'!J1119),"-",'Nomenklatur komplett'!J1119)</f>
        <v>Freienbach</v>
      </c>
    </row>
    <row r="1120" spans="1:3" x14ac:dyDescent="0.2">
      <c r="A1120" s="17" t="str">
        <f>IF(ISBLANK('Nomenklatur komplett'!H1120),"",'Nomenklatur komplett'!H1120)</f>
        <v/>
      </c>
      <c r="B1120" s="153">
        <f>IF(ISBLANK('Nomenklatur komplett'!I1120),"",'Nomenklatur komplett'!I1120)</f>
        <v>16579</v>
      </c>
      <c r="C1120" s="18" t="str">
        <f>IF(ISBLANK('Nomenklatur komplett'!J1120),"-",'Nomenklatur komplett'!J1120)</f>
        <v>Freienstein</v>
      </c>
    </row>
    <row r="1121" spans="1:3" x14ac:dyDescent="0.2">
      <c r="A1121" s="17">
        <f>IF(ISBLANK('Nomenklatur komplett'!H1121),"",'Nomenklatur komplett'!H1121)</f>
        <v>57</v>
      </c>
      <c r="B1121" s="153">
        <f>IF(ISBLANK('Nomenklatur komplett'!I1121),"",'Nomenklatur komplett'!I1121)</f>
        <v>11960</v>
      </c>
      <c r="C1121" s="18" t="str">
        <f>IF(ISBLANK('Nomenklatur komplett'!J1121),"-",'Nomenklatur komplett'!J1121)</f>
        <v>Freienstein-Teufen</v>
      </c>
    </row>
    <row r="1122" spans="1:3" x14ac:dyDescent="0.2">
      <c r="A1122" s="17">
        <f>IF(ISBLANK('Nomenklatur komplett'!H1122),"",'Nomenklatur komplett'!H1122)</f>
        <v>4028</v>
      </c>
      <c r="B1122" s="153">
        <f>IF(ISBLANK('Nomenklatur komplett'!I1122),"",'Nomenklatur komplett'!I1122)</f>
        <v>11946</v>
      </c>
      <c r="C1122" s="18" t="str">
        <f>IF(ISBLANK('Nomenklatur komplett'!J1122),"-",'Nomenklatur komplett'!J1122)</f>
        <v>Freienwil</v>
      </c>
    </row>
    <row r="1123" spans="1:3" x14ac:dyDescent="0.2">
      <c r="A1123" s="17">
        <f>IF(ISBLANK('Nomenklatur komplett'!H1123),"",'Nomenklatur komplett'!H1123)</f>
        <v>607</v>
      </c>
      <c r="B1123" s="153">
        <f>IF(ISBLANK('Nomenklatur komplett'!I1123),"",'Nomenklatur komplett'!I1123)</f>
        <v>15172</v>
      </c>
      <c r="C1123" s="18" t="str">
        <f>IF(ISBLANK('Nomenklatur komplett'!J1123),"-",'Nomenklatur komplett'!J1123)</f>
        <v>Freimettigen</v>
      </c>
    </row>
    <row r="1124" spans="1:3" x14ac:dyDescent="0.2">
      <c r="A1124" s="17">
        <f>IF(ISBLANK('Nomenklatur komplett'!H1124),"",'Nomenklatur komplett'!H1124)</f>
        <v>2824</v>
      </c>
      <c r="B1124" s="153">
        <f>IF(ISBLANK('Nomenklatur komplett'!I1124),"",'Nomenklatur komplett'!I1124)</f>
        <v>13769</v>
      </c>
      <c r="C1124" s="18" t="str">
        <f>IF(ISBLANK('Nomenklatur komplett'!J1124),"-",'Nomenklatur komplett'!J1124)</f>
        <v>Frenkendorf</v>
      </c>
    </row>
    <row r="1125" spans="1:3" x14ac:dyDescent="0.2">
      <c r="A1125" s="17" t="str">
        <f>IF(ISBLANK('Nomenklatur komplett'!H1125),"",'Nomenklatur komplett'!H1125)</f>
        <v/>
      </c>
      <c r="B1125" s="153">
        <f>IF(ISBLANK('Nomenklatur komplett'!I1125),"",'Nomenklatur komplett'!I1125)</f>
        <v>11955</v>
      </c>
      <c r="C1125" s="18" t="str">
        <f>IF(ISBLANK('Nomenklatur komplett'!J1125),"-",'Nomenklatur komplett'!J1125)</f>
        <v>Fresens</v>
      </c>
    </row>
    <row r="1126" spans="1:3" x14ac:dyDescent="0.2">
      <c r="A1126" s="17">
        <f>IF(ISBLANK('Nomenklatur komplett'!H1126),"",'Nomenklatur komplett'!H1126)</f>
        <v>2196</v>
      </c>
      <c r="B1126" s="153">
        <f>IF(ISBLANK('Nomenklatur komplett'!I1126),"",'Nomenklatur komplett'!I1126)</f>
        <v>11954</v>
      </c>
      <c r="C1126" s="18" t="str">
        <f>IF(ISBLANK('Nomenklatur komplett'!J1126),"-",'Nomenklatur komplett'!J1126)</f>
        <v>Fribourg</v>
      </c>
    </row>
    <row r="1127" spans="1:3" x14ac:dyDescent="0.2">
      <c r="A1127" s="17">
        <f>IF(ISBLANK('Nomenklatur komplett'!H1127),"",'Nomenklatur komplett'!H1127)</f>
        <v>4163</v>
      </c>
      <c r="B1127" s="153">
        <f>IF(ISBLANK('Nomenklatur komplett'!I1127),"",'Nomenklatur komplett'!I1127)</f>
        <v>11953</v>
      </c>
      <c r="C1127" s="18" t="str">
        <f>IF(ISBLANK('Nomenklatur komplett'!J1127),"-",'Nomenklatur komplett'!J1127)</f>
        <v>Frick</v>
      </c>
    </row>
    <row r="1128" spans="1:3" x14ac:dyDescent="0.2">
      <c r="A1128" s="17" t="str">
        <f>IF(ISBLANK('Nomenklatur komplett'!H1128),"",'Nomenklatur komplett'!H1128)</f>
        <v/>
      </c>
      <c r="B1128" s="153">
        <f>IF(ISBLANK('Nomenklatur komplett'!I1128),"",'Nomenklatur komplett'!I1128)</f>
        <v>11952</v>
      </c>
      <c r="C1128" s="18" t="str">
        <f>IF(ISBLANK('Nomenklatur komplett'!J1128),"-",'Nomenklatur komplett'!J1128)</f>
        <v>Friltschen</v>
      </c>
    </row>
    <row r="1129" spans="1:3" x14ac:dyDescent="0.2">
      <c r="A1129" s="17">
        <f>IF(ISBLANK('Nomenklatur komplett'!H1129),"",'Nomenklatur komplett'!H1129)</f>
        <v>5523</v>
      </c>
      <c r="B1129" s="153">
        <f>IF(ISBLANK('Nomenklatur komplett'!I1129),"",'Nomenklatur komplett'!I1129)</f>
        <v>14748</v>
      </c>
      <c r="C1129" s="18" t="str">
        <f>IF(ISBLANK('Nomenklatur komplett'!J1129),"-",'Nomenklatur komplett'!J1129)</f>
        <v>Froideville</v>
      </c>
    </row>
    <row r="1130" spans="1:3" x14ac:dyDescent="0.2">
      <c r="A1130" s="17" t="str">
        <f>IF(ISBLANK('Nomenklatur komplett'!H1130),"",'Nomenklatur komplett'!H1130)</f>
        <v/>
      </c>
      <c r="B1130" s="153">
        <f>IF(ISBLANK('Nomenklatur komplett'!I1130),"",'Nomenklatur komplett'!I1130)</f>
        <v>11372</v>
      </c>
      <c r="C1130" s="18" t="str">
        <f>IF(ISBLANK('Nomenklatur komplett'!J1130),"-",'Nomenklatur komplett'!J1130)</f>
        <v>Fruthwilen</v>
      </c>
    </row>
    <row r="1131" spans="1:3" x14ac:dyDescent="0.2">
      <c r="A1131" s="17">
        <f>IF(ISBLANK('Nomenklatur komplett'!H1131),"",'Nomenklatur komplett'!H1131)</f>
        <v>563</v>
      </c>
      <c r="B1131" s="153">
        <f>IF(ISBLANK('Nomenklatur komplett'!I1131),"",'Nomenklatur komplett'!I1131)</f>
        <v>15139</v>
      </c>
      <c r="C1131" s="18" t="str">
        <f>IF(ISBLANK('Nomenklatur komplett'!J1131),"-",'Nomenklatur komplett'!J1131)</f>
        <v>Frutigen</v>
      </c>
    </row>
    <row r="1132" spans="1:3" x14ac:dyDescent="0.2">
      <c r="A1132" s="17">
        <f>IF(ISBLANK('Nomenklatur komplett'!H1132),"",'Nomenklatur komplett'!H1132)</f>
        <v>2258</v>
      </c>
      <c r="B1132" s="153">
        <f>IF(ISBLANK('Nomenklatur komplett'!I1132),"",'Nomenklatur komplett'!I1132)</f>
        <v>11969</v>
      </c>
      <c r="C1132" s="18" t="str">
        <f>IF(ISBLANK('Nomenklatur komplett'!J1132),"-",'Nomenklatur komplett'!J1132)</f>
        <v>Fräschels</v>
      </c>
    </row>
    <row r="1133" spans="1:3" x14ac:dyDescent="0.2">
      <c r="A1133" s="17" t="str">
        <f>IF(ISBLANK('Nomenklatur komplett'!H1133),"",'Nomenklatur komplett'!H1133)</f>
        <v/>
      </c>
      <c r="B1133" s="153">
        <f>IF(ISBLANK('Nomenklatur komplett'!I1133),"",'Nomenklatur komplett'!I1133)</f>
        <v>10140</v>
      </c>
      <c r="C1133" s="18" t="str">
        <f>IF(ISBLANK('Nomenklatur komplett'!J1133),"-",'Nomenklatur komplett'!J1133)</f>
        <v>Ftan</v>
      </c>
    </row>
    <row r="1134" spans="1:3" x14ac:dyDescent="0.2">
      <c r="A1134" s="17" t="str">
        <f>IF(ISBLANK('Nomenklatur komplett'!H1134),"",'Nomenklatur komplett'!H1134)</f>
        <v/>
      </c>
      <c r="B1134" s="153">
        <f>IF(ISBLANK('Nomenklatur komplett'!I1134),"",'Nomenklatur komplett'!I1134)</f>
        <v>11322</v>
      </c>
      <c r="C1134" s="18" t="str">
        <f>IF(ISBLANK('Nomenklatur komplett'!J1134),"-",'Nomenklatur komplett'!J1134)</f>
        <v>Fuldera</v>
      </c>
    </row>
    <row r="1135" spans="1:3" x14ac:dyDescent="0.2">
      <c r="A1135" s="17">
        <f>IF(ISBLANK('Nomenklatur komplett'!H1135),"",'Nomenklatur komplett'!H1135)</f>
        <v>2575</v>
      </c>
      <c r="B1135" s="153">
        <f>IF(ISBLANK('Nomenklatur komplett'!I1135),"",'Nomenklatur komplett'!I1135)</f>
        <v>12092</v>
      </c>
      <c r="C1135" s="18" t="str">
        <f>IF(ISBLANK('Nomenklatur komplett'!J1135),"-",'Nomenklatur komplett'!J1135)</f>
        <v>Fulenbach</v>
      </c>
    </row>
    <row r="1136" spans="1:3" x14ac:dyDescent="0.2">
      <c r="A1136" s="17">
        <f>IF(ISBLANK('Nomenklatur komplett'!H1136),"",'Nomenklatur komplett'!H1136)</f>
        <v>4307</v>
      </c>
      <c r="B1136" s="153">
        <f>IF(ISBLANK('Nomenklatur komplett'!I1136),"",'Nomenklatur komplett'!I1136)</f>
        <v>12091</v>
      </c>
      <c r="C1136" s="18" t="str">
        <f>IF(ISBLANK('Nomenklatur komplett'!J1136),"-",'Nomenklatur komplett'!J1136)</f>
        <v>Full-Reuenthal</v>
      </c>
    </row>
    <row r="1137" spans="1:3" x14ac:dyDescent="0.2">
      <c r="A1137" s="17">
        <f>IF(ISBLANK('Nomenklatur komplett'!H1137),"",'Nomenklatur komplett'!H1137)</f>
        <v>6133</v>
      </c>
      <c r="B1137" s="153">
        <f>IF(ISBLANK('Nomenklatur komplett'!I1137),"",'Nomenklatur komplett'!I1137)</f>
        <v>12089</v>
      </c>
      <c r="C1137" s="18" t="str">
        <f>IF(ISBLANK('Nomenklatur komplett'!J1137),"-",'Nomenklatur komplett'!J1137)</f>
        <v>Fully</v>
      </c>
    </row>
    <row r="1138" spans="1:3" x14ac:dyDescent="0.2">
      <c r="A1138" s="17">
        <f>IF(ISBLANK('Nomenklatur komplett'!H1138),"",'Nomenklatur komplett'!H1138)</f>
        <v>3862</v>
      </c>
      <c r="B1138" s="153">
        <f>IF(ISBLANK('Nomenklatur komplett'!I1138),"",'Nomenklatur komplett'!I1138)</f>
        <v>16023</v>
      </c>
      <c r="C1138" s="18" t="str">
        <f>IF(ISBLANK('Nomenklatur komplett'!J1138),"-",'Nomenklatur komplett'!J1138)</f>
        <v>Furna</v>
      </c>
    </row>
    <row r="1139" spans="1:3" x14ac:dyDescent="0.2">
      <c r="A1139" s="17" t="str">
        <f>IF(ISBLANK('Nomenklatur komplett'!H1139),"",'Nomenklatur komplett'!H1139)</f>
        <v/>
      </c>
      <c r="B1139" s="153">
        <f>IF(ISBLANK('Nomenklatur komplett'!I1139),"",'Nomenklatur komplett'!I1139)</f>
        <v>16511</v>
      </c>
      <c r="C1139" s="18" t="str">
        <f>IF(ISBLANK('Nomenklatur komplett'!J1139),"-",'Nomenklatur komplett'!J1139)</f>
        <v>Furth</v>
      </c>
    </row>
    <row r="1140" spans="1:3" x14ac:dyDescent="0.2">
      <c r="A1140" s="17" t="str">
        <f>IF(ISBLANK('Nomenklatur komplett'!H1140),"",'Nomenklatur komplett'!H1140)</f>
        <v/>
      </c>
      <c r="B1140" s="153">
        <f>IF(ISBLANK('Nomenklatur komplett'!I1140),"",'Nomenklatur komplett'!I1140)</f>
        <v>12085</v>
      </c>
      <c r="C1140" s="18" t="str">
        <f>IF(ISBLANK('Nomenklatur komplett'!J1140),"-",'Nomenklatur komplett'!J1140)</f>
        <v>Fusio</v>
      </c>
    </row>
    <row r="1141" spans="1:3" x14ac:dyDescent="0.2">
      <c r="A1141" s="17" t="str">
        <f>IF(ISBLANK('Nomenklatur komplett'!H1141),"",'Nomenklatur komplett'!H1141)</f>
        <v/>
      </c>
      <c r="B1141" s="153">
        <f>IF(ISBLANK('Nomenklatur komplett'!I1141),"",'Nomenklatur komplett'!I1141)</f>
        <v>11377</v>
      </c>
      <c r="C1141" s="18" t="str">
        <f>IF(ISBLANK('Nomenklatur komplett'!J1141),"-",'Nomenklatur komplett'!J1141)</f>
        <v>Fuyens</v>
      </c>
    </row>
    <row r="1142" spans="1:3" x14ac:dyDescent="0.2">
      <c r="A1142" s="17">
        <f>IF(ISBLANK('Nomenklatur komplett'!H1142),"",'Nomenklatur komplett'!H1142)</f>
        <v>193</v>
      </c>
      <c r="B1142" s="153">
        <f>IF(ISBLANK('Nomenklatur komplett'!I1142),"",'Nomenklatur komplett'!I1142)</f>
        <v>12248</v>
      </c>
      <c r="C1142" s="18" t="str">
        <f>IF(ISBLANK('Nomenklatur komplett'!J1142),"-",'Nomenklatur komplett'!J1142)</f>
        <v>Fällanden</v>
      </c>
    </row>
    <row r="1143" spans="1:3" x14ac:dyDescent="0.2">
      <c r="A1143" s="17">
        <f>IF(ISBLANK('Nomenklatur komplett'!H1143),"",'Nomenklatur komplett'!H1143)</f>
        <v>5427</v>
      </c>
      <c r="B1143" s="153">
        <f>IF(ISBLANK('Nomenklatur komplett'!I1143),"",'Nomenklatur komplett'!I1143)</f>
        <v>14743</v>
      </c>
      <c r="C1143" s="18" t="str">
        <f>IF(ISBLANK('Nomenklatur komplett'!J1143),"-",'Nomenklatur komplett'!J1143)</f>
        <v>Féchy</v>
      </c>
    </row>
    <row r="1144" spans="1:3" x14ac:dyDescent="0.2">
      <c r="A1144" s="17">
        <f>IF(ISBLANK('Nomenklatur komplett'!H1144),"",'Nomenklatur komplett'!H1144)</f>
        <v>2016</v>
      </c>
      <c r="B1144" s="153">
        <f>IF(ISBLANK('Nomenklatur komplett'!I1144),"",'Nomenklatur komplett'!I1144)</f>
        <v>11974</v>
      </c>
      <c r="C1144" s="18" t="str">
        <f>IF(ISBLANK('Nomenklatur komplett'!J1144),"-",'Nomenklatur komplett'!J1144)</f>
        <v>Fétigny</v>
      </c>
    </row>
    <row r="1145" spans="1:3" x14ac:dyDescent="0.2">
      <c r="A1145" s="17">
        <f>IF(ISBLANK('Nomenklatur komplett'!H1145),"",'Nomenklatur komplett'!H1145)</f>
        <v>2825</v>
      </c>
      <c r="B1145" s="153">
        <f>IF(ISBLANK('Nomenklatur komplett'!I1145),"",'Nomenklatur komplett'!I1145)</f>
        <v>13770</v>
      </c>
      <c r="C1145" s="18" t="str">
        <f>IF(ISBLANK('Nomenklatur komplett'!J1145),"-",'Nomenklatur komplett'!J1145)</f>
        <v>Füllinsdorf</v>
      </c>
    </row>
    <row r="1146" spans="1:3" x14ac:dyDescent="0.2">
      <c r="A1146" s="17">
        <f>IF(ISBLANK('Nomenklatur komplett'!H1146),"",'Nomenklatur komplett'!H1146)</f>
        <v>3633</v>
      </c>
      <c r="B1146" s="153">
        <f>IF(ISBLANK('Nomenklatur komplett'!I1146),"",'Nomenklatur komplett'!I1146)</f>
        <v>15975</v>
      </c>
      <c r="C1146" s="18" t="str">
        <f>IF(ISBLANK('Nomenklatur komplett'!J1146),"-",'Nomenklatur komplett'!J1146)</f>
        <v>Fürstenau</v>
      </c>
    </row>
    <row r="1147" spans="1:3" x14ac:dyDescent="0.2">
      <c r="A1147" s="17">
        <f>IF(ISBLANK('Nomenklatur komplett'!H1147),"",'Nomenklatur komplett'!H1147)</f>
        <v>4571</v>
      </c>
      <c r="B1147" s="153">
        <f>IF(ISBLANK('Nomenklatur komplett'!I1147),"",'Nomenklatur komplett'!I1147)</f>
        <v>15457</v>
      </c>
      <c r="C1147" s="18" t="str">
        <f>IF(ISBLANK('Nomenklatur komplett'!J1147),"-",'Nomenklatur komplett'!J1147)</f>
        <v>Gachnang</v>
      </c>
    </row>
    <row r="1148" spans="1:3" x14ac:dyDescent="0.2">
      <c r="A1148" s="17" t="str">
        <f>IF(ISBLANK('Nomenklatur komplett'!H1148),"",'Nomenklatur komplett'!H1148)</f>
        <v/>
      </c>
      <c r="B1148" s="153">
        <f>IF(ISBLANK('Nomenklatur komplett'!I1148),"",'Nomenklatur komplett'!I1148)</f>
        <v>10979</v>
      </c>
      <c r="C1148" s="18" t="str">
        <f>IF(ISBLANK('Nomenklatur komplett'!J1148),"-",'Nomenklatur komplett'!J1148)</f>
        <v>Gadmen</v>
      </c>
    </row>
    <row r="1149" spans="1:3" x14ac:dyDescent="0.2">
      <c r="A1149" s="17">
        <f>IF(ISBLANK('Nomenklatur komplett'!H1149),"",'Nomenklatur komplett'!H1149)</f>
        <v>3022</v>
      </c>
      <c r="B1149" s="153">
        <f>IF(ISBLANK('Nomenklatur komplett'!I1149),"",'Nomenklatur komplett'!I1149)</f>
        <v>12077</v>
      </c>
      <c r="C1149" s="18" t="str">
        <f>IF(ISBLANK('Nomenklatur komplett'!J1149),"-",'Nomenklatur komplett'!J1149)</f>
        <v>Gais</v>
      </c>
    </row>
    <row r="1150" spans="1:3" x14ac:dyDescent="0.2">
      <c r="A1150" s="17">
        <f>IF(ISBLANK('Nomenklatur komplett'!H1150),"",'Nomenklatur komplett'!H1150)</f>
        <v>3442</v>
      </c>
      <c r="B1150" s="153">
        <f>IF(ISBLANK('Nomenklatur komplett'!I1150),"",'Nomenklatur komplett'!I1150)</f>
        <v>14465</v>
      </c>
      <c r="C1150" s="18" t="str">
        <f>IF(ISBLANK('Nomenklatur komplett'!J1150),"-",'Nomenklatur komplett'!J1150)</f>
        <v>Gaiserwald</v>
      </c>
    </row>
    <row r="1151" spans="1:3" x14ac:dyDescent="0.2">
      <c r="A1151" s="17">
        <f>IF(ISBLANK('Nomenklatur komplett'!H1151),"",'Nomenklatur komplett'!H1151)</f>
        <v>1342</v>
      </c>
      <c r="B1151" s="153">
        <f>IF(ISBLANK('Nomenklatur komplett'!I1151),"",'Nomenklatur komplett'!I1151)</f>
        <v>12075</v>
      </c>
      <c r="C1151" s="18" t="str">
        <f>IF(ISBLANK('Nomenklatur komplett'!J1151),"-",'Nomenklatur komplett'!J1151)</f>
        <v>Galgenen</v>
      </c>
    </row>
    <row r="1152" spans="1:3" x14ac:dyDescent="0.2">
      <c r="A1152" s="17" t="str">
        <f>IF(ISBLANK('Nomenklatur komplett'!H1152),"",'Nomenklatur komplett'!H1152)</f>
        <v/>
      </c>
      <c r="B1152" s="153">
        <f>IF(ISBLANK('Nomenklatur komplett'!I1152),"",'Nomenklatur komplett'!I1152)</f>
        <v>12074</v>
      </c>
      <c r="C1152" s="18" t="str">
        <f>IF(ISBLANK('Nomenklatur komplett'!J1152),"-",'Nomenklatur komplett'!J1152)</f>
        <v>Gallenkirch</v>
      </c>
    </row>
    <row r="1153" spans="1:3" x14ac:dyDescent="0.2">
      <c r="A1153" s="17" t="str">
        <f>IF(ISBLANK('Nomenklatur komplett'!H1153),"",'Nomenklatur komplett'!H1153)</f>
        <v/>
      </c>
      <c r="B1153" s="153">
        <f>IF(ISBLANK('Nomenklatur komplett'!I1153),"",'Nomenklatur komplett'!I1153)</f>
        <v>12107</v>
      </c>
      <c r="C1153" s="18" t="str">
        <f>IF(ISBLANK('Nomenklatur komplett'!J1153),"-",'Nomenklatur komplett'!J1153)</f>
        <v>Galmiz</v>
      </c>
    </row>
    <row r="1154" spans="1:3" x14ac:dyDescent="0.2">
      <c r="A1154" s="17">
        <f>IF(ISBLANK('Nomenklatur komplett'!H1154),"",'Nomenklatur komplett'!H1154)</f>
        <v>494</v>
      </c>
      <c r="B1154" s="153">
        <f>IF(ISBLANK('Nomenklatur komplett'!I1154),"",'Nomenklatur komplett'!I1154)</f>
        <v>15103</v>
      </c>
      <c r="C1154" s="18" t="str">
        <f>IF(ISBLANK('Nomenklatur komplett'!J1154),"-",'Nomenklatur komplett'!J1154)</f>
        <v>Gals</v>
      </c>
    </row>
    <row r="1155" spans="1:3" x14ac:dyDescent="0.2">
      <c r="A1155" s="17">
        <f>IF(ISBLANK('Nomenklatur komplett'!H1155),"",'Nomenklatur komplett'!H1155)</f>
        <v>5398</v>
      </c>
      <c r="B1155" s="153">
        <f>IF(ISBLANK('Nomenklatur komplett'!I1155),"",'Nomenklatur komplett'!I1155)</f>
        <v>15391</v>
      </c>
      <c r="C1155" s="18" t="str">
        <f>IF(ISBLANK('Nomenklatur komplett'!J1155),"-",'Nomenklatur komplett'!J1155)</f>
        <v>Gambarogno</v>
      </c>
    </row>
    <row r="1156" spans="1:3" x14ac:dyDescent="0.2">
      <c r="A1156" s="17" t="str">
        <f>IF(ISBLANK('Nomenklatur komplett'!H1156),"",'Nomenklatur komplett'!H1156)</f>
        <v/>
      </c>
      <c r="B1156" s="153">
        <f>IF(ISBLANK('Nomenklatur komplett'!I1156),"",'Nomenklatur komplett'!I1156)</f>
        <v>12082</v>
      </c>
      <c r="C1156" s="18" t="str">
        <f>IF(ISBLANK('Nomenklatur komplett'!J1156),"-",'Nomenklatur komplett'!J1156)</f>
        <v>Gampel</v>
      </c>
    </row>
    <row r="1157" spans="1:3" x14ac:dyDescent="0.2">
      <c r="A1157" s="17">
        <f>IF(ISBLANK('Nomenklatur komplett'!H1157),"",'Nomenklatur komplett'!H1157)</f>
        <v>6118</v>
      </c>
      <c r="B1157" s="153">
        <f>IF(ISBLANK('Nomenklatur komplett'!I1157),"",'Nomenklatur komplett'!I1157)</f>
        <v>14959</v>
      </c>
      <c r="C1157" s="18" t="str">
        <f>IF(ISBLANK('Nomenklatur komplett'!J1157),"-",'Nomenklatur komplett'!J1157)</f>
        <v>Gampel-Bratsch</v>
      </c>
    </row>
    <row r="1158" spans="1:3" x14ac:dyDescent="0.2">
      <c r="A1158" s="17">
        <f>IF(ISBLANK('Nomenklatur komplett'!H1158),"",'Nomenklatur komplett'!H1158)</f>
        <v>495</v>
      </c>
      <c r="B1158" s="153">
        <f>IF(ISBLANK('Nomenklatur komplett'!I1158),"",'Nomenklatur komplett'!I1158)</f>
        <v>15104</v>
      </c>
      <c r="C1158" s="18" t="str">
        <f>IF(ISBLANK('Nomenklatur komplett'!J1158),"-",'Nomenklatur komplett'!J1158)</f>
        <v>Gampelen</v>
      </c>
    </row>
    <row r="1159" spans="1:3" x14ac:dyDescent="0.2">
      <c r="A1159" s="17">
        <f>IF(ISBLANK('Nomenklatur komplett'!H1159),"",'Nomenklatur komplett'!H1159)</f>
        <v>3272</v>
      </c>
      <c r="B1159" s="153">
        <f>IF(ISBLANK('Nomenklatur komplett'!I1159),"",'Nomenklatur komplett'!I1159)</f>
        <v>14406</v>
      </c>
      <c r="C1159" s="18" t="str">
        <f>IF(ISBLANK('Nomenklatur komplett'!J1159),"-",'Nomenklatur komplett'!J1159)</f>
        <v>Gams</v>
      </c>
    </row>
    <row r="1160" spans="1:3" x14ac:dyDescent="0.2">
      <c r="A1160" s="17" t="str">
        <f>IF(ISBLANK('Nomenklatur komplett'!H1160),"",'Nomenklatur komplett'!H1160)</f>
        <v/>
      </c>
      <c r="B1160" s="153">
        <f>IF(ISBLANK('Nomenklatur komplett'!I1160),"",'Nomenklatur komplett'!I1160)</f>
        <v>12117</v>
      </c>
      <c r="C1160" s="18" t="str">
        <f>IF(ISBLANK('Nomenklatur komplett'!J1160),"-",'Nomenklatur komplett'!J1160)</f>
        <v>Gandria</v>
      </c>
    </row>
    <row r="1161" spans="1:3" x14ac:dyDescent="0.2">
      <c r="A1161" s="17">
        <f>IF(ISBLANK('Nomenklatur komplett'!H1161),"",'Nomenklatur komplett'!H1161)</f>
        <v>4164</v>
      </c>
      <c r="B1161" s="153">
        <f>IF(ISBLANK('Nomenklatur komplett'!I1161),"",'Nomenklatur komplett'!I1161)</f>
        <v>12114</v>
      </c>
      <c r="C1161" s="18" t="str">
        <f>IF(ISBLANK('Nomenklatur komplett'!J1161),"-",'Nomenklatur komplett'!J1161)</f>
        <v>Gansingen</v>
      </c>
    </row>
    <row r="1162" spans="1:3" x14ac:dyDescent="0.2">
      <c r="A1162" s="17" t="str">
        <f>IF(ISBLANK('Nomenklatur komplett'!H1162),"",'Nomenklatur komplett'!H1162)</f>
        <v/>
      </c>
      <c r="B1162" s="153">
        <f>IF(ISBLANK('Nomenklatur komplett'!I1162),"",'Nomenklatur komplett'!I1162)</f>
        <v>10002</v>
      </c>
      <c r="C1162" s="18" t="str">
        <f>IF(ISBLANK('Nomenklatur komplett'!J1162),"-",'Nomenklatur komplett'!J1162)</f>
        <v>Ganterschwil</v>
      </c>
    </row>
    <row r="1163" spans="1:3" x14ac:dyDescent="0.2">
      <c r="A1163" s="17" t="str">
        <f>IF(ISBLANK('Nomenklatur komplett'!H1163),"",'Nomenklatur komplett'!H1163)</f>
        <v/>
      </c>
      <c r="B1163" s="153">
        <f>IF(ISBLANK('Nomenklatur komplett'!I1163),"",'Nomenklatur komplett'!I1163)</f>
        <v>16194</v>
      </c>
      <c r="C1163" s="18" t="str">
        <f>IF(ISBLANK('Nomenklatur komplett'!J1163),"-",'Nomenklatur komplett'!J1163)</f>
        <v>Gasenried</v>
      </c>
    </row>
    <row r="1164" spans="1:3" x14ac:dyDescent="0.2">
      <c r="A1164" s="17">
        <f>IF(ISBLANK('Nomenklatur komplett'!H1164),"",'Nomenklatur komplett'!H1164)</f>
        <v>4029</v>
      </c>
      <c r="B1164" s="153">
        <f>IF(ISBLANK('Nomenklatur komplett'!I1164),"",'Nomenklatur komplett'!I1164)</f>
        <v>12110</v>
      </c>
      <c r="C1164" s="18" t="str">
        <f>IF(ISBLANK('Nomenklatur komplett'!J1164),"-",'Nomenklatur komplett'!J1164)</f>
        <v>Gebenstorf</v>
      </c>
    </row>
    <row r="1165" spans="1:3" x14ac:dyDescent="0.2">
      <c r="A1165" s="17" t="str">
        <f>IF(ISBLANK('Nomenklatur komplett'!H1165),"",'Nomenklatur komplett'!H1165)</f>
        <v/>
      </c>
      <c r="B1165" s="153">
        <f>IF(ISBLANK('Nomenklatur komplett'!I1165),"",'Nomenklatur komplett'!I1165)</f>
        <v>12108</v>
      </c>
      <c r="C1165" s="18" t="str">
        <f>IF(ISBLANK('Nomenklatur komplett'!J1165),"-",'Nomenklatur komplett'!J1165)</f>
        <v>Gelfingen</v>
      </c>
    </row>
    <row r="1166" spans="1:3" x14ac:dyDescent="0.2">
      <c r="A1166" s="17" t="str">
        <f>IF(ISBLANK('Nomenklatur komplett'!H1166),"",'Nomenklatur komplett'!H1166)</f>
        <v/>
      </c>
      <c r="B1166" s="153">
        <f>IF(ISBLANK('Nomenklatur komplett'!I1166),"",'Nomenklatur komplett'!I1166)</f>
        <v>11111</v>
      </c>
      <c r="C1166" s="18" t="str">
        <f>IF(ISBLANK('Nomenklatur komplett'!J1166),"-",'Nomenklatur komplett'!J1166)</f>
        <v>Gelterfingen</v>
      </c>
    </row>
    <row r="1167" spans="1:3" x14ac:dyDescent="0.2">
      <c r="A1167" s="17">
        <f>IF(ISBLANK('Nomenklatur komplett'!H1167),"",'Nomenklatur komplett'!H1167)</f>
        <v>2846</v>
      </c>
      <c r="B1167" s="153">
        <f>IF(ISBLANK('Nomenklatur komplett'!I1167),"",'Nomenklatur komplett'!I1167)</f>
        <v>13785</v>
      </c>
      <c r="C1167" s="18" t="str">
        <f>IF(ISBLANK('Nomenklatur komplett'!J1167),"-",'Nomenklatur komplett'!J1167)</f>
        <v>Gelterkinden</v>
      </c>
    </row>
    <row r="1168" spans="1:3" x14ac:dyDescent="0.2">
      <c r="A1168" s="17">
        <f>IF(ISBLANK('Nomenklatur komplett'!H1168),"",'Nomenklatur komplett'!H1168)</f>
        <v>4232</v>
      </c>
      <c r="B1168" s="153">
        <f>IF(ISBLANK('Nomenklatur komplett'!I1168),"",'Nomenklatur komplett'!I1168)</f>
        <v>12104</v>
      </c>
      <c r="C1168" s="18" t="str">
        <f>IF(ISBLANK('Nomenklatur komplett'!J1168),"-",'Nomenklatur komplett'!J1168)</f>
        <v>Geltwil</v>
      </c>
    </row>
    <row r="1169" spans="1:3" x14ac:dyDescent="0.2">
      <c r="A1169" s="17">
        <f>IF(ISBLANK('Nomenklatur komplett'!H1169),"",'Nomenklatur komplett'!H1169)</f>
        <v>2474</v>
      </c>
      <c r="B1169" s="153">
        <f>IF(ISBLANK('Nomenklatur komplett'!I1169),"",'Nomenklatur komplett'!I1169)</f>
        <v>12103</v>
      </c>
      <c r="C1169" s="18" t="str">
        <f>IF(ISBLANK('Nomenklatur komplett'!J1169),"-",'Nomenklatur komplett'!J1169)</f>
        <v>Gempen</v>
      </c>
    </row>
    <row r="1170" spans="1:3" x14ac:dyDescent="0.2">
      <c r="A1170" s="17" t="str">
        <f>IF(ISBLANK('Nomenklatur komplett'!H1170),"",'Nomenklatur komplett'!H1170)</f>
        <v/>
      </c>
      <c r="B1170" s="153">
        <f>IF(ISBLANK('Nomenklatur komplett'!I1170),"",'Nomenklatur komplett'!I1170)</f>
        <v>12102</v>
      </c>
      <c r="C1170" s="18" t="str">
        <f>IF(ISBLANK('Nomenklatur komplett'!J1170),"-",'Nomenklatur komplett'!J1170)</f>
        <v>Gempenach</v>
      </c>
    </row>
    <row r="1171" spans="1:3" x14ac:dyDescent="0.2">
      <c r="A1171" s="17" t="str">
        <f>IF(ISBLANK('Nomenklatur komplett'!H1171),"",'Nomenklatur komplett'!H1171)</f>
        <v/>
      </c>
      <c r="B1171" s="153">
        <f>IF(ISBLANK('Nomenklatur komplett'!I1171),"",'Nomenklatur komplett'!I1171)</f>
        <v>12100</v>
      </c>
      <c r="C1171" s="18" t="str">
        <f>IF(ISBLANK('Nomenklatur komplett'!J1171),"-",'Nomenklatur komplett'!J1171)</f>
        <v>Genestrerio</v>
      </c>
    </row>
    <row r="1172" spans="1:3" x14ac:dyDescent="0.2">
      <c r="A1172" s="17">
        <f>IF(ISBLANK('Nomenklatur komplett'!H1172),"",'Nomenklatur komplett'!H1172)</f>
        <v>5718</v>
      </c>
      <c r="B1172" s="153">
        <f>IF(ISBLANK('Nomenklatur komplett'!I1172),"",'Nomenklatur komplett'!I1172)</f>
        <v>14726</v>
      </c>
      <c r="C1172" s="18" t="str">
        <f>IF(ISBLANK('Nomenklatur komplett'!J1172),"-",'Nomenklatur komplett'!J1172)</f>
        <v>Genolier</v>
      </c>
    </row>
    <row r="1173" spans="1:3" x14ac:dyDescent="0.2">
      <c r="A1173" s="17">
        <f>IF(ISBLANK('Nomenklatur komplett'!H1173),"",'Nomenklatur komplett'!H1173)</f>
        <v>6622</v>
      </c>
      <c r="B1173" s="153">
        <f>IF(ISBLANK('Nomenklatur komplett'!I1173),"",'Nomenklatur komplett'!I1173)</f>
        <v>12097</v>
      </c>
      <c r="C1173" s="18" t="str">
        <f>IF(ISBLANK('Nomenklatur komplett'!J1173),"-",'Nomenklatur komplett'!J1173)</f>
        <v>Genthod</v>
      </c>
    </row>
    <row r="1174" spans="1:3" x14ac:dyDescent="0.2">
      <c r="A1174" s="17" t="str">
        <f>IF(ISBLANK('Nomenklatur komplett'!H1174),"",'Nomenklatur komplett'!H1174)</f>
        <v/>
      </c>
      <c r="B1174" s="153">
        <f>IF(ISBLANK('Nomenklatur komplett'!I1174),"",'Nomenklatur komplett'!I1174)</f>
        <v>12022</v>
      </c>
      <c r="C1174" s="18" t="str">
        <f>IF(ISBLANK('Nomenklatur komplett'!J1174),"-",'Nomenklatur komplett'!J1174)</f>
        <v>Gentilino</v>
      </c>
    </row>
    <row r="1175" spans="1:3" x14ac:dyDescent="0.2">
      <c r="A1175" s="17">
        <f>IF(ISBLANK('Nomenklatur komplett'!H1175),"",'Nomenklatur komplett'!H1175)</f>
        <v>6621</v>
      </c>
      <c r="B1175" s="153">
        <f>IF(ISBLANK('Nomenklatur komplett'!I1175),"",'Nomenklatur komplett'!I1175)</f>
        <v>12099</v>
      </c>
      <c r="C1175" s="18" t="str">
        <f>IF(ISBLANK('Nomenklatur komplett'!J1175),"-",'Nomenklatur komplett'!J1175)</f>
        <v>Genève</v>
      </c>
    </row>
    <row r="1176" spans="1:3" x14ac:dyDescent="0.2">
      <c r="A1176" s="17">
        <f>IF(ISBLANK('Nomenklatur komplett'!H1176),"",'Nomenklatur komplett'!H1176)</f>
        <v>2519</v>
      </c>
      <c r="B1176" s="153">
        <f>IF(ISBLANK('Nomenklatur komplett'!I1176),"",'Nomenklatur komplett'!I1176)</f>
        <v>13728</v>
      </c>
      <c r="C1176" s="18" t="str">
        <f>IF(ISBLANK('Nomenklatur komplett'!J1176),"-",'Nomenklatur komplett'!J1176)</f>
        <v>Gerlafingen</v>
      </c>
    </row>
    <row r="1177" spans="1:3" x14ac:dyDescent="0.2">
      <c r="A1177" s="17" t="str">
        <f>IF(ISBLANK('Nomenklatur komplett'!H1177),"",'Nomenklatur komplett'!H1177)</f>
        <v/>
      </c>
      <c r="B1177" s="153">
        <f>IF(ISBLANK('Nomenklatur komplett'!I1177),"",'Nomenklatur komplett'!I1177)</f>
        <v>11993</v>
      </c>
      <c r="C1177" s="18" t="str">
        <f>IF(ISBLANK('Nomenklatur komplett'!J1177),"-",'Nomenklatur komplett'!J1177)</f>
        <v>Gerlikon</v>
      </c>
    </row>
    <row r="1178" spans="1:3" x14ac:dyDescent="0.2">
      <c r="A1178" s="17">
        <f>IF(ISBLANK('Nomenklatur komplett'!H1178),"",'Nomenklatur komplett'!H1178)</f>
        <v>244</v>
      </c>
      <c r="B1178" s="153">
        <f>IF(ISBLANK('Nomenklatur komplett'!I1178),"",'Nomenklatur komplett'!I1178)</f>
        <v>13692</v>
      </c>
      <c r="C1178" s="18" t="str">
        <f>IF(ISBLANK('Nomenklatur komplett'!J1178),"-",'Nomenklatur komplett'!J1178)</f>
        <v>Geroldswil</v>
      </c>
    </row>
    <row r="1179" spans="1:3" x14ac:dyDescent="0.2">
      <c r="A1179" s="17" t="str">
        <f>IF(ISBLANK('Nomenklatur komplett'!H1179),"",'Nomenklatur komplett'!H1179)</f>
        <v/>
      </c>
      <c r="B1179" s="153">
        <f>IF(ISBLANK('Nomenklatur komplett'!I1179),"",'Nomenklatur komplett'!I1179)</f>
        <v>12037</v>
      </c>
      <c r="C1179" s="18" t="str">
        <f>IF(ISBLANK('Nomenklatur komplett'!J1179),"-",'Nomenklatur komplett'!J1179)</f>
        <v>Gerra (Gambarogno)</v>
      </c>
    </row>
    <row r="1180" spans="1:3" x14ac:dyDescent="0.2">
      <c r="A1180" s="17" t="str">
        <f>IF(ISBLANK('Nomenklatur komplett'!H1180),"",'Nomenklatur komplett'!H1180)</f>
        <v/>
      </c>
      <c r="B1180" s="153">
        <f>IF(ISBLANK('Nomenklatur komplett'!I1180),"",'Nomenklatur komplett'!I1180)</f>
        <v>12021</v>
      </c>
      <c r="C1180" s="18" t="str">
        <f>IF(ISBLANK('Nomenklatur komplett'!J1180),"-",'Nomenklatur komplett'!J1180)</f>
        <v>Gerra (Verzasca)</v>
      </c>
    </row>
    <row r="1181" spans="1:3" x14ac:dyDescent="0.2">
      <c r="A1181" s="17">
        <f>IF(ISBLANK('Nomenklatur komplett'!H1181),"",'Nomenklatur komplett'!H1181)</f>
        <v>1311</v>
      </c>
      <c r="B1181" s="153">
        <f>IF(ISBLANK('Nomenklatur komplett'!I1181),"",'Nomenklatur komplett'!I1181)</f>
        <v>12033</v>
      </c>
      <c r="C1181" s="18" t="str">
        <f>IF(ISBLANK('Nomenklatur komplett'!J1181),"-",'Nomenklatur komplett'!J1181)</f>
        <v>Gersau</v>
      </c>
    </row>
    <row r="1182" spans="1:3" x14ac:dyDescent="0.2">
      <c r="A1182" s="17">
        <f>IF(ISBLANK('Nomenklatur komplett'!H1182),"",'Nomenklatur komplett'!H1182)</f>
        <v>866</v>
      </c>
      <c r="B1182" s="153">
        <f>IF(ISBLANK('Nomenklatur komplett'!I1182),"",'Nomenklatur komplett'!I1182)</f>
        <v>15290</v>
      </c>
      <c r="C1182" s="18" t="str">
        <f>IF(ISBLANK('Nomenklatur komplett'!J1182),"-",'Nomenklatur komplett'!J1182)</f>
        <v>Gerzensee</v>
      </c>
    </row>
    <row r="1183" spans="1:3" x14ac:dyDescent="0.2">
      <c r="A1183" s="17" t="str">
        <f>IF(ISBLANK('Nomenklatur komplett'!H1183),"",'Nomenklatur komplett'!H1183)</f>
        <v/>
      </c>
      <c r="B1183" s="153">
        <f>IF(ISBLANK('Nomenklatur komplett'!I1183),"",'Nomenklatur komplett'!I1183)</f>
        <v>12031</v>
      </c>
      <c r="C1183" s="18" t="str">
        <f>IF(ISBLANK('Nomenklatur komplett'!J1183),"-",'Nomenklatur komplett'!J1183)</f>
        <v>Geschinen</v>
      </c>
    </row>
    <row r="1184" spans="1:3" x14ac:dyDescent="0.2">
      <c r="A1184" s="17" t="str">
        <f>IF(ISBLANK('Nomenklatur komplett'!H1184),"",'Nomenklatur komplett'!H1184)</f>
        <v/>
      </c>
      <c r="B1184" s="153">
        <f>IF(ISBLANK('Nomenklatur komplett'!I1184),"",'Nomenklatur komplett'!I1184)</f>
        <v>12030</v>
      </c>
      <c r="C1184" s="18" t="str">
        <f>IF(ISBLANK('Nomenklatur komplett'!J1184),"-",'Nomenklatur komplett'!J1184)</f>
        <v>Gettnau</v>
      </c>
    </row>
    <row r="1185" spans="1:3" x14ac:dyDescent="0.2">
      <c r="A1185" s="17">
        <f>IF(ISBLANK('Nomenklatur komplett'!H1185),"",'Nomenklatur komplett'!H1185)</f>
        <v>1085</v>
      </c>
      <c r="B1185" s="153">
        <f>IF(ISBLANK('Nomenklatur komplett'!I1185),"",'Nomenklatur komplett'!I1185)</f>
        <v>15548</v>
      </c>
      <c r="C1185" s="18" t="str">
        <f>IF(ISBLANK('Nomenklatur komplett'!J1185),"-",'Nomenklatur komplett'!J1185)</f>
        <v>Geuensee</v>
      </c>
    </row>
    <row r="1186" spans="1:3" x14ac:dyDescent="0.2">
      <c r="A1186" s="17" t="str">
        <f>IF(ISBLANK('Nomenklatur komplett'!H1186),"",'Nomenklatur komplett'!H1186)</f>
        <v/>
      </c>
      <c r="B1186" s="153">
        <f>IF(ISBLANK('Nomenklatur komplett'!I1186),"",'Nomenklatur komplett'!I1186)</f>
        <v>12027</v>
      </c>
      <c r="C1186" s="18" t="str">
        <f>IF(ISBLANK('Nomenklatur komplett'!J1186),"-",'Nomenklatur komplett'!J1186)</f>
        <v>Ghirone</v>
      </c>
    </row>
    <row r="1187" spans="1:3" x14ac:dyDescent="0.2">
      <c r="A1187" s="17">
        <f>IF(ISBLANK('Nomenklatur komplett'!H1187),"",'Nomenklatur komplett'!H1187)</f>
        <v>2236</v>
      </c>
      <c r="B1187" s="153">
        <f>IF(ISBLANK('Nomenklatur komplett'!I1187),"",'Nomenklatur komplett'!I1187)</f>
        <v>15677</v>
      </c>
      <c r="C1187" s="18" t="str">
        <f>IF(ISBLANK('Nomenklatur komplett'!J1187),"-",'Nomenklatur komplett'!J1187)</f>
        <v>Gibloux</v>
      </c>
    </row>
    <row r="1188" spans="1:3" x14ac:dyDescent="0.2">
      <c r="A1188" s="17">
        <f>IF(ISBLANK('Nomenklatur komplett'!H1188),"",'Nomenklatur komplett'!H1188)</f>
        <v>2826</v>
      </c>
      <c r="B1188" s="153">
        <f>IF(ISBLANK('Nomenklatur komplett'!I1188),"",'Nomenklatur komplett'!I1188)</f>
        <v>13771</v>
      </c>
      <c r="C1188" s="18" t="str">
        <f>IF(ISBLANK('Nomenklatur komplett'!J1188),"-",'Nomenklatur komplett'!J1188)</f>
        <v>Giebenach</v>
      </c>
    </row>
    <row r="1189" spans="1:3" x14ac:dyDescent="0.2">
      <c r="A1189" s="17">
        <f>IF(ISBLANK('Nomenklatur komplett'!H1189),"",'Nomenklatur komplett'!H1189)</f>
        <v>5559</v>
      </c>
      <c r="B1189" s="153">
        <f>IF(ISBLANK('Nomenklatur komplett'!I1189),"",'Nomenklatur komplett'!I1189)</f>
        <v>14741</v>
      </c>
      <c r="C1189" s="18" t="str">
        <f>IF(ISBLANK('Nomenklatur komplett'!J1189),"-",'Nomenklatur komplett'!J1189)</f>
        <v>Giez</v>
      </c>
    </row>
    <row r="1190" spans="1:3" x14ac:dyDescent="0.2">
      <c r="A1190" s="17">
        <f>IF(ISBLANK('Nomenklatur komplett'!H1190),"",'Nomenklatur komplett'!H1190)</f>
        <v>2294</v>
      </c>
      <c r="B1190" s="153">
        <f>IF(ISBLANK('Nomenklatur komplett'!I1190),"",'Nomenklatur komplett'!I1190)</f>
        <v>12024</v>
      </c>
      <c r="C1190" s="18" t="str">
        <f>IF(ISBLANK('Nomenklatur komplett'!J1190),"-",'Nomenklatur komplett'!J1190)</f>
        <v>Giffers</v>
      </c>
    </row>
    <row r="1191" spans="1:3" x14ac:dyDescent="0.2">
      <c r="A1191" s="17" t="str">
        <f>IF(ISBLANK('Nomenklatur komplett'!H1191),"",'Nomenklatur komplett'!H1191)</f>
        <v/>
      </c>
      <c r="B1191" s="153">
        <f>IF(ISBLANK('Nomenklatur komplett'!I1191),"",'Nomenklatur komplett'!I1191)</f>
        <v>12057</v>
      </c>
      <c r="C1191" s="18" t="str">
        <f>IF(ISBLANK('Nomenklatur komplett'!J1191),"-",'Nomenklatur komplett'!J1191)</f>
        <v>Gillarens</v>
      </c>
    </row>
    <row r="1192" spans="1:3" x14ac:dyDescent="0.2">
      <c r="A1192" s="17">
        <f>IF(ISBLANK('Nomenklatur komplett'!H1192),"",'Nomenklatur komplett'!H1192)</f>
        <v>5857</v>
      </c>
      <c r="B1192" s="153">
        <f>IF(ISBLANK('Nomenklatur komplett'!I1192),"",'Nomenklatur komplett'!I1192)</f>
        <v>14739</v>
      </c>
      <c r="C1192" s="18" t="str">
        <f>IF(ISBLANK('Nomenklatur komplett'!J1192),"-",'Nomenklatur komplett'!J1192)</f>
        <v>Gilly</v>
      </c>
    </row>
    <row r="1193" spans="1:3" x14ac:dyDescent="0.2">
      <c r="A1193" s="17">
        <f>IF(ISBLANK('Nomenklatur komplett'!H1193),"",'Nomenklatur komplett'!H1193)</f>
        <v>5428</v>
      </c>
      <c r="B1193" s="153">
        <f>IF(ISBLANK('Nomenklatur komplett'!I1193),"",'Nomenklatur komplett'!I1193)</f>
        <v>14730</v>
      </c>
      <c r="C1193" s="18" t="str">
        <f>IF(ISBLANK('Nomenklatur komplett'!J1193),"-",'Nomenklatur komplett'!J1193)</f>
        <v>Gimel</v>
      </c>
    </row>
    <row r="1194" spans="1:3" x14ac:dyDescent="0.2">
      <c r="A1194" s="17">
        <f>IF(ISBLANK('Nomenklatur komplett'!H1194),"",'Nomenklatur komplett'!H1194)</f>
        <v>5719</v>
      </c>
      <c r="B1194" s="153">
        <f>IF(ISBLANK('Nomenklatur komplett'!I1194),"",'Nomenklatur komplett'!I1194)</f>
        <v>14731</v>
      </c>
      <c r="C1194" s="18" t="str">
        <f>IF(ISBLANK('Nomenklatur komplett'!J1194),"-",'Nomenklatur komplett'!J1194)</f>
        <v>Gingins</v>
      </c>
    </row>
    <row r="1195" spans="1:3" x14ac:dyDescent="0.2">
      <c r="A1195" s="17">
        <f>IF(ISBLANK('Nomenklatur komplett'!H1195),"",'Nomenklatur komplett'!H1195)</f>
        <v>5073</v>
      </c>
      <c r="B1195" s="153">
        <f>IF(ISBLANK('Nomenklatur komplett'!I1195),"",'Nomenklatur komplett'!I1195)</f>
        <v>12066</v>
      </c>
      <c r="C1195" s="18" t="str">
        <f>IF(ISBLANK('Nomenklatur komplett'!J1195),"-",'Nomenklatur komplett'!J1195)</f>
        <v>Giornico</v>
      </c>
    </row>
    <row r="1196" spans="1:3" x14ac:dyDescent="0.2">
      <c r="A1196" s="17">
        <f>IF(ISBLANK('Nomenklatur komplett'!H1196),"",'Nomenklatur komplett'!H1196)</f>
        <v>4165</v>
      </c>
      <c r="B1196" s="153">
        <f>IF(ISBLANK('Nomenklatur komplett'!I1196),"",'Nomenklatur komplett'!I1196)</f>
        <v>12065</v>
      </c>
      <c r="C1196" s="18" t="str">
        <f>IF(ISBLANK('Nomenklatur komplett'!J1196),"-",'Nomenklatur komplett'!J1196)</f>
        <v>Gipf-Oberfrick</v>
      </c>
    </row>
    <row r="1197" spans="1:3" x14ac:dyDescent="0.2">
      <c r="A1197" s="17">
        <f>IF(ISBLANK('Nomenklatur komplett'!H1197),"",'Nomenklatur komplett'!H1197)</f>
        <v>1055</v>
      </c>
      <c r="B1197" s="153">
        <f>IF(ISBLANK('Nomenklatur komplett'!I1197),"",'Nomenklatur komplett'!I1197)</f>
        <v>15550</v>
      </c>
      <c r="C1197" s="18" t="str">
        <f>IF(ISBLANK('Nomenklatur komplett'!J1197),"-",'Nomenklatur komplett'!J1197)</f>
        <v>Gisikon</v>
      </c>
    </row>
    <row r="1198" spans="1:3" x14ac:dyDescent="0.2">
      <c r="A1198" s="17">
        <f>IF(ISBLANK('Nomenklatur komplett'!H1198),"",'Nomenklatur komplett'!H1198)</f>
        <v>1403</v>
      </c>
      <c r="B1198" s="153">
        <f>IF(ISBLANK('Nomenklatur komplett'!I1198),"",'Nomenklatur komplett'!I1198)</f>
        <v>12063</v>
      </c>
      <c r="C1198" s="18" t="str">
        <f>IF(ISBLANK('Nomenklatur komplett'!J1198),"-",'Nomenklatur komplett'!J1198)</f>
        <v>Giswil</v>
      </c>
    </row>
    <row r="1199" spans="1:3" x14ac:dyDescent="0.2">
      <c r="A1199" s="17" t="str">
        <f>IF(ISBLANK('Nomenklatur komplett'!H1199),"",'Nomenklatur komplett'!H1199)</f>
        <v/>
      </c>
      <c r="B1199" s="153">
        <f>IF(ISBLANK('Nomenklatur komplett'!I1199),"",'Nomenklatur komplett'!I1199)</f>
        <v>12062</v>
      </c>
      <c r="C1199" s="18" t="str">
        <f>IF(ISBLANK('Nomenklatur komplett'!J1199),"-",'Nomenklatur komplett'!J1199)</f>
        <v>Giubiasco</v>
      </c>
    </row>
    <row r="1200" spans="1:3" x14ac:dyDescent="0.2">
      <c r="A1200" s="17" t="str">
        <f>IF(ISBLANK('Nomenklatur komplett'!H1200),"",'Nomenklatur komplett'!H1200)</f>
        <v/>
      </c>
      <c r="B1200" s="153">
        <f>IF(ISBLANK('Nomenklatur komplett'!I1200),"",'Nomenklatur komplett'!I1200)</f>
        <v>12061</v>
      </c>
      <c r="C1200" s="18" t="str">
        <f>IF(ISBLANK('Nomenklatur komplett'!J1200),"-",'Nomenklatur komplett'!J1200)</f>
        <v>Giumaglio</v>
      </c>
    </row>
    <row r="1201" spans="1:3" x14ac:dyDescent="0.2">
      <c r="A1201" s="17">
        <f>IF(ISBLANK('Nomenklatur komplett'!H1201),"",'Nomenklatur komplett'!H1201)</f>
        <v>2197</v>
      </c>
      <c r="B1201" s="153">
        <f>IF(ISBLANK('Nomenklatur komplett'!I1201),"",'Nomenklatur komplett'!I1201)</f>
        <v>12060</v>
      </c>
      <c r="C1201" s="18" t="str">
        <f>IF(ISBLANK('Nomenklatur komplett'!J1201),"-",'Nomenklatur komplett'!J1201)</f>
        <v>Givisiez</v>
      </c>
    </row>
    <row r="1202" spans="1:3" x14ac:dyDescent="0.2">
      <c r="A1202" s="17">
        <f>IF(ISBLANK('Nomenklatur komplett'!H1202),"",'Nomenklatur komplett'!H1202)</f>
        <v>5720</v>
      </c>
      <c r="B1202" s="153">
        <f>IF(ISBLANK('Nomenklatur komplett'!I1202),"",'Nomenklatur komplett'!I1202)</f>
        <v>14735</v>
      </c>
      <c r="C1202" s="18" t="str">
        <f>IF(ISBLANK('Nomenklatur komplett'!J1202),"-",'Nomenklatur komplett'!J1202)</f>
        <v>Givrins</v>
      </c>
    </row>
    <row r="1203" spans="1:3" x14ac:dyDescent="0.2">
      <c r="A1203" s="17">
        <f>IF(ISBLANK('Nomenklatur komplett'!H1203),"",'Nomenklatur komplett'!H1203)</f>
        <v>5721</v>
      </c>
      <c r="B1203" s="153">
        <f>IF(ISBLANK('Nomenklatur komplett'!I1203),"",'Nomenklatur komplett'!I1203)</f>
        <v>14733</v>
      </c>
      <c r="C1203" s="18" t="str">
        <f>IF(ISBLANK('Nomenklatur komplett'!J1203),"-",'Nomenklatur komplett'!J1203)</f>
        <v>Gland</v>
      </c>
    </row>
    <row r="1204" spans="1:3" x14ac:dyDescent="0.2">
      <c r="A1204" s="17">
        <f>IF(ISBLANK('Nomenklatur komplett'!H1204),"",'Nomenklatur komplett'!H1204)</f>
        <v>1632</v>
      </c>
      <c r="B1204" s="153">
        <f>IF(ISBLANK('Nomenklatur komplett'!I1204),"",'Nomenklatur komplett'!I1204)</f>
        <v>15480</v>
      </c>
      <c r="C1204" s="18" t="str">
        <f>IF(ISBLANK('Nomenklatur komplett'!J1204),"-",'Nomenklatur komplett'!J1204)</f>
        <v>Glarus</v>
      </c>
    </row>
    <row r="1205" spans="1:3" x14ac:dyDescent="0.2">
      <c r="A1205" s="17">
        <f>IF(ISBLANK('Nomenklatur komplett'!H1205),"",'Nomenklatur komplett'!H1205)</f>
        <v>1630</v>
      </c>
      <c r="B1205" s="153">
        <f>IF(ISBLANK('Nomenklatur komplett'!I1205),"",'Nomenklatur komplett'!I1205)</f>
        <v>15479</v>
      </c>
      <c r="C1205" s="18" t="str">
        <f>IF(ISBLANK('Nomenklatur komplett'!J1205),"-",'Nomenklatur komplett'!J1205)</f>
        <v>Glarus Nord</v>
      </c>
    </row>
    <row r="1206" spans="1:3" x14ac:dyDescent="0.2">
      <c r="A1206" s="17">
        <f>IF(ISBLANK('Nomenklatur komplett'!H1206),"",'Nomenklatur komplett'!H1206)</f>
        <v>1631</v>
      </c>
      <c r="B1206" s="153">
        <f>IF(ISBLANK('Nomenklatur komplett'!I1206),"",'Nomenklatur komplett'!I1206)</f>
        <v>15478</v>
      </c>
      <c r="C1206" s="18" t="str">
        <f>IF(ISBLANK('Nomenklatur komplett'!J1206),"-",'Nomenklatur komplett'!J1206)</f>
        <v>Glarus Süd</v>
      </c>
    </row>
    <row r="1207" spans="1:3" x14ac:dyDescent="0.2">
      <c r="A1207" s="17">
        <f>IF(ISBLANK('Nomenklatur komplett'!H1207),"",'Nomenklatur komplett'!H1207)</f>
        <v>58</v>
      </c>
      <c r="B1207" s="153">
        <f>IF(ISBLANK('Nomenklatur komplett'!I1207),"",'Nomenklatur komplett'!I1207)</f>
        <v>12056</v>
      </c>
      <c r="C1207" s="18" t="str">
        <f>IF(ISBLANK('Nomenklatur komplett'!J1207),"-",'Nomenklatur komplett'!J1207)</f>
        <v>Glattfelden</v>
      </c>
    </row>
    <row r="1208" spans="1:3" x14ac:dyDescent="0.2">
      <c r="A1208" s="17">
        <f>IF(ISBLANK('Nomenklatur komplett'!H1208),"",'Nomenklatur komplett'!H1208)</f>
        <v>2022</v>
      </c>
      <c r="B1208" s="153">
        <f>IF(ISBLANK('Nomenklatur komplett'!I1208),"",'Nomenklatur komplett'!I1208)</f>
        <v>12055</v>
      </c>
      <c r="C1208" s="18" t="str">
        <f>IF(ISBLANK('Nomenklatur komplett'!J1208),"-",'Nomenklatur komplett'!J1208)</f>
        <v>Gletterens</v>
      </c>
    </row>
    <row r="1209" spans="1:3" x14ac:dyDescent="0.2">
      <c r="A1209" s="17" t="str">
        <f>IF(ISBLANK('Nomenklatur komplett'!H1209),"",'Nomenklatur komplett'!H1209)</f>
        <v/>
      </c>
      <c r="B1209" s="153">
        <f>IF(ISBLANK('Nomenklatur komplett'!I1209),"",'Nomenklatur komplett'!I1209)</f>
        <v>11219</v>
      </c>
      <c r="C1209" s="18" t="str">
        <f>IF(ISBLANK('Nomenklatur komplett'!J1209),"-",'Nomenklatur komplett'!J1209)</f>
        <v>Glis</v>
      </c>
    </row>
    <row r="1210" spans="1:3" x14ac:dyDescent="0.2">
      <c r="A1210" s="17" t="str">
        <f>IF(ISBLANK('Nomenklatur komplett'!H1210),"",'Nomenklatur komplett'!H1210)</f>
        <v/>
      </c>
      <c r="B1210" s="153">
        <f>IF(ISBLANK('Nomenklatur komplett'!I1210),"",'Nomenklatur komplett'!I1210)</f>
        <v>10995</v>
      </c>
      <c r="C1210" s="18" t="str">
        <f>IF(ISBLANK('Nomenklatur komplett'!J1210),"-",'Nomenklatur komplett'!J1210)</f>
        <v>Glovelier</v>
      </c>
    </row>
    <row r="1211" spans="1:3" x14ac:dyDescent="0.2">
      <c r="A1211" s="17" t="str">
        <f>IF(ISBLANK('Nomenklatur komplett'!H1211),"",'Nomenklatur komplett'!H1211)</f>
        <v/>
      </c>
      <c r="B1211" s="153">
        <f>IF(ISBLANK('Nomenklatur komplett'!I1211),"",'Nomenklatur komplett'!I1211)</f>
        <v>12053</v>
      </c>
      <c r="C1211" s="18" t="str">
        <f>IF(ISBLANK('Nomenklatur komplett'!J1211),"-",'Nomenklatur komplett'!J1211)</f>
        <v>Gluringen</v>
      </c>
    </row>
    <row r="1212" spans="1:3" x14ac:dyDescent="0.2">
      <c r="A1212" s="17" t="str">
        <f>IF(ISBLANK('Nomenklatur komplett'!H1212),"",'Nomenklatur komplett'!H1212)</f>
        <v/>
      </c>
      <c r="B1212" s="153">
        <f>IF(ISBLANK('Nomenklatur komplett'!I1212),"",'Nomenklatur komplett'!I1212)</f>
        <v>12052</v>
      </c>
      <c r="C1212" s="18" t="str">
        <f>IF(ISBLANK('Nomenklatur komplett'!J1212),"-",'Nomenklatur komplett'!J1212)</f>
        <v>Gnosca</v>
      </c>
    </row>
    <row r="1213" spans="1:3" x14ac:dyDescent="0.2">
      <c r="A1213" s="17" t="str">
        <f>IF(ISBLANK('Nomenklatur komplett'!H1213),"",'Nomenklatur komplett'!H1213)</f>
        <v/>
      </c>
      <c r="B1213" s="153">
        <f>IF(ISBLANK('Nomenklatur komplett'!I1213),"",'Nomenklatur komplett'!I1213)</f>
        <v>10704</v>
      </c>
      <c r="C1213" s="18" t="str">
        <f>IF(ISBLANK('Nomenklatur komplett'!J1213),"-",'Nomenklatur komplett'!J1213)</f>
        <v>Golaten</v>
      </c>
    </row>
    <row r="1214" spans="1:3" x14ac:dyDescent="0.2">
      <c r="A1214" s="17">
        <f>IF(ISBLANK('Nomenklatur komplett'!H1214),"",'Nomenklatur komplett'!H1214)</f>
        <v>3213</v>
      </c>
      <c r="B1214" s="153">
        <f>IF(ISBLANK('Nomenklatur komplett'!I1214),"",'Nomenklatur komplett'!I1214)</f>
        <v>14384</v>
      </c>
      <c r="C1214" s="18" t="str">
        <f>IF(ISBLANK('Nomenklatur komplett'!J1214),"-",'Nomenklatur komplett'!J1214)</f>
        <v>Goldach</v>
      </c>
    </row>
    <row r="1215" spans="1:3" x14ac:dyDescent="0.2">
      <c r="A1215" s="17" t="str">
        <f>IF(ISBLANK('Nomenklatur komplett'!H1215),"",'Nomenklatur komplett'!H1215)</f>
        <v/>
      </c>
      <c r="B1215" s="153">
        <f>IF(ISBLANK('Nomenklatur komplett'!I1215),"",'Nomenklatur komplett'!I1215)</f>
        <v>10115</v>
      </c>
      <c r="C1215" s="18" t="str">
        <f>IF(ISBLANK('Nomenklatur komplett'!J1215),"-",'Nomenklatur komplett'!J1215)</f>
        <v>Goldingen</v>
      </c>
    </row>
    <row r="1216" spans="1:3" x14ac:dyDescent="0.2">
      <c r="A1216" s="17" t="str">
        <f>IF(ISBLANK('Nomenklatur komplett'!H1216),"",'Nomenklatur komplett'!H1216)</f>
        <v/>
      </c>
      <c r="B1216" s="153">
        <f>IF(ISBLANK('Nomenklatur komplett'!I1216),"",'Nomenklatur komplett'!I1216)</f>
        <v>16379</v>
      </c>
      <c r="C1216" s="18" t="str">
        <f>IF(ISBLANK('Nomenklatur komplett'!J1216),"-",'Nomenklatur komplett'!J1216)</f>
        <v>Goldiwil</v>
      </c>
    </row>
    <row r="1217" spans="1:3" x14ac:dyDescent="0.2">
      <c r="A1217" s="17" t="str">
        <f>IF(ISBLANK('Nomenklatur komplett'!H1217),"",'Nomenklatur komplett'!H1217)</f>
        <v/>
      </c>
      <c r="B1217" s="153">
        <f>IF(ISBLANK('Nomenklatur komplett'!I1217),"",'Nomenklatur komplett'!I1217)</f>
        <v>16156</v>
      </c>
      <c r="C1217" s="18" t="str">
        <f>IF(ISBLANK('Nomenklatur komplett'!J1217),"-",'Nomenklatur komplett'!J1217)</f>
        <v>Goldswil</v>
      </c>
    </row>
    <row r="1218" spans="1:3" x14ac:dyDescent="0.2">
      <c r="A1218" s="17">
        <f>IF(ISBLANK('Nomenklatur komplett'!H1218),"",'Nomenklatur komplett'!H1218)</f>
        <v>5484</v>
      </c>
      <c r="B1218" s="153">
        <f>IF(ISBLANK('Nomenklatur komplett'!I1218),"",'Nomenklatur komplett'!I1218)</f>
        <v>14734</v>
      </c>
      <c r="C1218" s="18" t="str">
        <f>IF(ISBLANK('Nomenklatur komplett'!J1218),"-",'Nomenklatur komplett'!J1218)</f>
        <v>Gollion</v>
      </c>
    </row>
    <row r="1219" spans="1:3" x14ac:dyDescent="0.2">
      <c r="A1219" s="17">
        <f>IF(ISBLANK('Nomenklatur komplett'!H1219),"",'Nomenklatur komplett'!H1219)</f>
        <v>3341</v>
      </c>
      <c r="B1219" s="153">
        <f>IF(ISBLANK('Nomenklatur komplett'!I1219),"",'Nomenklatur komplett'!I1219)</f>
        <v>15605</v>
      </c>
      <c r="C1219" s="18" t="str">
        <f>IF(ISBLANK('Nomenklatur komplett'!J1219),"-",'Nomenklatur komplett'!J1219)</f>
        <v>Gommiswald</v>
      </c>
    </row>
    <row r="1220" spans="1:3" x14ac:dyDescent="0.2">
      <c r="A1220" s="17">
        <f>IF(ISBLANK('Nomenklatur komplett'!H1220),"",'Nomenklatur komplett'!H1220)</f>
        <v>6077</v>
      </c>
      <c r="B1220" s="153">
        <f>IF(ISBLANK('Nomenklatur komplett'!I1220),"",'Nomenklatur komplett'!I1220)</f>
        <v>16075</v>
      </c>
      <c r="C1220" s="18" t="str">
        <f>IF(ISBLANK('Nomenklatur komplett'!J1220),"-",'Nomenklatur komplett'!J1220)</f>
        <v>Goms</v>
      </c>
    </row>
    <row r="1221" spans="1:3" x14ac:dyDescent="0.2">
      <c r="A1221" s="17">
        <f>IF(ISBLANK('Nomenklatur komplett'!H1221),"",'Nomenklatur komplett'!H1221)</f>
        <v>326</v>
      </c>
      <c r="B1221" s="153">
        <f>IF(ISBLANK('Nomenklatur komplett'!I1221),"",'Nomenklatur komplett'!I1221)</f>
        <v>15012</v>
      </c>
      <c r="C1221" s="18" t="str">
        <f>IF(ISBLANK('Nomenklatur komplett'!J1221),"-",'Nomenklatur komplett'!J1221)</f>
        <v>Gondiswil</v>
      </c>
    </row>
    <row r="1222" spans="1:3" x14ac:dyDescent="0.2">
      <c r="A1222" s="17">
        <f>IF(ISBLANK('Nomenklatur komplett'!H1222),"",'Nomenklatur komplett'!H1222)</f>
        <v>3102</v>
      </c>
      <c r="B1222" s="153">
        <f>IF(ISBLANK('Nomenklatur komplett'!I1222),"",'Nomenklatur komplett'!I1222)</f>
        <v>14098</v>
      </c>
      <c r="C1222" s="18" t="str">
        <f>IF(ISBLANK('Nomenklatur komplett'!J1222),"-",'Nomenklatur komplett'!J1222)</f>
        <v>Gonten</v>
      </c>
    </row>
    <row r="1223" spans="1:3" x14ac:dyDescent="0.2">
      <c r="A1223" s="17">
        <f>IF(ISBLANK('Nomenklatur komplett'!H1223),"",'Nomenklatur komplett'!H1223)</f>
        <v>4135</v>
      </c>
      <c r="B1223" s="153">
        <f>IF(ISBLANK('Nomenklatur komplett'!I1223),"",'Nomenklatur komplett'!I1223)</f>
        <v>12047</v>
      </c>
      <c r="C1223" s="18" t="str">
        <f>IF(ISBLANK('Nomenklatur komplett'!J1223),"-",'Nomenklatur komplett'!J1223)</f>
        <v>Gontenschwil</v>
      </c>
    </row>
    <row r="1224" spans="1:3" x14ac:dyDescent="0.2">
      <c r="A1224" s="17" t="str">
        <f>IF(ISBLANK('Nomenklatur komplett'!H1224),"",'Nomenklatur komplett'!H1224)</f>
        <v/>
      </c>
      <c r="B1224" s="153">
        <f>IF(ISBLANK('Nomenklatur komplett'!I1224),"",'Nomenklatur komplett'!I1224)</f>
        <v>12049</v>
      </c>
      <c r="C1224" s="18" t="str">
        <f>IF(ISBLANK('Nomenklatur komplett'!J1224),"-",'Nomenklatur komplett'!J1224)</f>
        <v>Goppisberg</v>
      </c>
    </row>
    <row r="1225" spans="1:3" x14ac:dyDescent="0.2">
      <c r="A1225" s="17" t="str">
        <f>IF(ISBLANK('Nomenklatur komplett'!H1225),"",'Nomenklatur komplett'!H1225)</f>
        <v/>
      </c>
      <c r="B1225" s="153">
        <f>IF(ISBLANK('Nomenklatur komplett'!I1225),"",'Nomenklatur komplett'!I1225)</f>
        <v>12050</v>
      </c>
      <c r="C1225" s="18" t="str">
        <f>IF(ISBLANK('Nomenklatur komplett'!J1225),"-",'Nomenklatur komplett'!J1225)</f>
        <v>Gordevio</v>
      </c>
    </row>
    <row r="1226" spans="1:3" x14ac:dyDescent="0.2">
      <c r="A1226" s="17">
        <f>IF(ISBLANK('Nomenklatur komplett'!H1226),"",'Nomenklatur komplett'!H1226)</f>
        <v>5108</v>
      </c>
      <c r="B1226" s="153">
        <f>IF(ISBLANK('Nomenklatur komplett'!I1226),"",'Nomenklatur komplett'!I1226)</f>
        <v>12051</v>
      </c>
      <c r="C1226" s="18" t="str">
        <f>IF(ISBLANK('Nomenklatur komplett'!J1226),"-",'Nomenklatur komplett'!J1226)</f>
        <v>Gordola</v>
      </c>
    </row>
    <row r="1227" spans="1:3" x14ac:dyDescent="0.2">
      <c r="A1227" s="17" t="str">
        <f>IF(ISBLANK('Nomenklatur komplett'!H1227),"",'Nomenklatur komplett'!H1227)</f>
        <v/>
      </c>
      <c r="B1227" s="153">
        <f>IF(ISBLANK('Nomenklatur komplett'!I1227),"",'Nomenklatur komplett'!I1227)</f>
        <v>12054</v>
      </c>
      <c r="C1227" s="18" t="str">
        <f>IF(ISBLANK('Nomenklatur komplett'!J1227),"-",'Nomenklatur komplett'!J1227)</f>
        <v>Gorduno</v>
      </c>
    </row>
    <row r="1228" spans="1:3" x14ac:dyDescent="0.2">
      <c r="A1228" s="17" t="str">
        <f>IF(ISBLANK('Nomenklatur komplett'!H1228),"",'Nomenklatur komplett'!H1228)</f>
        <v/>
      </c>
      <c r="B1228" s="153">
        <f>IF(ISBLANK('Nomenklatur komplett'!I1228),"",'Nomenklatur komplett'!I1228)</f>
        <v>12067</v>
      </c>
      <c r="C1228" s="18" t="str">
        <f>IF(ISBLANK('Nomenklatur komplett'!J1228),"-",'Nomenklatur komplett'!J1228)</f>
        <v>Gorgier</v>
      </c>
    </row>
    <row r="1229" spans="1:3" x14ac:dyDescent="0.2">
      <c r="A1229" s="17">
        <f>IF(ISBLANK('Nomenklatur komplett'!H1229),"",'Nomenklatur komplett'!H1229)</f>
        <v>3443</v>
      </c>
      <c r="B1229" s="153">
        <f>IF(ISBLANK('Nomenklatur komplett'!I1229),"",'Nomenklatur komplett'!I1229)</f>
        <v>14466</v>
      </c>
      <c r="C1229" s="18" t="str">
        <f>IF(ISBLANK('Nomenklatur komplett'!J1229),"-",'Nomenklatur komplett'!J1229)</f>
        <v>Gossau (SG)</v>
      </c>
    </row>
    <row r="1230" spans="1:3" x14ac:dyDescent="0.2">
      <c r="A1230" s="17">
        <f>IF(ISBLANK('Nomenklatur komplett'!H1230),"",'Nomenklatur komplett'!H1230)</f>
        <v>115</v>
      </c>
      <c r="B1230" s="153">
        <f>IF(ISBLANK('Nomenklatur komplett'!I1230),"",'Nomenklatur komplett'!I1230)</f>
        <v>12023</v>
      </c>
      <c r="C1230" s="18" t="str">
        <f>IF(ISBLANK('Nomenklatur komplett'!J1230),"-",'Nomenklatur komplett'!J1230)</f>
        <v>Gossau (ZH)</v>
      </c>
    </row>
    <row r="1231" spans="1:3" x14ac:dyDescent="0.2">
      <c r="A1231" s="17" t="str">
        <f>IF(ISBLANK('Nomenklatur komplett'!H1231),"",'Nomenklatur komplett'!H1231)</f>
        <v/>
      </c>
      <c r="B1231" s="153">
        <f>IF(ISBLANK('Nomenklatur komplett'!I1231),"",'Nomenklatur komplett'!I1231)</f>
        <v>12026</v>
      </c>
      <c r="C1231" s="18" t="str">
        <f>IF(ISBLANK('Nomenklatur komplett'!J1231),"-",'Nomenklatur komplett'!J1231)</f>
        <v>Gossens</v>
      </c>
    </row>
    <row r="1232" spans="1:3" x14ac:dyDescent="0.2">
      <c r="A1232" s="17" t="str">
        <f>IF(ISBLANK('Nomenklatur komplett'!H1232),"",'Nomenklatur komplett'!H1232)</f>
        <v/>
      </c>
      <c r="B1232" s="153">
        <f>IF(ISBLANK('Nomenklatur komplett'!I1232),"",'Nomenklatur komplett'!I1232)</f>
        <v>12028</v>
      </c>
      <c r="C1232" s="18" t="str">
        <f>IF(ISBLANK('Nomenklatur komplett'!J1232),"-",'Nomenklatur komplett'!J1232)</f>
        <v>Gossliwil</v>
      </c>
    </row>
    <row r="1233" spans="1:3" x14ac:dyDescent="0.2">
      <c r="A1233" s="17">
        <f>IF(ISBLANK('Nomenklatur komplett'!H1233),"",'Nomenklatur komplett'!H1233)</f>
        <v>4651</v>
      </c>
      <c r="B1233" s="153">
        <f>IF(ISBLANK('Nomenklatur komplett'!I1233),"",'Nomenklatur komplett'!I1233)</f>
        <v>15401</v>
      </c>
      <c r="C1233" s="18" t="str">
        <f>IF(ISBLANK('Nomenklatur komplett'!J1233),"-",'Nomenklatur komplett'!J1233)</f>
        <v>Gottlieben</v>
      </c>
    </row>
    <row r="1234" spans="1:3" x14ac:dyDescent="0.2">
      <c r="A1234" s="17" t="str">
        <f>IF(ISBLANK('Nomenklatur komplett'!H1234),"",'Nomenklatur komplett'!H1234)</f>
        <v/>
      </c>
      <c r="B1234" s="153">
        <f>IF(ISBLANK('Nomenklatur komplett'!I1234),"",'Nomenklatur komplett'!I1234)</f>
        <v>12036</v>
      </c>
      <c r="C1234" s="18" t="str">
        <f>IF(ISBLANK('Nomenklatur komplett'!J1234),"-",'Nomenklatur komplett'!J1234)</f>
        <v>Gottshaus</v>
      </c>
    </row>
    <row r="1235" spans="1:3" x14ac:dyDescent="0.2">
      <c r="A1235" s="17" t="str">
        <f>IF(ISBLANK('Nomenklatur komplett'!H1235),"",'Nomenklatur komplett'!H1235)</f>
        <v/>
      </c>
      <c r="B1235" s="153">
        <f>IF(ISBLANK('Nomenklatur komplett'!I1235),"",'Nomenklatur komplett'!I1235)</f>
        <v>12038</v>
      </c>
      <c r="C1235" s="18" t="str">
        <f>IF(ISBLANK('Nomenklatur komplett'!J1235),"-",'Nomenklatur komplett'!J1235)</f>
        <v>Goumoens-la-Ville</v>
      </c>
    </row>
    <row r="1236" spans="1:3" x14ac:dyDescent="0.2">
      <c r="A1236" s="17" t="str">
        <f>IF(ISBLANK('Nomenklatur komplett'!H1236),"",'Nomenklatur komplett'!H1236)</f>
        <v/>
      </c>
      <c r="B1236" s="153">
        <f>IF(ISBLANK('Nomenklatur komplett'!I1236),"",'Nomenklatur komplett'!I1236)</f>
        <v>12039</v>
      </c>
      <c r="C1236" s="18" t="str">
        <f>IF(ISBLANK('Nomenklatur komplett'!J1236),"-",'Nomenklatur komplett'!J1236)</f>
        <v>Goumoens-le-Jux</v>
      </c>
    </row>
    <row r="1237" spans="1:3" x14ac:dyDescent="0.2">
      <c r="A1237" s="17" t="str">
        <f>IF(ISBLANK('Nomenklatur komplett'!H1237),"",'Nomenklatur komplett'!H1237)</f>
        <v/>
      </c>
      <c r="B1237" s="153">
        <f>IF(ISBLANK('Nomenklatur komplett'!I1237),"",'Nomenklatur komplett'!I1237)</f>
        <v>10961</v>
      </c>
      <c r="C1237" s="18" t="str">
        <f>IF(ISBLANK('Nomenklatur komplett'!J1237),"-",'Nomenklatur komplett'!J1237)</f>
        <v>Goumois</v>
      </c>
    </row>
    <row r="1238" spans="1:3" x14ac:dyDescent="0.2">
      <c r="A1238" s="17">
        <f>IF(ISBLANK('Nomenklatur komplett'!H1238),"",'Nomenklatur komplett'!H1238)</f>
        <v>5541</v>
      </c>
      <c r="B1238" s="153">
        <f>IF(ISBLANK('Nomenklatur komplett'!I1238),"",'Nomenklatur komplett'!I1238)</f>
        <v>15490</v>
      </c>
      <c r="C1238" s="18" t="str">
        <f>IF(ISBLANK('Nomenklatur komplett'!J1238),"-",'Nomenklatur komplett'!J1238)</f>
        <v>Goumoëns</v>
      </c>
    </row>
    <row r="1239" spans="1:3" x14ac:dyDescent="0.2">
      <c r="A1239" s="17">
        <f>IF(ISBLANK('Nomenklatur komplett'!H1239),"",'Nomenklatur komplett'!H1239)</f>
        <v>976</v>
      </c>
      <c r="B1239" s="153">
        <f>IF(ISBLANK('Nomenklatur komplett'!I1239),"",'Nomenklatur komplett'!I1239)</f>
        <v>15361</v>
      </c>
      <c r="C1239" s="18" t="str">
        <f>IF(ISBLANK('Nomenklatur komplett'!J1239),"-",'Nomenklatur komplett'!J1239)</f>
        <v>Graben</v>
      </c>
    </row>
    <row r="1240" spans="1:3" x14ac:dyDescent="0.2">
      <c r="A1240" s="17">
        <f>IF(ISBLANK('Nomenklatur komplett'!H1240),"",'Nomenklatur komplett'!H1240)</f>
        <v>3273</v>
      </c>
      <c r="B1240" s="153">
        <f>IF(ISBLANK('Nomenklatur komplett'!I1240),"",'Nomenklatur komplett'!I1240)</f>
        <v>14407</v>
      </c>
      <c r="C1240" s="18" t="str">
        <f>IF(ISBLANK('Nomenklatur komplett'!J1240),"-",'Nomenklatur komplett'!J1240)</f>
        <v>Grabs</v>
      </c>
    </row>
    <row r="1241" spans="1:3" x14ac:dyDescent="0.2">
      <c r="A1241" s="17" t="str">
        <f>IF(ISBLANK('Nomenklatur komplett'!H1241),"",'Nomenklatur komplett'!H1241)</f>
        <v/>
      </c>
      <c r="B1241" s="153">
        <f>IF(ISBLANK('Nomenklatur komplett'!I1241),"",'Nomenklatur komplett'!I1241)</f>
        <v>10492</v>
      </c>
      <c r="C1241" s="18" t="str">
        <f>IF(ISBLANK('Nomenklatur komplett'!J1241),"-",'Nomenklatur komplett'!J1241)</f>
        <v>Grafenried</v>
      </c>
    </row>
    <row r="1242" spans="1:3" x14ac:dyDescent="0.2">
      <c r="A1242" s="17" t="str">
        <f>IF(ISBLANK('Nomenklatur komplett'!H1242),"",'Nomenklatur komplett'!H1242)</f>
        <v/>
      </c>
      <c r="B1242" s="153">
        <f>IF(ISBLANK('Nomenklatur komplett'!I1242),"",'Nomenklatur komplett'!I1242)</f>
        <v>14132</v>
      </c>
      <c r="C1242" s="18" t="str">
        <f>IF(ISBLANK('Nomenklatur komplett'!J1242),"-",'Nomenklatur komplett'!J1242)</f>
        <v>Grafschaft</v>
      </c>
    </row>
    <row r="1243" spans="1:3" x14ac:dyDescent="0.2">
      <c r="A1243" s="17" t="str">
        <f>IF(ISBLANK('Nomenklatur komplett'!H1243),"",'Nomenklatur komplett'!H1243)</f>
        <v/>
      </c>
      <c r="B1243" s="153">
        <f>IF(ISBLANK('Nomenklatur komplett'!I1243),"",'Nomenklatur komplett'!I1243)</f>
        <v>12041</v>
      </c>
      <c r="C1243" s="18" t="str">
        <f>IF(ISBLANK('Nomenklatur komplett'!J1243),"-",'Nomenklatur komplett'!J1243)</f>
        <v>Graltshausen</v>
      </c>
    </row>
    <row r="1244" spans="1:3" x14ac:dyDescent="0.2">
      <c r="A1244" s="17">
        <f>IF(ISBLANK('Nomenklatur komplett'!H1244),"",'Nomenklatur komplett'!H1244)</f>
        <v>5186</v>
      </c>
      <c r="B1244" s="153">
        <f>IF(ISBLANK('Nomenklatur komplett'!I1244),"",'Nomenklatur komplett'!I1244)</f>
        <v>12042</v>
      </c>
      <c r="C1244" s="18" t="str">
        <f>IF(ISBLANK('Nomenklatur komplett'!J1244),"-",'Nomenklatur komplett'!J1244)</f>
        <v>Grancia</v>
      </c>
    </row>
    <row r="1245" spans="1:3" x14ac:dyDescent="0.2">
      <c r="A1245" s="17">
        <f>IF(ISBLANK('Nomenklatur komplett'!H1245),"",'Nomenklatur komplett'!H1245)</f>
        <v>5485</v>
      </c>
      <c r="B1245" s="153">
        <f>IF(ISBLANK('Nomenklatur komplett'!I1245),"",'Nomenklatur komplett'!I1245)</f>
        <v>14736</v>
      </c>
      <c r="C1245" s="18" t="str">
        <f>IF(ISBLANK('Nomenklatur komplett'!J1245),"-",'Nomenklatur komplett'!J1245)</f>
        <v>Grancy</v>
      </c>
    </row>
    <row r="1246" spans="1:3" x14ac:dyDescent="0.2">
      <c r="A1246" s="17">
        <f>IF(ISBLANK('Nomenklatur komplett'!H1246),"",'Nomenklatur komplett'!H1246)</f>
        <v>5817</v>
      </c>
      <c r="B1246" s="153">
        <f>IF(ISBLANK('Nomenklatur komplett'!I1246),"",'Nomenklatur komplett'!I1246)</f>
        <v>14729</v>
      </c>
      <c r="C1246" s="18" t="str">
        <f>IF(ISBLANK('Nomenklatur komplett'!J1246),"-",'Nomenklatur komplett'!J1246)</f>
        <v>Grandcour</v>
      </c>
    </row>
    <row r="1247" spans="1:3" x14ac:dyDescent="0.2">
      <c r="A1247" s="17">
        <f>IF(ISBLANK('Nomenklatur komplett'!H1247),"",'Nomenklatur komplett'!H1247)</f>
        <v>5560</v>
      </c>
      <c r="B1247" s="153">
        <f>IF(ISBLANK('Nomenklatur komplett'!I1247),"",'Nomenklatur komplett'!I1247)</f>
        <v>14732</v>
      </c>
      <c r="C1247" s="18" t="str">
        <f>IF(ISBLANK('Nomenklatur komplett'!J1247),"-",'Nomenklatur komplett'!J1247)</f>
        <v>Grandevent</v>
      </c>
    </row>
    <row r="1248" spans="1:3" x14ac:dyDescent="0.2">
      <c r="A1248" s="17">
        <f>IF(ISBLANK('Nomenklatur komplett'!H1248),"",'Nomenklatur komplett'!H1248)</f>
        <v>6792</v>
      </c>
      <c r="B1248" s="153">
        <f>IF(ISBLANK('Nomenklatur komplett'!I1248),"",'Nomenklatur komplett'!I1248)</f>
        <v>13339</v>
      </c>
      <c r="C1248" s="18" t="str">
        <f>IF(ISBLANK('Nomenklatur komplett'!J1248),"-",'Nomenklatur komplett'!J1248)</f>
        <v>Grandfontaine</v>
      </c>
    </row>
    <row r="1249" spans="1:3" x14ac:dyDescent="0.2">
      <c r="A1249" s="17">
        <f>IF(ISBLANK('Nomenklatur komplett'!H1249),"",'Nomenklatur komplett'!H1249)</f>
        <v>5561</v>
      </c>
      <c r="B1249" s="153">
        <f>IF(ISBLANK('Nomenklatur komplett'!I1249),"",'Nomenklatur komplett'!I1249)</f>
        <v>14725</v>
      </c>
      <c r="C1249" s="18" t="str">
        <f>IF(ISBLANK('Nomenklatur komplett'!J1249),"-",'Nomenklatur komplett'!J1249)</f>
        <v>Grandson</v>
      </c>
    </row>
    <row r="1250" spans="1:3" x14ac:dyDescent="0.2">
      <c r="A1250" s="17">
        <f>IF(ISBLANK('Nomenklatur komplett'!H1250),"",'Nomenklatur komplett'!H1250)</f>
        <v>694</v>
      </c>
      <c r="B1250" s="153">
        <f>IF(ISBLANK('Nomenklatur komplett'!I1250),"",'Nomenklatur komplett'!I1250)</f>
        <v>15214</v>
      </c>
      <c r="C1250" s="18" t="str">
        <f>IF(ISBLANK('Nomenklatur komplett'!J1250),"-",'Nomenklatur komplett'!J1250)</f>
        <v>Grandval</v>
      </c>
    </row>
    <row r="1251" spans="1:3" x14ac:dyDescent="0.2">
      <c r="A1251" s="17" t="str">
        <f>IF(ISBLANK('Nomenklatur komplett'!H1251),"",'Nomenklatur komplett'!H1251)</f>
        <v/>
      </c>
      <c r="B1251" s="153">
        <f>IF(ISBLANK('Nomenklatur komplett'!I1251),"",'Nomenklatur komplett'!I1251)</f>
        <v>12105</v>
      </c>
      <c r="C1251" s="18" t="str">
        <f>IF(ISBLANK('Nomenklatur komplett'!J1251),"-",'Nomenklatur komplett'!J1251)</f>
        <v>Grandvaux</v>
      </c>
    </row>
    <row r="1252" spans="1:3" x14ac:dyDescent="0.2">
      <c r="A1252" s="17">
        <f>IF(ISBLANK('Nomenklatur komplett'!H1252),"",'Nomenklatur komplett'!H1252)</f>
        <v>2134</v>
      </c>
      <c r="B1252" s="153">
        <f>IF(ISBLANK('Nomenklatur komplett'!I1252),"",'Nomenklatur komplett'!I1252)</f>
        <v>12106</v>
      </c>
      <c r="C1252" s="18" t="str">
        <f>IF(ISBLANK('Nomenklatur komplett'!J1252),"-",'Nomenklatur komplett'!J1252)</f>
        <v>Grandvillard</v>
      </c>
    </row>
    <row r="1253" spans="1:3" x14ac:dyDescent="0.2">
      <c r="A1253" s="17" t="str">
        <f>IF(ISBLANK('Nomenklatur komplett'!H1253),"",'Nomenklatur komplett'!H1253)</f>
        <v/>
      </c>
      <c r="B1253" s="153">
        <f>IF(ISBLANK('Nomenklatur komplett'!I1253),"",'Nomenklatur komplett'!I1253)</f>
        <v>16175</v>
      </c>
      <c r="C1253" s="18" t="str">
        <f>IF(ISBLANK('Nomenklatur komplett'!J1253),"-",'Nomenklatur komplett'!J1253)</f>
        <v>Grange-la-Battiaz</v>
      </c>
    </row>
    <row r="1254" spans="1:3" x14ac:dyDescent="0.2">
      <c r="A1254" s="17" t="str">
        <f>IF(ISBLANK('Nomenklatur komplett'!H1254),"",'Nomenklatur komplett'!H1254)</f>
        <v/>
      </c>
      <c r="B1254" s="153">
        <f>IF(ISBLANK('Nomenklatur komplett'!I1254),"",'Nomenklatur komplett'!I1254)</f>
        <v>16556</v>
      </c>
      <c r="C1254" s="18" t="str">
        <f>IF(ISBLANK('Nomenklatur komplett'!J1254),"-",'Nomenklatur komplett'!J1254)</f>
        <v>Granges (VD)</v>
      </c>
    </row>
    <row r="1255" spans="1:3" x14ac:dyDescent="0.2">
      <c r="A1255" s="17" t="str">
        <f>IF(ISBLANK('Nomenklatur komplett'!H1255),"",'Nomenklatur komplett'!H1255)</f>
        <v/>
      </c>
      <c r="B1255" s="153">
        <f>IF(ISBLANK('Nomenklatur komplett'!I1255),"",'Nomenklatur komplett'!I1255)</f>
        <v>11221</v>
      </c>
      <c r="C1255" s="18" t="str">
        <f>IF(ISBLANK('Nomenklatur komplett'!J1255),"-",'Nomenklatur komplett'!J1255)</f>
        <v>Granges (VS)</v>
      </c>
    </row>
    <row r="1256" spans="1:3" x14ac:dyDescent="0.2">
      <c r="A1256" s="17">
        <f>IF(ISBLANK('Nomenklatur komplett'!H1256),"",'Nomenklatur komplett'!H1256)</f>
        <v>2328</v>
      </c>
      <c r="B1256" s="153">
        <f>IF(ISBLANK('Nomenklatur komplett'!I1256),"",'Nomenklatur komplett'!I1256)</f>
        <v>12120</v>
      </c>
      <c r="C1256" s="18" t="str">
        <f>IF(ISBLANK('Nomenklatur komplett'!J1256),"-",'Nomenklatur komplett'!J1256)</f>
        <v>Granges (Veveyse)</v>
      </c>
    </row>
    <row r="1257" spans="1:3" x14ac:dyDescent="0.2">
      <c r="A1257" s="17">
        <f>IF(ISBLANK('Nomenklatur komplett'!H1257),"",'Nomenklatur komplett'!H1257)</f>
        <v>2198</v>
      </c>
      <c r="B1257" s="153">
        <f>IF(ISBLANK('Nomenklatur komplett'!I1257),"",'Nomenklatur komplett'!I1257)</f>
        <v>12111</v>
      </c>
      <c r="C1257" s="18" t="str">
        <f>IF(ISBLANK('Nomenklatur komplett'!J1257),"-",'Nomenklatur komplett'!J1257)</f>
        <v>Granges-Paccot</v>
      </c>
    </row>
    <row r="1258" spans="1:3" x14ac:dyDescent="0.2">
      <c r="A1258" s="17" t="str">
        <f>IF(ISBLANK('Nomenklatur komplett'!H1258),"",'Nomenklatur komplett'!H1258)</f>
        <v/>
      </c>
      <c r="B1258" s="153">
        <f>IF(ISBLANK('Nomenklatur komplett'!I1258),"",'Nomenklatur komplett'!I1258)</f>
        <v>12096</v>
      </c>
      <c r="C1258" s="18" t="str">
        <f>IF(ISBLANK('Nomenklatur komplett'!J1258),"-",'Nomenklatur komplett'!J1258)</f>
        <v>Granges-de-Vesin</v>
      </c>
    </row>
    <row r="1259" spans="1:3" x14ac:dyDescent="0.2">
      <c r="A1259" s="17" t="str">
        <f>IF(ISBLANK('Nomenklatur komplett'!H1259),"",'Nomenklatur komplett'!H1259)</f>
        <v/>
      </c>
      <c r="B1259" s="153">
        <f>IF(ISBLANK('Nomenklatur komplett'!I1259),"",'Nomenklatur komplett'!I1259)</f>
        <v>12112</v>
      </c>
      <c r="C1259" s="18" t="str">
        <f>IF(ISBLANK('Nomenklatur komplett'!J1259),"-",'Nomenklatur komplett'!J1259)</f>
        <v>Granges-près-Marnand</v>
      </c>
    </row>
    <row r="1260" spans="1:3" x14ac:dyDescent="0.2">
      <c r="A1260" s="17">
        <f>IF(ISBLANK('Nomenklatur komplett'!H1260),"",'Nomenklatur komplett'!H1260)</f>
        <v>2079</v>
      </c>
      <c r="B1260" s="153">
        <f>IF(ISBLANK('Nomenklatur komplett'!I1260),"",'Nomenklatur komplett'!I1260)</f>
        <v>12113</v>
      </c>
      <c r="C1260" s="18" t="str">
        <f>IF(ISBLANK('Nomenklatur komplett'!J1260),"-",'Nomenklatur komplett'!J1260)</f>
        <v>Grangettes</v>
      </c>
    </row>
    <row r="1261" spans="1:3" x14ac:dyDescent="0.2">
      <c r="A1261" s="17" t="str">
        <f>IF(ISBLANK('Nomenklatur komplett'!H1261),"",'Nomenklatur komplett'!H1261)</f>
        <v/>
      </c>
      <c r="B1261" s="153">
        <f>IF(ISBLANK('Nomenklatur komplett'!I1261),"",'Nomenklatur komplett'!I1261)</f>
        <v>12116</v>
      </c>
      <c r="C1261" s="18" t="str">
        <f>IF(ISBLANK('Nomenklatur komplett'!J1261),"-",'Nomenklatur komplett'!J1261)</f>
        <v>Grattavache</v>
      </c>
    </row>
    <row r="1262" spans="1:3" x14ac:dyDescent="0.2">
      <c r="A1262" s="17">
        <f>IF(ISBLANK('Nomenklatur komplett'!H1262),"",'Nomenklatur komplett'!H1262)</f>
        <v>5187</v>
      </c>
      <c r="B1262" s="153">
        <f>IF(ISBLANK('Nomenklatur komplett'!I1262),"",'Nomenklatur komplett'!I1262)</f>
        <v>12118</v>
      </c>
      <c r="C1262" s="18" t="str">
        <f>IF(ISBLANK('Nomenklatur komplett'!J1262),"-",'Nomenklatur komplett'!J1262)</f>
        <v>Gravesano</v>
      </c>
    </row>
    <row r="1263" spans="1:3" x14ac:dyDescent="0.2">
      <c r="A1263" s="17" t="str">
        <f>IF(ISBLANK('Nomenklatur komplett'!H1263),"",'Nomenklatur komplett'!H1263)</f>
        <v/>
      </c>
      <c r="B1263" s="153">
        <f>IF(ISBLANK('Nomenklatur komplett'!I1263),"",'Nomenklatur komplett'!I1263)</f>
        <v>12084</v>
      </c>
      <c r="C1263" s="18" t="str">
        <f>IF(ISBLANK('Nomenklatur komplett'!J1263),"-",'Nomenklatur komplett'!J1263)</f>
        <v>Greich</v>
      </c>
    </row>
    <row r="1264" spans="1:3" x14ac:dyDescent="0.2">
      <c r="A1264" s="17">
        <f>IF(ISBLANK('Nomenklatur komplett'!H1264),"",'Nomenklatur komplett'!H1264)</f>
        <v>194</v>
      </c>
      <c r="B1264" s="153">
        <f>IF(ISBLANK('Nomenklatur komplett'!I1264),"",'Nomenklatur komplett'!I1264)</f>
        <v>12073</v>
      </c>
      <c r="C1264" s="18" t="str">
        <f>IF(ISBLANK('Nomenklatur komplett'!J1264),"-",'Nomenklatur komplett'!J1264)</f>
        <v>Greifensee</v>
      </c>
    </row>
    <row r="1265" spans="1:3" x14ac:dyDescent="0.2">
      <c r="A1265" s="17">
        <f>IF(ISBLANK('Nomenklatur komplett'!H1265),"",'Nomenklatur komplett'!H1265)</f>
        <v>2786</v>
      </c>
      <c r="B1265" s="153">
        <f>IF(ISBLANK('Nomenklatur komplett'!I1265),"",'Nomenklatur komplett'!I1265)</f>
        <v>13844</v>
      </c>
      <c r="C1265" s="18" t="str">
        <f>IF(ISBLANK('Nomenklatur komplett'!J1265),"-",'Nomenklatur komplett'!J1265)</f>
        <v>Grellingen</v>
      </c>
    </row>
    <row r="1266" spans="1:3" x14ac:dyDescent="0.2">
      <c r="A1266" s="17">
        <f>IF(ISBLANK('Nomenklatur komplett'!H1266),"",'Nomenklatur komplett'!H1266)</f>
        <v>2546</v>
      </c>
      <c r="B1266" s="153">
        <f>IF(ISBLANK('Nomenklatur komplett'!I1266),"",'Nomenklatur komplett'!I1266)</f>
        <v>12076</v>
      </c>
      <c r="C1266" s="18" t="str">
        <f>IF(ISBLANK('Nomenklatur komplett'!J1266),"-",'Nomenklatur komplett'!J1266)</f>
        <v>Grenchen</v>
      </c>
    </row>
    <row r="1267" spans="1:3" x14ac:dyDescent="0.2">
      <c r="A1267" s="17">
        <f>IF(ISBLANK('Nomenklatur komplett'!H1267),"",'Nomenklatur komplett'!H1267)</f>
        <v>2261</v>
      </c>
      <c r="B1267" s="153">
        <f>IF(ISBLANK('Nomenklatur komplett'!I1267),"",'Nomenklatur komplett'!I1267)</f>
        <v>12078</v>
      </c>
      <c r="C1267" s="18" t="str">
        <f>IF(ISBLANK('Nomenklatur komplett'!J1267),"-",'Nomenklatur komplett'!J1267)</f>
        <v>Greng</v>
      </c>
    </row>
    <row r="1268" spans="1:3" x14ac:dyDescent="0.2">
      <c r="A1268" s="17">
        <f>IF(ISBLANK('Nomenklatur komplett'!H1268),"",'Nomenklatur komplett'!H1268)</f>
        <v>6177</v>
      </c>
      <c r="B1268" s="153">
        <f>IF(ISBLANK('Nomenklatur komplett'!I1268),"",'Nomenklatur komplett'!I1268)</f>
        <v>12079</v>
      </c>
      <c r="C1268" s="18" t="str">
        <f>IF(ISBLANK('Nomenklatur komplett'!J1268),"-",'Nomenklatur komplett'!J1268)</f>
        <v>Grengiols</v>
      </c>
    </row>
    <row r="1269" spans="1:3" x14ac:dyDescent="0.2">
      <c r="A1269" s="17" t="str">
        <f>IF(ISBLANK('Nomenklatur komplett'!H1269),"",'Nomenklatur komplett'!H1269)</f>
        <v/>
      </c>
      <c r="B1269" s="153">
        <f>IF(ISBLANK('Nomenklatur komplett'!I1269),"",'Nomenklatur komplett'!I1269)</f>
        <v>12081</v>
      </c>
      <c r="C1269" s="18" t="str">
        <f>IF(ISBLANK('Nomenklatur komplett'!J1269),"-",'Nomenklatur komplett'!J1269)</f>
        <v>Grenilles</v>
      </c>
    </row>
    <row r="1270" spans="1:3" x14ac:dyDescent="0.2">
      <c r="A1270" s="17">
        <f>IF(ISBLANK('Nomenklatur komplett'!H1270),"",'Nomenklatur komplett'!H1270)</f>
        <v>5722</v>
      </c>
      <c r="B1270" s="153">
        <f>IF(ISBLANK('Nomenklatur komplett'!I1270),"",'Nomenklatur komplett'!I1270)</f>
        <v>14728</v>
      </c>
      <c r="C1270" s="18" t="str">
        <f>IF(ISBLANK('Nomenklatur komplett'!J1270),"-",'Nomenklatur komplett'!J1270)</f>
        <v>Grens</v>
      </c>
    </row>
    <row r="1271" spans="1:3" x14ac:dyDescent="0.2">
      <c r="A1271" s="17">
        <f>IF(ISBLANK('Nomenklatur komplett'!H1271),"",'Nomenklatur komplett'!H1271)</f>
        <v>1056</v>
      </c>
      <c r="B1271" s="153">
        <f>IF(ISBLANK('Nomenklatur komplett'!I1271),"",'Nomenklatur komplett'!I1271)</f>
        <v>15551</v>
      </c>
      <c r="C1271" s="18" t="str">
        <f>IF(ISBLANK('Nomenklatur komplett'!J1271),"-",'Nomenklatur komplett'!J1271)</f>
        <v>Greppen</v>
      </c>
    </row>
    <row r="1272" spans="1:3" x14ac:dyDescent="0.2">
      <c r="A1272" s="17" t="str">
        <f>IF(ISBLANK('Nomenklatur komplett'!H1272),"",'Nomenklatur komplett'!H1272)</f>
        <v/>
      </c>
      <c r="B1272" s="153">
        <f>IF(ISBLANK('Nomenklatur komplett'!I1272),"",'Nomenklatur komplett'!I1272)</f>
        <v>12087</v>
      </c>
      <c r="C1272" s="18" t="str">
        <f>IF(ISBLANK('Nomenklatur komplett'!J1272),"-",'Nomenklatur komplett'!J1272)</f>
        <v>Gresso</v>
      </c>
    </row>
    <row r="1273" spans="1:3" x14ac:dyDescent="0.2">
      <c r="A1273" s="17" t="str">
        <f>IF(ISBLANK('Nomenklatur komplett'!H1273),"",'Nomenklatur komplett'!H1273)</f>
        <v/>
      </c>
      <c r="B1273" s="153">
        <f>IF(ISBLANK('Nomenklatur komplett'!I1273),"",'Nomenklatur komplett'!I1273)</f>
        <v>12088</v>
      </c>
      <c r="C1273" s="18" t="str">
        <f>IF(ISBLANK('Nomenklatur komplett'!J1273),"-",'Nomenklatur komplett'!J1273)</f>
        <v>Gressy</v>
      </c>
    </row>
    <row r="1274" spans="1:3" x14ac:dyDescent="0.2">
      <c r="A1274" s="17">
        <f>IF(ISBLANK('Nomenklatur komplett'!H1274),"",'Nomenklatur komplett'!H1274)</f>
        <v>2576</v>
      </c>
      <c r="B1274" s="153">
        <f>IF(ISBLANK('Nomenklatur komplett'!I1274),"",'Nomenklatur komplett'!I1274)</f>
        <v>13230</v>
      </c>
      <c r="C1274" s="18" t="str">
        <f>IF(ISBLANK('Nomenklatur komplett'!J1274),"-",'Nomenklatur komplett'!J1274)</f>
        <v>Gretzenbach</v>
      </c>
    </row>
    <row r="1275" spans="1:3" x14ac:dyDescent="0.2">
      <c r="A1275" s="17" t="str">
        <f>IF(ISBLANK('Nomenklatur komplett'!H1275),"",'Nomenklatur komplett'!H1275)</f>
        <v/>
      </c>
      <c r="B1275" s="153">
        <f>IF(ISBLANK('Nomenklatur komplett'!I1275),"",'Nomenklatur komplett'!I1275)</f>
        <v>12090</v>
      </c>
      <c r="C1275" s="18" t="str">
        <f>IF(ISBLANK('Nomenklatur komplett'!J1275),"-",'Nomenklatur komplett'!J1275)</f>
        <v>Griesenberg</v>
      </c>
    </row>
    <row r="1276" spans="1:3" x14ac:dyDescent="0.2">
      <c r="A1276" s="17" t="str">
        <f>IF(ISBLANK('Nomenklatur komplett'!H1276),"",'Nomenklatur komplett'!H1276)</f>
        <v/>
      </c>
      <c r="B1276" s="153">
        <f>IF(ISBLANK('Nomenklatur komplett'!I1276),"",'Nomenklatur komplett'!I1276)</f>
        <v>12093</v>
      </c>
      <c r="C1276" s="18" t="str">
        <f>IF(ISBLANK('Nomenklatur komplett'!J1276),"-",'Nomenklatur komplett'!J1276)</f>
        <v>Grimentz</v>
      </c>
    </row>
    <row r="1277" spans="1:3" x14ac:dyDescent="0.2">
      <c r="A1277" s="17">
        <f>IF(ISBLANK('Nomenklatur komplett'!H1277),"",'Nomenklatur komplett'!H1277)</f>
        <v>6263</v>
      </c>
      <c r="B1277" s="153">
        <f>IF(ISBLANK('Nomenklatur komplett'!I1277),"",'Nomenklatur komplett'!I1277)</f>
        <v>12094</v>
      </c>
      <c r="C1277" s="18" t="str">
        <f>IF(ISBLANK('Nomenklatur komplett'!J1277),"-",'Nomenklatur komplett'!J1277)</f>
        <v>Grimisuat</v>
      </c>
    </row>
    <row r="1278" spans="1:3" x14ac:dyDescent="0.2">
      <c r="A1278" s="17">
        <f>IF(ISBLANK('Nomenklatur komplett'!H1278),"",'Nomenklatur komplett'!H1278)</f>
        <v>2617</v>
      </c>
      <c r="B1278" s="153">
        <f>IF(ISBLANK('Nomenklatur komplett'!I1278),"",'Nomenklatur komplett'!I1278)</f>
        <v>12009</v>
      </c>
      <c r="C1278" s="18" t="str">
        <f>IF(ISBLANK('Nomenklatur komplett'!J1278),"-",'Nomenklatur komplett'!J1278)</f>
        <v>Grindel</v>
      </c>
    </row>
    <row r="1279" spans="1:3" x14ac:dyDescent="0.2">
      <c r="A1279" s="17">
        <f>IF(ISBLANK('Nomenklatur komplett'!H1279),"",'Nomenklatur komplett'!H1279)</f>
        <v>576</v>
      </c>
      <c r="B1279" s="153">
        <f>IF(ISBLANK('Nomenklatur komplett'!I1279),"",'Nomenklatur komplett'!I1279)</f>
        <v>15149</v>
      </c>
      <c r="C1279" s="18" t="str">
        <f>IF(ISBLANK('Nomenklatur komplett'!J1279),"-",'Nomenklatur komplett'!J1279)</f>
        <v>Grindelwald</v>
      </c>
    </row>
    <row r="1280" spans="1:3" x14ac:dyDescent="0.2">
      <c r="A1280" s="17" t="str">
        <f>IF(ISBLANK('Nomenklatur komplett'!H1280),"",'Nomenklatur komplett'!H1280)</f>
        <v/>
      </c>
      <c r="B1280" s="153">
        <f>IF(ISBLANK('Nomenklatur komplett'!I1280),"",'Nomenklatur komplett'!I1280)</f>
        <v>11200</v>
      </c>
      <c r="C1280" s="18" t="str">
        <f>IF(ISBLANK('Nomenklatur komplett'!J1280),"-",'Nomenklatur komplett'!J1280)</f>
        <v>Grod</v>
      </c>
    </row>
    <row r="1281" spans="1:3" x14ac:dyDescent="0.2">
      <c r="A1281" s="17">
        <f>IF(ISBLANK('Nomenklatur komplett'!H1281),"",'Nomenklatur komplett'!H1281)</f>
        <v>2200</v>
      </c>
      <c r="B1281" s="153">
        <f>IF(ISBLANK('Nomenklatur komplett'!I1281),"",'Nomenklatur komplett'!I1281)</f>
        <v>14129</v>
      </c>
      <c r="C1281" s="18" t="str">
        <f>IF(ISBLANK('Nomenklatur komplett'!J1281),"-",'Nomenklatur komplett'!J1281)</f>
        <v>Grolley</v>
      </c>
    </row>
    <row r="1282" spans="1:3" x14ac:dyDescent="0.2">
      <c r="A1282" s="17">
        <f>IF(ISBLANK('Nomenklatur komplett'!H1282),"",'Nomenklatur komplett'!H1282)</f>
        <v>3832</v>
      </c>
      <c r="B1282" s="153">
        <f>IF(ISBLANK('Nomenklatur komplett'!I1282),"",'Nomenklatur komplett'!I1282)</f>
        <v>15695</v>
      </c>
      <c r="C1282" s="18" t="str">
        <f>IF(ISBLANK('Nomenklatur komplett'!J1282),"-",'Nomenklatur komplett'!J1282)</f>
        <v>Grono</v>
      </c>
    </row>
    <row r="1283" spans="1:3" x14ac:dyDescent="0.2">
      <c r="A1283" s="17">
        <f>IF(ISBLANK('Nomenklatur komplett'!H1283),"",'Nomenklatur komplett'!H1283)</f>
        <v>303</v>
      </c>
      <c r="B1283" s="153">
        <f>IF(ISBLANK('Nomenklatur komplett'!I1283),"",'Nomenklatur komplett'!I1283)</f>
        <v>14997</v>
      </c>
      <c r="C1283" s="18" t="str">
        <f>IF(ISBLANK('Nomenklatur komplett'!J1283),"-",'Nomenklatur komplett'!J1283)</f>
        <v>Grossaffoltern</v>
      </c>
    </row>
    <row r="1284" spans="1:3" x14ac:dyDescent="0.2">
      <c r="A1284" s="17" t="str">
        <f>IF(ISBLANK('Nomenklatur komplett'!H1284),"",'Nomenklatur komplett'!H1284)</f>
        <v/>
      </c>
      <c r="B1284" s="153">
        <f>IF(ISBLANK('Nomenklatur komplett'!I1284),"",'Nomenklatur komplett'!I1284)</f>
        <v>11197</v>
      </c>
      <c r="C1284" s="18" t="str">
        <f>IF(ISBLANK('Nomenklatur komplett'!J1284),"-",'Nomenklatur komplett'!J1284)</f>
        <v>Grossandelfingen</v>
      </c>
    </row>
    <row r="1285" spans="1:3" x14ac:dyDescent="0.2">
      <c r="A1285" s="17" t="str">
        <f>IF(ISBLANK('Nomenklatur komplett'!H1285),"",'Nomenklatur komplett'!H1285)</f>
        <v/>
      </c>
      <c r="B1285" s="153">
        <f>IF(ISBLANK('Nomenklatur komplett'!I1285),"",'Nomenklatur komplett'!I1285)</f>
        <v>11235</v>
      </c>
      <c r="C1285" s="18" t="str">
        <f>IF(ISBLANK('Nomenklatur komplett'!J1285),"-",'Nomenklatur komplett'!J1285)</f>
        <v>Grossbösingen</v>
      </c>
    </row>
    <row r="1286" spans="1:3" x14ac:dyDescent="0.2">
      <c r="A1286" s="17">
        <f>IF(ISBLANK('Nomenklatur komplett'!H1286),"",'Nomenklatur komplett'!H1286)</f>
        <v>1131</v>
      </c>
      <c r="B1286" s="153">
        <f>IF(ISBLANK('Nomenklatur komplett'!I1286),"",'Nomenklatur komplett'!I1286)</f>
        <v>15544</v>
      </c>
      <c r="C1286" s="18" t="str">
        <f>IF(ISBLANK('Nomenklatur komplett'!J1286),"-",'Nomenklatur komplett'!J1286)</f>
        <v>Grossdietwil</v>
      </c>
    </row>
    <row r="1287" spans="1:3" x14ac:dyDescent="0.2">
      <c r="A1287" s="17" t="str">
        <f>IF(ISBLANK('Nomenklatur komplett'!H1287),"",'Nomenklatur komplett'!H1287)</f>
        <v/>
      </c>
      <c r="B1287" s="153">
        <f>IF(ISBLANK('Nomenklatur komplett'!I1287),"",'Nomenklatur komplett'!I1287)</f>
        <v>11337</v>
      </c>
      <c r="C1287" s="18" t="str">
        <f>IF(ISBLANK('Nomenklatur komplett'!J1287),"-",'Nomenklatur komplett'!J1287)</f>
        <v>Grossgurmels</v>
      </c>
    </row>
    <row r="1288" spans="1:3" x14ac:dyDescent="0.2">
      <c r="A1288" s="17" t="str">
        <f>IF(ISBLANK('Nomenklatur komplett'!H1288),"",'Nomenklatur komplett'!H1288)</f>
        <v/>
      </c>
      <c r="B1288" s="153">
        <f>IF(ISBLANK('Nomenklatur komplett'!I1288),"",'Nomenklatur komplett'!I1288)</f>
        <v>11335</v>
      </c>
      <c r="C1288" s="18" t="str">
        <f>IF(ISBLANK('Nomenklatur komplett'!J1288),"-",'Nomenklatur komplett'!J1288)</f>
        <v>Grossguschelmuth</v>
      </c>
    </row>
    <row r="1289" spans="1:3" x14ac:dyDescent="0.2">
      <c r="A1289" s="17">
        <f>IF(ISBLANK('Nomenklatur komplett'!H1289),"",'Nomenklatur komplett'!H1289)</f>
        <v>608</v>
      </c>
      <c r="B1289" s="153">
        <f>IF(ISBLANK('Nomenklatur komplett'!I1289),"",'Nomenklatur komplett'!I1289)</f>
        <v>16082</v>
      </c>
      <c r="C1289" s="18" t="str">
        <f>IF(ISBLANK('Nomenklatur komplett'!J1289),"-",'Nomenklatur komplett'!J1289)</f>
        <v>Grosshöchstetten</v>
      </c>
    </row>
    <row r="1290" spans="1:3" x14ac:dyDescent="0.2">
      <c r="A1290" s="17">
        <f>IF(ISBLANK('Nomenklatur komplett'!H1290),"",'Nomenklatur komplett'!H1290)</f>
        <v>1086</v>
      </c>
      <c r="B1290" s="153">
        <f>IF(ISBLANK('Nomenklatur komplett'!I1290),"",'Nomenklatur komplett'!I1290)</f>
        <v>15545</v>
      </c>
      <c r="C1290" s="18" t="str">
        <f>IF(ISBLANK('Nomenklatur komplett'!J1290),"-",'Nomenklatur komplett'!J1290)</f>
        <v>Grosswangen</v>
      </c>
    </row>
    <row r="1291" spans="1:3" x14ac:dyDescent="0.2">
      <c r="A1291" s="17">
        <f>IF(ISBLANK('Nomenklatur komplett'!H1291),"",'Nomenklatur komplett'!H1291)</f>
        <v>3031</v>
      </c>
      <c r="B1291" s="153">
        <f>IF(ISBLANK('Nomenklatur komplett'!I1291),"",'Nomenklatur komplett'!I1291)</f>
        <v>11956</v>
      </c>
      <c r="C1291" s="18" t="str">
        <f>IF(ISBLANK('Nomenklatur komplett'!J1291),"-",'Nomenklatur komplett'!J1291)</f>
        <v>Grub (AR)</v>
      </c>
    </row>
    <row r="1292" spans="1:3" x14ac:dyDescent="0.2">
      <c r="A1292" s="17" t="str">
        <f>IF(ISBLANK('Nomenklatur komplett'!H1292),"",'Nomenklatur komplett'!H1292)</f>
        <v/>
      </c>
      <c r="B1292" s="153">
        <f>IF(ISBLANK('Nomenklatur komplett'!I1292),"",'Nomenklatur komplett'!I1292)</f>
        <v>16434</v>
      </c>
      <c r="C1292" s="18" t="str">
        <f>IF(ISBLANK('Nomenklatur komplett'!J1292),"-",'Nomenklatur komplett'!J1292)</f>
        <v>Grumo</v>
      </c>
    </row>
    <row r="1293" spans="1:3" x14ac:dyDescent="0.2">
      <c r="A1293" s="17">
        <f>IF(ISBLANK('Nomenklatur komplett'!H1293),"",'Nomenklatur komplett'!H1293)</f>
        <v>2135</v>
      </c>
      <c r="B1293" s="153">
        <f>IF(ISBLANK('Nomenklatur komplett'!I1293),"",'Nomenklatur komplett'!I1293)</f>
        <v>11958</v>
      </c>
      <c r="C1293" s="18" t="str">
        <f>IF(ISBLANK('Nomenklatur komplett'!J1293),"-",'Nomenklatur komplett'!J1293)</f>
        <v>Gruyères</v>
      </c>
    </row>
    <row r="1294" spans="1:3" x14ac:dyDescent="0.2">
      <c r="A1294" s="17">
        <f>IF(ISBLANK('Nomenklatur komplett'!H1294),"",'Nomenklatur komplett'!H1294)</f>
        <v>5405</v>
      </c>
      <c r="B1294" s="153">
        <f>IF(ISBLANK('Nomenklatur komplett'!I1294),"",'Nomenklatur komplett'!I1294)</f>
        <v>14747</v>
      </c>
      <c r="C1294" s="18" t="str">
        <f>IF(ISBLANK('Nomenklatur komplett'!J1294),"-",'Nomenklatur komplett'!J1294)</f>
        <v>Gryon</v>
      </c>
    </row>
    <row r="1295" spans="1:3" x14ac:dyDescent="0.2">
      <c r="A1295" s="17">
        <f>IF(ISBLANK('Nomenklatur komplett'!H1295),"",'Nomenklatur komplett'!H1295)</f>
        <v>6285</v>
      </c>
      <c r="B1295" s="153">
        <f>IF(ISBLANK('Nomenklatur komplett'!I1295),"",'Nomenklatur komplett'!I1295)</f>
        <v>12040</v>
      </c>
      <c r="C1295" s="18" t="str">
        <f>IF(ISBLANK('Nomenklatur komplett'!J1295),"-",'Nomenklatur komplett'!J1295)</f>
        <v>Grächen</v>
      </c>
    </row>
    <row r="1296" spans="1:3" x14ac:dyDescent="0.2">
      <c r="A1296" s="17">
        <f>IF(ISBLANK('Nomenklatur komplett'!H1296),"",'Nomenklatur komplett'!H1296)</f>
        <v>4006</v>
      </c>
      <c r="B1296" s="153">
        <f>IF(ISBLANK('Nomenklatur komplett'!I1296),"",'Nomenklatur komplett'!I1296)</f>
        <v>12115</v>
      </c>
      <c r="C1296" s="18" t="str">
        <f>IF(ISBLANK('Nomenklatur komplett'!J1296),"-",'Nomenklatur komplett'!J1296)</f>
        <v>Gränichen</v>
      </c>
    </row>
    <row r="1297" spans="1:3" x14ac:dyDescent="0.2">
      <c r="A1297" s="17">
        <f>IF(ISBLANK('Nomenklatur komplett'!H1297),"",'Nomenklatur komplett'!H1297)</f>
        <v>6238</v>
      </c>
      <c r="B1297" s="153">
        <f>IF(ISBLANK('Nomenklatur komplett'!I1297),"",'Nomenklatur komplett'!I1297)</f>
        <v>12044</v>
      </c>
      <c r="C1297" s="18" t="str">
        <f>IF(ISBLANK('Nomenklatur komplett'!J1297),"-",'Nomenklatur komplett'!J1297)</f>
        <v>Grône</v>
      </c>
    </row>
    <row r="1298" spans="1:3" x14ac:dyDescent="0.2">
      <c r="A1298" s="17" t="str">
        <f>IF(ISBLANK('Nomenklatur komplett'!H1298),"",'Nomenklatur komplett'!H1298)</f>
        <v/>
      </c>
      <c r="B1298" s="153">
        <f>IF(ISBLANK('Nomenklatur komplett'!I1298),"",'Nomenklatur komplett'!I1298)</f>
        <v>16422</v>
      </c>
      <c r="C1298" s="18" t="str">
        <f>IF(ISBLANK('Nomenklatur komplett'!J1298),"-",'Nomenklatur komplett'!J1298)</f>
        <v>Gründen</v>
      </c>
    </row>
    <row r="1299" spans="1:3" x14ac:dyDescent="0.2">
      <c r="A1299" s="17">
        <f>IF(ISBLANK('Nomenklatur komplett'!H1299),"",'Nomenklatur komplett'!H1299)</f>
        <v>116</v>
      </c>
      <c r="B1299" s="153">
        <f>IF(ISBLANK('Nomenklatur komplett'!I1299),"",'Nomenklatur komplett'!I1299)</f>
        <v>11970</v>
      </c>
      <c r="C1299" s="18" t="str">
        <f>IF(ISBLANK('Nomenklatur komplett'!J1299),"-",'Nomenklatur komplett'!J1299)</f>
        <v>Grüningen</v>
      </c>
    </row>
    <row r="1300" spans="1:3" x14ac:dyDescent="0.2">
      <c r="A1300" s="17">
        <f>IF(ISBLANK('Nomenklatur komplett'!H1300),"",'Nomenklatur komplett'!H1300)</f>
        <v>3961</v>
      </c>
      <c r="B1300" s="153">
        <f>IF(ISBLANK('Nomenklatur komplett'!I1300),"",'Nomenklatur komplett'!I1300)</f>
        <v>16054</v>
      </c>
      <c r="C1300" s="18" t="str">
        <f>IF(ISBLANK('Nomenklatur komplett'!J1300),"-",'Nomenklatur komplett'!J1300)</f>
        <v>Grüsch</v>
      </c>
    </row>
    <row r="1301" spans="1:3" x14ac:dyDescent="0.2">
      <c r="A1301" s="17">
        <f>IF(ISBLANK('Nomenklatur komplett'!H1301),"",'Nomenklatur komplett'!H1301)</f>
        <v>841</v>
      </c>
      <c r="B1301" s="153">
        <f>IF(ISBLANK('Nomenklatur komplett'!I1301),"",'Nomenklatur komplett'!I1301)</f>
        <v>15279</v>
      </c>
      <c r="C1301" s="18" t="str">
        <f>IF(ISBLANK('Nomenklatur komplett'!J1301),"-",'Nomenklatur komplett'!J1301)</f>
        <v>Gsteig</v>
      </c>
    </row>
    <row r="1302" spans="1:3" x14ac:dyDescent="0.2">
      <c r="A1302" s="17">
        <f>IF(ISBLANK('Nomenklatur komplett'!H1302),"",'Nomenklatur komplett'!H1302)</f>
        <v>577</v>
      </c>
      <c r="B1302" s="153">
        <f>IF(ISBLANK('Nomenklatur komplett'!I1302),"",'Nomenklatur komplett'!I1302)</f>
        <v>15150</v>
      </c>
      <c r="C1302" s="18" t="str">
        <f>IF(ISBLANK('Nomenklatur komplett'!J1302),"-",'Nomenklatur komplett'!J1302)</f>
        <v>Gsteigwiler</v>
      </c>
    </row>
    <row r="1303" spans="1:3" x14ac:dyDescent="0.2">
      <c r="A1303" s="17" t="str">
        <f>IF(ISBLANK('Nomenklatur komplett'!H1303),"",'Nomenklatur komplett'!H1303)</f>
        <v/>
      </c>
      <c r="B1303" s="153">
        <f>IF(ISBLANK('Nomenklatur komplett'!I1303),"",'Nomenklatur komplett'!I1303)</f>
        <v>10148</v>
      </c>
      <c r="C1303" s="18" t="str">
        <f>IF(ISBLANK('Nomenklatur komplett'!J1303),"-",'Nomenklatur komplett'!J1303)</f>
        <v>Guarda</v>
      </c>
    </row>
    <row r="1304" spans="1:3" x14ac:dyDescent="0.2">
      <c r="A1304" s="17" t="str">
        <f>IF(ISBLANK('Nomenklatur komplett'!H1304),"",'Nomenklatur komplett'!H1304)</f>
        <v/>
      </c>
      <c r="B1304" s="153">
        <f>IF(ISBLANK('Nomenklatur komplett'!I1304),"",'Nomenklatur komplett'!I1304)</f>
        <v>11963</v>
      </c>
      <c r="C1304" s="18" t="str">
        <f>IF(ISBLANK('Nomenklatur komplett'!J1304),"-",'Nomenklatur komplett'!J1304)</f>
        <v>Gudo</v>
      </c>
    </row>
    <row r="1305" spans="1:3" x14ac:dyDescent="0.2">
      <c r="A1305" s="17">
        <f>IF(ISBLANK('Nomenklatur komplett'!H1305),"",'Nomenklatur komplett'!H1305)</f>
        <v>852</v>
      </c>
      <c r="B1305" s="153">
        <f>IF(ISBLANK('Nomenklatur komplett'!I1305),"",'Nomenklatur komplett'!I1305)</f>
        <v>15283</v>
      </c>
      <c r="C1305" s="18" t="str">
        <f>IF(ISBLANK('Nomenklatur komplett'!J1305),"-",'Nomenklatur komplett'!J1305)</f>
        <v>Guggisberg</v>
      </c>
    </row>
    <row r="1306" spans="1:3" x14ac:dyDescent="0.2">
      <c r="A1306" s="17" t="str">
        <f>IF(ISBLANK('Nomenklatur komplett'!H1306),"",'Nomenklatur komplett'!H1306)</f>
        <v/>
      </c>
      <c r="B1306" s="153">
        <f>IF(ISBLANK('Nomenklatur komplett'!I1306),"",'Nomenklatur komplett'!I1306)</f>
        <v>11967</v>
      </c>
      <c r="C1306" s="18" t="str">
        <f>IF(ISBLANK('Nomenklatur komplett'!J1306),"-",'Nomenklatur komplett'!J1306)</f>
        <v>Gumefens</v>
      </c>
    </row>
    <row r="1307" spans="1:3" x14ac:dyDescent="0.2">
      <c r="A1307" s="17" t="str">
        <f>IF(ISBLANK('Nomenklatur komplett'!H1307),"",'Nomenklatur komplett'!H1307)</f>
        <v/>
      </c>
      <c r="B1307" s="153">
        <f>IF(ISBLANK('Nomenklatur komplett'!I1307),"",'Nomenklatur komplett'!I1307)</f>
        <v>11927</v>
      </c>
      <c r="C1307" s="18" t="str">
        <f>IF(ISBLANK('Nomenklatur komplett'!J1307),"-",'Nomenklatur komplett'!J1307)</f>
        <v>Guntershausen bei Aadorf</v>
      </c>
    </row>
    <row r="1308" spans="1:3" x14ac:dyDescent="0.2">
      <c r="A1308" s="17" t="str">
        <f>IF(ISBLANK('Nomenklatur komplett'!H1308),"",'Nomenklatur komplett'!H1308)</f>
        <v/>
      </c>
      <c r="B1308" s="153">
        <f>IF(ISBLANK('Nomenklatur komplett'!I1308),"",'Nomenklatur komplett'!I1308)</f>
        <v>11930</v>
      </c>
      <c r="C1308" s="18" t="str">
        <f>IF(ISBLANK('Nomenklatur komplett'!J1308),"-",'Nomenklatur komplett'!J1308)</f>
        <v>Guntershausen bei Birwinken</v>
      </c>
    </row>
    <row r="1309" spans="1:3" x14ac:dyDescent="0.2">
      <c r="A1309" s="17" t="str">
        <f>IF(ISBLANK('Nomenklatur komplett'!H1309),"",'Nomenklatur komplett'!H1309)</f>
        <v/>
      </c>
      <c r="B1309" s="153">
        <f>IF(ISBLANK('Nomenklatur komplett'!I1309),"",'Nomenklatur komplett'!I1309)</f>
        <v>11933</v>
      </c>
      <c r="C1309" s="18" t="str">
        <f>IF(ISBLANK('Nomenklatur komplett'!J1309),"-",'Nomenklatur komplett'!J1309)</f>
        <v>Guntmadingen</v>
      </c>
    </row>
    <row r="1310" spans="1:3" x14ac:dyDescent="0.2">
      <c r="A1310" s="17">
        <f>IF(ISBLANK('Nomenklatur komplett'!H1310),"",'Nomenklatur komplett'!H1310)</f>
        <v>2578</v>
      </c>
      <c r="B1310" s="153">
        <f>IF(ISBLANK('Nomenklatur komplett'!I1310),"",'Nomenklatur komplett'!I1310)</f>
        <v>11936</v>
      </c>
      <c r="C1310" s="18" t="str">
        <f>IF(ISBLANK('Nomenklatur komplett'!J1310),"-",'Nomenklatur komplett'!J1310)</f>
        <v>Gunzgen</v>
      </c>
    </row>
    <row r="1311" spans="1:3" x14ac:dyDescent="0.2">
      <c r="A1311" s="17" t="str">
        <f>IF(ISBLANK('Nomenklatur komplett'!H1311),"",'Nomenklatur komplett'!H1311)</f>
        <v/>
      </c>
      <c r="B1311" s="153">
        <f>IF(ISBLANK('Nomenklatur komplett'!I1311),"",'Nomenklatur komplett'!I1311)</f>
        <v>11939</v>
      </c>
      <c r="C1311" s="18" t="str">
        <f>IF(ISBLANK('Nomenklatur komplett'!J1311),"-",'Nomenklatur komplett'!J1311)</f>
        <v>Gunzwil</v>
      </c>
    </row>
    <row r="1312" spans="1:3" x14ac:dyDescent="0.2">
      <c r="A1312" s="17">
        <f>IF(ISBLANK('Nomenklatur komplett'!H1312),"",'Nomenklatur komplett'!H1312)</f>
        <v>665</v>
      </c>
      <c r="B1312" s="153">
        <f>IF(ISBLANK('Nomenklatur komplett'!I1312),"",'Nomenklatur komplett'!I1312)</f>
        <v>15199</v>
      </c>
      <c r="C1312" s="18" t="str">
        <f>IF(ISBLANK('Nomenklatur komplett'!J1312),"-",'Nomenklatur komplett'!J1312)</f>
        <v>Gurbrü</v>
      </c>
    </row>
    <row r="1313" spans="1:3" x14ac:dyDescent="0.2">
      <c r="A1313" s="17">
        <f>IF(ISBLANK('Nomenklatur komplett'!H1313),"",'Nomenklatur komplett'!H1313)</f>
        <v>2262</v>
      </c>
      <c r="B1313" s="153">
        <f>IF(ISBLANK('Nomenklatur komplett'!I1313),"",'Nomenklatur komplett'!I1313)</f>
        <v>14514</v>
      </c>
      <c r="C1313" s="18" t="str">
        <f>IF(ISBLANK('Nomenklatur komplett'!J1313),"-",'Nomenklatur komplett'!J1313)</f>
        <v>Gurmels</v>
      </c>
    </row>
    <row r="1314" spans="1:3" x14ac:dyDescent="0.2">
      <c r="A1314" s="17">
        <f>IF(ISBLANK('Nomenklatur komplett'!H1314),"",'Nomenklatur komplett'!H1314)</f>
        <v>1209</v>
      </c>
      <c r="B1314" s="153">
        <f>IF(ISBLANK('Nomenklatur komplett'!I1314),"",'Nomenklatur komplett'!I1314)</f>
        <v>11941</v>
      </c>
      <c r="C1314" s="18" t="str">
        <f>IF(ISBLANK('Nomenklatur komplett'!J1314),"-",'Nomenklatur komplett'!J1314)</f>
        <v>Gurtnellen</v>
      </c>
    </row>
    <row r="1315" spans="1:3" x14ac:dyDescent="0.2">
      <c r="A1315" s="17">
        <f>IF(ISBLANK('Nomenklatur komplett'!H1315),"",'Nomenklatur komplett'!H1315)</f>
        <v>867</v>
      </c>
      <c r="B1315" s="153">
        <f>IF(ISBLANK('Nomenklatur komplett'!I1315),"",'Nomenklatur komplett'!I1315)</f>
        <v>15291</v>
      </c>
      <c r="C1315" s="18" t="str">
        <f>IF(ISBLANK('Nomenklatur komplett'!J1315),"-",'Nomenklatur komplett'!J1315)</f>
        <v>Gurzelen</v>
      </c>
    </row>
    <row r="1316" spans="1:3" x14ac:dyDescent="0.2">
      <c r="A1316" s="17" t="str">
        <f>IF(ISBLANK('Nomenklatur komplett'!H1316),"",'Nomenklatur komplett'!H1316)</f>
        <v/>
      </c>
      <c r="B1316" s="153">
        <f>IF(ISBLANK('Nomenklatur komplett'!I1316),"",'Nomenklatur komplett'!I1316)</f>
        <v>13266</v>
      </c>
      <c r="C1316" s="18" t="str">
        <f>IF(ISBLANK('Nomenklatur komplett'!J1316),"-",'Nomenklatur komplett'!J1316)</f>
        <v>Guschelmuth</v>
      </c>
    </row>
    <row r="1317" spans="1:3" x14ac:dyDescent="0.2">
      <c r="A1317" s="17" t="str">
        <f>IF(ISBLANK('Nomenklatur komplett'!H1317),"",'Nomenklatur komplett'!H1317)</f>
        <v/>
      </c>
      <c r="B1317" s="153">
        <f>IF(ISBLANK('Nomenklatur komplett'!I1317),"",'Nomenklatur komplett'!I1317)</f>
        <v>11942</v>
      </c>
      <c r="C1317" s="18" t="str">
        <f>IF(ISBLANK('Nomenklatur komplett'!J1317),"-",'Nomenklatur komplett'!J1317)</f>
        <v>Gutenburg</v>
      </c>
    </row>
    <row r="1318" spans="1:3" x14ac:dyDescent="0.2">
      <c r="A1318" s="17">
        <f>IF(ISBLANK('Nomenklatur komplett'!H1318),"",'Nomenklatur komplett'!H1318)</f>
        <v>782</v>
      </c>
      <c r="B1318" s="153">
        <f>IF(ISBLANK('Nomenklatur komplett'!I1318),"",'Nomenklatur komplett'!I1318)</f>
        <v>15270</v>
      </c>
      <c r="C1318" s="18" t="str">
        <f>IF(ISBLANK('Nomenklatur komplett'!J1318),"-",'Nomenklatur komplett'!J1318)</f>
        <v>Guttannen</v>
      </c>
    </row>
    <row r="1319" spans="1:3" x14ac:dyDescent="0.2">
      <c r="A1319" s="17" t="str">
        <f>IF(ISBLANK('Nomenklatur komplett'!H1319),"",'Nomenklatur komplett'!H1319)</f>
        <v/>
      </c>
      <c r="B1319" s="153">
        <f>IF(ISBLANK('Nomenklatur komplett'!I1319),"",'Nomenklatur komplett'!I1319)</f>
        <v>11972</v>
      </c>
      <c r="C1319" s="18" t="str">
        <f>IF(ISBLANK('Nomenklatur komplett'!J1319),"-",'Nomenklatur komplett'!J1319)</f>
        <v>Guttet</v>
      </c>
    </row>
    <row r="1320" spans="1:3" x14ac:dyDescent="0.2">
      <c r="A1320" s="17">
        <f>IF(ISBLANK('Nomenklatur komplett'!H1320),"",'Nomenklatur komplett'!H1320)</f>
        <v>6117</v>
      </c>
      <c r="B1320" s="153">
        <f>IF(ISBLANK('Nomenklatur komplett'!I1320),"",'Nomenklatur komplett'!I1320)</f>
        <v>14133</v>
      </c>
      <c r="C1320" s="18" t="str">
        <f>IF(ISBLANK('Nomenklatur komplett'!J1320),"-",'Nomenklatur komplett'!J1320)</f>
        <v>Guttet-Feschel</v>
      </c>
    </row>
    <row r="1321" spans="1:3" x14ac:dyDescent="0.2">
      <c r="A1321" s="17">
        <f>IF(ISBLANK('Nomenklatur komplett'!H1321),"",'Nomenklatur komplett'!H1321)</f>
        <v>6624</v>
      </c>
      <c r="B1321" s="153">
        <f>IF(ISBLANK('Nomenklatur komplett'!I1321),"",'Nomenklatur komplett'!I1321)</f>
        <v>11959</v>
      </c>
      <c r="C1321" s="18" t="str">
        <f>IF(ISBLANK('Nomenklatur komplett'!J1321),"-",'Nomenklatur komplett'!J1321)</f>
        <v>Gy</v>
      </c>
    </row>
    <row r="1322" spans="1:3" x14ac:dyDescent="0.2">
      <c r="A1322" s="17" t="str">
        <f>IF(ISBLANK('Nomenklatur komplett'!H1322),"",'Nomenklatur komplett'!H1322)</f>
        <v/>
      </c>
      <c r="B1322" s="153">
        <f>IF(ISBLANK('Nomenklatur komplett'!I1322),"",'Nomenklatur komplett'!I1322)</f>
        <v>16451</v>
      </c>
      <c r="C1322" s="18" t="str">
        <f>IF(ISBLANK('Nomenklatur komplett'!J1322),"-",'Nomenklatur komplett'!J1322)</f>
        <v>Gysenstein</v>
      </c>
    </row>
    <row r="1323" spans="1:3" x14ac:dyDescent="0.2">
      <c r="A1323" s="17">
        <f>IF(ISBLANK('Nomenklatur komplett'!H1323),"",'Nomenklatur komplett'!H1323)</f>
        <v>2901</v>
      </c>
      <c r="B1323" s="153">
        <f>IF(ISBLANK('Nomenklatur komplett'!I1323),"",'Nomenklatur komplett'!I1323)</f>
        <v>12071</v>
      </c>
      <c r="C1323" s="18" t="str">
        <f>IF(ISBLANK('Nomenklatur komplett'!J1323),"-",'Nomenklatur komplett'!J1323)</f>
        <v>Gächlingen</v>
      </c>
    </row>
    <row r="1324" spans="1:3" x14ac:dyDescent="0.2">
      <c r="A1324" s="17" t="str">
        <f>IF(ISBLANK('Nomenklatur komplett'!H1324),"",'Nomenklatur komplett'!H1324)</f>
        <v/>
      </c>
      <c r="B1324" s="153">
        <f>IF(ISBLANK('Nomenklatur komplett'!I1324),"",'Nomenklatur komplett'!I1324)</f>
        <v>12095</v>
      </c>
      <c r="C1324" s="18" t="str">
        <f>IF(ISBLANK('Nomenklatur komplett'!J1324),"-",'Nomenklatur komplett'!J1324)</f>
        <v>Gächliwil</v>
      </c>
    </row>
    <row r="1325" spans="1:3" x14ac:dyDescent="0.2">
      <c r="A1325" s="17" t="str">
        <f>IF(ISBLANK('Nomenklatur komplett'!H1325),"",'Nomenklatur komplett'!H1325)</f>
        <v/>
      </c>
      <c r="B1325" s="153">
        <f>IF(ISBLANK('Nomenklatur komplett'!I1325),"",'Nomenklatur komplett'!I1325)</f>
        <v>11033</v>
      </c>
      <c r="C1325" s="18" t="str">
        <f>IF(ISBLANK('Nomenklatur komplett'!J1325),"-",'Nomenklatur komplett'!J1325)</f>
        <v>Gänsbrunnen</v>
      </c>
    </row>
    <row r="1326" spans="1:3" x14ac:dyDescent="0.2">
      <c r="A1326" s="17" t="str">
        <f>IF(ISBLANK('Nomenklatur komplett'!H1326),"",'Nomenklatur komplett'!H1326)</f>
        <v/>
      </c>
      <c r="B1326" s="153">
        <f>IF(ISBLANK('Nomenklatur komplett'!I1326),"",'Nomenklatur komplett'!I1326)</f>
        <v>16389</v>
      </c>
      <c r="C1326" s="18" t="str">
        <f>IF(ISBLANK('Nomenklatur komplett'!J1326),"-",'Nomenklatur komplett'!J1326)</f>
        <v>Gäserz</v>
      </c>
    </row>
    <row r="1327" spans="1:3" x14ac:dyDescent="0.2">
      <c r="A1327" s="17">
        <f>IF(ISBLANK('Nomenklatur komplett'!H1327),"",'Nomenklatur komplett'!H1327)</f>
        <v>1208</v>
      </c>
      <c r="B1327" s="153">
        <f>IF(ISBLANK('Nomenklatur komplett'!I1327),"",'Nomenklatur komplett'!I1327)</f>
        <v>12032</v>
      </c>
      <c r="C1327" s="18" t="str">
        <f>IF(ISBLANK('Nomenklatur komplett'!J1327),"-",'Nomenklatur komplett'!J1327)</f>
        <v>Göschenen</v>
      </c>
    </row>
    <row r="1328" spans="1:3" x14ac:dyDescent="0.2">
      <c r="A1328" s="17" t="str">
        <f>IF(ISBLANK('Nomenklatur komplett'!H1328),"",'Nomenklatur komplett'!H1328)</f>
        <v/>
      </c>
      <c r="B1328" s="153">
        <f>IF(ISBLANK('Nomenklatur komplett'!I1328),"",'Nomenklatur komplett'!I1328)</f>
        <v>12045</v>
      </c>
      <c r="C1328" s="18" t="str">
        <f>IF(ISBLANK('Nomenklatur komplett'!J1328),"-",'Nomenklatur komplett'!J1328)</f>
        <v>Götighofen</v>
      </c>
    </row>
    <row r="1329" spans="1:3" x14ac:dyDescent="0.2">
      <c r="A1329" s="17" t="str">
        <f>IF(ISBLANK('Nomenklatur komplett'!H1329),"",'Nomenklatur komplett'!H1329)</f>
        <v/>
      </c>
      <c r="B1329" s="153">
        <f>IF(ISBLANK('Nomenklatur komplett'!I1329),"",'Nomenklatur komplett'!I1329)</f>
        <v>16555</v>
      </c>
      <c r="C1329" s="18" t="str">
        <f>IF(ISBLANK('Nomenklatur komplett'!J1329),"-",'Nomenklatur komplett'!J1329)</f>
        <v>Gündelhart</v>
      </c>
    </row>
    <row r="1330" spans="1:3" x14ac:dyDescent="0.2">
      <c r="A1330" s="17" t="str">
        <f>IF(ISBLANK('Nomenklatur komplett'!H1330),"",'Nomenklatur komplett'!H1330)</f>
        <v/>
      </c>
      <c r="B1330" s="153">
        <f>IF(ISBLANK('Nomenklatur komplett'!I1330),"",'Nomenklatur komplett'!I1330)</f>
        <v>11957</v>
      </c>
      <c r="C1330" s="18" t="str">
        <f>IF(ISBLANK('Nomenklatur komplett'!J1330),"-",'Nomenklatur komplett'!J1330)</f>
        <v>Gündelhart-Hörhausen</v>
      </c>
    </row>
    <row r="1331" spans="1:3" x14ac:dyDescent="0.2">
      <c r="A1331" s="17">
        <f>IF(ISBLANK('Nomenklatur komplett'!H1331),"",'Nomenklatur komplett'!H1331)</f>
        <v>578</v>
      </c>
      <c r="B1331" s="153">
        <f>IF(ISBLANK('Nomenklatur komplett'!I1331),"",'Nomenklatur komplett'!I1331)</f>
        <v>15151</v>
      </c>
      <c r="C1331" s="18" t="str">
        <f>IF(ISBLANK('Nomenklatur komplett'!J1331),"-",'Nomenklatur komplett'!J1331)</f>
        <v>Gündlischwand</v>
      </c>
    </row>
    <row r="1332" spans="1:3" x14ac:dyDescent="0.2">
      <c r="A1332" s="17">
        <f>IF(ISBLANK('Nomenklatur komplett'!H1332),"",'Nomenklatur komplett'!H1332)</f>
        <v>2547</v>
      </c>
      <c r="B1332" s="153">
        <f>IF(ISBLANK('Nomenklatur komplett'!I1332),"",'Nomenklatur komplett'!I1332)</f>
        <v>11923</v>
      </c>
      <c r="C1332" s="18" t="str">
        <f>IF(ISBLANK('Nomenklatur komplett'!J1332),"-",'Nomenklatur komplett'!J1332)</f>
        <v>Günsberg</v>
      </c>
    </row>
    <row r="1333" spans="1:3" x14ac:dyDescent="0.2">
      <c r="A1333" s="17">
        <f>IF(ISBLANK('Nomenklatur komplett'!H1333),"",'Nomenklatur komplett'!H1333)</f>
        <v>4656</v>
      </c>
      <c r="B1333" s="153">
        <f>IF(ISBLANK('Nomenklatur komplett'!I1333),"",'Nomenklatur komplett'!I1333)</f>
        <v>15400</v>
      </c>
      <c r="C1333" s="18" t="str">
        <f>IF(ISBLANK('Nomenklatur komplett'!J1333),"-",'Nomenklatur komplett'!J1333)</f>
        <v>Güttingen</v>
      </c>
    </row>
    <row r="1334" spans="1:3" x14ac:dyDescent="0.2">
      <c r="A1334" s="17">
        <f>IF(ISBLANK('Nomenklatur komplett'!H1334),"",'Nomenklatur komplett'!H1334)</f>
        <v>579</v>
      </c>
      <c r="B1334" s="153">
        <f>IF(ISBLANK('Nomenklatur komplett'!I1334),"",'Nomenklatur komplett'!I1334)</f>
        <v>15152</v>
      </c>
      <c r="C1334" s="18" t="str">
        <f>IF(ISBLANK('Nomenklatur komplett'!J1334),"-",'Nomenklatur komplett'!J1334)</f>
        <v>Habkern</v>
      </c>
    </row>
    <row r="1335" spans="1:3" x14ac:dyDescent="0.2">
      <c r="A1335" s="17">
        <f>IF(ISBLANK('Nomenklatur komplett'!H1335),"",'Nomenklatur komplett'!H1335)</f>
        <v>4099</v>
      </c>
      <c r="B1335" s="153">
        <f>IF(ISBLANK('Nomenklatur komplett'!I1335),"",'Nomenklatur komplett'!I1335)</f>
        <v>12000</v>
      </c>
      <c r="C1335" s="18" t="str">
        <f>IF(ISBLANK('Nomenklatur komplett'!J1335),"-",'Nomenklatur komplett'!J1335)</f>
        <v>Habsburg</v>
      </c>
    </row>
    <row r="1336" spans="1:3" x14ac:dyDescent="0.2">
      <c r="A1336" s="17">
        <f>IF(ISBLANK('Nomenklatur komplett'!H1336),"",'Nomenklatur komplett'!H1336)</f>
        <v>220</v>
      </c>
      <c r="B1336" s="153">
        <f>IF(ISBLANK('Nomenklatur komplett'!I1336),"",'Nomenklatur komplett'!I1336)</f>
        <v>12001</v>
      </c>
      <c r="C1336" s="18" t="str">
        <f>IF(ISBLANK('Nomenklatur komplett'!J1336),"-",'Nomenklatur komplett'!J1336)</f>
        <v>Hagenbuch</v>
      </c>
    </row>
    <row r="1337" spans="1:3" x14ac:dyDescent="0.2">
      <c r="A1337" s="17">
        <f>IF(ISBLANK('Nomenklatur komplett'!H1337),"",'Nomenklatur komplett'!H1337)</f>
        <v>736</v>
      </c>
      <c r="B1337" s="153">
        <f>IF(ISBLANK('Nomenklatur komplett'!I1337),"",'Nomenklatur komplett'!I1337)</f>
        <v>15242</v>
      </c>
      <c r="C1337" s="18" t="str">
        <f>IF(ISBLANK('Nomenklatur komplett'!J1337),"-",'Nomenklatur komplett'!J1337)</f>
        <v>Hagneck</v>
      </c>
    </row>
    <row r="1338" spans="1:3" x14ac:dyDescent="0.2">
      <c r="A1338" s="17" t="str">
        <f>IF(ISBLANK('Nomenklatur komplett'!H1338),"",'Nomenklatur komplett'!H1338)</f>
        <v/>
      </c>
      <c r="B1338" s="153">
        <f>IF(ISBLANK('Nomenklatur komplett'!I1338),"",'Nomenklatur komplett'!I1338)</f>
        <v>12005</v>
      </c>
      <c r="C1338" s="18" t="str">
        <f>IF(ISBLANK('Nomenklatur komplett'!J1338),"-",'Nomenklatur komplett'!J1338)</f>
        <v>Halden</v>
      </c>
    </row>
    <row r="1339" spans="1:3" x14ac:dyDescent="0.2">
      <c r="A1339" s="17" t="str">
        <f>IF(ISBLANK('Nomenklatur komplett'!H1339),"",'Nomenklatur komplett'!H1339)</f>
        <v/>
      </c>
      <c r="B1339" s="153">
        <f>IF(ISBLANK('Nomenklatur komplett'!I1339),"",'Nomenklatur komplett'!I1339)</f>
        <v>10784</v>
      </c>
      <c r="C1339" s="18" t="str">
        <f>IF(ISBLANK('Nomenklatur komplett'!J1339),"-",'Nomenklatur komplett'!J1339)</f>
        <v>Haldenstein</v>
      </c>
    </row>
    <row r="1340" spans="1:3" x14ac:dyDescent="0.2">
      <c r="A1340" s="17">
        <f>IF(ISBLANK('Nomenklatur komplett'!H1340),"",'Nomenklatur komplett'!H1340)</f>
        <v>2971</v>
      </c>
      <c r="B1340" s="153">
        <f>IF(ISBLANK('Nomenklatur komplett'!I1340),"",'Nomenklatur komplett'!I1340)</f>
        <v>12020</v>
      </c>
      <c r="C1340" s="18" t="str">
        <f>IF(ISBLANK('Nomenklatur komplett'!J1340),"-",'Nomenklatur komplett'!J1340)</f>
        <v>Hallau</v>
      </c>
    </row>
    <row r="1341" spans="1:3" x14ac:dyDescent="0.2">
      <c r="A1341" s="17">
        <f>IF(ISBLANK('Nomenklatur komplett'!H1341),"",'Nomenklatur komplett'!H1341)</f>
        <v>4197</v>
      </c>
      <c r="B1341" s="153">
        <f>IF(ISBLANK('Nomenklatur komplett'!I1341),"",'Nomenklatur komplett'!I1341)</f>
        <v>11996</v>
      </c>
      <c r="C1341" s="18" t="str">
        <f>IF(ISBLANK('Nomenklatur komplett'!J1341),"-",'Nomenklatur komplett'!J1341)</f>
        <v>Hallwil</v>
      </c>
    </row>
    <row r="1342" spans="1:3" x14ac:dyDescent="0.2">
      <c r="A1342" s="17">
        <f>IF(ISBLANK('Nomenklatur komplett'!H1342),"",'Nomenklatur komplett'!H1342)</f>
        <v>2520</v>
      </c>
      <c r="B1342" s="153">
        <f>IF(ISBLANK('Nomenklatur komplett'!I1342),"",'Nomenklatur komplett'!I1342)</f>
        <v>13729</v>
      </c>
      <c r="C1342" s="18" t="str">
        <f>IF(ISBLANK('Nomenklatur komplett'!J1342),"-",'Nomenklatur komplett'!J1342)</f>
        <v>Halten</v>
      </c>
    </row>
    <row r="1343" spans="1:3" x14ac:dyDescent="0.2">
      <c r="A1343" s="17" t="str">
        <f>IF(ISBLANK('Nomenklatur komplett'!H1343),"",'Nomenklatur komplett'!H1343)</f>
        <v/>
      </c>
      <c r="B1343" s="153">
        <f>IF(ISBLANK('Nomenklatur komplett'!I1343),"",'Nomenklatur komplett'!I1343)</f>
        <v>12013</v>
      </c>
      <c r="C1343" s="18" t="str">
        <f>IF(ISBLANK('Nomenklatur komplett'!J1343),"-",'Nomenklatur komplett'!J1343)</f>
        <v>Happerswil-Buch</v>
      </c>
    </row>
    <row r="1344" spans="1:3" x14ac:dyDescent="0.2">
      <c r="A1344" s="17" t="str">
        <f>IF(ISBLANK('Nomenklatur komplett'!H1344),"",'Nomenklatur komplett'!H1344)</f>
        <v/>
      </c>
      <c r="B1344" s="153">
        <f>IF(ISBLANK('Nomenklatur komplett'!I1344),"",'Nomenklatur komplett'!I1344)</f>
        <v>12014</v>
      </c>
      <c r="C1344" s="18" t="str">
        <f>IF(ISBLANK('Nomenklatur komplett'!J1344),"-",'Nomenklatur komplett'!J1344)</f>
        <v>Harenwilen</v>
      </c>
    </row>
    <row r="1345" spans="1:3" x14ac:dyDescent="0.2">
      <c r="A1345" s="17">
        <f>IF(ISBLANK('Nomenklatur komplett'!H1345),"",'Nomenklatur komplett'!H1345)</f>
        <v>1005</v>
      </c>
      <c r="B1345" s="153">
        <f>IF(ISBLANK('Nomenklatur komplett'!I1345),"",'Nomenklatur komplett'!I1345)</f>
        <v>15547</v>
      </c>
      <c r="C1345" s="18" t="str">
        <f>IF(ISBLANK('Nomenklatur komplett'!J1345),"-",'Nomenklatur komplett'!J1345)</f>
        <v>Hasle (LU)</v>
      </c>
    </row>
    <row r="1346" spans="1:3" x14ac:dyDescent="0.2">
      <c r="A1346" s="17">
        <f>IF(ISBLANK('Nomenklatur komplett'!H1346),"",'Nomenklatur komplett'!H1346)</f>
        <v>406</v>
      </c>
      <c r="B1346" s="153">
        <f>IF(ISBLANK('Nomenklatur komplett'!I1346),"",'Nomenklatur komplett'!I1346)</f>
        <v>15063</v>
      </c>
      <c r="C1346" s="18" t="str">
        <f>IF(ISBLANK('Nomenklatur komplett'!J1346),"-",'Nomenklatur komplett'!J1346)</f>
        <v>Hasle bei Burgdorf</v>
      </c>
    </row>
    <row r="1347" spans="1:3" x14ac:dyDescent="0.2">
      <c r="A1347" s="17" t="str">
        <f>IF(ISBLANK('Nomenklatur komplett'!H1347),"",'Nomenklatur komplett'!H1347)</f>
        <v/>
      </c>
      <c r="B1347" s="153">
        <f>IF(ISBLANK('Nomenklatur komplett'!I1347),"",'Nomenklatur komplett'!I1347)</f>
        <v>11981</v>
      </c>
      <c r="C1347" s="18" t="str">
        <f>IF(ISBLANK('Nomenklatur komplett'!J1347),"-",'Nomenklatur komplett'!J1347)</f>
        <v>Haslen</v>
      </c>
    </row>
    <row r="1348" spans="1:3" x14ac:dyDescent="0.2">
      <c r="A1348" s="17">
        <f>IF(ISBLANK('Nomenklatur komplett'!H1348),"",'Nomenklatur komplett'!H1348)</f>
        <v>783</v>
      </c>
      <c r="B1348" s="153">
        <f>IF(ISBLANK('Nomenklatur komplett'!I1348),"",'Nomenklatur komplett'!I1348)</f>
        <v>15271</v>
      </c>
      <c r="C1348" s="18" t="str">
        <f>IF(ISBLANK('Nomenklatur komplett'!J1348),"-",'Nomenklatur komplett'!J1348)</f>
        <v>Hasliberg</v>
      </c>
    </row>
    <row r="1349" spans="1:3" x14ac:dyDescent="0.2">
      <c r="A1349" s="17" t="str">
        <f>IF(ISBLANK('Nomenklatur komplett'!H1349),"",'Nomenklatur komplett'!H1349)</f>
        <v/>
      </c>
      <c r="B1349" s="153">
        <f>IF(ISBLANK('Nomenklatur komplett'!I1349),"",'Nomenklatur komplett'!I1349)</f>
        <v>16268</v>
      </c>
      <c r="C1349" s="18" t="str">
        <f>IF(ISBLANK('Nomenklatur komplett'!J1349),"-",'Nomenklatur komplett'!J1349)</f>
        <v>Hauben</v>
      </c>
    </row>
    <row r="1350" spans="1:3" x14ac:dyDescent="0.2">
      <c r="A1350" s="17">
        <f>IF(ISBLANK('Nomenklatur komplett'!H1350),"",'Nomenklatur komplett'!H1350)</f>
        <v>2491</v>
      </c>
      <c r="B1350" s="153">
        <f>IF(ISBLANK('Nomenklatur komplett'!I1350),"",'Nomenklatur komplett'!I1350)</f>
        <v>11985</v>
      </c>
      <c r="C1350" s="18" t="str">
        <f>IF(ISBLANK('Nomenklatur komplett'!J1350),"-",'Nomenklatur komplett'!J1350)</f>
        <v>Hauenstein-Ifenthal</v>
      </c>
    </row>
    <row r="1351" spans="1:3" x14ac:dyDescent="0.2">
      <c r="A1351" s="17" t="str">
        <f>IF(ISBLANK('Nomenklatur komplett'!H1351),"",'Nomenklatur komplett'!H1351)</f>
        <v/>
      </c>
      <c r="B1351" s="153">
        <f>IF(ISBLANK('Nomenklatur komplett'!I1351),"",'Nomenklatur komplett'!I1351)</f>
        <v>11987</v>
      </c>
      <c r="C1351" s="18" t="str">
        <f>IF(ISBLANK('Nomenklatur komplett'!J1351),"-",'Nomenklatur komplett'!J1351)</f>
        <v>Hauptwil</v>
      </c>
    </row>
    <row r="1352" spans="1:3" x14ac:dyDescent="0.2">
      <c r="A1352" s="17">
        <f>IF(ISBLANK('Nomenklatur komplett'!H1352),"",'Nomenklatur komplett'!H1352)</f>
        <v>4486</v>
      </c>
      <c r="B1352" s="153">
        <f>IF(ISBLANK('Nomenklatur komplett'!I1352),"",'Nomenklatur komplett'!I1352)</f>
        <v>15446</v>
      </c>
      <c r="C1352" s="18" t="str">
        <f>IF(ISBLANK('Nomenklatur komplett'!J1352),"-",'Nomenklatur komplett'!J1352)</f>
        <v>Hauptwil-Gottshaus</v>
      </c>
    </row>
    <row r="1353" spans="1:3" x14ac:dyDescent="0.2">
      <c r="A1353" s="17" t="str">
        <f>IF(ISBLANK('Nomenklatur komplett'!H1353),"",'Nomenklatur komplett'!H1353)</f>
        <v/>
      </c>
      <c r="B1353" s="153">
        <f>IF(ISBLANK('Nomenklatur komplett'!I1353),"",'Nomenklatur komplett'!I1353)</f>
        <v>16371</v>
      </c>
      <c r="C1353" s="18" t="str">
        <f>IF(ISBLANK('Nomenklatur komplett'!J1353),"-",'Nomenklatur komplett'!J1353)</f>
        <v>Hausen</v>
      </c>
    </row>
    <row r="1354" spans="1:3" x14ac:dyDescent="0.2">
      <c r="A1354" s="17">
        <f>IF(ISBLANK('Nomenklatur komplett'!H1354),"",'Nomenklatur komplett'!H1354)</f>
        <v>4100</v>
      </c>
      <c r="B1354" s="153">
        <f>IF(ISBLANK('Nomenklatur komplett'!I1354),"",'Nomenklatur komplett'!I1354)</f>
        <v>14375</v>
      </c>
      <c r="C1354" s="18" t="str">
        <f>IF(ISBLANK('Nomenklatur komplett'!J1354),"-",'Nomenklatur komplett'!J1354)</f>
        <v>Hausen (AG)</v>
      </c>
    </row>
    <row r="1355" spans="1:3" x14ac:dyDescent="0.2">
      <c r="A1355" s="17">
        <f>IF(ISBLANK('Nomenklatur komplett'!H1355),"",'Nomenklatur komplett'!H1355)</f>
        <v>4</v>
      </c>
      <c r="B1355" s="153">
        <f>IF(ISBLANK('Nomenklatur komplett'!I1355),"",'Nomenklatur komplett'!I1355)</f>
        <v>11992</v>
      </c>
      <c r="C1355" s="18" t="str">
        <f>IF(ISBLANK('Nomenklatur komplett'!J1355),"-",'Nomenklatur komplett'!J1355)</f>
        <v>Hausen am Albis</v>
      </c>
    </row>
    <row r="1356" spans="1:3" x14ac:dyDescent="0.2">
      <c r="A1356" s="17" t="str">
        <f>IF(ISBLANK('Nomenklatur komplett'!H1356),"",'Nomenklatur komplett'!H1356)</f>
        <v/>
      </c>
      <c r="B1356" s="153">
        <f>IF(ISBLANK('Nomenklatur komplett'!I1356),"",'Nomenklatur komplett'!I1356)</f>
        <v>11994</v>
      </c>
      <c r="C1356" s="18" t="str">
        <f>IF(ISBLANK('Nomenklatur komplett'!J1356),"-",'Nomenklatur komplett'!J1356)</f>
        <v>Hausen bei Brugg</v>
      </c>
    </row>
    <row r="1357" spans="1:3" x14ac:dyDescent="0.2">
      <c r="A1357" s="17">
        <f>IF(ISBLANK('Nomenklatur komplett'!H1357),"",'Nomenklatur komplett'!H1357)</f>
        <v>2121</v>
      </c>
      <c r="B1357" s="153">
        <f>IF(ISBLANK('Nomenklatur komplett'!I1357),"",'Nomenklatur komplett'!I1357)</f>
        <v>14362</v>
      </c>
      <c r="C1357" s="18" t="str">
        <f>IF(ISBLANK('Nomenklatur komplett'!J1357),"-",'Nomenklatur komplett'!J1357)</f>
        <v>Haut-Intyamon</v>
      </c>
    </row>
    <row r="1358" spans="1:3" x14ac:dyDescent="0.2">
      <c r="A1358" s="17" t="str">
        <f>IF(ISBLANK('Nomenklatur komplett'!H1358),"",'Nomenklatur komplett'!H1358)</f>
        <v/>
      </c>
      <c r="B1358" s="153">
        <f>IF(ISBLANK('Nomenklatur komplett'!I1358),"",'Nomenklatur komplett'!I1358)</f>
        <v>13260</v>
      </c>
      <c r="C1358" s="18" t="str">
        <f>IF(ISBLANK('Nomenklatur komplett'!J1358),"-",'Nomenklatur komplett'!J1358)</f>
        <v>Haut-Vully</v>
      </c>
    </row>
    <row r="1359" spans="1:3" x14ac:dyDescent="0.2">
      <c r="A1359" s="17">
        <f>IF(ISBLANK('Nomenklatur komplett'!H1359),"",'Nomenklatur komplett'!H1359)</f>
        <v>6809</v>
      </c>
      <c r="B1359" s="153">
        <f>IF(ISBLANK('Nomenklatur komplett'!I1359),"",'Nomenklatur komplett'!I1359)</f>
        <v>16120</v>
      </c>
      <c r="C1359" s="18" t="str">
        <f>IF(ISBLANK('Nomenklatur komplett'!J1359),"-",'Nomenklatur komplett'!J1359)</f>
        <v>Haute-Ajoie</v>
      </c>
    </row>
    <row r="1360" spans="1:3" x14ac:dyDescent="0.2">
      <c r="A1360" s="17">
        <f>IF(ISBLANK('Nomenklatur komplett'!H1360),"",'Nomenklatur komplett'!H1360)</f>
        <v>6729</v>
      </c>
      <c r="B1360" s="153">
        <f>IF(ISBLANK('Nomenklatur komplett'!I1360),"",'Nomenklatur komplett'!I1360)</f>
        <v>15624</v>
      </c>
      <c r="C1360" s="18" t="str">
        <f>IF(ISBLANK('Nomenklatur komplett'!J1360),"-",'Nomenklatur komplett'!J1360)</f>
        <v>Haute-Sorne</v>
      </c>
    </row>
    <row r="1361" spans="1:3" x14ac:dyDescent="0.2">
      <c r="A1361" s="17">
        <f>IF(ISBLANK('Nomenklatur komplett'!H1361),"",'Nomenklatur komplett'!H1361)</f>
        <v>5656</v>
      </c>
      <c r="B1361" s="153">
        <f>IF(ISBLANK('Nomenklatur komplett'!I1361),"",'Nomenklatur komplett'!I1361)</f>
        <v>16612</v>
      </c>
      <c r="C1361" s="18" t="str">
        <f>IF(ISBLANK('Nomenklatur komplett'!J1361),"-",'Nomenklatur komplett'!J1361)</f>
        <v>Hautemorges</v>
      </c>
    </row>
    <row r="1362" spans="1:3" x14ac:dyDescent="0.2">
      <c r="A1362" s="17" t="str">
        <f>IF(ISBLANK('Nomenklatur komplett'!H1362),"",'Nomenklatur komplett'!H1362)</f>
        <v/>
      </c>
      <c r="B1362" s="153">
        <f>IF(ISBLANK('Nomenklatur komplett'!I1362),"",'Nomenklatur komplett'!I1362)</f>
        <v>12147</v>
      </c>
      <c r="C1362" s="18" t="str">
        <f>IF(ISBLANK('Nomenklatur komplett'!J1362),"-",'Nomenklatur komplett'!J1362)</f>
        <v>Hauterive</v>
      </c>
    </row>
    <row r="1363" spans="1:3" x14ac:dyDescent="0.2">
      <c r="A1363" s="17">
        <f>IF(ISBLANK('Nomenklatur komplett'!H1363),"",'Nomenklatur komplett'!H1363)</f>
        <v>2233</v>
      </c>
      <c r="B1363" s="153">
        <f>IF(ISBLANK('Nomenklatur komplett'!I1363),"",'Nomenklatur komplett'!I1363)</f>
        <v>14141</v>
      </c>
      <c r="C1363" s="18" t="str">
        <f>IF(ISBLANK('Nomenklatur komplett'!J1363),"-",'Nomenklatur komplett'!J1363)</f>
        <v>Hauterive (FR)</v>
      </c>
    </row>
    <row r="1364" spans="1:3" x14ac:dyDescent="0.2">
      <c r="A1364" s="17">
        <f>IF(ISBLANK('Nomenklatur komplett'!H1364),"",'Nomenklatur komplett'!H1364)</f>
        <v>6454</v>
      </c>
      <c r="B1364" s="153">
        <f>IF(ISBLANK('Nomenklatur komplett'!I1364),"",'Nomenklatur komplett'!I1364)</f>
        <v>16108</v>
      </c>
      <c r="C1364" s="18" t="str">
        <f>IF(ISBLANK('Nomenklatur komplett'!J1364),"-",'Nomenklatur komplett'!J1364)</f>
        <v>Hauterive (NE)</v>
      </c>
    </row>
    <row r="1365" spans="1:3" x14ac:dyDescent="0.2">
      <c r="A1365" s="17">
        <f>IF(ISBLANK('Nomenklatur komplett'!H1365),"",'Nomenklatur komplett'!H1365)</f>
        <v>2137</v>
      </c>
      <c r="B1365" s="153">
        <f>IF(ISBLANK('Nomenklatur komplett'!I1365),"",'Nomenklatur komplett'!I1365)</f>
        <v>12247</v>
      </c>
      <c r="C1365" s="18" t="str">
        <f>IF(ISBLANK('Nomenklatur komplett'!J1365),"-",'Nomenklatur komplett'!J1365)</f>
        <v>Hauteville</v>
      </c>
    </row>
    <row r="1366" spans="1:3" x14ac:dyDescent="0.2">
      <c r="A1366" s="17">
        <f>IF(ISBLANK('Nomenklatur komplett'!H1366),"",'Nomenklatur komplett'!H1366)</f>
        <v>5</v>
      </c>
      <c r="B1366" s="153">
        <f>IF(ISBLANK('Nomenklatur komplett'!I1366),"",'Nomenklatur komplett'!I1366)</f>
        <v>12249</v>
      </c>
      <c r="C1366" s="18" t="str">
        <f>IF(ISBLANK('Nomenklatur komplett'!J1366),"-",'Nomenklatur komplett'!J1366)</f>
        <v>Hedingen</v>
      </c>
    </row>
    <row r="1367" spans="1:3" x14ac:dyDescent="0.2">
      <c r="A1367" s="17">
        <f>IF(ISBLANK('Nomenklatur komplett'!H1367),"",'Nomenklatur komplett'!H1367)</f>
        <v>4416</v>
      </c>
      <c r="B1367" s="153">
        <f>IF(ISBLANK('Nomenklatur komplett'!I1367),"",'Nomenklatur komplett'!I1367)</f>
        <v>15406</v>
      </c>
      <c r="C1367" s="18" t="str">
        <f>IF(ISBLANK('Nomenklatur komplett'!J1367),"-",'Nomenklatur komplett'!J1367)</f>
        <v>Hefenhofen</v>
      </c>
    </row>
    <row r="1368" spans="1:3" x14ac:dyDescent="0.2">
      <c r="A1368" s="17">
        <f>IF(ISBLANK('Nomenklatur komplett'!H1368),"",'Nomenklatur komplett'!H1368)</f>
        <v>3032</v>
      </c>
      <c r="B1368" s="153">
        <f>IF(ISBLANK('Nomenklatur komplett'!I1368),"",'Nomenklatur komplett'!I1368)</f>
        <v>12253</v>
      </c>
      <c r="C1368" s="18" t="str">
        <f>IF(ISBLANK('Nomenklatur komplett'!J1368),"-",'Nomenklatur komplett'!J1368)</f>
        <v>Heiden</v>
      </c>
    </row>
    <row r="1369" spans="1:3" x14ac:dyDescent="0.2">
      <c r="A1369" s="17">
        <f>IF(ISBLANK('Nomenklatur komplett'!H1369),"",'Nomenklatur komplett'!H1369)</f>
        <v>927</v>
      </c>
      <c r="B1369" s="153">
        <f>IF(ISBLANK('Nomenklatur komplett'!I1369),"",'Nomenklatur komplett'!I1369)</f>
        <v>15325</v>
      </c>
      <c r="C1369" s="18" t="str">
        <f>IF(ISBLANK('Nomenklatur komplett'!J1369),"-",'Nomenklatur komplett'!J1369)</f>
        <v>Heiligenschwendi</v>
      </c>
    </row>
    <row r="1370" spans="1:3" x14ac:dyDescent="0.2">
      <c r="A1370" s="17" t="str">
        <f>IF(ISBLANK('Nomenklatur komplett'!H1370),"",'Nomenklatur komplett'!H1370)</f>
        <v/>
      </c>
      <c r="B1370" s="153">
        <f>IF(ISBLANK('Nomenklatur komplett'!I1370),"",'Nomenklatur komplett'!I1370)</f>
        <v>11190</v>
      </c>
      <c r="C1370" s="18" t="str">
        <f>IF(ISBLANK('Nomenklatur komplett'!J1370),"-",'Nomenklatur komplett'!J1370)</f>
        <v>Heiligkreuz</v>
      </c>
    </row>
    <row r="1371" spans="1:3" x14ac:dyDescent="0.2">
      <c r="A1371" s="17">
        <f>IF(ISBLANK('Nomenklatur komplett'!H1371),"",'Nomenklatur komplett'!H1371)</f>
        <v>928</v>
      </c>
      <c r="B1371" s="153">
        <f>IF(ISBLANK('Nomenklatur komplett'!I1371),"",'Nomenklatur komplett'!I1371)</f>
        <v>15326</v>
      </c>
      <c r="C1371" s="18" t="str">
        <f>IF(ISBLANK('Nomenklatur komplett'!J1371),"-",'Nomenklatur komplett'!J1371)</f>
        <v>Heimberg</v>
      </c>
    </row>
    <row r="1372" spans="1:3" x14ac:dyDescent="0.2">
      <c r="A1372" s="17">
        <f>IF(ISBLANK('Nomenklatur komplett'!H1372),"",'Nomenklatur komplett'!H1372)</f>
        <v>977</v>
      </c>
      <c r="B1372" s="153">
        <f>IF(ISBLANK('Nomenklatur komplett'!I1372),"",'Nomenklatur komplett'!I1372)</f>
        <v>15362</v>
      </c>
      <c r="C1372" s="18" t="str">
        <f>IF(ISBLANK('Nomenklatur komplett'!J1372),"-",'Nomenklatur komplett'!J1372)</f>
        <v>Heimenhausen</v>
      </c>
    </row>
    <row r="1373" spans="1:3" x14ac:dyDescent="0.2">
      <c r="A1373" s="17">
        <f>IF(ISBLANK('Nomenklatur komplett'!H1373),"",'Nomenklatur komplett'!H1373)</f>
        <v>407</v>
      </c>
      <c r="B1373" s="153">
        <f>IF(ISBLANK('Nomenklatur komplett'!I1373),"",'Nomenklatur komplett'!I1373)</f>
        <v>15064</v>
      </c>
      <c r="C1373" s="18" t="str">
        <f>IF(ISBLANK('Nomenklatur komplett'!J1373),"-",'Nomenklatur komplett'!J1373)</f>
        <v>Heimiswil</v>
      </c>
    </row>
    <row r="1374" spans="1:3" x14ac:dyDescent="0.2">
      <c r="A1374" s="17" t="str">
        <f>IF(ISBLANK('Nomenklatur komplett'!H1374),"",'Nomenklatur komplett'!H1374)</f>
        <v/>
      </c>
      <c r="B1374" s="153">
        <f>IF(ISBLANK('Nomenklatur komplett'!I1374),"",'Nomenklatur komplett'!I1374)</f>
        <v>11160</v>
      </c>
      <c r="C1374" s="18" t="str">
        <f>IF(ISBLANK('Nomenklatur komplett'!J1374),"-",'Nomenklatur komplett'!J1374)</f>
        <v>Heinrichswil</v>
      </c>
    </row>
    <row r="1375" spans="1:3" x14ac:dyDescent="0.2">
      <c r="A1375" s="17" t="str">
        <f>IF(ISBLANK('Nomenklatur komplett'!H1375),"",'Nomenklatur komplett'!H1375)</f>
        <v/>
      </c>
      <c r="B1375" s="153">
        <f>IF(ISBLANK('Nomenklatur komplett'!I1375),"",'Nomenklatur komplett'!I1375)</f>
        <v>13751</v>
      </c>
      <c r="C1375" s="18" t="str">
        <f>IF(ISBLANK('Nomenklatur komplett'!J1375),"-",'Nomenklatur komplett'!J1375)</f>
        <v>Heinrichswil-Winistorf</v>
      </c>
    </row>
    <row r="1376" spans="1:3" x14ac:dyDescent="0.2">
      <c r="A1376" s="17">
        <f>IF(ISBLANK('Nomenklatur komplett'!H1376),"",'Nomenklatur komplett'!H1376)</f>
        <v>2296</v>
      </c>
      <c r="B1376" s="153">
        <f>IF(ISBLANK('Nomenklatur komplett'!I1376),"",'Nomenklatur komplett'!I1376)</f>
        <v>12260</v>
      </c>
      <c r="C1376" s="18" t="str">
        <f>IF(ISBLANK('Nomenklatur komplett'!J1376),"-",'Nomenklatur komplett'!J1376)</f>
        <v>Heitenried</v>
      </c>
    </row>
    <row r="1377" spans="1:3" x14ac:dyDescent="0.2">
      <c r="A1377" s="17" t="str">
        <f>IF(ISBLANK('Nomenklatur komplett'!H1377),"",'Nomenklatur komplett'!H1377)</f>
        <v/>
      </c>
      <c r="B1377" s="153">
        <f>IF(ISBLANK('Nomenklatur komplett'!I1377),"",'Nomenklatur komplett'!I1377)</f>
        <v>12222</v>
      </c>
      <c r="C1377" s="18" t="str">
        <f>IF(ISBLANK('Nomenklatur komplett'!J1377),"-",'Nomenklatur komplett'!J1377)</f>
        <v>Heldswil</v>
      </c>
    </row>
    <row r="1378" spans="1:3" x14ac:dyDescent="0.2">
      <c r="A1378" s="17">
        <f>IF(ISBLANK('Nomenklatur komplett'!H1378),"",'Nomenklatur komplett'!H1378)</f>
        <v>4251</v>
      </c>
      <c r="B1378" s="153">
        <f>IF(ISBLANK('Nomenklatur komplett'!I1378),"",'Nomenklatur komplett'!I1378)</f>
        <v>12228</v>
      </c>
      <c r="C1378" s="18" t="str">
        <f>IF(ISBLANK('Nomenklatur komplett'!J1378),"-",'Nomenklatur komplett'!J1378)</f>
        <v>Hellikon</v>
      </c>
    </row>
    <row r="1379" spans="1:3" x14ac:dyDescent="0.2">
      <c r="A1379" s="17">
        <f>IF(ISBLANK('Nomenklatur komplett'!H1379),"",'Nomenklatur komplett'!H1379)</f>
        <v>408</v>
      </c>
      <c r="B1379" s="153">
        <f>IF(ISBLANK('Nomenklatur komplett'!I1379),"",'Nomenklatur komplett'!I1379)</f>
        <v>15065</v>
      </c>
      <c r="C1379" s="18" t="str">
        <f>IF(ISBLANK('Nomenklatur komplett'!J1379),"-",'Nomenklatur komplett'!J1379)</f>
        <v>Hellsau</v>
      </c>
    </row>
    <row r="1380" spans="1:3" x14ac:dyDescent="0.2">
      <c r="A1380" s="17" t="str">
        <f>IF(ISBLANK('Nomenklatur komplett'!H1380),"",'Nomenklatur komplett'!H1380)</f>
        <v/>
      </c>
      <c r="B1380" s="153">
        <f>IF(ISBLANK('Nomenklatur komplett'!I1380),"",'Nomenklatur komplett'!I1380)</f>
        <v>10102</v>
      </c>
      <c r="C1380" s="18" t="str">
        <f>IF(ISBLANK('Nomenklatur komplett'!J1380),"-",'Nomenklatur komplett'!J1380)</f>
        <v>Hemberg</v>
      </c>
    </row>
    <row r="1381" spans="1:3" x14ac:dyDescent="0.2">
      <c r="A1381" s="17">
        <f>IF(ISBLANK('Nomenklatur komplett'!H1381),"",'Nomenklatur komplett'!H1381)</f>
        <v>2962</v>
      </c>
      <c r="B1381" s="153">
        <f>IF(ISBLANK('Nomenklatur komplett'!I1381),"",'Nomenklatur komplett'!I1381)</f>
        <v>12233</v>
      </c>
      <c r="C1381" s="18" t="str">
        <f>IF(ISBLANK('Nomenklatur komplett'!J1381),"-",'Nomenklatur komplett'!J1381)</f>
        <v>Hemishofen</v>
      </c>
    </row>
    <row r="1382" spans="1:3" x14ac:dyDescent="0.2">
      <c r="A1382" s="17" t="str">
        <f>IF(ISBLANK('Nomenklatur komplett'!H1382),"",'Nomenklatur komplett'!H1382)</f>
        <v/>
      </c>
      <c r="B1382" s="153">
        <f>IF(ISBLANK('Nomenklatur komplett'!I1382),"",'Nomenklatur komplett'!I1382)</f>
        <v>12221</v>
      </c>
      <c r="C1382" s="18" t="str">
        <f>IF(ISBLANK('Nomenklatur komplett'!J1382),"-",'Nomenklatur komplett'!J1382)</f>
        <v>Hemmental</v>
      </c>
    </row>
    <row r="1383" spans="1:3" x14ac:dyDescent="0.2">
      <c r="A1383" s="17" t="str">
        <f>IF(ISBLANK('Nomenklatur komplett'!H1383),"",'Nomenklatur komplett'!H1383)</f>
        <v/>
      </c>
      <c r="B1383" s="153">
        <f>IF(ISBLANK('Nomenklatur komplett'!I1383),"",'Nomenklatur komplett'!I1383)</f>
        <v>16424</v>
      </c>
      <c r="C1383" s="18" t="str">
        <f>IF(ISBLANK('Nomenklatur komplett'!J1383),"-",'Nomenklatur komplett'!J1383)</f>
        <v>Hemmerswil</v>
      </c>
    </row>
    <row r="1384" spans="1:3" x14ac:dyDescent="0.2">
      <c r="A1384" s="17">
        <f>IF(ISBLANK('Nomenklatur komplett'!H1384),"",'Nomenklatur komplett'!H1384)</f>
        <v>2848</v>
      </c>
      <c r="B1384" s="153">
        <f>IF(ISBLANK('Nomenklatur komplett'!I1384),"",'Nomenklatur komplett'!I1384)</f>
        <v>13787</v>
      </c>
      <c r="C1384" s="18" t="str">
        <f>IF(ISBLANK('Nomenklatur komplett'!J1384),"-",'Nomenklatur komplett'!J1384)</f>
        <v>Hemmiken</v>
      </c>
    </row>
    <row r="1385" spans="1:3" x14ac:dyDescent="0.2">
      <c r="A1385" s="17" t="str">
        <f>IF(ISBLANK('Nomenklatur komplett'!H1385),"",'Nomenklatur komplett'!H1385)</f>
        <v/>
      </c>
      <c r="B1385" s="153">
        <f>IF(ISBLANK('Nomenklatur komplett'!I1385),"",'Nomenklatur komplett'!I1385)</f>
        <v>11229</v>
      </c>
      <c r="C1385" s="18" t="str">
        <f>IF(ISBLANK('Nomenklatur komplett'!J1385),"-",'Nomenklatur komplett'!J1385)</f>
        <v>Henau</v>
      </c>
    </row>
    <row r="1386" spans="1:3" x14ac:dyDescent="0.2">
      <c r="A1386" s="17">
        <f>IF(ISBLANK('Nomenklatur komplett'!H1386),"",'Nomenklatur komplett'!H1386)</f>
        <v>4198</v>
      </c>
      <c r="B1386" s="153">
        <f>IF(ISBLANK('Nomenklatur komplett'!I1386),"",'Nomenklatur komplett'!I1386)</f>
        <v>12235</v>
      </c>
      <c r="C1386" s="18" t="str">
        <f>IF(ISBLANK('Nomenklatur komplett'!J1386),"-",'Nomenklatur komplett'!J1386)</f>
        <v>Hendschiken</v>
      </c>
    </row>
    <row r="1387" spans="1:3" x14ac:dyDescent="0.2">
      <c r="A1387" s="17">
        <f>IF(ISBLANK('Nomenklatur komplett'!H1387),"",'Nomenklatur komplett'!H1387)</f>
        <v>31</v>
      </c>
      <c r="B1387" s="153">
        <f>IF(ISBLANK('Nomenklatur komplett'!I1387),"",'Nomenklatur komplett'!I1387)</f>
        <v>12240</v>
      </c>
      <c r="C1387" s="18" t="str">
        <f>IF(ISBLANK('Nomenklatur komplett'!J1387),"-",'Nomenklatur komplett'!J1387)</f>
        <v>Henggart</v>
      </c>
    </row>
    <row r="1388" spans="1:3" x14ac:dyDescent="0.2">
      <c r="A1388" s="17" t="str">
        <f>IF(ISBLANK('Nomenklatur komplett'!H1388),"",'Nomenklatur komplett'!H1388)</f>
        <v/>
      </c>
      <c r="B1388" s="153">
        <f>IF(ISBLANK('Nomenklatur komplett'!I1388),"",'Nomenklatur komplett'!I1388)</f>
        <v>12241</v>
      </c>
      <c r="C1388" s="18" t="str">
        <f>IF(ISBLANK('Nomenklatur komplett'!J1388),"-",'Nomenklatur komplett'!J1388)</f>
        <v>Hennens</v>
      </c>
    </row>
    <row r="1389" spans="1:3" x14ac:dyDescent="0.2">
      <c r="A1389" s="17">
        <f>IF(ISBLANK('Nomenklatur komplett'!H1389),"",'Nomenklatur komplett'!H1389)</f>
        <v>5819</v>
      </c>
      <c r="B1389" s="153">
        <f>IF(ISBLANK('Nomenklatur komplett'!I1389),"",'Nomenklatur komplett'!I1389)</f>
        <v>14707</v>
      </c>
      <c r="C1389" s="18" t="str">
        <f>IF(ISBLANK('Nomenklatur komplett'!J1389),"-",'Nomenklatur komplett'!J1389)</f>
        <v>Henniez</v>
      </c>
    </row>
    <row r="1390" spans="1:3" x14ac:dyDescent="0.2">
      <c r="A1390" s="17">
        <f>IF(ISBLANK('Nomenklatur komplett'!H1390),"",'Nomenklatur komplett'!H1390)</f>
        <v>2424</v>
      </c>
      <c r="B1390" s="153">
        <f>IF(ISBLANK('Nomenklatur komplett'!I1390),"",'Nomenklatur komplett'!I1390)</f>
        <v>13714</v>
      </c>
      <c r="C1390" s="18" t="str">
        <f>IF(ISBLANK('Nomenklatur komplett'!J1390),"-",'Nomenklatur komplett'!J1390)</f>
        <v>Herbetswil</v>
      </c>
    </row>
    <row r="1391" spans="1:3" x14ac:dyDescent="0.2">
      <c r="A1391" s="17">
        <f>IF(ISBLANK('Nomenklatur komplett'!H1391),"",'Nomenklatur komplett'!H1391)</f>
        <v>610</v>
      </c>
      <c r="B1391" s="153">
        <f>IF(ISBLANK('Nomenklatur komplett'!I1391),"",'Nomenklatur komplett'!I1391)</f>
        <v>15175</v>
      </c>
      <c r="C1391" s="18" t="str">
        <f>IF(ISBLANK('Nomenklatur komplett'!J1391),"-",'Nomenklatur komplett'!J1391)</f>
        <v>Herbligen</v>
      </c>
    </row>
    <row r="1392" spans="1:3" x14ac:dyDescent="0.2">
      <c r="A1392" s="17" t="str">
        <f>IF(ISBLANK('Nomenklatur komplett'!H1392),"",'Nomenklatur komplett'!H1392)</f>
        <v/>
      </c>
      <c r="B1392" s="153">
        <f>IF(ISBLANK('Nomenklatur komplett'!I1392),"",'Nomenklatur komplett'!I1392)</f>
        <v>11233</v>
      </c>
      <c r="C1392" s="18" t="str">
        <f>IF(ISBLANK('Nomenklatur komplett'!J1392),"-",'Nomenklatur komplett'!J1392)</f>
        <v>Herblingen</v>
      </c>
    </row>
    <row r="1393" spans="1:3" x14ac:dyDescent="0.2">
      <c r="A1393" s="17">
        <f>IF(ISBLANK('Nomenklatur komplett'!H1393),"",'Nomenklatur komplett'!H1393)</f>
        <v>4811</v>
      </c>
      <c r="B1393" s="153">
        <f>IF(ISBLANK('Nomenklatur komplett'!I1393),"",'Nomenklatur komplett'!I1393)</f>
        <v>15464</v>
      </c>
      <c r="C1393" s="18" t="str">
        <f>IF(ISBLANK('Nomenklatur komplett'!J1393),"-",'Nomenklatur komplett'!J1393)</f>
        <v>Herdern</v>
      </c>
    </row>
    <row r="1394" spans="1:3" x14ac:dyDescent="0.2">
      <c r="A1394" s="17">
        <f>IF(ISBLANK('Nomenklatur komplett'!H1394),"",'Nomenklatur komplett'!H1394)</f>
        <v>1507</v>
      </c>
      <c r="B1394" s="153">
        <f>IF(ISBLANK('Nomenklatur komplett'!I1394),"",'Nomenklatur komplett'!I1394)</f>
        <v>12300</v>
      </c>
      <c r="C1394" s="18" t="str">
        <f>IF(ISBLANK('Nomenklatur komplett'!J1394),"-",'Nomenklatur komplett'!J1394)</f>
        <v>Hergiswil (NW)</v>
      </c>
    </row>
    <row r="1395" spans="1:3" x14ac:dyDescent="0.2">
      <c r="A1395" s="17">
        <f>IF(ISBLANK('Nomenklatur komplett'!H1395),"",'Nomenklatur komplett'!H1395)</f>
        <v>1132</v>
      </c>
      <c r="B1395" s="153">
        <f>IF(ISBLANK('Nomenklatur komplett'!I1395),"",'Nomenklatur komplett'!I1395)</f>
        <v>15565</v>
      </c>
      <c r="C1395" s="18" t="str">
        <f>IF(ISBLANK('Nomenklatur komplett'!J1395),"-",'Nomenklatur komplett'!J1395)</f>
        <v>Hergiswil bei Willisau</v>
      </c>
    </row>
    <row r="1396" spans="1:3" x14ac:dyDescent="0.2">
      <c r="A1396" s="17">
        <f>IF(ISBLANK('Nomenklatur komplett'!H1396),"",'Nomenklatur komplett'!H1396)</f>
        <v>3001</v>
      </c>
      <c r="B1396" s="153">
        <f>IF(ISBLANK('Nomenklatur komplett'!I1396),"",'Nomenklatur komplett'!I1396)</f>
        <v>12304</v>
      </c>
      <c r="C1396" s="18" t="str">
        <f>IF(ISBLANK('Nomenklatur komplett'!J1396),"-",'Nomenklatur komplett'!J1396)</f>
        <v>Herisau</v>
      </c>
    </row>
    <row r="1397" spans="1:3" x14ac:dyDescent="0.2">
      <c r="A1397" s="17" t="str">
        <f>IF(ISBLANK('Nomenklatur komplett'!H1397),"",'Nomenklatur komplett'!H1397)</f>
        <v/>
      </c>
      <c r="B1397" s="153">
        <f>IF(ISBLANK('Nomenklatur komplett'!I1397),"",'Nomenklatur komplett'!I1397)</f>
        <v>12305</v>
      </c>
      <c r="C1397" s="18" t="str">
        <f>IF(ISBLANK('Nomenklatur komplett'!J1397),"-",'Nomenklatur komplett'!J1397)</f>
        <v>Herlisberg</v>
      </c>
    </row>
    <row r="1398" spans="1:3" x14ac:dyDescent="0.2">
      <c r="A1398" s="17">
        <f>IF(ISBLANK('Nomenklatur komplett'!H1398),"",'Nomenklatur komplett'!H1398)</f>
        <v>6625</v>
      </c>
      <c r="B1398" s="153">
        <f>IF(ISBLANK('Nomenklatur komplett'!I1398),"",'Nomenklatur komplett'!I1398)</f>
        <v>12296</v>
      </c>
      <c r="C1398" s="18" t="str">
        <f>IF(ISBLANK('Nomenklatur komplett'!J1398),"-",'Nomenklatur komplett'!J1398)</f>
        <v>Hermance</v>
      </c>
    </row>
    <row r="1399" spans="1:3" x14ac:dyDescent="0.2">
      <c r="A1399" s="17">
        <f>IF(ISBLANK('Nomenklatur komplett'!H1399),"",'Nomenklatur komplett'!H1399)</f>
        <v>5673</v>
      </c>
      <c r="B1399" s="153">
        <f>IF(ISBLANK('Nomenklatur komplett'!I1399),"",'Nomenklatur komplett'!I1399)</f>
        <v>14698</v>
      </c>
      <c r="C1399" s="18" t="str">
        <f>IF(ISBLANK('Nomenklatur komplett'!J1399),"-",'Nomenklatur komplett'!J1399)</f>
        <v>Hermenches</v>
      </c>
    </row>
    <row r="1400" spans="1:3" x14ac:dyDescent="0.2">
      <c r="A1400" s="17" t="str">
        <f>IF(ISBLANK('Nomenklatur komplett'!H1400),"",'Nomenklatur komplett'!H1400)</f>
        <v/>
      </c>
      <c r="B1400" s="153">
        <f>IF(ISBLANK('Nomenklatur komplett'!I1400),"",'Nomenklatur komplett'!I1400)</f>
        <v>16554</v>
      </c>
      <c r="C1400" s="18" t="str">
        <f>IF(ISBLANK('Nomenklatur komplett'!J1400),"-",'Nomenklatur komplett'!J1400)</f>
        <v>Hermetschwil</v>
      </c>
    </row>
    <row r="1401" spans="1:3" x14ac:dyDescent="0.2">
      <c r="A1401" s="17" t="str">
        <f>IF(ISBLANK('Nomenklatur komplett'!H1401),"",'Nomenklatur komplett'!H1401)</f>
        <v/>
      </c>
      <c r="B1401" s="153">
        <f>IF(ISBLANK('Nomenklatur komplett'!I1401),"",'Nomenklatur komplett'!I1401)</f>
        <v>12310</v>
      </c>
      <c r="C1401" s="18" t="str">
        <f>IF(ISBLANK('Nomenklatur komplett'!J1401),"-",'Nomenklatur komplett'!J1401)</f>
        <v>Hermetschwil-Staffeln</v>
      </c>
    </row>
    <row r="1402" spans="1:3" x14ac:dyDescent="0.2">
      <c r="A1402" s="17" t="str">
        <f>IF(ISBLANK('Nomenklatur komplett'!H1402),"",'Nomenklatur komplett'!H1402)</f>
        <v/>
      </c>
      <c r="B1402" s="153">
        <f>IF(ISBLANK('Nomenklatur komplett'!I1402),"",'Nomenklatur komplett'!I1402)</f>
        <v>11131</v>
      </c>
      <c r="C1402" s="18" t="str">
        <f>IF(ISBLANK('Nomenklatur komplett'!J1402),"-",'Nomenklatur komplett'!J1402)</f>
        <v>Hermiswil</v>
      </c>
    </row>
    <row r="1403" spans="1:3" x14ac:dyDescent="0.2">
      <c r="A1403" s="17">
        <f>IF(ISBLANK('Nomenklatur komplett'!H1403),"",'Nomenklatur komplett'!H1403)</f>
        <v>737</v>
      </c>
      <c r="B1403" s="153">
        <f>IF(ISBLANK('Nomenklatur komplett'!I1403),"",'Nomenklatur komplett'!I1403)</f>
        <v>15243</v>
      </c>
      <c r="C1403" s="18" t="str">
        <f>IF(ISBLANK('Nomenklatur komplett'!J1403),"-",'Nomenklatur komplett'!J1403)</f>
        <v>Hermrigen</v>
      </c>
    </row>
    <row r="1404" spans="1:3" x14ac:dyDescent="0.2">
      <c r="A1404" s="17" t="str">
        <f>IF(ISBLANK('Nomenklatur komplett'!H1404),"",'Nomenklatur komplett'!H1404)</f>
        <v/>
      </c>
      <c r="B1404" s="153">
        <f>IF(ISBLANK('Nomenklatur komplett'!I1404),"",'Nomenklatur komplett'!I1404)</f>
        <v>12312</v>
      </c>
      <c r="C1404" s="18" t="str">
        <f>IF(ISBLANK('Nomenklatur komplett'!J1404),"-",'Nomenklatur komplett'!J1404)</f>
        <v>Herrenhof</v>
      </c>
    </row>
    <row r="1405" spans="1:3" x14ac:dyDescent="0.2">
      <c r="A1405" s="17">
        <f>IF(ISBLANK('Nomenklatur komplett'!H1405),"",'Nomenklatur komplett'!H1405)</f>
        <v>152</v>
      </c>
      <c r="B1405" s="153">
        <f>IF(ISBLANK('Nomenklatur komplett'!I1405),"",'Nomenklatur komplett'!I1405)</f>
        <v>12316</v>
      </c>
      <c r="C1405" s="18" t="str">
        <f>IF(ISBLANK('Nomenklatur komplett'!J1405),"-",'Nomenklatur komplett'!J1405)</f>
        <v>Herrliberg</v>
      </c>
    </row>
    <row r="1406" spans="1:3" x14ac:dyDescent="0.2">
      <c r="A1406" s="17">
        <f>IF(ISBLANK('Nomenklatur komplett'!H1406),"",'Nomenklatur komplett'!H1406)</f>
        <v>2827</v>
      </c>
      <c r="B1406" s="153">
        <f>IF(ISBLANK('Nomenklatur komplett'!I1406),"",'Nomenklatur komplett'!I1406)</f>
        <v>13772</v>
      </c>
      <c r="C1406" s="18" t="str">
        <f>IF(ISBLANK('Nomenklatur komplett'!J1406),"-",'Nomenklatur komplett'!J1406)</f>
        <v>Hersberg</v>
      </c>
    </row>
    <row r="1407" spans="1:3" x14ac:dyDescent="0.2">
      <c r="A1407" s="17" t="str">
        <f>IF(ISBLANK('Nomenklatur komplett'!H1407),"",'Nomenklatur komplett'!H1407)</f>
        <v/>
      </c>
      <c r="B1407" s="153">
        <f>IF(ISBLANK('Nomenklatur komplett'!I1407),"",'Nomenklatur komplett'!I1407)</f>
        <v>11308</v>
      </c>
      <c r="C1407" s="18" t="str">
        <f>IF(ISBLANK('Nomenklatur komplett'!J1407),"-",'Nomenklatur komplett'!J1407)</f>
        <v>Hersiwil</v>
      </c>
    </row>
    <row r="1408" spans="1:3" x14ac:dyDescent="0.2">
      <c r="A1408" s="17" t="str">
        <f>IF(ISBLANK('Nomenklatur komplett'!H1408),"",'Nomenklatur komplett'!H1408)</f>
        <v/>
      </c>
      <c r="B1408" s="153">
        <f>IF(ISBLANK('Nomenklatur komplett'!I1408),"",'Nomenklatur komplett'!I1408)</f>
        <v>16396</v>
      </c>
      <c r="C1408" s="18" t="str">
        <f>IF(ISBLANK('Nomenklatur komplett'!J1408),"-",'Nomenklatur komplett'!J1408)</f>
        <v>Herten</v>
      </c>
    </row>
    <row r="1409" spans="1:3" x14ac:dyDescent="0.2">
      <c r="A1409" s="17" t="str">
        <f>IF(ISBLANK('Nomenklatur komplett'!H1409),"",'Nomenklatur komplett'!H1409)</f>
        <v/>
      </c>
      <c r="B1409" s="153">
        <f>IF(ISBLANK('Nomenklatur komplett'!I1409),"",'Nomenklatur komplett'!I1409)</f>
        <v>12317</v>
      </c>
      <c r="C1409" s="18" t="str">
        <f>IF(ISBLANK('Nomenklatur komplett'!J1409),"-",'Nomenklatur komplett'!J1409)</f>
        <v>Herznach</v>
      </c>
    </row>
    <row r="1410" spans="1:3" x14ac:dyDescent="0.2">
      <c r="A1410" s="17">
        <f>IF(ISBLANK('Nomenklatur komplett'!H1410),"",'Nomenklatur komplett'!H1410)</f>
        <v>4186</v>
      </c>
      <c r="B1410" s="153">
        <f>IF(ISBLANK('Nomenklatur komplett'!I1410),"",'Nomenklatur komplett'!I1410)</f>
        <v>16626</v>
      </c>
      <c r="C1410" s="18" t="str">
        <f>IF(ISBLANK('Nomenklatur komplett'!J1410),"-",'Nomenklatur komplett'!J1410)</f>
        <v>Herznach-Ueken</v>
      </c>
    </row>
    <row r="1411" spans="1:3" x14ac:dyDescent="0.2">
      <c r="A1411" s="17">
        <f>IF(ISBLANK('Nomenklatur komplett'!H1411),"",'Nomenklatur komplett'!H1411)</f>
        <v>979</v>
      </c>
      <c r="B1411" s="153">
        <f>IF(ISBLANK('Nomenklatur komplett'!I1411),"",'Nomenklatur komplett'!I1411)</f>
        <v>15364</v>
      </c>
      <c r="C1411" s="18" t="str">
        <f>IF(ISBLANK('Nomenklatur komplett'!J1411),"-",'Nomenklatur komplett'!J1411)</f>
        <v>Herzogenbuchsee</v>
      </c>
    </row>
    <row r="1412" spans="1:3" x14ac:dyDescent="0.2">
      <c r="A1412" s="17" t="str">
        <f>IF(ISBLANK('Nomenklatur komplett'!H1412),"",'Nomenklatur komplett'!H1412)</f>
        <v/>
      </c>
      <c r="B1412" s="153">
        <f>IF(ISBLANK('Nomenklatur komplett'!I1412),"",'Nomenklatur komplett'!I1412)</f>
        <v>12315</v>
      </c>
      <c r="C1412" s="18" t="str">
        <f>IF(ISBLANK('Nomenklatur komplett'!J1412),"-",'Nomenklatur komplett'!J1412)</f>
        <v>Hessenreuti</v>
      </c>
    </row>
    <row r="1413" spans="1:3" x14ac:dyDescent="0.2">
      <c r="A1413" s="17" t="str">
        <f>IF(ISBLANK('Nomenklatur komplett'!H1413),"",'Nomenklatur komplett'!H1413)</f>
        <v/>
      </c>
      <c r="B1413" s="153">
        <f>IF(ISBLANK('Nomenklatur komplett'!I1413),"",'Nomenklatur komplett'!I1413)</f>
        <v>12273</v>
      </c>
      <c r="C1413" s="18" t="str">
        <f>IF(ISBLANK('Nomenklatur komplett'!J1413),"-",'Nomenklatur komplett'!J1413)</f>
        <v>Hessigkofen</v>
      </c>
    </row>
    <row r="1414" spans="1:3" x14ac:dyDescent="0.2">
      <c r="A1414" s="17">
        <f>IF(ISBLANK('Nomenklatur komplett'!H1414),"",'Nomenklatur komplett'!H1414)</f>
        <v>221</v>
      </c>
      <c r="B1414" s="153">
        <f>IF(ISBLANK('Nomenklatur komplett'!I1414),"",'Nomenklatur komplett'!I1414)</f>
        <v>12283</v>
      </c>
      <c r="C1414" s="18" t="str">
        <f>IF(ISBLANK('Nomenklatur komplett'!J1414),"-",'Nomenklatur komplett'!J1414)</f>
        <v>Hettlingen</v>
      </c>
    </row>
    <row r="1415" spans="1:3" x14ac:dyDescent="0.2">
      <c r="A1415" s="17">
        <f>IF(ISBLANK('Nomenklatur komplett'!H1415),"",'Nomenklatur komplett'!H1415)</f>
        <v>1088</v>
      </c>
      <c r="B1415" s="153">
        <f>IF(ISBLANK('Nomenklatur komplett'!I1415),"",'Nomenklatur komplett'!I1415)</f>
        <v>15562</v>
      </c>
      <c r="C1415" s="18" t="str">
        <f>IF(ISBLANK('Nomenklatur komplett'!J1415),"-",'Nomenklatur komplett'!J1415)</f>
        <v>Hildisrieden</v>
      </c>
    </row>
    <row r="1416" spans="1:3" x14ac:dyDescent="0.2">
      <c r="A1416" s="17" t="str">
        <f>IF(ISBLANK('Nomenklatur komplett'!H1416),"",'Nomenklatur komplett'!H1416)</f>
        <v/>
      </c>
      <c r="B1416" s="153">
        <f>IF(ISBLANK('Nomenklatur komplett'!I1416),"",'Nomenklatur komplett'!I1416)</f>
        <v>12153</v>
      </c>
      <c r="C1416" s="18" t="str">
        <f>IF(ISBLANK('Nomenklatur komplett'!J1416),"-",'Nomenklatur komplett'!J1416)</f>
        <v>Hilfikon</v>
      </c>
    </row>
    <row r="1417" spans="1:3" x14ac:dyDescent="0.2">
      <c r="A1417" s="17">
        <f>IF(ISBLANK('Nomenklatur komplett'!H1417),"",'Nomenklatur komplett'!H1417)</f>
        <v>929</v>
      </c>
      <c r="B1417" s="153">
        <f>IF(ISBLANK('Nomenklatur komplett'!I1417),"",'Nomenklatur komplett'!I1417)</f>
        <v>15327</v>
      </c>
      <c r="C1417" s="18" t="str">
        <f>IF(ISBLANK('Nomenklatur komplett'!J1417),"-",'Nomenklatur komplett'!J1417)</f>
        <v>Hilterfingen</v>
      </c>
    </row>
    <row r="1418" spans="1:3" x14ac:dyDescent="0.2">
      <c r="A1418" s="17">
        <f>IF(ISBLANK('Nomenklatur komplett'!H1418),"",'Nomenklatur komplett'!H1418)</f>
        <v>2618</v>
      </c>
      <c r="B1418" s="153">
        <f>IF(ISBLANK('Nomenklatur komplett'!I1418),"",'Nomenklatur komplett'!I1418)</f>
        <v>12154</v>
      </c>
      <c r="C1418" s="18" t="str">
        <f>IF(ISBLANK('Nomenklatur komplett'!J1418),"-",'Nomenklatur komplett'!J1418)</f>
        <v>Himmelried</v>
      </c>
    </row>
    <row r="1419" spans="1:3" x14ac:dyDescent="0.2">
      <c r="A1419" s="17">
        <f>IF(ISBLANK('Nomenklatur komplett'!H1419),"",'Nomenklatur komplett'!H1419)</f>
        <v>409</v>
      </c>
      <c r="B1419" s="153">
        <f>IF(ISBLANK('Nomenklatur komplett'!I1419),"",'Nomenklatur komplett'!I1419)</f>
        <v>16607</v>
      </c>
      <c r="C1419" s="18" t="str">
        <f>IF(ISBLANK('Nomenklatur komplett'!J1419),"-",'Nomenklatur komplett'!J1419)</f>
        <v>Hindelbank</v>
      </c>
    </row>
    <row r="1420" spans="1:3" x14ac:dyDescent="0.2">
      <c r="A1420" s="17" t="str">
        <f>IF(ISBLANK('Nomenklatur komplett'!H1420),"",'Nomenklatur komplett'!H1420)</f>
        <v/>
      </c>
      <c r="B1420" s="153">
        <f>IF(ISBLANK('Nomenklatur komplett'!I1420),"",'Nomenklatur komplett'!I1420)</f>
        <v>10233</v>
      </c>
      <c r="C1420" s="18" t="str">
        <f>IF(ISBLANK('Nomenklatur komplett'!J1420),"-",'Nomenklatur komplett'!J1420)</f>
        <v>Hinterrhein</v>
      </c>
    </row>
    <row r="1421" spans="1:3" x14ac:dyDescent="0.2">
      <c r="A1421" s="17">
        <f>IF(ISBLANK('Nomenklatur komplett'!H1421),"",'Nomenklatur komplett'!H1421)</f>
        <v>117</v>
      </c>
      <c r="B1421" s="153">
        <f>IF(ISBLANK('Nomenklatur komplett'!I1421),"",'Nomenklatur komplett'!I1421)</f>
        <v>12156</v>
      </c>
      <c r="C1421" s="18" t="str">
        <f>IF(ISBLANK('Nomenklatur komplett'!J1421),"-",'Nomenklatur komplett'!J1421)</f>
        <v>Hinwil</v>
      </c>
    </row>
    <row r="1422" spans="1:3" x14ac:dyDescent="0.2">
      <c r="A1422" s="17">
        <f>IF(ISBLANK('Nomenklatur komplett'!H1422),"",'Nomenklatur komplett'!H1422)</f>
        <v>4007</v>
      </c>
      <c r="B1422" s="153">
        <f>IF(ISBLANK('Nomenklatur komplett'!I1422),"",'Nomenklatur komplett'!I1422)</f>
        <v>12158</v>
      </c>
      <c r="C1422" s="18" t="str">
        <f>IF(ISBLANK('Nomenklatur komplett'!J1422),"-",'Nomenklatur komplett'!J1422)</f>
        <v>Hirschthal</v>
      </c>
    </row>
    <row r="1423" spans="1:3" x14ac:dyDescent="0.2">
      <c r="A1423" s="17" t="str">
        <f>IF(ISBLANK('Nomenklatur komplett'!H1423),"",'Nomenklatur komplett'!H1423)</f>
        <v/>
      </c>
      <c r="B1423" s="153">
        <f>IF(ISBLANK('Nomenklatur komplett'!I1423),"",'Nomenklatur komplett'!I1423)</f>
        <v>16295</v>
      </c>
      <c r="C1423" s="18" t="str">
        <f>IF(ISBLANK('Nomenklatur komplett'!J1423),"-",'Nomenklatur komplett'!J1423)</f>
        <v>Hirslanden</v>
      </c>
    </row>
    <row r="1424" spans="1:3" x14ac:dyDescent="0.2">
      <c r="A1424" s="17" t="str">
        <f>IF(ISBLANK('Nomenklatur komplett'!H1424),"",'Nomenklatur komplett'!H1424)</f>
        <v/>
      </c>
      <c r="B1424" s="153">
        <f>IF(ISBLANK('Nomenklatur komplett'!I1424),"",'Nomenklatur komplett'!I1424)</f>
        <v>12160</v>
      </c>
      <c r="C1424" s="18" t="str">
        <f>IF(ISBLANK('Nomenklatur komplett'!J1424),"-",'Nomenklatur komplett'!J1424)</f>
        <v>Hirzel</v>
      </c>
    </row>
    <row r="1425" spans="1:3" x14ac:dyDescent="0.2">
      <c r="A1425" s="17">
        <f>IF(ISBLANK('Nomenklatur komplett'!H1425),"",'Nomenklatur komplett'!H1425)</f>
        <v>173</v>
      </c>
      <c r="B1425" s="153">
        <f>IF(ISBLANK('Nomenklatur komplett'!I1425),"",'Nomenklatur komplett'!I1425)</f>
        <v>12161</v>
      </c>
      <c r="C1425" s="18" t="str">
        <f>IF(ISBLANK('Nomenklatur komplett'!J1425),"-",'Nomenklatur komplett'!J1425)</f>
        <v>Hittnau</v>
      </c>
    </row>
    <row r="1426" spans="1:3" x14ac:dyDescent="0.2">
      <c r="A1426" s="17">
        <f>IF(ISBLANK('Nomenklatur komplett'!H1426),"",'Nomenklatur komplett'!H1426)</f>
        <v>1030</v>
      </c>
      <c r="B1426" s="153">
        <f>IF(ISBLANK('Nomenklatur komplett'!I1426),"",'Nomenklatur komplett'!I1426)</f>
        <v>16590</v>
      </c>
      <c r="C1426" s="18" t="str">
        <f>IF(ISBLANK('Nomenklatur komplett'!J1426),"-",'Nomenklatur komplett'!J1426)</f>
        <v>Hitzkirch</v>
      </c>
    </row>
    <row r="1427" spans="1:3" x14ac:dyDescent="0.2">
      <c r="A1427" s="17">
        <f>IF(ISBLANK('Nomenklatur komplett'!H1427),"",'Nomenklatur komplett'!H1427)</f>
        <v>1031</v>
      </c>
      <c r="B1427" s="153">
        <f>IF(ISBLANK('Nomenklatur komplett'!I1427),"",'Nomenklatur komplett'!I1427)</f>
        <v>15556</v>
      </c>
      <c r="C1427" s="18" t="str">
        <f>IF(ISBLANK('Nomenklatur komplett'!J1427),"-",'Nomenklatur komplett'!J1427)</f>
        <v>Hochdorf</v>
      </c>
    </row>
    <row r="1428" spans="1:3" x14ac:dyDescent="0.2">
      <c r="A1428" s="17">
        <f>IF(ISBLANK('Nomenklatur komplett'!H1428),"",'Nomenklatur komplett'!H1428)</f>
        <v>59</v>
      </c>
      <c r="B1428" s="153">
        <f>IF(ISBLANK('Nomenklatur komplett'!I1428),"",'Nomenklatur komplett'!I1428)</f>
        <v>12166</v>
      </c>
      <c r="C1428" s="18" t="str">
        <f>IF(ISBLANK('Nomenklatur komplett'!J1428),"-",'Nomenklatur komplett'!J1428)</f>
        <v>Hochfelden</v>
      </c>
    </row>
    <row r="1429" spans="1:3" x14ac:dyDescent="0.2">
      <c r="A1429" s="17">
        <f>IF(ISBLANK('Nomenklatur komplett'!H1429),"",'Nomenklatur komplett'!H1429)</f>
        <v>2475</v>
      </c>
      <c r="B1429" s="153">
        <f>IF(ISBLANK('Nomenklatur komplett'!I1429),"",'Nomenklatur komplett'!I1429)</f>
        <v>12134</v>
      </c>
      <c r="C1429" s="18" t="str">
        <f>IF(ISBLANK('Nomenklatur komplett'!J1429),"-",'Nomenklatur komplett'!J1429)</f>
        <v>Hochwald</v>
      </c>
    </row>
    <row r="1430" spans="1:3" x14ac:dyDescent="0.2">
      <c r="A1430" s="17" t="str">
        <f>IF(ISBLANK('Nomenklatur komplett'!H1430),"",'Nomenklatur komplett'!H1430)</f>
        <v/>
      </c>
      <c r="B1430" s="153">
        <f>IF(ISBLANK('Nomenklatur komplett'!I1430),"",'Nomenklatur komplett'!I1430)</f>
        <v>16149</v>
      </c>
      <c r="C1430" s="18" t="str">
        <f>IF(ISBLANK('Nomenklatur komplett'!J1430),"-",'Nomenklatur komplett'!J1430)</f>
        <v>Hof Chur</v>
      </c>
    </row>
    <row r="1431" spans="1:3" x14ac:dyDescent="0.2">
      <c r="A1431" s="17" t="str">
        <f>IF(ISBLANK('Nomenklatur komplett'!H1431),"",'Nomenklatur komplett'!H1431)</f>
        <v/>
      </c>
      <c r="B1431" s="153">
        <f>IF(ISBLANK('Nomenklatur komplett'!I1431),"",'Nomenklatur komplett'!I1431)</f>
        <v>12124</v>
      </c>
      <c r="C1431" s="18" t="str">
        <f>IF(ISBLANK('Nomenklatur komplett'!J1431),"-",'Nomenklatur komplett'!J1431)</f>
        <v>Hofen</v>
      </c>
    </row>
    <row r="1432" spans="1:3" x14ac:dyDescent="0.2">
      <c r="A1432" s="17" t="str">
        <f>IF(ISBLANK('Nomenklatur komplett'!H1432),"",'Nomenklatur komplett'!H1432)</f>
        <v/>
      </c>
      <c r="B1432" s="153">
        <f>IF(ISBLANK('Nomenklatur komplett'!I1432),"",'Nomenklatur komplett'!I1432)</f>
        <v>11286</v>
      </c>
      <c r="C1432" s="18" t="str">
        <f>IF(ISBLANK('Nomenklatur komplett'!J1432),"-",'Nomenklatur komplett'!J1432)</f>
        <v>Hofstetten (SO)</v>
      </c>
    </row>
    <row r="1433" spans="1:3" x14ac:dyDescent="0.2">
      <c r="A1433" s="17" t="str">
        <f>IF(ISBLANK('Nomenklatur komplett'!H1433),"",'Nomenklatur komplett'!H1433)</f>
        <v/>
      </c>
      <c r="B1433" s="153">
        <f>IF(ISBLANK('Nomenklatur komplett'!I1433),"",'Nomenklatur komplett'!I1433)</f>
        <v>14364</v>
      </c>
      <c r="C1433" s="18" t="str">
        <f>IF(ISBLANK('Nomenklatur komplett'!J1433),"-",'Nomenklatur komplett'!J1433)</f>
        <v>Hofstetten (ZH)</v>
      </c>
    </row>
    <row r="1434" spans="1:3" x14ac:dyDescent="0.2">
      <c r="A1434" s="17">
        <f>IF(ISBLANK('Nomenklatur komplett'!H1434),"",'Nomenklatur komplett'!H1434)</f>
        <v>580</v>
      </c>
      <c r="B1434" s="153">
        <f>IF(ISBLANK('Nomenklatur komplett'!I1434),"",'Nomenklatur komplett'!I1434)</f>
        <v>15153</v>
      </c>
      <c r="C1434" s="18" t="str">
        <f>IF(ISBLANK('Nomenklatur komplett'!J1434),"-",'Nomenklatur komplett'!J1434)</f>
        <v>Hofstetten bei Brienz</v>
      </c>
    </row>
    <row r="1435" spans="1:3" x14ac:dyDescent="0.2">
      <c r="A1435" s="17" t="str">
        <f>IF(ISBLANK('Nomenklatur komplett'!H1435),"",'Nomenklatur komplett'!H1435)</f>
        <v/>
      </c>
      <c r="B1435" s="153">
        <f>IF(ISBLANK('Nomenklatur komplett'!I1435),"",'Nomenklatur komplett'!I1435)</f>
        <v>12125</v>
      </c>
      <c r="C1435" s="18" t="str">
        <f>IF(ISBLANK('Nomenklatur komplett'!J1435),"-",'Nomenklatur komplett'!J1435)</f>
        <v>Hofstetten bei Elgg</v>
      </c>
    </row>
    <row r="1436" spans="1:3" x14ac:dyDescent="0.2">
      <c r="A1436" s="17">
        <f>IF(ISBLANK('Nomenklatur komplett'!H1436),"",'Nomenklatur komplett'!H1436)</f>
        <v>2476</v>
      </c>
      <c r="B1436" s="153">
        <f>IF(ISBLANK('Nomenklatur komplett'!I1436),"",'Nomenklatur komplett'!I1436)</f>
        <v>13684</v>
      </c>
      <c r="C1436" s="18" t="str">
        <f>IF(ISBLANK('Nomenklatur komplett'!J1436),"-",'Nomenklatur komplett'!J1436)</f>
        <v>Hofstetten-Flüh</v>
      </c>
    </row>
    <row r="1437" spans="1:3" x14ac:dyDescent="0.2">
      <c r="A1437" s="17">
        <f>IF(ISBLANK('Nomenklatur komplett'!H1437),"",'Nomenklatur komplett'!H1437)</f>
        <v>1032</v>
      </c>
      <c r="B1437" s="153">
        <f>IF(ISBLANK('Nomenklatur komplett'!I1437),"",'Nomenklatur komplett'!I1437)</f>
        <v>15597</v>
      </c>
      <c r="C1437" s="18" t="str">
        <f>IF(ISBLANK('Nomenklatur komplett'!J1437),"-",'Nomenklatur komplett'!J1437)</f>
        <v>Hohenrain</v>
      </c>
    </row>
    <row r="1438" spans="1:3" x14ac:dyDescent="0.2">
      <c r="A1438" s="17">
        <f>IF(ISBLANK('Nomenklatur komplett'!H1438),"",'Nomenklatur komplett'!H1438)</f>
        <v>4495</v>
      </c>
      <c r="B1438" s="153">
        <f>IF(ISBLANK('Nomenklatur komplett'!I1438),"",'Nomenklatur komplett'!I1438)</f>
        <v>15466</v>
      </c>
      <c r="C1438" s="18" t="str">
        <f>IF(ISBLANK('Nomenklatur komplett'!J1438),"-",'Nomenklatur komplett'!J1438)</f>
        <v>Hohentannen</v>
      </c>
    </row>
    <row r="1439" spans="1:3" x14ac:dyDescent="0.2">
      <c r="A1439" s="17" t="str">
        <f>IF(ISBLANK('Nomenklatur komplett'!H1439),"",'Nomenklatur komplett'!H1439)</f>
        <v/>
      </c>
      <c r="B1439" s="153">
        <f>IF(ISBLANK('Nomenklatur komplett'!I1439),"",'Nomenklatur komplett'!I1439)</f>
        <v>12138</v>
      </c>
      <c r="C1439" s="18" t="str">
        <f>IF(ISBLANK('Nomenklatur komplett'!J1439),"-",'Nomenklatur komplett'!J1439)</f>
        <v>Hohtenn</v>
      </c>
    </row>
    <row r="1440" spans="1:3" x14ac:dyDescent="0.2">
      <c r="A1440" s="17">
        <f>IF(ISBLANK('Nomenklatur komplett'!H1440),"",'Nomenklatur komplett'!H1440)</f>
        <v>4199</v>
      </c>
      <c r="B1440" s="153">
        <f>IF(ISBLANK('Nomenklatur komplett'!I1440),"",'Nomenklatur komplett'!I1440)</f>
        <v>12139</v>
      </c>
      <c r="C1440" s="18" t="str">
        <f>IF(ISBLANK('Nomenklatur komplett'!J1440),"-",'Nomenklatur komplett'!J1440)</f>
        <v>Holderbank (AG)</v>
      </c>
    </row>
    <row r="1441" spans="1:3" x14ac:dyDescent="0.2">
      <c r="A1441" s="17">
        <f>IF(ISBLANK('Nomenklatur komplett'!H1441),"",'Nomenklatur komplett'!H1441)</f>
        <v>2425</v>
      </c>
      <c r="B1441" s="153">
        <f>IF(ISBLANK('Nomenklatur komplett'!I1441),"",'Nomenklatur komplett'!I1441)</f>
        <v>13715</v>
      </c>
      <c r="C1441" s="18" t="str">
        <f>IF(ISBLANK('Nomenklatur komplett'!J1441),"-",'Nomenklatur komplett'!J1441)</f>
        <v>Holderbank (SO)</v>
      </c>
    </row>
    <row r="1442" spans="1:3" x14ac:dyDescent="0.2">
      <c r="A1442" s="17">
        <f>IF(ISBLANK('Nomenklatur komplett'!H1442),"",'Nomenklatur komplett'!H1442)</f>
        <v>4136</v>
      </c>
      <c r="B1442" s="153">
        <f>IF(ISBLANK('Nomenklatur komplett'!I1442),"",'Nomenklatur komplett'!I1442)</f>
        <v>12140</v>
      </c>
      <c r="C1442" s="18" t="str">
        <f>IF(ISBLANK('Nomenklatur komplett'!J1442),"-",'Nomenklatur komplett'!J1442)</f>
        <v>Holziken</v>
      </c>
    </row>
    <row r="1443" spans="1:3" x14ac:dyDescent="0.2">
      <c r="A1443" s="17" t="str">
        <f>IF(ISBLANK('Nomenklatur komplett'!H1443),"",'Nomenklatur komplett'!H1443)</f>
        <v/>
      </c>
      <c r="B1443" s="153">
        <f>IF(ISBLANK('Nomenklatur komplett'!I1443),"",'Nomenklatur komplett'!I1443)</f>
        <v>16200</v>
      </c>
      <c r="C1443" s="18" t="str">
        <f>IF(ISBLANK('Nomenklatur komplett'!J1443),"-",'Nomenklatur komplett'!J1443)</f>
        <v>Holzmannshaus</v>
      </c>
    </row>
    <row r="1444" spans="1:3" x14ac:dyDescent="0.2">
      <c r="A1444" s="17">
        <f>IF(ISBLANK('Nomenklatur komplett'!H1444),"",'Nomenklatur komplett'!H1444)</f>
        <v>931</v>
      </c>
      <c r="B1444" s="153">
        <f>IF(ISBLANK('Nomenklatur komplett'!I1444),"",'Nomenklatur komplett'!I1444)</f>
        <v>15329</v>
      </c>
      <c r="C1444" s="18" t="str">
        <f>IF(ISBLANK('Nomenklatur komplett'!J1444),"-",'Nomenklatur komplett'!J1444)</f>
        <v>Homberg</v>
      </c>
    </row>
    <row r="1445" spans="1:3" x14ac:dyDescent="0.2">
      <c r="A1445" s="17">
        <f>IF(ISBLANK('Nomenklatur komplett'!H1445),"",'Nomenklatur komplett'!H1445)</f>
        <v>153</v>
      </c>
      <c r="B1445" s="153">
        <f>IF(ISBLANK('Nomenklatur komplett'!I1445),"",'Nomenklatur komplett'!I1445)</f>
        <v>12143</v>
      </c>
      <c r="C1445" s="18" t="str">
        <f>IF(ISBLANK('Nomenklatur komplett'!J1445),"-",'Nomenklatur komplett'!J1445)</f>
        <v>Hombrechtikon</v>
      </c>
    </row>
    <row r="1446" spans="1:3" x14ac:dyDescent="0.2">
      <c r="A1446" s="17">
        <f>IF(ISBLANK('Nomenklatur komplett'!H1446),"",'Nomenklatur komplett'!H1446)</f>
        <v>4816</v>
      </c>
      <c r="B1446" s="153">
        <f>IF(ISBLANK('Nomenklatur komplett'!I1446),"",'Nomenklatur komplett'!I1446)</f>
        <v>15472</v>
      </c>
      <c r="C1446" s="18" t="str">
        <f>IF(ISBLANK('Nomenklatur komplett'!J1446),"-",'Nomenklatur komplett'!J1446)</f>
        <v>Homburg</v>
      </c>
    </row>
    <row r="1447" spans="1:3" x14ac:dyDescent="0.2">
      <c r="A1447" s="17">
        <f>IF(ISBLANK('Nomenklatur komplett'!H1447),"",'Nomenklatur komplett'!H1447)</f>
        <v>1057</v>
      </c>
      <c r="B1447" s="153">
        <f>IF(ISBLANK('Nomenklatur komplett'!I1447),"",'Nomenklatur komplett'!I1447)</f>
        <v>15558</v>
      </c>
      <c r="C1447" s="18" t="str">
        <f>IF(ISBLANK('Nomenklatur komplett'!J1447),"-",'Nomenklatur komplett'!J1447)</f>
        <v>Honau</v>
      </c>
    </row>
    <row r="1448" spans="1:3" x14ac:dyDescent="0.2">
      <c r="A1448" s="17" t="str">
        <f>IF(ISBLANK('Nomenklatur komplett'!H1448),"",'Nomenklatur komplett'!H1448)</f>
        <v/>
      </c>
      <c r="B1448" s="153">
        <f>IF(ISBLANK('Nomenklatur komplett'!I1448),"",'Nomenklatur komplett'!I1448)</f>
        <v>12202</v>
      </c>
      <c r="C1448" s="18" t="str">
        <f>IF(ISBLANK('Nomenklatur komplett'!J1448),"-",'Nomenklatur komplett'!J1448)</f>
        <v>Horben</v>
      </c>
    </row>
    <row r="1449" spans="1:3" x14ac:dyDescent="0.2">
      <c r="A1449" s="17">
        <f>IF(ISBLANK('Nomenklatur komplett'!H1449),"",'Nomenklatur komplett'!H1449)</f>
        <v>295</v>
      </c>
      <c r="B1449" s="153">
        <f>IF(ISBLANK('Nomenklatur komplett'!I1449),"",'Nomenklatur komplett'!I1449)</f>
        <v>16080</v>
      </c>
      <c r="C1449" s="18" t="str">
        <f>IF(ISBLANK('Nomenklatur komplett'!J1449),"-",'Nomenklatur komplett'!J1449)</f>
        <v>Horgen</v>
      </c>
    </row>
    <row r="1450" spans="1:3" x14ac:dyDescent="0.2">
      <c r="A1450" s="17" t="str">
        <f>IF(ISBLANK('Nomenklatur komplett'!H1450),"",'Nomenklatur komplett'!H1450)</f>
        <v/>
      </c>
      <c r="B1450" s="153">
        <f>IF(ISBLANK('Nomenklatur komplett'!I1450),"",'Nomenklatur komplett'!I1450)</f>
        <v>16397</v>
      </c>
      <c r="C1450" s="18" t="str">
        <f>IF(ISBLANK('Nomenklatur komplett'!J1450),"-",'Nomenklatur komplett'!J1450)</f>
        <v>Horgenbach</v>
      </c>
    </row>
    <row r="1451" spans="1:3" x14ac:dyDescent="0.2">
      <c r="A1451" s="17">
        <f>IF(ISBLANK('Nomenklatur komplett'!H1451),"",'Nomenklatur komplett'!H1451)</f>
        <v>4421</v>
      </c>
      <c r="B1451" s="153">
        <f>IF(ISBLANK('Nomenklatur komplett'!I1451),"",'Nomenklatur komplett'!I1451)</f>
        <v>15404</v>
      </c>
      <c r="C1451" s="18" t="str">
        <f>IF(ISBLANK('Nomenklatur komplett'!J1451),"-",'Nomenklatur komplett'!J1451)</f>
        <v>Horn</v>
      </c>
    </row>
    <row r="1452" spans="1:3" x14ac:dyDescent="0.2">
      <c r="A1452" s="17" t="str">
        <f>IF(ISBLANK('Nomenklatur komplett'!H1452),"",'Nomenklatur komplett'!H1452)</f>
        <v/>
      </c>
      <c r="B1452" s="153">
        <f>IF(ISBLANK('Nomenklatur komplett'!I1452),"",'Nomenklatur komplett'!I1452)</f>
        <v>12211</v>
      </c>
      <c r="C1452" s="18" t="str">
        <f>IF(ISBLANK('Nomenklatur komplett'!J1452),"-",'Nomenklatur komplett'!J1452)</f>
        <v>Hornussen</v>
      </c>
    </row>
    <row r="1453" spans="1:3" x14ac:dyDescent="0.2">
      <c r="A1453" s="17">
        <f>IF(ISBLANK('Nomenklatur komplett'!H1453),"",'Nomenklatur komplett'!H1453)</f>
        <v>932</v>
      </c>
      <c r="B1453" s="153">
        <f>IF(ISBLANK('Nomenklatur komplett'!I1453),"",'Nomenklatur komplett'!I1453)</f>
        <v>15330</v>
      </c>
      <c r="C1453" s="18" t="str">
        <f>IF(ISBLANK('Nomenklatur komplett'!J1453),"-",'Nomenklatur komplett'!J1453)</f>
        <v>Horrenbach-Buchen</v>
      </c>
    </row>
    <row r="1454" spans="1:3" x14ac:dyDescent="0.2">
      <c r="A1454" s="17">
        <f>IF(ISBLANK('Nomenklatur komplett'!H1454),"",'Nomenklatur komplett'!H1454)</f>
        <v>2523</v>
      </c>
      <c r="B1454" s="153">
        <f>IF(ISBLANK('Nomenklatur komplett'!I1454),"",'Nomenklatur komplett'!I1454)</f>
        <v>13732</v>
      </c>
      <c r="C1454" s="18" t="str">
        <f>IF(ISBLANK('Nomenklatur komplett'!J1454),"-",'Nomenklatur komplett'!J1454)</f>
        <v>Horriwil</v>
      </c>
    </row>
    <row r="1455" spans="1:3" x14ac:dyDescent="0.2">
      <c r="A1455" s="17">
        <f>IF(ISBLANK('Nomenklatur komplett'!H1455),"",'Nomenklatur komplett'!H1455)</f>
        <v>1058</v>
      </c>
      <c r="B1455" s="153">
        <f>IF(ISBLANK('Nomenklatur komplett'!I1455),"",'Nomenklatur komplett'!I1455)</f>
        <v>15559</v>
      </c>
      <c r="C1455" s="18" t="str">
        <f>IF(ISBLANK('Nomenklatur komplett'!J1455),"-",'Nomenklatur komplett'!J1455)</f>
        <v>Horw</v>
      </c>
    </row>
    <row r="1456" spans="1:3" x14ac:dyDescent="0.2">
      <c r="A1456" s="17" t="str">
        <f>IF(ISBLANK('Nomenklatur komplett'!H1456),"",'Nomenklatur komplett'!H1456)</f>
        <v/>
      </c>
      <c r="B1456" s="153">
        <f>IF(ISBLANK('Nomenklatur komplett'!I1456),"",'Nomenklatur komplett'!I1456)</f>
        <v>11191</v>
      </c>
      <c r="C1456" s="18" t="str">
        <f>IF(ISBLANK('Nomenklatur komplett'!J1456),"-",'Nomenklatur komplett'!J1456)</f>
        <v>Hosenruck</v>
      </c>
    </row>
    <row r="1457" spans="1:3" x14ac:dyDescent="0.2">
      <c r="A1457" s="17">
        <f>IF(ISBLANK('Nomenklatur komplett'!H1457),"",'Nomenklatur komplett'!H1457)</f>
        <v>1210</v>
      </c>
      <c r="B1457" s="153">
        <f>IF(ISBLANK('Nomenklatur komplett'!I1457),"",'Nomenklatur komplett'!I1457)</f>
        <v>12213</v>
      </c>
      <c r="C1457" s="18" t="str">
        <f>IF(ISBLANK('Nomenklatur komplett'!J1457),"-",'Nomenklatur komplett'!J1457)</f>
        <v>Hospental</v>
      </c>
    </row>
    <row r="1458" spans="1:3" x14ac:dyDescent="0.2">
      <c r="A1458" s="17" t="str">
        <f>IF(ISBLANK('Nomenklatur komplett'!H1458),"",'Nomenklatur komplett'!H1458)</f>
        <v/>
      </c>
      <c r="B1458" s="153">
        <f>IF(ISBLANK('Nomenklatur komplett'!I1458),"",'Nomenklatur komplett'!I1458)</f>
        <v>16294</v>
      </c>
      <c r="C1458" s="18" t="str">
        <f>IF(ISBLANK('Nomenklatur komplett'!J1458),"-",'Nomenklatur komplett'!J1458)</f>
        <v>Hottingen</v>
      </c>
    </row>
    <row r="1459" spans="1:3" x14ac:dyDescent="0.2">
      <c r="A1459" s="17" t="str">
        <f>IF(ISBLANK('Nomenklatur komplett'!H1459),"",'Nomenklatur komplett'!H1459)</f>
        <v/>
      </c>
      <c r="B1459" s="153">
        <f>IF(ISBLANK('Nomenklatur komplett'!I1459),"",'Nomenklatur komplett'!I1459)</f>
        <v>12214</v>
      </c>
      <c r="C1459" s="18" t="str">
        <f>IF(ISBLANK('Nomenklatur komplett'!J1459),"-",'Nomenklatur komplett'!J1459)</f>
        <v>Hottwil</v>
      </c>
    </row>
    <row r="1460" spans="1:3" x14ac:dyDescent="0.2">
      <c r="A1460" s="17" t="str">
        <f>IF(ISBLANK('Nomenklatur komplett'!H1460),"",'Nomenklatur komplett'!H1460)</f>
        <v/>
      </c>
      <c r="B1460" s="153">
        <f>IF(ISBLANK('Nomenklatur komplett'!I1460),"",'Nomenklatur komplett'!I1460)</f>
        <v>16398</v>
      </c>
      <c r="C1460" s="18" t="str">
        <f>IF(ISBLANK('Nomenklatur komplett'!J1460),"-",'Nomenklatur komplett'!J1460)</f>
        <v>Huben</v>
      </c>
    </row>
    <row r="1461" spans="1:3" x14ac:dyDescent="0.2">
      <c r="A1461" s="17">
        <f>IF(ISBLANK('Nomenklatur komplett'!H1461),"",'Nomenklatur komplett'!H1461)</f>
        <v>2548</v>
      </c>
      <c r="B1461" s="153">
        <f>IF(ISBLANK('Nomenklatur komplett'!I1461),"",'Nomenklatur komplett'!I1461)</f>
        <v>12215</v>
      </c>
      <c r="C1461" s="18" t="str">
        <f>IF(ISBLANK('Nomenklatur komplett'!J1461),"-",'Nomenklatur komplett'!J1461)</f>
        <v>Hubersdorf</v>
      </c>
    </row>
    <row r="1462" spans="1:3" x14ac:dyDescent="0.2">
      <c r="A1462" s="17" t="str">
        <f>IF(ISBLANK('Nomenklatur komplett'!H1462),"",'Nomenklatur komplett'!H1462)</f>
        <v/>
      </c>
      <c r="B1462" s="153">
        <f>IF(ISBLANK('Nomenklatur komplett'!I1462),"",'Nomenklatur komplett'!I1462)</f>
        <v>12216</v>
      </c>
      <c r="C1462" s="18" t="str">
        <f>IF(ISBLANK('Nomenklatur komplett'!J1462),"-",'Nomenklatur komplett'!J1462)</f>
        <v>Hugelshofen</v>
      </c>
    </row>
    <row r="1463" spans="1:3" x14ac:dyDescent="0.2">
      <c r="A1463" s="17" t="str">
        <f>IF(ISBLANK('Nomenklatur komplett'!H1463),"",'Nomenklatur komplett'!H1463)</f>
        <v/>
      </c>
      <c r="B1463" s="153">
        <f>IF(ISBLANK('Nomenklatur komplett'!I1463),"",'Nomenklatur komplett'!I1463)</f>
        <v>12173</v>
      </c>
      <c r="C1463" s="18" t="str">
        <f>IF(ISBLANK('Nomenklatur komplett'!J1463),"-",'Nomenklatur komplett'!J1463)</f>
        <v>Humlikon</v>
      </c>
    </row>
    <row r="1464" spans="1:3" x14ac:dyDescent="0.2">
      <c r="A1464" s="17">
        <f>IF(ISBLANK('Nomenklatur komplett'!H1464),"",'Nomenklatur komplett'!H1464)</f>
        <v>3002</v>
      </c>
      <c r="B1464" s="153">
        <f>IF(ISBLANK('Nomenklatur komplett'!I1464),"",'Nomenklatur komplett'!I1464)</f>
        <v>12175</v>
      </c>
      <c r="C1464" s="18" t="str">
        <f>IF(ISBLANK('Nomenklatur komplett'!J1464),"-",'Nomenklatur komplett'!J1464)</f>
        <v>Hundwil</v>
      </c>
    </row>
    <row r="1465" spans="1:3" x14ac:dyDescent="0.2">
      <c r="A1465" s="17">
        <f>IF(ISBLANK('Nomenklatur komplett'!H1465),"",'Nomenklatur komplett'!H1465)</f>
        <v>4200</v>
      </c>
      <c r="B1465" s="153">
        <f>IF(ISBLANK('Nomenklatur komplett'!I1465),"",'Nomenklatur komplett'!I1465)</f>
        <v>12179</v>
      </c>
      <c r="C1465" s="18" t="str">
        <f>IF(ISBLANK('Nomenklatur komplett'!J1465),"-",'Nomenklatur komplett'!J1465)</f>
        <v>Hunzenschwil</v>
      </c>
    </row>
    <row r="1466" spans="1:3" x14ac:dyDescent="0.2">
      <c r="A1466" s="17">
        <f>IF(ISBLANK('Nomenklatur komplett'!H1466),"",'Nomenklatur komplett'!H1466)</f>
        <v>954</v>
      </c>
      <c r="B1466" s="153">
        <f>IF(ISBLANK('Nomenklatur komplett'!I1466),"",'Nomenklatur komplett'!I1466)</f>
        <v>15349</v>
      </c>
      <c r="C1466" s="18" t="str">
        <f>IF(ISBLANK('Nomenklatur komplett'!J1466),"-",'Nomenklatur komplett'!J1466)</f>
        <v>Huttwil</v>
      </c>
    </row>
    <row r="1467" spans="1:3" x14ac:dyDescent="0.2">
      <c r="A1467" s="17">
        <f>IF(ISBLANK('Nomenklatur komplett'!H1467),"",'Nomenklatur komplett'!H1467)</f>
        <v>2847</v>
      </c>
      <c r="B1467" s="153">
        <f>IF(ISBLANK('Nomenklatur komplett'!I1467),"",'Nomenklatur komplett'!I1467)</f>
        <v>13786</v>
      </c>
      <c r="C1467" s="18" t="str">
        <f>IF(ISBLANK('Nomenklatur komplett'!J1467),"-",'Nomenklatur komplett'!J1467)</f>
        <v>Häfelfingen</v>
      </c>
    </row>
    <row r="1468" spans="1:3" x14ac:dyDescent="0.2">
      <c r="A1468" s="17">
        <f>IF(ISBLANK('Nomenklatur komplett'!H1468),"",'Nomenklatur komplett'!H1468)</f>
        <v>2579</v>
      </c>
      <c r="B1468" s="153">
        <f>IF(ISBLANK('Nomenklatur komplett'!I1468),"",'Nomenklatur komplett'!I1468)</f>
        <v>12003</v>
      </c>
      <c r="C1468" s="18" t="str">
        <f>IF(ISBLANK('Nomenklatur komplett'!J1468),"-",'Nomenklatur komplett'!J1468)</f>
        <v>Hägendorf</v>
      </c>
    </row>
    <row r="1469" spans="1:3" x14ac:dyDescent="0.2">
      <c r="A1469" s="17">
        <f>IF(ISBLANK('Nomenklatur komplett'!H1469),"",'Nomenklatur komplett'!H1469)</f>
        <v>3201</v>
      </c>
      <c r="B1469" s="153">
        <f>IF(ISBLANK('Nomenklatur komplett'!I1469),"",'Nomenklatur komplett'!I1469)</f>
        <v>14378</v>
      </c>
      <c r="C1469" s="18" t="str">
        <f>IF(ISBLANK('Nomenklatur komplett'!J1469),"-",'Nomenklatur komplett'!J1469)</f>
        <v>Häggenschwil</v>
      </c>
    </row>
    <row r="1470" spans="1:3" x14ac:dyDescent="0.2">
      <c r="A1470" s="17">
        <f>IF(ISBLANK('Nomenklatur komplett'!H1470),"",'Nomenklatur komplett'!H1470)</f>
        <v>4068</v>
      </c>
      <c r="B1470" s="153">
        <f>IF(ISBLANK('Nomenklatur komplett'!I1470),"",'Nomenklatur komplett'!I1470)</f>
        <v>12004</v>
      </c>
      <c r="C1470" s="18" t="str">
        <f>IF(ISBLANK('Nomenklatur komplett'!J1470),"-",'Nomenklatur komplett'!J1470)</f>
        <v>Hägglingen</v>
      </c>
    </row>
    <row r="1471" spans="1:3" x14ac:dyDescent="0.2">
      <c r="A1471" s="17" t="str">
        <f>IF(ISBLANK('Nomenklatur komplett'!H1471),"",'Nomenklatur komplett'!H1471)</f>
        <v/>
      </c>
      <c r="B1471" s="153">
        <f>IF(ISBLANK('Nomenklatur komplett'!I1471),"",'Nomenklatur komplett'!I1471)</f>
        <v>12012</v>
      </c>
      <c r="C1471" s="18" t="str">
        <f>IF(ISBLANK('Nomenklatur komplett'!J1471),"-",'Nomenklatur komplett'!J1471)</f>
        <v>Hämikon</v>
      </c>
    </row>
    <row r="1472" spans="1:3" x14ac:dyDescent="0.2">
      <c r="A1472" s="17">
        <f>IF(ISBLANK('Nomenklatur komplett'!H1472),"",'Nomenklatur komplett'!H1472)</f>
        <v>2402</v>
      </c>
      <c r="B1472" s="153">
        <f>IF(ISBLANK('Nomenklatur komplett'!I1472),"",'Nomenklatur komplett'!I1472)</f>
        <v>13704</v>
      </c>
      <c r="C1472" s="18" t="str">
        <f>IF(ISBLANK('Nomenklatur komplett'!J1472),"-",'Nomenklatur komplett'!J1472)</f>
        <v>Härkingen</v>
      </c>
    </row>
    <row r="1473" spans="1:3" x14ac:dyDescent="0.2">
      <c r="A1473" s="17" t="str">
        <f>IF(ISBLANK('Nomenklatur komplett'!H1473),"",'Nomenklatur komplett'!H1473)</f>
        <v/>
      </c>
      <c r="B1473" s="153">
        <f>IF(ISBLANK('Nomenklatur komplett'!I1473),"",'Nomenklatur komplett'!I1473)</f>
        <v>11971</v>
      </c>
      <c r="C1473" s="18" t="str">
        <f>IF(ISBLANK('Nomenklatur komplett'!J1473),"-",'Nomenklatur komplett'!J1473)</f>
        <v>Hätzingen</v>
      </c>
    </row>
    <row r="1474" spans="1:3" x14ac:dyDescent="0.2">
      <c r="A1474" s="17">
        <f>IF(ISBLANK('Nomenklatur komplett'!H1474),"",'Nomenklatur komplett'!H1474)</f>
        <v>609</v>
      </c>
      <c r="B1474" s="153">
        <f>IF(ISBLANK('Nomenklatur komplett'!I1474),"",'Nomenklatur komplett'!I1474)</f>
        <v>15174</v>
      </c>
      <c r="C1474" s="18" t="str">
        <f>IF(ISBLANK('Nomenklatur komplett'!J1474),"-",'Nomenklatur komplett'!J1474)</f>
        <v>Häutligen</v>
      </c>
    </row>
    <row r="1475" spans="1:3" x14ac:dyDescent="0.2">
      <c r="A1475" s="17">
        <f>IF(ISBLANK('Nomenklatur komplett'!H1475),"",'Nomenklatur komplett'!H1475)</f>
        <v>6084</v>
      </c>
      <c r="B1475" s="153">
        <f>IF(ISBLANK('Nomenklatur komplett'!I1475),"",'Nomenklatur komplett'!I1475)</f>
        <v>12298</v>
      </c>
      <c r="C1475" s="18" t="str">
        <f>IF(ISBLANK('Nomenklatur komplett'!J1475),"-",'Nomenklatur komplett'!J1475)</f>
        <v>Hérémence</v>
      </c>
    </row>
    <row r="1476" spans="1:3" x14ac:dyDescent="0.2">
      <c r="A1476" s="17">
        <f>IF(ISBLANK('Nomenklatur komplett'!H1476),"",'Nomenklatur komplett'!H1476)</f>
        <v>410</v>
      </c>
      <c r="B1476" s="153">
        <f>IF(ISBLANK('Nomenklatur komplett'!I1476),"",'Nomenklatur komplett'!I1476)</f>
        <v>15067</v>
      </c>
      <c r="C1476" s="18" t="str">
        <f>IF(ISBLANK('Nomenklatur komplett'!J1476),"-",'Nomenklatur komplett'!J1476)</f>
        <v>Höchstetten</v>
      </c>
    </row>
    <row r="1477" spans="1:3" x14ac:dyDescent="0.2">
      <c r="A1477" s="17" t="str">
        <f>IF(ISBLANK('Nomenklatur komplett'!H1477),"",'Nomenklatur komplett'!H1477)</f>
        <v/>
      </c>
      <c r="B1477" s="153">
        <f>IF(ISBLANK('Nomenklatur komplett'!I1477),"",'Nomenklatur komplett'!I1477)</f>
        <v>16338</v>
      </c>
      <c r="C1477" s="18" t="str">
        <f>IF(ISBLANK('Nomenklatur komplett'!J1477),"-",'Nomenklatur komplett'!J1477)</f>
        <v>Höchstetten (Konolfingen)</v>
      </c>
    </row>
    <row r="1478" spans="1:3" x14ac:dyDescent="0.2">
      <c r="A1478" s="17" t="str">
        <f>IF(ISBLANK('Nomenklatur komplett'!H1478),"",'Nomenklatur komplett'!H1478)</f>
        <v/>
      </c>
      <c r="B1478" s="153">
        <f>IF(ISBLANK('Nomenklatur komplett'!I1478),"",'Nomenklatur komplett'!I1478)</f>
        <v>11152</v>
      </c>
      <c r="C1478" s="18" t="str">
        <f>IF(ISBLANK('Nomenklatur komplett'!J1478),"-",'Nomenklatur komplett'!J1478)</f>
        <v>Höfen</v>
      </c>
    </row>
    <row r="1479" spans="1:3" x14ac:dyDescent="0.2">
      <c r="A1479" s="17">
        <f>IF(ISBLANK('Nomenklatur komplett'!H1479),"",'Nomenklatur komplett'!H1479)</f>
        <v>2886</v>
      </c>
      <c r="B1479" s="153">
        <f>IF(ISBLANK('Nomenklatur komplett'!I1479),"",'Nomenklatur komplett'!I1479)</f>
        <v>13814</v>
      </c>
      <c r="C1479" s="18" t="str">
        <f>IF(ISBLANK('Nomenklatur komplett'!J1479),"-",'Nomenklatur komplett'!J1479)</f>
        <v>Hölstein</v>
      </c>
    </row>
    <row r="1480" spans="1:3" x14ac:dyDescent="0.2">
      <c r="A1480" s="17" t="str">
        <f>IF(ISBLANK('Nomenklatur komplett'!H1480),"",'Nomenklatur komplett'!H1480)</f>
        <v/>
      </c>
      <c r="B1480" s="153">
        <f>IF(ISBLANK('Nomenklatur komplett'!I1480),"",'Nomenklatur komplett'!I1480)</f>
        <v>16457</v>
      </c>
      <c r="C1480" s="18" t="str">
        <f>IF(ISBLANK('Nomenklatur komplett'!J1480),"-",'Nomenklatur komplett'!J1480)</f>
        <v>Höngg</v>
      </c>
    </row>
    <row r="1481" spans="1:3" x14ac:dyDescent="0.2">
      <c r="A1481" s="17">
        <f>IF(ISBLANK('Nomenklatur komplett'!H1481),"",'Nomenklatur komplett'!H1481)</f>
        <v>60</v>
      </c>
      <c r="B1481" s="153">
        <f>IF(ISBLANK('Nomenklatur komplett'!I1481),"",'Nomenklatur komplett'!I1481)</f>
        <v>12220</v>
      </c>
      <c r="C1481" s="18" t="str">
        <f>IF(ISBLANK('Nomenklatur komplett'!J1481),"-",'Nomenklatur komplett'!J1481)</f>
        <v>Höri</v>
      </c>
    </row>
    <row r="1482" spans="1:3" x14ac:dyDescent="0.2">
      <c r="A1482" s="17">
        <f>IF(ISBLANK('Nomenklatur komplett'!H1482),"",'Nomenklatur komplett'!H1482)</f>
        <v>1703</v>
      </c>
      <c r="B1482" s="153">
        <f>IF(ISBLANK('Nomenklatur komplett'!I1482),"",'Nomenklatur komplett'!I1482)</f>
        <v>12176</v>
      </c>
      <c r="C1482" s="18" t="str">
        <f>IF(ISBLANK('Nomenklatur komplett'!J1482),"-",'Nomenklatur komplett'!J1482)</f>
        <v>Hünenberg</v>
      </c>
    </row>
    <row r="1483" spans="1:3" x14ac:dyDescent="0.2">
      <c r="A1483" s="17">
        <f>IF(ISBLANK('Nomenklatur komplett'!H1483),"",'Nomenklatur komplett'!H1483)</f>
        <v>2524</v>
      </c>
      <c r="B1483" s="153">
        <f>IF(ISBLANK('Nomenklatur komplett'!I1483),"",'Nomenklatur komplett'!I1483)</f>
        <v>13733</v>
      </c>
      <c r="C1483" s="18" t="str">
        <f>IF(ISBLANK('Nomenklatur komplett'!J1483),"-",'Nomenklatur komplett'!J1483)</f>
        <v>Hüniken</v>
      </c>
    </row>
    <row r="1484" spans="1:3" x14ac:dyDescent="0.2">
      <c r="A1484" s="17">
        <f>IF(ISBLANK('Nomenklatur komplett'!H1484),"",'Nomenklatur komplett'!H1484)</f>
        <v>61</v>
      </c>
      <c r="B1484" s="153">
        <f>IF(ISBLANK('Nomenklatur komplett'!I1484),"",'Nomenklatur komplett'!I1484)</f>
        <v>12178</v>
      </c>
      <c r="C1484" s="18" t="str">
        <f>IF(ISBLANK('Nomenklatur komplett'!J1484),"-",'Nomenklatur komplett'!J1484)</f>
        <v>Hüntwangen</v>
      </c>
    </row>
    <row r="1485" spans="1:3" x14ac:dyDescent="0.2">
      <c r="A1485" s="17" t="str">
        <f>IF(ISBLANK('Nomenklatur komplett'!H1485),"",'Nomenklatur komplett'!H1485)</f>
        <v/>
      </c>
      <c r="B1485" s="153">
        <f>IF(ISBLANK('Nomenklatur komplett'!I1485),"",'Nomenklatur komplett'!I1485)</f>
        <v>12180</v>
      </c>
      <c r="C1485" s="18" t="str">
        <f>IF(ISBLANK('Nomenklatur komplett'!J1485),"-",'Nomenklatur komplett'!J1485)</f>
        <v>Hütten</v>
      </c>
    </row>
    <row r="1486" spans="1:3" x14ac:dyDescent="0.2">
      <c r="A1486" s="17">
        <f>IF(ISBLANK('Nomenklatur komplett'!H1486),"",'Nomenklatur komplett'!H1486)</f>
        <v>87</v>
      </c>
      <c r="B1486" s="153">
        <f>IF(ISBLANK('Nomenklatur komplett'!I1486),"",'Nomenklatur komplett'!I1486)</f>
        <v>12181</v>
      </c>
      <c r="C1486" s="18" t="str">
        <f>IF(ISBLANK('Nomenklatur komplett'!J1486),"-",'Nomenklatur komplett'!J1486)</f>
        <v>Hüttikon</v>
      </c>
    </row>
    <row r="1487" spans="1:3" x14ac:dyDescent="0.2">
      <c r="A1487" s="17">
        <f>IF(ISBLANK('Nomenklatur komplett'!H1487),"",'Nomenklatur komplett'!H1487)</f>
        <v>4590</v>
      </c>
      <c r="B1487" s="153">
        <f>IF(ISBLANK('Nomenklatur komplett'!I1487),"",'Nomenklatur komplett'!I1487)</f>
        <v>15469</v>
      </c>
      <c r="C1487" s="18" t="str">
        <f>IF(ISBLANK('Nomenklatur komplett'!J1487),"-",'Nomenklatur komplett'!J1487)</f>
        <v>Hüttlingen</v>
      </c>
    </row>
    <row r="1488" spans="1:3" x14ac:dyDescent="0.2">
      <c r="A1488" s="17">
        <f>IF(ISBLANK('Nomenklatur komplett'!H1488),"",'Nomenklatur komplett'!H1488)</f>
        <v>4821</v>
      </c>
      <c r="B1488" s="153">
        <f>IF(ISBLANK('Nomenklatur komplett'!I1488),"",'Nomenklatur komplett'!I1488)</f>
        <v>15455</v>
      </c>
      <c r="C1488" s="18" t="str">
        <f>IF(ISBLANK('Nomenklatur komplett'!J1488),"-",'Nomenklatur komplett'!J1488)</f>
        <v>Hüttwilen</v>
      </c>
    </row>
    <row r="1489" spans="1:3" x14ac:dyDescent="0.2">
      <c r="A1489" s="17" t="str">
        <f>IF(ISBLANK('Nomenklatur komplett'!H1489),"",'Nomenklatur komplett'!H1489)</f>
        <v/>
      </c>
      <c r="B1489" s="153">
        <f>IF(ISBLANK('Nomenklatur komplett'!I1489),"",'Nomenklatur komplett'!I1489)</f>
        <v>16263</v>
      </c>
      <c r="C1489" s="18" t="str">
        <f>IF(ISBLANK('Nomenklatur komplett'!J1489),"-",'Nomenklatur komplett'!J1489)</f>
        <v>Iberg</v>
      </c>
    </row>
    <row r="1490" spans="1:3" x14ac:dyDescent="0.2">
      <c r="A1490" s="17" t="str">
        <f>IF(ISBLANK('Nomenklatur komplett'!H1490),"",'Nomenklatur komplett'!H1490)</f>
        <v/>
      </c>
      <c r="B1490" s="153">
        <f>IF(ISBLANK('Nomenklatur komplett'!I1490),"",'Nomenklatur komplett'!I1490)</f>
        <v>11245</v>
      </c>
      <c r="C1490" s="18" t="str">
        <f>IF(ISBLANK('Nomenklatur komplett'!J1490),"-",'Nomenklatur komplett'!J1490)</f>
        <v>Ichertswil</v>
      </c>
    </row>
    <row r="1491" spans="1:3" x14ac:dyDescent="0.2">
      <c r="A1491" s="17">
        <f>IF(ISBLANK('Nomenklatur komplett'!H1491),"",'Nomenklatur komplett'!H1491)</f>
        <v>6239</v>
      </c>
      <c r="B1491" s="153">
        <f>IF(ISBLANK('Nomenklatur komplett'!I1491),"",'Nomenklatur komplett'!I1491)</f>
        <v>12187</v>
      </c>
      <c r="C1491" s="18" t="str">
        <f>IF(ISBLANK('Nomenklatur komplett'!J1491),"-",'Nomenklatur komplett'!J1491)</f>
        <v>Icogne</v>
      </c>
    </row>
    <row r="1492" spans="1:3" x14ac:dyDescent="0.2">
      <c r="A1492" s="17">
        <f>IF(ISBLANK('Nomenklatur komplett'!H1492),"",'Nomenklatur komplett'!H1492)</f>
        <v>541</v>
      </c>
      <c r="B1492" s="153">
        <f>IF(ISBLANK('Nomenklatur komplett'!I1492),"",'Nomenklatur komplett'!I1492)</f>
        <v>15120</v>
      </c>
      <c r="C1492" s="18" t="str">
        <f>IF(ISBLANK('Nomenklatur komplett'!J1492),"-",'Nomenklatur komplett'!J1492)</f>
        <v>Iffwil</v>
      </c>
    </row>
    <row r="1493" spans="1:3" x14ac:dyDescent="0.2">
      <c r="A1493" s="17" t="str">
        <f>IF(ISBLANK('Nomenklatur komplett'!H1493),"",'Nomenklatur komplett'!H1493)</f>
        <v/>
      </c>
      <c r="B1493" s="153">
        <f>IF(ISBLANK('Nomenklatur komplett'!I1493),"",'Nomenklatur komplett'!I1493)</f>
        <v>11291</v>
      </c>
      <c r="C1493" s="18" t="str">
        <f>IF(ISBLANK('Nomenklatur komplett'!J1493),"-",'Nomenklatur komplett'!J1493)</f>
        <v>Igels</v>
      </c>
    </row>
    <row r="1494" spans="1:3" x14ac:dyDescent="0.2">
      <c r="A1494" s="17" t="str">
        <f>IF(ISBLANK('Nomenklatur komplett'!H1494),"",'Nomenklatur komplett'!H1494)</f>
        <v/>
      </c>
      <c r="B1494" s="153">
        <f>IF(ISBLANK('Nomenklatur komplett'!I1494),"",'Nomenklatur komplett'!I1494)</f>
        <v>10798</v>
      </c>
      <c r="C1494" s="18" t="str">
        <f>IF(ISBLANK('Nomenklatur komplett'!J1494),"-",'Nomenklatur komplett'!J1494)</f>
        <v>Igis</v>
      </c>
    </row>
    <row r="1495" spans="1:3" x14ac:dyDescent="0.2">
      <c r="A1495" s="17" t="str">
        <f>IF(ISBLANK('Nomenklatur komplett'!H1495),"",'Nomenklatur komplett'!H1495)</f>
        <v/>
      </c>
      <c r="B1495" s="153">
        <f>IF(ISBLANK('Nomenklatur komplett'!I1495),"",'Nomenklatur komplett'!I1495)</f>
        <v>11346</v>
      </c>
      <c r="C1495" s="18" t="str">
        <f>IF(ISBLANK('Nomenklatur komplett'!J1495),"-",'Nomenklatur komplett'!J1495)</f>
        <v>Ilanz</v>
      </c>
    </row>
    <row r="1496" spans="1:3" x14ac:dyDescent="0.2">
      <c r="A1496" s="17">
        <f>IF(ISBLANK('Nomenklatur komplett'!H1496),"",'Nomenklatur komplett'!H1496)</f>
        <v>3619</v>
      </c>
      <c r="B1496" s="153">
        <f>IF(ISBLANK('Nomenklatur komplett'!I1496),"",'Nomenklatur komplett'!I1496)</f>
        <v>16061</v>
      </c>
      <c r="C1496" s="18" t="str">
        <f>IF(ISBLANK('Nomenklatur komplett'!J1496),"-",'Nomenklatur komplett'!J1496)</f>
        <v>Ilanz/Glion</v>
      </c>
    </row>
    <row r="1497" spans="1:3" x14ac:dyDescent="0.2">
      <c r="A1497" s="17" t="str">
        <f>IF(ISBLANK('Nomenklatur komplett'!H1497),"",'Nomenklatur komplett'!H1497)</f>
        <v/>
      </c>
      <c r="B1497" s="153">
        <f>IF(ISBLANK('Nomenklatur komplett'!I1497),"",'Nomenklatur komplett'!I1497)</f>
        <v>11187</v>
      </c>
      <c r="C1497" s="18" t="str">
        <f>IF(ISBLANK('Nomenklatur komplett'!J1497),"-",'Nomenklatur komplett'!J1497)</f>
        <v>Illens</v>
      </c>
    </row>
    <row r="1498" spans="1:3" x14ac:dyDescent="0.2">
      <c r="A1498" s="17">
        <f>IF(ISBLANK('Nomenklatur komplett'!H1498),"",'Nomenklatur komplett'!H1498)</f>
        <v>1363</v>
      </c>
      <c r="B1498" s="153">
        <f>IF(ISBLANK('Nomenklatur komplett'!I1498),"",'Nomenklatur komplett'!I1498)</f>
        <v>12192</v>
      </c>
      <c r="C1498" s="18" t="str">
        <f>IF(ISBLANK('Nomenklatur komplett'!J1498),"-",'Nomenklatur komplett'!J1498)</f>
        <v>Illgau</v>
      </c>
    </row>
    <row r="1499" spans="1:3" x14ac:dyDescent="0.2">
      <c r="A1499" s="17" t="str">
        <f>IF(ISBLANK('Nomenklatur komplett'!H1499),"",'Nomenklatur komplett'!H1499)</f>
        <v/>
      </c>
      <c r="B1499" s="153">
        <f>IF(ISBLANK('Nomenklatur komplett'!I1499),"",'Nomenklatur komplett'!I1499)</f>
        <v>12193</v>
      </c>
      <c r="C1499" s="18" t="str">
        <f>IF(ISBLANK('Nomenklatur komplett'!J1499),"-",'Nomenklatur komplett'!J1499)</f>
        <v>Illhart</v>
      </c>
    </row>
    <row r="1500" spans="1:3" x14ac:dyDescent="0.2">
      <c r="A1500" s="17" t="str">
        <f>IF(ISBLANK('Nomenklatur komplett'!H1500),"",'Nomenklatur komplett'!H1500)</f>
        <v/>
      </c>
      <c r="B1500" s="153">
        <f>IF(ISBLANK('Nomenklatur komplett'!I1500),"",'Nomenklatur komplett'!I1500)</f>
        <v>11544</v>
      </c>
      <c r="C1500" s="18" t="str">
        <f>IF(ISBLANK('Nomenklatur komplett'!J1500),"-",'Nomenklatur komplett'!J1500)</f>
        <v>Illighausen</v>
      </c>
    </row>
    <row r="1501" spans="1:3" x14ac:dyDescent="0.2">
      <c r="A1501" s="17" t="str">
        <f>IF(ISBLANK('Nomenklatur komplett'!H1501),"",'Nomenklatur komplett'!H1501)</f>
        <v/>
      </c>
      <c r="B1501" s="153">
        <f>IF(ISBLANK('Nomenklatur komplett'!I1501),"",'Nomenklatur komplett'!I1501)</f>
        <v>11208</v>
      </c>
      <c r="C1501" s="18" t="str">
        <f>IF(ISBLANK('Nomenklatur komplett'!J1501),"-",'Nomenklatur komplett'!J1501)</f>
        <v>Illnau</v>
      </c>
    </row>
    <row r="1502" spans="1:3" x14ac:dyDescent="0.2">
      <c r="A1502" s="17">
        <f>IF(ISBLANK('Nomenklatur komplett'!H1502),"",'Nomenklatur komplett'!H1502)</f>
        <v>296</v>
      </c>
      <c r="B1502" s="153">
        <f>IF(ISBLANK('Nomenklatur komplett'!I1502),"",'Nomenklatur komplett'!I1502)</f>
        <v>15671</v>
      </c>
      <c r="C1502" s="18" t="str">
        <f>IF(ISBLANK('Nomenklatur komplett'!J1502),"-",'Nomenklatur komplett'!J1502)</f>
        <v>Illnau-Effretikon</v>
      </c>
    </row>
    <row r="1503" spans="1:3" x14ac:dyDescent="0.2">
      <c r="A1503" s="17" t="str">
        <f>IF(ISBLANK('Nomenklatur komplett'!H1503),"",'Nomenklatur komplett'!H1503)</f>
        <v/>
      </c>
      <c r="B1503" s="153">
        <f>IF(ISBLANK('Nomenklatur komplett'!I1503),"",'Nomenklatur komplett'!I1503)</f>
        <v>12655</v>
      </c>
      <c r="C1503" s="18" t="str">
        <f>IF(ISBLANK('Nomenklatur komplett'!J1503),"-",'Nomenklatur komplett'!J1503)</f>
        <v>Indemini</v>
      </c>
    </row>
    <row r="1504" spans="1:3" x14ac:dyDescent="0.2">
      <c r="A1504" s="17">
        <f>IF(ISBLANK('Nomenklatur komplett'!H1504),"",'Nomenklatur komplett'!H1504)</f>
        <v>6109</v>
      </c>
      <c r="B1504" s="153">
        <f>IF(ISBLANK('Nomenklatur komplett'!I1504),"",'Nomenklatur komplett'!I1504)</f>
        <v>12656</v>
      </c>
      <c r="C1504" s="18" t="str">
        <f>IF(ISBLANK('Nomenklatur komplett'!J1504),"-",'Nomenklatur komplett'!J1504)</f>
        <v>Inden</v>
      </c>
    </row>
    <row r="1505" spans="1:3" x14ac:dyDescent="0.2">
      <c r="A1505" s="17">
        <f>IF(ISBLANK('Nomenklatur komplett'!H1505),"",'Nomenklatur komplett'!H1505)</f>
        <v>1364</v>
      </c>
      <c r="B1505" s="153">
        <f>IF(ISBLANK('Nomenklatur komplett'!I1505),"",'Nomenklatur komplett'!I1505)</f>
        <v>12657</v>
      </c>
      <c r="C1505" s="18" t="str">
        <f>IF(ISBLANK('Nomenklatur komplett'!J1505),"-",'Nomenklatur komplett'!J1505)</f>
        <v>Ingenbohl</v>
      </c>
    </row>
    <row r="1506" spans="1:3" x14ac:dyDescent="0.2">
      <c r="A1506" s="17">
        <f>IF(ISBLANK('Nomenklatur komplett'!H1506),"",'Nomenklatur komplett'!H1506)</f>
        <v>980</v>
      </c>
      <c r="B1506" s="153">
        <f>IF(ISBLANK('Nomenklatur komplett'!I1506),"",'Nomenklatur komplett'!I1506)</f>
        <v>15365</v>
      </c>
      <c r="C1506" s="18" t="str">
        <f>IF(ISBLANK('Nomenklatur komplett'!J1506),"-",'Nomenklatur komplett'!J1506)</f>
        <v>Inkwil</v>
      </c>
    </row>
    <row r="1507" spans="1:3" x14ac:dyDescent="0.2">
      <c r="A1507" s="17" t="str">
        <f>IF(ISBLANK('Nomenklatur komplett'!H1507),"",'Nomenklatur komplett'!H1507)</f>
        <v/>
      </c>
      <c r="B1507" s="153">
        <f>IF(ISBLANK('Nomenklatur komplett'!I1507),"",'Nomenklatur komplett'!I1507)</f>
        <v>16529</v>
      </c>
      <c r="C1507" s="18" t="str">
        <f>IF(ISBLANK('Nomenklatur komplett'!J1507),"-",'Nomenklatur komplett'!J1507)</f>
        <v>Innerbirrmoos</v>
      </c>
    </row>
    <row r="1508" spans="1:3" x14ac:dyDescent="0.2">
      <c r="A1508" s="17" t="str">
        <f>IF(ISBLANK('Nomenklatur komplett'!H1508),"",'Nomenklatur komplett'!H1508)</f>
        <v/>
      </c>
      <c r="B1508" s="153">
        <f>IF(ISBLANK('Nomenklatur komplett'!I1508),"",'Nomenklatur komplett'!I1508)</f>
        <v>10223</v>
      </c>
      <c r="C1508" s="18" t="str">
        <f>IF(ISBLANK('Nomenklatur komplett'!J1508),"-",'Nomenklatur komplett'!J1508)</f>
        <v>Innerferrera</v>
      </c>
    </row>
    <row r="1509" spans="1:3" x14ac:dyDescent="0.2">
      <c r="A1509" s="17">
        <f>IF(ISBLANK('Nomenklatur komplett'!H1509),"",'Nomenklatur komplett'!H1509)</f>
        <v>1343</v>
      </c>
      <c r="B1509" s="153">
        <f>IF(ISBLANK('Nomenklatur komplett'!I1509),"",'Nomenklatur komplett'!I1509)</f>
        <v>12658</v>
      </c>
      <c r="C1509" s="18" t="str">
        <f>IF(ISBLANK('Nomenklatur komplett'!J1509),"-",'Nomenklatur komplett'!J1509)</f>
        <v>Innerthal</v>
      </c>
    </row>
    <row r="1510" spans="1:3" x14ac:dyDescent="0.2">
      <c r="A1510" s="17">
        <f>IF(ISBLANK('Nomenklatur komplett'!H1510),"",'Nomenklatur komplett'!H1510)</f>
        <v>784</v>
      </c>
      <c r="B1510" s="153">
        <f>IF(ISBLANK('Nomenklatur komplett'!I1510),"",'Nomenklatur komplett'!I1510)</f>
        <v>15638</v>
      </c>
      <c r="C1510" s="18" t="str">
        <f>IF(ISBLANK('Nomenklatur komplett'!J1510),"-",'Nomenklatur komplett'!J1510)</f>
        <v>Innertkirchen</v>
      </c>
    </row>
    <row r="1511" spans="1:3" x14ac:dyDescent="0.2">
      <c r="A1511" s="17">
        <f>IF(ISBLANK('Nomenklatur komplett'!H1511),"",'Nomenklatur komplett'!H1511)</f>
        <v>496</v>
      </c>
      <c r="B1511" s="153">
        <f>IF(ISBLANK('Nomenklatur komplett'!I1511),"",'Nomenklatur komplett'!I1511)</f>
        <v>15105</v>
      </c>
      <c r="C1511" s="18" t="str">
        <f>IF(ISBLANK('Nomenklatur komplett'!J1511),"-",'Nomenklatur komplett'!J1511)</f>
        <v>Ins</v>
      </c>
    </row>
    <row r="1512" spans="1:3" x14ac:dyDescent="0.2">
      <c r="A1512" s="17" t="str">
        <f>IF(ISBLANK('Nomenklatur komplett'!H1512),"",'Nomenklatur komplett'!H1512)</f>
        <v/>
      </c>
      <c r="B1512" s="153">
        <f>IF(ISBLANK('Nomenklatur komplett'!I1512),"",'Nomenklatur komplett'!I1512)</f>
        <v>16572</v>
      </c>
      <c r="C1512" s="18" t="str">
        <f>IF(ISBLANK('Nomenklatur komplett'!J1512),"-",'Nomenklatur komplett'!J1512)</f>
        <v>Insone</v>
      </c>
    </row>
    <row r="1513" spans="1:3" x14ac:dyDescent="0.2">
      <c r="A1513" s="17">
        <f>IF(ISBLANK('Nomenklatur komplett'!H1513),"",'Nomenklatur komplett'!H1513)</f>
        <v>581</v>
      </c>
      <c r="B1513" s="153">
        <f>IF(ISBLANK('Nomenklatur komplett'!I1513),"",'Nomenklatur komplett'!I1513)</f>
        <v>15154</v>
      </c>
      <c r="C1513" s="18" t="str">
        <f>IF(ISBLANK('Nomenklatur komplett'!J1513),"-",'Nomenklatur komplett'!J1513)</f>
        <v>Interlaken</v>
      </c>
    </row>
    <row r="1514" spans="1:3" x14ac:dyDescent="0.2">
      <c r="A1514" s="17" t="str">
        <f>IF(ISBLANK('Nomenklatur komplett'!H1514),"",'Nomenklatur komplett'!H1514)</f>
        <v/>
      </c>
      <c r="B1514" s="153">
        <f>IF(ISBLANK('Nomenklatur komplett'!I1514),"",'Nomenklatur komplett'!I1514)</f>
        <v>11214</v>
      </c>
      <c r="C1514" s="18" t="str">
        <f>IF(ISBLANK('Nomenklatur komplett'!J1514),"-",'Nomenklatur komplett'!J1514)</f>
        <v>Intragna</v>
      </c>
    </row>
    <row r="1515" spans="1:3" x14ac:dyDescent="0.2">
      <c r="A1515" s="17">
        <f>IF(ISBLANK('Nomenklatur komplett'!H1515),"",'Nomenklatur komplett'!H1515)</f>
        <v>1033</v>
      </c>
      <c r="B1515" s="153">
        <f>IF(ISBLANK('Nomenklatur komplett'!I1515),"",'Nomenklatur komplett'!I1515)</f>
        <v>15574</v>
      </c>
      <c r="C1515" s="18" t="str">
        <f>IF(ISBLANK('Nomenklatur komplett'!J1515),"-",'Nomenklatur komplett'!J1515)</f>
        <v>Inwil</v>
      </c>
    </row>
    <row r="1516" spans="1:3" x14ac:dyDescent="0.2">
      <c r="A1516" s="17">
        <f>IF(ISBLANK('Nomenklatur komplett'!H1516),"",'Nomenklatur komplett'!H1516)</f>
        <v>739</v>
      </c>
      <c r="B1516" s="153">
        <f>IF(ISBLANK('Nomenklatur komplett'!I1516),"",'Nomenklatur komplett'!I1516)</f>
        <v>15245</v>
      </c>
      <c r="C1516" s="18" t="str">
        <f>IF(ISBLANK('Nomenklatur komplett'!J1516),"-",'Nomenklatur komplett'!J1516)</f>
        <v>Ipsach</v>
      </c>
    </row>
    <row r="1517" spans="1:3" x14ac:dyDescent="0.2">
      <c r="A1517" s="17" t="str">
        <f>IF(ISBLANK('Nomenklatur komplett'!H1517),"",'Nomenklatur komplett'!H1517)</f>
        <v/>
      </c>
      <c r="B1517" s="153">
        <f>IF(ISBLANK('Nomenklatur komplett'!I1517),"",'Nomenklatur komplett'!I1517)</f>
        <v>12669</v>
      </c>
      <c r="C1517" s="18" t="str">
        <f>IF(ISBLANK('Nomenklatur komplett'!J1517),"-",'Nomenklatur komplett'!J1517)</f>
        <v>Iragna</v>
      </c>
    </row>
    <row r="1518" spans="1:3" x14ac:dyDescent="0.2">
      <c r="A1518" s="17">
        <f>IF(ISBLANK('Nomenklatur komplett'!H1518),"",'Nomenklatur komplett'!H1518)</f>
        <v>582</v>
      </c>
      <c r="B1518" s="153">
        <f>IF(ISBLANK('Nomenklatur komplett'!I1518),"",'Nomenklatur komplett'!I1518)</f>
        <v>15155</v>
      </c>
      <c r="C1518" s="18" t="str">
        <f>IF(ISBLANK('Nomenklatur komplett'!J1518),"-",'Nomenklatur komplett'!J1518)</f>
        <v>Iseltwald</v>
      </c>
    </row>
    <row r="1519" spans="1:3" x14ac:dyDescent="0.2">
      <c r="A1519" s="17" t="str">
        <f>IF(ISBLANK('Nomenklatur komplett'!H1519),"",'Nomenklatur komplett'!H1519)</f>
        <v/>
      </c>
      <c r="B1519" s="153">
        <f>IF(ISBLANK('Nomenklatur komplett'!I1519),"",'Nomenklatur komplett'!I1519)</f>
        <v>11226</v>
      </c>
      <c r="C1519" s="18" t="str">
        <f>IF(ISBLANK('Nomenklatur komplett'!J1519),"-",'Nomenklatur komplett'!J1519)</f>
        <v>Isenfluh</v>
      </c>
    </row>
    <row r="1520" spans="1:3" x14ac:dyDescent="0.2">
      <c r="A1520" s="17">
        <f>IF(ISBLANK('Nomenklatur komplett'!H1520),"",'Nomenklatur komplett'!H1520)</f>
        <v>1211</v>
      </c>
      <c r="B1520" s="153">
        <f>IF(ISBLANK('Nomenklatur komplett'!I1520),"",'Nomenklatur komplett'!I1520)</f>
        <v>12661</v>
      </c>
      <c r="C1520" s="18" t="str">
        <f>IF(ISBLANK('Nomenklatur komplett'!J1520),"-",'Nomenklatur komplett'!J1520)</f>
        <v>Isenthal</v>
      </c>
    </row>
    <row r="1521" spans="1:3" x14ac:dyDescent="0.2">
      <c r="A1521" s="17" t="str">
        <f>IF(ISBLANK('Nomenklatur komplett'!H1521),"",'Nomenklatur komplett'!H1521)</f>
        <v/>
      </c>
      <c r="B1521" s="153">
        <f>IF(ISBLANK('Nomenklatur komplett'!I1521),"",'Nomenklatur komplett'!I1521)</f>
        <v>12654</v>
      </c>
      <c r="C1521" s="18" t="str">
        <f>IF(ISBLANK('Nomenklatur komplett'!J1521),"-",'Nomenklatur komplett'!J1521)</f>
        <v>Iseo</v>
      </c>
    </row>
    <row r="1522" spans="1:3" x14ac:dyDescent="0.2">
      <c r="A1522" s="17" t="str">
        <f>IF(ISBLANK('Nomenklatur komplett'!H1522),"",'Nomenklatur komplett'!H1522)</f>
        <v/>
      </c>
      <c r="B1522" s="153">
        <f>IF(ISBLANK('Nomenklatur komplett'!I1522),"",'Nomenklatur komplett'!I1522)</f>
        <v>12664</v>
      </c>
      <c r="C1522" s="18" t="str">
        <f>IF(ISBLANK('Nomenklatur komplett'!J1522),"-",'Nomenklatur komplett'!J1522)</f>
        <v>Islikon</v>
      </c>
    </row>
    <row r="1523" spans="1:3" x14ac:dyDescent="0.2">
      <c r="A1523" s="17">
        <f>IF(ISBLANK('Nomenklatur komplett'!H1523),"",'Nomenklatur komplett'!H1523)</f>
        <v>4084</v>
      </c>
      <c r="B1523" s="153">
        <f>IF(ISBLANK('Nomenklatur komplett'!I1523),"",'Nomenklatur komplett'!I1523)</f>
        <v>13669</v>
      </c>
      <c r="C1523" s="18" t="str">
        <f>IF(ISBLANK('Nomenklatur komplett'!J1523),"-",'Nomenklatur komplett'!J1523)</f>
        <v>Islisberg</v>
      </c>
    </row>
    <row r="1524" spans="1:3" x14ac:dyDescent="0.2">
      <c r="A1524" s="17">
        <f>IF(ISBLANK('Nomenklatur komplett'!H1524),"",'Nomenklatur komplett'!H1524)</f>
        <v>5009</v>
      </c>
      <c r="B1524" s="153">
        <f>IF(ISBLANK('Nomenklatur komplett'!I1524),"",'Nomenklatur komplett'!I1524)</f>
        <v>12665</v>
      </c>
      <c r="C1524" s="18" t="str">
        <f>IF(ISBLANK('Nomenklatur komplett'!J1524),"-",'Nomenklatur komplett'!J1524)</f>
        <v>Isone</v>
      </c>
    </row>
    <row r="1525" spans="1:3" x14ac:dyDescent="0.2">
      <c r="A1525" s="17" t="str">
        <f>IF(ISBLANK('Nomenklatur komplett'!H1525),"",'Nomenklatur komplett'!H1525)</f>
        <v/>
      </c>
      <c r="B1525" s="153">
        <f>IF(ISBLANK('Nomenklatur komplett'!I1525),"",'Nomenklatur komplett'!I1525)</f>
        <v>14356</v>
      </c>
      <c r="C1525" s="18" t="str">
        <f>IF(ISBLANK('Nomenklatur komplett'!J1525),"-",'Nomenklatur komplett'!J1525)</f>
        <v>Isorno</v>
      </c>
    </row>
    <row r="1526" spans="1:3" x14ac:dyDescent="0.2">
      <c r="A1526" s="17" t="str">
        <f>IF(ISBLANK('Nomenklatur komplett'!H1526),"",'Nomenklatur komplett'!H1526)</f>
        <v/>
      </c>
      <c r="B1526" s="153">
        <f>IF(ISBLANK('Nomenklatur komplett'!I1526),"",'Nomenklatur komplett'!I1526)</f>
        <v>12666</v>
      </c>
      <c r="C1526" s="18" t="str">
        <f>IF(ISBLANK('Nomenklatur komplett'!J1526),"-",'Nomenklatur komplett'!J1526)</f>
        <v>Istighofen</v>
      </c>
    </row>
    <row r="1527" spans="1:3" x14ac:dyDescent="0.2">
      <c r="A1527" s="17">
        <f>IF(ISBLANK('Nomenklatur komplett'!H1527),"",'Nomenklatur komplett'!H1527)</f>
        <v>6134</v>
      </c>
      <c r="B1527" s="153">
        <f>IF(ISBLANK('Nomenklatur komplett'!I1527),"",'Nomenklatur komplett'!I1527)</f>
        <v>12663</v>
      </c>
      <c r="C1527" s="18" t="str">
        <f>IF(ISBLANK('Nomenklatur komplett'!J1527),"-",'Nomenklatur komplett'!J1527)</f>
        <v>Isérables</v>
      </c>
    </row>
    <row r="1528" spans="1:3" x14ac:dyDescent="0.2">
      <c r="A1528" s="17">
        <f>IF(ISBLANK('Nomenklatur komplett'!H1528),"",'Nomenklatur komplett'!H1528)</f>
        <v>2849</v>
      </c>
      <c r="B1528" s="153">
        <f>IF(ISBLANK('Nomenklatur komplett'!I1528),"",'Nomenklatur komplett'!I1528)</f>
        <v>13788</v>
      </c>
      <c r="C1528" s="18" t="str">
        <f>IF(ISBLANK('Nomenklatur komplett'!J1528),"-",'Nomenklatur komplett'!J1528)</f>
        <v>Itingen</v>
      </c>
    </row>
    <row r="1529" spans="1:3" x14ac:dyDescent="0.2">
      <c r="A1529" s="17" t="str">
        <f>IF(ISBLANK('Nomenklatur komplett'!H1529),"",'Nomenklatur komplett'!H1529)</f>
        <v/>
      </c>
      <c r="B1529" s="153">
        <f>IF(ISBLANK('Nomenklatur komplett'!I1529),"",'Nomenklatur komplett'!I1529)</f>
        <v>12667</v>
      </c>
      <c r="C1529" s="18" t="str">
        <f>IF(ISBLANK('Nomenklatur komplett'!J1529),"-",'Nomenklatur komplett'!J1529)</f>
        <v>Ittenthal</v>
      </c>
    </row>
    <row r="1530" spans="1:3" x14ac:dyDescent="0.2">
      <c r="A1530" s="17">
        <f>IF(ISBLANK('Nomenklatur komplett'!H1530),"",'Nomenklatur komplett'!H1530)</f>
        <v>362</v>
      </c>
      <c r="B1530" s="153">
        <f>IF(ISBLANK('Nomenklatur komplett'!I1530),"",'Nomenklatur komplett'!I1530)</f>
        <v>15040</v>
      </c>
      <c r="C1530" s="18" t="str">
        <f>IF(ISBLANK('Nomenklatur komplett'!J1530),"-",'Nomenklatur komplett'!J1530)</f>
        <v>Ittigen</v>
      </c>
    </row>
    <row r="1531" spans="1:3" x14ac:dyDescent="0.2">
      <c r="A1531" s="17">
        <f>IF(ISBLANK('Nomenklatur komplett'!H1531),"",'Nomenklatur komplett'!H1531)</f>
        <v>868</v>
      </c>
      <c r="B1531" s="153">
        <f>IF(ISBLANK('Nomenklatur komplett'!I1531),"",'Nomenklatur komplett'!I1531)</f>
        <v>15292</v>
      </c>
      <c r="C1531" s="18" t="str">
        <f>IF(ISBLANK('Nomenklatur komplett'!J1531),"-",'Nomenklatur komplett'!J1531)</f>
        <v>Jaberg</v>
      </c>
    </row>
    <row r="1532" spans="1:3" x14ac:dyDescent="0.2">
      <c r="A1532" s="17">
        <f>IF(ISBLANK('Nomenklatur komplett'!H1532),"",'Nomenklatur komplett'!H1532)</f>
        <v>2138</v>
      </c>
      <c r="B1532" s="153">
        <f>IF(ISBLANK('Nomenklatur komplett'!I1532),"",'Nomenklatur komplett'!I1532)</f>
        <v>12668</v>
      </c>
      <c r="C1532" s="18" t="str">
        <f>IF(ISBLANK('Nomenklatur komplett'!J1532),"-",'Nomenklatur komplett'!J1532)</f>
        <v>Jaun</v>
      </c>
    </row>
    <row r="1533" spans="1:3" x14ac:dyDescent="0.2">
      <c r="A1533" s="17">
        <f>IF(ISBLANK('Nomenklatur komplett'!H1533),"",'Nomenklatur komplett'!H1533)</f>
        <v>540</v>
      </c>
      <c r="B1533" s="153">
        <f>IF(ISBLANK('Nomenklatur komplett'!I1533),"",'Nomenklatur komplett'!I1533)</f>
        <v>15634</v>
      </c>
      <c r="C1533" s="18" t="str">
        <f>IF(ISBLANK('Nomenklatur komplett'!J1533),"-",'Nomenklatur komplett'!J1533)</f>
        <v>Jegenstorf</v>
      </c>
    </row>
    <row r="1534" spans="1:3" x14ac:dyDescent="0.2">
      <c r="A1534" s="17">
        <f>IF(ISBLANK('Nomenklatur komplett'!H1534),"",'Nomenklatur komplett'!H1534)</f>
        <v>3863</v>
      </c>
      <c r="B1534" s="153">
        <f>IF(ISBLANK('Nomenklatur komplett'!I1534),"",'Nomenklatur komplett'!I1534)</f>
        <v>16024</v>
      </c>
      <c r="C1534" s="18" t="str">
        <f>IF(ISBLANK('Nomenklatur komplett'!J1534),"-",'Nomenklatur komplett'!J1534)</f>
        <v>Jenaz</v>
      </c>
    </row>
    <row r="1535" spans="1:3" x14ac:dyDescent="0.2">
      <c r="A1535" s="17">
        <f>IF(ISBLANK('Nomenklatur komplett'!H1535),"",'Nomenklatur komplett'!H1535)</f>
        <v>3952</v>
      </c>
      <c r="B1535" s="153">
        <f>IF(ISBLANK('Nomenklatur komplett'!I1535),"",'Nomenklatur komplett'!I1535)</f>
        <v>16033</v>
      </c>
      <c r="C1535" s="18" t="str">
        <f>IF(ISBLANK('Nomenklatur komplett'!J1535),"-",'Nomenklatur komplett'!J1535)</f>
        <v>Jenins</v>
      </c>
    </row>
    <row r="1536" spans="1:3" x14ac:dyDescent="0.2">
      <c r="A1536" s="17">
        <f>IF(ISBLANK('Nomenklatur komplett'!H1536),"",'Nomenklatur komplett'!H1536)</f>
        <v>738</v>
      </c>
      <c r="B1536" s="153">
        <f>IF(ISBLANK('Nomenklatur komplett'!I1536),"",'Nomenklatur komplett'!I1536)</f>
        <v>15244</v>
      </c>
      <c r="C1536" s="18" t="str">
        <f>IF(ISBLANK('Nomenklatur komplett'!J1536),"-",'Nomenklatur komplett'!J1536)</f>
        <v>Jens</v>
      </c>
    </row>
    <row r="1537" spans="1:3" x14ac:dyDescent="0.2">
      <c r="A1537" s="17" t="str">
        <f>IF(ISBLANK('Nomenklatur komplett'!H1537),"",'Nomenklatur komplett'!H1537)</f>
        <v/>
      </c>
      <c r="B1537" s="153">
        <f>IF(ISBLANK('Nomenklatur komplett'!I1537),"",'Nomenklatur komplett'!I1537)</f>
        <v>12646</v>
      </c>
      <c r="C1537" s="18" t="str">
        <f>IF(ISBLANK('Nomenklatur komplett'!J1537),"-",'Nomenklatur komplett'!J1537)</f>
        <v>Jeuss</v>
      </c>
    </row>
    <row r="1538" spans="1:3" x14ac:dyDescent="0.2">
      <c r="A1538" s="17" t="str">
        <f>IF(ISBLANK('Nomenklatur komplett'!H1538),"",'Nomenklatur komplett'!H1538)</f>
        <v/>
      </c>
      <c r="B1538" s="153">
        <f>IF(ISBLANK('Nomenklatur komplett'!I1538),"",'Nomenklatur komplett'!I1538)</f>
        <v>10113</v>
      </c>
      <c r="C1538" s="18" t="str">
        <f>IF(ISBLANK('Nomenklatur komplett'!J1538),"-",'Nomenklatur komplett'!J1538)</f>
        <v>Jona</v>
      </c>
    </row>
    <row r="1539" spans="1:3" x14ac:dyDescent="0.2">
      <c r="A1539" s="17">
        <f>IF(ISBLANK('Nomenklatur komplett'!H1539),"",'Nomenklatur komplett'!H1539)</f>
        <v>4071</v>
      </c>
      <c r="B1539" s="153">
        <f>IF(ISBLANK('Nomenklatur komplett'!I1539),"",'Nomenklatur komplett'!I1539)</f>
        <v>12644</v>
      </c>
      <c r="C1539" s="18" t="str">
        <f>IF(ISBLANK('Nomenklatur komplett'!J1539),"-",'Nomenklatur komplett'!J1539)</f>
        <v>Jonen</v>
      </c>
    </row>
    <row r="1540" spans="1:3" x14ac:dyDescent="0.2">
      <c r="A1540" s="17">
        <f>IF(ISBLANK('Nomenklatur komplett'!H1540),"",'Nomenklatur komplett'!H1540)</f>
        <v>5885</v>
      </c>
      <c r="B1540" s="153">
        <f>IF(ISBLANK('Nomenklatur komplett'!I1540),"",'Nomenklatur komplett'!I1540)</f>
        <v>14642</v>
      </c>
      <c r="C1540" s="18" t="str">
        <f>IF(ISBLANK('Nomenklatur komplett'!J1540),"-",'Nomenklatur komplett'!J1540)</f>
        <v>Jongny</v>
      </c>
    </row>
    <row r="1541" spans="1:3" x14ac:dyDescent="0.2">
      <c r="A1541" s="17">
        <f>IF(ISBLANK('Nomenklatur komplett'!H1541),"",'Nomenklatur komplett'!H1541)</f>
        <v>3405</v>
      </c>
      <c r="B1541" s="153">
        <f>IF(ISBLANK('Nomenklatur komplett'!I1541),"",'Nomenklatur komplett'!I1541)</f>
        <v>14454</v>
      </c>
      <c r="C1541" s="18" t="str">
        <f>IF(ISBLANK('Nomenklatur komplett'!J1541),"-",'Nomenklatur komplett'!J1541)</f>
        <v>Jonschwil</v>
      </c>
    </row>
    <row r="1542" spans="1:3" x14ac:dyDescent="0.2">
      <c r="A1542" s="17">
        <f>IF(ISBLANK('Nomenklatur komplett'!H1542),"",'Nomenklatur komplett'!H1542)</f>
        <v>5804</v>
      </c>
      <c r="B1542" s="153">
        <f>IF(ISBLANK('Nomenklatur komplett'!I1542),"",'Nomenklatur komplett'!I1542)</f>
        <v>15491</v>
      </c>
      <c r="C1542" s="18" t="str">
        <f>IF(ISBLANK('Nomenklatur komplett'!J1542),"-",'Nomenklatur komplett'!J1542)</f>
        <v>Jorat-Menthue</v>
      </c>
    </row>
    <row r="1543" spans="1:3" x14ac:dyDescent="0.2">
      <c r="A1543" s="17">
        <f>IF(ISBLANK('Nomenklatur komplett'!H1543),"",'Nomenklatur komplett'!H1543)</f>
        <v>5806</v>
      </c>
      <c r="B1543" s="153">
        <f>IF(ISBLANK('Nomenklatur komplett'!I1543),"",'Nomenklatur komplett'!I1543)</f>
        <v>15687</v>
      </c>
      <c r="C1543" s="18" t="str">
        <f>IF(ISBLANK('Nomenklatur komplett'!J1543),"-",'Nomenklatur komplett'!J1543)</f>
        <v>Jorat-Mézières</v>
      </c>
    </row>
    <row r="1544" spans="1:3" x14ac:dyDescent="0.2">
      <c r="A1544" s="17">
        <f>IF(ISBLANK('Nomenklatur komplett'!H1544),"",'Nomenklatur komplett'!H1544)</f>
        <v>5585</v>
      </c>
      <c r="B1544" s="153">
        <f>IF(ISBLANK('Nomenklatur komplett'!I1544),"",'Nomenklatur komplett'!I1544)</f>
        <v>14644</v>
      </c>
      <c r="C1544" s="18" t="str">
        <f>IF(ISBLANK('Nomenklatur komplett'!J1544),"-",'Nomenklatur komplett'!J1544)</f>
        <v>Jouxtens-Mézery</v>
      </c>
    </row>
    <row r="1545" spans="1:3" x14ac:dyDescent="0.2">
      <c r="A1545" s="17">
        <f>IF(ISBLANK('Nomenklatur komplett'!H1545),"",'Nomenklatur komplett'!H1545)</f>
        <v>5754</v>
      </c>
      <c r="B1545" s="153">
        <f>IF(ISBLANK('Nomenklatur komplett'!I1545),"",'Nomenklatur komplett'!I1545)</f>
        <v>14643</v>
      </c>
      <c r="C1545" s="18" t="str">
        <f>IF(ISBLANK('Nomenklatur komplett'!J1545),"-",'Nomenklatur komplett'!J1545)</f>
        <v>Juriens</v>
      </c>
    </row>
    <row r="1546" spans="1:3" x14ac:dyDescent="0.2">
      <c r="A1546" s="17">
        <f>IF(ISBLANK('Nomenklatur komplett'!H1546),"",'Nomenklatur komplett'!H1546)</f>
        <v>6626</v>
      </c>
      <c r="B1546" s="153">
        <f>IF(ISBLANK('Nomenklatur komplett'!I1546),"",'Nomenklatur komplett'!I1546)</f>
        <v>12642</v>
      </c>
      <c r="C1546" s="18" t="str">
        <f>IF(ISBLANK('Nomenklatur komplett'!J1546),"-",'Nomenklatur komplett'!J1546)</f>
        <v>Jussy</v>
      </c>
    </row>
    <row r="1547" spans="1:3" x14ac:dyDescent="0.2">
      <c r="A1547" s="17">
        <f>IF(ISBLANK('Nomenklatur komplett'!H1547),"",'Nomenklatur komplett'!H1547)</f>
        <v>4252</v>
      </c>
      <c r="B1547" s="153">
        <f>IF(ISBLANK('Nomenklatur komplett'!I1547),"",'Nomenklatur komplett'!I1547)</f>
        <v>12643</v>
      </c>
      <c r="C1547" s="18" t="str">
        <f>IF(ISBLANK('Nomenklatur komplett'!J1547),"-",'Nomenklatur komplett'!J1547)</f>
        <v>Kaiseraugst</v>
      </c>
    </row>
    <row r="1548" spans="1:3" x14ac:dyDescent="0.2">
      <c r="A1548" s="17" t="str">
        <f>IF(ISBLANK('Nomenklatur komplett'!H1548),"",'Nomenklatur komplett'!H1548)</f>
        <v/>
      </c>
      <c r="B1548" s="153">
        <f>IF(ISBLANK('Nomenklatur komplett'!I1548),"",'Nomenklatur komplett'!I1548)</f>
        <v>12653</v>
      </c>
      <c r="C1548" s="18" t="str">
        <f>IF(ISBLANK('Nomenklatur komplett'!J1548),"-",'Nomenklatur komplett'!J1548)</f>
        <v>Kaiserstuhl</v>
      </c>
    </row>
    <row r="1549" spans="1:3" x14ac:dyDescent="0.2">
      <c r="A1549" s="17">
        <f>IF(ISBLANK('Nomenklatur komplett'!H1549),"",'Nomenklatur komplett'!H1549)</f>
        <v>4169</v>
      </c>
      <c r="B1549" s="153">
        <f>IF(ISBLANK('Nomenklatur komplett'!I1549),"",'Nomenklatur komplett'!I1549)</f>
        <v>15389</v>
      </c>
      <c r="C1549" s="18" t="str">
        <f>IF(ISBLANK('Nomenklatur komplett'!J1549),"-",'Nomenklatur komplett'!J1549)</f>
        <v>Kaisten</v>
      </c>
    </row>
    <row r="1550" spans="1:3" x14ac:dyDescent="0.2">
      <c r="A1550" s="17">
        <f>IF(ISBLANK('Nomenklatur komplett'!H1550),"",'Nomenklatur komplett'!H1550)</f>
        <v>4233</v>
      </c>
      <c r="B1550" s="153">
        <f>IF(ISBLANK('Nomenklatur komplett'!I1550),"",'Nomenklatur komplett'!I1550)</f>
        <v>12638</v>
      </c>
      <c r="C1550" s="18" t="str">
        <f>IF(ISBLANK('Nomenklatur komplett'!J1550),"-",'Nomenklatur komplett'!J1550)</f>
        <v>Kallern</v>
      </c>
    </row>
    <row r="1551" spans="1:3" x14ac:dyDescent="0.2">
      <c r="A1551" s="17">
        <f>IF(ISBLANK('Nomenklatur komplett'!H1551),"",'Nomenklatur komplett'!H1551)</f>
        <v>304</v>
      </c>
      <c r="B1551" s="153">
        <f>IF(ISBLANK('Nomenklatur komplett'!I1551),"",'Nomenklatur komplett'!I1551)</f>
        <v>16124</v>
      </c>
      <c r="C1551" s="18" t="str">
        <f>IF(ISBLANK('Nomenklatur komplett'!J1551),"-",'Nomenklatur komplett'!J1551)</f>
        <v>Kallnach</v>
      </c>
    </row>
    <row r="1552" spans="1:3" x14ac:dyDescent="0.2">
      <c r="A1552" s="17">
        <f>IF(ISBLANK('Nomenklatur komplett'!H1552),"",'Nomenklatur komplett'!H1552)</f>
        <v>3313</v>
      </c>
      <c r="B1552" s="153">
        <f>IF(ISBLANK('Nomenklatur komplett'!I1552),"",'Nomenklatur komplett'!I1552)</f>
        <v>14421</v>
      </c>
      <c r="C1552" s="18" t="str">
        <f>IF(ISBLANK('Nomenklatur komplett'!J1552),"-",'Nomenklatur komplett'!J1552)</f>
        <v>Kaltbrunn</v>
      </c>
    </row>
    <row r="1553" spans="1:3" x14ac:dyDescent="0.2">
      <c r="A1553" s="17" t="str">
        <f>IF(ISBLANK('Nomenklatur komplett'!H1553),"",'Nomenklatur komplett'!H1553)</f>
        <v/>
      </c>
      <c r="B1553" s="153">
        <f>IF(ISBLANK('Nomenklatur komplett'!I1553),"",'Nomenklatur komplett'!I1553)</f>
        <v>12648</v>
      </c>
      <c r="C1553" s="18" t="str">
        <f>IF(ISBLANK('Nomenklatur komplett'!J1553),"-",'Nomenklatur komplett'!J1553)</f>
        <v>Kaltenbach</v>
      </c>
    </row>
    <row r="1554" spans="1:3" x14ac:dyDescent="0.2">
      <c r="A1554" s="17" t="str">
        <f>IF(ISBLANK('Nomenklatur komplett'!H1554),"",'Nomenklatur komplett'!H1554)</f>
        <v/>
      </c>
      <c r="B1554" s="153">
        <f>IF(ISBLANK('Nomenklatur komplett'!I1554),"",'Nomenklatur komplett'!I1554)</f>
        <v>12649</v>
      </c>
      <c r="C1554" s="18" t="str">
        <f>IF(ISBLANK('Nomenklatur komplett'!J1554),"-",'Nomenklatur komplett'!J1554)</f>
        <v>Kalthäusern</v>
      </c>
    </row>
    <row r="1555" spans="1:3" x14ac:dyDescent="0.2">
      <c r="A1555" s="17">
        <f>IF(ISBLANK('Nomenklatur komplett'!H1555),"",'Nomenklatur komplett'!H1555)</f>
        <v>2549</v>
      </c>
      <c r="B1555" s="153">
        <f>IF(ISBLANK('Nomenklatur komplett'!I1555),"",'Nomenklatur komplett'!I1555)</f>
        <v>12650</v>
      </c>
      <c r="C1555" s="18" t="str">
        <f>IF(ISBLANK('Nomenklatur komplett'!J1555),"-",'Nomenklatur komplett'!J1555)</f>
        <v>Kammersrohr</v>
      </c>
    </row>
    <row r="1556" spans="1:3" x14ac:dyDescent="0.2">
      <c r="A1556" s="17">
        <f>IF(ISBLANK('Nomenklatur komplett'!H1556),"",'Nomenklatur komplett'!H1556)</f>
        <v>564</v>
      </c>
      <c r="B1556" s="153">
        <f>IF(ISBLANK('Nomenklatur komplett'!I1556),"",'Nomenklatur komplett'!I1556)</f>
        <v>15140</v>
      </c>
      <c r="C1556" s="18" t="str">
        <f>IF(ISBLANK('Nomenklatur komplett'!J1556),"-",'Nomenklatur komplett'!J1556)</f>
        <v>Kandergrund</v>
      </c>
    </row>
    <row r="1557" spans="1:3" x14ac:dyDescent="0.2">
      <c r="A1557" s="17">
        <f>IF(ISBLANK('Nomenklatur komplett'!H1557),"",'Nomenklatur komplett'!H1557)</f>
        <v>565</v>
      </c>
      <c r="B1557" s="153">
        <f>IF(ISBLANK('Nomenklatur komplett'!I1557),"",'Nomenklatur komplett'!I1557)</f>
        <v>15141</v>
      </c>
      <c r="C1557" s="18" t="str">
        <f>IF(ISBLANK('Nomenklatur komplett'!J1557),"-",'Nomenklatur komplett'!J1557)</f>
        <v>Kandersteg</v>
      </c>
    </row>
    <row r="1558" spans="1:3" x14ac:dyDescent="0.2">
      <c r="A1558" s="17" t="str">
        <f>IF(ISBLANK('Nomenklatur komplett'!H1558),"",'Nomenklatur komplett'!H1558)</f>
        <v/>
      </c>
      <c r="B1558" s="153">
        <f>IF(ISBLANK('Nomenklatur komplett'!I1558),"",'Nomenklatur komplett'!I1558)</f>
        <v>16370</v>
      </c>
      <c r="C1558" s="18" t="str">
        <f>IF(ISBLANK('Nomenklatur komplett'!J1558),"-",'Nomenklatur komplett'!J1558)</f>
        <v>Kappel</v>
      </c>
    </row>
    <row r="1559" spans="1:3" x14ac:dyDescent="0.2">
      <c r="A1559" s="17">
        <f>IF(ISBLANK('Nomenklatur komplett'!H1559),"",'Nomenklatur komplett'!H1559)</f>
        <v>2580</v>
      </c>
      <c r="B1559" s="153">
        <f>IF(ISBLANK('Nomenklatur komplett'!I1559),"",'Nomenklatur komplett'!I1559)</f>
        <v>12651</v>
      </c>
      <c r="C1559" s="18" t="str">
        <f>IF(ISBLANK('Nomenklatur komplett'!J1559),"-",'Nomenklatur komplett'!J1559)</f>
        <v>Kappel (SO)</v>
      </c>
    </row>
    <row r="1560" spans="1:3" x14ac:dyDescent="0.2">
      <c r="A1560" s="17" t="str">
        <f>IF(ISBLANK('Nomenklatur komplett'!H1560),"",'Nomenklatur komplett'!H1560)</f>
        <v/>
      </c>
      <c r="B1560" s="153">
        <f>IF(ISBLANK('Nomenklatur komplett'!I1560),"",'Nomenklatur komplett'!I1560)</f>
        <v>11276</v>
      </c>
      <c r="C1560" s="18" t="str">
        <f>IF(ISBLANK('Nomenklatur komplett'!J1560),"-",'Nomenklatur komplett'!J1560)</f>
        <v>Kappel (Toggenburg)</v>
      </c>
    </row>
    <row r="1561" spans="1:3" x14ac:dyDescent="0.2">
      <c r="A1561" s="17">
        <f>IF(ISBLANK('Nomenklatur komplett'!H1561),"",'Nomenklatur komplett'!H1561)</f>
        <v>6</v>
      </c>
      <c r="B1561" s="153">
        <f>IF(ISBLANK('Nomenklatur komplett'!I1561),"",'Nomenklatur komplett'!I1561)</f>
        <v>12671</v>
      </c>
      <c r="C1561" s="18" t="str">
        <f>IF(ISBLANK('Nomenklatur komplett'!J1561),"-",'Nomenklatur komplett'!J1561)</f>
        <v>Kappel am Albis</v>
      </c>
    </row>
    <row r="1562" spans="1:3" x14ac:dyDescent="0.2">
      <c r="A1562" s="17">
        <f>IF(ISBLANK('Nomenklatur komplett'!H1562),"",'Nomenklatur komplett'!H1562)</f>
        <v>305</v>
      </c>
      <c r="B1562" s="153">
        <f>IF(ISBLANK('Nomenklatur komplett'!I1562),"",'Nomenklatur komplett'!I1562)</f>
        <v>14999</v>
      </c>
      <c r="C1562" s="18" t="str">
        <f>IF(ISBLANK('Nomenklatur komplett'!J1562),"-",'Nomenklatur komplett'!J1562)</f>
        <v>Kappelen</v>
      </c>
    </row>
    <row r="1563" spans="1:3" x14ac:dyDescent="0.2">
      <c r="A1563" s="17">
        <f>IF(ISBLANK('Nomenklatur komplett'!H1563),"",'Nomenklatur komplett'!H1563)</f>
        <v>869</v>
      </c>
      <c r="B1563" s="153">
        <f>IF(ISBLANK('Nomenklatur komplett'!I1563),"",'Nomenklatur komplett'!I1563)</f>
        <v>15293</v>
      </c>
      <c r="C1563" s="18" t="str">
        <f>IF(ISBLANK('Nomenklatur komplett'!J1563),"-",'Nomenklatur komplett'!J1563)</f>
        <v>Kaufdorf</v>
      </c>
    </row>
    <row r="1564" spans="1:3" x14ac:dyDescent="0.2">
      <c r="A1564" s="17" t="str">
        <f>IF(ISBLANK('Nomenklatur komplett'!H1564),"",'Nomenklatur komplett'!H1564)</f>
        <v/>
      </c>
      <c r="B1564" s="153">
        <f>IF(ISBLANK('Nomenklatur komplett'!I1564),"",'Nomenklatur komplett'!I1564)</f>
        <v>12662</v>
      </c>
      <c r="C1564" s="18" t="str">
        <f>IF(ISBLANK('Nomenklatur komplett'!J1564),"-",'Nomenklatur komplett'!J1564)</f>
        <v>Kefikon</v>
      </c>
    </row>
    <row r="1565" spans="1:3" x14ac:dyDescent="0.2">
      <c r="A1565" s="17">
        <f>IF(ISBLANK('Nomenklatur komplett'!H1565),"",'Nomenklatur komplett'!H1565)</f>
        <v>870</v>
      </c>
      <c r="B1565" s="153">
        <f>IF(ISBLANK('Nomenklatur komplett'!I1565),"",'Nomenklatur komplett'!I1565)</f>
        <v>15294</v>
      </c>
      <c r="C1565" s="18" t="str">
        <f>IF(ISBLANK('Nomenklatur komplett'!J1565),"-",'Nomenklatur komplett'!J1565)</f>
        <v>Kehrsatz</v>
      </c>
    </row>
    <row r="1566" spans="1:3" x14ac:dyDescent="0.2">
      <c r="A1566" s="17">
        <f>IF(ISBLANK('Nomenklatur komplett'!H1566),"",'Nomenklatur komplett'!H1566)</f>
        <v>4666</v>
      </c>
      <c r="B1566" s="153">
        <f>IF(ISBLANK('Nomenklatur komplett'!I1566),"",'Nomenklatur komplett'!I1566)</f>
        <v>15445</v>
      </c>
      <c r="C1566" s="18" t="str">
        <f>IF(ISBLANK('Nomenklatur komplett'!J1566),"-",'Nomenklatur komplett'!J1566)</f>
        <v>Kemmental</v>
      </c>
    </row>
    <row r="1567" spans="1:3" x14ac:dyDescent="0.2">
      <c r="A1567" s="17" t="str">
        <f>IF(ISBLANK('Nomenklatur komplett'!H1567),"",'Nomenklatur komplett'!H1567)</f>
        <v/>
      </c>
      <c r="B1567" s="153">
        <f>IF(ISBLANK('Nomenklatur komplett'!I1567),"",'Nomenklatur komplett'!I1567)</f>
        <v>16316</v>
      </c>
      <c r="C1567" s="18" t="str">
        <f>IF(ISBLANK('Nomenklatur komplett'!J1567),"-",'Nomenklatur komplett'!J1567)</f>
        <v>Kempfhof</v>
      </c>
    </row>
    <row r="1568" spans="1:3" x14ac:dyDescent="0.2">
      <c r="A1568" s="17" t="str">
        <f>IF(ISBLANK('Nomenklatur komplett'!H1568),"",'Nomenklatur komplett'!H1568)</f>
        <v/>
      </c>
      <c r="B1568" s="153">
        <f>IF(ISBLANK('Nomenklatur komplett'!I1568),"",'Nomenklatur komplett'!I1568)</f>
        <v>16266</v>
      </c>
      <c r="C1568" s="18" t="str">
        <f>IF(ISBLANK('Nomenklatur komplett'!J1568),"-",'Nomenklatur komplett'!J1568)</f>
        <v>Kerenzen-Mühlehorn</v>
      </c>
    </row>
    <row r="1569" spans="1:3" x14ac:dyDescent="0.2">
      <c r="A1569" s="17">
        <f>IF(ISBLANK('Nomenklatur komplett'!H1569),"",'Nomenklatur komplett'!H1569)</f>
        <v>411</v>
      </c>
      <c r="B1569" s="153">
        <f>IF(ISBLANK('Nomenklatur komplett'!I1569),"",'Nomenklatur komplett'!I1569)</f>
        <v>15068</v>
      </c>
      <c r="C1569" s="18" t="str">
        <f>IF(ISBLANK('Nomenklatur komplett'!J1569),"-",'Nomenklatur komplett'!J1569)</f>
        <v>Kernenried</v>
      </c>
    </row>
    <row r="1570" spans="1:3" x14ac:dyDescent="0.2">
      <c r="A1570" s="17">
        <f>IF(ISBLANK('Nomenklatur komplett'!H1570),"",'Nomenklatur komplett'!H1570)</f>
        <v>1404</v>
      </c>
      <c r="B1570" s="153">
        <f>IF(ISBLANK('Nomenklatur komplett'!I1570),"",'Nomenklatur komplett'!I1570)</f>
        <v>12688</v>
      </c>
      <c r="C1570" s="18" t="str">
        <f>IF(ISBLANK('Nomenklatur komplett'!J1570),"-",'Nomenklatur komplett'!J1570)</f>
        <v>Kerns</v>
      </c>
    </row>
    <row r="1571" spans="1:3" x14ac:dyDescent="0.2">
      <c r="A1571" s="17">
        <f>IF(ISBLANK('Nomenklatur komplett'!H1571),"",'Nomenklatur komplett'!H1571)</f>
        <v>2265</v>
      </c>
      <c r="B1571" s="153">
        <f>IF(ISBLANK('Nomenklatur komplett'!I1571),"",'Nomenklatur komplett'!I1571)</f>
        <v>12689</v>
      </c>
      <c r="C1571" s="18" t="str">
        <f>IF(ISBLANK('Nomenklatur komplett'!J1571),"-",'Nomenklatur komplett'!J1571)</f>
        <v>Kerzers</v>
      </c>
    </row>
    <row r="1572" spans="1:3" x14ac:dyDescent="0.2">
      <c r="A1572" s="17">
        <f>IF(ISBLANK('Nomenklatur komplett'!H1572),"",'Nomenklatur komplett'!H1572)</f>
        <v>4426</v>
      </c>
      <c r="B1572" s="153">
        <f>IF(ISBLANK('Nomenklatur komplett'!I1572),"",'Nomenklatur komplett'!I1572)</f>
        <v>15409</v>
      </c>
      <c r="C1572" s="18" t="str">
        <f>IF(ISBLANK('Nomenklatur komplett'!J1572),"-",'Nomenklatur komplett'!J1572)</f>
        <v>Kesswil</v>
      </c>
    </row>
    <row r="1573" spans="1:3" x14ac:dyDescent="0.2">
      <c r="A1573" s="17">
        <f>IF(ISBLANK('Nomenklatur komplett'!H1573),"",'Nomenklatur komplett'!H1573)</f>
        <v>2403</v>
      </c>
      <c r="B1573" s="153">
        <f>IF(ISBLANK('Nomenklatur komplett'!I1573),"",'Nomenklatur komplett'!I1573)</f>
        <v>13705</v>
      </c>
      <c r="C1573" s="18" t="str">
        <f>IF(ISBLANK('Nomenklatur komplett'!J1573),"-",'Nomenklatur komplett'!J1573)</f>
        <v>Kestenholz</v>
      </c>
    </row>
    <row r="1574" spans="1:3" x14ac:dyDescent="0.2">
      <c r="A1574" s="17">
        <f>IF(ISBLANK('Nomenklatur komplett'!H1574),"",'Nomenklatur komplett'!H1574)</f>
        <v>2492</v>
      </c>
      <c r="B1574" s="153">
        <f>IF(ISBLANK('Nomenklatur komplett'!I1574),"",'Nomenklatur komplett'!I1574)</f>
        <v>12691</v>
      </c>
      <c r="C1574" s="18" t="str">
        <f>IF(ISBLANK('Nomenklatur komplett'!J1574),"-",'Nomenklatur komplett'!J1574)</f>
        <v>Kienberg</v>
      </c>
    </row>
    <row r="1575" spans="1:3" x14ac:dyDescent="0.2">
      <c r="A1575" s="17" t="str">
        <f>IF(ISBLANK('Nomenklatur komplett'!H1575),"",'Nomenklatur komplett'!H1575)</f>
        <v/>
      </c>
      <c r="B1575" s="153">
        <f>IF(ISBLANK('Nomenklatur komplett'!I1575),"",'Nomenklatur komplett'!I1575)</f>
        <v>11076</v>
      </c>
      <c r="C1575" s="18" t="str">
        <f>IF(ISBLANK('Nomenklatur komplett'!J1575),"-",'Nomenklatur komplett'!J1575)</f>
        <v>Kienersrüti</v>
      </c>
    </row>
    <row r="1576" spans="1:3" x14ac:dyDescent="0.2">
      <c r="A1576" s="17">
        <f>IF(ISBLANK('Nomenklatur komplett'!H1576),"",'Nomenklatur komplett'!H1576)</f>
        <v>611</v>
      </c>
      <c r="B1576" s="153">
        <f>IF(ISBLANK('Nomenklatur komplett'!I1576),"",'Nomenklatur komplett'!I1576)</f>
        <v>15176</v>
      </c>
      <c r="C1576" s="18" t="str">
        <f>IF(ISBLANK('Nomenklatur komplett'!J1576),"-",'Nomenklatur komplett'!J1576)</f>
        <v>Kiesen</v>
      </c>
    </row>
    <row r="1577" spans="1:3" x14ac:dyDescent="0.2">
      <c r="A1577" s="17">
        <f>IF(ISBLANK('Nomenklatur komplett'!H1577),"",'Nomenklatur komplett'!H1577)</f>
        <v>2851</v>
      </c>
      <c r="B1577" s="153">
        <f>IF(ISBLANK('Nomenklatur komplett'!I1577),"",'Nomenklatur komplett'!I1577)</f>
        <v>13790</v>
      </c>
      <c r="C1577" s="18" t="str">
        <f>IF(ISBLANK('Nomenklatur komplett'!J1577),"-",'Nomenklatur komplett'!J1577)</f>
        <v>Kilchberg (BL)</v>
      </c>
    </row>
    <row r="1578" spans="1:3" x14ac:dyDescent="0.2">
      <c r="A1578" s="17">
        <f>IF(ISBLANK('Nomenklatur komplett'!H1578),"",'Nomenklatur komplett'!H1578)</f>
        <v>135</v>
      </c>
      <c r="B1578" s="153">
        <f>IF(ISBLANK('Nomenklatur komplett'!I1578),"",'Nomenklatur komplett'!I1578)</f>
        <v>12701</v>
      </c>
      <c r="C1578" s="18" t="str">
        <f>IF(ISBLANK('Nomenklatur komplett'!J1578),"-",'Nomenklatur komplett'!J1578)</f>
        <v>Kilchberg (ZH)</v>
      </c>
    </row>
    <row r="1579" spans="1:3" x14ac:dyDescent="0.2">
      <c r="A1579" s="17">
        <f>IF(ISBLANK('Nomenklatur komplett'!H1579),"",'Nomenklatur komplett'!H1579)</f>
        <v>4030</v>
      </c>
      <c r="B1579" s="153">
        <f>IF(ISBLANK('Nomenklatur komplett'!I1579),"",'Nomenklatur komplett'!I1579)</f>
        <v>12693</v>
      </c>
      <c r="C1579" s="18" t="str">
        <f>IF(ISBLANK('Nomenklatur komplett'!J1579),"-",'Nomenklatur komplett'!J1579)</f>
        <v>Killwangen</v>
      </c>
    </row>
    <row r="1580" spans="1:3" x14ac:dyDescent="0.2">
      <c r="A1580" s="17">
        <f>IF(ISBLANK('Nomenklatur komplett'!H1580),"",'Nomenklatur komplett'!H1580)</f>
        <v>6197</v>
      </c>
      <c r="B1580" s="153">
        <f>IF(ISBLANK('Nomenklatur komplett'!I1580),"",'Nomenklatur komplett'!I1580)</f>
        <v>12686</v>
      </c>
      <c r="C1580" s="18" t="str">
        <f>IF(ISBLANK('Nomenklatur komplett'!J1580),"-",'Nomenklatur komplett'!J1580)</f>
        <v>Kippel</v>
      </c>
    </row>
    <row r="1581" spans="1:3" x14ac:dyDescent="0.2">
      <c r="A1581" s="17">
        <f>IF(ISBLANK('Nomenklatur komplett'!H1581),"",'Nomenklatur komplett'!H1581)</f>
        <v>412</v>
      </c>
      <c r="B1581" s="153">
        <f>IF(ISBLANK('Nomenklatur komplett'!I1581),"",'Nomenklatur komplett'!I1581)</f>
        <v>15069</v>
      </c>
      <c r="C1581" s="18" t="str">
        <f>IF(ISBLANK('Nomenklatur komplett'!J1581),"-",'Nomenklatur komplett'!J1581)</f>
        <v>Kirchberg (BE)</v>
      </c>
    </row>
    <row r="1582" spans="1:3" x14ac:dyDescent="0.2">
      <c r="A1582" s="17">
        <f>IF(ISBLANK('Nomenklatur komplett'!H1582),"",'Nomenklatur komplett'!H1582)</f>
        <v>3392</v>
      </c>
      <c r="B1582" s="153">
        <f>IF(ISBLANK('Nomenklatur komplett'!I1582),"",'Nomenklatur komplett'!I1582)</f>
        <v>14448</v>
      </c>
      <c r="C1582" s="18" t="str">
        <f>IF(ISBLANK('Nomenklatur komplett'!J1582),"-",'Nomenklatur komplett'!J1582)</f>
        <v>Kirchberg (SG)</v>
      </c>
    </row>
    <row r="1583" spans="1:3" x14ac:dyDescent="0.2">
      <c r="A1583" s="17">
        <f>IF(ISBLANK('Nomenklatur komplett'!H1583),"",'Nomenklatur komplett'!H1583)</f>
        <v>872</v>
      </c>
      <c r="B1583" s="153">
        <f>IF(ISBLANK('Nomenklatur komplett'!I1583),"",'Nomenklatur komplett'!I1583)</f>
        <v>16083</v>
      </c>
      <c r="C1583" s="18" t="str">
        <f>IF(ISBLANK('Nomenklatur komplett'!J1583),"-",'Nomenklatur komplett'!J1583)</f>
        <v>Kirchdorf (BE)</v>
      </c>
    </row>
    <row r="1584" spans="1:3" x14ac:dyDescent="0.2">
      <c r="A1584" s="17" t="str">
        <f>IF(ISBLANK('Nomenklatur komplett'!H1584),"",'Nomenklatur komplett'!H1584)</f>
        <v/>
      </c>
      <c r="B1584" s="153">
        <f>IF(ISBLANK('Nomenklatur komplett'!I1584),"",'Nomenklatur komplett'!I1584)</f>
        <v>11102</v>
      </c>
      <c r="C1584" s="18" t="str">
        <f>IF(ISBLANK('Nomenklatur komplett'!J1584),"-",'Nomenklatur komplett'!J1584)</f>
        <v>Kirchenthurnen</v>
      </c>
    </row>
    <row r="1585" spans="1:3" x14ac:dyDescent="0.2">
      <c r="A1585" s="17">
        <f>IF(ISBLANK('Nomenklatur komplett'!H1585),"",'Nomenklatur komplett'!H1585)</f>
        <v>4275</v>
      </c>
      <c r="B1585" s="153">
        <f>IF(ISBLANK('Nomenklatur komplett'!I1585),"",'Nomenklatur komplett'!I1585)</f>
        <v>12696</v>
      </c>
      <c r="C1585" s="18" t="str">
        <f>IF(ISBLANK('Nomenklatur komplett'!J1585),"-",'Nomenklatur komplett'!J1585)</f>
        <v>Kirchleerau</v>
      </c>
    </row>
    <row r="1586" spans="1:3" x14ac:dyDescent="0.2">
      <c r="A1586" s="17">
        <f>IF(ISBLANK('Nomenklatur komplett'!H1586),"",'Nomenklatur komplett'!H1586)</f>
        <v>354</v>
      </c>
      <c r="B1586" s="153">
        <f>IF(ISBLANK('Nomenklatur komplett'!I1586),"",'Nomenklatur komplett'!I1586)</f>
        <v>15032</v>
      </c>
      <c r="C1586" s="18" t="str">
        <f>IF(ISBLANK('Nomenklatur komplett'!J1586),"-",'Nomenklatur komplett'!J1586)</f>
        <v>Kirchlindach</v>
      </c>
    </row>
    <row r="1587" spans="1:3" x14ac:dyDescent="0.2">
      <c r="A1587" s="17" t="str">
        <f>IF(ISBLANK('Nomenklatur komplett'!H1587),"",'Nomenklatur komplett'!H1587)</f>
        <v/>
      </c>
      <c r="B1587" s="153">
        <f>IF(ISBLANK('Nomenklatur komplett'!I1587),"",'Nomenklatur komplett'!I1587)</f>
        <v>12698</v>
      </c>
      <c r="C1587" s="18" t="str">
        <f>IF(ISBLANK('Nomenklatur komplett'!J1587),"-",'Nomenklatur komplett'!J1587)</f>
        <v>Klarsreuti</v>
      </c>
    </row>
    <row r="1588" spans="1:3" x14ac:dyDescent="0.2">
      <c r="A1588" s="17">
        <f>IF(ISBLANK('Nomenklatur komplett'!H1588),"",'Nomenklatur komplett'!H1588)</f>
        <v>33</v>
      </c>
      <c r="B1588" s="153">
        <f>IF(ISBLANK('Nomenklatur komplett'!I1588),"",'Nomenklatur komplett'!I1588)</f>
        <v>12699</v>
      </c>
      <c r="C1588" s="18" t="str">
        <f>IF(ISBLANK('Nomenklatur komplett'!J1588),"-",'Nomenklatur komplett'!J1588)</f>
        <v>Kleinandelfingen</v>
      </c>
    </row>
    <row r="1589" spans="1:3" x14ac:dyDescent="0.2">
      <c r="A1589" s="17">
        <f>IF(ISBLANK('Nomenklatur komplett'!H1589),"",'Nomenklatur komplett'!H1589)</f>
        <v>2266</v>
      </c>
      <c r="B1589" s="153">
        <f>IF(ISBLANK('Nomenklatur komplett'!I1589),"",'Nomenklatur komplett'!I1589)</f>
        <v>12700</v>
      </c>
      <c r="C1589" s="18" t="str">
        <f>IF(ISBLANK('Nomenklatur komplett'!J1589),"-",'Nomenklatur komplett'!J1589)</f>
        <v>Kleinbösingen</v>
      </c>
    </row>
    <row r="1590" spans="1:3" x14ac:dyDescent="0.2">
      <c r="A1590" s="17" t="str">
        <f>IF(ISBLANK('Nomenklatur komplett'!H1590),"",'Nomenklatur komplett'!H1590)</f>
        <v/>
      </c>
      <c r="B1590" s="153">
        <f>IF(ISBLANK('Nomenklatur komplett'!I1590),"",'Nomenklatur komplett'!I1590)</f>
        <v>12678</v>
      </c>
      <c r="C1590" s="18" t="str">
        <f>IF(ISBLANK('Nomenklatur komplett'!J1590),"-",'Nomenklatur komplett'!J1590)</f>
        <v>Kleindietwil</v>
      </c>
    </row>
    <row r="1591" spans="1:3" x14ac:dyDescent="0.2">
      <c r="A1591" s="17" t="str">
        <f>IF(ISBLANK('Nomenklatur komplett'!H1591),"",'Nomenklatur komplett'!H1591)</f>
        <v/>
      </c>
      <c r="B1591" s="153">
        <f>IF(ISBLANK('Nomenklatur komplett'!I1591),"",'Nomenklatur komplett'!I1591)</f>
        <v>12676</v>
      </c>
      <c r="C1591" s="18" t="str">
        <f>IF(ISBLANK('Nomenklatur komplett'!J1591),"-",'Nomenklatur komplett'!J1591)</f>
        <v>Kleingurmels</v>
      </c>
    </row>
    <row r="1592" spans="1:3" x14ac:dyDescent="0.2">
      <c r="A1592" s="17" t="str">
        <f>IF(ISBLANK('Nomenklatur komplett'!H1592),"",'Nomenklatur komplett'!H1592)</f>
        <v/>
      </c>
      <c r="B1592" s="153">
        <f>IF(ISBLANK('Nomenklatur komplett'!I1592),"",'Nomenklatur komplett'!I1592)</f>
        <v>11336</v>
      </c>
      <c r="C1592" s="18" t="str">
        <f>IF(ISBLANK('Nomenklatur komplett'!J1592),"-",'Nomenklatur komplett'!J1592)</f>
        <v>Kleinguschelmuth</v>
      </c>
    </row>
    <row r="1593" spans="1:3" x14ac:dyDescent="0.2">
      <c r="A1593" s="17" t="str">
        <f>IF(ISBLANK('Nomenklatur komplett'!H1593),"",'Nomenklatur komplett'!H1593)</f>
        <v/>
      </c>
      <c r="B1593" s="153">
        <f>IF(ISBLANK('Nomenklatur komplett'!I1593),"",'Nomenklatur komplett'!I1593)</f>
        <v>16359</v>
      </c>
      <c r="C1593" s="18" t="str">
        <f>IF(ISBLANK('Nomenklatur komplett'!J1593),"-",'Nomenklatur komplett'!J1593)</f>
        <v>Kleinhüningen</v>
      </c>
    </row>
    <row r="1594" spans="1:3" x14ac:dyDescent="0.2">
      <c r="A1594" s="17">
        <f>IF(ISBLANK('Nomenklatur komplett'!H1594),"",'Nomenklatur komplett'!H1594)</f>
        <v>2619</v>
      </c>
      <c r="B1594" s="153">
        <f>IF(ISBLANK('Nomenklatur komplett'!I1594),"",'Nomenklatur komplett'!I1594)</f>
        <v>12692</v>
      </c>
      <c r="C1594" s="18" t="str">
        <f>IF(ISBLANK('Nomenklatur komplett'!J1594),"-",'Nomenklatur komplett'!J1594)</f>
        <v>Kleinlützel</v>
      </c>
    </row>
    <row r="1595" spans="1:3" x14ac:dyDescent="0.2">
      <c r="A1595" s="17">
        <f>IF(ISBLANK('Nomenklatur komplett'!H1595),"",'Nomenklatur komplett'!H1595)</f>
        <v>4309</v>
      </c>
      <c r="B1595" s="153">
        <f>IF(ISBLANK('Nomenklatur komplett'!I1595),"",'Nomenklatur komplett'!I1595)</f>
        <v>12672</v>
      </c>
      <c r="C1595" s="18" t="str">
        <f>IF(ISBLANK('Nomenklatur komplett'!J1595),"-",'Nomenklatur komplett'!J1595)</f>
        <v>Klingnau</v>
      </c>
    </row>
    <row r="1596" spans="1:3" x14ac:dyDescent="0.2">
      <c r="A1596" s="17">
        <f>IF(ISBLANK('Nomenklatur komplett'!H1596),"",'Nomenklatur komplett'!H1596)</f>
        <v>3871</v>
      </c>
      <c r="B1596" s="153">
        <f>IF(ISBLANK('Nomenklatur komplett'!I1596),"",'Nomenklatur komplett'!I1596)</f>
        <v>16610</v>
      </c>
      <c r="C1596" s="18" t="str">
        <f>IF(ISBLANK('Nomenklatur komplett'!J1596),"-",'Nomenklatur komplett'!J1596)</f>
        <v>Klosters</v>
      </c>
    </row>
    <row r="1597" spans="1:3" x14ac:dyDescent="0.2">
      <c r="A1597" s="17" t="str">
        <f>IF(ISBLANK('Nomenklatur komplett'!H1597),"",'Nomenklatur komplett'!H1597)</f>
        <v/>
      </c>
      <c r="B1597" s="153">
        <f>IF(ISBLANK('Nomenklatur komplett'!I1597),"",'Nomenklatur komplett'!I1597)</f>
        <v>13233</v>
      </c>
      <c r="C1597" s="18" t="str">
        <f>IF(ISBLANK('Nomenklatur komplett'!J1597),"-",'Nomenklatur komplett'!J1597)</f>
        <v>Klosters-Serneus</v>
      </c>
    </row>
    <row r="1598" spans="1:3" x14ac:dyDescent="0.2">
      <c r="A1598" s="17">
        <f>IF(ISBLANK('Nomenklatur komplett'!H1598),"",'Nomenklatur komplett'!H1598)</f>
        <v>62</v>
      </c>
      <c r="B1598" s="153">
        <f>IF(ISBLANK('Nomenklatur komplett'!I1598),"",'Nomenklatur komplett'!I1598)</f>
        <v>16656</v>
      </c>
      <c r="C1598" s="18" t="str">
        <f>IF(ISBLANK('Nomenklatur komplett'!J1598),"-",'Nomenklatur komplett'!J1598)</f>
        <v>Kloten</v>
      </c>
    </row>
    <row r="1599" spans="1:3" x14ac:dyDescent="0.2">
      <c r="A1599" s="17">
        <f>IF(ISBLANK('Nomenklatur komplett'!H1599),"",'Nomenklatur komplett'!H1599)</f>
        <v>7</v>
      </c>
      <c r="B1599" s="153">
        <f>IF(ISBLANK('Nomenklatur komplett'!I1599),"",'Nomenklatur komplett'!I1599)</f>
        <v>12674</v>
      </c>
      <c r="C1599" s="18" t="str">
        <f>IF(ISBLANK('Nomenklatur komplett'!J1599),"-",'Nomenklatur komplett'!J1599)</f>
        <v>Knonau</v>
      </c>
    </row>
    <row r="1600" spans="1:3" x14ac:dyDescent="0.2">
      <c r="A1600" s="17">
        <f>IF(ISBLANK('Nomenklatur komplett'!H1600),"",'Nomenklatur komplett'!H1600)</f>
        <v>1089</v>
      </c>
      <c r="B1600" s="153">
        <f>IF(ISBLANK('Nomenklatur komplett'!I1600),"",'Nomenklatur komplett'!I1600)</f>
        <v>15575</v>
      </c>
      <c r="C1600" s="18" t="str">
        <f>IF(ISBLANK('Nomenklatur komplett'!J1600),"-",'Nomenklatur komplett'!J1600)</f>
        <v>Knutwil</v>
      </c>
    </row>
    <row r="1601" spans="1:3" x14ac:dyDescent="0.2">
      <c r="A1601" s="17">
        <f>IF(ISBLANK('Nomenklatur komplett'!H1601),"",'Nomenklatur komplett'!H1601)</f>
        <v>4310</v>
      </c>
      <c r="B1601" s="153">
        <f>IF(ISBLANK('Nomenklatur komplett'!I1601),"",'Nomenklatur komplett'!I1601)</f>
        <v>12685</v>
      </c>
      <c r="C1601" s="18" t="str">
        <f>IF(ISBLANK('Nomenklatur komplett'!J1601),"-",'Nomenklatur komplett'!J1601)</f>
        <v>Koblenz</v>
      </c>
    </row>
    <row r="1602" spans="1:3" x14ac:dyDescent="0.2">
      <c r="A1602" s="17">
        <f>IF(ISBLANK('Nomenklatur komplett'!H1602),"",'Nomenklatur komplett'!H1602)</f>
        <v>612</v>
      </c>
      <c r="B1602" s="153">
        <f>IF(ISBLANK('Nomenklatur komplett'!I1602),"",'Nomenklatur komplett'!I1602)</f>
        <v>15177</v>
      </c>
      <c r="C1602" s="18" t="str">
        <f>IF(ISBLANK('Nomenklatur komplett'!J1602),"-",'Nomenklatur komplett'!J1602)</f>
        <v>Konolfingen</v>
      </c>
    </row>
    <row r="1603" spans="1:3" x14ac:dyDescent="0.2">
      <c r="A1603" s="17">
        <f>IF(ISBLANK('Nomenklatur komplett'!H1603),"",'Nomenklatur komplett'!H1603)</f>
        <v>413</v>
      </c>
      <c r="B1603" s="153">
        <f>IF(ISBLANK('Nomenklatur komplett'!I1603),"",'Nomenklatur komplett'!I1603)</f>
        <v>15070</v>
      </c>
      <c r="C1603" s="18" t="str">
        <f>IF(ISBLANK('Nomenklatur komplett'!J1603),"-",'Nomenklatur komplett'!J1603)</f>
        <v>Koppigen</v>
      </c>
    </row>
    <row r="1604" spans="1:3" x14ac:dyDescent="0.2">
      <c r="A1604" s="17" t="str">
        <f>IF(ISBLANK('Nomenklatur komplett'!H1604),"",'Nomenklatur komplett'!H1604)</f>
        <v/>
      </c>
      <c r="B1604" s="153">
        <f>IF(ISBLANK('Nomenklatur komplett'!I1604),"",'Nomenklatur komplett'!I1604)</f>
        <v>12680</v>
      </c>
      <c r="C1604" s="18" t="str">
        <f>IF(ISBLANK('Nomenklatur komplett'!J1604),"-",'Nomenklatur komplett'!J1604)</f>
        <v>Kottwil</v>
      </c>
    </row>
    <row r="1605" spans="1:3" x14ac:dyDescent="0.2">
      <c r="A1605" s="17" t="str">
        <f>IF(ISBLANK('Nomenklatur komplett'!H1605),"",'Nomenklatur komplett'!H1605)</f>
        <v/>
      </c>
      <c r="B1605" s="153">
        <f>IF(ISBLANK('Nomenklatur komplett'!I1605),"",'Nomenklatur komplett'!I1605)</f>
        <v>12681</v>
      </c>
      <c r="C1605" s="18" t="str">
        <f>IF(ISBLANK('Nomenklatur komplett'!J1605),"-",'Nomenklatur komplett'!J1605)</f>
        <v>Kradolf</v>
      </c>
    </row>
    <row r="1606" spans="1:3" x14ac:dyDescent="0.2">
      <c r="A1606" s="17">
        <f>IF(ISBLANK('Nomenklatur komplett'!H1606),"",'Nomenklatur komplett'!H1606)</f>
        <v>4501</v>
      </c>
      <c r="B1606" s="153">
        <f>IF(ISBLANK('Nomenklatur komplett'!I1606),"",'Nomenklatur komplett'!I1606)</f>
        <v>15448</v>
      </c>
      <c r="C1606" s="18" t="str">
        <f>IF(ISBLANK('Nomenklatur komplett'!J1606),"-",'Nomenklatur komplett'!J1606)</f>
        <v>Kradolf-Schönenberg</v>
      </c>
    </row>
    <row r="1607" spans="1:3" x14ac:dyDescent="0.2">
      <c r="A1607" s="17">
        <f>IF(ISBLANK('Nomenklatur komplett'!H1607),"",'Nomenklatur komplett'!H1607)</f>
        <v>566</v>
      </c>
      <c r="B1607" s="153">
        <f>IF(ISBLANK('Nomenklatur komplett'!I1607),"",'Nomenklatur komplett'!I1607)</f>
        <v>15142</v>
      </c>
      <c r="C1607" s="18" t="str">
        <f>IF(ISBLANK('Nomenklatur komplett'!J1607),"-",'Nomenklatur komplett'!J1607)</f>
        <v>Krattigen</v>
      </c>
    </row>
    <row r="1608" spans="1:3" x14ac:dyDescent="0.2">
      <c r="A1608" s="17">
        <f>IF(ISBLANK('Nomenklatur komplett'!H1608),"",'Nomenklatur komplett'!H1608)</f>
        <v>414</v>
      </c>
      <c r="B1608" s="153">
        <f>IF(ISBLANK('Nomenklatur komplett'!I1608),"",'Nomenklatur komplett'!I1608)</f>
        <v>15071</v>
      </c>
      <c r="C1608" s="18" t="str">
        <f>IF(ISBLANK('Nomenklatur komplett'!J1608),"-",'Nomenklatur komplett'!J1608)</f>
        <v>Krauchthal</v>
      </c>
    </row>
    <row r="1609" spans="1:3" x14ac:dyDescent="0.2">
      <c r="A1609" s="17">
        <f>IF(ISBLANK('Nomenklatur komplett'!H1609),"",'Nomenklatur komplett'!H1609)</f>
        <v>4671</v>
      </c>
      <c r="B1609" s="153">
        <f>IF(ISBLANK('Nomenklatur komplett'!I1609),"",'Nomenklatur komplett'!I1609)</f>
        <v>15408</v>
      </c>
      <c r="C1609" s="18" t="str">
        <f>IF(ISBLANK('Nomenklatur komplett'!J1609),"-",'Nomenklatur komplett'!J1609)</f>
        <v>Kreuzlingen</v>
      </c>
    </row>
    <row r="1610" spans="1:3" x14ac:dyDescent="0.2">
      <c r="A1610" s="17">
        <f>IF(ISBLANK('Nomenklatur komplett'!H1610),"",'Nomenklatur komplett'!H1610)</f>
        <v>666</v>
      </c>
      <c r="B1610" s="153">
        <f>IF(ISBLANK('Nomenklatur komplett'!I1610),"",'Nomenklatur komplett'!I1610)</f>
        <v>15200</v>
      </c>
      <c r="C1610" s="18" t="str">
        <f>IF(ISBLANK('Nomenklatur komplett'!J1610),"-",'Nomenklatur komplett'!J1610)</f>
        <v>Kriechenwil</v>
      </c>
    </row>
    <row r="1611" spans="1:3" x14ac:dyDescent="0.2">
      <c r="A1611" s="17">
        <f>IF(ISBLANK('Nomenklatur komplett'!H1611),"",'Nomenklatur komplett'!H1611)</f>
        <v>2525</v>
      </c>
      <c r="B1611" s="153">
        <f>IF(ISBLANK('Nomenklatur komplett'!I1611),"",'Nomenklatur komplett'!I1611)</f>
        <v>13734</v>
      </c>
      <c r="C1611" s="18" t="str">
        <f>IF(ISBLANK('Nomenklatur komplett'!J1611),"-",'Nomenklatur komplett'!J1611)</f>
        <v>Kriegstetten</v>
      </c>
    </row>
    <row r="1612" spans="1:3" x14ac:dyDescent="0.2">
      <c r="A1612" s="17">
        <f>IF(ISBLANK('Nomenklatur komplett'!H1612),"",'Nomenklatur komplett'!H1612)</f>
        <v>1059</v>
      </c>
      <c r="B1612" s="153">
        <f>IF(ISBLANK('Nomenklatur komplett'!I1612),"",'Nomenklatur komplett'!I1612)</f>
        <v>15576</v>
      </c>
      <c r="C1612" s="18" t="str">
        <f>IF(ISBLANK('Nomenklatur komplett'!J1612),"-",'Nomenklatur komplett'!J1612)</f>
        <v>Kriens</v>
      </c>
    </row>
    <row r="1613" spans="1:3" x14ac:dyDescent="0.2">
      <c r="A1613" s="17" t="str">
        <f>IF(ISBLANK('Nomenklatur komplett'!H1613),"",'Nomenklatur komplett'!H1613)</f>
        <v/>
      </c>
      <c r="B1613" s="153">
        <f>IF(ISBLANK('Nomenklatur komplett'!I1613),"",'Nomenklatur komplett'!I1613)</f>
        <v>11262</v>
      </c>
      <c r="C1613" s="18" t="str">
        <f>IF(ISBLANK('Nomenklatur komplett'!J1613),"-",'Nomenklatur komplett'!J1613)</f>
        <v>Krillberg</v>
      </c>
    </row>
    <row r="1614" spans="1:3" x14ac:dyDescent="0.2">
      <c r="A1614" s="17" t="str">
        <f>IF(ISBLANK('Nomenklatur komplett'!H1614),"",'Nomenklatur komplett'!H1614)</f>
        <v/>
      </c>
      <c r="B1614" s="153">
        <f>IF(ISBLANK('Nomenklatur komplett'!I1614),"",'Nomenklatur komplett'!I1614)</f>
        <v>10101</v>
      </c>
      <c r="C1614" s="18" t="str">
        <f>IF(ISBLANK('Nomenklatur komplett'!J1614),"-",'Nomenklatur komplett'!J1614)</f>
        <v>Krinau</v>
      </c>
    </row>
    <row r="1615" spans="1:3" x14ac:dyDescent="0.2">
      <c r="A1615" s="17" t="str">
        <f>IF(ISBLANK('Nomenklatur komplett'!H1615),"",'Nomenklatur komplett'!H1615)</f>
        <v/>
      </c>
      <c r="B1615" s="153">
        <f>IF(ISBLANK('Nomenklatur komplett'!I1615),"",'Nomenklatur komplett'!I1615)</f>
        <v>10107</v>
      </c>
      <c r="C1615" s="18" t="str">
        <f>IF(ISBLANK('Nomenklatur komplett'!J1615),"-",'Nomenklatur komplett'!J1615)</f>
        <v>Krummenau</v>
      </c>
    </row>
    <row r="1616" spans="1:3" x14ac:dyDescent="0.2">
      <c r="A1616" s="17" t="str">
        <f>IF(ISBLANK('Nomenklatur komplett'!H1616),"",'Nomenklatur komplett'!H1616)</f>
        <v/>
      </c>
      <c r="B1616" s="153">
        <f>IF(ISBLANK('Nomenklatur komplett'!I1616),"",'Nomenklatur komplett'!I1616)</f>
        <v>12630</v>
      </c>
      <c r="C1616" s="18" t="str">
        <f>IF(ISBLANK('Nomenklatur komplett'!J1616),"-",'Nomenklatur komplett'!J1616)</f>
        <v>Kulmerau</v>
      </c>
    </row>
    <row r="1617" spans="1:3" x14ac:dyDescent="0.2">
      <c r="A1617" s="17" t="str">
        <f>IF(ISBLANK('Nomenklatur komplett'!H1617),"",'Nomenklatur komplett'!H1617)</f>
        <v/>
      </c>
      <c r="B1617" s="153">
        <f>IF(ISBLANK('Nomenklatur komplett'!I1617),"",'Nomenklatur komplett'!I1617)</f>
        <v>16399</v>
      </c>
      <c r="C1617" s="18" t="str">
        <f>IF(ISBLANK('Nomenklatur komplett'!J1617),"-",'Nomenklatur komplett'!J1617)</f>
        <v>Kurzdorf</v>
      </c>
    </row>
    <row r="1618" spans="1:3" x14ac:dyDescent="0.2">
      <c r="A1618" s="17" t="str">
        <f>IF(ISBLANK('Nomenklatur komplett'!H1618),"",'Nomenklatur komplett'!H1618)</f>
        <v/>
      </c>
      <c r="B1618" s="153">
        <f>IF(ISBLANK('Nomenklatur komplett'!I1618),"",'Nomenklatur komplett'!I1618)</f>
        <v>16430</v>
      </c>
      <c r="C1618" s="18" t="str">
        <f>IF(ISBLANK('Nomenklatur komplett'!J1618),"-",'Nomenklatur komplett'!J1618)</f>
        <v>Kurzrickenbach</v>
      </c>
    </row>
    <row r="1619" spans="1:3" x14ac:dyDescent="0.2">
      <c r="A1619" s="17" t="str">
        <f>IF(ISBLANK('Nomenklatur komplett'!H1619),"",'Nomenklatur komplett'!H1619)</f>
        <v/>
      </c>
      <c r="B1619" s="153">
        <f>IF(ISBLANK('Nomenklatur komplett'!I1619),"",'Nomenklatur komplett'!I1619)</f>
        <v>12605</v>
      </c>
      <c r="C1619" s="18" t="str">
        <f>IF(ISBLANK('Nomenklatur komplett'!J1619),"-",'Nomenklatur komplett'!J1619)</f>
        <v>Kyburg</v>
      </c>
    </row>
    <row r="1620" spans="1:3" x14ac:dyDescent="0.2">
      <c r="A1620" s="17" t="str">
        <f>IF(ISBLANK('Nomenklatur komplett'!H1620),"",'Nomenklatur komplett'!H1620)</f>
        <v/>
      </c>
      <c r="B1620" s="153">
        <f>IF(ISBLANK('Nomenklatur komplett'!I1620),"",'Nomenklatur komplett'!I1620)</f>
        <v>12597</v>
      </c>
      <c r="C1620" s="18" t="str">
        <f>IF(ISBLANK('Nomenklatur komplett'!J1620),"-",'Nomenklatur komplett'!J1620)</f>
        <v>Kyburg-Buchegg</v>
      </c>
    </row>
    <row r="1621" spans="1:3" x14ac:dyDescent="0.2">
      <c r="A1621" s="17">
        <f>IF(ISBLANK('Nomenklatur komplett'!H1621),"",'Nomenklatur komplett'!H1621)</f>
        <v>2850</v>
      </c>
      <c r="B1621" s="153">
        <f>IF(ISBLANK('Nomenklatur komplett'!I1621),"",'Nomenklatur komplett'!I1621)</f>
        <v>13789</v>
      </c>
      <c r="C1621" s="18" t="str">
        <f>IF(ISBLANK('Nomenklatur komplett'!J1621),"-",'Nomenklatur komplett'!J1621)</f>
        <v>Känerkinden</v>
      </c>
    </row>
    <row r="1622" spans="1:3" x14ac:dyDescent="0.2">
      <c r="A1622" s="17" t="str">
        <f>IF(ISBLANK('Nomenklatur komplett'!H1622),"",'Nomenklatur komplett'!H1622)</f>
        <v/>
      </c>
      <c r="B1622" s="153">
        <f>IF(ISBLANK('Nomenklatur komplett'!I1622),"",'Nomenklatur komplett'!I1622)</f>
        <v>16510</v>
      </c>
      <c r="C1622" s="18" t="str">
        <f>IF(ISBLANK('Nomenklatur komplett'!J1622),"-",'Nomenklatur komplett'!J1622)</f>
        <v>Kästris</v>
      </c>
    </row>
    <row r="1623" spans="1:3" x14ac:dyDescent="0.2">
      <c r="A1623" s="17">
        <f>IF(ISBLANK('Nomenklatur komplett'!H1623),"",'Nomenklatur komplett'!H1623)</f>
        <v>4276</v>
      </c>
      <c r="B1623" s="153">
        <f>IF(ISBLANK('Nomenklatur komplett'!I1623),"",'Nomenklatur komplett'!I1623)</f>
        <v>12677</v>
      </c>
      <c r="C1623" s="18" t="str">
        <f>IF(ISBLANK('Nomenklatur komplett'!J1623),"-",'Nomenklatur komplett'!J1623)</f>
        <v>Kölliken</v>
      </c>
    </row>
    <row r="1624" spans="1:3" x14ac:dyDescent="0.2">
      <c r="A1624" s="17">
        <f>IF(ISBLANK('Nomenklatur komplett'!H1624),"",'Nomenklatur komplett'!H1624)</f>
        <v>355</v>
      </c>
      <c r="B1624" s="153">
        <f>IF(ISBLANK('Nomenklatur komplett'!I1624),"",'Nomenklatur komplett'!I1624)</f>
        <v>15033</v>
      </c>
      <c r="C1624" s="18" t="str">
        <f>IF(ISBLANK('Nomenklatur komplett'!J1624),"-",'Nomenklatur komplett'!J1624)</f>
        <v>Köniz</v>
      </c>
    </row>
    <row r="1625" spans="1:3" x14ac:dyDescent="0.2">
      <c r="A1625" s="17">
        <f>IF(ISBLANK('Nomenklatur komplett'!H1625),"",'Nomenklatur komplett'!H1625)</f>
        <v>3882</v>
      </c>
      <c r="B1625" s="153">
        <f>IF(ISBLANK('Nomenklatur komplett'!I1625),"",'Nomenklatur komplett'!I1625)</f>
        <v>16026</v>
      </c>
      <c r="C1625" s="18" t="str">
        <f>IF(ISBLANK('Nomenklatur komplett'!J1625),"-",'Nomenklatur komplett'!J1625)</f>
        <v>Küblis</v>
      </c>
    </row>
    <row r="1626" spans="1:3" x14ac:dyDescent="0.2">
      <c r="A1626" s="17" t="str">
        <f>IF(ISBLANK('Nomenklatur komplett'!H1626),"",'Nomenklatur komplett'!H1626)</f>
        <v/>
      </c>
      <c r="B1626" s="153">
        <f>IF(ISBLANK('Nomenklatur komplett'!I1626),"",'Nomenklatur komplett'!I1626)</f>
        <v>12588</v>
      </c>
      <c r="C1626" s="18" t="str">
        <f>IF(ISBLANK('Nomenklatur komplett'!J1626),"-",'Nomenklatur komplett'!J1626)</f>
        <v>Kümmertshausen</v>
      </c>
    </row>
    <row r="1627" spans="1:3" x14ac:dyDescent="0.2">
      <c r="A1627" s="17">
        <f>IF(ISBLANK('Nomenklatur komplett'!H1627),"",'Nomenklatur komplett'!H1627)</f>
        <v>4031</v>
      </c>
      <c r="B1627" s="153">
        <f>IF(ISBLANK('Nomenklatur komplett'!I1627),"",'Nomenklatur komplett'!I1627)</f>
        <v>12652</v>
      </c>
      <c r="C1627" s="18" t="str">
        <f>IF(ISBLANK('Nomenklatur komplett'!J1627),"-",'Nomenklatur komplett'!J1627)</f>
        <v>Künten</v>
      </c>
    </row>
    <row r="1628" spans="1:3" x14ac:dyDescent="0.2">
      <c r="A1628" s="17">
        <f>IF(ISBLANK('Nomenklatur komplett'!H1628),"",'Nomenklatur komplett'!H1628)</f>
        <v>154</v>
      </c>
      <c r="B1628" s="153">
        <f>IF(ISBLANK('Nomenklatur komplett'!I1628),"",'Nomenklatur komplett'!I1628)</f>
        <v>12592</v>
      </c>
      <c r="C1628" s="18" t="str">
        <f>IF(ISBLANK('Nomenklatur komplett'!J1628),"-",'Nomenklatur komplett'!J1628)</f>
        <v>Küsnacht (ZH)</v>
      </c>
    </row>
    <row r="1629" spans="1:3" x14ac:dyDescent="0.2">
      <c r="A1629" s="17">
        <f>IF(ISBLANK('Nomenklatur komplett'!H1629),"",'Nomenklatur komplett'!H1629)</f>
        <v>1331</v>
      </c>
      <c r="B1629" s="153">
        <f>IF(ISBLANK('Nomenklatur komplett'!I1629),"",'Nomenklatur komplett'!I1629)</f>
        <v>14470</v>
      </c>
      <c r="C1629" s="18" t="str">
        <f>IF(ISBLANK('Nomenklatur komplett'!J1629),"-",'Nomenklatur komplett'!J1629)</f>
        <v>Küssnacht (SZ)</v>
      </c>
    </row>
    <row r="1630" spans="1:3" x14ac:dyDescent="0.2">
      <c r="A1630" s="17" t="str">
        <f>IF(ISBLANK('Nomenklatur komplett'!H1630),"",'Nomenklatur komplett'!H1630)</f>
        <v/>
      </c>
      <c r="B1630" s="153">
        <f>IF(ISBLANK('Nomenklatur komplett'!I1630),"",'Nomenklatur komplett'!I1630)</f>
        <v>12593</v>
      </c>
      <c r="C1630" s="18" t="str">
        <f>IF(ISBLANK('Nomenklatur komplett'!J1630),"-",'Nomenklatur komplett'!J1630)</f>
        <v>Küssnacht am Rigi</v>
      </c>
    </row>
    <row r="1631" spans="1:3" x14ac:dyDescent="0.2">
      <c r="A1631" s="17">
        <f>IF(ISBLANK('Nomenklatur komplett'!H1631),"",'Nomenklatur komplett'!H1631)</f>
        <v>4008</v>
      </c>
      <c r="B1631" s="153">
        <f>IF(ISBLANK('Nomenklatur komplett'!I1631),"",'Nomenklatur komplett'!I1631)</f>
        <v>12594</v>
      </c>
      <c r="C1631" s="18" t="str">
        <f>IF(ISBLANK('Nomenklatur komplett'!J1631),"-",'Nomenklatur komplett'!J1631)</f>
        <v>Küttigen</v>
      </c>
    </row>
    <row r="1632" spans="1:3" x14ac:dyDescent="0.2">
      <c r="A1632" s="17" t="str">
        <f>IF(ISBLANK('Nomenklatur komplett'!H1632),"",'Nomenklatur komplett'!H1632)</f>
        <v/>
      </c>
      <c r="B1632" s="153">
        <f>IF(ISBLANK('Nomenklatur komplett'!I1632),"",'Nomenklatur komplett'!I1632)</f>
        <v>12595</v>
      </c>
      <c r="C1632" s="18" t="str">
        <f>IF(ISBLANK('Nomenklatur komplett'!J1632),"-",'Nomenklatur komplett'!J1632)</f>
        <v>Küttigkofen</v>
      </c>
    </row>
    <row r="1633" spans="1:3" x14ac:dyDescent="0.2">
      <c r="A1633" s="17">
        <f>IF(ISBLANK('Nomenklatur komplett'!H1633),"",'Nomenklatur komplett'!H1633)</f>
        <v>5871</v>
      </c>
      <c r="B1633" s="153">
        <f>IF(ISBLANK('Nomenklatur komplett'!I1633),"",'Nomenklatur komplett'!I1633)</f>
        <v>14654</v>
      </c>
      <c r="C1633" s="18" t="str">
        <f>IF(ISBLANK('Nomenklatur komplett'!J1633),"-",'Nomenklatur komplett'!J1633)</f>
        <v>L'Abbaye</v>
      </c>
    </row>
    <row r="1634" spans="1:3" x14ac:dyDescent="0.2">
      <c r="A1634" s="17">
        <f>IF(ISBLANK('Nomenklatur komplett'!H1634),"",'Nomenklatur komplett'!H1634)</f>
        <v>5741</v>
      </c>
      <c r="B1634" s="153">
        <f>IF(ISBLANK('Nomenklatur komplett'!I1634),"",'Nomenklatur komplett'!I1634)</f>
        <v>14653</v>
      </c>
      <c r="C1634" s="18" t="str">
        <f>IF(ISBLANK('Nomenklatur komplett'!J1634),"-",'Nomenklatur komplett'!J1634)</f>
        <v>L'Abergement</v>
      </c>
    </row>
    <row r="1635" spans="1:3" x14ac:dyDescent="0.2">
      <c r="A1635" s="17">
        <f>IF(ISBLANK('Nomenklatur komplett'!H1635),"",'Nomenklatur komplett'!H1635)</f>
        <v>5486</v>
      </c>
      <c r="B1635" s="153">
        <f>IF(ISBLANK('Nomenklatur komplett'!I1635),"",'Nomenklatur komplett'!I1635)</f>
        <v>14652</v>
      </c>
      <c r="C1635" s="18" t="str">
        <f>IF(ISBLANK('Nomenklatur komplett'!J1635),"-",'Nomenklatur komplett'!J1635)</f>
        <v>L'Isle</v>
      </c>
    </row>
    <row r="1636" spans="1:3" x14ac:dyDescent="0.2">
      <c r="A1636" s="17">
        <f>IF(ISBLANK('Nomenklatur komplett'!H1636),"",'Nomenklatur komplett'!H1636)</f>
        <v>6810</v>
      </c>
      <c r="B1636" s="153">
        <f>IF(ISBLANK('Nomenklatur komplett'!I1636),"",'Nomenklatur komplett'!I1636)</f>
        <v>14969</v>
      </c>
      <c r="C1636" s="18" t="str">
        <f>IF(ISBLANK('Nomenklatur komplett'!J1636),"-",'Nomenklatur komplett'!J1636)</f>
        <v>La Baroche</v>
      </c>
    </row>
    <row r="1637" spans="1:3" x14ac:dyDescent="0.2">
      <c r="A1637" s="17">
        <f>IF(ISBLANK('Nomenklatur komplett'!H1637),"",'Nomenklatur komplett'!H1637)</f>
        <v>2234</v>
      </c>
      <c r="B1637" s="153">
        <f>IF(ISBLANK('Nomenklatur komplett'!I1637),"",'Nomenklatur komplett'!I1637)</f>
        <v>14136</v>
      </c>
      <c r="C1637" s="18" t="str">
        <f>IF(ISBLANK('Nomenklatur komplett'!J1637),"-",'Nomenklatur komplett'!J1637)</f>
        <v>La Brillaz</v>
      </c>
    </row>
    <row r="1638" spans="1:3" x14ac:dyDescent="0.2">
      <c r="A1638" s="17">
        <f>IF(ISBLANK('Nomenklatur komplett'!H1638),"",'Nomenklatur komplett'!H1638)</f>
        <v>6432</v>
      </c>
      <c r="B1638" s="153">
        <f>IF(ISBLANK('Nomenklatur komplett'!I1638),"",'Nomenklatur komplett'!I1638)</f>
        <v>16099</v>
      </c>
      <c r="C1638" s="18" t="str">
        <f>IF(ISBLANK('Nomenklatur komplett'!J1638),"-",'Nomenklatur komplett'!J1638)</f>
        <v>La Brévine</v>
      </c>
    </row>
    <row r="1639" spans="1:3" x14ac:dyDescent="0.2">
      <c r="A1639" s="17" t="str">
        <f>IF(ISBLANK('Nomenklatur komplett'!H1639),"",'Nomenklatur komplett'!H1639)</f>
        <v/>
      </c>
      <c r="B1639" s="153">
        <f>IF(ISBLANK('Nomenklatur komplett'!I1639),"",'Nomenklatur komplett'!I1639)</f>
        <v>16576</v>
      </c>
      <c r="C1639" s="18" t="str">
        <f>IF(ISBLANK('Nomenklatur komplett'!J1639),"-",'Nomenklatur komplett'!J1639)</f>
        <v>La Bâtiaz</v>
      </c>
    </row>
    <row r="1640" spans="1:3" x14ac:dyDescent="0.2">
      <c r="A1640" s="17">
        <f>IF(ISBLANK('Nomenklatur komplett'!H1640),"",'Nomenklatur komplett'!H1640)</f>
        <v>5474</v>
      </c>
      <c r="B1640" s="153">
        <f>IF(ISBLANK('Nomenklatur komplett'!I1640),"",'Nomenklatur komplett'!I1640)</f>
        <v>14651</v>
      </c>
      <c r="C1640" s="18" t="str">
        <f>IF(ISBLANK('Nomenklatur komplett'!J1640),"-",'Nomenklatur komplett'!J1640)</f>
        <v>La Chaux (Cossonay)</v>
      </c>
    </row>
    <row r="1641" spans="1:3" x14ac:dyDescent="0.2">
      <c r="A1641" s="17" t="str">
        <f>IF(ISBLANK('Nomenklatur komplett'!H1641),"",'Nomenklatur komplett'!H1641)</f>
        <v/>
      </c>
      <c r="B1641" s="153">
        <f>IF(ISBLANK('Nomenklatur komplett'!I1641),"",'Nomenklatur komplett'!I1641)</f>
        <v>16553</v>
      </c>
      <c r="C1641" s="18" t="str">
        <f>IF(ISBLANK('Nomenklatur komplett'!J1641),"-",'Nomenklatur komplett'!J1641)</f>
        <v>La Chaux (VD)</v>
      </c>
    </row>
    <row r="1642" spans="1:3" x14ac:dyDescent="0.2">
      <c r="A1642" s="17">
        <f>IF(ISBLANK('Nomenklatur komplett'!H1642),"",'Nomenklatur komplett'!H1642)</f>
        <v>6421</v>
      </c>
      <c r="B1642" s="153">
        <f>IF(ISBLANK('Nomenklatur komplett'!I1642),"",'Nomenklatur komplett'!I1642)</f>
        <v>16095</v>
      </c>
      <c r="C1642" s="18" t="str">
        <f>IF(ISBLANK('Nomenklatur komplett'!J1642),"-",'Nomenklatur komplett'!J1642)</f>
        <v>La Chaux-de-Fonds</v>
      </c>
    </row>
    <row r="1643" spans="1:3" x14ac:dyDescent="0.2">
      <c r="A1643" s="17" t="str">
        <f>IF(ISBLANK('Nomenklatur komplett'!H1643),"",'Nomenklatur komplett'!H1643)</f>
        <v/>
      </c>
      <c r="B1643" s="153">
        <f>IF(ISBLANK('Nomenklatur komplett'!I1643),"",'Nomenklatur komplett'!I1643)</f>
        <v>10956</v>
      </c>
      <c r="C1643" s="18" t="str">
        <f>IF(ISBLANK('Nomenklatur komplett'!J1643),"-",'Nomenklatur komplett'!J1643)</f>
        <v>La Chaux-des-Breuleux</v>
      </c>
    </row>
    <row r="1644" spans="1:3" x14ac:dyDescent="0.2">
      <c r="A1644" s="17">
        <f>IF(ISBLANK('Nomenklatur komplett'!H1644),"",'Nomenklatur komplett'!H1644)</f>
        <v>6435</v>
      </c>
      <c r="B1644" s="153">
        <f>IF(ISBLANK('Nomenklatur komplett'!I1644),"",'Nomenklatur komplett'!I1644)</f>
        <v>16102</v>
      </c>
      <c r="C1644" s="18" t="str">
        <f>IF(ISBLANK('Nomenklatur komplett'!J1644),"-",'Nomenklatur komplett'!J1644)</f>
        <v>La Chaux-du-Milieu</v>
      </c>
    </row>
    <row r="1645" spans="1:3" x14ac:dyDescent="0.2">
      <c r="A1645" s="17" t="str">
        <f>IF(ISBLANK('Nomenklatur komplett'!H1645),"",'Nomenklatur komplett'!H1645)</f>
        <v/>
      </c>
      <c r="B1645" s="153">
        <f>IF(ISBLANK('Nomenklatur komplett'!I1645),"",'Nomenklatur komplett'!I1645)</f>
        <v>12582</v>
      </c>
      <c r="C1645" s="18" t="str">
        <f>IF(ISBLANK('Nomenklatur komplett'!J1645),"-",'Nomenklatur komplett'!J1645)</f>
        <v>La Corbaz</v>
      </c>
    </row>
    <row r="1646" spans="1:3" x14ac:dyDescent="0.2">
      <c r="A1646" s="17" t="str">
        <f>IF(ISBLANK('Nomenklatur komplett'!H1646),"",'Nomenklatur komplett'!H1646)</f>
        <v/>
      </c>
      <c r="B1646" s="153">
        <f>IF(ISBLANK('Nomenklatur komplett'!I1646),"",'Nomenklatur komplett'!I1646)</f>
        <v>16441</v>
      </c>
      <c r="C1646" s="18" t="str">
        <f>IF(ISBLANK('Nomenklatur komplett'!J1646),"-",'Nomenklatur komplett'!J1646)</f>
        <v>La Coudre</v>
      </c>
    </row>
    <row r="1647" spans="1:3" x14ac:dyDescent="0.2">
      <c r="A1647" s="17">
        <f>IF(ISBLANK('Nomenklatur komplett'!H1647),"",'Nomenklatur komplett'!H1647)</f>
        <v>6504</v>
      </c>
      <c r="B1647" s="153">
        <f>IF(ISBLANK('Nomenklatur komplett'!I1647),"",'Nomenklatur komplett'!I1647)</f>
        <v>16116</v>
      </c>
      <c r="C1647" s="18" t="str">
        <f>IF(ISBLANK('Nomenklatur komplett'!J1647),"-",'Nomenklatur komplett'!J1647)</f>
        <v>La Côte-aux-Fées</v>
      </c>
    </row>
    <row r="1648" spans="1:3" x14ac:dyDescent="0.2">
      <c r="A1648" s="17">
        <f>IF(ISBLANK('Nomenklatur komplett'!H1648),"",'Nomenklatur komplett'!H1648)</f>
        <v>435</v>
      </c>
      <c r="B1648" s="153">
        <f>IF(ISBLANK('Nomenklatur komplett'!I1648),"",'Nomenklatur komplett'!I1648)</f>
        <v>15086</v>
      </c>
      <c r="C1648" s="18" t="str">
        <f>IF(ISBLANK('Nomenklatur komplett'!J1648),"-",'Nomenklatur komplett'!J1648)</f>
        <v>La Ferrière</v>
      </c>
    </row>
    <row r="1649" spans="1:3" x14ac:dyDescent="0.2">
      <c r="A1649" s="17" t="str">
        <f>IF(ISBLANK('Nomenklatur komplett'!H1649),"",'Nomenklatur komplett'!H1649)</f>
        <v/>
      </c>
      <c r="B1649" s="153">
        <f>IF(ISBLANK('Nomenklatur komplett'!I1649),"",'Nomenklatur komplett'!I1649)</f>
        <v>14513</v>
      </c>
      <c r="C1649" s="18" t="str">
        <f>IF(ISBLANK('Nomenklatur komplett'!J1649),"-",'Nomenklatur komplett'!J1649)</f>
        <v>La Folliaz</v>
      </c>
    </row>
    <row r="1650" spans="1:3" x14ac:dyDescent="0.2">
      <c r="A1650" s="17">
        <f>IF(ISBLANK('Nomenklatur komplett'!H1650),"",'Nomenklatur komplett'!H1650)</f>
        <v>6417</v>
      </c>
      <c r="B1650" s="153">
        <f>IF(ISBLANK('Nomenklatur komplett'!I1650),"",'Nomenklatur komplett'!I1650)</f>
        <v>16121</v>
      </c>
      <c r="C1650" s="18" t="str">
        <f>IF(ISBLANK('Nomenklatur komplett'!J1650),"-",'Nomenklatur komplett'!J1650)</f>
        <v>La Grande Béroche</v>
      </c>
    </row>
    <row r="1651" spans="1:3" x14ac:dyDescent="0.2">
      <c r="A1651" s="17" t="str">
        <f>IF(ISBLANK('Nomenklatur komplett'!H1651),"",'Nomenklatur komplett'!H1651)</f>
        <v/>
      </c>
      <c r="B1651" s="153">
        <f>IF(ISBLANK('Nomenklatur komplett'!I1651),"",'Nomenklatur komplett'!I1651)</f>
        <v>16088</v>
      </c>
      <c r="C1651" s="18" t="str">
        <f>IF(ISBLANK('Nomenklatur komplett'!J1651),"-",'Nomenklatur komplett'!J1651)</f>
        <v>La Grande-Béroche</v>
      </c>
    </row>
    <row r="1652" spans="1:3" x14ac:dyDescent="0.2">
      <c r="A1652" s="17" t="str">
        <f>IF(ISBLANK('Nomenklatur komplett'!H1652),"",'Nomenklatur komplett'!H1652)</f>
        <v/>
      </c>
      <c r="B1652" s="153">
        <f>IF(ISBLANK('Nomenklatur komplett'!I1652),"",'Nomenklatur komplett'!I1652)</f>
        <v>12576</v>
      </c>
      <c r="C1652" s="18" t="str">
        <f>IF(ISBLANK('Nomenklatur komplett'!J1652),"-",'Nomenklatur komplett'!J1652)</f>
        <v>La Heutte</v>
      </c>
    </row>
    <row r="1653" spans="1:3" x14ac:dyDescent="0.2">
      <c r="A1653" s="17" t="str">
        <f>IF(ISBLANK('Nomenklatur komplett'!H1653),"",'Nomenklatur komplett'!H1653)</f>
        <v/>
      </c>
      <c r="B1653" s="153">
        <f>IF(ISBLANK('Nomenklatur komplett'!I1653),"",'Nomenklatur komplett'!I1653)</f>
        <v>12577</v>
      </c>
      <c r="C1653" s="18" t="str">
        <f>IF(ISBLANK('Nomenklatur komplett'!J1653),"-",'Nomenklatur komplett'!J1653)</f>
        <v>La Joux (FR)</v>
      </c>
    </row>
    <row r="1654" spans="1:3" x14ac:dyDescent="0.2">
      <c r="A1654" s="17" t="str">
        <f>IF(ISBLANK('Nomenklatur komplett'!H1654),"",'Nomenklatur komplett'!H1654)</f>
        <v/>
      </c>
      <c r="B1654" s="153">
        <f>IF(ISBLANK('Nomenklatur komplett'!I1654),"",'Nomenklatur komplett'!I1654)</f>
        <v>12578</v>
      </c>
      <c r="C1654" s="18" t="str">
        <f>IF(ISBLANK('Nomenklatur komplett'!J1654),"-",'Nomenklatur komplett'!J1654)</f>
        <v>La Magne</v>
      </c>
    </row>
    <row r="1655" spans="1:3" x14ac:dyDescent="0.2">
      <c r="A1655" s="17" t="str">
        <f>IF(ISBLANK('Nomenklatur komplett'!H1655),"",'Nomenklatur komplett'!H1655)</f>
        <v/>
      </c>
      <c r="B1655" s="153">
        <f>IF(ISBLANK('Nomenklatur komplett'!I1655),"",'Nomenklatur komplett'!I1655)</f>
        <v>12579</v>
      </c>
      <c r="C1655" s="18" t="str">
        <f>IF(ISBLANK('Nomenklatur komplett'!J1655),"-",'Nomenklatur komplett'!J1655)</f>
        <v>La Neirigue</v>
      </c>
    </row>
    <row r="1656" spans="1:3" x14ac:dyDescent="0.2">
      <c r="A1656" s="17">
        <f>IF(ISBLANK('Nomenklatur komplett'!H1656),"",'Nomenklatur komplett'!H1656)</f>
        <v>723</v>
      </c>
      <c r="B1656" s="153">
        <f>IF(ISBLANK('Nomenklatur komplett'!I1656),"",'Nomenklatur komplett'!I1656)</f>
        <v>15234</v>
      </c>
      <c r="C1656" s="18" t="str">
        <f>IF(ISBLANK('Nomenklatur komplett'!J1656),"-",'Nomenklatur komplett'!J1656)</f>
        <v>La Neuveville</v>
      </c>
    </row>
    <row r="1657" spans="1:3" x14ac:dyDescent="0.2">
      <c r="A1657" s="17">
        <f>IF(ISBLANK('Nomenklatur komplett'!H1657),"",'Nomenklatur komplett'!H1657)</f>
        <v>5758</v>
      </c>
      <c r="B1657" s="153">
        <f>IF(ISBLANK('Nomenklatur komplett'!I1657),"",'Nomenklatur komplett'!I1657)</f>
        <v>14655</v>
      </c>
      <c r="C1657" s="18" t="str">
        <f>IF(ISBLANK('Nomenklatur komplett'!J1657),"-",'Nomenklatur komplett'!J1657)</f>
        <v>La Praz</v>
      </c>
    </row>
    <row r="1658" spans="1:3" x14ac:dyDescent="0.2">
      <c r="A1658" s="17">
        <f>IF(ISBLANK('Nomenklatur komplett'!H1658),"",'Nomenklatur komplett'!H1658)</f>
        <v>3785</v>
      </c>
      <c r="B1658" s="153">
        <f>IF(ISBLANK('Nomenklatur komplett'!I1658),"",'Nomenklatur komplett'!I1658)</f>
        <v>16586</v>
      </c>
      <c r="C1658" s="18" t="str">
        <f>IF(ISBLANK('Nomenklatur komplett'!J1658),"-",'Nomenklatur komplett'!J1658)</f>
        <v>La Punt Chamues-ch</v>
      </c>
    </row>
    <row r="1659" spans="1:3" x14ac:dyDescent="0.2">
      <c r="A1659" s="17" t="str">
        <f>IF(ISBLANK('Nomenklatur komplett'!H1659),"",'Nomenklatur komplett'!H1659)</f>
        <v/>
      </c>
      <c r="B1659" s="153">
        <f>IF(ISBLANK('Nomenklatur komplett'!I1659),"",'Nomenklatur komplett'!I1659)</f>
        <v>10130</v>
      </c>
      <c r="C1659" s="18" t="str">
        <f>IF(ISBLANK('Nomenklatur komplett'!J1659),"-",'Nomenklatur komplett'!J1659)</f>
        <v>La Punt-Chamues-ch</v>
      </c>
    </row>
    <row r="1660" spans="1:3" x14ac:dyDescent="0.2">
      <c r="A1660" s="17">
        <f>IF(ISBLANK('Nomenklatur komplett'!H1660),"",'Nomenklatur komplett'!H1660)</f>
        <v>5726</v>
      </c>
      <c r="B1660" s="153">
        <f>IF(ISBLANK('Nomenklatur komplett'!I1660),"",'Nomenklatur komplett'!I1660)</f>
        <v>14658</v>
      </c>
      <c r="C1660" s="18" t="str">
        <f>IF(ISBLANK('Nomenklatur komplett'!J1660),"-",'Nomenklatur komplett'!J1660)</f>
        <v>La Rippe</v>
      </c>
    </row>
    <row r="1661" spans="1:3" x14ac:dyDescent="0.2">
      <c r="A1661" s="17">
        <f>IF(ISBLANK('Nomenklatur komplett'!H1661),"",'Nomenklatur komplett'!H1661)</f>
        <v>2149</v>
      </c>
      <c r="B1661" s="153">
        <f>IF(ISBLANK('Nomenklatur komplett'!I1661),"",'Nomenklatur komplett'!I1661)</f>
        <v>12574</v>
      </c>
      <c r="C1661" s="18" t="str">
        <f>IF(ISBLANK('Nomenklatur komplett'!J1661),"-",'Nomenklatur komplett'!J1661)</f>
        <v>La Roche</v>
      </c>
    </row>
    <row r="1662" spans="1:3" x14ac:dyDescent="0.2">
      <c r="A1662" s="17" t="str">
        <f>IF(ISBLANK('Nomenklatur komplett'!H1662),"",'Nomenklatur komplett'!H1662)</f>
        <v/>
      </c>
      <c r="B1662" s="153">
        <f>IF(ISBLANK('Nomenklatur komplett'!I1662),"",'Nomenklatur komplett'!I1662)</f>
        <v>12583</v>
      </c>
      <c r="C1662" s="18" t="str">
        <f>IF(ISBLANK('Nomenklatur komplett'!J1662),"-",'Nomenklatur komplett'!J1662)</f>
        <v>La Rogivue</v>
      </c>
    </row>
    <row r="1663" spans="1:3" x14ac:dyDescent="0.2">
      <c r="A1663" s="17" t="str">
        <f>IF(ISBLANK('Nomenklatur komplett'!H1663),"",'Nomenklatur komplett'!H1663)</f>
        <v/>
      </c>
      <c r="B1663" s="153">
        <f>IF(ISBLANK('Nomenklatur komplett'!I1663),"",'Nomenklatur komplett'!I1663)</f>
        <v>11267</v>
      </c>
      <c r="C1663" s="18" t="str">
        <f>IF(ISBLANK('Nomenklatur komplett'!J1663),"-",'Nomenklatur komplett'!J1663)</f>
        <v>La Rougève</v>
      </c>
    </row>
    <row r="1664" spans="1:3" x14ac:dyDescent="0.2">
      <c r="A1664" s="17">
        <f>IF(ISBLANK('Nomenklatur komplett'!H1664),"",'Nomenklatur komplett'!H1664)</f>
        <v>6423</v>
      </c>
      <c r="B1664" s="153">
        <f>IF(ISBLANK('Nomenklatur komplett'!I1664),"",'Nomenklatur komplett'!I1664)</f>
        <v>16097</v>
      </c>
      <c r="C1664" s="18" t="str">
        <f>IF(ISBLANK('Nomenklatur komplett'!J1664),"-",'Nomenklatur komplett'!J1664)</f>
        <v>La Sagne</v>
      </c>
    </row>
    <row r="1665" spans="1:3" x14ac:dyDescent="0.2">
      <c r="A1665" s="17">
        <f>IF(ISBLANK('Nomenklatur komplett'!H1665),"",'Nomenklatur komplett'!H1665)</f>
        <v>5498</v>
      </c>
      <c r="B1665" s="153">
        <f>IF(ISBLANK('Nomenklatur komplett'!I1665),"",'Nomenklatur komplett'!I1665)</f>
        <v>14657</v>
      </c>
      <c r="C1665" s="18" t="str">
        <f>IF(ISBLANK('Nomenklatur komplett'!J1665),"-",'Nomenklatur komplett'!J1665)</f>
        <v>La Sarraz</v>
      </c>
    </row>
    <row r="1666" spans="1:3" x14ac:dyDescent="0.2">
      <c r="A1666" s="17" t="str">
        <f>IF(ISBLANK('Nomenklatur komplett'!H1666),"",'Nomenklatur komplett'!H1666)</f>
        <v/>
      </c>
      <c r="B1666" s="153">
        <f>IF(ISBLANK('Nomenklatur komplett'!I1666),"",'Nomenklatur komplett'!I1666)</f>
        <v>16380</v>
      </c>
      <c r="C1666" s="18" t="str">
        <f>IF(ISBLANK('Nomenklatur komplett'!J1666),"-",'Nomenklatur komplett'!J1666)</f>
        <v>La Scheulte</v>
      </c>
    </row>
    <row r="1667" spans="1:3" x14ac:dyDescent="0.2">
      <c r="A1667" s="17">
        <f>IF(ISBLANK('Nomenklatur komplett'!H1667),"",'Nomenklatur komplett'!H1667)</f>
        <v>2235</v>
      </c>
      <c r="B1667" s="153">
        <f>IF(ISBLANK('Nomenklatur komplett'!I1667),"",'Nomenklatur komplett'!I1667)</f>
        <v>14481</v>
      </c>
      <c r="C1667" s="18" t="str">
        <f>IF(ISBLANK('Nomenklatur komplett'!J1667),"-",'Nomenklatur komplett'!J1667)</f>
        <v>La Sonnaz</v>
      </c>
    </row>
    <row r="1668" spans="1:3" x14ac:dyDescent="0.2">
      <c r="A1668" s="17">
        <f>IF(ISBLANK('Nomenklatur komplett'!H1668),"",'Nomenklatur komplett'!H1668)</f>
        <v>5889</v>
      </c>
      <c r="B1668" s="153">
        <f>IF(ISBLANK('Nomenklatur komplett'!I1668),"",'Nomenklatur komplett'!I1668)</f>
        <v>14656</v>
      </c>
      <c r="C1668" s="18" t="str">
        <f>IF(ISBLANK('Nomenklatur komplett'!J1668),"-",'Nomenklatur komplett'!J1668)</f>
        <v>La Tour-de-Peilz</v>
      </c>
    </row>
    <row r="1669" spans="1:3" x14ac:dyDescent="0.2">
      <c r="A1669" s="17" t="str">
        <f>IF(ISBLANK('Nomenklatur komplett'!H1669),"",'Nomenklatur komplett'!H1669)</f>
        <v/>
      </c>
      <c r="B1669" s="153">
        <f>IF(ISBLANK('Nomenklatur komplett'!I1669),"",'Nomenklatur komplett'!I1669)</f>
        <v>12587</v>
      </c>
      <c r="C1669" s="18" t="str">
        <f>IF(ISBLANK('Nomenklatur komplett'!J1669),"-",'Nomenklatur komplett'!J1669)</f>
        <v>La Tour-de-Trême</v>
      </c>
    </row>
    <row r="1670" spans="1:3" x14ac:dyDescent="0.2">
      <c r="A1670" s="17">
        <f>IF(ISBLANK('Nomenklatur komplett'!H1670),"",'Nomenklatur komplett'!H1670)</f>
        <v>6461</v>
      </c>
      <c r="B1670" s="153">
        <f>IF(ISBLANK('Nomenklatur komplett'!I1670),"",'Nomenklatur komplett'!I1670)</f>
        <v>16113</v>
      </c>
      <c r="C1670" s="18" t="str">
        <f>IF(ISBLANK('Nomenklatur komplett'!J1670),"-",'Nomenklatur komplett'!J1670)</f>
        <v>La Tène</v>
      </c>
    </row>
    <row r="1671" spans="1:3" x14ac:dyDescent="0.2">
      <c r="A1671" s="17">
        <f>IF(ISBLANK('Nomenklatur komplett'!H1671),"",'Nomenklatur komplett'!H1671)</f>
        <v>2338</v>
      </c>
      <c r="B1671" s="153">
        <f>IF(ISBLANK('Nomenklatur komplett'!I1671),"",'Nomenklatur komplett'!I1671)</f>
        <v>14483</v>
      </c>
      <c r="C1671" s="18" t="str">
        <f>IF(ISBLANK('Nomenklatur komplett'!J1671),"-",'Nomenklatur komplett'!J1671)</f>
        <v>La Verrerie</v>
      </c>
    </row>
    <row r="1672" spans="1:3" x14ac:dyDescent="0.2">
      <c r="A1672" s="17" t="str">
        <f>IF(ISBLANK('Nomenklatur komplett'!H1672),"",'Nomenklatur komplett'!H1672)</f>
        <v/>
      </c>
      <c r="B1672" s="153">
        <f>IF(ISBLANK('Nomenklatur komplett'!I1672),"",'Nomenklatur komplett'!I1672)</f>
        <v>11359</v>
      </c>
      <c r="C1672" s="18" t="str">
        <f>IF(ISBLANK('Nomenklatur komplett'!J1672),"-",'Nomenklatur komplett'!J1672)</f>
        <v>La Vounaise</v>
      </c>
    </row>
    <row r="1673" spans="1:3" x14ac:dyDescent="0.2">
      <c r="A1673" s="17">
        <f>IF(ISBLANK('Nomenklatur komplett'!H1673),"",'Nomenklatur komplett'!H1673)</f>
        <v>3575</v>
      </c>
      <c r="B1673" s="153">
        <f>IF(ISBLANK('Nomenklatur komplett'!I1673),"",'Nomenklatur komplett'!I1673)</f>
        <v>15970</v>
      </c>
      <c r="C1673" s="18" t="str">
        <f>IF(ISBLANK('Nomenklatur komplett'!J1673),"-",'Nomenklatur komplett'!J1673)</f>
        <v>Laax</v>
      </c>
    </row>
    <row r="1674" spans="1:3" x14ac:dyDescent="0.2">
      <c r="A1674" s="17">
        <f>IF(ISBLANK('Nomenklatur komplett'!H1674),"",'Nomenklatur komplett'!H1674)</f>
        <v>1344</v>
      </c>
      <c r="B1674" s="153">
        <f>IF(ISBLANK('Nomenklatur komplett'!I1674),"",'Nomenklatur komplett'!I1674)</f>
        <v>12607</v>
      </c>
      <c r="C1674" s="18" t="str">
        <f>IF(ISBLANK('Nomenklatur komplett'!J1674),"-",'Nomenklatur komplett'!J1674)</f>
        <v>Lachen</v>
      </c>
    </row>
    <row r="1675" spans="1:3" x14ac:dyDescent="0.2">
      <c r="A1675" s="17">
        <f>IF(ISBLANK('Nomenklatur komplett'!H1675),"",'Nomenklatur komplett'!H1675)</f>
        <v>6627</v>
      </c>
      <c r="B1675" s="153">
        <f>IF(ISBLANK('Nomenklatur komplett'!I1675),"",'Nomenklatur komplett'!I1675)</f>
        <v>12575</v>
      </c>
      <c r="C1675" s="18" t="str">
        <f>IF(ISBLANK('Nomenklatur komplett'!J1675),"-",'Nomenklatur komplett'!J1675)</f>
        <v>Laconnex</v>
      </c>
    </row>
    <row r="1676" spans="1:3" x14ac:dyDescent="0.2">
      <c r="A1676" s="17" t="str">
        <f>IF(ISBLANK('Nomenklatur komplett'!H1676),"",'Nomenklatur komplett'!H1676)</f>
        <v/>
      </c>
      <c r="B1676" s="153">
        <f>IF(ISBLANK('Nomenklatur komplett'!I1676),"",'Nomenklatur komplett'!I1676)</f>
        <v>10049</v>
      </c>
      <c r="C1676" s="18" t="str">
        <f>IF(ISBLANK('Nomenklatur komplett'!J1676),"-",'Nomenklatur komplett'!J1676)</f>
        <v>Ladir</v>
      </c>
    </row>
    <row r="1677" spans="1:3" x14ac:dyDescent="0.2">
      <c r="A1677" s="17" t="str">
        <f>IF(ISBLANK('Nomenklatur komplett'!H1677),"",'Nomenklatur komplett'!H1677)</f>
        <v/>
      </c>
      <c r="B1677" s="153">
        <f>IF(ISBLANK('Nomenklatur komplett'!I1677),"",'Nomenklatur komplett'!I1677)</f>
        <v>10977</v>
      </c>
      <c r="C1677" s="18" t="str">
        <f>IF(ISBLANK('Nomenklatur komplett'!J1677),"-",'Nomenklatur komplett'!J1677)</f>
        <v>Lajoux (BE)</v>
      </c>
    </row>
    <row r="1678" spans="1:3" x14ac:dyDescent="0.2">
      <c r="A1678" s="17">
        <f>IF(ISBLANK('Nomenklatur komplett'!H1678),"",'Nomenklatur komplett'!H1678)</f>
        <v>6750</v>
      </c>
      <c r="B1678" s="153">
        <f>IF(ISBLANK('Nomenklatur komplett'!I1678),"",'Nomenklatur komplett'!I1678)</f>
        <v>13308</v>
      </c>
      <c r="C1678" s="18" t="str">
        <f>IF(ISBLANK('Nomenklatur komplett'!J1678),"-",'Nomenklatur komplett'!J1678)</f>
        <v>Lajoux (JU)</v>
      </c>
    </row>
    <row r="1679" spans="1:3" x14ac:dyDescent="0.2">
      <c r="A1679" s="17">
        <f>IF(ISBLANK('Nomenklatur komplett'!H1679),"",'Nomenklatur komplett'!H1679)</f>
        <v>6286</v>
      </c>
      <c r="B1679" s="153">
        <f>IF(ISBLANK('Nomenklatur komplett'!I1679),"",'Nomenklatur komplett'!I1679)</f>
        <v>12598</v>
      </c>
      <c r="C1679" s="18" t="str">
        <f>IF(ISBLANK('Nomenklatur komplett'!J1679),"-",'Nomenklatur komplett'!J1679)</f>
        <v>Lalden</v>
      </c>
    </row>
    <row r="1680" spans="1:3" x14ac:dyDescent="0.2">
      <c r="A1680" s="17" t="str">
        <f>IF(ISBLANK('Nomenklatur komplett'!H1680),"",'Nomenklatur komplett'!H1680)</f>
        <v/>
      </c>
      <c r="B1680" s="153">
        <f>IF(ISBLANK('Nomenklatur komplett'!I1680),"",'Nomenklatur komplett'!I1680)</f>
        <v>10608</v>
      </c>
      <c r="C1680" s="18" t="str">
        <f>IF(ISBLANK('Nomenklatur komplett'!J1680),"-",'Nomenklatur komplett'!J1680)</f>
        <v>Lamboing</v>
      </c>
    </row>
    <row r="1681" spans="1:3" x14ac:dyDescent="0.2">
      <c r="A1681" s="17">
        <f>IF(ISBLANK('Nomenklatur komplett'!H1681),"",'Nomenklatur komplett'!H1681)</f>
        <v>5189</v>
      </c>
      <c r="B1681" s="153">
        <f>IF(ISBLANK('Nomenklatur komplett'!I1681),"",'Nomenklatur komplett'!I1681)</f>
        <v>12623</v>
      </c>
      <c r="C1681" s="18" t="str">
        <f>IF(ISBLANK('Nomenklatur komplett'!J1681),"-",'Nomenklatur komplett'!J1681)</f>
        <v>Lamone</v>
      </c>
    </row>
    <row r="1682" spans="1:3" x14ac:dyDescent="0.2">
      <c r="A1682" s="17">
        <f>IF(ISBLANK('Nomenklatur komplett'!H1682),"",'Nomenklatur komplett'!H1682)</f>
        <v>2887</v>
      </c>
      <c r="B1682" s="153">
        <f>IF(ISBLANK('Nomenklatur komplett'!I1682),"",'Nomenklatur komplett'!I1682)</f>
        <v>13815</v>
      </c>
      <c r="C1682" s="18" t="str">
        <f>IF(ISBLANK('Nomenklatur komplett'!J1682),"-",'Nomenklatur komplett'!J1682)</f>
        <v>Lampenberg</v>
      </c>
    </row>
    <row r="1683" spans="1:3" x14ac:dyDescent="0.2">
      <c r="A1683" s="17">
        <f>IF(ISBLANK('Nomenklatur komplett'!H1683),"",'Nomenklatur komplett'!H1683)</f>
        <v>6628</v>
      </c>
      <c r="B1683" s="153">
        <f>IF(ISBLANK('Nomenklatur komplett'!I1683),"",'Nomenklatur komplett'!I1683)</f>
        <v>12624</v>
      </c>
      <c r="C1683" s="18" t="str">
        <f>IF(ISBLANK('Nomenklatur komplett'!J1683),"-",'Nomenklatur komplett'!J1683)</f>
        <v>Lancy</v>
      </c>
    </row>
    <row r="1684" spans="1:3" x14ac:dyDescent="0.2">
      <c r="A1684" s="17" t="str">
        <f>IF(ISBLANK('Nomenklatur komplett'!H1684),"",'Nomenklatur komplett'!H1684)</f>
        <v/>
      </c>
      <c r="B1684" s="153">
        <f>IF(ISBLANK('Nomenklatur komplett'!I1684),"",'Nomenklatur komplett'!I1684)</f>
        <v>11369</v>
      </c>
      <c r="C1684" s="18" t="str">
        <f>IF(ISBLANK('Nomenklatur komplett'!J1684),"-",'Nomenklatur komplett'!J1684)</f>
        <v>Landarenca</v>
      </c>
    </row>
    <row r="1685" spans="1:3" x14ac:dyDescent="0.2">
      <c r="A1685" s="17" t="str">
        <f>IF(ISBLANK('Nomenklatur komplett'!H1685),"",'Nomenklatur komplett'!H1685)</f>
        <v/>
      </c>
      <c r="B1685" s="153">
        <f>IF(ISBLANK('Nomenklatur komplett'!I1685),"",'Nomenklatur komplett'!I1685)</f>
        <v>11272</v>
      </c>
      <c r="C1685" s="18" t="str">
        <f>IF(ISBLANK('Nomenklatur komplett'!J1685),"-",'Nomenklatur komplett'!J1685)</f>
        <v>Landeron-Combes</v>
      </c>
    </row>
    <row r="1686" spans="1:3" x14ac:dyDescent="0.2">
      <c r="A1686" s="17">
        <f>IF(ISBLANK('Nomenklatur komplett'!H1686),"",'Nomenklatur komplett'!H1686)</f>
        <v>613</v>
      </c>
      <c r="B1686" s="153">
        <f>IF(ISBLANK('Nomenklatur komplett'!I1686),"",'Nomenklatur komplett'!I1686)</f>
        <v>15178</v>
      </c>
      <c r="C1686" s="18" t="str">
        <f>IF(ISBLANK('Nomenklatur komplett'!J1686),"-",'Nomenklatur komplett'!J1686)</f>
        <v>Landiswil</v>
      </c>
    </row>
    <row r="1687" spans="1:3" x14ac:dyDescent="0.2">
      <c r="A1687" s="17">
        <f>IF(ISBLANK('Nomenklatur komplett'!H1687),"",'Nomenklatur komplett'!H1687)</f>
        <v>3955</v>
      </c>
      <c r="B1687" s="153">
        <f>IF(ISBLANK('Nomenklatur komplett'!I1687),"",'Nomenklatur komplett'!I1687)</f>
        <v>16055</v>
      </c>
      <c r="C1687" s="18" t="str">
        <f>IF(ISBLANK('Nomenklatur komplett'!J1687),"-",'Nomenklatur komplett'!J1687)</f>
        <v>Landquart</v>
      </c>
    </row>
    <row r="1688" spans="1:3" x14ac:dyDescent="0.2">
      <c r="A1688" s="17" t="str">
        <f>IF(ISBLANK('Nomenklatur komplett'!H1688),"",'Nomenklatur komplett'!H1688)</f>
        <v/>
      </c>
      <c r="B1688" s="153">
        <f>IF(ISBLANK('Nomenklatur komplett'!I1688),"",'Nomenklatur komplett'!I1688)</f>
        <v>12625</v>
      </c>
      <c r="C1688" s="18" t="str">
        <f>IF(ISBLANK('Nomenklatur komplett'!J1688),"-",'Nomenklatur komplett'!J1688)</f>
        <v>Landschlacht</v>
      </c>
    </row>
    <row r="1689" spans="1:3" x14ac:dyDescent="0.2">
      <c r="A1689" s="17" t="str">
        <f>IF(ISBLANK('Nomenklatur komplett'!H1689),"",'Nomenklatur komplett'!H1689)</f>
        <v/>
      </c>
      <c r="B1689" s="153">
        <f>IF(ISBLANK('Nomenklatur komplett'!I1689),"",'Nomenklatur komplett'!I1689)</f>
        <v>16400</v>
      </c>
      <c r="C1689" s="18" t="str">
        <f>IF(ISBLANK('Nomenklatur komplett'!J1689),"-",'Nomenklatur komplett'!J1689)</f>
        <v>Langdorf</v>
      </c>
    </row>
    <row r="1690" spans="1:3" x14ac:dyDescent="0.2">
      <c r="A1690" s="17">
        <f>IF(ISBLANK('Nomenklatur komplett'!H1690),"",'Nomenklatur komplett'!H1690)</f>
        <v>2888</v>
      </c>
      <c r="B1690" s="153">
        <f>IF(ISBLANK('Nomenklatur komplett'!I1690),"",'Nomenklatur komplett'!I1690)</f>
        <v>13816</v>
      </c>
      <c r="C1690" s="18" t="str">
        <f>IF(ISBLANK('Nomenklatur komplett'!J1690),"-",'Nomenklatur komplett'!J1690)</f>
        <v>Langenbruck</v>
      </c>
    </row>
    <row r="1691" spans="1:3" x14ac:dyDescent="0.2">
      <c r="A1691" s="17">
        <f>IF(ISBLANK('Nomenklatur komplett'!H1691),"",'Nomenklatur komplett'!H1691)</f>
        <v>2550</v>
      </c>
      <c r="B1691" s="153">
        <f>IF(ISBLANK('Nomenklatur komplett'!I1691),"",'Nomenklatur komplett'!I1691)</f>
        <v>12626</v>
      </c>
      <c r="C1691" s="18" t="str">
        <f>IF(ISBLANK('Nomenklatur komplett'!J1691),"-",'Nomenklatur komplett'!J1691)</f>
        <v>Langendorf</v>
      </c>
    </row>
    <row r="1692" spans="1:3" x14ac:dyDescent="0.2">
      <c r="A1692" s="17" t="str">
        <f>IF(ISBLANK('Nomenklatur komplett'!H1692),"",'Nomenklatur komplett'!H1692)</f>
        <v/>
      </c>
      <c r="B1692" s="153">
        <f>IF(ISBLANK('Nomenklatur komplett'!I1692),"",'Nomenklatur komplett'!I1692)</f>
        <v>11271</v>
      </c>
      <c r="C1692" s="18" t="str">
        <f>IF(ISBLANK('Nomenklatur komplett'!J1692),"-",'Nomenklatur komplett'!J1692)</f>
        <v>Langenhart</v>
      </c>
    </row>
    <row r="1693" spans="1:3" x14ac:dyDescent="0.2">
      <c r="A1693" s="17">
        <f>IF(ISBLANK('Nomenklatur komplett'!H1693),"",'Nomenklatur komplett'!H1693)</f>
        <v>329</v>
      </c>
      <c r="B1693" s="153">
        <f>IF(ISBLANK('Nomenklatur komplett'!I1693),"",'Nomenklatur komplett'!I1693)</f>
        <v>16606</v>
      </c>
      <c r="C1693" s="18" t="str">
        <f>IF(ISBLANK('Nomenklatur komplett'!J1693),"-",'Nomenklatur komplett'!J1693)</f>
        <v>Langenthal</v>
      </c>
    </row>
    <row r="1694" spans="1:3" x14ac:dyDescent="0.2">
      <c r="A1694" s="17">
        <f>IF(ISBLANK('Nomenklatur komplett'!H1694),"",'Nomenklatur komplett'!H1694)</f>
        <v>136</v>
      </c>
      <c r="B1694" s="153">
        <f>IF(ISBLANK('Nomenklatur komplett'!I1694),"",'Nomenklatur komplett'!I1694)</f>
        <v>12637</v>
      </c>
      <c r="C1694" s="18" t="str">
        <f>IF(ISBLANK('Nomenklatur komplett'!J1694),"-",'Nomenklatur komplett'!J1694)</f>
        <v>Langnau am Albis</v>
      </c>
    </row>
    <row r="1695" spans="1:3" x14ac:dyDescent="0.2">
      <c r="A1695" s="17" t="str">
        <f>IF(ISBLANK('Nomenklatur komplett'!H1695),"",'Nomenklatur komplett'!H1695)</f>
        <v/>
      </c>
      <c r="B1695" s="153">
        <f>IF(ISBLANK('Nomenklatur komplett'!I1695),"",'Nomenklatur komplett'!I1695)</f>
        <v>12629</v>
      </c>
      <c r="C1695" s="18" t="str">
        <f>IF(ISBLANK('Nomenklatur komplett'!J1695),"-",'Nomenklatur komplett'!J1695)</f>
        <v>Langnau bei Reiden</v>
      </c>
    </row>
    <row r="1696" spans="1:3" x14ac:dyDescent="0.2">
      <c r="A1696" s="17">
        <f>IF(ISBLANK('Nomenklatur komplett'!H1696),"",'Nomenklatur komplett'!H1696)</f>
        <v>902</v>
      </c>
      <c r="B1696" s="153">
        <f>IF(ISBLANK('Nomenklatur komplett'!I1696),"",'Nomenklatur komplett'!I1696)</f>
        <v>15312</v>
      </c>
      <c r="C1696" s="18" t="str">
        <f>IF(ISBLANK('Nomenklatur komplett'!J1696),"-",'Nomenklatur komplett'!J1696)</f>
        <v>Langnau im Emmental</v>
      </c>
    </row>
    <row r="1697" spans="1:3" x14ac:dyDescent="0.2">
      <c r="A1697" s="17">
        <f>IF(ISBLANK('Nomenklatur komplett'!H1697),"",'Nomenklatur komplett'!H1697)</f>
        <v>4681</v>
      </c>
      <c r="B1697" s="153">
        <f>IF(ISBLANK('Nomenklatur komplett'!I1697),"",'Nomenklatur komplett'!I1697)</f>
        <v>15459</v>
      </c>
      <c r="C1697" s="18" t="str">
        <f>IF(ISBLANK('Nomenklatur komplett'!J1697),"-",'Nomenklatur komplett'!J1697)</f>
        <v>Langrickenbach</v>
      </c>
    </row>
    <row r="1698" spans="1:3" x14ac:dyDescent="0.2">
      <c r="A1698" s="17" t="str">
        <f>IF(ISBLANK('Nomenklatur komplett'!H1698),"",'Nomenklatur komplett'!H1698)</f>
        <v/>
      </c>
      <c r="B1698" s="153">
        <f>IF(ISBLANK('Nomenklatur komplett'!I1698),"",'Nomenklatur komplett'!I1698)</f>
        <v>10806</v>
      </c>
      <c r="C1698" s="18" t="str">
        <f>IF(ISBLANK('Nomenklatur komplett'!J1698),"-",'Nomenklatur komplett'!J1698)</f>
        <v>Langwies</v>
      </c>
    </row>
    <row r="1699" spans="1:3" x14ac:dyDescent="0.2">
      <c r="A1699" s="17" t="str">
        <f>IF(ISBLANK('Nomenklatur komplett'!H1699),"",'Nomenklatur komplett'!H1699)</f>
        <v/>
      </c>
      <c r="B1699" s="153">
        <f>IF(ISBLANK('Nomenklatur komplett'!I1699),"",'Nomenklatur komplett'!I1699)</f>
        <v>12631</v>
      </c>
      <c r="C1699" s="18" t="str">
        <f>IF(ISBLANK('Nomenklatur komplett'!J1699),"-",'Nomenklatur komplett'!J1699)</f>
        <v>Lanterswil</v>
      </c>
    </row>
    <row r="1700" spans="1:3" x14ac:dyDescent="0.2">
      <c r="A1700" s="17">
        <f>IF(ISBLANK('Nomenklatur komplett'!H1700),"",'Nomenklatur komplett'!H1700)</f>
        <v>3513</v>
      </c>
      <c r="B1700" s="153">
        <f>IF(ISBLANK('Nomenklatur komplett'!I1700),"",'Nomenklatur komplett'!I1700)</f>
        <v>15963</v>
      </c>
      <c r="C1700" s="18" t="str">
        <f>IF(ISBLANK('Nomenklatur komplett'!J1700),"-",'Nomenklatur komplett'!J1700)</f>
        <v>Lantsch/Lenz</v>
      </c>
    </row>
    <row r="1701" spans="1:3" x14ac:dyDescent="0.2">
      <c r="A1701" s="17" t="str">
        <f>IF(ISBLANK('Nomenklatur komplett'!H1701),"",'Nomenklatur komplett'!H1701)</f>
        <v/>
      </c>
      <c r="B1701" s="153">
        <f>IF(ISBLANK('Nomenklatur komplett'!I1701),"",'Nomenklatur komplett'!I1701)</f>
        <v>12632</v>
      </c>
      <c r="C1701" s="18" t="str">
        <f>IF(ISBLANK('Nomenklatur komplett'!J1701),"-",'Nomenklatur komplett'!J1701)</f>
        <v>Lanzenneunforn</v>
      </c>
    </row>
    <row r="1702" spans="1:3" x14ac:dyDescent="0.2">
      <c r="A1702" s="17" t="str">
        <f>IF(ISBLANK('Nomenklatur komplett'!H1702),"",'Nomenklatur komplett'!H1702)</f>
        <v/>
      </c>
      <c r="B1702" s="153">
        <f>IF(ISBLANK('Nomenklatur komplett'!I1702),"",'Nomenklatur komplett'!I1702)</f>
        <v>12633</v>
      </c>
      <c r="C1702" s="18" t="str">
        <f>IF(ISBLANK('Nomenklatur komplett'!J1702),"-",'Nomenklatur komplett'!J1702)</f>
        <v>Largario</v>
      </c>
    </row>
    <row r="1703" spans="1:3" x14ac:dyDescent="0.2">
      <c r="A1703" s="17" t="str">
        <f>IF(ISBLANK('Nomenklatur komplett'!H1703),"",'Nomenklatur komplett'!H1703)</f>
        <v/>
      </c>
      <c r="B1703" s="153">
        <f>IF(ISBLANK('Nomenklatur komplett'!I1703),"",'Nomenklatur komplett'!I1703)</f>
        <v>16376</v>
      </c>
      <c r="C1703" s="18" t="str">
        <f>IF(ISBLANK('Nomenklatur komplett'!J1703),"-",'Nomenklatur komplett'!J1703)</f>
        <v>Latsch</v>
      </c>
    </row>
    <row r="1704" spans="1:3" x14ac:dyDescent="0.2">
      <c r="A1704" s="17">
        <f>IF(ISBLANK('Nomenklatur komplett'!H1704),"",'Nomenklatur komplett'!H1704)</f>
        <v>842</v>
      </c>
      <c r="B1704" s="153">
        <f>IF(ISBLANK('Nomenklatur komplett'!I1704),"",'Nomenklatur komplett'!I1704)</f>
        <v>15280</v>
      </c>
      <c r="C1704" s="18" t="str">
        <f>IF(ISBLANK('Nomenklatur komplett'!J1704),"-",'Nomenklatur komplett'!J1704)</f>
        <v>Lauenen</v>
      </c>
    </row>
    <row r="1705" spans="1:3" x14ac:dyDescent="0.2">
      <c r="A1705" s="17">
        <f>IF(ISBLANK('Nomenklatur komplett'!H1705),"",'Nomenklatur komplett'!H1705)</f>
        <v>1365</v>
      </c>
      <c r="B1705" s="153">
        <f>IF(ISBLANK('Nomenklatur komplett'!I1705),"",'Nomenklatur komplett'!I1705)</f>
        <v>12634</v>
      </c>
      <c r="C1705" s="18" t="str">
        <f>IF(ISBLANK('Nomenklatur komplett'!J1705),"-",'Nomenklatur komplett'!J1705)</f>
        <v>Lauerz</v>
      </c>
    </row>
    <row r="1706" spans="1:3" x14ac:dyDescent="0.2">
      <c r="A1706" s="17">
        <f>IF(ISBLANK('Nomenklatur komplett'!H1706),"",'Nomenklatur komplett'!H1706)</f>
        <v>2787</v>
      </c>
      <c r="B1706" s="153">
        <f>IF(ISBLANK('Nomenklatur komplett'!I1706),"",'Nomenklatur komplett'!I1706)</f>
        <v>13845</v>
      </c>
      <c r="C1706" s="18" t="str">
        <f>IF(ISBLANK('Nomenklatur komplett'!J1706),"-",'Nomenklatur komplett'!J1706)</f>
        <v>Laufen</v>
      </c>
    </row>
    <row r="1707" spans="1:3" x14ac:dyDescent="0.2">
      <c r="A1707" s="17" t="str">
        <f>IF(ISBLANK('Nomenklatur komplett'!H1707),"",'Nomenklatur komplett'!H1707)</f>
        <v/>
      </c>
      <c r="B1707" s="153">
        <f>IF(ISBLANK('Nomenklatur komplett'!I1707),"",'Nomenklatur komplett'!I1707)</f>
        <v>16147</v>
      </c>
      <c r="C1707" s="18" t="str">
        <f>IF(ISBLANK('Nomenklatur komplett'!J1707),"-",'Nomenklatur komplett'!J1707)</f>
        <v>Laufen Stadt</v>
      </c>
    </row>
    <row r="1708" spans="1:3" x14ac:dyDescent="0.2">
      <c r="A1708" s="17" t="str">
        <f>IF(ISBLANK('Nomenklatur komplett'!H1708),"",'Nomenklatur komplett'!H1708)</f>
        <v/>
      </c>
      <c r="B1708" s="153">
        <f>IF(ISBLANK('Nomenklatur komplett'!I1708),"",'Nomenklatur komplett'!I1708)</f>
        <v>16146</v>
      </c>
      <c r="C1708" s="18" t="str">
        <f>IF(ISBLANK('Nomenklatur komplett'!J1708),"-",'Nomenklatur komplett'!J1708)</f>
        <v>Laufen Vorstadt</v>
      </c>
    </row>
    <row r="1709" spans="1:3" x14ac:dyDescent="0.2">
      <c r="A1709" s="17">
        <f>IF(ISBLANK('Nomenklatur komplett'!H1709),"",'Nomenklatur komplett'!H1709)</f>
        <v>34</v>
      </c>
      <c r="B1709" s="153">
        <f>IF(ISBLANK('Nomenklatur komplett'!I1709),"",'Nomenklatur komplett'!I1709)</f>
        <v>12635</v>
      </c>
      <c r="C1709" s="18" t="str">
        <f>IF(ISBLANK('Nomenklatur komplett'!J1709),"-",'Nomenklatur komplett'!J1709)</f>
        <v>Laufen-Uhwiesen</v>
      </c>
    </row>
    <row r="1710" spans="1:3" x14ac:dyDescent="0.2">
      <c r="A1710" s="17">
        <f>IF(ISBLANK('Nomenklatur komplett'!H1710),"",'Nomenklatur komplett'!H1710)</f>
        <v>4170</v>
      </c>
      <c r="B1710" s="153">
        <f>IF(ISBLANK('Nomenklatur komplett'!I1710),"",'Nomenklatur komplett'!I1710)</f>
        <v>15390</v>
      </c>
      <c r="C1710" s="18" t="str">
        <f>IF(ISBLANK('Nomenklatur komplett'!J1710),"-",'Nomenklatur komplett'!J1710)</f>
        <v>Laufenburg</v>
      </c>
    </row>
    <row r="1711" spans="1:3" x14ac:dyDescent="0.2">
      <c r="A1711" s="17" t="str">
        <f>IF(ISBLANK('Nomenklatur komplett'!H1711),"",'Nomenklatur komplett'!H1711)</f>
        <v/>
      </c>
      <c r="B1711" s="153">
        <f>IF(ISBLANK('Nomenklatur komplett'!I1711),"",'Nomenklatur komplett'!I1711)</f>
        <v>11228</v>
      </c>
      <c r="C1711" s="18" t="str">
        <f>IF(ISBLANK('Nomenklatur komplett'!J1711),"-",'Nomenklatur komplett'!J1711)</f>
        <v>Lauffohr</v>
      </c>
    </row>
    <row r="1712" spans="1:3" x14ac:dyDescent="0.2">
      <c r="A1712" s="17">
        <f>IF(ISBLANK('Nomenklatur komplett'!H1712),"",'Nomenklatur komplett'!H1712)</f>
        <v>667</v>
      </c>
      <c r="B1712" s="153">
        <f>IF(ISBLANK('Nomenklatur komplett'!I1712),"",'Nomenklatur komplett'!I1712)</f>
        <v>15201</v>
      </c>
      <c r="C1712" s="18" t="str">
        <f>IF(ISBLANK('Nomenklatur komplett'!J1712),"-",'Nomenklatur komplett'!J1712)</f>
        <v>Laupen</v>
      </c>
    </row>
    <row r="1713" spans="1:3" x14ac:dyDescent="0.2">
      <c r="A1713" s="17">
        <f>IF(ISBLANK('Nomenklatur komplett'!H1713),"",'Nomenklatur komplett'!H1713)</f>
        <v>2426</v>
      </c>
      <c r="B1713" s="153">
        <f>IF(ISBLANK('Nomenklatur komplett'!I1713),"",'Nomenklatur komplett'!I1713)</f>
        <v>13716</v>
      </c>
      <c r="C1713" s="18" t="str">
        <f>IF(ISBLANK('Nomenklatur komplett'!J1713),"-",'Nomenklatur komplett'!J1713)</f>
        <v>Laupersdorf</v>
      </c>
    </row>
    <row r="1714" spans="1:3" x14ac:dyDescent="0.2">
      <c r="A1714" s="17">
        <f>IF(ISBLANK('Nomenklatur komplett'!H1714),"",'Nomenklatur komplett'!H1714)</f>
        <v>903</v>
      </c>
      <c r="B1714" s="153">
        <f>IF(ISBLANK('Nomenklatur komplett'!I1714),"",'Nomenklatur komplett'!I1714)</f>
        <v>15313</v>
      </c>
      <c r="C1714" s="18" t="str">
        <f>IF(ISBLANK('Nomenklatur komplett'!J1714),"-",'Nomenklatur komplett'!J1714)</f>
        <v>Lauperswil</v>
      </c>
    </row>
    <row r="1715" spans="1:3" x14ac:dyDescent="0.2">
      <c r="A1715" s="17" t="str">
        <f>IF(ISBLANK('Nomenklatur komplett'!H1715),"",'Nomenklatur komplett'!H1715)</f>
        <v/>
      </c>
      <c r="B1715" s="153">
        <f>IF(ISBLANK('Nomenklatur komplett'!I1715),"",'Nomenklatur komplett'!I1715)</f>
        <v>16180</v>
      </c>
      <c r="C1715" s="18" t="str">
        <f>IF(ISBLANK('Nomenklatur komplett'!J1715),"-",'Nomenklatur komplett'!J1715)</f>
        <v>Lauperswil Viertel</v>
      </c>
    </row>
    <row r="1716" spans="1:3" x14ac:dyDescent="0.2">
      <c r="A1716" s="17">
        <f>IF(ISBLANK('Nomenklatur komplett'!H1716),"",'Nomenklatur komplett'!H1716)</f>
        <v>5586</v>
      </c>
      <c r="B1716" s="153">
        <f>IF(ISBLANK('Nomenklatur komplett'!I1716),"",'Nomenklatur komplett'!I1716)</f>
        <v>14649</v>
      </c>
      <c r="C1716" s="18" t="str">
        <f>IF(ISBLANK('Nomenklatur komplett'!J1716),"-",'Nomenklatur komplett'!J1716)</f>
        <v>Lausanne</v>
      </c>
    </row>
    <row r="1717" spans="1:3" x14ac:dyDescent="0.2">
      <c r="A1717" s="17">
        <f>IF(ISBLANK('Nomenklatur komplett'!H1717),"",'Nomenklatur komplett'!H1717)</f>
        <v>2828</v>
      </c>
      <c r="B1717" s="153">
        <f>IF(ISBLANK('Nomenklatur komplett'!I1717),"",'Nomenklatur komplett'!I1717)</f>
        <v>13773</v>
      </c>
      <c r="C1717" s="18" t="str">
        <f>IF(ISBLANK('Nomenklatur komplett'!J1717),"-",'Nomenklatur komplett'!J1717)</f>
        <v>Lausen</v>
      </c>
    </row>
    <row r="1718" spans="1:3" x14ac:dyDescent="0.2">
      <c r="A1718" s="17">
        <f>IF(ISBLANK('Nomenklatur komplett'!H1718),"",'Nomenklatur komplett'!H1718)</f>
        <v>584</v>
      </c>
      <c r="B1718" s="153">
        <f>IF(ISBLANK('Nomenklatur komplett'!I1718),"",'Nomenklatur komplett'!I1718)</f>
        <v>15156</v>
      </c>
      <c r="C1718" s="18" t="str">
        <f>IF(ISBLANK('Nomenklatur komplett'!J1718),"-",'Nomenklatur komplett'!J1718)</f>
        <v>Lauterbrunnen</v>
      </c>
    </row>
    <row r="1719" spans="1:3" x14ac:dyDescent="0.2">
      <c r="A1719" s="17">
        <f>IF(ISBLANK('Nomenklatur komplett'!H1719),"",'Nomenklatur komplett'!H1719)</f>
        <v>2889</v>
      </c>
      <c r="B1719" s="153">
        <f>IF(ISBLANK('Nomenklatur komplett'!I1719),"",'Nomenklatur komplett'!I1719)</f>
        <v>13817</v>
      </c>
      <c r="C1719" s="18" t="str">
        <f>IF(ISBLANK('Nomenklatur komplett'!J1719),"-",'Nomenklatur komplett'!J1719)</f>
        <v>Lauwil</v>
      </c>
    </row>
    <row r="1720" spans="1:3" x14ac:dyDescent="0.2">
      <c r="A1720" s="17">
        <f>IF(ISBLANK('Nomenklatur komplett'!H1720),"",'Nomenklatur komplett'!H1720)</f>
        <v>5112</v>
      </c>
      <c r="B1720" s="153">
        <f>IF(ISBLANK('Nomenklatur komplett'!I1720),"",'Nomenklatur komplett'!I1720)</f>
        <v>16588</v>
      </c>
      <c r="C1720" s="18" t="str">
        <f>IF(ISBLANK('Nomenklatur komplett'!J1720),"-",'Nomenklatur komplett'!J1720)</f>
        <v>Lavertezzo</v>
      </c>
    </row>
    <row r="1721" spans="1:3" x14ac:dyDescent="0.2">
      <c r="A1721" s="17" t="str">
        <f>IF(ISBLANK('Nomenklatur komplett'!H1721),"",'Nomenklatur komplett'!H1721)</f>
        <v/>
      </c>
      <c r="B1721" s="153">
        <f>IF(ISBLANK('Nomenklatur komplett'!I1721),"",'Nomenklatur komplett'!I1721)</f>
        <v>16151</v>
      </c>
      <c r="C1721" s="18" t="str">
        <f>IF(ISBLANK('Nomenklatur komplett'!J1721),"-",'Nomenklatur komplett'!J1721)</f>
        <v>Lavey</v>
      </c>
    </row>
    <row r="1722" spans="1:3" x14ac:dyDescent="0.2">
      <c r="A1722" s="17">
        <f>IF(ISBLANK('Nomenklatur komplett'!H1722),"",'Nomenklatur komplett'!H1722)</f>
        <v>5406</v>
      </c>
      <c r="B1722" s="153">
        <f>IF(ISBLANK('Nomenklatur komplett'!I1722),"",'Nomenklatur komplett'!I1722)</f>
        <v>14645</v>
      </c>
      <c r="C1722" s="18" t="str">
        <f>IF(ISBLANK('Nomenklatur komplett'!J1722),"-",'Nomenklatur komplett'!J1722)</f>
        <v>Lavey-Morcles</v>
      </c>
    </row>
    <row r="1723" spans="1:3" x14ac:dyDescent="0.2">
      <c r="A1723" s="17">
        <f>IF(ISBLANK('Nomenklatur komplett'!H1723),"",'Nomenklatur komplett'!H1723)</f>
        <v>5637</v>
      </c>
      <c r="B1723" s="153">
        <f>IF(ISBLANK('Nomenklatur komplett'!I1723),"",'Nomenklatur komplett'!I1723)</f>
        <v>14650</v>
      </c>
      <c r="C1723" s="18" t="str">
        <f>IF(ISBLANK('Nomenklatur komplett'!J1723),"-",'Nomenklatur komplett'!J1723)</f>
        <v>Lavigny</v>
      </c>
    </row>
    <row r="1724" spans="1:3" x14ac:dyDescent="0.2">
      <c r="A1724" s="17" t="str">
        <f>IF(ISBLANK('Nomenklatur komplett'!H1724),"",'Nomenklatur komplett'!H1724)</f>
        <v/>
      </c>
      <c r="B1724" s="153">
        <f>IF(ISBLANK('Nomenklatur komplett'!I1724),"",'Nomenklatur komplett'!I1724)</f>
        <v>10147</v>
      </c>
      <c r="C1724" s="18" t="str">
        <f>IF(ISBLANK('Nomenklatur komplett'!J1724),"-",'Nomenklatur komplett'!J1724)</f>
        <v>Lavin</v>
      </c>
    </row>
    <row r="1725" spans="1:3" x14ac:dyDescent="0.2">
      <c r="A1725" s="17">
        <f>IF(ISBLANK('Nomenklatur komplett'!H1725),"",'Nomenklatur komplett'!H1725)</f>
        <v>5323</v>
      </c>
      <c r="B1725" s="153">
        <f>IF(ISBLANK('Nomenklatur komplett'!I1725),"",'Nomenklatur komplett'!I1725)</f>
        <v>14497</v>
      </c>
      <c r="C1725" s="18" t="str">
        <f>IF(ISBLANK('Nomenklatur komplett'!J1725),"-",'Nomenklatur komplett'!J1725)</f>
        <v>Lavizzara</v>
      </c>
    </row>
    <row r="1726" spans="1:3" x14ac:dyDescent="0.2">
      <c r="A1726" s="17">
        <f>IF(ISBLANK('Nomenklatur komplett'!H1726),"",'Nomenklatur komplett'!H1726)</f>
        <v>6061</v>
      </c>
      <c r="B1726" s="153">
        <f>IF(ISBLANK('Nomenklatur komplett'!I1726),"",'Nomenklatur komplett'!I1726)</f>
        <v>12609</v>
      </c>
      <c r="C1726" s="18" t="str">
        <f>IF(ISBLANK('Nomenklatur komplett'!J1726),"-",'Nomenklatur komplett'!J1726)</f>
        <v>Lax</v>
      </c>
    </row>
    <row r="1727" spans="1:3" x14ac:dyDescent="0.2">
      <c r="A1727" s="17" t="str">
        <f>IF(ISBLANK('Nomenklatur komplett'!H1727),"",'Nomenklatur komplett'!H1727)</f>
        <v/>
      </c>
      <c r="B1727" s="153">
        <f>IF(ISBLANK('Nomenklatur komplett'!I1727),"",'Nomenklatur komplett'!I1727)</f>
        <v>13216</v>
      </c>
      <c r="C1727" s="18" t="str">
        <f>IF(ISBLANK('Nomenklatur komplett'!J1727),"-",'Nomenklatur komplett'!J1727)</f>
        <v>Le Bry</v>
      </c>
    </row>
    <row r="1728" spans="1:3" x14ac:dyDescent="0.2">
      <c r="A1728" s="17" t="str">
        <f>IF(ISBLANK('Nomenklatur komplett'!H1728),"",'Nomenklatur komplett'!H1728)</f>
        <v/>
      </c>
      <c r="B1728" s="153">
        <f>IF(ISBLANK('Nomenklatur komplett'!I1728),"",'Nomenklatur komplett'!I1728)</f>
        <v>10953</v>
      </c>
      <c r="C1728" s="18" t="str">
        <f>IF(ISBLANK('Nomenklatur komplett'!J1728),"-",'Nomenklatur komplett'!J1728)</f>
        <v>Le Bémont (BE)</v>
      </c>
    </row>
    <row r="1729" spans="1:3" x14ac:dyDescent="0.2">
      <c r="A1729" s="17">
        <f>IF(ISBLANK('Nomenklatur komplett'!H1729),"",'Nomenklatur komplett'!H1729)</f>
        <v>6741</v>
      </c>
      <c r="B1729" s="153">
        <f>IF(ISBLANK('Nomenklatur komplett'!I1729),"",'Nomenklatur komplett'!I1729)</f>
        <v>13299</v>
      </c>
      <c r="C1729" s="18" t="str">
        <f>IF(ISBLANK('Nomenklatur komplett'!J1729),"-",'Nomenklatur komplett'!J1729)</f>
        <v>Le Bémont (JU)</v>
      </c>
    </row>
    <row r="1730" spans="1:3" x14ac:dyDescent="0.2">
      <c r="A1730" s="17">
        <f>IF(ISBLANK('Nomenklatur komplett'!H1730),"",'Nomenklatur komplett'!H1730)</f>
        <v>6434</v>
      </c>
      <c r="B1730" s="153">
        <f>IF(ISBLANK('Nomenklatur komplett'!I1730),"",'Nomenklatur komplett'!I1730)</f>
        <v>16101</v>
      </c>
      <c r="C1730" s="18" t="str">
        <f>IF(ISBLANK('Nomenklatur komplett'!J1730),"-",'Nomenklatur komplett'!J1730)</f>
        <v>Le Cerneux-Péquignot</v>
      </c>
    </row>
    <row r="1731" spans="1:3" x14ac:dyDescent="0.2">
      <c r="A1731" s="17">
        <f>IF(ISBLANK('Nomenklatur komplett'!H1731),"",'Nomenklatur komplett'!H1731)</f>
        <v>5872</v>
      </c>
      <c r="B1731" s="153">
        <f>IF(ISBLANK('Nomenklatur komplett'!I1731),"",'Nomenklatur komplett'!I1731)</f>
        <v>14646</v>
      </c>
      <c r="C1731" s="18" t="str">
        <f>IF(ISBLANK('Nomenklatur komplett'!J1731),"-",'Nomenklatur komplett'!J1731)</f>
        <v>Le Chenit</v>
      </c>
    </row>
    <row r="1732" spans="1:3" x14ac:dyDescent="0.2">
      <c r="A1732" s="17">
        <f>IF(ISBLANK('Nomenklatur komplett'!H1732),"",'Nomenklatur komplett'!H1732)</f>
        <v>2067</v>
      </c>
      <c r="B1732" s="153">
        <f>IF(ISBLANK('Nomenklatur komplett'!I1732),"",'Nomenklatur komplett'!I1732)</f>
        <v>12611</v>
      </c>
      <c r="C1732" s="18" t="str">
        <f>IF(ISBLANK('Nomenklatur komplett'!J1732),"-",'Nomenklatur komplett'!J1732)</f>
        <v>Le Châtelard</v>
      </c>
    </row>
    <row r="1733" spans="1:3" x14ac:dyDescent="0.2">
      <c r="A1733" s="17" t="str">
        <f>IF(ISBLANK('Nomenklatur komplett'!H1733),"",'Nomenklatur komplett'!H1733)</f>
        <v/>
      </c>
      <c r="B1733" s="153">
        <f>IF(ISBLANK('Nomenklatur komplett'!I1733),"",'Nomenklatur komplett'!I1733)</f>
        <v>16552</v>
      </c>
      <c r="C1733" s="18" t="str">
        <f>IF(ISBLANK('Nomenklatur komplett'!J1733),"-",'Nomenklatur komplett'!J1733)</f>
        <v>Le Châtelard-Montreux</v>
      </c>
    </row>
    <row r="1734" spans="1:3" x14ac:dyDescent="0.2">
      <c r="A1734" s="17" t="str">
        <f>IF(ISBLANK('Nomenklatur komplett'!H1734),"",'Nomenklatur komplett'!H1734)</f>
        <v/>
      </c>
      <c r="B1734" s="153">
        <f>IF(ISBLANK('Nomenklatur komplett'!I1734),"",'Nomenklatur komplett'!I1734)</f>
        <v>12613</v>
      </c>
      <c r="C1734" s="18" t="str">
        <f>IF(ISBLANK('Nomenklatur komplett'!J1734),"-",'Nomenklatur komplett'!J1734)</f>
        <v>Le Crêt</v>
      </c>
    </row>
    <row r="1735" spans="1:3" x14ac:dyDescent="0.2">
      <c r="A1735" s="17">
        <f>IF(ISBLANK('Nomenklatur komplett'!H1735),"",'Nomenklatur komplett'!H1735)</f>
        <v>2337</v>
      </c>
      <c r="B1735" s="153">
        <f>IF(ISBLANK('Nomenklatur komplett'!I1735),"",'Nomenklatur komplett'!I1735)</f>
        <v>14482</v>
      </c>
      <c r="C1735" s="18" t="str">
        <f>IF(ISBLANK('Nomenklatur komplett'!J1735),"-",'Nomenklatur komplett'!J1735)</f>
        <v>Le Flon</v>
      </c>
    </row>
    <row r="1736" spans="1:3" x14ac:dyDescent="0.2">
      <c r="A1736" s="17" t="str">
        <f>IF(ISBLANK('Nomenklatur komplett'!H1736),"",'Nomenklatur komplett'!H1736)</f>
        <v/>
      </c>
      <c r="B1736" s="153">
        <f>IF(ISBLANK('Nomenklatur komplett'!I1736),"",'Nomenklatur komplett'!I1736)</f>
        <v>14372</v>
      </c>
      <c r="C1736" s="18" t="str">
        <f>IF(ISBLANK('Nomenklatur komplett'!J1736),"-",'Nomenklatur komplett'!J1736)</f>
        <v>Le Glèbe</v>
      </c>
    </row>
    <row r="1737" spans="1:3" x14ac:dyDescent="0.2">
      <c r="A1737" s="17">
        <f>IF(ISBLANK('Nomenklatur komplett'!H1737),"",'Nomenklatur komplett'!H1737)</f>
        <v>6623</v>
      </c>
      <c r="B1737" s="153">
        <f>IF(ISBLANK('Nomenklatur komplett'!I1737),"",'Nomenklatur komplett'!I1737)</f>
        <v>12606</v>
      </c>
      <c r="C1737" s="18" t="str">
        <f>IF(ISBLANK('Nomenklatur komplett'!J1737),"-",'Nomenklatur komplett'!J1737)</f>
        <v>Le Grand-Saconnex</v>
      </c>
    </row>
    <row r="1738" spans="1:3" x14ac:dyDescent="0.2">
      <c r="A1738" s="17">
        <f>IF(ISBLANK('Nomenklatur komplett'!H1738),"",'Nomenklatur komplett'!H1738)</f>
        <v>6455</v>
      </c>
      <c r="B1738" s="153">
        <f>IF(ISBLANK('Nomenklatur komplett'!I1738),"",'Nomenklatur komplett'!I1738)</f>
        <v>16109</v>
      </c>
      <c r="C1738" s="18" t="str">
        <f>IF(ISBLANK('Nomenklatur komplett'!J1738),"-",'Nomenklatur komplett'!J1738)</f>
        <v>Le Landeron</v>
      </c>
    </row>
    <row r="1739" spans="1:3" x14ac:dyDescent="0.2">
      <c r="A1739" s="17">
        <f>IF(ISBLANK('Nomenklatur komplett'!H1739),"",'Nomenklatur komplett'!H1739)</f>
        <v>5873</v>
      </c>
      <c r="B1739" s="153">
        <f>IF(ISBLANK('Nomenklatur komplett'!I1739),"",'Nomenklatur komplett'!I1739)</f>
        <v>14648</v>
      </c>
      <c r="C1739" s="18" t="str">
        <f>IF(ISBLANK('Nomenklatur komplett'!J1739),"-",'Nomenklatur komplett'!J1739)</f>
        <v>Le Lieu</v>
      </c>
    </row>
    <row r="1740" spans="1:3" x14ac:dyDescent="0.2">
      <c r="A1740" s="17">
        <f>IF(ISBLANK('Nomenklatur komplett'!H1740),"",'Nomenklatur komplett'!H1740)</f>
        <v>6436</v>
      </c>
      <c r="B1740" s="153">
        <f>IF(ISBLANK('Nomenklatur komplett'!I1740),"",'Nomenklatur komplett'!I1740)</f>
        <v>16605</v>
      </c>
      <c r="C1740" s="18" t="str">
        <f>IF(ISBLANK('Nomenklatur komplett'!J1740),"-",'Nomenklatur komplett'!J1740)</f>
        <v>Le Locle</v>
      </c>
    </row>
    <row r="1741" spans="1:3" x14ac:dyDescent="0.2">
      <c r="A1741" s="17">
        <f>IF(ISBLANK('Nomenklatur komplett'!H1741),"",'Nomenklatur komplett'!H1741)</f>
        <v>5587</v>
      </c>
      <c r="B1741" s="153">
        <f>IF(ISBLANK('Nomenklatur komplett'!I1741),"",'Nomenklatur komplett'!I1741)</f>
        <v>14647</v>
      </c>
      <c r="C1741" s="18" t="str">
        <f>IF(ISBLANK('Nomenklatur komplett'!J1741),"-",'Nomenklatur komplett'!J1741)</f>
        <v>Le Mont-sur-Lausanne</v>
      </c>
    </row>
    <row r="1742" spans="1:3" x14ac:dyDescent="0.2">
      <c r="A1742" s="17">
        <f>IF(ISBLANK('Nomenklatur komplett'!H1742),"",'Nomenklatur komplett'!H1742)</f>
        <v>2220</v>
      </c>
      <c r="B1742" s="153">
        <f>IF(ISBLANK('Nomenklatur komplett'!I1742),"",'Nomenklatur komplett'!I1742)</f>
        <v>14369</v>
      </c>
      <c r="C1742" s="18" t="str">
        <f>IF(ISBLANK('Nomenklatur komplett'!J1742),"-",'Nomenklatur komplett'!J1742)</f>
        <v>Le Mouret</v>
      </c>
    </row>
    <row r="1743" spans="1:3" x14ac:dyDescent="0.2">
      <c r="A1743" s="17">
        <f>IF(ISBLANK('Nomenklatur komplett'!H1743),"",'Nomenklatur komplett'!H1743)</f>
        <v>6754</v>
      </c>
      <c r="B1743" s="153">
        <f>IF(ISBLANK('Nomenklatur komplett'!I1743),"",'Nomenklatur komplett'!I1743)</f>
        <v>13312</v>
      </c>
      <c r="C1743" s="18" t="str">
        <f>IF(ISBLANK('Nomenklatur komplett'!J1743),"-",'Nomenklatur komplett'!J1743)</f>
        <v>Le Noirmont</v>
      </c>
    </row>
    <row r="1744" spans="1:3" x14ac:dyDescent="0.2">
      <c r="A1744" s="17" t="str">
        <f>IF(ISBLANK('Nomenklatur komplett'!H1744),"",'Nomenklatur komplett'!H1744)</f>
        <v/>
      </c>
      <c r="B1744" s="153">
        <f>IF(ISBLANK('Nomenklatur komplett'!I1744),"",'Nomenklatur komplett'!I1744)</f>
        <v>16447</v>
      </c>
      <c r="C1744" s="18" t="str">
        <f>IF(ISBLANK('Nomenklatur komplett'!J1744),"-",'Nomenklatur komplett'!J1744)</f>
        <v>Le Petit-Saconnex</v>
      </c>
    </row>
    <row r="1745" spans="1:3" x14ac:dyDescent="0.2">
      <c r="A1745" s="17" t="str">
        <f>IF(ISBLANK('Nomenklatur komplett'!H1745),"",'Nomenklatur komplett'!H1745)</f>
        <v/>
      </c>
      <c r="B1745" s="153">
        <f>IF(ISBLANK('Nomenklatur komplett'!I1745),"",'Nomenklatur komplett'!I1745)</f>
        <v>10967</v>
      </c>
      <c r="C1745" s="18" t="str">
        <f>IF(ISBLANK('Nomenklatur komplett'!J1745),"-",'Nomenklatur komplett'!J1745)</f>
        <v>Le Peuchapatte</v>
      </c>
    </row>
    <row r="1746" spans="1:3" x14ac:dyDescent="0.2">
      <c r="A1746" s="17">
        <f>IF(ISBLANK('Nomenklatur komplett'!H1746),"",'Nomenklatur komplett'!H1746)</f>
        <v>2145</v>
      </c>
      <c r="B1746" s="153">
        <f>IF(ISBLANK('Nomenklatur komplett'!I1746),"",'Nomenklatur komplett'!I1746)</f>
        <v>12618</v>
      </c>
      <c r="C1746" s="18" t="str">
        <f>IF(ISBLANK('Nomenklatur komplett'!J1746),"-",'Nomenklatur komplett'!J1746)</f>
        <v>Le Pâquier (FR)</v>
      </c>
    </row>
    <row r="1747" spans="1:3" x14ac:dyDescent="0.2">
      <c r="A1747" s="17" t="str">
        <f>IF(ISBLANK('Nomenklatur komplett'!H1747),"",'Nomenklatur komplett'!H1747)</f>
        <v/>
      </c>
      <c r="B1747" s="153">
        <f>IF(ISBLANK('Nomenklatur komplett'!I1747),"",'Nomenklatur komplett'!I1747)</f>
        <v>12619</v>
      </c>
      <c r="C1747" s="18" t="str">
        <f>IF(ISBLANK('Nomenklatur komplett'!J1747),"-",'Nomenklatur komplett'!J1747)</f>
        <v>Le Pâquier (NE)</v>
      </c>
    </row>
    <row r="1748" spans="1:3" x14ac:dyDescent="0.2">
      <c r="A1748" s="17" t="str">
        <f>IF(ISBLANK('Nomenklatur komplett'!H1748),"",'Nomenklatur komplett'!H1748)</f>
        <v/>
      </c>
      <c r="B1748" s="153">
        <f>IF(ISBLANK('Nomenklatur komplett'!I1748),"",'Nomenklatur komplett'!I1748)</f>
        <v>11344</v>
      </c>
      <c r="C1748" s="18" t="str">
        <f>IF(ISBLANK('Nomenklatur komplett'!J1748),"-",'Nomenklatur komplett'!J1748)</f>
        <v>Le Saulgy</v>
      </c>
    </row>
    <row r="1749" spans="1:3" x14ac:dyDescent="0.2">
      <c r="A1749" s="17">
        <f>IF(ISBLANK('Nomenklatur komplett'!H1749),"",'Nomenklatur komplett'!H1749)</f>
        <v>5731</v>
      </c>
      <c r="B1749" s="153">
        <f>IF(ISBLANK('Nomenklatur komplett'!I1749),"",'Nomenklatur komplett'!I1749)</f>
        <v>14639</v>
      </c>
      <c r="C1749" s="18" t="str">
        <f>IF(ISBLANK('Nomenklatur komplett'!J1749),"-",'Nomenklatur komplett'!J1749)</f>
        <v>Le Vaud</v>
      </c>
    </row>
    <row r="1750" spans="1:3" x14ac:dyDescent="0.2">
      <c r="A1750" s="17" t="str">
        <f>IF(ISBLANK('Nomenklatur komplett'!H1750),"",'Nomenklatur komplett'!H1750)</f>
        <v/>
      </c>
      <c r="B1750" s="153">
        <f>IF(ISBLANK('Nomenklatur komplett'!I1750),"",'Nomenklatur komplett'!I1750)</f>
        <v>10171</v>
      </c>
      <c r="C1750" s="18" t="str">
        <f>IF(ISBLANK('Nomenklatur komplett'!J1750),"-",'Nomenklatur komplett'!J1750)</f>
        <v>Leggia</v>
      </c>
    </row>
    <row r="1751" spans="1:3" x14ac:dyDescent="0.2">
      <c r="A1751" s="17">
        <f>IF(ISBLANK('Nomenklatur komplett'!H1751),"",'Nomenklatur komplett'!H1751)</f>
        <v>4311</v>
      </c>
      <c r="B1751" s="153">
        <f>IF(ISBLANK('Nomenklatur komplett'!I1751),"",'Nomenklatur komplett'!I1751)</f>
        <v>12694</v>
      </c>
      <c r="C1751" s="18" t="str">
        <f>IF(ISBLANK('Nomenklatur komplett'!J1751),"-",'Nomenklatur komplett'!J1751)</f>
        <v>Leibstadt</v>
      </c>
    </row>
    <row r="1752" spans="1:3" x14ac:dyDescent="0.2">
      <c r="A1752" s="17">
        <f>IF(ISBLANK('Nomenklatur komplett'!H1752),"",'Nomenklatur komplett'!H1752)</f>
        <v>4137</v>
      </c>
      <c r="B1752" s="153">
        <f>IF(ISBLANK('Nomenklatur komplett'!I1752),"",'Nomenklatur komplett'!I1752)</f>
        <v>12783</v>
      </c>
      <c r="C1752" s="18" t="str">
        <f>IF(ISBLANK('Nomenklatur komplett'!J1752),"-",'Nomenklatur komplett'!J1752)</f>
        <v>Leimbach (AG)</v>
      </c>
    </row>
    <row r="1753" spans="1:3" x14ac:dyDescent="0.2">
      <c r="A1753" s="17" t="str">
        <f>IF(ISBLANK('Nomenklatur komplett'!H1753),"",'Nomenklatur komplett'!H1753)</f>
        <v/>
      </c>
      <c r="B1753" s="153">
        <f>IF(ISBLANK('Nomenklatur komplett'!I1753),"",'Nomenklatur komplett'!I1753)</f>
        <v>12784</v>
      </c>
      <c r="C1753" s="18" t="str">
        <f>IF(ISBLANK('Nomenklatur komplett'!J1753),"-",'Nomenklatur komplett'!J1753)</f>
        <v>Leimbach (TG)</v>
      </c>
    </row>
    <row r="1754" spans="1:3" x14ac:dyDescent="0.2">
      <c r="A1754" s="17" t="str">
        <f>IF(ISBLANK('Nomenklatur komplett'!H1754),"",'Nomenklatur komplett'!H1754)</f>
        <v/>
      </c>
      <c r="B1754" s="153">
        <f>IF(ISBLANK('Nomenklatur komplett'!I1754),"",'Nomenklatur komplett'!I1754)</f>
        <v>12785</v>
      </c>
      <c r="C1754" s="18" t="str">
        <f>IF(ISBLANK('Nomenklatur komplett'!J1754),"-",'Nomenklatur komplett'!J1754)</f>
        <v>Leimiswil</v>
      </c>
    </row>
    <row r="1755" spans="1:3" x14ac:dyDescent="0.2">
      <c r="A1755" s="17">
        <f>IF(ISBLANK('Nomenklatur komplett'!H1755),"",'Nomenklatur komplett'!H1755)</f>
        <v>585</v>
      </c>
      <c r="B1755" s="153">
        <f>IF(ISBLANK('Nomenklatur komplett'!I1755),"",'Nomenklatur komplett'!I1755)</f>
        <v>15157</v>
      </c>
      <c r="C1755" s="18" t="str">
        <f>IF(ISBLANK('Nomenklatur komplett'!J1755),"-",'Nomenklatur komplett'!J1755)</f>
        <v>Leissigen</v>
      </c>
    </row>
    <row r="1756" spans="1:3" x14ac:dyDescent="0.2">
      <c r="A1756" s="17">
        <f>IF(ISBLANK('Nomenklatur komplett'!H1756),"",'Nomenklatur komplett'!H1756)</f>
        <v>4312</v>
      </c>
      <c r="B1756" s="153">
        <f>IF(ISBLANK('Nomenklatur komplett'!I1756),"",'Nomenklatur komplett'!I1756)</f>
        <v>12786</v>
      </c>
      <c r="C1756" s="18" t="str">
        <f>IF(ISBLANK('Nomenklatur komplett'!J1756),"-",'Nomenklatur komplett'!J1756)</f>
        <v>Lengnau (AG)</v>
      </c>
    </row>
    <row r="1757" spans="1:3" x14ac:dyDescent="0.2">
      <c r="A1757" s="17">
        <f>IF(ISBLANK('Nomenklatur komplett'!H1757),"",'Nomenklatur komplett'!H1757)</f>
        <v>387</v>
      </c>
      <c r="B1757" s="153">
        <f>IF(ISBLANK('Nomenklatur komplett'!I1757),"",'Nomenklatur komplett'!I1757)</f>
        <v>15050</v>
      </c>
      <c r="C1757" s="18" t="str">
        <f>IF(ISBLANK('Nomenklatur komplett'!J1757),"-",'Nomenklatur komplett'!J1757)</f>
        <v>Lengnau (BE)</v>
      </c>
    </row>
    <row r="1758" spans="1:3" x14ac:dyDescent="0.2">
      <c r="A1758" s="17">
        <f>IF(ISBLANK('Nomenklatur komplett'!H1758),"",'Nomenklatur komplett'!H1758)</f>
        <v>4683</v>
      </c>
      <c r="B1758" s="153">
        <f>IF(ISBLANK('Nomenklatur komplett'!I1758),"",'Nomenklatur komplett'!I1758)</f>
        <v>15460</v>
      </c>
      <c r="C1758" s="18" t="str">
        <f>IF(ISBLANK('Nomenklatur komplett'!J1758),"-",'Nomenklatur komplett'!J1758)</f>
        <v>Lengwil</v>
      </c>
    </row>
    <row r="1759" spans="1:3" x14ac:dyDescent="0.2">
      <c r="A1759" s="17">
        <f>IF(ISBLANK('Nomenklatur komplett'!H1759),"",'Nomenklatur komplett'!H1759)</f>
        <v>792</v>
      </c>
      <c r="B1759" s="153">
        <f>IF(ISBLANK('Nomenklatur komplett'!I1759),"",'Nomenklatur komplett'!I1759)</f>
        <v>15276</v>
      </c>
      <c r="C1759" s="18" t="str">
        <f>IF(ISBLANK('Nomenklatur komplett'!J1759),"-",'Nomenklatur komplett'!J1759)</f>
        <v>Lenk</v>
      </c>
    </row>
    <row r="1760" spans="1:3" x14ac:dyDescent="0.2">
      <c r="A1760" s="17">
        <f>IF(ISBLANK('Nomenklatur komplett'!H1760),"",'Nomenklatur komplett'!H1760)</f>
        <v>6240</v>
      </c>
      <c r="B1760" s="153">
        <f>IF(ISBLANK('Nomenklatur komplett'!I1760),"",'Nomenklatur komplett'!I1760)</f>
        <v>12797</v>
      </c>
      <c r="C1760" s="18" t="str">
        <f>IF(ISBLANK('Nomenklatur komplett'!J1760),"-",'Nomenklatur komplett'!J1760)</f>
        <v>Lens</v>
      </c>
    </row>
    <row r="1761" spans="1:3" x14ac:dyDescent="0.2">
      <c r="A1761" s="17" t="str">
        <f>IF(ISBLANK('Nomenklatur komplett'!H1761),"",'Nomenklatur komplett'!H1761)</f>
        <v/>
      </c>
      <c r="B1761" s="153">
        <f>IF(ISBLANK('Nomenklatur komplett'!I1761),"",'Nomenklatur komplett'!I1761)</f>
        <v>12789</v>
      </c>
      <c r="C1761" s="18" t="str">
        <f>IF(ISBLANK('Nomenklatur komplett'!J1761),"-",'Nomenklatur komplett'!J1761)</f>
        <v>Lentigny</v>
      </c>
    </row>
    <row r="1762" spans="1:3" x14ac:dyDescent="0.2">
      <c r="A1762" s="17" t="str">
        <f>IF(ISBLANK('Nomenklatur komplett'!H1762),"",'Nomenklatur komplett'!H1762)</f>
        <v/>
      </c>
      <c r="B1762" s="153">
        <f>IF(ISBLANK('Nomenklatur komplett'!I1762),"",'Nomenklatur komplett'!I1762)</f>
        <v>16509</v>
      </c>
      <c r="C1762" s="18" t="str">
        <f>IF(ISBLANK('Nomenklatur komplett'!J1762),"-",'Nomenklatur komplett'!J1762)</f>
        <v>Lenz</v>
      </c>
    </row>
    <row r="1763" spans="1:3" x14ac:dyDescent="0.2">
      <c r="A1763" s="17">
        <f>IF(ISBLANK('Nomenklatur komplett'!H1763),"",'Nomenklatur komplett'!H1763)</f>
        <v>4201</v>
      </c>
      <c r="B1763" s="153">
        <f>IF(ISBLANK('Nomenklatur komplett'!I1763),"",'Nomenklatur komplett'!I1763)</f>
        <v>12782</v>
      </c>
      <c r="C1763" s="18" t="str">
        <f>IF(ISBLANK('Nomenklatur komplett'!J1763),"-",'Nomenklatur komplett'!J1763)</f>
        <v>Lenzburg</v>
      </c>
    </row>
    <row r="1764" spans="1:3" x14ac:dyDescent="0.2">
      <c r="A1764" s="17" t="str">
        <f>IF(ISBLANK('Nomenklatur komplett'!H1764),"",'Nomenklatur komplett'!H1764)</f>
        <v/>
      </c>
      <c r="B1764" s="153">
        <f>IF(ISBLANK('Nomenklatur komplett'!I1764),"",'Nomenklatur komplett'!I1764)</f>
        <v>12791</v>
      </c>
      <c r="C1764" s="18" t="str">
        <f>IF(ISBLANK('Nomenklatur komplett'!J1764),"-",'Nomenklatur komplett'!J1764)</f>
        <v>Leontica</v>
      </c>
    </row>
    <row r="1765" spans="1:3" x14ac:dyDescent="0.2">
      <c r="A1765" s="17" t="str">
        <f>IF(ISBLANK('Nomenklatur komplett'!H1765),"",'Nomenklatur komplett'!H1765)</f>
        <v/>
      </c>
      <c r="B1765" s="153">
        <f>IF(ISBLANK('Nomenklatur komplett'!I1765),"",'Nomenklatur komplett'!I1765)</f>
        <v>13202</v>
      </c>
      <c r="C1765" s="18" t="str">
        <f>IF(ISBLANK('Nomenklatur komplett'!J1765),"-",'Nomenklatur komplett'!J1765)</f>
        <v>Les Agettes</v>
      </c>
    </row>
    <row r="1766" spans="1:3" x14ac:dyDescent="0.2">
      <c r="A1766" s="17" t="str">
        <f>IF(ISBLANK('Nomenklatur komplett'!H1766),"",'Nomenklatur komplett'!H1766)</f>
        <v/>
      </c>
      <c r="B1766" s="153">
        <f>IF(ISBLANK('Nomenklatur komplett'!I1766),"",'Nomenklatur komplett'!I1766)</f>
        <v>12792</v>
      </c>
      <c r="C1766" s="18" t="str">
        <f>IF(ISBLANK('Nomenklatur komplett'!J1766),"-",'Nomenklatur komplett'!J1766)</f>
        <v>Les Bayards</v>
      </c>
    </row>
    <row r="1767" spans="1:3" x14ac:dyDescent="0.2">
      <c r="A1767" s="17">
        <f>IF(ISBLANK('Nomenklatur komplett'!H1767),"",'Nomenklatur komplett'!H1767)</f>
        <v>6742</v>
      </c>
      <c r="B1767" s="153">
        <f>IF(ISBLANK('Nomenklatur komplett'!I1767),"",'Nomenklatur komplett'!I1767)</f>
        <v>13300</v>
      </c>
      <c r="C1767" s="18" t="str">
        <f>IF(ISBLANK('Nomenklatur komplett'!J1767),"-",'Nomenklatur komplett'!J1767)</f>
        <v>Les Bois</v>
      </c>
    </row>
    <row r="1768" spans="1:3" x14ac:dyDescent="0.2">
      <c r="A1768" s="17" t="str">
        <f>IF(ISBLANK('Nomenklatur komplett'!H1768),"",'Nomenklatur komplett'!H1768)</f>
        <v/>
      </c>
      <c r="B1768" s="153">
        <f>IF(ISBLANK('Nomenklatur komplett'!I1768),"",'Nomenklatur komplett'!I1768)</f>
        <v>12793</v>
      </c>
      <c r="C1768" s="18" t="str">
        <f>IF(ISBLANK('Nomenklatur komplett'!J1768),"-",'Nomenklatur komplett'!J1768)</f>
        <v>Les Brenets</v>
      </c>
    </row>
    <row r="1769" spans="1:3" x14ac:dyDescent="0.2">
      <c r="A1769" s="17">
        <f>IF(ISBLANK('Nomenklatur komplett'!H1769),"",'Nomenklatur komplett'!H1769)</f>
        <v>6743</v>
      </c>
      <c r="B1769" s="153">
        <f>IF(ISBLANK('Nomenklatur komplett'!I1769),"",'Nomenklatur komplett'!I1769)</f>
        <v>16624</v>
      </c>
      <c r="C1769" s="18" t="str">
        <f>IF(ISBLANK('Nomenklatur komplett'!J1769),"-",'Nomenklatur komplett'!J1769)</f>
        <v>Les Breuleux</v>
      </c>
    </row>
    <row r="1770" spans="1:3" x14ac:dyDescent="0.2">
      <c r="A1770" s="17">
        <f>IF(ISBLANK('Nomenklatur komplett'!H1770),"",'Nomenklatur komplett'!H1770)</f>
        <v>5750</v>
      </c>
      <c r="B1770" s="153">
        <f>IF(ISBLANK('Nomenklatur komplett'!I1770),"",'Nomenklatur komplett'!I1770)</f>
        <v>14627</v>
      </c>
      <c r="C1770" s="18" t="str">
        <f>IF(ISBLANK('Nomenklatur komplett'!J1770),"-",'Nomenklatur komplett'!J1770)</f>
        <v>Les Clées</v>
      </c>
    </row>
    <row r="1771" spans="1:3" x14ac:dyDescent="0.2">
      <c r="A1771" s="17" t="str">
        <f>IF(ISBLANK('Nomenklatur komplett'!H1771),"",'Nomenklatur komplett'!H1771)</f>
        <v/>
      </c>
      <c r="B1771" s="153">
        <f>IF(ISBLANK('Nomenklatur komplett'!I1771),"",'Nomenklatur komplett'!I1771)</f>
        <v>12795</v>
      </c>
      <c r="C1771" s="18" t="str">
        <f>IF(ISBLANK('Nomenklatur komplett'!J1771),"-",'Nomenklatur komplett'!J1771)</f>
        <v>Les Cullayes</v>
      </c>
    </row>
    <row r="1772" spans="1:3" x14ac:dyDescent="0.2">
      <c r="A1772" s="17" t="str">
        <f>IF(ISBLANK('Nomenklatur komplett'!H1772),"",'Nomenklatur komplett'!H1772)</f>
        <v/>
      </c>
      <c r="B1772" s="153">
        <f>IF(ISBLANK('Nomenklatur komplett'!I1772),"",'Nomenklatur komplett'!I1772)</f>
        <v>12796</v>
      </c>
      <c r="C1772" s="18" t="str">
        <f>IF(ISBLANK('Nomenklatur komplett'!J1772),"-",'Nomenklatur komplett'!J1772)</f>
        <v>Les Ecasseys</v>
      </c>
    </row>
    <row r="1773" spans="1:3" x14ac:dyDescent="0.2">
      <c r="A1773" s="17">
        <f>IF(ISBLANK('Nomenklatur komplett'!H1773),"",'Nomenklatur komplett'!H1773)</f>
        <v>6745</v>
      </c>
      <c r="B1773" s="153">
        <f>IF(ISBLANK('Nomenklatur komplett'!I1773),"",'Nomenklatur komplett'!I1773)</f>
        <v>13303</v>
      </c>
      <c r="C1773" s="18" t="str">
        <f>IF(ISBLANK('Nomenklatur komplett'!J1773),"-",'Nomenklatur komplett'!J1773)</f>
        <v>Les Enfers</v>
      </c>
    </row>
    <row r="1774" spans="1:3" x14ac:dyDescent="0.2">
      <c r="A1774" s="17" t="str">
        <f>IF(ISBLANK('Nomenklatur komplett'!H1774),"",'Nomenklatur komplett'!H1774)</f>
        <v/>
      </c>
      <c r="B1774" s="153">
        <f>IF(ISBLANK('Nomenklatur komplett'!I1774),"",'Nomenklatur komplett'!I1774)</f>
        <v>16323</v>
      </c>
      <c r="C1774" s="18" t="str">
        <f>IF(ISBLANK('Nomenklatur komplett'!J1774),"-",'Nomenklatur komplett'!J1774)</f>
        <v>Les Eplatures</v>
      </c>
    </row>
    <row r="1775" spans="1:3" x14ac:dyDescent="0.2">
      <c r="A1775" s="17" t="str">
        <f>IF(ISBLANK('Nomenklatur komplett'!H1775),"",'Nomenklatur komplett'!H1775)</f>
        <v/>
      </c>
      <c r="B1775" s="153">
        <f>IF(ISBLANK('Nomenklatur komplett'!I1775),"",'Nomenklatur komplett'!I1775)</f>
        <v>12774</v>
      </c>
      <c r="C1775" s="18" t="str">
        <f>IF(ISBLANK('Nomenklatur komplett'!J1775),"-",'Nomenklatur komplett'!J1775)</f>
        <v>Les Friques</v>
      </c>
    </row>
    <row r="1776" spans="1:3" x14ac:dyDescent="0.2">
      <c r="A1776" s="17" t="str">
        <f>IF(ISBLANK('Nomenklatur komplett'!H1776),"",'Nomenklatur komplett'!H1776)</f>
        <v/>
      </c>
      <c r="B1776" s="153">
        <f>IF(ISBLANK('Nomenklatur komplett'!I1776),"",'Nomenklatur komplett'!I1776)</f>
        <v>12772</v>
      </c>
      <c r="C1776" s="18" t="str">
        <f>IF(ISBLANK('Nomenklatur komplett'!J1776),"-",'Nomenklatur komplett'!J1776)</f>
        <v>Les Geneveys-sur-Coffrane</v>
      </c>
    </row>
    <row r="1777" spans="1:3" x14ac:dyDescent="0.2">
      <c r="A1777" s="17" t="str">
        <f>IF(ISBLANK('Nomenklatur komplett'!H1777),"",'Nomenklatur komplett'!H1777)</f>
        <v/>
      </c>
      <c r="B1777" s="153">
        <f>IF(ISBLANK('Nomenklatur komplett'!I1777),"",'Nomenklatur komplett'!I1777)</f>
        <v>10960</v>
      </c>
      <c r="C1777" s="18" t="str">
        <f>IF(ISBLANK('Nomenklatur komplett'!J1777),"-",'Nomenklatur komplett'!J1777)</f>
        <v>Les Genevez (BE)</v>
      </c>
    </row>
    <row r="1778" spans="1:3" x14ac:dyDescent="0.2">
      <c r="A1778" s="17">
        <f>IF(ISBLANK('Nomenklatur komplett'!H1778),"",'Nomenklatur komplett'!H1778)</f>
        <v>6748</v>
      </c>
      <c r="B1778" s="153">
        <f>IF(ISBLANK('Nomenklatur komplett'!I1778),"",'Nomenklatur komplett'!I1778)</f>
        <v>13306</v>
      </c>
      <c r="C1778" s="18" t="str">
        <f>IF(ISBLANK('Nomenklatur komplett'!J1778),"-",'Nomenklatur komplett'!J1778)</f>
        <v>Les Genevez (JU)</v>
      </c>
    </row>
    <row r="1779" spans="1:3" x14ac:dyDescent="0.2">
      <c r="A1779" s="17" t="str">
        <f>IF(ISBLANK('Nomenklatur komplett'!H1779),"",'Nomenklatur komplett'!H1779)</f>
        <v/>
      </c>
      <c r="B1779" s="153">
        <f>IF(ISBLANK('Nomenklatur komplett'!I1779),"",'Nomenklatur komplett'!I1779)</f>
        <v>11361</v>
      </c>
      <c r="C1779" s="18" t="str">
        <f>IF(ISBLANK('Nomenklatur komplett'!J1779),"-",'Nomenklatur komplett'!J1779)</f>
        <v>Les Glânes</v>
      </c>
    </row>
    <row r="1780" spans="1:3" x14ac:dyDescent="0.2">
      <c r="A1780" s="17" t="str">
        <f>IF(ISBLANK('Nomenklatur komplett'!H1780),"",'Nomenklatur komplett'!H1780)</f>
        <v/>
      </c>
      <c r="B1780" s="153">
        <f>IF(ISBLANK('Nomenklatur komplett'!I1780),"",'Nomenklatur komplett'!I1780)</f>
        <v>12788</v>
      </c>
      <c r="C1780" s="18" t="str">
        <f>IF(ISBLANK('Nomenklatur komplett'!J1780),"-",'Nomenklatur komplett'!J1780)</f>
        <v>Les Hauts-Geneveys</v>
      </c>
    </row>
    <row r="1781" spans="1:3" x14ac:dyDescent="0.2">
      <c r="A1781" s="17">
        <f>IF(ISBLANK('Nomenklatur komplett'!H1781),"",'Nomenklatur komplett'!H1781)</f>
        <v>2050</v>
      </c>
      <c r="B1781" s="153">
        <f>IF(ISBLANK('Nomenklatur komplett'!I1781),"",'Nomenklatur komplett'!I1781)</f>
        <v>14474</v>
      </c>
      <c r="C1781" s="18" t="str">
        <f>IF(ISBLANK('Nomenklatur komplett'!J1781),"-",'Nomenklatur komplett'!J1781)</f>
        <v>Les Montets</v>
      </c>
    </row>
    <row r="1782" spans="1:3" x14ac:dyDescent="0.2">
      <c r="A1782" s="17" t="str">
        <f>IF(ISBLANK('Nomenklatur komplett'!H1782),"",'Nomenklatur komplett'!H1782)</f>
        <v/>
      </c>
      <c r="B1782" s="153">
        <f>IF(ISBLANK('Nomenklatur komplett'!I1782),"",'Nomenklatur komplett'!I1782)</f>
        <v>16551</v>
      </c>
      <c r="C1782" s="18" t="str">
        <f>IF(ISBLANK('Nomenklatur komplett'!J1782),"-",'Nomenklatur komplett'!J1782)</f>
        <v>Les Planches</v>
      </c>
    </row>
    <row r="1783" spans="1:3" x14ac:dyDescent="0.2">
      <c r="A1783" s="17">
        <f>IF(ISBLANK('Nomenklatur komplett'!H1783),"",'Nomenklatur komplett'!H1783)</f>
        <v>6422</v>
      </c>
      <c r="B1783" s="153">
        <f>IF(ISBLANK('Nomenklatur komplett'!I1783),"",'Nomenklatur komplett'!I1783)</f>
        <v>16096</v>
      </c>
      <c r="C1783" s="18" t="str">
        <f>IF(ISBLANK('Nomenklatur komplett'!J1783),"-",'Nomenklatur komplett'!J1783)</f>
        <v>Les Planchettes</v>
      </c>
    </row>
    <row r="1784" spans="1:3" x14ac:dyDescent="0.2">
      <c r="A1784" s="17" t="str">
        <f>IF(ISBLANK('Nomenklatur komplett'!H1784),"",'Nomenklatur komplett'!H1784)</f>
        <v/>
      </c>
      <c r="B1784" s="153">
        <f>IF(ISBLANK('Nomenklatur komplett'!I1784),"",'Nomenklatur komplett'!I1784)</f>
        <v>10968</v>
      </c>
      <c r="C1784" s="18" t="str">
        <f>IF(ISBLANK('Nomenklatur komplett'!J1784),"-",'Nomenklatur komplett'!J1784)</f>
        <v>Les Pommerats</v>
      </c>
    </row>
    <row r="1785" spans="1:3" x14ac:dyDescent="0.2">
      <c r="A1785" s="17">
        <f>IF(ISBLANK('Nomenklatur komplett'!H1785),"",'Nomenklatur komplett'!H1785)</f>
        <v>6437</v>
      </c>
      <c r="B1785" s="153">
        <f>IF(ISBLANK('Nomenklatur komplett'!I1785),"",'Nomenklatur komplett'!I1785)</f>
        <v>16104</v>
      </c>
      <c r="C1785" s="18" t="str">
        <f>IF(ISBLANK('Nomenklatur komplett'!J1785),"-",'Nomenklatur komplett'!J1785)</f>
        <v>Les Ponts-de-Martel</v>
      </c>
    </row>
    <row r="1786" spans="1:3" x14ac:dyDescent="0.2">
      <c r="A1786" s="17" t="str">
        <f>IF(ISBLANK('Nomenklatur komplett'!H1786),"",'Nomenklatur komplett'!H1786)</f>
        <v/>
      </c>
      <c r="B1786" s="153">
        <f>IF(ISBLANK('Nomenklatur komplett'!I1786),"",'Nomenklatur komplett'!I1786)</f>
        <v>12770</v>
      </c>
      <c r="C1786" s="18" t="str">
        <f>IF(ISBLANK('Nomenklatur komplett'!J1786),"-",'Nomenklatur komplett'!J1786)</f>
        <v>Les Tavernes</v>
      </c>
    </row>
    <row r="1787" spans="1:3" x14ac:dyDescent="0.2">
      <c r="A1787" s="17" t="str">
        <f>IF(ISBLANK('Nomenklatur komplett'!H1787),"",'Nomenklatur komplett'!H1787)</f>
        <v/>
      </c>
      <c r="B1787" s="153">
        <f>IF(ISBLANK('Nomenklatur komplett'!I1787),"",'Nomenklatur komplett'!I1787)</f>
        <v>12771</v>
      </c>
      <c r="C1787" s="18" t="str">
        <f>IF(ISBLANK('Nomenklatur komplett'!J1787),"-",'Nomenklatur komplett'!J1787)</f>
        <v>Les Thioleyres</v>
      </c>
    </row>
    <row r="1788" spans="1:3" x14ac:dyDescent="0.2">
      <c r="A1788" s="17">
        <f>IF(ISBLANK('Nomenklatur komplett'!H1788),"",'Nomenklatur komplett'!H1788)</f>
        <v>6511</v>
      </c>
      <c r="B1788" s="153">
        <f>IF(ISBLANK('Nomenklatur komplett'!I1788),"",'Nomenklatur komplett'!I1788)</f>
        <v>16117</v>
      </c>
      <c r="C1788" s="18" t="str">
        <f>IF(ISBLANK('Nomenklatur komplett'!J1788),"-",'Nomenklatur komplett'!J1788)</f>
        <v>Les Verrières</v>
      </c>
    </row>
    <row r="1789" spans="1:3" x14ac:dyDescent="0.2">
      <c r="A1789" s="17" t="str">
        <f>IF(ISBLANK('Nomenklatur komplett'!H1789),"",'Nomenklatur komplett'!H1789)</f>
        <v/>
      </c>
      <c r="B1789" s="153">
        <f>IF(ISBLANK('Nomenklatur komplett'!I1789),"",'Nomenklatur komplett'!I1789)</f>
        <v>12773</v>
      </c>
      <c r="C1789" s="18" t="str">
        <f>IF(ISBLANK('Nomenklatur komplett'!J1789),"-",'Nomenklatur komplett'!J1789)</f>
        <v>Lessoc</v>
      </c>
    </row>
    <row r="1790" spans="1:3" x14ac:dyDescent="0.2">
      <c r="A1790" s="17" t="str">
        <f>IF(ISBLANK('Nomenklatur komplett'!H1790),"",'Nomenklatur komplett'!H1790)</f>
        <v/>
      </c>
      <c r="B1790" s="153">
        <f>IF(ISBLANK('Nomenklatur komplett'!I1790),"",'Nomenklatur komplett'!I1790)</f>
        <v>12766</v>
      </c>
      <c r="C1790" s="18" t="str">
        <f>IF(ISBLANK('Nomenklatur komplett'!J1790),"-",'Nomenklatur komplett'!J1790)</f>
        <v>Leuggelbach</v>
      </c>
    </row>
    <row r="1791" spans="1:3" x14ac:dyDescent="0.2">
      <c r="A1791" s="17">
        <f>IF(ISBLANK('Nomenklatur komplett'!H1791),"",'Nomenklatur komplett'!H1791)</f>
        <v>4313</v>
      </c>
      <c r="B1791" s="153">
        <f>IF(ISBLANK('Nomenklatur komplett'!I1791),"",'Nomenklatur komplett'!I1791)</f>
        <v>12775</v>
      </c>
      <c r="C1791" s="18" t="str">
        <f>IF(ISBLANK('Nomenklatur komplett'!J1791),"-",'Nomenklatur komplett'!J1791)</f>
        <v>Leuggern</v>
      </c>
    </row>
    <row r="1792" spans="1:3" x14ac:dyDescent="0.2">
      <c r="A1792" s="17">
        <f>IF(ISBLANK('Nomenklatur komplett'!H1792),"",'Nomenklatur komplett'!H1792)</f>
        <v>6110</v>
      </c>
      <c r="B1792" s="153">
        <f>IF(ISBLANK('Nomenklatur komplett'!I1792),"",'Nomenklatur komplett'!I1792)</f>
        <v>15618</v>
      </c>
      <c r="C1792" s="18" t="str">
        <f>IF(ISBLANK('Nomenklatur komplett'!J1792),"-",'Nomenklatur komplett'!J1792)</f>
        <v>Leuk</v>
      </c>
    </row>
    <row r="1793" spans="1:3" x14ac:dyDescent="0.2">
      <c r="A1793" s="17">
        <f>IF(ISBLANK('Nomenklatur komplett'!H1793),"",'Nomenklatur komplett'!H1793)</f>
        <v>6111</v>
      </c>
      <c r="B1793" s="153">
        <f>IF(ISBLANK('Nomenklatur komplett'!I1793),"",'Nomenklatur komplett'!I1793)</f>
        <v>12777</v>
      </c>
      <c r="C1793" s="18" t="str">
        <f>IF(ISBLANK('Nomenklatur komplett'!J1793),"-",'Nomenklatur komplett'!J1793)</f>
        <v>Leukerbad</v>
      </c>
    </row>
    <row r="1794" spans="1:3" x14ac:dyDescent="0.2">
      <c r="A1794" s="17">
        <f>IF(ISBLANK('Nomenklatur komplett'!H1794),"",'Nomenklatur komplett'!H1794)</f>
        <v>4138</v>
      </c>
      <c r="B1794" s="153">
        <f>IF(ISBLANK('Nomenklatur komplett'!I1794),"",'Nomenklatur komplett'!I1794)</f>
        <v>12778</v>
      </c>
      <c r="C1794" s="18" t="str">
        <f>IF(ISBLANK('Nomenklatur komplett'!J1794),"-",'Nomenklatur komplett'!J1794)</f>
        <v>Leutwil</v>
      </c>
    </row>
    <row r="1795" spans="1:3" x14ac:dyDescent="0.2">
      <c r="A1795" s="17">
        <f>IF(ISBLANK('Nomenklatur komplett'!H1795),"",'Nomenklatur komplett'!H1795)</f>
        <v>388</v>
      </c>
      <c r="B1795" s="153">
        <f>IF(ISBLANK('Nomenklatur komplett'!I1795),"",'Nomenklatur komplett'!I1795)</f>
        <v>15051</v>
      </c>
      <c r="C1795" s="18" t="str">
        <f>IF(ISBLANK('Nomenklatur komplett'!J1795),"-",'Nomenklatur komplett'!J1795)</f>
        <v>Leuzigen</v>
      </c>
    </row>
    <row r="1796" spans="1:3" x14ac:dyDescent="0.2">
      <c r="A1796" s="17">
        <f>IF(ISBLANK('Nomenklatur komplett'!H1796),"",'Nomenklatur komplett'!H1796)</f>
        <v>5407</v>
      </c>
      <c r="B1796" s="153">
        <f>IF(ISBLANK('Nomenklatur komplett'!I1796),"",'Nomenklatur komplett'!I1796)</f>
        <v>14625</v>
      </c>
      <c r="C1796" s="18" t="str">
        <f>IF(ISBLANK('Nomenklatur komplett'!J1796),"-",'Nomenklatur komplett'!J1796)</f>
        <v>Leysin</v>
      </c>
    </row>
    <row r="1797" spans="1:3" x14ac:dyDescent="0.2">
      <c r="A1797" s="17">
        <f>IF(ISBLANK('Nomenklatur komplett'!H1797),"",'Nomenklatur komplett'!H1797)</f>
        <v>6135</v>
      </c>
      <c r="B1797" s="153">
        <f>IF(ISBLANK('Nomenklatur komplett'!I1797),"",'Nomenklatur komplett'!I1797)</f>
        <v>12767</v>
      </c>
      <c r="C1797" s="18" t="str">
        <f>IF(ISBLANK('Nomenklatur komplett'!J1797),"-",'Nomenklatur komplett'!J1797)</f>
        <v>Leytron</v>
      </c>
    </row>
    <row r="1798" spans="1:3" x14ac:dyDescent="0.2">
      <c r="A1798" s="17">
        <f>IF(ISBLANK('Nomenklatur komplett'!H1798),"",'Nomenklatur komplett'!H1798)</f>
        <v>3374</v>
      </c>
      <c r="B1798" s="153">
        <f>IF(ISBLANK('Nomenklatur komplett'!I1798),"",'Nomenklatur komplett'!I1798)</f>
        <v>14443</v>
      </c>
      <c r="C1798" s="18" t="str">
        <f>IF(ISBLANK('Nomenklatur komplett'!J1798),"-",'Nomenklatur komplett'!J1798)</f>
        <v>Lichtensteig</v>
      </c>
    </row>
    <row r="1799" spans="1:3" x14ac:dyDescent="0.2">
      <c r="A1799" s="17">
        <f>IF(ISBLANK('Nomenklatur komplett'!H1799),"",'Nomenklatur komplett'!H1799)</f>
        <v>6033</v>
      </c>
      <c r="B1799" s="153">
        <f>IF(ISBLANK('Nomenklatur komplett'!I1799),"",'Nomenklatur komplett'!I1799)</f>
        <v>12790</v>
      </c>
      <c r="C1799" s="18" t="str">
        <f>IF(ISBLANK('Nomenklatur komplett'!J1799),"-",'Nomenklatur komplett'!J1799)</f>
        <v>Liddes</v>
      </c>
    </row>
    <row r="1800" spans="1:3" x14ac:dyDescent="0.2">
      <c r="A1800" s="17" t="str">
        <f>IF(ISBLANK('Nomenklatur komplett'!H1800),"",'Nomenklatur komplett'!H1800)</f>
        <v/>
      </c>
      <c r="B1800" s="153">
        <f>IF(ISBLANK('Nomenklatur komplett'!I1800),"",'Nomenklatur komplett'!I1800)</f>
        <v>12815</v>
      </c>
      <c r="C1800" s="18" t="str">
        <f>IF(ISBLANK('Nomenklatur komplett'!J1800),"-",'Nomenklatur komplett'!J1800)</f>
        <v>Liebistorf</v>
      </c>
    </row>
    <row r="1801" spans="1:3" x14ac:dyDescent="0.2">
      <c r="A1801" s="17">
        <f>IF(ISBLANK('Nomenklatur komplett'!H1801),"",'Nomenklatur komplett'!H1801)</f>
        <v>2890</v>
      </c>
      <c r="B1801" s="153">
        <f>IF(ISBLANK('Nomenklatur komplett'!I1801),"",'Nomenklatur komplett'!I1801)</f>
        <v>13818</v>
      </c>
      <c r="C1801" s="18" t="str">
        <f>IF(ISBLANK('Nomenklatur komplett'!J1801),"-",'Nomenklatur komplett'!J1801)</f>
        <v>Liedertswil</v>
      </c>
    </row>
    <row r="1802" spans="1:3" x14ac:dyDescent="0.2">
      <c r="A1802" s="17" t="str">
        <f>IF(ISBLANK('Nomenklatur komplett'!H1802),"",'Nomenklatur komplett'!H1802)</f>
        <v/>
      </c>
      <c r="B1802" s="153">
        <f>IF(ISBLANK('Nomenklatur komplett'!I1802),"",'Nomenklatur komplett'!I1802)</f>
        <v>12816</v>
      </c>
      <c r="C1802" s="18" t="str">
        <f>IF(ISBLANK('Nomenklatur komplett'!J1802),"-",'Nomenklatur komplett'!J1802)</f>
        <v>Lieffrens</v>
      </c>
    </row>
    <row r="1803" spans="1:3" x14ac:dyDescent="0.2">
      <c r="A1803" s="17" t="str">
        <f>IF(ISBLANK('Nomenklatur komplett'!H1803),"",'Nomenklatur komplett'!H1803)</f>
        <v/>
      </c>
      <c r="B1803" s="153">
        <f>IF(ISBLANK('Nomenklatur komplett'!I1803),"",'Nomenklatur komplett'!I1803)</f>
        <v>12817</v>
      </c>
      <c r="C1803" s="18" t="str">
        <f>IF(ISBLANK('Nomenklatur komplett'!J1803),"-",'Nomenklatur komplett'!J1803)</f>
        <v>Lieli</v>
      </c>
    </row>
    <row r="1804" spans="1:3" x14ac:dyDescent="0.2">
      <c r="A1804" s="17">
        <f>IF(ISBLANK('Nomenklatur komplett'!H1804),"",'Nomenklatur komplett'!H1804)</f>
        <v>2788</v>
      </c>
      <c r="B1804" s="153">
        <f>IF(ISBLANK('Nomenklatur komplett'!I1804),"",'Nomenklatur komplett'!I1804)</f>
        <v>13846</v>
      </c>
      <c r="C1804" s="18" t="str">
        <f>IF(ISBLANK('Nomenklatur komplett'!J1804),"-",'Nomenklatur komplett'!J1804)</f>
        <v>Liesberg</v>
      </c>
    </row>
    <row r="1805" spans="1:3" x14ac:dyDescent="0.2">
      <c r="A1805" s="17">
        <f>IF(ISBLANK('Nomenklatur komplett'!H1805),"",'Nomenklatur komplett'!H1805)</f>
        <v>2829</v>
      </c>
      <c r="B1805" s="153">
        <f>IF(ISBLANK('Nomenklatur komplett'!I1805),"",'Nomenklatur komplett'!I1805)</f>
        <v>13774</v>
      </c>
      <c r="C1805" s="18" t="str">
        <f>IF(ISBLANK('Nomenklatur komplett'!J1805),"-",'Nomenklatur komplett'!J1805)</f>
        <v>Liestal</v>
      </c>
    </row>
    <row r="1806" spans="1:3" x14ac:dyDescent="0.2">
      <c r="A1806" s="17">
        <f>IF(ISBLANK('Nomenklatur komplett'!H1806),"",'Nomenklatur komplett'!H1806)</f>
        <v>740</v>
      </c>
      <c r="B1806" s="153">
        <f>IF(ISBLANK('Nomenklatur komplett'!I1806),"",'Nomenklatur komplett'!I1806)</f>
        <v>15246</v>
      </c>
      <c r="C1806" s="18" t="str">
        <f>IF(ISBLANK('Nomenklatur komplett'!J1806),"-",'Nomenklatur komplett'!J1806)</f>
        <v>Ligerz</v>
      </c>
    </row>
    <row r="1807" spans="1:3" x14ac:dyDescent="0.2">
      <c r="A1807" s="17">
        <f>IF(ISBLANK('Nomenklatur komplett'!H1807),"",'Nomenklatur komplett'!H1807)</f>
        <v>5755</v>
      </c>
      <c r="B1807" s="153">
        <f>IF(ISBLANK('Nomenklatur komplett'!I1807),"",'Nomenklatur komplett'!I1807)</f>
        <v>14621</v>
      </c>
      <c r="C1807" s="18" t="str">
        <f>IF(ISBLANK('Nomenklatur komplett'!J1807),"-",'Nomenklatur komplett'!J1807)</f>
        <v>Lignerolle</v>
      </c>
    </row>
    <row r="1808" spans="1:3" x14ac:dyDescent="0.2">
      <c r="A1808" s="17">
        <f>IF(ISBLANK('Nomenklatur komplett'!H1808),"",'Nomenklatur komplett'!H1808)</f>
        <v>6456</v>
      </c>
      <c r="B1808" s="153">
        <f>IF(ISBLANK('Nomenklatur komplett'!I1808),"",'Nomenklatur komplett'!I1808)</f>
        <v>16110</v>
      </c>
      <c r="C1808" s="18" t="str">
        <f>IF(ISBLANK('Nomenklatur komplett'!J1808),"-",'Nomenklatur komplett'!J1808)</f>
        <v>Lignières</v>
      </c>
    </row>
    <row r="1809" spans="1:3" x14ac:dyDescent="0.2">
      <c r="A1809" s="17" t="str">
        <f>IF(ISBLANK('Nomenklatur komplett'!H1809),"",'Nomenklatur komplett'!H1809)</f>
        <v/>
      </c>
      <c r="B1809" s="153">
        <f>IF(ISBLANK('Nomenklatur komplett'!I1809),"",'Nomenklatur komplett'!I1809)</f>
        <v>12829</v>
      </c>
      <c r="C1809" s="18" t="str">
        <f>IF(ISBLANK('Nomenklatur komplett'!J1809),"-",'Nomenklatur komplett'!J1809)</f>
        <v>Ligornetto</v>
      </c>
    </row>
    <row r="1810" spans="1:3" x14ac:dyDescent="0.2">
      <c r="A1810" s="17" t="str">
        <f>IF(ISBLANK('Nomenklatur komplett'!H1810),"",'Nomenklatur komplett'!H1810)</f>
        <v/>
      </c>
      <c r="B1810" s="153">
        <f>IF(ISBLANK('Nomenklatur komplett'!I1810),"",'Nomenklatur komplett'!I1810)</f>
        <v>10489</v>
      </c>
      <c r="C1810" s="18" t="str">
        <f>IF(ISBLANK('Nomenklatur komplett'!J1810),"-",'Nomenklatur komplett'!J1810)</f>
        <v>Limpach</v>
      </c>
    </row>
    <row r="1811" spans="1:3" x14ac:dyDescent="0.2">
      <c r="A1811" s="17">
        <f>IF(ISBLANK('Nomenklatur komplett'!H1811),"",'Nomenklatur komplett'!H1811)</f>
        <v>176</v>
      </c>
      <c r="B1811" s="153">
        <f>IF(ISBLANK('Nomenklatur komplett'!I1811),"",'Nomenklatur komplett'!I1811)</f>
        <v>12821</v>
      </c>
      <c r="C1811" s="18" t="str">
        <f>IF(ISBLANK('Nomenklatur komplett'!J1811),"-",'Nomenklatur komplett'!J1811)</f>
        <v>Lindau</v>
      </c>
    </row>
    <row r="1812" spans="1:3" x14ac:dyDescent="0.2">
      <c r="A1812" s="17">
        <f>IF(ISBLANK('Nomenklatur komplett'!H1812),"",'Nomenklatur komplett'!H1812)</f>
        <v>614</v>
      </c>
      <c r="B1812" s="153">
        <f>IF(ISBLANK('Nomenklatur komplett'!I1812),"",'Nomenklatur komplett'!I1812)</f>
        <v>15179</v>
      </c>
      <c r="C1812" s="18" t="str">
        <f>IF(ISBLANK('Nomenklatur komplett'!J1812),"-",'Nomenklatur komplett'!J1812)</f>
        <v>Linden</v>
      </c>
    </row>
    <row r="1813" spans="1:3" x14ac:dyDescent="0.2">
      <c r="A1813" s="17">
        <f>IF(ISBLANK('Nomenklatur komplett'!H1813),"",'Nomenklatur komplett'!H1813)</f>
        <v>5315</v>
      </c>
      <c r="B1813" s="153">
        <f>IF(ISBLANK('Nomenklatur komplett'!I1813),"",'Nomenklatur komplett'!I1813)</f>
        <v>12814</v>
      </c>
      <c r="C1813" s="18" t="str">
        <f>IF(ISBLANK('Nomenklatur komplett'!J1813),"-",'Nomenklatur komplett'!J1813)</f>
        <v>Linescio</v>
      </c>
    </row>
    <row r="1814" spans="1:3" x14ac:dyDescent="0.2">
      <c r="A1814" s="17" t="str">
        <f>IF(ISBLANK('Nomenklatur komplett'!H1814),"",'Nomenklatur komplett'!H1814)</f>
        <v/>
      </c>
      <c r="B1814" s="153">
        <f>IF(ISBLANK('Nomenklatur komplett'!I1814),"",'Nomenklatur komplett'!I1814)</f>
        <v>12823</v>
      </c>
      <c r="C1814" s="18" t="str">
        <f>IF(ISBLANK('Nomenklatur komplett'!J1814),"-",'Nomenklatur komplett'!J1814)</f>
        <v>Linn</v>
      </c>
    </row>
    <row r="1815" spans="1:3" x14ac:dyDescent="0.2">
      <c r="A1815" s="17" t="str">
        <f>IF(ISBLANK('Nomenklatur komplett'!H1815),"",'Nomenklatur komplett'!H1815)</f>
        <v/>
      </c>
      <c r="B1815" s="153">
        <f>IF(ISBLANK('Nomenklatur komplett'!I1815),"",'Nomenklatur komplett'!I1815)</f>
        <v>12824</v>
      </c>
      <c r="C1815" s="18" t="str">
        <f>IF(ISBLANK('Nomenklatur komplett'!J1815),"-",'Nomenklatur komplett'!J1815)</f>
        <v>Linthal</v>
      </c>
    </row>
    <row r="1816" spans="1:3" x14ac:dyDescent="0.2">
      <c r="A1816" s="17" t="str">
        <f>IF(ISBLANK('Nomenklatur komplett'!H1816),"",'Nomenklatur komplett'!H1816)</f>
        <v/>
      </c>
      <c r="B1816" s="153">
        <f>IF(ISBLANK('Nomenklatur komplett'!I1816),"",'Nomenklatur komplett'!I1816)</f>
        <v>12825</v>
      </c>
      <c r="C1816" s="18" t="str">
        <f>IF(ISBLANK('Nomenklatur komplett'!J1816),"-",'Nomenklatur komplett'!J1816)</f>
        <v>Lipperswil</v>
      </c>
    </row>
    <row r="1817" spans="1:3" x14ac:dyDescent="0.2">
      <c r="A1817" s="17" t="str">
        <f>IF(ISBLANK('Nomenklatur komplett'!H1817),"",'Nomenklatur komplett'!H1817)</f>
        <v/>
      </c>
      <c r="B1817" s="153">
        <f>IF(ISBLANK('Nomenklatur komplett'!I1817),"",'Nomenklatur komplett'!I1817)</f>
        <v>12826</v>
      </c>
      <c r="C1817" s="18" t="str">
        <f>IF(ISBLANK('Nomenklatur komplett'!J1817),"-",'Nomenklatur komplett'!J1817)</f>
        <v>Lippoldswilen</v>
      </c>
    </row>
    <row r="1818" spans="1:3" x14ac:dyDescent="0.2">
      <c r="A1818" s="17" t="str">
        <f>IF(ISBLANK('Nomenklatur komplett'!H1818),"",'Nomenklatur komplett'!H1818)</f>
        <v/>
      </c>
      <c r="B1818" s="153">
        <f>IF(ISBLANK('Nomenklatur komplett'!I1818),"",'Nomenklatur komplett'!I1818)</f>
        <v>12827</v>
      </c>
      <c r="C1818" s="18" t="str">
        <f>IF(ISBLANK('Nomenklatur komplett'!J1818),"-",'Nomenklatur komplett'!J1818)</f>
        <v>Littau</v>
      </c>
    </row>
    <row r="1819" spans="1:3" x14ac:dyDescent="0.2">
      <c r="A1819" s="17">
        <f>IF(ISBLANK('Nomenklatur komplett'!H1819),"",'Nomenklatur komplett'!H1819)</f>
        <v>5113</v>
      </c>
      <c r="B1819" s="153">
        <f>IF(ISBLANK('Nomenklatur komplett'!I1819),"",'Nomenklatur komplett'!I1819)</f>
        <v>12828</v>
      </c>
      <c r="C1819" s="18" t="str">
        <f>IF(ISBLANK('Nomenklatur komplett'!J1819),"-",'Nomenklatur komplett'!J1819)</f>
        <v>Locarno</v>
      </c>
    </row>
    <row r="1820" spans="1:3" x14ac:dyDescent="0.2">
      <c r="A1820" s="17" t="str">
        <f>IF(ISBLANK('Nomenklatur komplett'!H1820),"",'Nomenklatur komplett'!H1820)</f>
        <v/>
      </c>
      <c r="B1820" s="153">
        <f>IF(ISBLANK('Nomenklatur komplett'!I1820),"",'Nomenklatur komplett'!I1820)</f>
        <v>12806</v>
      </c>
      <c r="C1820" s="18" t="str">
        <f>IF(ISBLANK('Nomenklatur komplett'!J1820),"-",'Nomenklatur komplett'!J1820)</f>
        <v>Loco</v>
      </c>
    </row>
    <row r="1821" spans="1:3" x14ac:dyDescent="0.2">
      <c r="A1821" s="17" t="str">
        <f>IF(ISBLANK('Nomenklatur komplett'!H1821),"",'Nomenklatur komplett'!H1821)</f>
        <v/>
      </c>
      <c r="B1821" s="153">
        <f>IF(ISBLANK('Nomenklatur komplett'!I1821),"",'Nomenklatur komplett'!I1821)</f>
        <v>12804</v>
      </c>
      <c r="C1821" s="18" t="str">
        <f>IF(ISBLANK('Nomenklatur komplett'!J1821),"-",'Nomenklatur komplett'!J1821)</f>
        <v>Lodano</v>
      </c>
    </row>
    <row r="1822" spans="1:3" x14ac:dyDescent="0.2">
      <c r="A1822" s="17" t="str">
        <f>IF(ISBLANK('Nomenklatur komplett'!H1822),"",'Nomenklatur komplett'!H1822)</f>
        <v/>
      </c>
      <c r="B1822" s="153">
        <f>IF(ISBLANK('Nomenklatur komplett'!I1822),"",'Nomenklatur komplett'!I1822)</f>
        <v>12820</v>
      </c>
      <c r="C1822" s="18" t="str">
        <f>IF(ISBLANK('Nomenklatur komplett'!J1822),"-",'Nomenklatur komplett'!J1822)</f>
        <v>Lodrino</v>
      </c>
    </row>
    <row r="1823" spans="1:3" x14ac:dyDescent="0.2">
      <c r="A1823" s="17" t="str">
        <f>IF(ISBLANK('Nomenklatur komplett'!H1823),"",'Nomenklatur komplett'!H1823)</f>
        <v/>
      </c>
      <c r="B1823" s="153">
        <f>IF(ISBLANK('Nomenklatur komplett'!I1823),"",'Nomenklatur komplett'!I1823)</f>
        <v>10222</v>
      </c>
      <c r="C1823" s="18" t="str">
        <f>IF(ISBLANK('Nomenklatur komplett'!J1823),"-",'Nomenklatur komplett'!J1823)</f>
        <v>Lohn (GR)</v>
      </c>
    </row>
    <row r="1824" spans="1:3" x14ac:dyDescent="0.2">
      <c r="A1824" s="17">
        <f>IF(ISBLANK('Nomenklatur komplett'!H1824),"",'Nomenklatur komplett'!H1824)</f>
        <v>2917</v>
      </c>
      <c r="B1824" s="153">
        <f>IF(ISBLANK('Nomenklatur komplett'!I1824),"",'Nomenklatur komplett'!I1824)</f>
        <v>12800</v>
      </c>
      <c r="C1824" s="18" t="str">
        <f>IF(ISBLANK('Nomenklatur komplett'!J1824),"-",'Nomenklatur komplett'!J1824)</f>
        <v>Lohn (SH)</v>
      </c>
    </row>
    <row r="1825" spans="1:3" x14ac:dyDescent="0.2">
      <c r="A1825" s="17" t="str">
        <f>IF(ISBLANK('Nomenklatur komplett'!H1825),"",'Nomenklatur komplett'!H1825)</f>
        <v/>
      </c>
      <c r="B1825" s="153">
        <f>IF(ISBLANK('Nomenklatur komplett'!I1825),"",'Nomenklatur komplett'!I1825)</f>
        <v>11312</v>
      </c>
      <c r="C1825" s="18" t="str">
        <f>IF(ISBLANK('Nomenklatur komplett'!J1825),"-",'Nomenklatur komplett'!J1825)</f>
        <v>Lohn (SO)</v>
      </c>
    </row>
    <row r="1826" spans="1:3" x14ac:dyDescent="0.2">
      <c r="A1826" s="17">
        <f>IF(ISBLANK('Nomenklatur komplett'!H1826),"",'Nomenklatur komplett'!H1826)</f>
        <v>2526</v>
      </c>
      <c r="B1826" s="153">
        <f>IF(ISBLANK('Nomenklatur komplett'!I1826),"",'Nomenklatur komplett'!I1826)</f>
        <v>13752</v>
      </c>
      <c r="C1826" s="18" t="str">
        <f>IF(ISBLANK('Nomenklatur komplett'!J1826),"-",'Nomenklatur komplett'!J1826)</f>
        <v>Lohn-Ammannsegg</v>
      </c>
    </row>
    <row r="1827" spans="1:3" x14ac:dyDescent="0.2">
      <c r="A1827" s="17" t="str">
        <f>IF(ISBLANK('Nomenklatur komplett'!H1827),"",'Nomenklatur komplett'!H1827)</f>
        <v/>
      </c>
      <c r="B1827" s="153">
        <f>IF(ISBLANK('Nomenklatur komplett'!I1827),"",'Nomenklatur komplett'!I1827)</f>
        <v>11064</v>
      </c>
      <c r="C1827" s="18" t="str">
        <f>IF(ISBLANK('Nomenklatur komplett'!J1827),"-",'Nomenklatur komplett'!J1827)</f>
        <v>Lohnstorf</v>
      </c>
    </row>
    <row r="1828" spans="1:3" x14ac:dyDescent="0.2">
      <c r="A1828" s="17">
        <f>IF(ISBLANK('Nomenklatur komplett'!H1828),"",'Nomenklatur komplett'!H1828)</f>
        <v>4741</v>
      </c>
      <c r="B1828" s="153">
        <f>IF(ISBLANK('Nomenklatur komplett'!I1828),"",'Nomenklatur komplett'!I1828)</f>
        <v>15435</v>
      </c>
      <c r="C1828" s="18" t="str">
        <f>IF(ISBLANK('Nomenklatur komplett'!J1828),"-",'Nomenklatur komplett'!J1828)</f>
        <v>Lommis</v>
      </c>
    </row>
    <row r="1829" spans="1:3" x14ac:dyDescent="0.2">
      <c r="A1829" s="17">
        <f>IF(ISBLANK('Nomenklatur komplett'!H1829),"",'Nomenklatur komplett'!H1829)</f>
        <v>2551</v>
      </c>
      <c r="B1829" s="153">
        <f>IF(ISBLANK('Nomenklatur komplett'!I1829),"",'Nomenklatur komplett'!I1829)</f>
        <v>12803</v>
      </c>
      <c r="C1829" s="18" t="str">
        <f>IF(ISBLANK('Nomenklatur komplett'!J1829),"-",'Nomenklatur komplett'!J1829)</f>
        <v>Lommiswil</v>
      </c>
    </row>
    <row r="1830" spans="1:3" x14ac:dyDescent="0.2">
      <c r="A1830" s="17">
        <f>IF(ISBLANK('Nomenklatur komplett'!H1830),"",'Nomenklatur komplett'!H1830)</f>
        <v>5638</v>
      </c>
      <c r="B1830" s="153">
        <f>IF(ISBLANK('Nomenklatur komplett'!I1830),"",'Nomenklatur komplett'!I1830)</f>
        <v>14622</v>
      </c>
      <c r="C1830" s="18" t="str">
        <f>IF(ISBLANK('Nomenklatur komplett'!J1830),"-",'Nomenklatur komplett'!J1830)</f>
        <v>Lonay</v>
      </c>
    </row>
    <row r="1831" spans="1:3" x14ac:dyDescent="0.2">
      <c r="A1831" s="17">
        <f>IF(ISBLANK('Nomenklatur komplett'!H1831),"",'Nomenklatur komplett'!H1831)</f>
        <v>5429</v>
      </c>
      <c r="B1831" s="153">
        <f>IF(ISBLANK('Nomenklatur komplett'!I1831),"",'Nomenklatur komplett'!I1831)</f>
        <v>14624</v>
      </c>
      <c r="C1831" s="18" t="str">
        <f>IF(ISBLANK('Nomenklatur komplett'!J1831),"-",'Nomenklatur komplett'!J1831)</f>
        <v>Longirod</v>
      </c>
    </row>
    <row r="1832" spans="1:3" x14ac:dyDescent="0.2">
      <c r="A1832" s="17" t="str">
        <f>IF(ISBLANK('Nomenklatur komplett'!H1832),"",'Nomenklatur komplett'!H1832)</f>
        <v/>
      </c>
      <c r="B1832" s="153">
        <f>IF(ISBLANK('Nomenklatur komplett'!I1832),"",'Nomenklatur komplett'!I1832)</f>
        <v>12798</v>
      </c>
      <c r="C1832" s="18" t="str">
        <f>IF(ISBLANK('Nomenklatur komplett'!J1832),"-",'Nomenklatur komplett'!J1832)</f>
        <v>Lopagno</v>
      </c>
    </row>
    <row r="1833" spans="1:3" x14ac:dyDescent="0.2">
      <c r="A1833" s="17">
        <f>IF(ISBLANK('Nomenklatur komplett'!H1833),"",'Nomenklatur komplett'!H1833)</f>
        <v>5115</v>
      </c>
      <c r="B1833" s="153">
        <f>IF(ISBLANK('Nomenklatur komplett'!I1833),"",'Nomenklatur komplett'!I1833)</f>
        <v>12807</v>
      </c>
      <c r="C1833" s="18" t="str">
        <f>IF(ISBLANK('Nomenklatur komplett'!J1833),"-",'Nomenklatur komplett'!J1833)</f>
        <v>Losone</v>
      </c>
    </row>
    <row r="1834" spans="1:3" x14ac:dyDescent="0.2">
      <c r="A1834" s="17" t="str">
        <f>IF(ISBLANK('Nomenklatur komplett'!H1834),"",'Nomenklatur komplett'!H1834)</f>
        <v/>
      </c>
      <c r="B1834" s="153">
        <f>IF(ISBLANK('Nomenklatur komplett'!I1834),"",'Nomenklatur komplett'!I1834)</f>
        <v>11302</v>
      </c>
      <c r="C1834" s="18" t="str">
        <f>IF(ISBLANK('Nomenklatur komplett'!J1834),"-",'Nomenklatur komplett'!J1834)</f>
        <v>Lossy</v>
      </c>
    </row>
    <row r="1835" spans="1:3" x14ac:dyDescent="0.2">
      <c r="A1835" s="17" t="str">
        <f>IF(ISBLANK('Nomenklatur komplett'!H1835),"",'Nomenklatur komplett'!H1835)</f>
        <v/>
      </c>
      <c r="B1835" s="153">
        <f>IF(ISBLANK('Nomenklatur komplett'!I1835),"",'Nomenklatur komplett'!I1835)</f>
        <v>13665</v>
      </c>
      <c r="C1835" s="18" t="str">
        <f>IF(ISBLANK('Nomenklatur komplett'!J1835),"-",'Nomenklatur komplett'!J1835)</f>
        <v>Lossy-Formangueires</v>
      </c>
    </row>
    <row r="1836" spans="1:3" x14ac:dyDescent="0.2">
      <c r="A1836" s="17">
        <f>IF(ISBLANK('Nomenklatur komplett'!H1836),"",'Nomenklatur komplett'!H1836)</f>
        <v>3821</v>
      </c>
      <c r="B1836" s="153">
        <f>IF(ISBLANK('Nomenklatur komplett'!I1836),"",'Nomenklatur komplett'!I1836)</f>
        <v>16016</v>
      </c>
      <c r="C1836" s="18" t="str">
        <f>IF(ISBLANK('Nomenklatur komplett'!J1836),"-",'Nomenklatur komplett'!J1836)</f>
        <v>Lostallo</v>
      </c>
    </row>
    <row r="1837" spans="1:3" x14ac:dyDescent="0.2">
      <c r="A1837" s="17">
        <f>IF(ISBLANK('Nomenklatur komplett'!H1837),"",'Nomenklatur komplett'!H1837)</f>
        <v>2493</v>
      </c>
      <c r="B1837" s="153">
        <f>IF(ISBLANK('Nomenklatur komplett'!I1837),"",'Nomenklatur komplett'!I1837)</f>
        <v>12808</v>
      </c>
      <c r="C1837" s="18" t="str">
        <f>IF(ISBLANK('Nomenklatur komplett'!J1837),"-",'Nomenklatur komplett'!J1837)</f>
        <v>Lostorf</v>
      </c>
    </row>
    <row r="1838" spans="1:3" x14ac:dyDescent="0.2">
      <c r="A1838" s="17" t="str">
        <f>IF(ISBLANK('Nomenklatur komplett'!H1838),"",'Nomenklatur komplett'!H1838)</f>
        <v/>
      </c>
      <c r="B1838" s="153">
        <f>IF(ISBLANK('Nomenklatur komplett'!I1838),"",'Nomenklatur komplett'!I1838)</f>
        <v>12809</v>
      </c>
      <c r="C1838" s="18" t="str">
        <f>IF(ISBLANK('Nomenklatur komplett'!J1838),"-",'Nomenklatur komplett'!J1838)</f>
        <v>Lottigna</v>
      </c>
    </row>
    <row r="1839" spans="1:3" x14ac:dyDescent="0.2">
      <c r="A1839" s="17">
        <f>IF(ISBLANK('Nomenklatur komplett'!H1839),"",'Nomenklatur komplett'!H1839)</f>
        <v>331</v>
      </c>
      <c r="B1839" s="153">
        <f>IF(ISBLANK('Nomenklatur komplett'!I1839),"",'Nomenklatur komplett'!I1839)</f>
        <v>15015</v>
      </c>
      <c r="C1839" s="18" t="str">
        <f>IF(ISBLANK('Nomenklatur komplett'!J1839),"-",'Nomenklatur komplett'!J1839)</f>
        <v>Lotzwil</v>
      </c>
    </row>
    <row r="1840" spans="1:3" x14ac:dyDescent="0.2">
      <c r="A1840" s="17">
        <f>IF(ISBLANK('Nomenklatur komplett'!H1840),"",'Nomenklatur komplett'!H1840)</f>
        <v>5674</v>
      </c>
      <c r="B1840" s="153">
        <f>IF(ISBLANK('Nomenklatur komplett'!I1840),"",'Nomenklatur komplett'!I1840)</f>
        <v>14623</v>
      </c>
      <c r="C1840" s="18" t="str">
        <f>IF(ISBLANK('Nomenklatur komplett'!J1840),"-",'Nomenklatur komplett'!J1840)</f>
        <v>Lovatens</v>
      </c>
    </row>
    <row r="1841" spans="1:3" x14ac:dyDescent="0.2">
      <c r="A1841" s="17" t="str">
        <f>IF(ISBLANK('Nomenklatur komplett'!H1841),"",'Nomenklatur komplett'!H1841)</f>
        <v/>
      </c>
      <c r="B1841" s="153">
        <f>IF(ISBLANK('Nomenklatur komplett'!I1841),"",'Nomenklatur komplett'!I1841)</f>
        <v>12812</v>
      </c>
      <c r="C1841" s="18" t="str">
        <f>IF(ISBLANK('Nomenklatur komplett'!J1841),"-",'Nomenklatur komplett'!J1841)</f>
        <v>Lovens</v>
      </c>
    </row>
    <row r="1842" spans="1:3" x14ac:dyDescent="0.2">
      <c r="A1842" s="17">
        <f>IF(ISBLANK('Nomenklatur komplett'!H1842),"",'Nomenklatur komplett'!H1842)</f>
        <v>696</v>
      </c>
      <c r="B1842" s="153">
        <f>IF(ISBLANK('Nomenklatur komplett'!I1842),"",'Nomenklatur komplett'!I1842)</f>
        <v>15215</v>
      </c>
      <c r="C1842" s="18" t="str">
        <f>IF(ISBLANK('Nomenklatur komplett'!J1842),"-",'Nomenklatur komplett'!J1842)</f>
        <v>Loveresse</v>
      </c>
    </row>
    <row r="1843" spans="1:3" x14ac:dyDescent="0.2">
      <c r="A1843" s="17">
        <f>IF(ISBLANK('Nomenklatur komplett'!H1843),"",'Nomenklatur komplett'!H1843)</f>
        <v>5675</v>
      </c>
      <c r="B1843" s="153">
        <f>IF(ISBLANK('Nomenklatur komplett'!I1843),"",'Nomenklatur komplett'!I1843)</f>
        <v>16073</v>
      </c>
      <c r="C1843" s="18" t="str">
        <f>IF(ISBLANK('Nomenklatur komplett'!J1843),"-",'Nomenklatur komplett'!J1843)</f>
        <v>Lucens</v>
      </c>
    </row>
    <row r="1844" spans="1:3" x14ac:dyDescent="0.2">
      <c r="A1844" s="17" t="str">
        <f>IF(ISBLANK('Nomenklatur komplett'!H1844),"",'Nomenklatur komplett'!H1844)</f>
        <v/>
      </c>
      <c r="B1844" s="153">
        <f>IF(ISBLANK('Nomenklatur komplett'!I1844),"",'Nomenklatur komplett'!I1844)</f>
        <v>12716</v>
      </c>
      <c r="C1844" s="18" t="str">
        <f>IF(ISBLANK('Nomenklatur komplett'!J1844),"-",'Nomenklatur komplett'!J1844)</f>
        <v>Luchsingen</v>
      </c>
    </row>
    <row r="1845" spans="1:3" x14ac:dyDescent="0.2">
      <c r="A1845" s="17" t="str">
        <f>IF(ISBLANK('Nomenklatur komplett'!H1845),"",'Nomenklatur komplett'!H1845)</f>
        <v/>
      </c>
      <c r="B1845" s="153">
        <f>IF(ISBLANK('Nomenklatur komplett'!I1845),"",'Nomenklatur komplett'!I1845)</f>
        <v>12780</v>
      </c>
      <c r="C1845" s="18" t="str">
        <f>IF(ISBLANK('Nomenklatur komplett'!J1845),"-",'Nomenklatur komplett'!J1845)</f>
        <v>Ludiano</v>
      </c>
    </row>
    <row r="1846" spans="1:3" x14ac:dyDescent="0.2">
      <c r="A1846" s="17">
        <f>IF(ISBLANK('Nomenklatur komplett'!H1846),"",'Nomenklatur komplett'!H1846)</f>
        <v>63</v>
      </c>
      <c r="B1846" s="153">
        <f>IF(ISBLANK('Nomenklatur komplett'!I1846),"",'Nomenklatur komplett'!I1846)</f>
        <v>12720</v>
      </c>
      <c r="C1846" s="18" t="str">
        <f>IF(ISBLANK('Nomenklatur komplett'!J1846),"-",'Nomenklatur komplett'!J1846)</f>
        <v>Lufingen</v>
      </c>
    </row>
    <row r="1847" spans="1:3" x14ac:dyDescent="0.2">
      <c r="A1847" s="17" t="str">
        <f>IF(ISBLANK('Nomenklatur komplett'!H1847),"",'Nomenklatur komplett'!H1847)</f>
        <v/>
      </c>
      <c r="B1847" s="153">
        <f>IF(ISBLANK('Nomenklatur komplett'!I1847),"",'Nomenklatur komplett'!I1847)</f>
        <v>12721</v>
      </c>
      <c r="C1847" s="18" t="str">
        <f>IF(ISBLANK('Nomenklatur komplett'!J1847),"-",'Nomenklatur komplett'!J1847)</f>
        <v>Lugaggia</v>
      </c>
    </row>
    <row r="1848" spans="1:3" x14ac:dyDescent="0.2">
      <c r="A1848" s="17">
        <f>IF(ISBLANK('Nomenklatur komplett'!H1848),"",'Nomenklatur komplett'!H1848)</f>
        <v>5192</v>
      </c>
      <c r="B1848" s="153">
        <f>IF(ISBLANK('Nomenklatur komplett'!I1848),"",'Nomenklatur komplett'!I1848)</f>
        <v>15628</v>
      </c>
      <c r="C1848" s="18" t="str">
        <f>IF(ISBLANK('Nomenklatur komplett'!J1848),"-",'Nomenklatur komplett'!J1848)</f>
        <v>Lugano</v>
      </c>
    </row>
    <row r="1849" spans="1:3" x14ac:dyDescent="0.2">
      <c r="A1849" s="17" t="str">
        <f>IF(ISBLANK('Nomenklatur komplett'!H1849),"",'Nomenklatur komplett'!H1849)</f>
        <v/>
      </c>
      <c r="B1849" s="153">
        <f>IF(ISBLANK('Nomenklatur komplett'!I1849),"",'Nomenklatur komplett'!I1849)</f>
        <v>11050</v>
      </c>
      <c r="C1849" s="18" t="str">
        <f>IF(ISBLANK('Nomenklatur komplett'!J1849),"-",'Nomenklatur komplett'!J1849)</f>
        <v>Lugnez</v>
      </c>
    </row>
    <row r="1850" spans="1:3" x14ac:dyDescent="0.2">
      <c r="A1850" s="17">
        <f>IF(ISBLANK('Nomenklatur komplett'!H1850),"",'Nomenklatur komplett'!H1850)</f>
        <v>5858</v>
      </c>
      <c r="B1850" s="153">
        <f>IF(ISBLANK('Nomenklatur komplett'!I1850),"",'Nomenklatur komplett'!I1850)</f>
        <v>14638</v>
      </c>
      <c r="C1850" s="18" t="str">
        <f>IF(ISBLANK('Nomenklatur komplett'!J1850),"-",'Nomenklatur komplett'!J1850)</f>
        <v>Luins</v>
      </c>
    </row>
    <row r="1851" spans="1:3" x14ac:dyDescent="0.2">
      <c r="A1851" s="17">
        <f>IF(ISBLANK('Nomenklatur komplett'!H1851),"",'Nomenklatur komplett'!H1851)</f>
        <v>2025</v>
      </c>
      <c r="B1851" s="153">
        <f>IF(ISBLANK('Nomenklatur komplett'!I1851),"",'Nomenklatur komplett'!I1851)</f>
        <v>14526</v>
      </c>
      <c r="C1851" s="18" t="str">
        <f>IF(ISBLANK('Nomenklatur komplett'!J1851),"-",'Nomenklatur komplett'!J1851)</f>
        <v>Lully (FR)</v>
      </c>
    </row>
    <row r="1852" spans="1:3" x14ac:dyDescent="0.2">
      <c r="A1852" s="17">
        <f>IF(ISBLANK('Nomenklatur komplett'!H1852),"",'Nomenklatur komplett'!H1852)</f>
        <v>5639</v>
      </c>
      <c r="B1852" s="153">
        <f>IF(ISBLANK('Nomenklatur komplett'!I1852),"",'Nomenklatur komplett'!I1852)</f>
        <v>14636</v>
      </c>
      <c r="C1852" s="18" t="str">
        <f>IF(ISBLANK('Nomenklatur komplett'!J1852),"-",'Nomenklatur komplett'!J1852)</f>
        <v>Lully (VD)</v>
      </c>
    </row>
    <row r="1853" spans="1:3" x14ac:dyDescent="0.2">
      <c r="A1853" s="17" t="str">
        <f>IF(ISBLANK('Nomenklatur komplett'!H1853),"",'Nomenklatur komplett'!H1853)</f>
        <v/>
      </c>
      <c r="B1853" s="153">
        <f>IF(ISBLANK('Nomenklatur komplett'!I1853),"",'Nomenklatur komplett'!I1853)</f>
        <v>10034</v>
      </c>
      <c r="C1853" s="18" t="str">
        <f>IF(ISBLANK('Nomenklatur komplett'!J1853),"-",'Nomenklatur komplett'!J1853)</f>
        <v>Lumbrein</v>
      </c>
    </row>
    <row r="1854" spans="1:3" x14ac:dyDescent="0.2">
      <c r="A1854" s="17">
        <f>IF(ISBLANK('Nomenklatur komplett'!H1854),"",'Nomenklatur komplett'!H1854)</f>
        <v>5010</v>
      </c>
      <c r="B1854" s="153">
        <f>IF(ISBLANK('Nomenklatur komplett'!I1854),"",'Nomenklatur komplett'!I1854)</f>
        <v>12725</v>
      </c>
      <c r="C1854" s="18" t="str">
        <f>IF(ISBLANK('Nomenklatur komplett'!J1854),"-",'Nomenklatur komplett'!J1854)</f>
        <v>Lumino</v>
      </c>
    </row>
    <row r="1855" spans="1:3" x14ac:dyDescent="0.2">
      <c r="A1855" s="17">
        <f>IF(ISBLANK('Nomenklatur komplett'!H1855),"",'Nomenklatur komplett'!H1855)</f>
        <v>3618</v>
      </c>
      <c r="B1855" s="153">
        <f>IF(ISBLANK('Nomenklatur komplett'!I1855),"",'Nomenklatur komplett'!I1855)</f>
        <v>16058</v>
      </c>
      <c r="C1855" s="18" t="str">
        <f>IF(ISBLANK('Nomenklatur komplett'!J1855),"-",'Nomenklatur komplett'!J1855)</f>
        <v>Lumnezia</v>
      </c>
    </row>
    <row r="1856" spans="1:3" x14ac:dyDescent="0.2">
      <c r="A1856" s="17">
        <f>IF(ISBLANK('Nomenklatur komplett'!H1856),"",'Nomenklatur komplett'!H1856)</f>
        <v>1405</v>
      </c>
      <c r="B1856" s="153">
        <f>IF(ISBLANK('Nomenklatur komplett'!I1856),"",'Nomenklatur komplett'!I1856)</f>
        <v>12718</v>
      </c>
      <c r="C1856" s="18" t="str">
        <f>IF(ISBLANK('Nomenklatur komplett'!J1856),"-",'Nomenklatur komplett'!J1856)</f>
        <v>Lungern</v>
      </c>
    </row>
    <row r="1857" spans="1:3" x14ac:dyDescent="0.2">
      <c r="A1857" s="17">
        <f>IF(ISBLANK('Nomenklatur komplett'!H1857),"",'Nomenklatur komplett'!H1857)</f>
        <v>4104</v>
      </c>
      <c r="B1857" s="153">
        <f>IF(ISBLANK('Nomenklatur komplett'!I1857),"",'Nomenklatur komplett'!I1857)</f>
        <v>16087</v>
      </c>
      <c r="C1857" s="18" t="str">
        <f>IF(ISBLANK('Nomenklatur komplett'!J1857),"-",'Nomenklatur komplett'!J1857)</f>
        <v>Lupfig</v>
      </c>
    </row>
    <row r="1858" spans="1:3" x14ac:dyDescent="0.2">
      <c r="A1858" s="17">
        <f>IF(ISBLANK('Nomenklatur komplett'!H1858),"",'Nomenklatur komplett'!H1858)</f>
        <v>2830</v>
      </c>
      <c r="B1858" s="153">
        <f>IF(ISBLANK('Nomenklatur komplett'!I1858),"",'Nomenklatur komplett'!I1858)</f>
        <v>13775</v>
      </c>
      <c r="C1858" s="18" t="str">
        <f>IF(ISBLANK('Nomenklatur komplett'!J1858),"-",'Nomenklatur komplett'!J1858)</f>
        <v>Lupsingen</v>
      </c>
    </row>
    <row r="1859" spans="1:3" x14ac:dyDescent="0.2">
      <c r="A1859" s="17" t="str">
        <f>IF(ISBLANK('Nomenklatur komplett'!H1859),"",'Nomenklatur komplett'!H1859)</f>
        <v/>
      </c>
      <c r="B1859" s="153">
        <f>IF(ISBLANK('Nomenklatur komplett'!I1859),"",'Nomenklatur komplett'!I1859)</f>
        <v>12728</v>
      </c>
      <c r="C1859" s="18" t="str">
        <f>IF(ISBLANK('Nomenklatur komplett'!J1859),"-",'Nomenklatur komplett'!J1859)</f>
        <v>Lurtigen</v>
      </c>
    </row>
    <row r="1860" spans="1:3" x14ac:dyDescent="0.2">
      <c r="A1860" s="17" t="str">
        <f>IF(ISBLANK('Nomenklatur komplett'!H1860),"",'Nomenklatur komplett'!H1860)</f>
        <v/>
      </c>
      <c r="B1860" s="153">
        <f>IF(ISBLANK('Nomenklatur komplett'!I1860),"",'Nomenklatur komplett'!I1860)</f>
        <v>12729</v>
      </c>
      <c r="C1860" s="18" t="str">
        <f>IF(ISBLANK('Nomenklatur komplett'!J1860),"-",'Nomenklatur komplett'!J1860)</f>
        <v>Lussery</v>
      </c>
    </row>
    <row r="1861" spans="1:3" x14ac:dyDescent="0.2">
      <c r="A1861" s="17">
        <f>IF(ISBLANK('Nomenklatur komplett'!H1861),"",'Nomenklatur komplett'!H1861)</f>
        <v>5487</v>
      </c>
      <c r="B1861" s="153">
        <f>IF(ISBLANK('Nomenklatur komplett'!I1861),"",'Nomenklatur komplett'!I1861)</f>
        <v>14547</v>
      </c>
      <c r="C1861" s="18" t="str">
        <f>IF(ISBLANK('Nomenklatur komplett'!J1861),"-",'Nomenklatur komplett'!J1861)</f>
        <v>Lussery-Villars</v>
      </c>
    </row>
    <row r="1862" spans="1:3" x14ac:dyDescent="0.2">
      <c r="A1862" s="17" t="str">
        <f>IF(ISBLANK('Nomenklatur komplett'!H1862),"",'Nomenklatur komplett'!H1862)</f>
        <v/>
      </c>
      <c r="B1862" s="153">
        <f>IF(ISBLANK('Nomenklatur komplett'!I1862),"",'Nomenklatur komplett'!I1862)</f>
        <v>12731</v>
      </c>
      <c r="C1862" s="18" t="str">
        <f>IF(ISBLANK('Nomenklatur komplett'!J1862),"-",'Nomenklatur komplett'!J1862)</f>
        <v>Lussy (FR)</v>
      </c>
    </row>
    <row r="1863" spans="1:3" x14ac:dyDescent="0.2">
      <c r="A1863" s="17" t="str">
        <f>IF(ISBLANK('Nomenklatur komplett'!H1863),"",'Nomenklatur komplett'!H1863)</f>
        <v/>
      </c>
      <c r="B1863" s="153">
        <f>IF(ISBLANK('Nomenklatur komplett'!I1863),"",'Nomenklatur komplett'!I1863)</f>
        <v>16550</v>
      </c>
      <c r="C1863" s="18" t="str">
        <f>IF(ISBLANK('Nomenklatur komplett'!J1863),"-",'Nomenklatur komplett'!J1863)</f>
        <v>Lussy (VD)</v>
      </c>
    </row>
    <row r="1864" spans="1:3" x14ac:dyDescent="0.2">
      <c r="A1864" s="17">
        <f>IF(ISBLANK('Nomenklatur komplett'!H1864),"",'Nomenklatur komplett'!H1864)</f>
        <v>5640</v>
      </c>
      <c r="B1864" s="153">
        <f>IF(ISBLANK('Nomenklatur komplett'!I1864),"",'Nomenklatur komplett'!I1864)</f>
        <v>14637</v>
      </c>
      <c r="C1864" s="18" t="str">
        <f>IF(ISBLANK('Nomenklatur komplett'!J1864),"-",'Nomenklatur komplett'!J1864)</f>
        <v>Lussy-sur-Morges</v>
      </c>
    </row>
    <row r="1865" spans="1:3" x14ac:dyDescent="0.2">
      <c r="A1865" s="17" t="str">
        <f>IF(ISBLANK('Nomenklatur komplett'!H1865),"",'Nomenklatur komplett'!H1865)</f>
        <v/>
      </c>
      <c r="B1865" s="153">
        <f>IF(ISBLANK('Nomenklatur komplett'!I1865),"",'Nomenklatur komplett'!I1865)</f>
        <v>12710</v>
      </c>
      <c r="C1865" s="18" t="str">
        <f>IF(ISBLANK('Nomenklatur komplett'!J1865),"-",'Nomenklatur komplett'!J1865)</f>
        <v>Lustdorf</v>
      </c>
    </row>
    <row r="1866" spans="1:3" x14ac:dyDescent="0.2">
      <c r="A1866" s="17">
        <f>IF(ISBLANK('Nomenklatur komplett'!H1866),"",'Nomenklatur komplett'!H1866)</f>
        <v>2527</v>
      </c>
      <c r="B1866" s="153">
        <f>IF(ISBLANK('Nomenklatur komplett'!I1866),"",'Nomenklatur komplett'!I1866)</f>
        <v>13736</v>
      </c>
      <c r="C1866" s="18" t="str">
        <f>IF(ISBLANK('Nomenklatur komplett'!J1866),"-",'Nomenklatur komplett'!J1866)</f>
        <v>Luterbach</v>
      </c>
    </row>
    <row r="1867" spans="1:3" x14ac:dyDescent="0.2">
      <c r="A1867" s="17">
        <f>IF(ISBLANK('Nomenklatur komplett'!H1867),"",'Nomenklatur komplett'!H1867)</f>
        <v>1135</v>
      </c>
      <c r="B1867" s="153">
        <f>IF(ISBLANK('Nomenklatur komplett'!I1867),"",'Nomenklatur komplett'!I1867)</f>
        <v>15577</v>
      </c>
      <c r="C1867" s="18" t="str">
        <f>IF(ISBLANK('Nomenklatur komplett'!J1867),"-",'Nomenklatur komplett'!J1867)</f>
        <v>Luthern</v>
      </c>
    </row>
    <row r="1868" spans="1:3" x14ac:dyDescent="0.2">
      <c r="A1868" s="17">
        <f>IF(ISBLANK('Nomenklatur komplett'!H1868),"",'Nomenklatur komplett'!H1868)</f>
        <v>5606</v>
      </c>
      <c r="B1868" s="153">
        <f>IF(ISBLANK('Nomenklatur komplett'!I1868),"",'Nomenklatur komplett'!I1868)</f>
        <v>14640</v>
      </c>
      <c r="C1868" s="18" t="str">
        <f>IF(ISBLANK('Nomenklatur komplett'!J1868),"-",'Nomenklatur komplett'!J1868)</f>
        <v>Lutry</v>
      </c>
    </row>
    <row r="1869" spans="1:3" x14ac:dyDescent="0.2">
      <c r="A1869" s="17">
        <f>IF(ISBLANK('Nomenklatur komplett'!H1869),"",'Nomenklatur komplett'!H1869)</f>
        <v>3033</v>
      </c>
      <c r="B1869" s="153">
        <f>IF(ISBLANK('Nomenklatur komplett'!I1869),"",'Nomenklatur komplett'!I1869)</f>
        <v>12705</v>
      </c>
      <c r="C1869" s="18" t="str">
        <f>IF(ISBLANK('Nomenklatur komplett'!J1869),"-",'Nomenklatur komplett'!J1869)</f>
        <v>Lutzenberg</v>
      </c>
    </row>
    <row r="1870" spans="1:3" x14ac:dyDescent="0.2">
      <c r="A1870" s="17" t="str">
        <f>IF(ISBLANK('Nomenklatur komplett'!H1870),"",'Nomenklatur komplett'!H1870)</f>
        <v/>
      </c>
      <c r="B1870" s="153">
        <f>IF(ISBLANK('Nomenklatur komplett'!I1870),"",'Nomenklatur komplett'!I1870)</f>
        <v>10048</v>
      </c>
      <c r="C1870" s="18" t="str">
        <f>IF(ISBLANK('Nomenklatur komplett'!J1870),"-",'Nomenklatur komplett'!J1870)</f>
        <v>Luven</v>
      </c>
    </row>
    <row r="1871" spans="1:3" x14ac:dyDescent="0.2">
      <c r="A1871" s="17" t="str">
        <f>IF(ISBLANK('Nomenklatur komplett'!H1871),"",'Nomenklatur komplett'!H1871)</f>
        <v/>
      </c>
      <c r="B1871" s="153">
        <f>IF(ISBLANK('Nomenklatur komplett'!I1871),"",'Nomenklatur komplett'!I1871)</f>
        <v>16508</v>
      </c>
      <c r="C1871" s="18" t="str">
        <f>IF(ISBLANK('Nomenklatur komplett'!J1871),"-",'Nomenklatur komplett'!J1871)</f>
        <v>Luvis</v>
      </c>
    </row>
    <row r="1872" spans="1:3" x14ac:dyDescent="0.2">
      <c r="A1872" s="17">
        <f>IF(ISBLANK('Nomenklatur komplett'!H1872),"",'Nomenklatur komplett'!H1872)</f>
        <v>3891</v>
      </c>
      <c r="B1872" s="153">
        <f>IF(ISBLANK('Nomenklatur komplett'!I1872),"",'Nomenklatur komplett'!I1872)</f>
        <v>16071</v>
      </c>
      <c r="C1872" s="18" t="str">
        <f>IF(ISBLANK('Nomenklatur komplett'!J1872),"-",'Nomenklatur komplett'!J1872)</f>
        <v>Luzein</v>
      </c>
    </row>
    <row r="1873" spans="1:3" x14ac:dyDescent="0.2">
      <c r="A1873" s="17">
        <f>IF(ISBLANK('Nomenklatur komplett'!H1873),"",'Nomenklatur komplett'!H1873)</f>
        <v>1061</v>
      </c>
      <c r="B1873" s="153">
        <f>IF(ISBLANK('Nomenklatur komplett'!I1873),"",'Nomenklatur komplett'!I1873)</f>
        <v>15600</v>
      </c>
      <c r="C1873" s="18" t="str">
        <f>IF(ISBLANK('Nomenklatur komplett'!J1873),"-",'Nomenklatur komplett'!J1873)</f>
        <v>Luzern</v>
      </c>
    </row>
    <row r="1874" spans="1:3" x14ac:dyDescent="0.2">
      <c r="A1874" s="17">
        <f>IF(ISBLANK('Nomenklatur komplett'!H1874),"",'Nomenklatur komplett'!H1874)</f>
        <v>306</v>
      </c>
      <c r="B1874" s="153">
        <f>IF(ISBLANK('Nomenklatur komplett'!I1874),"",'Nomenklatur komplett'!I1874)</f>
        <v>15474</v>
      </c>
      <c r="C1874" s="18" t="str">
        <f>IF(ISBLANK('Nomenklatur komplett'!J1874),"-",'Nomenklatur komplett'!J1874)</f>
        <v>Lyss</v>
      </c>
    </row>
    <row r="1875" spans="1:3" x14ac:dyDescent="0.2">
      <c r="A1875" s="17">
        <f>IF(ISBLANK('Nomenklatur komplett'!H1875),"",'Nomenklatur komplett'!H1875)</f>
        <v>415</v>
      </c>
      <c r="B1875" s="153">
        <f>IF(ISBLANK('Nomenklatur komplett'!I1875),"",'Nomenklatur komplett'!I1875)</f>
        <v>15072</v>
      </c>
      <c r="C1875" s="18" t="str">
        <f>IF(ISBLANK('Nomenklatur komplett'!J1875),"-",'Nomenklatur komplett'!J1875)</f>
        <v>Lyssach</v>
      </c>
    </row>
    <row r="1876" spans="1:3" x14ac:dyDescent="0.2">
      <c r="A1876" s="17" t="str">
        <f>IF(ISBLANK('Nomenklatur komplett'!H1876),"",'Nomenklatur komplett'!H1876)</f>
        <v/>
      </c>
      <c r="B1876" s="153">
        <f>IF(ISBLANK('Nomenklatur komplett'!I1876),"",'Nomenklatur komplett'!I1876)</f>
        <v>11155</v>
      </c>
      <c r="C1876" s="18" t="str">
        <f>IF(ISBLANK('Nomenklatur komplett'!J1876),"-",'Nomenklatur komplett'!J1876)</f>
        <v>Längenbühl</v>
      </c>
    </row>
    <row r="1877" spans="1:3" x14ac:dyDescent="0.2">
      <c r="A1877" s="17">
        <f>IF(ISBLANK('Nomenklatur komplett'!H1877),"",'Nomenklatur komplett'!H1877)</f>
        <v>2852</v>
      </c>
      <c r="B1877" s="153">
        <f>IF(ISBLANK('Nomenklatur komplett'!I1877),"",'Nomenklatur komplett'!I1877)</f>
        <v>13791</v>
      </c>
      <c r="C1877" s="18" t="str">
        <f>IF(ISBLANK('Nomenklatur komplett'!J1877),"-",'Nomenklatur komplett'!J1877)</f>
        <v>Läufelfingen</v>
      </c>
    </row>
    <row r="1878" spans="1:3" x14ac:dyDescent="0.2">
      <c r="A1878" s="17" t="str">
        <f>IF(ISBLANK('Nomenklatur komplett'!H1878),"",'Nomenklatur komplett'!H1878)</f>
        <v/>
      </c>
      <c r="B1878" s="153">
        <f>IF(ISBLANK('Nomenklatur komplett'!I1878),"",'Nomenklatur komplett'!I1878)</f>
        <v>12591</v>
      </c>
      <c r="C1878" s="18" t="str">
        <f>IF(ISBLANK('Nomenklatur komplett'!J1878),"-",'Nomenklatur komplett'!J1878)</f>
        <v>Léchelles</v>
      </c>
    </row>
    <row r="1879" spans="1:3" x14ac:dyDescent="0.2">
      <c r="A1879" s="17">
        <f>IF(ISBLANK('Nomenklatur komplett'!H1879),"",'Nomenklatur komplett'!H1879)</f>
        <v>2903</v>
      </c>
      <c r="B1879" s="153">
        <f>IF(ISBLANK('Nomenklatur komplett'!I1879),"",'Nomenklatur komplett'!I1879)</f>
        <v>12801</v>
      </c>
      <c r="C1879" s="18" t="str">
        <f>IF(ISBLANK('Nomenklatur komplett'!J1879),"-",'Nomenklatur komplett'!J1879)</f>
        <v>Löhningen</v>
      </c>
    </row>
    <row r="1880" spans="1:3" x14ac:dyDescent="0.2">
      <c r="A1880" s="17" t="str">
        <f>IF(ISBLANK('Nomenklatur komplett'!H1880),"",'Nomenklatur komplett'!H1880)</f>
        <v/>
      </c>
      <c r="B1880" s="153">
        <f>IF(ISBLANK('Nomenklatur komplett'!I1880),"",'Nomenklatur komplett'!I1880)</f>
        <v>11323</v>
      </c>
      <c r="C1880" s="18" t="str">
        <f>IF(ISBLANK('Nomenklatur komplett'!J1880),"-",'Nomenklatur komplett'!J1880)</f>
        <v>Lü</v>
      </c>
    </row>
    <row r="1881" spans="1:3" x14ac:dyDescent="0.2">
      <c r="A1881" s="17" t="str">
        <f>IF(ISBLANK('Nomenklatur komplett'!H1881),"",'Nomenklatur komplett'!H1881)</f>
        <v/>
      </c>
      <c r="B1881" s="153">
        <f>IF(ISBLANK('Nomenklatur komplett'!I1881),"",'Nomenklatur komplett'!I1881)</f>
        <v>10805</v>
      </c>
      <c r="C1881" s="18" t="str">
        <f>IF(ISBLANK('Nomenklatur komplett'!J1881),"-",'Nomenklatur komplett'!J1881)</f>
        <v>Lüen</v>
      </c>
    </row>
    <row r="1882" spans="1:3" x14ac:dyDescent="0.2">
      <c r="A1882" s="17" t="str">
        <f>IF(ISBLANK('Nomenklatur komplett'!H1882),"",'Nomenklatur komplett'!H1882)</f>
        <v/>
      </c>
      <c r="B1882" s="153">
        <f>IF(ISBLANK('Nomenklatur komplett'!I1882),"",'Nomenklatur komplett'!I1882)</f>
        <v>16243</v>
      </c>
      <c r="C1882" s="18" t="str">
        <f>IF(ISBLANK('Nomenklatur komplett'!J1882),"-",'Nomenklatur komplett'!J1882)</f>
        <v>Lüsai</v>
      </c>
    </row>
    <row r="1883" spans="1:3" x14ac:dyDescent="0.2">
      <c r="A1883" s="17">
        <f>IF(ISBLANK('Nomenklatur komplett'!H1883),"",'Nomenklatur komplett'!H1883)</f>
        <v>497</v>
      </c>
      <c r="B1883" s="153">
        <f>IF(ISBLANK('Nomenklatur komplett'!I1883),"",'Nomenklatur komplett'!I1883)</f>
        <v>15106</v>
      </c>
      <c r="C1883" s="18" t="str">
        <f>IF(ISBLANK('Nomenklatur komplett'!J1883),"-",'Nomenklatur komplett'!J1883)</f>
        <v>Lüscherz</v>
      </c>
    </row>
    <row r="1884" spans="1:3" x14ac:dyDescent="0.2">
      <c r="A1884" s="17" t="str">
        <f>IF(ISBLANK('Nomenklatur komplett'!H1884),"",'Nomenklatur komplett'!H1884)</f>
        <v/>
      </c>
      <c r="B1884" s="153">
        <f>IF(ISBLANK('Nomenklatur komplett'!I1884),"",'Nomenklatur komplett'!I1884)</f>
        <v>12730</v>
      </c>
      <c r="C1884" s="18" t="str">
        <f>IF(ISBLANK('Nomenklatur komplett'!J1884),"-",'Nomenklatur komplett'!J1884)</f>
        <v>Lüsslingen</v>
      </c>
    </row>
    <row r="1885" spans="1:3" x14ac:dyDescent="0.2">
      <c r="A1885" s="17">
        <f>IF(ISBLANK('Nomenklatur komplett'!H1885),"",'Nomenklatur komplett'!H1885)</f>
        <v>2464</v>
      </c>
      <c r="B1885" s="153">
        <f>IF(ISBLANK('Nomenklatur komplett'!I1885),"",'Nomenklatur komplett'!I1885)</f>
        <v>15602</v>
      </c>
      <c r="C1885" s="18" t="str">
        <f>IF(ISBLANK('Nomenklatur komplett'!J1885),"-",'Nomenklatur komplett'!J1885)</f>
        <v>Lüsslingen-Nennigkofen</v>
      </c>
    </row>
    <row r="1886" spans="1:3" x14ac:dyDescent="0.2">
      <c r="A1886" s="17" t="str">
        <f>IF(ISBLANK('Nomenklatur komplett'!H1886),"",'Nomenklatur komplett'!H1886)</f>
        <v/>
      </c>
      <c r="B1886" s="153">
        <f>IF(ISBLANK('Nomenklatur komplett'!I1886),"",'Nomenklatur komplett'!I1886)</f>
        <v>11244</v>
      </c>
      <c r="C1886" s="18" t="str">
        <f>IF(ISBLANK('Nomenklatur komplett'!J1886),"-",'Nomenklatur komplett'!J1886)</f>
        <v>Lüterkofen</v>
      </c>
    </row>
    <row r="1887" spans="1:3" x14ac:dyDescent="0.2">
      <c r="A1887" s="17">
        <f>IF(ISBLANK('Nomenklatur komplett'!H1887),"",'Nomenklatur komplett'!H1887)</f>
        <v>2455</v>
      </c>
      <c r="B1887" s="153">
        <f>IF(ISBLANK('Nomenklatur komplett'!I1887),"",'Nomenklatur komplett'!I1887)</f>
        <v>13187</v>
      </c>
      <c r="C1887" s="18" t="str">
        <f>IF(ISBLANK('Nomenklatur komplett'!J1887),"-",'Nomenklatur komplett'!J1887)</f>
        <v>Lüterkofen-Ichertswil</v>
      </c>
    </row>
    <row r="1888" spans="1:3" x14ac:dyDescent="0.2">
      <c r="A1888" s="17" t="str">
        <f>IF(ISBLANK('Nomenklatur komplett'!H1888),"",'Nomenklatur komplett'!H1888)</f>
        <v/>
      </c>
      <c r="B1888" s="153">
        <f>IF(ISBLANK('Nomenklatur komplett'!I1888),"",'Nomenklatur komplett'!I1888)</f>
        <v>12708</v>
      </c>
      <c r="C1888" s="18" t="str">
        <f>IF(ISBLANK('Nomenklatur komplett'!J1888),"-",'Nomenklatur komplett'!J1888)</f>
        <v>Lüterswil</v>
      </c>
    </row>
    <row r="1889" spans="1:3" x14ac:dyDescent="0.2">
      <c r="A1889" s="17" t="str">
        <f>IF(ISBLANK('Nomenklatur komplett'!H1889),"",'Nomenklatur komplett'!H1889)</f>
        <v/>
      </c>
      <c r="B1889" s="153">
        <f>IF(ISBLANK('Nomenklatur komplett'!I1889),"",'Nomenklatur komplett'!I1889)</f>
        <v>14067</v>
      </c>
      <c r="C1889" s="18" t="str">
        <f>IF(ISBLANK('Nomenklatur komplett'!J1889),"-",'Nomenklatur komplett'!J1889)</f>
        <v>Lüterswil-Gächliwil</v>
      </c>
    </row>
    <row r="1890" spans="1:3" x14ac:dyDescent="0.2">
      <c r="A1890" s="17">
        <f>IF(ISBLANK('Nomenklatur komplett'!H1890),"",'Nomenklatur komplett'!H1890)</f>
        <v>3393</v>
      </c>
      <c r="B1890" s="153">
        <f>IF(ISBLANK('Nomenklatur komplett'!I1890),"",'Nomenklatur komplett'!I1890)</f>
        <v>14449</v>
      </c>
      <c r="C1890" s="18" t="str">
        <f>IF(ISBLANK('Nomenklatur komplett'!J1890),"-",'Nomenklatur komplett'!J1890)</f>
        <v>Lütisburg</v>
      </c>
    </row>
    <row r="1891" spans="1:3" x14ac:dyDescent="0.2">
      <c r="A1891" s="17">
        <f>IF(ISBLANK('Nomenklatur komplett'!H1891),"",'Nomenklatur komplett'!H1891)</f>
        <v>586</v>
      </c>
      <c r="B1891" s="153">
        <f>IF(ISBLANK('Nomenklatur komplett'!I1891),"",'Nomenklatur komplett'!I1891)</f>
        <v>15158</v>
      </c>
      <c r="C1891" s="18" t="str">
        <f>IF(ISBLANK('Nomenklatur komplett'!J1891),"-",'Nomenklatur komplett'!J1891)</f>
        <v>Lütschental</v>
      </c>
    </row>
    <row r="1892" spans="1:3" x14ac:dyDescent="0.2">
      <c r="A1892" s="17">
        <f>IF(ISBLANK('Nomenklatur komplett'!H1892),"",'Nomenklatur komplett'!H1892)</f>
        <v>955</v>
      </c>
      <c r="B1892" s="153">
        <f>IF(ISBLANK('Nomenklatur komplett'!I1892),"",'Nomenklatur komplett'!I1892)</f>
        <v>15350</v>
      </c>
      <c r="C1892" s="18" t="str">
        <f>IF(ISBLANK('Nomenklatur komplett'!J1892),"-",'Nomenklatur komplett'!J1892)</f>
        <v>Lützelflüh</v>
      </c>
    </row>
    <row r="1893" spans="1:3" x14ac:dyDescent="0.2">
      <c r="A1893" s="17" t="str">
        <f>IF(ISBLANK('Nomenklatur komplett'!H1893),"",'Nomenklatur komplett'!H1893)</f>
        <v/>
      </c>
      <c r="B1893" s="153">
        <f>IF(ISBLANK('Nomenklatur komplett'!I1893),"",'Nomenklatur komplett'!I1893)</f>
        <v>11216</v>
      </c>
      <c r="C1893" s="18" t="str">
        <f>IF(ISBLANK('Nomenklatur komplett'!J1893),"-",'Nomenklatur komplett'!J1893)</f>
        <v>Macconnens</v>
      </c>
    </row>
    <row r="1894" spans="1:3" x14ac:dyDescent="0.2">
      <c r="A1894" s="17">
        <f>IF(ISBLANK('Nomenklatur komplett'!H1894),"",'Nomenklatur komplett'!H1894)</f>
        <v>332</v>
      </c>
      <c r="B1894" s="153">
        <f>IF(ISBLANK('Nomenklatur komplett'!I1894),"",'Nomenklatur komplett'!I1894)</f>
        <v>15475</v>
      </c>
      <c r="C1894" s="18" t="str">
        <f>IF(ISBLANK('Nomenklatur komplett'!J1894),"-",'Nomenklatur komplett'!J1894)</f>
        <v>Madiswil</v>
      </c>
    </row>
    <row r="1895" spans="1:3" x14ac:dyDescent="0.2">
      <c r="A1895" s="17" t="str">
        <f>IF(ISBLANK('Nomenklatur komplett'!H1895),"",'Nomenklatur komplett'!H1895)</f>
        <v/>
      </c>
      <c r="B1895" s="153">
        <f>IF(ISBLANK('Nomenklatur komplett'!I1895),"",'Nomenklatur komplett'!I1895)</f>
        <v>16407</v>
      </c>
      <c r="C1895" s="18" t="str">
        <f>IF(ISBLANK('Nomenklatur komplett'!J1895),"-",'Nomenklatur komplett'!J1895)</f>
        <v>Madretsch</v>
      </c>
    </row>
    <row r="1896" spans="1:3" x14ac:dyDescent="0.2">
      <c r="A1896" s="17">
        <f>IF(ISBLANK('Nomenklatur komplett'!H1896),"",'Nomenklatur komplett'!H1896)</f>
        <v>3783</v>
      </c>
      <c r="B1896" s="153">
        <f>IF(ISBLANK('Nomenklatur komplett'!I1896),"",'Nomenklatur komplett'!I1896)</f>
        <v>16003</v>
      </c>
      <c r="C1896" s="18" t="str">
        <f>IF(ISBLANK('Nomenklatur komplett'!J1896),"-",'Nomenklatur komplett'!J1896)</f>
        <v>Madulain</v>
      </c>
    </row>
    <row r="1897" spans="1:3" x14ac:dyDescent="0.2">
      <c r="A1897" s="17" t="str">
        <f>IF(ISBLANK('Nomenklatur komplett'!H1897),"",'Nomenklatur komplett'!H1897)</f>
        <v/>
      </c>
      <c r="B1897" s="153">
        <f>IF(ISBLANK('Nomenklatur komplett'!I1897),"",'Nomenklatur komplett'!I1897)</f>
        <v>16507</v>
      </c>
      <c r="C1897" s="18" t="str">
        <f>IF(ISBLANK('Nomenklatur komplett'!J1897),"-",'Nomenklatur komplett'!J1897)</f>
        <v>Madulein</v>
      </c>
    </row>
    <row r="1898" spans="1:3" x14ac:dyDescent="0.2">
      <c r="A1898" s="17" t="str">
        <f>IF(ISBLANK('Nomenklatur komplett'!H1898),"",'Nomenklatur komplett'!H1898)</f>
        <v/>
      </c>
      <c r="B1898" s="153">
        <f>IF(ISBLANK('Nomenklatur komplett'!I1898),"",'Nomenklatur komplett'!I1898)</f>
        <v>12702</v>
      </c>
      <c r="C1898" s="18" t="str">
        <f>IF(ISBLANK('Nomenklatur komplett'!J1898),"-",'Nomenklatur komplett'!J1898)</f>
        <v>Magadino</v>
      </c>
    </row>
    <row r="1899" spans="1:3" x14ac:dyDescent="0.2">
      <c r="A1899" s="17">
        <f>IF(ISBLANK('Nomenklatur komplett'!H1899),"",'Nomenklatur komplett'!H1899)</f>
        <v>4253</v>
      </c>
      <c r="B1899" s="153">
        <f>IF(ISBLANK('Nomenklatur komplett'!I1899),"",'Nomenklatur komplett'!I1899)</f>
        <v>12711</v>
      </c>
      <c r="C1899" s="18" t="str">
        <f>IF(ISBLANK('Nomenklatur komplett'!J1899),"-",'Nomenklatur komplett'!J1899)</f>
        <v>Magden</v>
      </c>
    </row>
    <row r="1900" spans="1:3" x14ac:dyDescent="0.2">
      <c r="A1900" s="17" t="str">
        <f>IF(ISBLANK('Nomenklatur komplett'!H1900),"",'Nomenklatur komplett'!H1900)</f>
        <v/>
      </c>
      <c r="B1900" s="153">
        <f>IF(ISBLANK('Nomenklatur komplett'!I1900),"",'Nomenklatur komplett'!I1900)</f>
        <v>16337</v>
      </c>
      <c r="C1900" s="18" t="str">
        <f>IF(ISBLANK('Nomenklatur komplett'!J1900),"-",'Nomenklatur komplett'!J1900)</f>
        <v>Mage</v>
      </c>
    </row>
    <row r="1901" spans="1:3" x14ac:dyDescent="0.2">
      <c r="A1901" s="17">
        <f>IF(ISBLANK('Nomenklatur komplett'!H1901),"",'Nomenklatur komplett'!H1901)</f>
        <v>5317</v>
      </c>
      <c r="B1901" s="153">
        <f>IF(ISBLANK('Nomenklatur komplett'!I1901),"",'Nomenklatur komplett'!I1901)</f>
        <v>14495</v>
      </c>
      <c r="C1901" s="18" t="str">
        <f>IF(ISBLANK('Nomenklatur komplett'!J1901),"-",'Nomenklatur komplett'!J1901)</f>
        <v>Maggia</v>
      </c>
    </row>
    <row r="1902" spans="1:3" x14ac:dyDescent="0.2">
      <c r="A1902" s="17">
        <f>IF(ISBLANK('Nomenklatur komplett'!H1902),"",'Nomenklatur komplett'!H1902)</f>
        <v>5193</v>
      </c>
      <c r="B1902" s="153">
        <f>IF(ISBLANK('Nomenklatur komplett'!I1902),"",'Nomenklatur komplett'!I1902)</f>
        <v>12714</v>
      </c>
      <c r="C1902" s="18" t="str">
        <f>IF(ISBLANK('Nomenklatur komplett'!J1902),"-",'Nomenklatur komplett'!J1902)</f>
        <v>Magliaso</v>
      </c>
    </row>
    <row r="1903" spans="1:3" x14ac:dyDescent="0.2">
      <c r="A1903" s="17" t="str">
        <f>IF(ISBLANK('Nomenklatur komplett'!H1903),"",'Nomenklatur komplett'!H1903)</f>
        <v/>
      </c>
      <c r="B1903" s="153">
        <f>IF(ISBLANK('Nomenklatur komplett'!I1903),"",'Nomenklatur komplett'!I1903)</f>
        <v>12715</v>
      </c>
      <c r="C1903" s="18" t="str">
        <f>IF(ISBLANK('Nomenklatur komplett'!J1903),"-",'Nomenklatur komplett'!J1903)</f>
        <v>Magnedens</v>
      </c>
    </row>
    <row r="1904" spans="1:3" x14ac:dyDescent="0.2">
      <c r="A1904" s="17">
        <f>IF(ISBLANK('Nomenklatur komplett'!H1904),"",'Nomenklatur komplett'!H1904)</f>
        <v>3953</v>
      </c>
      <c r="B1904" s="153">
        <f>IF(ISBLANK('Nomenklatur komplett'!I1904),"",'Nomenklatur komplett'!I1904)</f>
        <v>16034</v>
      </c>
      <c r="C1904" s="18" t="str">
        <f>IF(ISBLANK('Nomenklatur komplett'!J1904),"-",'Nomenklatur komplett'!J1904)</f>
        <v>Maienfeld</v>
      </c>
    </row>
    <row r="1905" spans="1:3" x14ac:dyDescent="0.2">
      <c r="A1905" s="17" t="str">
        <f>IF(ISBLANK('Nomenklatur komplett'!H1905),"",'Nomenklatur komplett'!H1905)</f>
        <v/>
      </c>
      <c r="B1905" s="153">
        <f>IF(ISBLANK('Nomenklatur komplett'!I1905),"",'Nomenklatur komplett'!I1905)</f>
        <v>12735</v>
      </c>
      <c r="C1905" s="18" t="str">
        <f>IF(ISBLANK('Nomenklatur komplett'!J1905),"-",'Nomenklatur komplett'!J1905)</f>
        <v>Mairengo</v>
      </c>
    </row>
    <row r="1906" spans="1:3" x14ac:dyDescent="0.2">
      <c r="A1906" s="17">
        <f>IF(ISBLANK('Nomenklatur komplett'!H1906),"",'Nomenklatur komplett'!H1906)</f>
        <v>2853</v>
      </c>
      <c r="B1906" s="153">
        <f>IF(ISBLANK('Nomenklatur komplett'!I1906),"",'Nomenklatur komplett'!I1906)</f>
        <v>13792</v>
      </c>
      <c r="C1906" s="18" t="str">
        <f>IF(ISBLANK('Nomenklatur komplett'!J1906),"-",'Nomenklatur komplett'!J1906)</f>
        <v>Maisprach</v>
      </c>
    </row>
    <row r="1907" spans="1:3" x14ac:dyDescent="0.2">
      <c r="A1907" s="17" t="str">
        <f>IF(ISBLANK('Nomenklatur komplett'!H1907),"",'Nomenklatur komplett'!H1907)</f>
        <v/>
      </c>
      <c r="B1907" s="153">
        <f>IF(ISBLANK('Nomenklatur komplett'!I1907),"",'Nomenklatur komplett'!I1907)</f>
        <v>10804</v>
      </c>
      <c r="C1907" s="18" t="str">
        <f>IF(ISBLANK('Nomenklatur komplett'!J1907),"-",'Nomenklatur komplett'!J1907)</f>
        <v>Maladers</v>
      </c>
    </row>
    <row r="1908" spans="1:3" x14ac:dyDescent="0.2">
      <c r="A1908" s="17">
        <f>IF(ISBLANK('Nomenklatur komplett'!H1908),"",'Nomenklatur komplett'!H1908)</f>
        <v>3954</v>
      </c>
      <c r="B1908" s="153">
        <f>IF(ISBLANK('Nomenklatur komplett'!I1908),"",'Nomenklatur komplett'!I1908)</f>
        <v>16035</v>
      </c>
      <c r="C1908" s="18" t="str">
        <f>IF(ISBLANK('Nomenklatur komplett'!J1908),"-",'Nomenklatur komplett'!J1908)</f>
        <v>Malans</v>
      </c>
    </row>
    <row r="1909" spans="1:3" x14ac:dyDescent="0.2">
      <c r="A1909" s="17" t="str">
        <f>IF(ISBLANK('Nomenklatur komplett'!H1909),"",'Nomenklatur komplett'!H1909)</f>
        <v/>
      </c>
      <c r="B1909" s="153">
        <f>IF(ISBLANK('Nomenklatur komplett'!I1909),"",'Nomenklatur komplett'!I1909)</f>
        <v>12703</v>
      </c>
      <c r="C1909" s="18" t="str">
        <f>IF(ISBLANK('Nomenklatur komplett'!J1909),"-",'Nomenklatur komplett'!J1909)</f>
        <v>Malapalud</v>
      </c>
    </row>
    <row r="1910" spans="1:3" x14ac:dyDescent="0.2">
      <c r="A1910" s="17" t="str">
        <f>IF(ISBLANK('Nomenklatur komplett'!H1910),"",'Nomenklatur komplett'!H1910)</f>
        <v/>
      </c>
      <c r="B1910" s="153">
        <f>IF(ISBLANK('Nomenklatur komplett'!I1910),"",'Nomenklatur komplett'!I1910)</f>
        <v>10564</v>
      </c>
      <c r="C1910" s="18" t="str">
        <f>IF(ISBLANK('Nomenklatur komplett'!J1910),"-",'Nomenklatur komplett'!J1910)</f>
        <v>Malix</v>
      </c>
    </row>
    <row r="1911" spans="1:3" x14ac:dyDescent="0.2">
      <c r="A1911" s="17" t="str">
        <f>IF(ISBLANK('Nomenklatur komplett'!H1911),"",'Nomenklatur komplett'!H1911)</f>
        <v/>
      </c>
      <c r="B1911" s="153">
        <f>IF(ISBLANK('Nomenklatur komplett'!I1911),"",'Nomenklatur komplett'!I1911)</f>
        <v>10625</v>
      </c>
      <c r="C1911" s="18" t="str">
        <f>IF(ISBLANK('Nomenklatur komplett'!J1911),"-",'Nomenklatur komplett'!J1911)</f>
        <v>Malleray</v>
      </c>
    </row>
    <row r="1912" spans="1:3" x14ac:dyDescent="0.2">
      <c r="A1912" s="17">
        <f>IF(ISBLANK('Nomenklatur komplett'!H1912),"",'Nomenklatur komplett'!H1912)</f>
        <v>1062</v>
      </c>
      <c r="B1912" s="153">
        <f>IF(ISBLANK('Nomenklatur komplett'!I1912),"",'Nomenklatur komplett'!I1912)</f>
        <v>15578</v>
      </c>
      <c r="C1912" s="18" t="str">
        <f>IF(ISBLANK('Nomenklatur komplett'!J1912),"-",'Nomenklatur komplett'!J1912)</f>
        <v>Malters</v>
      </c>
    </row>
    <row r="1913" spans="1:3" x14ac:dyDescent="0.2">
      <c r="A1913" s="17" t="str">
        <f>IF(ISBLANK('Nomenklatur komplett'!H1913),"",'Nomenklatur komplett'!H1913)</f>
        <v/>
      </c>
      <c r="B1913" s="153">
        <f>IF(ISBLANK('Nomenklatur komplett'!I1913),"",'Nomenklatur komplett'!I1913)</f>
        <v>12751</v>
      </c>
      <c r="C1913" s="18" t="str">
        <f>IF(ISBLANK('Nomenklatur komplett'!J1913),"-",'Nomenklatur komplett'!J1913)</f>
        <v>Malvaglia</v>
      </c>
    </row>
    <row r="1914" spans="1:3" x14ac:dyDescent="0.2">
      <c r="A1914" s="17">
        <f>IF(ISBLANK('Nomenklatur komplett'!H1914),"",'Nomenklatur komplett'!H1914)</f>
        <v>4826</v>
      </c>
      <c r="B1914" s="153">
        <f>IF(ISBLANK('Nomenklatur komplett'!I1914),"",'Nomenklatur komplett'!I1914)</f>
        <v>15424</v>
      </c>
      <c r="C1914" s="18" t="str">
        <f>IF(ISBLANK('Nomenklatur komplett'!J1914),"-",'Nomenklatur komplett'!J1914)</f>
        <v>Mammern</v>
      </c>
    </row>
    <row r="1915" spans="1:3" x14ac:dyDescent="0.2">
      <c r="A1915" s="17">
        <f>IF(ISBLANK('Nomenklatur komplett'!H1915),"",'Nomenklatur komplett'!H1915)</f>
        <v>4105</v>
      </c>
      <c r="B1915" s="153">
        <f>IF(ISBLANK('Nomenklatur komplett'!I1915),"",'Nomenklatur komplett'!I1915)</f>
        <v>12753</v>
      </c>
      <c r="C1915" s="18" t="str">
        <f>IF(ISBLANK('Nomenklatur komplett'!J1915),"-",'Nomenklatur komplett'!J1915)</f>
        <v>Mandach</v>
      </c>
    </row>
    <row r="1916" spans="1:3" x14ac:dyDescent="0.2">
      <c r="A1916" s="17" t="str">
        <f>IF(ISBLANK('Nomenklatur komplett'!H1916),"",'Nomenklatur komplett'!H1916)</f>
        <v/>
      </c>
      <c r="B1916" s="153">
        <f>IF(ISBLANK('Nomenklatur komplett'!I1916),"",'Nomenklatur komplett'!I1916)</f>
        <v>11383</v>
      </c>
      <c r="C1916" s="18" t="str">
        <f>IF(ISBLANK('Nomenklatur komplett'!J1916),"-",'Nomenklatur komplett'!J1916)</f>
        <v>Mannenbach</v>
      </c>
    </row>
    <row r="1917" spans="1:3" x14ac:dyDescent="0.2">
      <c r="A1917" s="17" t="str">
        <f>IF(ISBLANK('Nomenklatur komplett'!H1917),"",'Nomenklatur komplett'!H1917)</f>
        <v/>
      </c>
      <c r="B1917" s="153">
        <f>IF(ISBLANK('Nomenklatur komplett'!I1917),"",'Nomenklatur komplett'!I1917)</f>
        <v>16549</v>
      </c>
      <c r="C1917" s="18" t="str">
        <f>IF(ISBLANK('Nomenklatur komplett'!J1917),"-",'Nomenklatur komplett'!J1917)</f>
        <v>Mannens</v>
      </c>
    </row>
    <row r="1918" spans="1:3" x14ac:dyDescent="0.2">
      <c r="A1918" s="17" t="str">
        <f>IF(ISBLANK('Nomenklatur komplett'!H1918),"",'Nomenklatur komplett'!H1918)</f>
        <v/>
      </c>
      <c r="B1918" s="153">
        <f>IF(ISBLANK('Nomenklatur komplett'!I1918),"",'Nomenklatur komplett'!I1918)</f>
        <v>12755</v>
      </c>
      <c r="C1918" s="18" t="str">
        <f>IF(ISBLANK('Nomenklatur komplett'!J1918),"-",'Nomenklatur komplett'!J1918)</f>
        <v>Mannens-Grandsivaz</v>
      </c>
    </row>
    <row r="1919" spans="1:3" x14ac:dyDescent="0.2">
      <c r="A1919" s="17">
        <f>IF(ISBLANK('Nomenklatur komplett'!H1919),"",'Nomenklatur komplett'!H1919)</f>
        <v>5194</v>
      </c>
      <c r="B1919" s="153">
        <f>IF(ISBLANK('Nomenklatur komplett'!I1919),"",'Nomenklatur komplett'!I1919)</f>
        <v>12765</v>
      </c>
      <c r="C1919" s="18" t="str">
        <f>IF(ISBLANK('Nomenklatur komplett'!J1919),"-",'Nomenklatur komplett'!J1919)</f>
        <v>Manno</v>
      </c>
    </row>
    <row r="1920" spans="1:3" x14ac:dyDescent="0.2">
      <c r="A1920" s="17">
        <f>IF(ISBLANK('Nomenklatur komplett'!H1920),"",'Nomenklatur komplett'!H1920)</f>
        <v>5790</v>
      </c>
      <c r="B1920" s="153">
        <f>IF(ISBLANK('Nomenklatur komplett'!I1920),"",'Nomenklatur komplett'!I1920)</f>
        <v>14545</v>
      </c>
      <c r="C1920" s="18" t="str">
        <f>IF(ISBLANK('Nomenklatur komplett'!J1920),"-",'Nomenklatur komplett'!J1920)</f>
        <v>Maracon</v>
      </c>
    </row>
    <row r="1921" spans="1:3" x14ac:dyDescent="0.2">
      <c r="A1921" s="17" t="str">
        <f>IF(ISBLANK('Nomenklatur komplett'!H1921),"",'Nomenklatur komplett'!H1921)</f>
        <v/>
      </c>
      <c r="B1921" s="153">
        <f>IF(ISBLANK('Nomenklatur komplett'!I1921),"",'Nomenklatur komplett'!I1921)</f>
        <v>12750</v>
      </c>
      <c r="C1921" s="18" t="str">
        <f>IF(ISBLANK('Nomenklatur komplett'!J1921),"-",'Nomenklatur komplett'!J1921)</f>
        <v>Marbach (LU)</v>
      </c>
    </row>
    <row r="1922" spans="1:3" x14ac:dyDescent="0.2">
      <c r="A1922" s="17">
        <f>IF(ISBLANK('Nomenklatur komplett'!H1922),"",'Nomenklatur komplett'!H1922)</f>
        <v>3253</v>
      </c>
      <c r="B1922" s="153">
        <f>IF(ISBLANK('Nomenklatur komplett'!I1922),"",'Nomenklatur komplett'!I1922)</f>
        <v>14401</v>
      </c>
      <c r="C1922" s="18" t="str">
        <f>IF(ISBLANK('Nomenklatur komplett'!J1922),"-",'Nomenklatur komplett'!J1922)</f>
        <v>Marbach (SG)</v>
      </c>
    </row>
    <row r="1923" spans="1:3" x14ac:dyDescent="0.2">
      <c r="A1923" s="17">
        <f>IF(ISBLANK('Nomenklatur komplett'!H1923),"",'Nomenklatur komplett'!H1923)</f>
        <v>5430</v>
      </c>
      <c r="B1923" s="153">
        <f>IF(ISBLANK('Nomenklatur komplett'!I1923),"",'Nomenklatur komplett'!I1923)</f>
        <v>14631</v>
      </c>
      <c r="C1923" s="18" t="str">
        <f>IF(ISBLANK('Nomenklatur komplett'!J1923),"-",'Nomenklatur komplett'!J1923)</f>
        <v>Marchissy</v>
      </c>
    </row>
    <row r="1924" spans="1:3" x14ac:dyDescent="0.2">
      <c r="A1924" s="17" t="str">
        <f>IF(ISBLANK('Nomenklatur komplett'!H1924),"",'Nomenklatur komplett'!H1924)</f>
        <v/>
      </c>
      <c r="B1924" s="153">
        <f>IF(ISBLANK('Nomenklatur komplett'!I1924),"",'Nomenklatur komplett'!I1924)</f>
        <v>16279</v>
      </c>
      <c r="C1924" s="18" t="str">
        <f>IF(ISBLANK('Nomenklatur komplett'!J1924),"-",'Nomenklatur komplett'!J1924)</f>
        <v>Marin</v>
      </c>
    </row>
    <row r="1925" spans="1:3" x14ac:dyDescent="0.2">
      <c r="A1925" s="17" t="str">
        <f>IF(ISBLANK('Nomenklatur komplett'!H1925),"",'Nomenklatur komplett'!H1925)</f>
        <v/>
      </c>
      <c r="B1925" s="153">
        <f>IF(ISBLANK('Nomenklatur komplett'!I1925),"",'Nomenklatur komplett'!I1925)</f>
        <v>12760</v>
      </c>
      <c r="C1925" s="18" t="str">
        <f>IF(ISBLANK('Nomenklatur komplett'!J1925),"-",'Nomenklatur komplett'!J1925)</f>
        <v>Marin-Epagnier</v>
      </c>
    </row>
    <row r="1926" spans="1:3" x14ac:dyDescent="0.2">
      <c r="A1926" s="17">
        <f>IF(ISBLANK('Nomenklatur komplett'!H1926),"",'Nomenklatur komplett'!H1926)</f>
        <v>2206</v>
      </c>
      <c r="B1926" s="153">
        <f>IF(ISBLANK('Nomenklatur komplett'!I1926),"",'Nomenklatur komplett'!I1926)</f>
        <v>13249</v>
      </c>
      <c r="C1926" s="18" t="str">
        <f>IF(ISBLANK('Nomenklatur komplett'!J1926),"-",'Nomenklatur komplett'!J1926)</f>
        <v>Marly</v>
      </c>
    </row>
    <row r="1927" spans="1:3" x14ac:dyDescent="0.2">
      <c r="A1927" s="17" t="str">
        <f>IF(ISBLANK('Nomenklatur komplett'!H1927),"",'Nomenklatur komplett'!H1927)</f>
        <v/>
      </c>
      <c r="B1927" s="153">
        <f>IF(ISBLANK('Nomenklatur komplett'!I1927),"",'Nomenklatur komplett'!I1927)</f>
        <v>11192</v>
      </c>
      <c r="C1927" s="18" t="str">
        <f>IF(ISBLANK('Nomenklatur komplett'!J1927),"-",'Nomenklatur komplett'!J1927)</f>
        <v>Marly-le-Grand</v>
      </c>
    </row>
    <row r="1928" spans="1:3" x14ac:dyDescent="0.2">
      <c r="A1928" s="17" t="str">
        <f>IF(ISBLANK('Nomenklatur komplett'!H1928),"",'Nomenklatur komplett'!H1928)</f>
        <v/>
      </c>
      <c r="B1928" s="153">
        <f>IF(ISBLANK('Nomenklatur komplett'!I1928),"",'Nomenklatur komplett'!I1928)</f>
        <v>11193</v>
      </c>
      <c r="C1928" s="18" t="str">
        <f>IF(ISBLANK('Nomenklatur komplett'!J1928),"-",'Nomenklatur komplett'!J1928)</f>
        <v>Marly-le-Petit</v>
      </c>
    </row>
    <row r="1929" spans="1:3" x14ac:dyDescent="0.2">
      <c r="A1929" s="17" t="str">
        <f>IF(ISBLANK('Nomenklatur komplett'!H1929),"",'Nomenklatur komplett'!H1929)</f>
        <v/>
      </c>
      <c r="B1929" s="153">
        <f>IF(ISBLANK('Nomenklatur komplett'!I1929),"",'Nomenklatur komplett'!I1929)</f>
        <v>16336</v>
      </c>
      <c r="C1929" s="18" t="str">
        <f>IF(ISBLANK('Nomenklatur komplett'!J1929),"-",'Nomenklatur komplett'!J1929)</f>
        <v>Marmels</v>
      </c>
    </row>
    <row r="1930" spans="1:3" x14ac:dyDescent="0.2">
      <c r="A1930" s="17" t="str">
        <f>IF(ISBLANK('Nomenklatur komplett'!H1930),"",'Nomenklatur komplett'!H1930)</f>
        <v/>
      </c>
      <c r="B1930" s="153">
        <f>IF(ISBLANK('Nomenklatur komplett'!I1930),"",'Nomenklatur komplett'!I1930)</f>
        <v>10016</v>
      </c>
      <c r="C1930" s="18" t="str">
        <f>IF(ISBLANK('Nomenklatur komplett'!J1930),"-",'Nomenklatur komplett'!J1930)</f>
        <v>Marmorera</v>
      </c>
    </row>
    <row r="1931" spans="1:3" x14ac:dyDescent="0.2">
      <c r="A1931" s="17" t="str">
        <f>IF(ISBLANK('Nomenklatur komplett'!H1931),"",'Nomenklatur komplett'!H1931)</f>
        <v/>
      </c>
      <c r="B1931" s="153">
        <f>IF(ISBLANK('Nomenklatur komplett'!I1931),"",'Nomenklatur komplett'!I1931)</f>
        <v>12761</v>
      </c>
      <c r="C1931" s="18" t="str">
        <f>IF(ISBLANK('Nomenklatur komplett'!J1931),"-",'Nomenklatur komplett'!J1931)</f>
        <v>Marnand</v>
      </c>
    </row>
    <row r="1932" spans="1:3" x14ac:dyDescent="0.2">
      <c r="A1932" s="17" t="str">
        <f>IF(ISBLANK('Nomenklatur komplett'!H1932),"",'Nomenklatur komplett'!H1932)</f>
        <v/>
      </c>
      <c r="B1932" s="153">
        <f>IF(ISBLANK('Nomenklatur komplett'!I1932),"",'Nomenklatur komplett'!I1932)</f>
        <v>12762</v>
      </c>
      <c r="C1932" s="18" t="str">
        <f>IF(ISBLANK('Nomenklatur komplett'!J1932),"-",'Nomenklatur komplett'!J1932)</f>
        <v>Maroggia</v>
      </c>
    </row>
    <row r="1933" spans="1:3" x14ac:dyDescent="0.2">
      <c r="A1933" s="17" t="str">
        <f>IF(ISBLANK('Nomenklatur komplett'!H1933),"",'Nomenklatur komplett'!H1933)</f>
        <v/>
      </c>
      <c r="B1933" s="153">
        <f>IF(ISBLANK('Nomenklatur komplett'!I1933),"",'Nomenklatur komplett'!I1933)</f>
        <v>12763</v>
      </c>
      <c r="C1933" s="18" t="str">
        <f>IF(ISBLANK('Nomenklatur komplett'!J1933),"-",'Nomenklatur komplett'!J1933)</f>
        <v>Marolta</v>
      </c>
    </row>
    <row r="1934" spans="1:3" x14ac:dyDescent="0.2">
      <c r="A1934" s="17">
        <f>IF(ISBLANK('Nomenklatur komplett'!H1934),"",'Nomenklatur komplett'!H1934)</f>
        <v>2140</v>
      </c>
      <c r="B1934" s="153">
        <f>IF(ISBLANK('Nomenklatur komplett'!I1934),"",'Nomenklatur komplett'!I1934)</f>
        <v>14135</v>
      </c>
      <c r="C1934" s="18" t="str">
        <f>IF(ISBLANK('Nomenklatur komplett'!J1934),"-",'Nomenklatur komplett'!J1934)</f>
        <v>Marsens</v>
      </c>
    </row>
    <row r="1935" spans="1:3" x14ac:dyDescent="0.2">
      <c r="A1935" s="17">
        <f>IF(ISBLANK('Nomenklatur komplett'!H1935),"",'Nomenklatur komplett'!H1935)</f>
        <v>35</v>
      </c>
      <c r="B1935" s="153">
        <f>IF(ISBLANK('Nomenklatur komplett'!I1935),"",'Nomenklatur komplett'!I1935)</f>
        <v>12742</v>
      </c>
      <c r="C1935" s="18" t="str">
        <f>IF(ISBLANK('Nomenklatur komplett'!J1935),"-",'Nomenklatur komplett'!J1935)</f>
        <v>Marthalen</v>
      </c>
    </row>
    <row r="1936" spans="1:3" x14ac:dyDescent="0.2">
      <c r="A1936" s="17" t="str">
        <f>IF(ISBLANK('Nomenklatur komplett'!H1936),"",'Nomenklatur komplett'!H1936)</f>
        <v/>
      </c>
      <c r="B1936" s="153">
        <f>IF(ISBLANK('Nomenklatur komplett'!I1936),"",'Nomenklatur komplett'!I1936)</f>
        <v>12740</v>
      </c>
      <c r="C1936" s="18" t="str">
        <f>IF(ISBLANK('Nomenklatur komplett'!J1936),"-",'Nomenklatur komplett'!J1936)</f>
        <v>Martherenges</v>
      </c>
    </row>
    <row r="1937" spans="1:3" x14ac:dyDescent="0.2">
      <c r="A1937" s="17">
        <f>IF(ISBLANK('Nomenklatur komplett'!H1937),"",'Nomenklatur komplett'!H1937)</f>
        <v>6136</v>
      </c>
      <c r="B1937" s="153">
        <f>IF(ISBLANK('Nomenklatur komplett'!I1937),"",'Nomenklatur komplett'!I1937)</f>
        <v>16602</v>
      </c>
      <c r="C1937" s="18" t="str">
        <f>IF(ISBLANK('Nomenklatur komplett'!J1937),"-",'Nomenklatur komplett'!J1937)</f>
        <v>Martigny</v>
      </c>
    </row>
    <row r="1938" spans="1:3" x14ac:dyDescent="0.2">
      <c r="A1938" s="17" t="str">
        <f>IF(ISBLANK('Nomenklatur komplett'!H1938),"",'Nomenklatur komplett'!H1938)</f>
        <v/>
      </c>
      <c r="B1938" s="153">
        <f>IF(ISBLANK('Nomenklatur komplett'!I1938),"",'Nomenklatur komplett'!I1938)</f>
        <v>11277</v>
      </c>
      <c r="C1938" s="18" t="str">
        <f>IF(ISBLANK('Nomenklatur komplett'!J1938),"-",'Nomenklatur komplett'!J1938)</f>
        <v>Martigny-Bourg</v>
      </c>
    </row>
    <row r="1939" spans="1:3" x14ac:dyDescent="0.2">
      <c r="A1939" s="17">
        <f>IF(ISBLANK('Nomenklatur komplett'!H1939),"",'Nomenklatur komplett'!H1939)</f>
        <v>6137</v>
      </c>
      <c r="B1939" s="153">
        <f>IF(ISBLANK('Nomenklatur komplett'!I1939),"",'Nomenklatur komplett'!I1939)</f>
        <v>12756</v>
      </c>
      <c r="C1939" s="18" t="str">
        <f>IF(ISBLANK('Nomenklatur komplett'!J1939),"-",'Nomenklatur komplett'!J1939)</f>
        <v>Martigny-Combe</v>
      </c>
    </row>
    <row r="1940" spans="1:3" x14ac:dyDescent="0.2">
      <c r="A1940" s="17" t="str">
        <f>IF(ISBLANK('Nomenklatur komplett'!H1940),"",'Nomenklatur komplett'!H1940)</f>
        <v/>
      </c>
      <c r="B1940" s="153">
        <f>IF(ISBLANK('Nomenklatur komplett'!I1940),"",'Nomenklatur komplett'!I1940)</f>
        <v>11278</v>
      </c>
      <c r="C1940" s="18" t="str">
        <f>IF(ISBLANK('Nomenklatur komplett'!J1940),"-",'Nomenklatur komplett'!J1940)</f>
        <v>Martigny-Ville</v>
      </c>
    </row>
    <row r="1941" spans="1:3" x14ac:dyDescent="0.2">
      <c r="A1941" s="17" t="str">
        <f>IF(ISBLANK('Nomenklatur komplett'!H1941),"",'Nomenklatur komplett'!H1941)</f>
        <v/>
      </c>
      <c r="B1941" s="153">
        <f>IF(ISBLANK('Nomenklatur komplett'!I1941),"",'Nomenklatur komplett'!I1941)</f>
        <v>12736</v>
      </c>
      <c r="C1941" s="18" t="str">
        <f>IF(ISBLANK('Nomenklatur komplett'!J1941),"-",'Nomenklatur komplett'!J1941)</f>
        <v>Martisberg</v>
      </c>
    </row>
    <row r="1942" spans="1:3" x14ac:dyDescent="0.2">
      <c r="A1942" s="17">
        <f>IF(ISBLANK('Nomenklatur komplett'!H1942),"",'Nomenklatur komplett'!H1942)</f>
        <v>8</v>
      </c>
      <c r="B1942" s="153">
        <f>IF(ISBLANK('Nomenklatur komplett'!I1942),"",'Nomenklatur komplett'!I1942)</f>
        <v>12738</v>
      </c>
      <c r="C1942" s="18" t="str">
        <f>IF(ISBLANK('Nomenklatur komplett'!J1942),"-",'Nomenklatur komplett'!J1942)</f>
        <v>Maschwanden</v>
      </c>
    </row>
    <row r="1943" spans="1:3" x14ac:dyDescent="0.2">
      <c r="A1943" s="17" t="str">
        <f>IF(ISBLANK('Nomenklatur komplett'!H1943),"",'Nomenklatur komplett'!H1943)</f>
        <v/>
      </c>
      <c r="B1943" s="153">
        <f>IF(ISBLANK('Nomenklatur komplett'!I1943),"",'Nomenklatur komplett'!I1943)</f>
        <v>12739</v>
      </c>
      <c r="C1943" s="18" t="str">
        <f>IF(ISBLANK('Nomenklatur komplett'!J1943),"-",'Nomenklatur komplett'!J1943)</f>
        <v>Mase</v>
      </c>
    </row>
    <row r="1944" spans="1:3" x14ac:dyDescent="0.2">
      <c r="A1944" s="17">
        <f>IF(ISBLANK('Nomenklatur komplett'!H1944),"",'Nomenklatur komplett'!H1944)</f>
        <v>3663</v>
      </c>
      <c r="B1944" s="153">
        <f>IF(ISBLANK('Nomenklatur komplett'!I1944),"",'Nomenklatur komplett'!I1944)</f>
        <v>15980</v>
      </c>
      <c r="C1944" s="18" t="str">
        <f>IF(ISBLANK('Nomenklatur komplett'!J1944),"-",'Nomenklatur komplett'!J1944)</f>
        <v>Masein</v>
      </c>
    </row>
    <row r="1945" spans="1:3" x14ac:dyDescent="0.2">
      <c r="A1945" s="17">
        <f>IF(ISBLANK('Nomenklatur komplett'!H1945),"",'Nomenklatur komplett'!H1945)</f>
        <v>5196</v>
      </c>
      <c r="B1945" s="153">
        <f>IF(ISBLANK('Nomenklatur komplett'!I1945),"",'Nomenklatur komplett'!I1945)</f>
        <v>12749</v>
      </c>
      <c r="C1945" s="18" t="str">
        <f>IF(ISBLANK('Nomenklatur komplett'!J1945),"-",'Nomenklatur komplett'!J1945)</f>
        <v>Massagno</v>
      </c>
    </row>
    <row r="1946" spans="1:3" x14ac:dyDescent="0.2">
      <c r="A1946" s="17">
        <f>IF(ISBLANK('Nomenklatur komplett'!H1946),"",'Nomenklatur komplett'!H1946)</f>
        <v>6215</v>
      </c>
      <c r="B1946" s="153">
        <f>IF(ISBLANK('Nomenklatur komplett'!I1946),"",'Nomenklatur komplett'!I1946)</f>
        <v>12741</v>
      </c>
      <c r="C1946" s="18" t="str">
        <f>IF(ISBLANK('Nomenklatur komplett'!J1946),"-",'Nomenklatur komplett'!J1946)</f>
        <v>Massongex</v>
      </c>
    </row>
    <row r="1947" spans="1:3" x14ac:dyDescent="0.2">
      <c r="A1947" s="17">
        <f>IF(ISBLANK('Nomenklatur komplett'!H1947),"",'Nomenklatur komplett'!H1947)</f>
        <v>2086</v>
      </c>
      <c r="B1947" s="153">
        <f>IF(ISBLANK('Nomenklatur komplett'!I1947),"",'Nomenklatur komplett'!I1947)</f>
        <v>12734</v>
      </c>
      <c r="C1947" s="18" t="str">
        <f>IF(ISBLANK('Nomenklatur komplett'!J1947),"-",'Nomenklatur komplett'!J1947)</f>
        <v>Massonnens</v>
      </c>
    </row>
    <row r="1948" spans="1:3" x14ac:dyDescent="0.2">
      <c r="A1948" s="17" t="str">
        <f>IF(ISBLANK('Nomenklatur komplett'!H1948),"",'Nomenklatur komplett'!H1948)</f>
        <v/>
      </c>
      <c r="B1948" s="153">
        <f>IF(ISBLANK('Nomenklatur komplett'!I1948),"",'Nomenklatur komplett'!I1948)</f>
        <v>10813</v>
      </c>
      <c r="C1948" s="18" t="str">
        <f>IF(ISBLANK('Nomenklatur komplett'!J1948),"-",'Nomenklatur komplett'!J1948)</f>
        <v>Mastrils</v>
      </c>
    </row>
    <row r="1949" spans="1:3" x14ac:dyDescent="0.2">
      <c r="A1949" s="17">
        <f>IF(ISBLANK('Nomenklatur komplett'!H1949),"",'Nomenklatur komplett'!H1949)</f>
        <v>5919</v>
      </c>
      <c r="B1949" s="153">
        <f>IF(ISBLANK('Nomenklatur komplett'!I1949),"",'Nomenklatur komplett'!I1949)</f>
        <v>14634</v>
      </c>
      <c r="C1949" s="18" t="str">
        <f>IF(ISBLANK('Nomenklatur komplett'!J1949),"-",'Nomenklatur komplett'!J1949)</f>
        <v>Mathod</v>
      </c>
    </row>
    <row r="1950" spans="1:3" x14ac:dyDescent="0.2">
      <c r="A1950" s="17" t="str">
        <f>IF(ISBLANK('Nomenklatur komplett'!H1950),"",'Nomenklatur komplett'!H1950)</f>
        <v/>
      </c>
      <c r="B1950" s="153">
        <f>IF(ISBLANK('Nomenklatur komplett'!I1950),"",'Nomenklatur komplett'!I1950)</f>
        <v>10221</v>
      </c>
      <c r="C1950" s="18" t="str">
        <f>IF(ISBLANK('Nomenklatur komplett'!J1950),"-",'Nomenklatur komplett'!J1950)</f>
        <v>Mathon</v>
      </c>
    </row>
    <row r="1951" spans="1:3" x14ac:dyDescent="0.2">
      <c r="A1951" s="17">
        <f>IF(ISBLANK('Nomenklatur komplett'!H1951),"",'Nomenklatur komplett'!H1951)</f>
        <v>2208</v>
      </c>
      <c r="B1951" s="153">
        <f>IF(ISBLANK('Nomenklatur komplett'!I1951),"",'Nomenklatur komplett'!I1951)</f>
        <v>12744</v>
      </c>
      <c r="C1951" s="18" t="str">
        <f>IF(ISBLANK('Nomenklatur komplett'!J1951),"-",'Nomenklatur komplett'!J1951)</f>
        <v>Matran</v>
      </c>
    </row>
    <row r="1952" spans="1:3" x14ac:dyDescent="0.2">
      <c r="A1952" s="17" t="str">
        <f>IF(ISBLANK('Nomenklatur komplett'!H1952),"",'Nomenklatur komplett'!H1952)</f>
        <v/>
      </c>
      <c r="B1952" s="153">
        <f>IF(ISBLANK('Nomenklatur komplett'!I1952),"",'Nomenklatur komplett'!I1952)</f>
        <v>12745</v>
      </c>
      <c r="C1952" s="18" t="str">
        <f>IF(ISBLANK('Nomenklatur komplett'!J1952),"-",'Nomenklatur komplett'!J1952)</f>
        <v>Matt</v>
      </c>
    </row>
    <row r="1953" spans="1:3" x14ac:dyDescent="0.2">
      <c r="A1953" s="17">
        <f>IF(ISBLANK('Nomenklatur komplett'!H1953),"",'Nomenklatur komplett'!H1953)</f>
        <v>587</v>
      </c>
      <c r="B1953" s="153">
        <f>IF(ISBLANK('Nomenklatur komplett'!I1953),"",'Nomenklatur komplett'!I1953)</f>
        <v>15159</v>
      </c>
      <c r="C1953" s="18" t="str">
        <f>IF(ISBLANK('Nomenklatur komplett'!J1953),"-",'Nomenklatur komplett'!J1953)</f>
        <v>Matten bei Interlaken</v>
      </c>
    </row>
    <row r="1954" spans="1:3" x14ac:dyDescent="0.2">
      <c r="A1954" s="17">
        <f>IF(ISBLANK('Nomenklatur komplett'!H1954),"",'Nomenklatur komplett'!H1954)</f>
        <v>543</v>
      </c>
      <c r="B1954" s="153">
        <f>IF(ISBLANK('Nomenklatur komplett'!I1954),"",'Nomenklatur komplett'!I1954)</f>
        <v>15122</v>
      </c>
      <c r="C1954" s="18" t="str">
        <f>IF(ISBLANK('Nomenklatur komplett'!J1954),"-",'Nomenklatur komplett'!J1954)</f>
        <v>Mattstetten</v>
      </c>
    </row>
    <row r="1955" spans="1:3" x14ac:dyDescent="0.2">
      <c r="A1955" s="17" t="str">
        <f>IF(ISBLANK('Nomenklatur komplett'!H1955),"",'Nomenklatur komplett'!H1955)</f>
        <v/>
      </c>
      <c r="B1955" s="153">
        <f>IF(ISBLANK('Nomenklatur komplett'!I1955),"",'Nomenklatur komplett'!I1955)</f>
        <v>12746</v>
      </c>
      <c r="C1955" s="18" t="str">
        <f>IF(ISBLANK('Nomenklatur komplett'!J1955),"-",'Nomenklatur komplett'!J1955)</f>
        <v>Mattwil</v>
      </c>
    </row>
    <row r="1956" spans="1:3" x14ac:dyDescent="0.2">
      <c r="A1956" s="17">
        <f>IF(ISBLANK('Nomenklatur komplett'!H1956),"",'Nomenklatur komplett'!H1956)</f>
        <v>2427</v>
      </c>
      <c r="B1956" s="153">
        <f>IF(ISBLANK('Nomenklatur komplett'!I1956),"",'Nomenklatur komplett'!I1956)</f>
        <v>13717</v>
      </c>
      <c r="C1956" s="18" t="str">
        <f>IF(ISBLANK('Nomenklatur komplett'!J1956),"-",'Nomenklatur komplett'!J1956)</f>
        <v>Matzendorf</v>
      </c>
    </row>
    <row r="1957" spans="1:3" x14ac:dyDescent="0.2">
      <c r="A1957" s="17">
        <f>IF(ISBLANK('Nomenklatur komplett'!H1957),"",'Nomenklatur komplett'!H1957)</f>
        <v>4591</v>
      </c>
      <c r="B1957" s="153">
        <f>IF(ISBLANK('Nomenklatur komplett'!I1957),"",'Nomenklatur komplett'!I1957)</f>
        <v>15410</v>
      </c>
      <c r="C1957" s="18" t="str">
        <f>IF(ISBLANK('Nomenklatur komplett'!J1957),"-",'Nomenklatur komplett'!J1957)</f>
        <v>Matzingen</v>
      </c>
    </row>
    <row r="1958" spans="1:3" x14ac:dyDescent="0.2">
      <c r="A1958" s="17">
        <f>IF(ISBLANK('Nomenklatur komplett'!H1958),"",'Nomenklatur komplett'!H1958)</f>
        <v>5562</v>
      </c>
      <c r="B1958" s="153">
        <f>IF(ISBLANK('Nomenklatur komplett'!I1958),"",'Nomenklatur komplett'!I1958)</f>
        <v>14633</v>
      </c>
      <c r="C1958" s="18" t="str">
        <f>IF(ISBLANK('Nomenklatur komplett'!J1958),"-",'Nomenklatur komplett'!J1958)</f>
        <v>Mauborget</v>
      </c>
    </row>
    <row r="1959" spans="1:3" x14ac:dyDescent="0.2">
      <c r="A1959" s="17">
        <f>IF(ISBLANK('Nomenklatur komplett'!H1959),"",'Nomenklatur komplett'!H1959)</f>
        <v>1091</v>
      </c>
      <c r="B1959" s="153">
        <f>IF(ISBLANK('Nomenklatur komplett'!I1959),"",'Nomenklatur komplett'!I1959)</f>
        <v>15573</v>
      </c>
      <c r="C1959" s="18" t="str">
        <f>IF(ISBLANK('Nomenklatur komplett'!J1959),"-",'Nomenklatur komplett'!J1959)</f>
        <v>Mauensee</v>
      </c>
    </row>
    <row r="1960" spans="1:3" x14ac:dyDescent="0.2">
      <c r="A1960" s="17" t="str">
        <f>IF(ISBLANK('Nomenklatur komplett'!H1960),"",'Nomenklatur komplett'!H1960)</f>
        <v/>
      </c>
      <c r="B1960" s="153">
        <f>IF(ISBLANK('Nomenklatur komplett'!I1960),"",'Nomenklatur komplett'!I1960)</f>
        <v>12364</v>
      </c>
      <c r="C1960" s="18" t="str">
        <f>IF(ISBLANK('Nomenklatur komplett'!J1960),"-",'Nomenklatur komplett'!J1960)</f>
        <v>Maules</v>
      </c>
    </row>
    <row r="1961" spans="1:3" x14ac:dyDescent="0.2">
      <c r="A1961" s="17">
        <f>IF(ISBLANK('Nomenklatur komplett'!H1961),"",'Nomenklatur komplett'!H1961)</f>
        <v>195</v>
      </c>
      <c r="B1961" s="153">
        <f>IF(ISBLANK('Nomenklatur komplett'!I1961),"",'Nomenklatur komplett'!I1961)</f>
        <v>12620</v>
      </c>
      <c r="C1961" s="18" t="str">
        <f>IF(ISBLANK('Nomenklatur komplett'!J1961),"-",'Nomenklatur komplett'!J1961)</f>
        <v>Maur</v>
      </c>
    </row>
    <row r="1962" spans="1:3" x14ac:dyDescent="0.2">
      <c r="A1962" s="17">
        <f>IF(ISBLANK('Nomenklatur komplett'!H1962),"",'Nomenklatur komplett'!H1962)</f>
        <v>5488</v>
      </c>
      <c r="B1962" s="153">
        <f>IF(ISBLANK('Nomenklatur komplett'!I1962),"",'Nomenklatur komplett'!I1962)</f>
        <v>14683</v>
      </c>
      <c r="C1962" s="18" t="str">
        <f>IF(ISBLANK('Nomenklatur komplett'!J1962),"-",'Nomenklatur komplett'!J1962)</f>
        <v>Mauraz</v>
      </c>
    </row>
    <row r="1963" spans="1:3" x14ac:dyDescent="0.2">
      <c r="A1963" s="17" t="str">
        <f>IF(ISBLANK('Nomenklatur komplett'!H1963),"",'Nomenklatur komplett'!H1963)</f>
        <v/>
      </c>
      <c r="B1963" s="153">
        <f>IF(ISBLANK('Nomenklatur komplett'!I1963),"",'Nomenklatur komplett'!I1963)</f>
        <v>12401</v>
      </c>
      <c r="C1963" s="18" t="str">
        <f>IF(ISBLANK('Nomenklatur komplett'!J1963),"-",'Nomenklatur komplett'!J1963)</f>
        <v>Mauren</v>
      </c>
    </row>
    <row r="1964" spans="1:3" x14ac:dyDescent="0.2">
      <c r="A1964" s="17" t="str">
        <f>IF(ISBLANK('Nomenklatur komplett'!H1964),"",'Nomenklatur komplett'!H1964)</f>
        <v/>
      </c>
      <c r="B1964" s="153">
        <f>IF(ISBLANK('Nomenklatur komplett'!I1964),"",'Nomenklatur komplett'!I1964)</f>
        <v>12403</v>
      </c>
      <c r="C1964" s="18" t="str">
        <f>IF(ISBLANK('Nomenklatur komplett'!J1964),"-",'Nomenklatur komplett'!J1964)</f>
        <v>Medeglia</v>
      </c>
    </row>
    <row r="1965" spans="1:3" x14ac:dyDescent="0.2">
      <c r="A1965" s="17">
        <f>IF(ISBLANK('Nomenklatur komplett'!H1965),"",'Nomenklatur komplett'!H1965)</f>
        <v>3983</v>
      </c>
      <c r="B1965" s="153">
        <f>IF(ISBLANK('Nomenklatur komplett'!I1965),"",'Nomenklatur komplett'!I1965)</f>
        <v>16040</v>
      </c>
      <c r="C1965" s="18" t="str">
        <f>IF(ISBLANK('Nomenklatur komplett'!J1965),"-",'Nomenklatur komplett'!J1965)</f>
        <v>Medel (Lucmagn)</v>
      </c>
    </row>
    <row r="1966" spans="1:3" x14ac:dyDescent="0.2">
      <c r="A1966" s="17" t="str">
        <f>IF(ISBLANK('Nomenklatur komplett'!H1966),"",'Nomenklatur komplett'!H1966)</f>
        <v/>
      </c>
      <c r="B1966" s="153">
        <f>IF(ISBLANK('Nomenklatur komplett'!I1966),"",'Nomenklatur komplett'!I1966)</f>
        <v>16506</v>
      </c>
      <c r="C1966" s="18" t="str">
        <f>IF(ISBLANK('Nomenklatur komplett'!J1966),"-",'Nomenklatur komplett'!J1966)</f>
        <v>Medels im Oberland</v>
      </c>
    </row>
    <row r="1967" spans="1:3" x14ac:dyDescent="0.2">
      <c r="A1967" s="17" t="str">
        <f>IF(ISBLANK('Nomenklatur komplett'!H1967),"",'Nomenklatur komplett'!H1967)</f>
        <v/>
      </c>
      <c r="B1967" s="153">
        <f>IF(ISBLANK('Nomenklatur komplett'!I1967),"",'Nomenklatur komplett'!I1967)</f>
        <v>10232</v>
      </c>
      <c r="C1967" s="18" t="str">
        <f>IF(ISBLANK('Nomenklatur komplett'!J1967),"-",'Nomenklatur komplett'!J1967)</f>
        <v>Medels im Rheinwald</v>
      </c>
    </row>
    <row r="1968" spans="1:3" x14ac:dyDescent="0.2">
      <c r="A1968" s="17">
        <f>IF(ISBLANK('Nomenklatur komplett'!H1968),"",'Nomenklatur komplett'!H1968)</f>
        <v>1063</v>
      </c>
      <c r="B1968" s="153">
        <f>IF(ISBLANK('Nomenklatur komplett'!I1968),"",'Nomenklatur komplett'!I1968)</f>
        <v>15568</v>
      </c>
      <c r="C1968" s="18" t="str">
        <f>IF(ISBLANK('Nomenklatur komplett'!J1968),"-",'Nomenklatur komplett'!J1968)</f>
        <v>Meggen</v>
      </c>
    </row>
    <row r="1969" spans="1:3" x14ac:dyDescent="0.2">
      <c r="A1969" s="17" t="str">
        <f>IF(ISBLANK('Nomenklatur komplett'!H1969),"",'Nomenklatur komplett'!H1969)</f>
        <v/>
      </c>
      <c r="B1969" s="153">
        <f>IF(ISBLANK('Nomenklatur komplett'!I1969),"",'Nomenklatur komplett'!I1969)</f>
        <v>16475</v>
      </c>
      <c r="C1969" s="18" t="str">
        <f>IF(ISBLANK('Nomenklatur komplett'!J1969),"-",'Nomenklatur komplett'!J1969)</f>
        <v>Meienberg</v>
      </c>
    </row>
    <row r="1970" spans="1:3" x14ac:dyDescent="0.2">
      <c r="A1970" s="17">
        <f>IF(ISBLANK('Nomenklatur komplett'!H1970),"",'Nomenklatur komplett'!H1970)</f>
        <v>389</v>
      </c>
      <c r="B1970" s="153">
        <f>IF(ISBLANK('Nomenklatur komplett'!I1970),"",'Nomenklatur komplett'!I1970)</f>
        <v>15052</v>
      </c>
      <c r="C1970" s="18" t="str">
        <f>IF(ISBLANK('Nomenklatur komplett'!J1970),"-",'Nomenklatur komplett'!J1970)</f>
        <v>Meienried</v>
      </c>
    </row>
    <row r="1971" spans="1:3" x14ac:dyDescent="0.2">
      <c r="A1971" s="17">
        <f>IF(ISBLANK('Nomenklatur komplett'!H1971),"",'Nomenklatur komplett'!H1971)</f>
        <v>1064</v>
      </c>
      <c r="B1971" s="153">
        <f>IF(ISBLANK('Nomenklatur komplett'!I1971),"",'Nomenklatur komplett'!I1971)</f>
        <v>15567</v>
      </c>
      <c r="C1971" s="18" t="str">
        <f>IF(ISBLANK('Nomenklatur komplett'!J1971),"-",'Nomenklatur komplett'!J1971)</f>
        <v>Meierskappel</v>
      </c>
    </row>
    <row r="1972" spans="1:3" x14ac:dyDescent="0.2">
      <c r="A1972" s="17">
        <f>IF(ISBLANK('Nomenklatur komplett'!H1972),"",'Nomenklatur komplett'!H1972)</f>
        <v>307</v>
      </c>
      <c r="B1972" s="153">
        <f>IF(ISBLANK('Nomenklatur komplett'!I1972),"",'Nomenklatur komplett'!I1972)</f>
        <v>15001</v>
      </c>
      <c r="C1972" s="18" t="str">
        <f>IF(ISBLANK('Nomenklatur komplett'!J1972),"-",'Nomenklatur komplett'!J1972)</f>
        <v>Meikirch</v>
      </c>
    </row>
    <row r="1973" spans="1:3" x14ac:dyDescent="0.2">
      <c r="A1973" s="17">
        <f>IF(ISBLANK('Nomenklatur komplett'!H1973),"",'Nomenklatur komplett'!H1973)</f>
        <v>156</v>
      </c>
      <c r="B1973" s="153">
        <f>IF(ISBLANK('Nomenklatur komplett'!I1973),"",'Nomenklatur komplett'!I1973)</f>
        <v>12408</v>
      </c>
      <c r="C1973" s="18" t="str">
        <f>IF(ISBLANK('Nomenklatur komplett'!J1973),"-",'Nomenklatur komplett'!J1973)</f>
        <v>Meilen</v>
      </c>
    </row>
    <row r="1974" spans="1:3" x14ac:dyDescent="0.2">
      <c r="A1974" s="17">
        <f>IF(ISBLANK('Nomenklatur komplett'!H1974),"",'Nomenklatur komplett'!H1974)</f>
        <v>6629</v>
      </c>
      <c r="B1974" s="153">
        <f>IF(ISBLANK('Nomenklatur komplett'!I1974),"",'Nomenklatur komplett'!I1974)</f>
        <v>12409</v>
      </c>
      <c r="C1974" s="18" t="str">
        <f>IF(ISBLANK('Nomenklatur komplett'!J1974),"-",'Nomenklatur komplett'!J1974)</f>
        <v>Meinier</v>
      </c>
    </row>
    <row r="1975" spans="1:3" x14ac:dyDescent="0.2">
      <c r="A1975" s="17">
        <f>IF(ISBLANK('Nomenklatur komplett'!H1975),"",'Nomenklatur komplett'!H1975)</f>
        <v>390</v>
      </c>
      <c r="B1975" s="153">
        <f>IF(ISBLANK('Nomenklatur komplett'!I1975),"",'Nomenklatur komplett'!I1975)</f>
        <v>15053</v>
      </c>
      <c r="C1975" s="18" t="str">
        <f>IF(ISBLANK('Nomenklatur komplett'!J1975),"-",'Nomenklatur komplett'!J1975)</f>
        <v>Meinisberg</v>
      </c>
    </row>
    <row r="1976" spans="1:3" x14ac:dyDescent="0.2">
      <c r="A1976" s="17">
        <f>IF(ISBLANK('Nomenklatur komplett'!H1976),"",'Nomenklatur komplett'!H1976)</f>
        <v>785</v>
      </c>
      <c r="B1976" s="153">
        <f>IF(ISBLANK('Nomenklatur komplett'!I1976),"",'Nomenklatur komplett'!I1976)</f>
        <v>15273</v>
      </c>
      <c r="C1976" s="18" t="str">
        <f>IF(ISBLANK('Nomenklatur komplett'!J1976),"-",'Nomenklatur komplett'!J1976)</f>
        <v>Meiringen</v>
      </c>
    </row>
    <row r="1977" spans="1:3" x14ac:dyDescent="0.2">
      <c r="A1977" s="17">
        <f>IF(ISBLANK('Nomenklatur komplett'!H1977),"",'Nomenklatur komplett'!H1977)</f>
        <v>4202</v>
      </c>
      <c r="B1977" s="153">
        <f>IF(ISBLANK('Nomenklatur komplett'!I1977),"",'Nomenklatur komplett'!I1977)</f>
        <v>12411</v>
      </c>
      <c r="C1977" s="18" t="str">
        <f>IF(ISBLANK('Nomenklatur komplett'!J1977),"-",'Nomenklatur komplett'!J1977)</f>
        <v>Meisterschwanden</v>
      </c>
    </row>
    <row r="1978" spans="1:3" x14ac:dyDescent="0.2">
      <c r="A1978" s="17" t="str">
        <f>IF(ISBLANK('Nomenklatur komplett'!H1978),"",'Nomenklatur komplett'!H1978)</f>
        <v/>
      </c>
      <c r="B1978" s="153">
        <f>IF(ISBLANK('Nomenklatur komplett'!I1978),"",'Nomenklatur komplett'!I1978)</f>
        <v>12412</v>
      </c>
      <c r="C1978" s="18" t="str">
        <f>IF(ISBLANK('Nomenklatur komplett'!J1978),"-",'Nomenklatur komplett'!J1978)</f>
        <v>Melano</v>
      </c>
    </row>
    <row r="1979" spans="1:3" x14ac:dyDescent="0.2">
      <c r="A1979" s="17">
        <f>IF(ISBLANK('Nomenklatur komplett'!H1979),"",'Nomenklatur komplett'!H1979)</f>
        <v>333</v>
      </c>
      <c r="B1979" s="153">
        <f>IF(ISBLANK('Nomenklatur komplett'!I1979),"",'Nomenklatur komplett'!I1979)</f>
        <v>15017</v>
      </c>
      <c r="C1979" s="18" t="str">
        <f>IF(ISBLANK('Nomenklatur komplett'!J1979),"-",'Nomenklatur komplett'!J1979)</f>
        <v>Melchnau</v>
      </c>
    </row>
    <row r="1980" spans="1:3" x14ac:dyDescent="0.2">
      <c r="A1980" s="17">
        <f>IF(ISBLANK('Nomenklatur komplett'!H1980),"",'Nomenklatur komplett'!H1980)</f>
        <v>5198</v>
      </c>
      <c r="B1980" s="153">
        <f>IF(ISBLANK('Nomenklatur komplett'!I1980),"",'Nomenklatur komplett'!I1980)</f>
        <v>12388</v>
      </c>
      <c r="C1980" s="18" t="str">
        <f>IF(ISBLANK('Nomenklatur komplett'!J1980),"-",'Nomenklatur komplett'!J1980)</f>
        <v>Melide</v>
      </c>
    </row>
    <row r="1981" spans="1:3" x14ac:dyDescent="0.2">
      <c r="A1981" s="17">
        <f>IF(ISBLANK('Nomenklatur komplett'!H1981),"",'Nomenklatur komplett'!H1981)</f>
        <v>4314</v>
      </c>
      <c r="B1981" s="153">
        <f>IF(ISBLANK('Nomenklatur komplett'!I1981),"",'Nomenklatur komplett'!I1981)</f>
        <v>12404</v>
      </c>
      <c r="C1981" s="18" t="str">
        <f>IF(ISBLANK('Nomenklatur komplett'!J1981),"-",'Nomenklatur komplett'!J1981)</f>
        <v>Mellikon</v>
      </c>
    </row>
    <row r="1982" spans="1:3" x14ac:dyDescent="0.2">
      <c r="A1982" s="17">
        <f>IF(ISBLANK('Nomenklatur komplett'!H1982),"",'Nomenklatur komplett'!H1982)</f>
        <v>4033</v>
      </c>
      <c r="B1982" s="153">
        <f>IF(ISBLANK('Nomenklatur komplett'!I1982),"",'Nomenklatur komplett'!I1982)</f>
        <v>12384</v>
      </c>
      <c r="C1982" s="18" t="str">
        <f>IF(ISBLANK('Nomenklatur komplett'!J1982),"-",'Nomenklatur komplett'!J1982)</f>
        <v>Mellingen</v>
      </c>
    </row>
    <row r="1983" spans="1:3" x14ac:dyDescent="0.2">
      <c r="A1983" s="17" t="str">
        <f>IF(ISBLANK('Nomenklatur komplett'!H1983),"",'Nomenklatur komplett'!H1983)</f>
        <v/>
      </c>
      <c r="B1983" s="153">
        <f>IF(ISBLANK('Nomenklatur komplett'!I1983),"",'Nomenklatur komplett'!I1983)</f>
        <v>16306</v>
      </c>
      <c r="C1983" s="18" t="str">
        <f>IF(ISBLANK('Nomenklatur komplett'!J1983),"-",'Nomenklatur komplett'!J1983)</f>
        <v>Mellstorf</v>
      </c>
    </row>
    <row r="1984" spans="1:3" x14ac:dyDescent="0.2">
      <c r="A1984" s="17">
        <f>IF(ISBLANK('Nomenklatur komplett'!H1984),"",'Nomenklatur komplett'!H1984)</f>
        <v>3293</v>
      </c>
      <c r="B1984" s="153">
        <f>IF(ISBLANK('Nomenklatur komplett'!I1984),"",'Nomenklatur komplett'!I1984)</f>
        <v>14413</v>
      </c>
      <c r="C1984" s="18" t="str">
        <f>IF(ISBLANK('Nomenklatur komplett'!J1984),"-",'Nomenklatur komplett'!J1984)</f>
        <v>Mels</v>
      </c>
    </row>
    <row r="1985" spans="1:3" x14ac:dyDescent="0.2">
      <c r="A1985" s="17">
        <f>IF(ISBLANK('Nomenklatur komplett'!H1985),"",'Nomenklatur komplett'!H1985)</f>
        <v>2620</v>
      </c>
      <c r="B1985" s="153">
        <f>IF(ISBLANK('Nomenklatur komplett'!I1985),"",'Nomenklatur komplett'!I1985)</f>
        <v>12385</v>
      </c>
      <c r="C1985" s="18" t="str">
        <f>IF(ISBLANK('Nomenklatur komplett'!J1985),"-",'Nomenklatur komplett'!J1985)</f>
        <v>Meltingen</v>
      </c>
    </row>
    <row r="1986" spans="1:3" x14ac:dyDescent="0.2">
      <c r="A1986" s="17">
        <f>IF(ISBLANK('Nomenklatur komplett'!H1986),"",'Nomenklatur komplett'!H1986)</f>
        <v>5254</v>
      </c>
      <c r="B1986" s="153">
        <f>IF(ISBLANK('Nomenklatur komplett'!I1986),"",'Nomenklatur komplett'!I1986)</f>
        <v>15630</v>
      </c>
      <c r="C1986" s="18" t="str">
        <f>IF(ISBLANK('Nomenklatur komplett'!J1986),"-",'Nomenklatur komplett'!J1986)</f>
        <v>Mendrisio</v>
      </c>
    </row>
    <row r="1987" spans="1:3" x14ac:dyDescent="0.2">
      <c r="A1987" s="17">
        <f>IF(ISBLANK('Nomenklatur komplett'!H1987),"",'Nomenklatur komplett'!H1987)</f>
        <v>4139</v>
      </c>
      <c r="B1987" s="153">
        <f>IF(ISBLANK('Nomenklatur komplett'!I1987),"",'Nomenklatur komplett'!I1987)</f>
        <v>16625</v>
      </c>
      <c r="C1987" s="18" t="str">
        <f>IF(ISBLANK('Nomenklatur komplett'!J1987),"-",'Nomenklatur komplett'!J1987)</f>
        <v>Menziken</v>
      </c>
    </row>
    <row r="1988" spans="1:3" x14ac:dyDescent="0.2">
      <c r="A1988" s="17">
        <f>IF(ISBLANK('Nomenklatur komplett'!H1988),"",'Nomenklatur komplett'!H1988)</f>
        <v>1704</v>
      </c>
      <c r="B1988" s="153">
        <f>IF(ISBLANK('Nomenklatur komplett'!I1988),"",'Nomenklatur komplett'!I1988)</f>
        <v>12389</v>
      </c>
      <c r="C1988" s="18" t="str">
        <f>IF(ISBLANK('Nomenklatur komplett'!J1988),"-",'Nomenklatur komplett'!J1988)</f>
        <v>Menzingen</v>
      </c>
    </row>
    <row r="1989" spans="1:3" x14ac:dyDescent="0.2">
      <c r="A1989" s="17">
        <f>IF(ISBLANK('Nomenklatur komplett'!H1989),"",'Nomenklatur komplett'!H1989)</f>
        <v>1136</v>
      </c>
      <c r="B1989" s="153">
        <f>IF(ISBLANK('Nomenklatur komplett'!I1989),"",'Nomenklatur komplett'!I1989)</f>
        <v>15566</v>
      </c>
      <c r="C1989" s="18" t="str">
        <f>IF(ISBLANK('Nomenklatur komplett'!J1989),"-",'Nomenklatur komplett'!J1989)</f>
        <v>Menznau</v>
      </c>
    </row>
    <row r="1990" spans="1:3" x14ac:dyDescent="0.2">
      <c r="A1990" s="17" t="str">
        <f>IF(ISBLANK('Nomenklatur komplett'!H1990),"",'Nomenklatur komplett'!H1990)</f>
        <v/>
      </c>
      <c r="B1990" s="153">
        <f>IF(ISBLANK('Nomenklatur komplett'!I1990),"",'Nomenklatur komplett'!I1990)</f>
        <v>12391</v>
      </c>
      <c r="C1990" s="18" t="str">
        <f>IF(ISBLANK('Nomenklatur komplett'!J1990),"-",'Nomenklatur komplett'!J1990)</f>
        <v>Menzonio</v>
      </c>
    </row>
    <row r="1991" spans="1:3" x14ac:dyDescent="0.2">
      <c r="A1991" s="17">
        <f>IF(ISBLANK('Nomenklatur komplett'!H1991),"",'Nomenklatur komplett'!H1991)</f>
        <v>4234</v>
      </c>
      <c r="B1991" s="153">
        <f>IF(ISBLANK('Nomenklatur komplett'!I1991),"",'Nomenklatur komplett'!I1991)</f>
        <v>15503</v>
      </c>
      <c r="C1991" s="18" t="str">
        <f>IF(ISBLANK('Nomenklatur komplett'!J1991),"-",'Nomenklatur komplett'!J1991)</f>
        <v>Merenschwand</v>
      </c>
    </row>
    <row r="1992" spans="1:3" x14ac:dyDescent="0.2">
      <c r="A1992" s="17">
        <f>IF(ISBLANK('Nomenklatur komplett'!H1992),"",'Nomenklatur komplett'!H1992)</f>
        <v>5117</v>
      </c>
      <c r="B1992" s="153">
        <f>IF(ISBLANK('Nomenklatur komplett'!I1992),"",'Nomenklatur komplett'!I1992)</f>
        <v>12393</v>
      </c>
      <c r="C1992" s="18" t="str">
        <f>IF(ISBLANK('Nomenklatur komplett'!J1992),"-",'Nomenklatur komplett'!J1992)</f>
        <v>Mergoscia</v>
      </c>
    </row>
    <row r="1993" spans="1:3" x14ac:dyDescent="0.2">
      <c r="A1993" s="17" t="str">
        <f>IF(ISBLANK('Nomenklatur komplett'!H1993),"",'Nomenklatur komplett'!H1993)</f>
        <v/>
      </c>
      <c r="B1993" s="153">
        <f>IF(ISBLANK('Nomenklatur komplett'!I1993),"",'Nomenklatur komplett'!I1993)</f>
        <v>12394</v>
      </c>
      <c r="C1993" s="18" t="str">
        <f>IF(ISBLANK('Nomenklatur komplett'!J1993),"-",'Nomenklatur komplett'!J1993)</f>
        <v>Meride</v>
      </c>
    </row>
    <row r="1994" spans="1:3" x14ac:dyDescent="0.2">
      <c r="A1994" s="17">
        <f>IF(ISBLANK('Nomenklatur komplett'!H1994),"",'Nomenklatur komplett'!H1994)</f>
        <v>2936</v>
      </c>
      <c r="B1994" s="153">
        <f>IF(ISBLANK('Nomenklatur komplett'!I1994),"",'Nomenklatur komplett'!I1994)</f>
        <v>12395</v>
      </c>
      <c r="C1994" s="18" t="str">
        <f>IF(ISBLANK('Nomenklatur komplett'!J1994),"-",'Nomenklatur komplett'!J1994)</f>
        <v>Merishausen</v>
      </c>
    </row>
    <row r="1995" spans="1:3" x14ac:dyDescent="0.2">
      <c r="A1995" s="17">
        <f>IF(ISBLANK('Nomenklatur komplett'!H1995),"",'Nomenklatur komplett'!H1995)</f>
        <v>6715</v>
      </c>
      <c r="B1995" s="153">
        <f>IF(ISBLANK('Nomenklatur komplett'!I1995),"",'Nomenklatur komplett'!I1995)</f>
        <v>13286</v>
      </c>
      <c r="C1995" s="18" t="str">
        <f>IF(ISBLANK('Nomenklatur komplett'!J1995),"-",'Nomenklatur komplett'!J1995)</f>
        <v>Mervelier</v>
      </c>
    </row>
    <row r="1996" spans="1:3" x14ac:dyDescent="0.2">
      <c r="A1996" s="17">
        <f>IF(ISBLANK('Nomenklatur komplett'!H1996),"",'Nomenklatur komplett'!H1996)</f>
        <v>741</v>
      </c>
      <c r="B1996" s="153">
        <f>IF(ISBLANK('Nomenklatur komplett'!I1996),"",'Nomenklatur komplett'!I1996)</f>
        <v>15247</v>
      </c>
      <c r="C1996" s="18" t="str">
        <f>IF(ISBLANK('Nomenklatur komplett'!J1996),"-",'Nomenklatur komplett'!J1996)</f>
        <v>Merzligen</v>
      </c>
    </row>
    <row r="1997" spans="1:3" x14ac:dyDescent="0.2">
      <c r="A1997" s="17">
        <f>IF(ISBLANK('Nomenklatur komplett'!H1997),"",'Nomenklatur komplett'!H1997)</f>
        <v>3822</v>
      </c>
      <c r="B1997" s="153">
        <f>IF(ISBLANK('Nomenklatur komplett'!I1997),"",'Nomenklatur komplett'!I1997)</f>
        <v>16017</v>
      </c>
      <c r="C1997" s="18" t="str">
        <f>IF(ISBLANK('Nomenklatur komplett'!J1997),"-",'Nomenklatur komplett'!J1997)</f>
        <v>Mesocco</v>
      </c>
    </row>
    <row r="1998" spans="1:3" x14ac:dyDescent="0.2">
      <c r="A1998" s="17">
        <f>IF(ISBLANK('Nomenklatur komplett'!H1998),"",'Nomenklatur komplett'!H1998)</f>
        <v>2457</v>
      </c>
      <c r="B1998" s="153">
        <f>IF(ISBLANK('Nomenklatur komplett'!I1998),"",'Nomenklatur komplett'!I1998)</f>
        <v>15380</v>
      </c>
      <c r="C1998" s="18" t="str">
        <f>IF(ISBLANK('Nomenklatur komplett'!J1998),"-",'Nomenklatur komplett'!J1998)</f>
        <v>Messen</v>
      </c>
    </row>
    <row r="1999" spans="1:3" x14ac:dyDescent="0.2">
      <c r="A1999" s="17" t="str">
        <f>IF(ISBLANK('Nomenklatur komplett'!H1999),"",'Nomenklatur komplett'!H1999)</f>
        <v/>
      </c>
      <c r="B1999" s="153">
        <f>IF(ISBLANK('Nomenklatur komplett'!I1999),"",'Nomenklatur komplett'!I1999)</f>
        <v>16373</v>
      </c>
      <c r="C1999" s="18" t="str">
        <f>IF(ISBLANK('Nomenklatur komplett'!J1999),"-",'Nomenklatur komplett'!J1999)</f>
        <v>Messen-Scheunen</v>
      </c>
    </row>
    <row r="2000" spans="1:3" x14ac:dyDescent="0.2">
      <c r="A2000" s="17" t="str">
        <f>IF(ISBLANK('Nomenklatur komplett'!H2000),"",'Nomenklatur komplett'!H2000)</f>
        <v/>
      </c>
      <c r="B2000" s="153">
        <f>IF(ISBLANK('Nomenklatur komplett'!I2000),"",'Nomenklatur komplett'!I2000)</f>
        <v>16406</v>
      </c>
      <c r="C2000" s="18" t="str">
        <f>IF(ISBLANK('Nomenklatur komplett'!J2000),"-",'Nomenklatur komplett'!J2000)</f>
        <v>Mett</v>
      </c>
    </row>
    <row r="2001" spans="1:3" x14ac:dyDescent="0.2">
      <c r="A2001" s="17" t="str">
        <f>IF(ISBLANK('Nomenklatur komplett'!H2001),"",'Nomenklatur komplett'!H2001)</f>
        <v/>
      </c>
      <c r="B2001" s="153">
        <f>IF(ISBLANK('Nomenklatur komplett'!I2001),"",'Nomenklatur komplett'!I2001)</f>
        <v>12383</v>
      </c>
      <c r="C2001" s="18" t="str">
        <f>IF(ISBLANK('Nomenklatur komplett'!J2001),"-",'Nomenklatur komplett'!J2001)</f>
        <v>Mett-Oberschlatt</v>
      </c>
    </row>
    <row r="2002" spans="1:3" x14ac:dyDescent="0.2">
      <c r="A2002" s="17" t="str">
        <f>IF(ISBLANK('Nomenklatur komplett'!H2002),"",'Nomenklatur komplett'!H2002)</f>
        <v/>
      </c>
      <c r="B2002" s="153">
        <f>IF(ISBLANK('Nomenklatur komplett'!I2002),"",'Nomenklatur komplett'!I2002)</f>
        <v>12406</v>
      </c>
      <c r="C2002" s="18" t="str">
        <f>IF(ISBLANK('Nomenklatur komplett'!J2002),"-",'Nomenklatur komplett'!J2002)</f>
        <v>Mettau</v>
      </c>
    </row>
    <row r="2003" spans="1:3" x14ac:dyDescent="0.2">
      <c r="A2003" s="17">
        <f>IF(ISBLANK('Nomenklatur komplett'!H2003),"",'Nomenklatur komplett'!H2003)</f>
        <v>4184</v>
      </c>
      <c r="B2003" s="153">
        <f>IF(ISBLANK('Nomenklatur komplett'!I2003),"",'Nomenklatur komplett'!I2003)</f>
        <v>15388</v>
      </c>
      <c r="C2003" s="18" t="str">
        <f>IF(ISBLANK('Nomenklatur komplett'!J2003),"-",'Nomenklatur komplett'!J2003)</f>
        <v>Mettauertal</v>
      </c>
    </row>
    <row r="2004" spans="1:3" x14ac:dyDescent="0.2">
      <c r="A2004" s="17" t="str">
        <f>IF(ISBLANK('Nomenklatur komplett'!H2004),"",'Nomenklatur komplett'!H2004)</f>
        <v/>
      </c>
      <c r="B2004" s="153">
        <f>IF(ISBLANK('Nomenklatur komplett'!I2004),"",'Nomenklatur komplett'!I2004)</f>
        <v>10997</v>
      </c>
      <c r="C2004" s="18" t="str">
        <f>IF(ISBLANK('Nomenklatur komplett'!J2004),"-",'Nomenklatur komplett'!J2004)</f>
        <v>Mettemberg</v>
      </c>
    </row>
    <row r="2005" spans="1:3" x14ac:dyDescent="0.2">
      <c r="A2005" s="17">
        <f>IF(ISBLANK('Nomenklatur komplett'!H2005),"",'Nomenklatur komplett'!H2005)</f>
        <v>6716</v>
      </c>
      <c r="B2005" s="153">
        <f>IF(ISBLANK('Nomenklatur komplett'!I2005),"",'Nomenklatur komplett'!I2005)</f>
        <v>13680</v>
      </c>
      <c r="C2005" s="18" t="str">
        <f>IF(ISBLANK('Nomenklatur komplett'!J2005),"-",'Nomenklatur komplett'!J2005)</f>
        <v>Mettembert</v>
      </c>
    </row>
    <row r="2006" spans="1:3" x14ac:dyDescent="0.2">
      <c r="A2006" s="17" t="str">
        <f>IF(ISBLANK('Nomenklatur komplett'!H2006),"",'Nomenklatur komplett'!H2006)</f>
        <v/>
      </c>
      <c r="B2006" s="153">
        <f>IF(ISBLANK('Nomenklatur komplett'!I2006),"",'Nomenklatur komplett'!I2006)</f>
        <v>12431</v>
      </c>
      <c r="C2006" s="18" t="str">
        <f>IF(ISBLANK('Nomenklatur komplett'!J2006),"-",'Nomenklatur komplett'!J2006)</f>
        <v>Mettendorf</v>
      </c>
    </row>
    <row r="2007" spans="1:3" x14ac:dyDescent="0.2">
      <c r="A2007" s="17" t="str">
        <f>IF(ISBLANK('Nomenklatur komplett'!H2007),"",'Nomenklatur komplett'!H2007)</f>
        <v/>
      </c>
      <c r="B2007" s="153">
        <f>IF(ISBLANK('Nomenklatur komplett'!I2007),"",'Nomenklatur komplett'!I2007)</f>
        <v>12432</v>
      </c>
      <c r="C2007" s="18" t="str">
        <f>IF(ISBLANK('Nomenklatur komplett'!J2007),"-",'Nomenklatur komplett'!J2007)</f>
        <v>Mettlen</v>
      </c>
    </row>
    <row r="2008" spans="1:3" x14ac:dyDescent="0.2">
      <c r="A2008" s="17">
        <f>IF(ISBLANK('Nomenklatur komplett'!H2008),"",'Nomenklatur komplett'!H2008)</f>
        <v>9</v>
      </c>
      <c r="B2008" s="153">
        <f>IF(ISBLANK('Nomenklatur komplett'!I2008),"",'Nomenklatur komplett'!I2008)</f>
        <v>12433</v>
      </c>
      <c r="C2008" s="18" t="str">
        <f>IF(ISBLANK('Nomenklatur komplett'!J2008),"-",'Nomenklatur komplett'!J2008)</f>
        <v>Mettmenstetten</v>
      </c>
    </row>
    <row r="2009" spans="1:3" x14ac:dyDescent="0.2">
      <c r="A2009" s="17" t="str">
        <f>IF(ISBLANK('Nomenklatur komplett'!H2009),"",'Nomenklatur komplett'!H2009)</f>
        <v/>
      </c>
      <c r="B2009" s="153">
        <f>IF(ISBLANK('Nomenklatur komplett'!I2009),"",'Nomenklatur komplett'!I2009)</f>
        <v>12434</v>
      </c>
      <c r="C2009" s="18" t="str">
        <f>IF(ISBLANK('Nomenklatur komplett'!J2009),"-",'Nomenklatur komplett'!J2009)</f>
        <v>Metzerlen</v>
      </c>
    </row>
    <row r="2010" spans="1:3" x14ac:dyDescent="0.2">
      <c r="A2010" s="17">
        <f>IF(ISBLANK('Nomenklatur komplett'!H2010),"",'Nomenklatur komplett'!H2010)</f>
        <v>2477</v>
      </c>
      <c r="B2010" s="153">
        <f>IF(ISBLANK('Nomenklatur komplett'!I2010),"",'Nomenklatur komplett'!I2010)</f>
        <v>14469</v>
      </c>
      <c r="C2010" s="18" t="str">
        <f>IF(ISBLANK('Nomenklatur komplett'!J2010),"-",'Nomenklatur komplett'!J2010)</f>
        <v>Metzerlen-Mariastein</v>
      </c>
    </row>
    <row r="2011" spans="1:3" x14ac:dyDescent="0.2">
      <c r="A2011" s="17">
        <f>IF(ISBLANK('Nomenklatur komplett'!H2011),"",'Nomenklatur komplett'!H2011)</f>
        <v>5489</v>
      </c>
      <c r="B2011" s="153">
        <f>IF(ISBLANK('Nomenklatur komplett'!I2011),"",'Nomenklatur komplett'!I2011)</f>
        <v>14676</v>
      </c>
      <c r="C2011" s="18" t="str">
        <f>IF(ISBLANK('Nomenklatur komplett'!J2011),"-",'Nomenklatur komplett'!J2011)</f>
        <v>Mex (VD)</v>
      </c>
    </row>
    <row r="2012" spans="1:3" x14ac:dyDescent="0.2">
      <c r="A2012" s="17" t="str">
        <f>IF(ISBLANK('Nomenklatur komplett'!H2012),"",'Nomenklatur komplett'!H2012)</f>
        <v/>
      </c>
      <c r="B2012" s="153">
        <f>IF(ISBLANK('Nomenklatur komplett'!I2012),"",'Nomenklatur komplett'!I2012)</f>
        <v>12445</v>
      </c>
      <c r="C2012" s="18" t="str">
        <f>IF(ISBLANK('Nomenklatur komplett'!J2012),"-",'Nomenklatur komplett'!J2012)</f>
        <v>Mex (VS)</v>
      </c>
    </row>
    <row r="2013" spans="1:3" x14ac:dyDescent="0.2">
      <c r="A2013" s="17">
        <f>IF(ISBLANK('Nomenklatur komplett'!H2013),"",'Nomenklatur komplett'!H2013)</f>
        <v>2271</v>
      </c>
      <c r="B2013" s="153">
        <f>IF(ISBLANK('Nomenklatur komplett'!I2013),"",'Nomenklatur komplett'!I2013)</f>
        <v>12437</v>
      </c>
      <c r="C2013" s="18" t="str">
        <f>IF(ISBLANK('Nomenklatur komplett'!J2013),"-",'Nomenklatur komplett'!J2013)</f>
        <v>Meyriez</v>
      </c>
    </row>
    <row r="2014" spans="1:3" x14ac:dyDescent="0.2">
      <c r="A2014" s="17">
        <f>IF(ISBLANK('Nomenklatur komplett'!H2014),"",'Nomenklatur komplett'!H2014)</f>
        <v>6630</v>
      </c>
      <c r="B2014" s="153">
        <f>IF(ISBLANK('Nomenklatur komplett'!I2014),"",'Nomenklatur komplett'!I2014)</f>
        <v>12430</v>
      </c>
      <c r="C2014" s="18" t="str">
        <f>IF(ISBLANK('Nomenklatur komplett'!J2014),"-",'Nomenklatur komplett'!J2014)</f>
        <v>Meyrin</v>
      </c>
    </row>
    <row r="2015" spans="1:3" x14ac:dyDescent="0.2">
      <c r="A2015" s="17">
        <f>IF(ISBLANK('Nomenklatur komplett'!H2015),"",'Nomenklatur komplett'!H2015)</f>
        <v>5199</v>
      </c>
      <c r="B2015" s="153">
        <f>IF(ISBLANK('Nomenklatur komplett'!I2015),"",'Nomenklatur komplett'!I2015)</f>
        <v>12442</v>
      </c>
      <c r="C2015" s="18" t="str">
        <f>IF(ISBLANK('Nomenklatur komplett'!J2015),"-",'Nomenklatur komplett'!J2015)</f>
        <v>Mezzovico-Vira</v>
      </c>
    </row>
    <row r="2016" spans="1:3" x14ac:dyDescent="0.2">
      <c r="A2016" s="17" t="str">
        <f>IF(ISBLANK('Nomenklatur komplett'!H2016),"",'Nomenklatur komplett'!H2016)</f>
        <v/>
      </c>
      <c r="B2016" s="153">
        <f>IF(ISBLANK('Nomenklatur komplett'!I2016),"",'Nomenklatur komplett'!I2016)</f>
        <v>12443</v>
      </c>
      <c r="C2016" s="18" t="str">
        <f>IF(ISBLANK('Nomenklatur komplett'!J2016),"-",'Nomenklatur komplett'!J2016)</f>
        <v>Middes</v>
      </c>
    </row>
    <row r="2017" spans="1:3" x14ac:dyDescent="0.2">
      <c r="A2017" s="17">
        <f>IF(ISBLANK('Nomenklatur komplett'!H2017),"",'Nomenklatur komplett'!H2017)</f>
        <v>5723</v>
      </c>
      <c r="B2017" s="153">
        <f>IF(ISBLANK('Nomenklatur komplett'!I2017),"",'Nomenklatur komplett'!I2017)</f>
        <v>14680</v>
      </c>
      <c r="C2017" s="18" t="str">
        <f>IF(ISBLANK('Nomenklatur komplett'!J2017),"-",'Nomenklatur komplett'!J2017)</f>
        <v>Mies</v>
      </c>
    </row>
    <row r="2018" spans="1:3" x14ac:dyDescent="0.2">
      <c r="A2018" s="17">
        <f>IF(ISBLANK('Nomenklatur komplett'!H2018),"",'Nomenklatur komplett'!H2018)</f>
        <v>5200</v>
      </c>
      <c r="B2018" s="153">
        <f>IF(ISBLANK('Nomenklatur komplett'!I2018),"",'Nomenklatur komplett'!I2018)</f>
        <v>12420</v>
      </c>
      <c r="C2018" s="18" t="str">
        <f>IF(ISBLANK('Nomenklatur komplett'!J2018),"-",'Nomenklatur komplett'!J2018)</f>
        <v>Miglieglia</v>
      </c>
    </row>
    <row r="2019" spans="1:3" x14ac:dyDescent="0.2">
      <c r="A2019" s="17">
        <f>IF(ISBLANK('Nomenklatur komplett'!H2019),"",'Nomenklatur komplett'!H2019)</f>
        <v>6416</v>
      </c>
      <c r="B2019" s="153">
        <f>IF(ISBLANK('Nomenklatur komplett'!I2019),"",'Nomenklatur komplett'!I2019)</f>
        <v>16094</v>
      </c>
      <c r="C2019" s="18" t="str">
        <f>IF(ISBLANK('Nomenklatur komplett'!J2019),"-",'Nomenklatur komplett'!J2019)</f>
        <v>Milvignes</v>
      </c>
    </row>
    <row r="2020" spans="1:3" x14ac:dyDescent="0.2">
      <c r="A2020" s="17">
        <f>IF(ISBLANK('Nomenklatur komplett'!H2020),"",'Nomenklatur komplett'!H2020)</f>
        <v>5118</v>
      </c>
      <c r="B2020" s="153">
        <f>IF(ISBLANK('Nomenklatur komplett'!I2020),"",'Nomenklatur komplett'!I2020)</f>
        <v>12436</v>
      </c>
      <c r="C2020" s="18" t="str">
        <f>IF(ISBLANK('Nomenklatur komplett'!J2020),"-",'Nomenklatur komplett'!J2020)</f>
        <v>Minusio</v>
      </c>
    </row>
    <row r="2021" spans="1:3" x14ac:dyDescent="0.2">
      <c r="A2021" s="17">
        <f>IF(ISBLANK('Nomenklatur komplett'!H2021),"",'Nomenklatur komplett'!H2021)</f>
        <v>615</v>
      </c>
      <c r="B2021" s="153">
        <f>IF(ISBLANK('Nomenklatur komplett'!I2021),"",'Nomenklatur komplett'!I2021)</f>
        <v>15180</v>
      </c>
      <c r="C2021" s="18" t="str">
        <f>IF(ISBLANK('Nomenklatur komplett'!J2021),"-",'Nomenklatur komplett'!J2021)</f>
        <v>Mirchel</v>
      </c>
    </row>
    <row r="2022" spans="1:3" x14ac:dyDescent="0.2">
      <c r="A2022" s="17" t="str">
        <f>IF(ISBLANK('Nomenklatur komplett'!H2022),"",'Nomenklatur komplett'!H2022)</f>
        <v/>
      </c>
      <c r="B2022" s="153">
        <f>IF(ISBLANK('Nomenklatur komplett'!I2022),"",'Nomenklatur komplett'!I2022)</f>
        <v>12416</v>
      </c>
      <c r="C2022" s="18" t="str">
        <f>IF(ISBLANK('Nomenklatur komplett'!J2022),"-",'Nomenklatur komplett'!J2022)</f>
        <v>Misery</v>
      </c>
    </row>
    <row r="2023" spans="1:3" x14ac:dyDescent="0.2">
      <c r="A2023" s="17">
        <f>IF(ISBLANK('Nomenklatur komplett'!H2023),"",'Nomenklatur komplett'!H2023)</f>
        <v>2272</v>
      </c>
      <c r="B2023" s="153">
        <f>IF(ISBLANK('Nomenklatur komplett'!I2023),"",'Nomenklatur komplett'!I2023)</f>
        <v>14096</v>
      </c>
      <c r="C2023" s="18" t="str">
        <f>IF(ISBLANK('Nomenklatur komplett'!J2023),"-",'Nomenklatur komplett'!J2023)</f>
        <v>Misery-Courtion</v>
      </c>
    </row>
    <row r="2024" spans="1:3" x14ac:dyDescent="0.2">
      <c r="A2024" s="17">
        <f>IF(ISBLANK('Nomenklatur komplett'!H2024),"",'Nomenklatur komplett'!H2024)</f>
        <v>5821</v>
      </c>
      <c r="B2024" s="153">
        <f>IF(ISBLANK('Nomenklatur komplett'!I2024),"",'Nomenklatur komplett'!I2024)</f>
        <v>14682</v>
      </c>
      <c r="C2024" s="18" t="str">
        <f>IF(ISBLANK('Nomenklatur komplett'!J2024),"-",'Nomenklatur komplett'!J2024)</f>
        <v>Missy</v>
      </c>
    </row>
    <row r="2025" spans="1:3" x14ac:dyDescent="0.2">
      <c r="A2025" s="17" t="str">
        <f>IF(ISBLANK('Nomenklatur komplett'!H2025),"",'Nomenklatur komplett'!H2025)</f>
        <v/>
      </c>
      <c r="B2025" s="153">
        <f>IF(ISBLANK('Nomenklatur komplett'!I2025),"",'Nomenklatur komplett'!I2025)</f>
        <v>12418</v>
      </c>
      <c r="C2025" s="18" t="str">
        <f>IF(ISBLANK('Nomenklatur komplett'!J2025),"-",'Nomenklatur komplett'!J2025)</f>
        <v>Mitlödi</v>
      </c>
    </row>
    <row r="2026" spans="1:3" x14ac:dyDescent="0.2">
      <c r="A2026" s="17" t="str">
        <f>IF(ISBLANK('Nomenklatur komplett'!H2026),"",'Nomenklatur komplett'!H2026)</f>
        <v/>
      </c>
      <c r="B2026" s="153">
        <f>IF(ISBLANK('Nomenklatur komplett'!I2026),"",'Nomenklatur komplett'!I2026)</f>
        <v>12444</v>
      </c>
      <c r="C2026" s="18" t="str">
        <f>IF(ISBLANK('Nomenklatur komplett'!J2026),"-",'Nomenklatur komplett'!J2026)</f>
        <v>Miège</v>
      </c>
    </row>
    <row r="2027" spans="1:3" x14ac:dyDescent="0.2">
      <c r="A2027" s="17" t="str">
        <f>IF(ISBLANK('Nomenklatur komplett'!H2027),"",'Nomenklatur komplett'!H2027)</f>
        <v/>
      </c>
      <c r="B2027" s="153">
        <f>IF(ISBLANK('Nomenklatur komplett'!I2027),"",'Nomenklatur komplett'!I2027)</f>
        <v>11051</v>
      </c>
      <c r="C2027" s="18" t="str">
        <f>IF(ISBLANK('Nomenklatur komplett'!J2027),"-",'Nomenklatur komplett'!J2027)</f>
        <v>Miécourt</v>
      </c>
    </row>
    <row r="2028" spans="1:3" x14ac:dyDescent="0.2">
      <c r="A2028" s="17" t="str">
        <f>IF(ISBLANK('Nomenklatur komplett'!H2028),"",'Nomenklatur komplett'!H2028)</f>
        <v/>
      </c>
      <c r="B2028" s="153">
        <f>IF(ISBLANK('Nomenklatur komplett'!I2028),"",'Nomenklatur komplett'!I2028)</f>
        <v>10028</v>
      </c>
      <c r="C2028" s="18" t="str">
        <f>IF(ISBLANK('Nomenklatur komplett'!J2028),"-",'Nomenklatur komplett'!J2028)</f>
        <v>Mogelsberg</v>
      </c>
    </row>
    <row r="2029" spans="1:3" x14ac:dyDescent="0.2">
      <c r="A2029" s="17" t="str">
        <f>IF(ISBLANK('Nomenklatur komplett'!H2029),"",'Nomenklatur komplett'!H2029)</f>
        <v/>
      </c>
      <c r="B2029" s="153">
        <f>IF(ISBLANK('Nomenklatur komplett'!I2029),"",'Nomenklatur komplett'!I2029)</f>
        <v>12419</v>
      </c>
      <c r="C2029" s="18" t="str">
        <f>IF(ISBLANK('Nomenklatur komplett'!J2029),"-",'Nomenklatur komplett'!J2029)</f>
        <v>Moghegno</v>
      </c>
    </row>
    <row r="2030" spans="1:3" x14ac:dyDescent="0.2">
      <c r="A2030" s="17">
        <f>IF(ISBLANK('Nomenklatur komplett'!H2030),"",'Nomenklatur komplett'!H2030)</f>
        <v>5490</v>
      </c>
      <c r="B2030" s="153">
        <f>IF(ISBLANK('Nomenklatur komplett'!I2030),"",'Nomenklatur komplett'!I2030)</f>
        <v>14681</v>
      </c>
      <c r="C2030" s="18" t="str">
        <f>IF(ISBLANK('Nomenklatur komplett'!J2030),"-",'Nomenklatur komplett'!J2030)</f>
        <v>Moiry</v>
      </c>
    </row>
    <row r="2031" spans="1:3" x14ac:dyDescent="0.2">
      <c r="A2031" s="17" t="str">
        <f>IF(ISBLANK('Nomenklatur komplett'!H2031),"",'Nomenklatur komplett'!H2031)</f>
        <v/>
      </c>
      <c r="B2031" s="153">
        <f>IF(ISBLANK('Nomenklatur komplett'!I2031),"",'Nomenklatur komplett'!I2031)</f>
        <v>12414</v>
      </c>
      <c r="C2031" s="18" t="str">
        <f>IF(ISBLANK('Nomenklatur komplett'!J2031),"-",'Nomenklatur komplett'!J2031)</f>
        <v>Moleno</v>
      </c>
    </row>
    <row r="2032" spans="1:3" x14ac:dyDescent="0.2">
      <c r="A2032" s="17" t="str">
        <f>IF(ISBLANK('Nomenklatur komplett'!H2032),"",'Nomenklatur komplett'!H2032)</f>
        <v/>
      </c>
      <c r="B2032" s="153">
        <f>IF(ISBLANK('Nomenklatur komplett'!I2032),"",'Nomenklatur komplett'!I2032)</f>
        <v>10803</v>
      </c>
      <c r="C2032" s="18" t="str">
        <f>IF(ISBLANK('Nomenklatur komplett'!J2032),"-",'Nomenklatur komplett'!J2032)</f>
        <v>Molinis</v>
      </c>
    </row>
    <row r="2033" spans="1:3" x14ac:dyDescent="0.2">
      <c r="A2033" s="17">
        <f>IF(ISBLANK('Nomenklatur komplett'!H2033),"",'Nomenklatur komplett'!H2033)</f>
        <v>5431</v>
      </c>
      <c r="B2033" s="153">
        <f>IF(ISBLANK('Nomenklatur komplett'!I2033),"",'Nomenklatur komplett'!I2033)</f>
        <v>14679</v>
      </c>
      <c r="C2033" s="18" t="str">
        <f>IF(ISBLANK('Nomenklatur komplett'!J2033),"-",'Nomenklatur komplett'!J2033)</f>
        <v>Mollens (VD)</v>
      </c>
    </row>
    <row r="2034" spans="1:3" x14ac:dyDescent="0.2">
      <c r="A2034" s="17" t="str">
        <f>IF(ISBLANK('Nomenklatur komplett'!H2034),"",'Nomenklatur komplett'!H2034)</f>
        <v/>
      </c>
      <c r="B2034" s="153">
        <f>IF(ISBLANK('Nomenklatur komplett'!I2034),"",'Nomenklatur komplett'!I2034)</f>
        <v>12424</v>
      </c>
      <c r="C2034" s="18" t="str">
        <f>IF(ISBLANK('Nomenklatur komplett'!J2034),"-",'Nomenklatur komplett'!J2034)</f>
        <v>Mollens (VS)</v>
      </c>
    </row>
    <row r="2035" spans="1:3" x14ac:dyDescent="0.2">
      <c r="A2035" s="17" t="str">
        <f>IF(ISBLANK('Nomenklatur komplett'!H2035),"",'Nomenklatur komplett'!H2035)</f>
        <v/>
      </c>
      <c r="B2035" s="153">
        <f>IF(ISBLANK('Nomenklatur komplett'!I2035),"",'Nomenklatur komplett'!I2035)</f>
        <v>12425</v>
      </c>
      <c r="C2035" s="18" t="str">
        <f>IF(ISBLANK('Nomenklatur komplett'!J2035),"-",'Nomenklatur komplett'!J2035)</f>
        <v>Mollis</v>
      </c>
    </row>
    <row r="2036" spans="1:3" x14ac:dyDescent="0.2">
      <c r="A2036" s="17">
        <f>IF(ISBLANK('Nomenklatur komplett'!H2036),"",'Nomenklatur komplett'!H2036)</f>
        <v>5921</v>
      </c>
      <c r="B2036" s="153">
        <f>IF(ISBLANK('Nomenklatur komplett'!I2036),"",'Nomenklatur komplett'!I2036)</f>
        <v>14678</v>
      </c>
      <c r="C2036" s="18" t="str">
        <f>IF(ISBLANK('Nomenklatur komplett'!J2036),"-",'Nomenklatur komplett'!J2036)</f>
        <v>Molondin</v>
      </c>
    </row>
    <row r="2037" spans="1:3" x14ac:dyDescent="0.2">
      <c r="A2037" s="17" t="str">
        <f>IF(ISBLANK('Nomenklatur komplett'!H2037),"",'Nomenklatur komplett'!H2037)</f>
        <v/>
      </c>
      <c r="B2037" s="153">
        <f>IF(ISBLANK('Nomenklatur komplett'!I2037),"",'Nomenklatur komplett'!I2037)</f>
        <v>10015</v>
      </c>
      <c r="C2037" s="18" t="str">
        <f>IF(ISBLANK('Nomenklatur komplett'!J2037),"-",'Nomenklatur komplett'!J2037)</f>
        <v>Mon</v>
      </c>
    </row>
    <row r="2038" spans="1:3" x14ac:dyDescent="0.2">
      <c r="A2038" s="17" t="str">
        <f>IF(ISBLANK('Nomenklatur komplett'!H2038),"",'Nomenklatur komplett'!H2038)</f>
        <v/>
      </c>
      <c r="B2038" s="153">
        <f>IF(ISBLANK('Nomenklatur komplett'!I2038),"",'Nomenklatur komplett'!I2038)</f>
        <v>10624</v>
      </c>
      <c r="C2038" s="18" t="str">
        <f>IF(ISBLANK('Nomenklatur komplett'!J2038),"-",'Nomenklatur komplett'!J2038)</f>
        <v>Monible</v>
      </c>
    </row>
    <row r="2039" spans="1:3" x14ac:dyDescent="0.2">
      <c r="A2039" s="17" t="str">
        <f>IF(ISBLANK('Nomenklatur komplett'!H2039),"",'Nomenklatur komplett'!H2039)</f>
        <v/>
      </c>
      <c r="B2039" s="153">
        <f>IF(ISBLANK('Nomenklatur komplett'!I2039),"",'Nomenklatur komplett'!I2039)</f>
        <v>12428</v>
      </c>
      <c r="C2039" s="18" t="str">
        <f>IF(ISBLANK('Nomenklatur komplett'!J2039),"-",'Nomenklatur komplett'!J2039)</f>
        <v>Monnaz</v>
      </c>
    </row>
    <row r="2040" spans="1:3" x14ac:dyDescent="0.2">
      <c r="A2040" s="17" t="str">
        <f>IF(ISBLANK('Nomenklatur komplett'!H2040),"",'Nomenklatur komplett'!H2040)</f>
        <v/>
      </c>
      <c r="B2040" s="153">
        <f>IF(ISBLANK('Nomenklatur komplett'!I2040),"",'Nomenklatur komplett'!I2040)</f>
        <v>16505</v>
      </c>
      <c r="C2040" s="18" t="str">
        <f>IF(ISBLANK('Nomenklatur komplett'!J2040),"-",'Nomenklatur komplett'!J2040)</f>
        <v>Mons</v>
      </c>
    </row>
    <row r="2041" spans="1:3" x14ac:dyDescent="0.2">
      <c r="A2041" s="17">
        <f>IF(ISBLANK('Nomenklatur komplett'!H2041),"",'Nomenklatur komplett'!H2041)</f>
        <v>6090</v>
      </c>
      <c r="B2041" s="153">
        <f>IF(ISBLANK('Nomenklatur komplett'!I2041),"",'Nomenklatur komplett'!I2041)</f>
        <v>15485</v>
      </c>
      <c r="C2041" s="18" t="str">
        <f>IF(ISBLANK('Nomenklatur komplett'!J2041),"-",'Nomenklatur komplett'!J2041)</f>
        <v>Mont-Noble</v>
      </c>
    </row>
    <row r="2042" spans="1:3" x14ac:dyDescent="0.2">
      <c r="A2042" s="17">
        <f>IF(ISBLANK('Nomenklatur komplett'!H2042),"",'Nomenklatur komplett'!H2042)</f>
        <v>437</v>
      </c>
      <c r="B2042" s="153">
        <f>IF(ISBLANK('Nomenklatur komplett'!I2042),"",'Nomenklatur komplett'!I2042)</f>
        <v>15088</v>
      </c>
      <c r="C2042" s="18" t="str">
        <f>IF(ISBLANK('Nomenklatur komplett'!J2042),"-",'Nomenklatur komplett'!J2042)</f>
        <v>Mont-Tramelan</v>
      </c>
    </row>
    <row r="2043" spans="1:3" x14ac:dyDescent="0.2">
      <c r="A2043" s="17">
        <f>IF(ISBLANK('Nomenklatur komplett'!H2043),"",'Nomenklatur komplett'!H2043)</f>
        <v>2284</v>
      </c>
      <c r="B2043" s="153">
        <f>IF(ISBLANK('Nomenklatur komplett'!I2043),"",'Nomenklatur komplett'!I2043)</f>
        <v>15679</v>
      </c>
      <c r="C2043" s="18" t="str">
        <f>IF(ISBLANK('Nomenklatur komplett'!J2043),"-",'Nomenklatur komplett'!J2043)</f>
        <v>Mont-Vully</v>
      </c>
    </row>
    <row r="2044" spans="1:3" x14ac:dyDescent="0.2">
      <c r="A2044" s="17">
        <f>IF(ISBLANK('Nomenklatur komplett'!H2044),"",'Nomenklatur komplett'!H2044)</f>
        <v>5491</v>
      </c>
      <c r="B2044" s="153">
        <f>IF(ISBLANK('Nomenklatur komplett'!I2044),"",'Nomenklatur komplett'!I2044)</f>
        <v>14686</v>
      </c>
      <c r="C2044" s="18" t="str">
        <f>IF(ISBLANK('Nomenklatur komplett'!J2044),"-",'Nomenklatur komplett'!J2044)</f>
        <v>Mont-la-Ville</v>
      </c>
    </row>
    <row r="2045" spans="1:3" x14ac:dyDescent="0.2">
      <c r="A2045" s="17">
        <f>IF(ISBLANK('Nomenklatur komplett'!H2045),"",'Nomenklatur komplett'!H2045)</f>
        <v>5859</v>
      </c>
      <c r="B2045" s="153">
        <f>IF(ISBLANK('Nomenklatur komplett'!I2045),"",'Nomenklatur komplett'!I2045)</f>
        <v>14694</v>
      </c>
      <c r="C2045" s="18" t="str">
        <f>IF(ISBLANK('Nomenklatur komplett'!J2045),"-",'Nomenklatur komplett'!J2045)</f>
        <v>Mont-sur-Rolle</v>
      </c>
    </row>
    <row r="2046" spans="1:3" x14ac:dyDescent="0.2">
      <c r="A2046" s="17" t="str">
        <f>IF(ISBLANK('Nomenklatur komplett'!H2046),"",'Nomenklatur komplett'!H2046)</f>
        <v/>
      </c>
      <c r="B2046" s="153">
        <f>IF(ISBLANK('Nomenklatur komplett'!I2046),"",'Nomenklatur komplett'!I2046)</f>
        <v>12336</v>
      </c>
      <c r="C2046" s="18" t="str">
        <f>IF(ISBLANK('Nomenklatur komplett'!J2046),"-",'Nomenklatur komplett'!J2046)</f>
        <v>Montagnola</v>
      </c>
    </row>
    <row r="2047" spans="1:3" x14ac:dyDescent="0.2">
      <c r="A2047" s="17">
        <f>IF(ISBLANK('Nomenklatur komplett'!H2047),"",'Nomenklatur komplett'!H2047)</f>
        <v>2029</v>
      </c>
      <c r="B2047" s="153">
        <f>IF(ISBLANK('Nomenklatur komplett'!I2047),"",'Nomenklatur komplett'!I2047)</f>
        <v>14475</v>
      </c>
      <c r="C2047" s="18" t="str">
        <f>IF(ISBLANK('Nomenklatur komplett'!J2047),"-",'Nomenklatur komplett'!J2047)</f>
        <v>Montagny (FR)</v>
      </c>
    </row>
    <row r="2048" spans="1:3" x14ac:dyDescent="0.2">
      <c r="A2048" s="17" t="str">
        <f>IF(ISBLANK('Nomenklatur komplett'!H2048),"",'Nomenklatur komplett'!H2048)</f>
        <v/>
      </c>
      <c r="B2048" s="153">
        <f>IF(ISBLANK('Nomenklatur komplett'!I2048),"",'Nomenklatur komplett'!I2048)</f>
        <v>12337</v>
      </c>
      <c r="C2048" s="18" t="str">
        <f>IF(ISBLANK('Nomenklatur komplett'!J2048),"-",'Nomenklatur komplett'!J2048)</f>
        <v>Montagny-la-Ville</v>
      </c>
    </row>
    <row r="2049" spans="1:3" x14ac:dyDescent="0.2">
      <c r="A2049" s="17" t="str">
        <f>IF(ISBLANK('Nomenklatur komplett'!H2049),"",'Nomenklatur komplett'!H2049)</f>
        <v/>
      </c>
      <c r="B2049" s="153">
        <f>IF(ISBLANK('Nomenklatur komplett'!I2049),"",'Nomenklatur komplett'!I2049)</f>
        <v>12338</v>
      </c>
      <c r="C2049" s="18" t="str">
        <f>IF(ISBLANK('Nomenklatur komplett'!J2049),"-",'Nomenklatur komplett'!J2049)</f>
        <v>Montagny-les-Monts</v>
      </c>
    </row>
    <row r="2050" spans="1:3" x14ac:dyDescent="0.2">
      <c r="A2050" s="17">
        <f>IF(ISBLANK('Nomenklatur komplett'!H2050),"",'Nomenklatur komplett'!H2050)</f>
        <v>5922</v>
      </c>
      <c r="B2050" s="153">
        <f>IF(ISBLANK('Nomenklatur komplett'!I2050),"",'Nomenklatur komplett'!I2050)</f>
        <v>14691</v>
      </c>
      <c r="C2050" s="18" t="str">
        <f>IF(ISBLANK('Nomenklatur komplett'!J2050),"-",'Nomenklatur komplett'!J2050)</f>
        <v>Montagny-près-Yverdon</v>
      </c>
    </row>
    <row r="2051" spans="1:3" x14ac:dyDescent="0.2">
      <c r="A2051" s="17" t="str">
        <f>IF(ISBLANK('Nomenklatur komplett'!H2051),"",'Nomenklatur komplett'!H2051)</f>
        <v/>
      </c>
      <c r="B2051" s="153">
        <f>IF(ISBLANK('Nomenklatur komplett'!I2051),"",'Nomenklatur komplett'!I2051)</f>
        <v>12349</v>
      </c>
      <c r="C2051" s="18" t="str">
        <f>IF(ISBLANK('Nomenklatur komplett'!J2051),"-",'Nomenklatur komplett'!J2051)</f>
        <v>Montalchez</v>
      </c>
    </row>
    <row r="2052" spans="1:3" x14ac:dyDescent="0.2">
      <c r="A2052" s="17" t="str">
        <f>IF(ISBLANK('Nomenklatur komplett'!H2052),"",'Nomenklatur komplett'!H2052)</f>
        <v/>
      </c>
      <c r="B2052" s="153">
        <f>IF(ISBLANK('Nomenklatur komplett'!I2052),"",'Nomenklatur komplett'!I2052)</f>
        <v>12341</v>
      </c>
      <c r="C2052" s="18" t="str">
        <f>IF(ISBLANK('Nomenklatur komplett'!J2052),"-",'Nomenklatur komplett'!J2052)</f>
        <v>Montana</v>
      </c>
    </row>
    <row r="2053" spans="1:3" x14ac:dyDescent="0.2">
      <c r="A2053" s="17">
        <f>IF(ISBLANK('Nomenklatur komplett'!H2053),"",'Nomenklatur komplett'!H2053)</f>
        <v>5693</v>
      </c>
      <c r="B2053" s="153">
        <f>IF(ISBLANK('Nomenklatur komplett'!I2053),"",'Nomenklatur komplett'!I2053)</f>
        <v>15616</v>
      </c>
      <c r="C2053" s="18" t="str">
        <f>IF(ISBLANK('Nomenklatur komplett'!J2053),"-",'Nomenklatur komplett'!J2053)</f>
        <v>Montanaire</v>
      </c>
    </row>
    <row r="2054" spans="1:3" x14ac:dyDescent="0.2">
      <c r="A2054" s="17" t="str">
        <f>IF(ISBLANK('Nomenklatur komplett'!H2054),"",'Nomenklatur komplett'!H2054)</f>
        <v/>
      </c>
      <c r="B2054" s="153">
        <f>IF(ISBLANK('Nomenklatur komplett'!I2054),"",'Nomenklatur komplett'!I2054)</f>
        <v>12334</v>
      </c>
      <c r="C2054" s="18" t="str">
        <f>IF(ISBLANK('Nomenklatur komplett'!J2054),"-",'Nomenklatur komplett'!J2054)</f>
        <v>Montaubion-Chardonney</v>
      </c>
    </row>
    <row r="2055" spans="1:3" x14ac:dyDescent="0.2">
      <c r="A2055" s="17" t="str">
        <f>IF(ISBLANK('Nomenklatur komplett'!H2055),"",'Nomenklatur komplett'!H2055)</f>
        <v/>
      </c>
      <c r="B2055" s="153">
        <f>IF(ISBLANK('Nomenklatur komplett'!I2055),"",'Nomenklatur komplett'!I2055)</f>
        <v>11366</v>
      </c>
      <c r="C2055" s="18" t="str">
        <f>IF(ISBLANK('Nomenklatur komplett'!J2055),"-",'Nomenklatur komplett'!J2055)</f>
        <v>Montborget</v>
      </c>
    </row>
    <row r="2056" spans="1:3" x14ac:dyDescent="0.2">
      <c r="A2056" s="17" t="str">
        <f>IF(ISBLANK('Nomenklatur komplett'!H2056),"",'Nomenklatur komplett'!H2056)</f>
        <v/>
      </c>
      <c r="B2056" s="153">
        <f>IF(ISBLANK('Nomenklatur komplett'!I2056),"",'Nomenklatur komplett'!I2056)</f>
        <v>12343</v>
      </c>
      <c r="C2056" s="18" t="str">
        <f>IF(ISBLANK('Nomenklatur komplett'!J2056),"-",'Nomenklatur komplett'!J2056)</f>
        <v>Montbovon</v>
      </c>
    </row>
    <row r="2057" spans="1:3" x14ac:dyDescent="0.2">
      <c r="A2057" s="17" t="str">
        <f>IF(ISBLANK('Nomenklatur komplett'!H2057),"",'Nomenklatur komplett'!H2057)</f>
        <v/>
      </c>
      <c r="B2057" s="153">
        <f>IF(ISBLANK('Nomenklatur komplett'!I2057),"",'Nomenklatur komplett'!I2057)</f>
        <v>12344</v>
      </c>
      <c r="C2057" s="18" t="str">
        <f>IF(ISBLANK('Nomenklatur komplett'!J2057),"-",'Nomenklatur komplett'!J2057)</f>
        <v>Montbrelloz</v>
      </c>
    </row>
    <row r="2058" spans="1:3" x14ac:dyDescent="0.2">
      <c r="A2058" s="17">
        <f>IF(ISBLANK('Nomenklatur komplett'!H2058),"",'Nomenklatur komplett'!H2058)</f>
        <v>5756</v>
      </c>
      <c r="B2058" s="153">
        <f>IF(ISBLANK('Nomenklatur komplett'!I2058),"",'Nomenklatur komplett'!I2058)</f>
        <v>14689</v>
      </c>
      <c r="C2058" s="18" t="str">
        <f>IF(ISBLANK('Nomenklatur komplett'!J2058),"-",'Nomenklatur komplett'!J2058)</f>
        <v>Montcherand</v>
      </c>
    </row>
    <row r="2059" spans="1:3" x14ac:dyDescent="0.2">
      <c r="A2059" s="17" t="str">
        <f>IF(ISBLANK('Nomenklatur komplett'!H2059),"",'Nomenklatur komplett'!H2059)</f>
        <v/>
      </c>
      <c r="B2059" s="153">
        <f>IF(ISBLANK('Nomenklatur komplett'!I2059),"",'Nomenklatur komplett'!I2059)</f>
        <v>12346</v>
      </c>
      <c r="C2059" s="18" t="str">
        <f>IF(ISBLANK('Nomenklatur komplett'!J2059),"-",'Nomenklatur komplett'!J2059)</f>
        <v>Monte</v>
      </c>
    </row>
    <row r="2060" spans="1:3" x14ac:dyDescent="0.2">
      <c r="A2060" s="17" t="str">
        <f>IF(ISBLANK('Nomenklatur komplett'!H2060),"",'Nomenklatur komplett'!H2060)</f>
        <v/>
      </c>
      <c r="B2060" s="153">
        <f>IF(ISBLANK('Nomenklatur komplett'!I2060),"",'Nomenklatur komplett'!I2060)</f>
        <v>12347</v>
      </c>
      <c r="C2060" s="18" t="str">
        <f>IF(ISBLANK('Nomenklatur komplett'!J2060),"-",'Nomenklatur komplett'!J2060)</f>
        <v>Monte Carasso</v>
      </c>
    </row>
    <row r="2061" spans="1:3" x14ac:dyDescent="0.2">
      <c r="A2061" s="17">
        <f>IF(ISBLANK('Nomenklatur komplett'!H2061),"",'Nomenklatur komplett'!H2061)</f>
        <v>5238</v>
      </c>
      <c r="B2061" s="153">
        <f>IF(ISBLANK('Nomenklatur komplett'!I2061),"",'Nomenklatur komplett'!I2061)</f>
        <v>15392</v>
      </c>
      <c r="C2061" s="18" t="str">
        <f>IF(ISBLANK('Nomenklatur komplett'!J2061),"-",'Nomenklatur komplett'!J2061)</f>
        <v>Monteceneri</v>
      </c>
    </row>
    <row r="2062" spans="1:3" x14ac:dyDescent="0.2">
      <c r="A2062" s="17" t="str">
        <f>IF(ISBLANK('Nomenklatur komplett'!H2062),"",'Nomenklatur komplett'!H2062)</f>
        <v/>
      </c>
      <c r="B2062" s="153">
        <f>IF(ISBLANK('Nomenklatur komplett'!I2062),"",'Nomenklatur komplett'!I2062)</f>
        <v>12326</v>
      </c>
      <c r="C2062" s="18" t="str">
        <f>IF(ISBLANK('Nomenklatur komplett'!J2062),"-",'Nomenklatur komplett'!J2062)</f>
        <v>Monteggio</v>
      </c>
    </row>
    <row r="2063" spans="1:3" x14ac:dyDescent="0.2">
      <c r="A2063" s="17" t="str">
        <f>IF(ISBLANK('Nomenklatur komplett'!H2063),"",'Nomenklatur komplett'!H2063)</f>
        <v/>
      </c>
      <c r="B2063" s="153">
        <f>IF(ISBLANK('Nomenklatur komplett'!I2063),"",'Nomenklatur komplett'!I2063)</f>
        <v>11052</v>
      </c>
      <c r="C2063" s="18" t="str">
        <f>IF(ISBLANK('Nomenklatur komplett'!J2063),"-",'Nomenklatur komplett'!J2063)</f>
        <v>Montenol</v>
      </c>
    </row>
    <row r="2064" spans="1:3" x14ac:dyDescent="0.2">
      <c r="A2064" s="17" t="str">
        <f>IF(ISBLANK('Nomenklatur komplett'!H2064),"",'Nomenklatur komplett'!H2064)</f>
        <v/>
      </c>
      <c r="B2064" s="153">
        <f>IF(ISBLANK('Nomenklatur komplett'!I2064),"",'Nomenklatur komplett'!I2064)</f>
        <v>11338</v>
      </c>
      <c r="C2064" s="18" t="str">
        <f>IF(ISBLANK('Nomenklatur komplett'!J2064),"-",'Nomenklatur komplett'!J2064)</f>
        <v>Monterschu</v>
      </c>
    </row>
    <row r="2065" spans="1:3" x14ac:dyDescent="0.2">
      <c r="A2065" s="17" t="str">
        <f>IF(ISBLANK('Nomenklatur komplett'!H2065),"",'Nomenklatur komplett'!H2065)</f>
        <v/>
      </c>
      <c r="B2065" s="153">
        <f>IF(ISBLANK('Nomenklatur komplett'!I2065),"",'Nomenklatur komplett'!I2065)</f>
        <v>12324</v>
      </c>
      <c r="C2065" s="18" t="str">
        <f>IF(ISBLANK('Nomenklatur komplett'!J2065),"-",'Nomenklatur komplett'!J2065)</f>
        <v>Montet (Broye)</v>
      </c>
    </row>
    <row r="2066" spans="1:3" x14ac:dyDescent="0.2">
      <c r="A2066" s="17">
        <f>IF(ISBLANK('Nomenklatur komplett'!H2066),"",'Nomenklatur komplett'!H2066)</f>
        <v>2089</v>
      </c>
      <c r="B2066" s="153">
        <f>IF(ISBLANK('Nomenklatur komplett'!I2066),"",'Nomenklatur komplett'!I2066)</f>
        <v>12340</v>
      </c>
      <c r="C2066" s="18" t="str">
        <f>IF(ISBLANK('Nomenklatur komplett'!J2066),"-",'Nomenklatur komplett'!J2066)</f>
        <v>Montet (Glâne)</v>
      </c>
    </row>
    <row r="2067" spans="1:3" x14ac:dyDescent="0.2">
      <c r="A2067" s="17">
        <f>IF(ISBLANK('Nomenklatur komplett'!H2067),"",'Nomenklatur komplett'!H2067)</f>
        <v>6751</v>
      </c>
      <c r="B2067" s="153">
        <f>IF(ISBLANK('Nomenklatur komplett'!I2067),"",'Nomenklatur komplett'!I2067)</f>
        <v>14967</v>
      </c>
      <c r="C2067" s="18" t="str">
        <f>IF(ISBLANK('Nomenklatur komplett'!J2067),"-",'Nomenklatur komplett'!J2067)</f>
        <v>Montfaucon</v>
      </c>
    </row>
    <row r="2068" spans="1:3" x14ac:dyDescent="0.2">
      <c r="A2068" s="17" t="str">
        <f>IF(ISBLANK('Nomenklatur komplett'!H2068),"",'Nomenklatur komplett'!H2068)</f>
        <v/>
      </c>
      <c r="B2068" s="153">
        <f>IF(ISBLANK('Nomenklatur komplett'!I2068),"",'Nomenklatur komplett'!I2068)</f>
        <v>10950</v>
      </c>
      <c r="C2068" s="18" t="str">
        <f>IF(ISBLANK('Nomenklatur komplett'!J2068),"-",'Nomenklatur komplett'!J2068)</f>
        <v>Montfavergier</v>
      </c>
    </row>
    <row r="2069" spans="1:3" x14ac:dyDescent="0.2">
      <c r="A2069" s="17" t="str">
        <f>IF(ISBLANK('Nomenklatur komplett'!H2069),"",'Nomenklatur komplett'!H2069)</f>
        <v/>
      </c>
      <c r="B2069" s="153">
        <f>IF(ISBLANK('Nomenklatur komplett'!I2069),"",'Nomenklatur komplett'!I2069)</f>
        <v>12322</v>
      </c>
      <c r="C2069" s="18" t="str">
        <f>IF(ISBLANK('Nomenklatur komplett'!J2069),"-",'Nomenklatur komplett'!J2069)</f>
        <v>Montherod</v>
      </c>
    </row>
    <row r="2070" spans="1:3" x14ac:dyDescent="0.2">
      <c r="A2070" s="17">
        <f>IF(ISBLANK('Nomenklatur komplett'!H2070),"",'Nomenklatur komplett'!H2070)</f>
        <v>6153</v>
      </c>
      <c r="B2070" s="153">
        <f>IF(ISBLANK('Nomenklatur komplett'!I2070),"",'Nomenklatur komplett'!I2070)</f>
        <v>12323</v>
      </c>
      <c r="C2070" s="18" t="str">
        <f>IF(ISBLANK('Nomenklatur komplett'!J2070),"-",'Nomenklatur komplett'!J2070)</f>
        <v>Monthey</v>
      </c>
    </row>
    <row r="2071" spans="1:3" x14ac:dyDescent="0.2">
      <c r="A2071" s="17" t="str">
        <f>IF(ISBLANK('Nomenklatur komplett'!H2071),"",'Nomenklatur komplett'!H2071)</f>
        <v/>
      </c>
      <c r="B2071" s="153">
        <f>IF(ISBLANK('Nomenklatur komplett'!I2071),"",'Nomenklatur komplett'!I2071)</f>
        <v>11053</v>
      </c>
      <c r="C2071" s="18" t="str">
        <f>IF(ISBLANK('Nomenklatur komplett'!J2071),"-",'Nomenklatur komplett'!J2071)</f>
        <v>Montignez</v>
      </c>
    </row>
    <row r="2072" spans="1:3" x14ac:dyDescent="0.2">
      <c r="A2072" s="17">
        <f>IF(ISBLANK('Nomenklatur komplett'!H2072),"",'Nomenklatur komplett'!H2072)</f>
        <v>5540</v>
      </c>
      <c r="B2072" s="153">
        <f>IF(ISBLANK('Nomenklatur komplett'!I2072),"",'Nomenklatur komplett'!I2072)</f>
        <v>15489</v>
      </c>
      <c r="C2072" s="18" t="str">
        <f>IF(ISBLANK('Nomenklatur komplett'!J2072),"-",'Nomenklatur komplett'!J2072)</f>
        <v>Montilliez</v>
      </c>
    </row>
    <row r="2073" spans="1:3" x14ac:dyDescent="0.2">
      <c r="A2073" s="17" t="str">
        <f>IF(ISBLANK('Nomenklatur komplett'!H2073),"",'Nomenklatur komplett'!H2073)</f>
        <v/>
      </c>
      <c r="B2073" s="153">
        <f>IF(ISBLANK('Nomenklatur komplett'!I2073),"",'Nomenklatur komplett'!I2073)</f>
        <v>12333</v>
      </c>
      <c r="C2073" s="18" t="str">
        <f>IF(ISBLANK('Nomenklatur komplett'!J2073),"-",'Nomenklatur komplett'!J2073)</f>
        <v>Montmagny</v>
      </c>
    </row>
    <row r="2074" spans="1:3" x14ac:dyDescent="0.2">
      <c r="A2074" s="17" t="str">
        <f>IF(ISBLANK('Nomenklatur komplett'!H2074),"",'Nomenklatur komplett'!H2074)</f>
        <v/>
      </c>
      <c r="B2074" s="153">
        <f>IF(ISBLANK('Nomenklatur komplett'!I2074),"",'Nomenklatur komplett'!I2074)</f>
        <v>11054</v>
      </c>
      <c r="C2074" s="18" t="str">
        <f>IF(ISBLANK('Nomenklatur komplett'!J2074),"-",'Nomenklatur komplett'!J2074)</f>
        <v>Montmelon</v>
      </c>
    </row>
    <row r="2075" spans="1:3" x14ac:dyDescent="0.2">
      <c r="A2075" s="17" t="str">
        <f>IF(ISBLANK('Nomenklatur komplett'!H2075),"",'Nomenklatur komplett'!H2075)</f>
        <v/>
      </c>
      <c r="B2075" s="153">
        <f>IF(ISBLANK('Nomenklatur komplett'!I2075),"",'Nomenklatur komplett'!I2075)</f>
        <v>12325</v>
      </c>
      <c r="C2075" s="18" t="str">
        <f>IF(ISBLANK('Nomenklatur komplett'!J2075),"-",'Nomenklatur komplett'!J2075)</f>
        <v>Montmollin</v>
      </c>
    </row>
    <row r="2076" spans="1:3" x14ac:dyDescent="0.2">
      <c r="A2076" s="17">
        <f>IF(ISBLANK('Nomenklatur komplett'!H2076),"",'Nomenklatur komplett'!H2076)</f>
        <v>5792</v>
      </c>
      <c r="B2076" s="153">
        <f>IF(ISBLANK('Nomenklatur komplett'!I2076),"",'Nomenklatur komplett'!I2076)</f>
        <v>14697</v>
      </c>
      <c r="C2076" s="18" t="str">
        <f>IF(ISBLANK('Nomenklatur komplett'!J2076),"-",'Nomenklatur komplett'!J2076)</f>
        <v>Montpreveyres</v>
      </c>
    </row>
    <row r="2077" spans="1:3" x14ac:dyDescent="0.2">
      <c r="A2077" s="17">
        <f>IF(ISBLANK('Nomenklatur komplett'!H2077),"",'Nomenklatur komplett'!H2077)</f>
        <v>5886</v>
      </c>
      <c r="B2077" s="153">
        <f>IF(ISBLANK('Nomenklatur komplett'!I2077),"",'Nomenklatur komplett'!I2077)</f>
        <v>14550</v>
      </c>
      <c r="C2077" s="18" t="str">
        <f>IF(ISBLANK('Nomenklatur komplett'!J2077),"-",'Nomenklatur komplett'!J2077)</f>
        <v>Montreux</v>
      </c>
    </row>
    <row r="2078" spans="1:3" x14ac:dyDescent="0.2">
      <c r="A2078" s="17" t="str">
        <f>IF(ISBLANK('Nomenklatur komplett'!H2078),"",'Nomenklatur komplett'!H2078)</f>
        <v/>
      </c>
      <c r="B2078" s="153">
        <f>IF(ISBLANK('Nomenklatur komplett'!I2078),"",'Nomenklatur komplett'!I2078)</f>
        <v>11238</v>
      </c>
      <c r="C2078" s="18" t="str">
        <f>IF(ISBLANK('Nomenklatur komplett'!J2078),"-",'Nomenklatur komplett'!J2078)</f>
        <v>Montreux-Châtelard</v>
      </c>
    </row>
    <row r="2079" spans="1:3" x14ac:dyDescent="0.2">
      <c r="A2079" s="17" t="str">
        <f>IF(ISBLANK('Nomenklatur komplett'!H2079),"",'Nomenklatur komplett'!H2079)</f>
        <v/>
      </c>
      <c r="B2079" s="153">
        <f>IF(ISBLANK('Nomenklatur komplett'!I2079),"",'Nomenklatur komplett'!I2079)</f>
        <v>11253</v>
      </c>
      <c r="C2079" s="18" t="str">
        <f>IF(ISBLANK('Nomenklatur komplett'!J2079),"-",'Nomenklatur komplett'!J2079)</f>
        <v>Montreux-Planches</v>
      </c>
    </row>
    <row r="2080" spans="1:3" x14ac:dyDescent="0.2">
      <c r="A2080" s="17">
        <f>IF(ISBLANK('Nomenklatur komplett'!H2080),"",'Nomenklatur komplett'!H2080)</f>
        <v>5492</v>
      </c>
      <c r="B2080" s="153">
        <f>IF(ISBLANK('Nomenklatur komplett'!I2080),"",'Nomenklatur komplett'!I2080)</f>
        <v>14695</v>
      </c>
      <c r="C2080" s="18" t="str">
        <f>IF(ISBLANK('Nomenklatur komplett'!J2080),"-",'Nomenklatur komplett'!J2080)</f>
        <v>Montricher</v>
      </c>
    </row>
    <row r="2081" spans="1:3" x14ac:dyDescent="0.2">
      <c r="A2081" s="17" t="str">
        <f>IF(ISBLANK('Nomenklatur komplett'!H2081),"",'Nomenklatur komplett'!H2081)</f>
        <v/>
      </c>
      <c r="B2081" s="153">
        <f>IF(ISBLANK('Nomenklatur komplett'!I2081),"",'Nomenklatur komplett'!I2081)</f>
        <v>10998</v>
      </c>
      <c r="C2081" s="18" t="str">
        <f>IF(ISBLANK('Nomenklatur komplett'!J2081),"-",'Nomenklatur komplett'!J2081)</f>
        <v>Montsevelier</v>
      </c>
    </row>
    <row r="2082" spans="1:3" x14ac:dyDescent="0.2">
      <c r="A2082" s="17" t="str">
        <f>IF(ISBLANK('Nomenklatur komplett'!H2082),"",'Nomenklatur komplett'!H2082)</f>
        <v/>
      </c>
      <c r="B2082" s="153">
        <f>IF(ISBLANK('Nomenklatur komplett'!I2082),"",'Nomenklatur komplett'!I2082)</f>
        <v>16258</v>
      </c>
      <c r="C2082" s="18" t="str">
        <f>IF(ISBLANK('Nomenklatur komplett'!J2082),"-",'Nomenklatur komplett'!J2082)</f>
        <v>Montvoie</v>
      </c>
    </row>
    <row r="2083" spans="1:3" x14ac:dyDescent="0.2">
      <c r="A2083" s="17" t="str">
        <f>IF(ISBLANK('Nomenklatur komplett'!H2083),"",'Nomenklatur komplett'!H2083)</f>
        <v/>
      </c>
      <c r="B2083" s="153">
        <f>IF(ISBLANK('Nomenklatur komplett'!I2083),"",'Nomenklatur komplett'!I2083)</f>
        <v>12348</v>
      </c>
      <c r="C2083" s="18" t="str">
        <f>IF(ISBLANK('Nomenklatur komplett'!J2083),"-",'Nomenklatur komplett'!J2083)</f>
        <v>Montécu</v>
      </c>
    </row>
    <row r="2084" spans="1:3" x14ac:dyDescent="0.2">
      <c r="A2084" s="17" t="str">
        <f>IF(ISBLANK('Nomenklatur komplett'!H2084),"",'Nomenklatur komplett'!H2084)</f>
        <v/>
      </c>
      <c r="B2084" s="153">
        <f>IF(ISBLANK('Nomenklatur komplett'!I2084),"",'Nomenklatur komplett'!I2084)</f>
        <v>12320</v>
      </c>
      <c r="C2084" s="18" t="str">
        <f>IF(ISBLANK('Nomenklatur komplett'!J2084),"-",'Nomenklatur komplett'!J2084)</f>
        <v>Montévraz</v>
      </c>
    </row>
    <row r="2085" spans="1:3" x14ac:dyDescent="0.2">
      <c r="A2085" s="17">
        <f>IF(ISBLANK('Nomenklatur komplett'!H2085),"",'Nomenklatur komplett'!H2085)</f>
        <v>4277</v>
      </c>
      <c r="B2085" s="153">
        <f>IF(ISBLANK('Nomenklatur komplett'!I2085),"",'Nomenklatur komplett'!I2085)</f>
        <v>12328</v>
      </c>
      <c r="C2085" s="18" t="str">
        <f>IF(ISBLANK('Nomenklatur komplett'!J2085),"-",'Nomenklatur komplett'!J2085)</f>
        <v>Moosleerau</v>
      </c>
    </row>
    <row r="2086" spans="1:3" x14ac:dyDescent="0.2">
      <c r="A2086" s="17">
        <f>IF(ISBLANK('Nomenklatur komplett'!H2086),"",'Nomenklatur komplett'!H2086)</f>
        <v>544</v>
      </c>
      <c r="B2086" s="153">
        <f>IF(ISBLANK('Nomenklatur komplett'!I2086),"",'Nomenklatur komplett'!I2086)</f>
        <v>15123</v>
      </c>
      <c r="C2086" s="18" t="str">
        <f>IF(ISBLANK('Nomenklatur komplett'!J2086),"-",'Nomenklatur komplett'!J2086)</f>
        <v>Moosseedorf</v>
      </c>
    </row>
    <row r="2087" spans="1:3" x14ac:dyDescent="0.2">
      <c r="A2087" s="17">
        <f>IF(ISBLANK('Nomenklatur komplett'!H2087),"",'Nomenklatur komplett'!H2087)</f>
        <v>5257</v>
      </c>
      <c r="B2087" s="153">
        <f>IF(ISBLANK('Nomenklatur komplett'!I2087),"",'Nomenklatur komplett'!I2087)</f>
        <v>12329</v>
      </c>
      <c r="C2087" s="18" t="str">
        <f>IF(ISBLANK('Nomenklatur komplett'!J2087),"-",'Nomenklatur komplett'!J2087)</f>
        <v>Morbio Inferiore</v>
      </c>
    </row>
    <row r="2088" spans="1:3" x14ac:dyDescent="0.2">
      <c r="A2088" s="17" t="str">
        <f>IF(ISBLANK('Nomenklatur komplett'!H2088),"",'Nomenklatur komplett'!H2088)</f>
        <v/>
      </c>
      <c r="B2088" s="153">
        <f>IF(ISBLANK('Nomenklatur komplett'!I2088),"",'Nomenklatur komplett'!I2088)</f>
        <v>12330</v>
      </c>
      <c r="C2088" s="18" t="str">
        <f>IF(ISBLANK('Nomenklatur komplett'!J2088),"-",'Nomenklatur komplett'!J2088)</f>
        <v>Morbio Superiore</v>
      </c>
    </row>
    <row r="2089" spans="1:3" x14ac:dyDescent="0.2">
      <c r="A2089" s="17" t="str">
        <f>IF(ISBLANK('Nomenklatur komplett'!H2089),"",'Nomenklatur komplett'!H2089)</f>
        <v/>
      </c>
      <c r="B2089" s="153">
        <f>IF(ISBLANK('Nomenklatur komplett'!I2089),"",'Nomenklatur komplett'!I2089)</f>
        <v>16150</v>
      </c>
      <c r="C2089" s="18" t="str">
        <f>IF(ISBLANK('Nomenklatur komplett'!J2089),"-",'Nomenklatur komplett'!J2089)</f>
        <v>Morcles</v>
      </c>
    </row>
    <row r="2090" spans="1:3" x14ac:dyDescent="0.2">
      <c r="A2090" s="17">
        <f>IF(ISBLANK('Nomenklatur komplett'!H2090),"",'Nomenklatur komplett'!H2090)</f>
        <v>5203</v>
      </c>
      <c r="B2090" s="153">
        <f>IF(ISBLANK('Nomenklatur komplett'!I2090),"",'Nomenklatur komplett'!I2090)</f>
        <v>12331</v>
      </c>
      <c r="C2090" s="18" t="str">
        <f>IF(ISBLANK('Nomenklatur komplett'!J2090),"-",'Nomenklatur komplett'!J2090)</f>
        <v>Morcote</v>
      </c>
    </row>
    <row r="2091" spans="1:3" x14ac:dyDescent="0.2">
      <c r="A2091" s="17" t="str">
        <f>IF(ISBLANK('Nomenklatur komplett'!H2091),"",'Nomenklatur komplett'!H2091)</f>
        <v/>
      </c>
      <c r="B2091" s="153">
        <f>IF(ISBLANK('Nomenklatur komplett'!I2091),"",'Nomenklatur komplett'!I2091)</f>
        <v>12319</v>
      </c>
      <c r="C2091" s="18" t="str">
        <f>IF(ISBLANK('Nomenklatur komplett'!J2091),"-",'Nomenklatur komplett'!J2091)</f>
        <v>Morens (FR)</v>
      </c>
    </row>
    <row r="2092" spans="1:3" x14ac:dyDescent="0.2">
      <c r="A2092" s="17">
        <f>IF(ISBLANK('Nomenklatur komplett'!H2092),"",'Nomenklatur komplett'!H2092)</f>
        <v>5642</v>
      </c>
      <c r="B2092" s="153">
        <f>IF(ISBLANK('Nomenklatur komplett'!I2092),"",'Nomenklatur komplett'!I2092)</f>
        <v>14690</v>
      </c>
      <c r="C2092" s="18" t="str">
        <f>IF(ISBLANK('Nomenklatur komplett'!J2092),"-",'Nomenklatur komplett'!J2092)</f>
        <v>Morges</v>
      </c>
    </row>
    <row r="2093" spans="1:3" x14ac:dyDescent="0.2">
      <c r="A2093" s="17" t="str">
        <f>IF(ISBLANK('Nomenklatur komplett'!H2093),"",'Nomenklatur komplett'!H2093)</f>
        <v/>
      </c>
      <c r="B2093" s="153">
        <f>IF(ISBLANK('Nomenklatur komplett'!I2093),"",'Nomenklatur komplett'!I2093)</f>
        <v>10033</v>
      </c>
      <c r="C2093" s="18" t="str">
        <f>IF(ISBLANK('Nomenklatur komplett'!J2093),"-",'Nomenklatur komplett'!J2093)</f>
        <v>Morissen</v>
      </c>
    </row>
    <row r="2094" spans="1:3" x14ac:dyDescent="0.2">
      <c r="A2094" s="17" t="str">
        <f>IF(ISBLANK('Nomenklatur komplett'!H2094),"",'Nomenklatur komplett'!H2094)</f>
        <v/>
      </c>
      <c r="B2094" s="153">
        <f>IF(ISBLANK('Nomenklatur komplett'!I2094),"",'Nomenklatur komplett'!I2094)</f>
        <v>12368</v>
      </c>
      <c r="C2094" s="18" t="str">
        <f>IF(ISBLANK('Nomenklatur komplett'!J2094),"-",'Nomenklatur komplett'!J2094)</f>
        <v>Morlens</v>
      </c>
    </row>
    <row r="2095" spans="1:3" x14ac:dyDescent="0.2">
      <c r="A2095" s="17">
        <f>IF(ISBLANK('Nomenklatur komplett'!H2095),"",'Nomenklatur komplett'!H2095)</f>
        <v>2143</v>
      </c>
      <c r="B2095" s="153">
        <f>IF(ISBLANK('Nomenklatur komplett'!I2095),"",'Nomenklatur komplett'!I2095)</f>
        <v>12369</v>
      </c>
      <c r="C2095" s="18" t="str">
        <f>IF(ISBLANK('Nomenklatur komplett'!J2095),"-",'Nomenklatur komplett'!J2095)</f>
        <v>Morlon</v>
      </c>
    </row>
    <row r="2096" spans="1:3" x14ac:dyDescent="0.2">
      <c r="A2096" s="17">
        <f>IF(ISBLANK('Nomenklatur komplett'!H2096),"",'Nomenklatur komplett'!H2096)</f>
        <v>5527</v>
      </c>
      <c r="B2096" s="153">
        <f>IF(ISBLANK('Nomenklatur komplett'!I2096),"",'Nomenklatur komplett'!I2096)</f>
        <v>14687</v>
      </c>
      <c r="C2096" s="18" t="str">
        <f>IF(ISBLANK('Nomenklatur komplett'!J2096),"-",'Nomenklatur komplett'!J2096)</f>
        <v>Morrens (VD)</v>
      </c>
    </row>
    <row r="2097" spans="1:3" x14ac:dyDescent="0.2">
      <c r="A2097" s="17">
        <f>IF(ISBLANK('Nomenklatur komplett'!H2097),"",'Nomenklatur komplett'!H2097)</f>
        <v>1366</v>
      </c>
      <c r="B2097" s="153">
        <f>IF(ISBLANK('Nomenklatur komplett'!I2097),"",'Nomenklatur komplett'!I2097)</f>
        <v>12371</v>
      </c>
      <c r="C2097" s="18" t="str">
        <f>IF(ISBLANK('Nomenklatur komplett'!J2097),"-",'Nomenklatur komplett'!J2097)</f>
        <v>Morschach</v>
      </c>
    </row>
    <row r="2098" spans="1:3" x14ac:dyDescent="0.2">
      <c r="A2098" s="17" t="str">
        <f>IF(ISBLANK('Nomenklatur komplett'!H2098),"",'Nomenklatur komplett'!H2098)</f>
        <v/>
      </c>
      <c r="B2098" s="153">
        <f>IF(ISBLANK('Nomenklatur komplett'!I2098),"",'Nomenklatur komplett'!I2098)</f>
        <v>12381</v>
      </c>
      <c r="C2098" s="18" t="str">
        <f>IF(ISBLANK('Nomenklatur komplett'!J2098),"-",'Nomenklatur komplett'!J2098)</f>
        <v>Mosen</v>
      </c>
    </row>
    <row r="2099" spans="1:3" x14ac:dyDescent="0.2">
      <c r="A2099" s="17">
        <f>IF(ISBLANK('Nomenklatur komplett'!H2099),"",'Nomenklatur komplett'!H2099)</f>
        <v>3394</v>
      </c>
      <c r="B2099" s="153">
        <f>IF(ISBLANK('Nomenklatur komplett'!I2099),"",'Nomenklatur komplett'!I2099)</f>
        <v>14450</v>
      </c>
      <c r="C2099" s="18" t="str">
        <f>IF(ISBLANK('Nomenklatur komplett'!J2099),"-",'Nomenklatur komplett'!J2099)</f>
        <v>Mosnang</v>
      </c>
    </row>
    <row r="2100" spans="1:3" x14ac:dyDescent="0.2">
      <c r="A2100" s="17" t="str">
        <f>IF(ISBLANK('Nomenklatur komplett'!H2100),"",'Nomenklatur komplett'!H2100)</f>
        <v/>
      </c>
      <c r="B2100" s="153">
        <f>IF(ISBLANK('Nomenklatur komplett'!I2100),"",'Nomenklatur komplett'!I2100)</f>
        <v>12373</v>
      </c>
      <c r="C2100" s="18" t="str">
        <f>IF(ISBLANK('Nomenklatur komplett'!J2100),"-",'Nomenklatur komplett'!J2100)</f>
        <v>Mosogno</v>
      </c>
    </row>
    <row r="2101" spans="1:3" x14ac:dyDescent="0.2">
      <c r="A2101" s="17" t="str">
        <f>IF(ISBLANK('Nomenklatur komplett'!H2101),"",'Nomenklatur komplett'!H2101)</f>
        <v/>
      </c>
      <c r="B2101" s="153">
        <f>IF(ISBLANK('Nomenklatur komplett'!I2101),"",'Nomenklatur komplett'!I2101)</f>
        <v>12366</v>
      </c>
      <c r="C2101" s="18" t="str">
        <f>IF(ISBLANK('Nomenklatur komplett'!J2101),"-",'Nomenklatur komplett'!J2101)</f>
        <v>Mossel</v>
      </c>
    </row>
    <row r="2102" spans="1:3" x14ac:dyDescent="0.2">
      <c r="A2102" s="17">
        <f>IF(ISBLANK('Nomenklatur komplett'!H2102),"",'Nomenklatur komplett'!H2102)</f>
        <v>5678</v>
      </c>
      <c r="B2102" s="153">
        <f>IF(ISBLANK('Nomenklatur komplett'!I2102),"",'Nomenklatur komplett'!I2102)</f>
        <v>14685</v>
      </c>
      <c r="C2102" s="18" t="str">
        <f>IF(ISBLANK('Nomenklatur komplett'!J2102),"-",'Nomenklatur komplett'!J2102)</f>
        <v>Moudon</v>
      </c>
    </row>
    <row r="2103" spans="1:3" x14ac:dyDescent="0.2">
      <c r="A2103" s="17">
        <f>IF(ISBLANK('Nomenklatur komplett'!H2103),"",'Nomenklatur komplett'!H2103)</f>
        <v>700</v>
      </c>
      <c r="B2103" s="153">
        <f>IF(ISBLANK('Nomenklatur komplett'!I2103),"",'Nomenklatur komplett'!I2103)</f>
        <v>15218</v>
      </c>
      <c r="C2103" s="18" t="str">
        <f>IF(ISBLANK('Nomenklatur komplett'!J2103),"-",'Nomenklatur komplett'!J2103)</f>
        <v>Moutier</v>
      </c>
    </row>
    <row r="2104" spans="1:3" x14ac:dyDescent="0.2">
      <c r="A2104" s="17">
        <f>IF(ISBLANK('Nomenklatur komplett'!H2104),"",'Nomenklatur komplett'!H2104)</f>
        <v>6718</v>
      </c>
      <c r="B2104" s="153">
        <f>IF(ISBLANK('Nomenklatur komplett'!I2104),"",'Nomenklatur komplett'!I2104)</f>
        <v>13289</v>
      </c>
      <c r="C2104" s="18" t="str">
        <f>IF(ISBLANK('Nomenklatur komplett'!J2104),"-",'Nomenklatur komplett'!J2104)</f>
        <v>Movelier</v>
      </c>
    </row>
    <row r="2105" spans="1:3" x14ac:dyDescent="0.2">
      <c r="A2105" s="17" t="str">
        <f>IF(ISBLANK('Nomenklatur komplett'!H2105),"",'Nomenklatur komplett'!H2105)</f>
        <v/>
      </c>
      <c r="B2105" s="153">
        <f>IF(ISBLANK('Nomenklatur komplett'!I2105),"",'Nomenklatur komplett'!I2105)</f>
        <v>12378</v>
      </c>
      <c r="C2105" s="18" t="str">
        <f>IF(ISBLANK('Nomenklatur komplett'!J2105),"-",'Nomenklatur komplett'!J2105)</f>
        <v>Mugena</v>
      </c>
    </row>
    <row r="2106" spans="1:3" x14ac:dyDescent="0.2">
      <c r="A2106" s="17" t="str">
        <f>IF(ISBLANK('Nomenklatur komplett'!H2106),"",'Nomenklatur komplett'!H2106)</f>
        <v/>
      </c>
      <c r="B2106" s="153">
        <f>IF(ISBLANK('Nomenklatur komplett'!I2106),"",'Nomenklatur komplett'!I2106)</f>
        <v>12379</v>
      </c>
      <c r="C2106" s="18" t="str">
        <f>IF(ISBLANK('Nomenklatur komplett'!J2106),"-",'Nomenklatur komplett'!J2106)</f>
        <v>Muggio</v>
      </c>
    </row>
    <row r="2107" spans="1:3" x14ac:dyDescent="0.2">
      <c r="A2107" s="17">
        <f>IF(ISBLANK('Nomenklatur komplett'!H2107),"",'Nomenklatur komplett'!H2107)</f>
        <v>4009</v>
      </c>
      <c r="B2107" s="153">
        <f>IF(ISBLANK('Nomenklatur komplett'!I2107),"",'Nomenklatur komplett'!I2107)</f>
        <v>12380</v>
      </c>
      <c r="C2107" s="18" t="str">
        <f>IF(ISBLANK('Nomenklatur komplett'!J2107),"-",'Nomenklatur komplett'!J2107)</f>
        <v>Muhen</v>
      </c>
    </row>
    <row r="2108" spans="1:3" x14ac:dyDescent="0.2">
      <c r="A2108" s="17" t="str">
        <f>IF(ISBLANK('Nomenklatur komplett'!H2108),"",'Nomenklatur komplett'!H2108)</f>
        <v/>
      </c>
      <c r="B2108" s="153">
        <f>IF(ISBLANK('Nomenklatur komplett'!I2108),"",'Nomenklatur komplett'!I2108)</f>
        <v>10059</v>
      </c>
      <c r="C2108" s="18" t="str">
        <f>IF(ISBLANK('Nomenklatur komplett'!J2108),"-",'Nomenklatur komplett'!J2108)</f>
        <v>Mulegns</v>
      </c>
    </row>
    <row r="2109" spans="1:3" x14ac:dyDescent="0.2">
      <c r="A2109" s="17" t="str">
        <f>IF(ISBLANK('Nomenklatur komplett'!H2109),"",'Nomenklatur komplett'!H2109)</f>
        <v/>
      </c>
      <c r="B2109" s="153">
        <f>IF(ISBLANK('Nomenklatur komplett'!I2109),"",'Nomenklatur komplett'!I2109)</f>
        <v>16526</v>
      </c>
      <c r="C2109" s="18" t="str">
        <f>IF(ISBLANK('Nomenklatur komplett'!J2109),"-",'Nomenklatur komplett'!J2109)</f>
        <v>Mullen</v>
      </c>
    </row>
    <row r="2110" spans="1:3" x14ac:dyDescent="0.2">
      <c r="A2110" s="17">
        <f>IF(ISBLANK('Nomenklatur komplett'!H2110),"",'Nomenklatur komplett'!H2110)</f>
        <v>4255</v>
      </c>
      <c r="B2110" s="153">
        <f>IF(ISBLANK('Nomenklatur komplett'!I2110),"",'Nomenklatur komplett'!I2110)</f>
        <v>12355</v>
      </c>
      <c r="C2110" s="18" t="str">
        <f>IF(ISBLANK('Nomenklatur komplett'!J2110),"-",'Nomenklatur komplett'!J2110)</f>
        <v>Mumpf</v>
      </c>
    </row>
    <row r="2111" spans="1:3" x14ac:dyDescent="0.2">
      <c r="A2111" s="17" t="str">
        <f>IF(ISBLANK('Nomenklatur komplett'!H2111),"",'Nomenklatur komplett'!H2111)</f>
        <v/>
      </c>
      <c r="B2111" s="153">
        <f>IF(ISBLANK('Nomenklatur komplett'!I2111),"",'Nomenklatur komplett'!I2111)</f>
        <v>12359</v>
      </c>
      <c r="C2111" s="18" t="str">
        <f>IF(ISBLANK('Nomenklatur komplett'!J2111),"-",'Nomenklatur komplett'!J2111)</f>
        <v>Mund</v>
      </c>
    </row>
    <row r="2112" spans="1:3" x14ac:dyDescent="0.2">
      <c r="A2112" s="17" t="str">
        <f>IF(ISBLANK('Nomenklatur komplett'!H2112),"",'Nomenklatur komplett'!H2112)</f>
        <v/>
      </c>
      <c r="B2112" s="153">
        <f>IF(ISBLANK('Nomenklatur komplett'!I2112),"",'Nomenklatur komplett'!I2112)</f>
        <v>14952</v>
      </c>
      <c r="C2112" s="18" t="str">
        <f>IF(ISBLANK('Nomenklatur komplett'!J2112),"-",'Nomenklatur komplett'!J2112)</f>
        <v>Mundaun</v>
      </c>
    </row>
    <row r="2113" spans="1:3" x14ac:dyDescent="0.2">
      <c r="A2113" s="17">
        <f>IF(ISBLANK('Nomenklatur komplett'!H2113),"",'Nomenklatur komplett'!H2113)</f>
        <v>2274</v>
      </c>
      <c r="B2113" s="153">
        <f>IF(ISBLANK('Nomenklatur komplett'!I2113),"",'Nomenklatur komplett'!I2113)</f>
        <v>12361</v>
      </c>
      <c r="C2113" s="18" t="str">
        <f>IF(ISBLANK('Nomenklatur komplett'!J2113),"-",'Nomenklatur komplett'!J2113)</f>
        <v>Muntelier</v>
      </c>
    </row>
    <row r="2114" spans="1:3" x14ac:dyDescent="0.2">
      <c r="A2114" s="17">
        <f>IF(ISBLANK('Nomenklatur komplett'!H2114),"",'Nomenklatur komplett'!H2114)</f>
        <v>3715</v>
      </c>
      <c r="B2114" s="153">
        <f>IF(ISBLANK('Nomenklatur komplett'!I2114),"",'Nomenklatur komplett'!I2114)</f>
        <v>16598</v>
      </c>
      <c r="C2114" s="18" t="str">
        <f>IF(ISBLANK('Nomenklatur komplett'!J2114),"-",'Nomenklatur komplett'!J2114)</f>
        <v>Muntogna da Schons</v>
      </c>
    </row>
    <row r="2115" spans="1:3" x14ac:dyDescent="0.2">
      <c r="A2115" s="17">
        <f>IF(ISBLANK('Nomenklatur komplett'!H2115),"",'Nomenklatur komplett'!H2115)</f>
        <v>3202</v>
      </c>
      <c r="B2115" s="153">
        <f>IF(ISBLANK('Nomenklatur komplett'!I2115),"",'Nomenklatur komplett'!I2115)</f>
        <v>14379</v>
      </c>
      <c r="C2115" s="18" t="str">
        <f>IF(ISBLANK('Nomenklatur komplett'!J2115),"-",'Nomenklatur komplett'!J2115)</f>
        <v>Muolen</v>
      </c>
    </row>
    <row r="2116" spans="1:3" x14ac:dyDescent="0.2">
      <c r="A2116" s="17">
        <f>IF(ISBLANK('Nomenklatur komplett'!H2116),"",'Nomenklatur komplett'!H2116)</f>
        <v>1367</v>
      </c>
      <c r="B2116" s="153">
        <f>IF(ISBLANK('Nomenklatur komplett'!I2116),"",'Nomenklatur komplett'!I2116)</f>
        <v>12362</v>
      </c>
      <c r="C2116" s="18" t="str">
        <f>IF(ISBLANK('Nomenklatur komplett'!J2116),"-",'Nomenklatur komplett'!J2116)</f>
        <v>Muotathal</v>
      </c>
    </row>
    <row r="2117" spans="1:3" x14ac:dyDescent="0.2">
      <c r="A2117" s="17" t="str">
        <f>IF(ISBLANK('Nomenklatur komplett'!H2117),"",'Nomenklatur komplett'!H2117)</f>
        <v/>
      </c>
      <c r="B2117" s="153">
        <f>IF(ISBLANK('Nomenklatur komplett'!I2117),"",'Nomenklatur komplett'!I2117)</f>
        <v>12363</v>
      </c>
      <c r="C2117" s="18" t="str">
        <f>IF(ISBLANK('Nomenklatur komplett'!J2117),"-",'Nomenklatur komplett'!J2117)</f>
        <v>Mur (VD)</v>
      </c>
    </row>
    <row r="2118" spans="1:3" x14ac:dyDescent="0.2">
      <c r="A2118" s="17">
        <f>IF(ISBLANK('Nomenklatur komplett'!H2118),"",'Nomenklatur komplett'!H2118)</f>
        <v>5120</v>
      </c>
      <c r="B2118" s="153">
        <f>IF(ISBLANK('Nomenklatur komplett'!I2118),"",'Nomenklatur komplett'!I2118)</f>
        <v>12463</v>
      </c>
      <c r="C2118" s="18" t="str">
        <f>IF(ISBLANK('Nomenklatur komplett'!J2118),"-",'Nomenklatur komplett'!J2118)</f>
        <v>Muralto</v>
      </c>
    </row>
    <row r="2119" spans="1:3" x14ac:dyDescent="0.2">
      <c r="A2119" s="17">
        <f>IF(ISBLANK('Nomenklatur komplett'!H2119),"",'Nomenklatur komplett'!H2119)</f>
        <v>4279</v>
      </c>
      <c r="B2119" s="153">
        <f>IF(ISBLANK('Nomenklatur komplett'!I2119),"",'Nomenklatur komplett'!I2119)</f>
        <v>12335</v>
      </c>
      <c r="C2119" s="18" t="str">
        <f>IF(ISBLANK('Nomenklatur komplett'!J2119),"-",'Nomenklatur komplett'!J2119)</f>
        <v>Murgenthal</v>
      </c>
    </row>
    <row r="2120" spans="1:3" x14ac:dyDescent="0.2">
      <c r="A2120" s="17">
        <f>IF(ISBLANK('Nomenklatur komplett'!H2120),"",'Nomenklatur komplett'!H2120)</f>
        <v>4236</v>
      </c>
      <c r="B2120" s="153">
        <f>IF(ISBLANK('Nomenklatur komplett'!I2120),"",'Nomenklatur komplett'!I2120)</f>
        <v>12438</v>
      </c>
      <c r="C2120" s="18" t="str">
        <f>IF(ISBLANK('Nomenklatur komplett'!J2120),"-",'Nomenklatur komplett'!J2120)</f>
        <v>Muri (AG)</v>
      </c>
    </row>
    <row r="2121" spans="1:3" x14ac:dyDescent="0.2">
      <c r="A2121" s="17">
        <f>IF(ISBLANK('Nomenklatur komplett'!H2121),"",'Nomenklatur komplett'!H2121)</f>
        <v>356</v>
      </c>
      <c r="B2121" s="153">
        <f>IF(ISBLANK('Nomenklatur komplett'!I2121),"",'Nomenklatur komplett'!I2121)</f>
        <v>15034</v>
      </c>
      <c r="C2121" s="18" t="str">
        <f>IF(ISBLANK('Nomenklatur komplett'!J2121),"-",'Nomenklatur komplett'!J2121)</f>
        <v>Muri bei Bern</v>
      </c>
    </row>
    <row r="2122" spans="1:3" x14ac:dyDescent="0.2">
      <c r="A2122" s="17">
        <f>IF(ISBLANK('Nomenklatur komplett'!H2122),"",'Nomenklatur komplett'!H2122)</f>
        <v>6753</v>
      </c>
      <c r="B2122" s="153">
        <f>IF(ISBLANK('Nomenklatur komplett'!I2122),"",'Nomenklatur komplett'!I2122)</f>
        <v>14968</v>
      </c>
      <c r="C2122" s="18" t="str">
        <f>IF(ISBLANK('Nomenklatur komplett'!J2122),"-",'Nomenklatur komplett'!J2122)</f>
        <v>Muriaux</v>
      </c>
    </row>
    <row r="2123" spans="1:3" x14ac:dyDescent="0.2">
      <c r="A2123" s="17" t="str">
        <f>IF(ISBLANK('Nomenklatur komplett'!H2123),"",'Nomenklatur komplett'!H2123)</f>
        <v/>
      </c>
      <c r="B2123" s="153">
        <f>IF(ISBLANK('Nomenklatur komplett'!I2123),"",'Nomenklatur komplett'!I2123)</f>
        <v>11364</v>
      </c>
      <c r="C2123" s="18" t="str">
        <f>IF(ISBLANK('Nomenklatur komplett'!J2123),"-",'Nomenklatur komplett'!J2123)</f>
        <v>Murist</v>
      </c>
    </row>
    <row r="2124" spans="1:3" x14ac:dyDescent="0.2">
      <c r="A2124" s="17">
        <f>IF(ISBLANK('Nomenklatur komplett'!H2124),"",'Nomenklatur komplett'!H2124)</f>
        <v>2275</v>
      </c>
      <c r="B2124" s="153">
        <f>IF(ISBLANK('Nomenklatur komplett'!I2124),"",'Nomenklatur komplett'!I2124)</f>
        <v>16614</v>
      </c>
      <c r="C2124" s="18" t="str">
        <f>IF(ISBLANK('Nomenklatur komplett'!J2124),"-",'Nomenklatur komplett'!J2124)</f>
        <v>Murten</v>
      </c>
    </row>
    <row r="2125" spans="1:3" x14ac:dyDescent="0.2">
      <c r="A2125" s="17">
        <f>IF(ISBLANK('Nomenklatur komplett'!H2125),"",'Nomenklatur komplett'!H2125)</f>
        <v>5563</v>
      </c>
      <c r="B2125" s="153">
        <f>IF(ISBLANK('Nomenklatur komplett'!I2125),"",'Nomenklatur komplett'!I2125)</f>
        <v>14661</v>
      </c>
      <c r="C2125" s="18" t="str">
        <f>IF(ISBLANK('Nomenklatur komplett'!J2125),"-",'Nomenklatur komplett'!J2125)</f>
        <v>Mutrux</v>
      </c>
    </row>
    <row r="2126" spans="1:3" x14ac:dyDescent="0.2">
      <c r="A2126" s="17" t="str">
        <f>IF(ISBLANK('Nomenklatur komplett'!H2126),"",'Nomenklatur komplett'!H2126)</f>
        <v/>
      </c>
      <c r="B2126" s="153">
        <f>IF(ISBLANK('Nomenklatur komplett'!I2126),"",'Nomenklatur komplett'!I2126)</f>
        <v>10030</v>
      </c>
      <c r="C2126" s="18" t="str">
        <f>IF(ISBLANK('Nomenklatur komplett'!J2126),"-",'Nomenklatur komplett'!J2126)</f>
        <v>Mutten</v>
      </c>
    </row>
    <row r="2127" spans="1:3" x14ac:dyDescent="0.2">
      <c r="A2127" s="17">
        <f>IF(ISBLANK('Nomenklatur komplett'!H2127),"",'Nomenklatur komplett'!H2127)</f>
        <v>2770</v>
      </c>
      <c r="B2127" s="153">
        <f>IF(ISBLANK('Nomenklatur komplett'!I2127),"",'Nomenklatur komplett'!I2127)</f>
        <v>13833</v>
      </c>
      <c r="C2127" s="18" t="str">
        <f>IF(ISBLANK('Nomenklatur komplett'!J2127),"-",'Nomenklatur komplett'!J2127)</f>
        <v>Muttenz</v>
      </c>
    </row>
    <row r="2128" spans="1:3" x14ac:dyDescent="0.2">
      <c r="A2128" s="17">
        <f>IF(ISBLANK('Nomenklatur komplett'!H2128),"",'Nomenklatur komplett'!H2128)</f>
        <v>5205</v>
      </c>
      <c r="B2128" s="153">
        <f>IF(ISBLANK('Nomenklatur komplett'!I2128),"",'Nomenklatur komplett'!I2128)</f>
        <v>12531</v>
      </c>
      <c r="C2128" s="18" t="str">
        <f>IF(ISBLANK('Nomenklatur komplett'!J2128),"-",'Nomenklatur komplett'!J2128)</f>
        <v>Muzzano</v>
      </c>
    </row>
    <row r="2129" spans="1:3" x14ac:dyDescent="0.2">
      <c r="A2129" s="17">
        <f>IF(ISBLANK('Nomenklatur komplett'!H2129),"",'Nomenklatur komplett'!H2129)</f>
        <v>4032</v>
      </c>
      <c r="B2129" s="153">
        <f>IF(ISBLANK('Nomenklatur komplett'!I2129),"",'Nomenklatur komplett'!I2129)</f>
        <v>12712</v>
      </c>
      <c r="C2129" s="18" t="str">
        <f>IF(ISBLANK('Nomenklatur komplett'!J2129),"-",'Nomenklatur komplett'!J2129)</f>
        <v>Mägenwil</v>
      </c>
    </row>
    <row r="2130" spans="1:3" x14ac:dyDescent="0.2">
      <c r="A2130" s="17">
        <f>IF(ISBLANK('Nomenklatur komplett'!H2130),"",'Nomenklatur komplett'!H2130)</f>
        <v>155</v>
      </c>
      <c r="B2130" s="153">
        <f>IF(ISBLANK('Nomenklatur komplett'!I2130),"",'Nomenklatur komplett'!I2130)</f>
        <v>12754</v>
      </c>
      <c r="C2130" s="18" t="str">
        <f>IF(ISBLANK('Nomenklatur komplett'!J2130),"-",'Nomenklatur komplett'!J2130)</f>
        <v>Männedorf</v>
      </c>
    </row>
    <row r="2131" spans="1:3" x14ac:dyDescent="0.2">
      <c r="A2131" s="17">
        <f>IF(ISBLANK('Nomenklatur komplett'!H2131),"",'Nomenklatur komplett'!H2131)</f>
        <v>4941</v>
      </c>
      <c r="B2131" s="153">
        <f>IF(ISBLANK('Nomenklatur komplett'!I2131),"",'Nomenklatur komplett'!I2131)</f>
        <v>15420</v>
      </c>
      <c r="C2131" s="18" t="str">
        <f>IF(ISBLANK('Nomenklatur komplett'!J2131),"-",'Nomenklatur komplett'!J2131)</f>
        <v>Märstetten</v>
      </c>
    </row>
    <row r="2132" spans="1:3" x14ac:dyDescent="0.2">
      <c r="A2132" s="17" t="str">
        <f>IF(ISBLANK('Nomenklatur komplett'!H2132),"",'Nomenklatur komplett'!H2132)</f>
        <v/>
      </c>
      <c r="B2132" s="153">
        <f>IF(ISBLANK('Nomenklatur komplett'!I2132),"",'Nomenklatur komplett'!I2132)</f>
        <v>12737</v>
      </c>
      <c r="C2132" s="18" t="str">
        <f>IF(ISBLANK('Nomenklatur komplett'!J2132),"-",'Nomenklatur komplett'!J2132)</f>
        <v>Märwil</v>
      </c>
    </row>
    <row r="2133" spans="1:3" x14ac:dyDescent="0.2">
      <c r="A2133" s="17">
        <f>IF(ISBLANK('Nomenklatur komplett'!H2133),"",'Nomenklatur komplett'!H2133)</f>
        <v>2027</v>
      </c>
      <c r="B2133" s="153">
        <f>IF(ISBLANK('Nomenklatur komplett'!I2133),"",'Nomenklatur komplett'!I2133)</f>
        <v>12387</v>
      </c>
      <c r="C2133" s="18" t="str">
        <f>IF(ISBLANK('Nomenklatur komplett'!J2133),"-",'Nomenklatur komplett'!J2133)</f>
        <v>Ménières</v>
      </c>
    </row>
    <row r="2134" spans="1:3" x14ac:dyDescent="0.2">
      <c r="A2134" s="17" t="str">
        <f>IF(ISBLANK('Nomenklatur komplett'!H2134),"",'Nomenklatur komplett'!H2134)</f>
        <v/>
      </c>
      <c r="B2134" s="153">
        <f>IF(ISBLANK('Nomenklatur komplett'!I2134),"",'Nomenklatur komplett'!I2134)</f>
        <v>12439</v>
      </c>
      <c r="C2134" s="18" t="str">
        <f>IF(ISBLANK('Nomenklatur komplett'!J2134),"-",'Nomenklatur komplett'!J2134)</f>
        <v>Mézery-près-Donneloye</v>
      </c>
    </row>
    <row r="2135" spans="1:3" x14ac:dyDescent="0.2">
      <c r="A2135" s="17">
        <f>IF(ISBLANK('Nomenklatur komplett'!H2135),"",'Nomenklatur komplett'!H2135)</f>
        <v>2087</v>
      </c>
      <c r="B2135" s="153">
        <f>IF(ISBLANK('Nomenklatur komplett'!I2135),"",'Nomenklatur komplett'!I2135)</f>
        <v>14476</v>
      </c>
      <c r="C2135" s="18" t="str">
        <f>IF(ISBLANK('Nomenklatur komplett'!J2135),"-",'Nomenklatur komplett'!J2135)</f>
        <v>Mézières (FR)</v>
      </c>
    </row>
    <row r="2136" spans="1:3" x14ac:dyDescent="0.2">
      <c r="A2136" s="17" t="str">
        <f>IF(ISBLANK('Nomenklatur komplett'!H2136),"",'Nomenklatur komplett'!H2136)</f>
        <v/>
      </c>
      <c r="B2136" s="153">
        <f>IF(ISBLANK('Nomenklatur komplett'!I2136),"",'Nomenklatur komplett'!I2136)</f>
        <v>12441</v>
      </c>
      <c r="C2136" s="18" t="str">
        <f>IF(ISBLANK('Nomenklatur komplett'!J2136),"-",'Nomenklatur komplett'!J2136)</f>
        <v>Mézières (VD)</v>
      </c>
    </row>
    <row r="2137" spans="1:3" x14ac:dyDescent="0.2">
      <c r="A2137" s="17" t="str">
        <f>IF(ISBLANK('Nomenklatur komplett'!H2137),"",'Nomenklatur komplett'!H2137)</f>
        <v/>
      </c>
      <c r="B2137" s="153">
        <f>IF(ISBLANK('Nomenklatur komplett'!I2137),"",'Nomenklatur komplett'!I2137)</f>
        <v>12375</v>
      </c>
      <c r="C2137" s="18" t="str">
        <f>IF(ISBLANK('Nomenklatur komplett'!J2137),"-",'Nomenklatur komplett'!J2137)</f>
        <v>Môtiers (NE)</v>
      </c>
    </row>
    <row r="2138" spans="1:3" x14ac:dyDescent="0.2">
      <c r="A2138" s="17">
        <f>IF(ISBLANK('Nomenklatur komplett'!H2138),"",'Nomenklatur komplett'!H2138)</f>
        <v>4254</v>
      </c>
      <c r="B2138" s="153">
        <f>IF(ISBLANK('Nomenklatur komplett'!I2138),"",'Nomenklatur komplett'!I2138)</f>
        <v>12429</v>
      </c>
      <c r="C2138" s="18" t="str">
        <f>IF(ISBLANK('Nomenklatur komplett'!J2138),"-",'Nomenklatur komplett'!J2138)</f>
        <v>Möhlin</v>
      </c>
    </row>
    <row r="2139" spans="1:3" x14ac:dyDescent="0.2">
      <c r="A2139" s="17">
        <f>IF(ISBLANK('Nomenklatur komplett'!H2139),"",'Nomenklatur komplett'!H2139)</f>
        <v>196</v>
      </c>
      <c r="B2139" s="153">
        <f>IF(ISBLANK('Nomenklatur komplett'!I2139),"",'Nomenklatur komplett'!I2139)</f>
        <v>12427</v>
      </c>
      <c r="C2139" s="18" t="str">
        <f>IF(ISBLANK('Nomenklatur komplett'!J2139),"-",'Nomenklatur komplett'!J2139)</f>
        <v>Mönchaltorf</v>
      </c>
    </row>
    <row r="2140" spans="1:3" x14ac:dyDescent="0.2">
      <c r="A2140" s="17">
        <f>IF(ISBLANK('Nomenklatur komplett'!H2140),"",'Nomenklatur komplett'!H2140)</f>
        <v>4106</v>
      </c>
      <c r="B2140" s="153">
        <f>IF(ISBLANK('Nomenklatur komplett'!I2140),"",'Nomenklatur komplett'!I2140)</f>
        <v>12321</v>
      </c>
      <c r="C2140" s="18" t="str">
        <f>IF(ISBLANK('Nomenklatur komplett'!J2140),"-",'Nomenklatur komplett'!J2140)</f>
        <v>Mönthal</v>
      </c>
    </row>
    <row r="2141" spans="1:3" x14ac:dyDescent="0.2">
      <c r="A2141" s="17" t="str">
        <f>IF(ISBLANK('Nomenklatur komplett'!H2141),"",'Nomenklatur komplett'!H2141)</f>
        <v/>
      </c>
      <c r="B2141" s="153">
        <f>IF(ISBLANK('Nomenklatur komplett'!I2141),"",'Nomenklatur komplett'!I2141)</f>
        <v>12351</v>
      </c>
      <c r="C2141" s="18" t="str">
        <f>IF(ISBLANK('Nomenklatur komplett'!J2141),"-",'Nomenklatur komplett'!J2141)</f>
        <v>Mörel</v>
      </c>
    </row>
    <row r="2142" spans="1:3" x14ac:dyDescent="0.2">
      <c r="A2142" s="17">
        <f>IF(ISBLANK('Nomenklatur komplett'!H2142),"",'Nomenklatur komplett'!H2142)</f>
        <v>6203</v>
      </c>
      <c r="B2142" s="153">
        <f>IF(ISBLANK('Nomenklatur komplett'!I2142),"",'Nomenklatur komplett'!I2142)</f>
        <v>14960</v>
      </c>
      <c r="C2142" s="18" t="str">
        <f>IF(ISBLANK('Nomenklatur komplett'!J2142),"-",'Nomenklatur komplett'!J2142)</f>
        <v>Mörel-Filet</v>
      </c>
    </row>
    <row r="2143" spans="1:3" x14ac:dyDescent="0.2">
      <c r="A2143" s="17">
        <f>IF(ISBLANK('Nomenklatur komplett'!H2143),"",'Nomenklatur komplett'!H2143)</f>
        <v>742</v>
      </c>
      <c r="B2143" s="153">
        <f>IF(ISBLANK('Nomenklatur komplett'!I2143),"",'Nomenklatur komplett'!I2143)</f>
        <v>15248</v>
      </c>
      <c r="C2143" s="18" t="str">
        <f>IF(ISBLANK('Nomenklatur komplett'!J2143),"-",'Nomenklatur komplett'!J2143)</f>
        <v>Mörigen</v>
      </c>
    </row>
    <row r="2144" spans="1:3" x14ac:dyDescent="0.2">
      <c r="A2144" s="17" t="str">
        <f>IF(ISBLANK('Nomenklatur komplett'!H2144),"",'Nomenklatur komplett'!H2144)</f>
        <v/>
      </c>
      <c r="B2144" s="153">
        <f>IF(ISBLANK('Nomenklatur komplett'!I2144),"",'Nomenklatur komplett'!I2144)</f>
        <v>16540</v>
      </c>
      <c r="C2144" s="18" t="str">
        <f>IF(ISBLANK('Nomenklatur komplett'!J2144),"-",'Nomenklatur komplett'!J2144)</f>
        <v>Möriken</v>
      </c>
    </row>
    <row r="2145" spans="1:3" x14ac:dyDescent="0.2">
      <c r="A2145" s="17">
        <f>IF(ISBLANK('Nomenklatur komplett'!H2145),"",'Nomenklatur komplett'!H2145)</f>
        <v>4203</v>
      </c>
      <c r="B2145" s="153">
        <f>IF(ISBLANK('Nomenklatur komplett'!I2145),"",'Nomenklatur komplett'!I2145)</f>
        <v>12367</v>
      </c>
      <c r="C2145" s="18" t="str">
        <f>IF(ISBLANK('Nomenklatur komplett'!J2145),"-",'Nomenklatur komplett'!J2145)</f>
        <v>Möriken-Wildegg</v>
      </c>
    </row>
    <row r="2146" spans="1:3" x14ac:dyDescent="0.2">
      <c r="A2146" s="17">
        <f>IF(ISBLANK('Nomenklatur komplett'!H2146),"",'Nomenklatur komplett'!H2146)</f>
        <v>3214</v>
      </c>
      <c r="B2146" s="153">
        <f>IF(ISBLANK('Nomenklatur komplett'!I2146),"",'Nomenklatur komplett'!I2146)</f>
        <v>14385</v>
      </c>
      <c r="C2146" s="18" t="str">
        <f>IF(ISBLANK('Nomenklatur komplett'!J2146),"-",'Nomenklatur komplett'!J2146)</f>
        <v>Mörschwil</v>
      </c>
    </row>
    <row r="2147" spans="1:3" x14ac:dyDescent="0.2">
      <c r="A2147" s="17" t="str">
        <f>IF(ISBLANK('Nomenklatur komplett'!H2147),"",'Nomenklatur komplett'!H2147)</f>
        <v/>
      </c>
      <c r="B2147" s="153">
        <f>IF(ISBLANK('Nomenklatur komplett'!I2147),"",'Nomenklatur komplett'!I2147)</f>
        <v>12376</v>
      </c>
      <c r="C2147" s="18" t="str">
        <f>IF(ISBLANK('Nomenklatur komplett'!J2147),"-",'Nomenklatur komplett'!J2147)</f>
        <v>Mötschwil</v>
      </c>
    </row>
    <row r="2148" spans="1:3" x14ac:dyDescent="0.2">
      <c r="A2148" s="17" t="str">
        <f>IF(ISBLANK('Nomenklatur komplett'!H2148),"",'Nomenklatur komplett'!H2148)</f>
        <v/>
      </c>
      <c r="B2148" s="153">
        <f>IF(ISBLANK('Nomenklatur komplett'!I2148),"",'Nomenklatur komplett'!I2148)</f>
        <v>16369</v>
      </c>
      <c r="C2148" s="18" t="str">
        <f>IF(ISBLANK('Nomenklatur komplett'!J2148),"-",'Nomenklatur komplett'!J2148)</f>
        <v>Mötschwil-Schleumen</v>
      </c>
    </row>
    <row r="2149" spans="1:3" x14ac:dyDescent="0.2">
      <c r="A2149" s="17">
        <f>IF(ISBLANK('Nomenklatur komplett'!H2149),"",'Nomenklatur komplett'!H2149)</f>
        <v>4235</v>
      </c>
      <c r="B2149" s="153">
        <f>IF(ISBLANK('Nomenklatur komplett'!I2149),"",'Nomenklatur komplett'!I2149)</f>
        <v>12358</v>
      </c>
      <c r="C2149" s="18" t="str">
        <f>IF(ISBLANK('Nomenklatur komplett'!J2149),"-",'Nomenklatur komplett'!J2149)</f>
        <v>Mühlau</v>
      </c>
    </row>
    <row r="2150" spans="1:3" x14ac:dyDescent="0.2">
      <c r="A2150" s="17" t="str">
        <f>IF(ISBLANK('Nomenklatur komplett'!H2150),"",'Nomenklatur komplett'!H2150)</f>
        <v/>
      </c>
      <c r="B2150" s="153">
        <f>IF(ISBLANK('Nomenklatur komplett'!I2150),"",'Nomenklatur komplett'!I2150)</f>
        <v>12356</v>
      </c>
      <c r="C2150" s="18" t="str">
        <f>IF(ISBLANK('Nomenklatur komplett'!J2150),"-",'Nomenklatur komplett'!J2150)</f>
        <v>Mühlebach</v>
      </c>
    </row>
    <row r="2151" spans="1:3" x14ac:dyDescent="0.2">
      <c r="A2151" s="17" t="str">
        <f>IF(ISBLANK('Nomenklatur komplett'!H2151),"",'Nomenklatur komplett'!H2151)</f>
        <v/>
      </c>
      <c r="B2151" s="153">
        <f>IF(ISBLANK('Nomenklatur komplett'!I2151),"",'Nomenklatur komplett'!I2151)</f>
        <v>16449</v>
      </c>
      <c r="C2151" s="18" t="str">
        <f>IF(ISBLANK('Nomenklatur komplett'!J2151),"-",'Nomenklatur komplett'!J2151)</f>
        <v>Mühlebach bei Amriswil</v>
      </c>
    </row>
    <row r="2152" spans="1:3" x14ac:dyDescent="0.2">
      <c r="A2152" s="17">
        <f>IF(ISBLANK('Nomenklatur komplett'!H2152),"",'Nomenklatur komplett'!H2152)</f>
        <v>668</v>
      </c>
      <c r="B2152" s="153">
        <f>IF(ISBLANK('Nomenklatur komplett'!I2152),"",'Nomenklatur komplett'!I2152)</f>
        <v>15202</v>
      </c>
      <c r="C2152" s="18" t="str">
        <f>IF(ISBLANK('Nomenklatur komplett'!J2152),"-",'Nomenklatur komplett'!J2152)</f>
        <v>Mühleberg</v>
      </c>
    </row>
    <row r="2153" spans="1:3" x14ac:dyDescent="0.2">
      <c r="A2153" s="17" t="str">
        <f>IF(ISBLANK('Nomenklatur komplett'!H2153),"",'Nomenklatur komplett'!H2153)</f>
        <v/>
      </c>
      <c r="B2153" s="153">
        <f>IF(ISBLANK('Nomenklatur komplett'!I2153),"",'Nomenklatur komplett'!I2153)</f>
        <v>11065</v>
      </c>
      <c r="C2153" s="18" t="str">
        <f>IF(ISBLANK('Nomenklatur komplett'!J2153),"-",'Nomenklatur komplett'!J2153)</f>
        <v>Mühledorf (BE)</v>
      </c>
    </row>
    <row r="2154" spans="1:3" x14ac:dyDescent="0.2">
      <c r="A2154" s="17" t="str">
        <f>IF(ISBLANK('Nomenklatur komplett'!H2154),"",'Nomenklatur komplett'!H2154)</f>
        <v/>
      </c>
      <c r="B2154" s="153">
        <f>IF(ISBLANK('Nomenklatur komplett'!I2154),"",'Nomenklatur komplett'!I2154)</f>
        <v>12372</v>
      </c>
      <c r="C2154" s="18" t="str">
        <f>IF(ISBLANK('Nomenklatur komplett'!J2154),"-",'Nomenklatur komplett'!J2154)</f>
        <v>Mühledorf (SO)</v>
      </c>
    </row>
    <row r="2155" spans="1:3" x14ac:dyDescent="0.2">
      <c r="A2155" s="17" t="str">
        <f>IF(ISBLANK('Nomenklatur komplett'!H2155),"",'Nomenklatur komplett'!H2155)</f>
        <v/>
      </c>
      <c r="B2155" s="153">
        <f>IF(ISBLANK('Nomenklatur komplett'!I2155),"",'Nomenklatur komplett'!I2155)</f>
        <v>12352</v>
      </c>
      <c r="C2155" s="18" t="str">
        <f>IF(ISBLANK('Nomenklatur komplett'!J2155),"-",'Nomenklatur komplett'!J2155)</f>
        <v>Mühlehorn</v>
      </c>
    </row>
    <row r="2156" spans="1:3" x14ac:dyDescent="0.2">
      <c r="A2156" s="17" t="str">
        <f>IF(ISBLANK('Nomenklatur komplett'!H2156),"",'Nomenklatur komplett'!H2156)</f>
        <v/>
      </c>
      <c r="B2156" s="153">
        <f>IF(ISBLANK('Nomenklatur komplett'!I2156),"",'Nomenklatur komplett'!I2156)</f>
        <v>16504</v>
      </c>
      <c r="C2156" s="18" t="str">
        <f>IF(ISBLANK('Nomenklatur komplett'!J2156),"-",'Nomenklatur komplett'!J2156)</f>
        <v>Mühlen</v>
      </c>
    </row>
    <row r="2157" spans="1:3" x14ac:dyDescent="0.2">
      <c r="A2157" s="17" t="str">
        <f>IF(ISBLANK('Nomenklatur komplett'!H2157),"",'Nomenklatur komplett'!H2157)</f>
        <v/>
      </c>
      <c r="B2157" s="153">
        <f>IF(ISBLANK('Nomenklatur komplett'!I2157),"",'Nomenklatur komplett'!I2157)</f>
        <v>12353</v>
      </c>
      <c r="C2157" s="18" t="str">
        <f>IF(ISBLANK('Nomenklatur komplett'!J2157),"-",'Nomenklatur komplett'!J2157)</f>
        <v>Mühlethal</v>
      </c>
    </row>
    <row r="2158" spans="1:3" x14ac:dyDescent="0.2">
      <c r="A2158" s="17" t="str">
        <f>IF(ISBLANK('Nomenklatur komplett'!H2158),"",'Nomenklatur komplett'!H2158)</f>
        <v/>
      </c>
      <c r="B2158" s="153">
        <f>IF(ISBLANK('Nomenklatur komplett'!I2158),"",'Nomenklatur komplett'!I2158)</f>
        <v>11066</v>
      </c>
      <c r="C2158" s="18" t="str">
        <f>IF(ISBLANK('Nomenklatur komplett'!J2158),"-",'Nomenklatur komplett'!J2158)</f>
        <v>Mühlethurnen</v>
      </c>
    </row>
    <row r="2159" spans="1:3" x14ac:dyDescent="0.2">
      <c r="A2159" s="17" t="str">
        <f>IF(ISBLANK('Nomenklatur komplett'!H2159),"",'Nomenklatur komplett'!H2159)</f>
        <v/>
      </c>
      <c r="B2159" s="153">
        <f>IF(ISBLANK('Nomenklatur komplett'!I2159),"",'Nomenklatur komplett'!I2159)</f>
        <v>10486</v>
      </c>
      <c r="C2159" s="18" t="str">
        <f>IF(ISBLANK('Nomenklatur komplett'!J2159),"-",'Nomenklatur komplett'!J2159)</f>
        <v>Mülchi</v>
      </c>
    </row>
    <row r="2160" spans="1:3" x14ac:dyDescent="0.2">
      <c r="A2160" s="17">
        <f>IF(ISBLANK('Nomenklatur komplett'!H2160),"",'Nomenklatur komplett'!H2160)</f>
        <v>4831</v>
      </c>
      <c r="B2160" s="153">
        <f>IF(ISBLANK('Nomenklatur komplett'!I2160),"",'Nomenklatur komplett'!I2160)</f>
        <v>15416</v>
      </c>
      <c r="C2160" s="18" t="str">
        <f>IF(ISBLANK('Nomenklatur komplett'!J2160),"-",'Nomenklatur komplett'!J2160)</f>
        <v>Müllheim</v>
      </c>
    </row>
    <row r="2161" spans="1:3" x14ac:dyDescent="0.2">
      <c r="A2161" s="17">
        <f>IF(ISBLANK('Nomenklatur komplett'!H2161),"",'Nomenklatur komplett'!H2161)</f>
        <v>4107</v>
      </c>
      <c r="B2161" s="153">
        <f>IF(ISBLANK('Nomenklatur komplett'!I2161),"",'Nomenklatur komplett'!I2161)</f>
        <v>12354</v>
      </c>
      <c r="C2161" s="18" t="str">
        <f>IF(ISBLANK('Nomenklatur komplett'!J2161),"-",'Nomenklatur komplett'!J2161)</f>
        <v>Mülligen</v>
      </c>
    </row>
    <row r="2162" spans="1:3" x14ac:dyDescent="0.2">
      <c r="A2162" s="17">
        <f>IF(ISBLANK('Nomenklatur komplett'!H2162),"",'Nomenklatur komplett'!H2162)</f>
        <v>2428</v>
      </c>
      <c r="B2162" s="153">
        <f>IF(ISBLANK('Nomenklatur komplett'!I2162),"",'Nomenklatur komplett'!I2162)</f>
        <v>13718</v>
      </c>
      <c r="C2162" s="18" t="str">
        <f>IF(ISBLANK('Nomenklatur komplett'!J2162),"-",'Nomenklatur komplett'!J2162)</f>
        <v>Mümliswil-Ramiswil</v>
      </c>
    </row>
    <row r="2163" spans="1:3" x14ac:dyDescent="0.2">
      <c r="A2163" s="17">
        <f>IF(ISBLANK('Nomenklatur komplett'!H2163),"",'Nomenklatur komplett'!H2163)</f>
        <v>546</v>
      </c>
      <c r="B2163" s="153">
        <f>IF(ISBLANK('Nomenklatur komplett'!I2163),"",'Nomenklatur komplett'!I2163)</f>
        <v>16622</v>
      </c>
      <c r="C2163" s="18" t="str">
        <f>IF(ISBLANK('Nomenklatur komplett'!J2163),"-",'Nomenklatur komplett'!J2163)</f>
        <v>Münchenbuchsee</v>
      </c>
    </row>
    <row r="2164" spans="1:3" x14ac:dyDescent="0.2">
      <c r="A2164" s="17">
        <f>IF(ISBLANK('Nomenklatur komplett'!H2164),"",'Nomenklatur komplett'!H2164)</f>
        <v>2769</v>
      </c>
      <c r="B2164" s="153">
        <f>IF(ISBLANK('Nomenklatur komplett'!I2164),"",'Nomenklatur komplett'!I2164)</f>
        <v>13832</v>
      </c>
      <c r="C2164" s="18" t="str">
        <f>IF(ISBLANK('Nomenklatur komplett'!J2164),"-",'Nomenklatur komplett'!J2164)</f>
        <v>Münchenstein</v>
      </c>
    </row>
    <row r="2165" spans="1:3" x14ac:dyDescent="0.2">
      <c r="A2165" s="17">
        <f>IF(ISBLANK('Nomenklatur komplett'!H2165),"",'Nomenklatur komplett'!H2165)</f>
        <v>669</v>
      </c>
      <c r="B2165" s="153">
        <f>IF(ISBLANK('Nomenklatur komplett'!I2165),"",'Nomenklatur komplett'!I2165)</f>
        <v>15203</v>
      </c>
      <c r="C2165" s="18" t="str">
        <f>IF(ISBLANK('Nomenklatur komplett'!J2165),"-",'Nomenklatur komplett'!J2165)</f>
        <v>Münchenwiler</v>
      </c>
    </row>
    <row r="2166" spans="1:3" x14ac:dyDescent="0.2">
      <c r="A2166" s="17" t="str">
        <f>IF(ISBLANK('Nomenklatur komplett'!H2166),"",'Nomenklatur komplett'!H2166)</f>
        <v/>
      </c>
      <c r="B2166" s="153">
        <f>IF(ISBLANK('Nomenklatur komplett'!I2166),"",'Nomenklatur komplett'!I2166)</f>
        <v>10484</v>
      </c>
      <c r="C2166" s="18" t="str">
        <f>IF(ISBLANK('Nomenklatur komplett'!J2166),"-",'Nomenklatur komplett'!J2166)</f>
        <v>Münchringen</v>
      </c>
    </row>
    <row r="2167" spans="1:3" x14ac:dyDescent="0.2">
      <c r="A2167" s="17">
        <f>IF(ISBLANK('Nomenklatur komplett'!H2167),"",'Nomenklatur komplett'!H2167)</f>
        <v>4172</v>
      </c>
      <c r="B2167" s="153">
        <f>IF(ISBLANK('Nomenklatur komplett'!I2167),"",'Nomenklatur komplett'!I2167)</f>
        <v>12357</v>
      </c>
      <c r="C2167" s="18" t="str">
        <f>IF(ISBLANK('Nomenklatur komplett'!J2167),"-",'Nomenklatur komplett'!J2167)</f>
        <v>Münchwilen (AG)</v>
      </c>
    </row>
    <row r="2168" spans="1:3" x14ac:dyDescent="0.2">
      <c r="A2168" s="17">
        <f>IF(ISBLANK('Nomenklatur komplett'!H2168),"",'Nomenklatur komplett'!H2168)</f>
        <v>4746</v>
      </c>
      <c r="B2168" s="153">
        <f>IF(ISBLANK('Nomenklatur komplett'!I2168),"",'Nomenklatur komplett'!I2168)</f>
        <v>15407</v>
      </c>
      <c r="C2168" s="18" t="str">
        <f>IF(ISBLANK('Nomenklatur komplett'!J2168),"-",'Nomenklatur komplett'!J2168)</f>
        <v>Münchwilen (TG)</v>
      </c>
    </row>
    <row r="2169" spans="1:3" x14ac:dyDescent="0.2">
      <c r="A2169" s="17">
        <f>IF(ISBLANK('Nomenklatur komplett'!H2169),"",'Nomenklatur komplett'!H2169)</f>
        <v>616</v>
      </c>
      <c r="B2169" s="153">
        <f>IF(ISBLANK('Nomenklatur komplett'!I2169),"",'Nomenklatur komplett'!I2169)</f>
        <v>15688</v>
      </c>
      <c r="C2169" s="18" t="str">
        <f>IF(ISBLANK('Nomenklatur komplett'!J2169),"-",'Nomenklatur komplett'!J2169)</f>
        <v>Münsingen</v>
      </c>
    </row>
    <row r="2170" spans="1:3" x14ac:dyDescent="0.2">
      <c r="A2170" s="17" t="str">
        <f>IF(ISBLANK('Nomenklatur komplett'!H2170),"",'Nomenklatur komplett'!H2170)</f>
        <v/>
      </c>
      <c r="B2170" s="153">
        <f>IF(ISBLANK('Nomenklatur komplett'!I2170),"",'Nomenklatur komplett'!I2170)</f>
        <v>16503</v>
      </c>
      <c r="C2170" s="18" t="str">
        <f>IF(ISBLANK('Nomenklatur komplett'!J2170),"-",'Nomenklatur komplett'!J2170)</f>
        <v>Münster (GR)</v>
      </c>
    </row>
    <row r="2171" spans="1:3" x14ac:dyDescent="0.2">
      <c r="A2171" s="17" t="str">
        <f>IF(ISBLANK('Nomenklatur komplett'!H2171),"",'Nomenklatur komplett'!H2171)</f>
        <v/>
      </c>
      <c r="B2171" s="153">
        <f>IF(ISBLANK('Nomenklatur komplett'!I2171),"",'Nomenklatur komplett'!I2171)</f>
        <v>16463</v>
      </c>
      <c r="C2171" s="18" t="str">
        <f>IF(ISBLANK('Nomenklatur komplett'!J2171),"-",'Nomenklatur komplett'!J2171)</f>
        <v>Münster (LU)</v>
      </c>
    </row>
    <row r="2172" spans="1:3" x14ac:dyDescent="0.2">
      <c r="A2172" s="17" t="str">
        <f>IF(ISBLANK('Nomenklatur komplett'!H2172),"",'Nomenklatur komplett'!H2172)</f>
        <v/>
      </c>
      <c r="B2172" s="153">
        <f>IF(ISBLANK('Nomenklatur komplett'!I2172),"",'Nomenklatur komplett'!I2172)</f>
        <v>12360</v>
      </c>
      <c r="C2172" s="18" t="str">
        <f>IF(ISBLANK('Nomenklatur komplett'!J2172),"-",'Nomenklatur komplett'!J2172)</f>
        <v>Münster (VS)</v>
      </c>
    </row>
    <row r="2173" spans="1:3" x14ac:dyDescent="0.2">
      <c r="A2173" s="17" t="str">
        <f>IF(ISBLANK('Nomenklatur komplett'!H2173),"",'Nomenklatur komplett'!H2173)</f>
        <v/>
      </c>
      <c r="B2173" s="153">
        <f>IF(ISBLANK('Nomenklatur komplett'!I2173),"",'Nomenklatur komplett'!I2173)</f>
        <v>14502</v>
      </c>
      <c r="C2173" s="18" t="str">
        <f>IF(ISBLANK('Nomenklatur komplett'!J2173),"-",'Nomenklatur komplett'!J2173)</f>
        <v>Münster-Geschinen</v>
      </c>
    </row>
    <row r="2174" spans="1:3" x14ac:dyDescent="0.2">
      <c r="A2174" s="17">
        <f>IF(ISBLANK('Nomenklatur komplett'!H2174),"",'Nomenklatur komplett'!H2174)</f>
        <v>4691</v>
      </c>
      <c r="B2174" s="153">
        <f>IF(ISBLANK('Nomenklatur komplett'!I2174),"",'Nomenklatur komplett'!I2174)</f>
        <v>15426</v>
      </c>
      <c r="C2174" s="18" t="str">
        <f>IF(ISBLANK('Nomenklatur komplett'!J2174),"-",'Nomenklatur komplett'!J2174)</f>
        <v>Münsterlingen</v>
      </c>
    </row>
    <row r="2175" spans="1:3" x14ac:dyDescent="0.2">
      <c r="A2175" s="17">
        <f>IF(ISBLANK('Nomenklatur komplett'!H2175),"",'Nomenklatur komplett'!H2175)</f>
        <v>498</v>
      </c>
      <c r="B2175" s="153">
        <f>IF(ISBLANK('Nomenklatur komplett'!I2175),"",'Nomenklatur komplett'!I2175)</f>
        <v>15107</v>
      </c>
      <c r="C2175" s="18" t="str">
        <f>IF(ISBLANK('Nomenklatur komplett'!J2175),"-",'Nomenklatur komplett'!J2175)</f>
        <v>Müntschemier</v>
      </c>
    </row>
    <row r="2176" spans="1:3" x14ac:dyDescent="0.2">
      <c r="A2176" s="17" t="str">
        <f>IF(ISBLANK('Nomenklatur komplett'!H2176),"",'Nomenklatur komplett'!H2176)</f>
        <v/>
      </c>
      <c r="B2176" s="153">
        <f>IF(ISBLANK('Nomenklatur komplett'!I2176),"",'Nomenklatur komplett'!I2176)</f>
        <v>11324</v>
      </c>
      <c r="C2176" s="18" t="str">
        <f>IF(ISBLANK('Nomenklatur komplett'!J2176),"-",'Nomenklatur komplett'!J2176)</f>
        <v>Müstair</v>
      </c>
    </row>
    <row r="2177" spans="1:3" x14ac:dyDescent="0.2">
      <c r="A2177" s="17" t="str">
        <f>IF(ISBLANK('Nomenklatur komplett'!H2177),"",'Nomenklatur komplett'!H2177)</f>
        <v/>
      </c>
      <c r="B2177" s="153">
        <f>IF(ISBLANK('Nomenklatur komplett'!I2177),"",'Nomenklatur komplett'!I2177)</f>
        <v>12528</v>
      </c>
      <c r="C2177" s="18" t="str">
        <f>IF(ISBLANK('Nomenklatur komplett'!J2177),"-",'Nomenklatur komplett'!J2177)</f>
        <v>Müswangen</v>
      </c>
    </row>
    <row r="2178" spans="1:3" x14ac:dyDescent="0.2">
      <c r="A2178" s="17">
        <f>IF(ISBLANK('Nomenklatur komplett'!H2178),"",'Nomenklatur komplett'!H2178)</f>
        <v>6007</v>
      </c>
      <c r="B2178" s="153">
        <f>IF(ISBLANK('Nomenklatur komplett'!I2178),"",'Nomenklatur komplett'!I2178)</f>
        <v>15617</v>
      </c>
      <c r="C2178" s="18" t="str">
        <f>IF(ISBLANK('Nomenklatur komplett'!J2178),"-",'Nomenklatur komplett'!J2178)</f>
        <v>Naters</v>
      </c>
    </row>
    <row r="2179" spans="1:3" x14ac:dyDescent="0.2">
      <c r="A2179" s="17" t="str">
        <f>IF(ISBLANK('Nomenklatur komplett'!H2179),"",'Nomenklatur komplett'!H2179)</f>
        <v/>
      </c>
      <c r="B2179" s="153">
        <f>IF(ISBLANK('Nomenklatur komplett'!I2179),"",'Nomenklatur komplett'!I2179)</f>
        <v>12526</v>
      </c>
      <c r="C2179" s="18" t="str">
        <f>IF(ISBLANK('Nomenklatur komplett'!J2179),"-",'Nomenklatur komplett'!J2179)</f>
        <v>Nax</v>
      </c>
    </row>
    <row r="2180" spans="1:3" x14ac:dyDescent="0.2">
      <c r="A2180" s="17" t="str">
        <f>IF(ISBLANK('Nomenklatur komplett'!H2180),"",'Nomenklatur komplett'!H2180)</f>
        <v/>
      </c>
      <c r="B2180" s="153">
        <f>IF(ISBLANK('Nomenklatur komplett'!I2180),"",'Nomenklatur komplett'!I2180)</f>
        <v>12535</v>
      </c>
      <c r="C2180" s="18" t="str">
        <f>IF(ISBLANK('Nomenklatur komplett'!J2180),"-",'Nomenklatur komplett'!J2180)</f>
        <v>Naz</v>
      </c>
    </row>
    <row r="2181" spans="1:3" x14ac:dyDescent="0.2">
      <c r="A2181" s="17">
        <f>IF(ISBLANK('Nomenklatur komplett'!H2181),"",'Nomenklatur komplett'!H2181)</f>
        <v>1137</v>
      </c>
      <c r="B2181" s="153">
        <f>IF(ISBLANK('Nomenklatur komplett'!I2181),"",'Nomenklatur komplett'!I2181)</f>
        <v>15571</v>
      </c>
      <c r="C2181" s="18" t="str">
        <f>IF(ISBLANK('Nomenklatur komplett'!J2181),"-",'Nomenklatur komplett'!J2181)</f>
        <v>Nebikon</v>
      </c>
    </row>
    <row r="2182" spans="1:3" x14ac:dyDescent="0.2">
      <c r="A2182" s="17">
        <f>IF(ISBLANK('Nomenklatur komplett'!H2182),"",'Nomenklatur komplett'!H2182)</f>
        <v>3396</v>
      </c>
      <c r="B2182" s="153">
        <f>IF(ISBLANK('Nomenklatur komplett'!I2182),"",'Nomenklatur komplett'!I2182)</f>
        <v>16623</v>
      </c>
      <c r="C2182" s="18" t="str">
        <f>IF(ISBLANK('Nomenklatur komplett'!J2182),"-",'Nomenklatur komplett'!J2182)</f>
        <v>Neckertal</v>
      </c>
    </row>
    <row r="2183" spans="1:3" x14ac:dyDescent="0.2">
      <c r="A2183" s="17">
        <f>IF(ISBLANK('Nomenklatur komplett'!H2183),"",'Nomenklatur komplett'!H2183)</f>
        <v>88</v>
      </c>
      <c r="B2183" s="153">
        <f>IF(ISBLANK('Nomenklatur komplett'!I2183),"",'Nomenklatur komplett'!I2183)</f>
        <v>12537</v>
      </c>
      <c r="C2183" s="18" t="str">
        <f>IF(ISBLANK('Nomenklatur komplett'!J2183),"-",'Nomenklatur komplett'!J2183)</f>
        <v>Neerach</v>
      </c>
    </row>
    <row r="2184" spans="1:3" x14ac:dyDescent="0.2">
      <c r="A2184" s="17">
        <f>IF(ISBLANK('Nomenklatur komplett'!H2184),"",'Nomenklatur komplett'!H2184)</f>
        <v>223</v>
      </c>
      <c r="B2184" s="153">
        <f>IF(ISBLANK('Nomenklatur komplett'!I2184),"",'Nomenklatur komplett'!I2184)</f>
        <v>15514</v>
      </c>
      <c r="C2184" s="18" t="str">
        <f>IF(ISBLANK('Nomenklatur komplett'!J2184),"-",'Nomenklatur komplett'!J2184)</f>
        <v>Neftenbach</v>
      </c>
    </row>
    <row r="2185" spans="1:3" x14ac:dyDescent="0.2">
      <c r="A2185" s="17">
        <f>IF(ISBLANK('Nomenklatur komplett'!H2185),"",'Nomenklatur komplett'!H2185)</f>
        <v>5206</v>
      </c>
      <c r="B2185" s="153">
        <f>IF(ISBLANK('Nomenklatur komplett'!I2185),"",'Nomenklatur komplett'!I2185)</f>
        <v>12539</v>
      </c>
      <c r="C2185" s="18" t="str">
        <f>IF(ISBLANK('Nomenklatur komplett'!J2185),"-",'Nomenklatur komplett'!J2185)</f>
        <v>Neggio</v>
      </c>
    </row>
    <row r="2186" spans="1:3" x14ac:dyDescent="0.2">
      <c r="A2186" s="17" t="str">
        <f>IF(ISBLANK('Nomenklatur komplett'!H2186),"",'Nomenklatur komplett'!H2186)</f>
        <v/>
      </c>
      <c r="B2186" s="153">
        <f>IF(ISBLANK('Nomenklatur komplett'!I2186),"",'Nomenklatur komplett'!I2186)</f>
        <v>12540</v>
      </c>
      <c r="C2186" s="18" t="str">
        <f>IF(ISBLANK('Nomenklatur komplett'!J2186),"-",'Nomenklatur komplett'!J2186)</f>
        <v>Neirivue</v>
      </c>
    </row>
    <row r="2187" spans="1:3" x14ac:dyDescent="0.2">
      <c r="A2187" s="17">
        <f>IF(ISBLANK('Nomenklatur komplett'!H2187),"",'Nomenklatur komplett'!H2187)</f>
        <v>6024</v>
      </c>
      <c r="B2187" s="153">
        <f>IF(ISBLANK('Nomenklatur komplett'!I2187),"",'Nomenklatur komplett'!I2187)</f>
        <v>12518</v>
      </c>
      <c r="C2187" s="18" t="str">
        <f>IF(ISBLANK('Nomenklatur komplett'!J2187),"-",'Nomenklatur komplett'!J2187)</f>
        <v>Nendaz</v>
      </c>
    </row>
    <row r="2188" spans="1:3" x14ac:dyDescent="0.2">
      <c r="A2188" s="17" t="str">
        <f>IF(ISBLANK('Nomenklatur komplett'!H2188),"",'Nomenklatur komplett'!H2188)</f>
        <v/>
      </c>
      <c r="B2188" s="153">
        <f>IF(ISBLANK('Nomenklatur komplett'!I2188),"",'Nomenklatur komplett'!I2188)</f>
        <v>12516</v>
      </c>
      <c r="C2188" s="18" t="str">
        <f>IF(ISBLANK('Nomenklatur komplett'!J2188),"-",'Nomenklatur komplett'!J2188)</f>
        <v>Nennigkofen</v>
      </c>
    </row>
    <row r="2189" spans="1:3" x14ac:dyDescent="0.2">
      <c r="A2189" s="17">
        <f>IF(ISBLANK('Nomenklatur komplett'!H2189),"",'Nomenklatur komplett'!H2189)</f>
        <v>2789</v>
      </c>
      <c r="B2189" s="153">
        <f>IF(ISBLANK('Nomenklatur komplett'!I2189),"",'Nomenklatur komplett'!I2189)</f>
        <v>13847</v>
      </c>
      <c r="C2189" s="18" t="str">
        <f>IF(ISBLANK('Nomenklatur komplett'!J2189),"-",'Nomenklatur komplett'!J2189)</f>
        <v>Nenzlingen</v>
      </c>
    </row>
    <row r="2190" spans="1:3" x14ac:dyDescent="0.2">
      <c r="A2190" s="17" t="str">
        <f>IF(ISBLANK('Nomenklatur komplett'!H2190),"",'Nomenklatur komplett'!H2190)</f>
        <v/>
      </c>
      <c r="B2190" s="153">
        <f>IF(ISBLANK('Nomenklatur komplett'!I2190),"",'Nomenklatur komplett'!I2190)</f>
        <v>16327</v>
      </c>
      <c r="C2190" s="18" t="str">
        <f>IF(ISBLANK('Nomenklatur komplett'!J2190),"-",'Nomenklatur komplett'!J2190)</f>
        <v>Nesselnbach</v>
      </c>
    </row>
    <row r="2191" spans="1:3" x14ac:dyDescent="0.2">
      <c r="A2191" s="17">
        <f>IF(ISBLANK('Nomenklatur komplett'!H2191),"",'Nomenklatur komplett'!H2191)</f>
        <v>3360</v>
      </c>
      <c r="B2191" s="153">
        <f>IF(ISBLANK('Nomenklatur komplett'!I2191),"",'Nomenklatur komplett'!I2191)</f>
        <v>15607</v>
      </c>
      <c r="C2191" s="18" t="str">
        <f>IF(ISBLANK('Nomenklatur komplett'!J2191),"-",'Nomenklatur komplett'!J2191)</f>
        <v>Nesslau</v>
      </c>
    </row>
    <row r="2192" spans="1:3" x14ac:dyDescent="0.2">
      <c r="A2192" s="17" t="str">
        <f>IF(ISBLANK('Nomenklatur komplett'!H2192),"",'Nomenklatur komplett'!H2192)</f>
        <v/>
      </c>
      <c r="B2192" s="153">
        <f>IF(ISBLANK('Nomenklatur komplett'!I2192),"",'Nomenklatur komplett'!I2192)</f>
        <v>14516</v>
      </c>
      <c r="C2192" s="18" t="str">
        <f>IF(ISBLANK('Nomenklatur komplett'!J2192),"-",'Nomenklatur komplett'!J2192)</f>
        <v>Nesslau-Krummenau</v>
      </c>
    </row>
    <row r="2193" spans="1:3" x14ac:dyDescent="0.2">
      <c r="A2193" s="17" t="str">
        <f>IF(ISBLANK('Nomenklatur komplett'!H2193),"",'Nomenklatur komplett'!H2193)</f>
        <v/>
      </c>
      <c r="B2193" s="153">
        <f>IF(ISBLANK('Nomenklatur komplett'!I2193),"",'Nomenklatur komplett'!I2193)</f>
        <v>12532</v>
      </c>
      <c r="C2193" s="18" t="str">
        <f>IF(ISBLANK('Nomenklatur komplett'!J2193),"-",'Nomenklatur komplett'!J2193)</f>
        <v>Netstal</v>
      </c>
    </row>
    <row r="2194" spans="1:3" x14ac:dyDescent="0.2">
      <c r="A2194" s="17">
        <f>IF(ISBLANK('Nomenklatur komplett'!H2194),"",'Nomenklatur komplett'!H2194)</f>
        <v>6458</v>
      </c>
      <c r="B2194" s="153">
        <f>IF(ISBLANK('Nomenklatur komplett'!I2194),"",'Nomenklatur komplett'!I2194)</f>
        <v>16604</v>
      </c>
      <c r="C2194" s="18" t="str">
        <f>IF(ISBLANK('Nomenklatur komplett'!J2194),"-",'Nomenklatur komplett'!J2194)</f>
        <v>Neuchâtel</v>
      </c>
    </row>
    <row r="2195" spans="1:3" x14ac:dyDescent="0.2">
      <c r="A2195" s="17" t="str">
        <f>IF(ISBLANK('Nomenklatur komplett'!H2195),"",'Nomenklatur komplett'!H2195)</f>
        <v/>
      </c>
      <c r="B2195" s="153">
        <f>IF(ISBLANK('Nomenklatur komplett'!I2195),"",'Nomenklatur komplett'!I2195)</f>
        <v>12513</v>
      </c>
      <c r="C2195" s="18" t="str">
        <f>IF(ISBLANK('Nomenklatur komplett'!J2195),"-",'Nomenklatur komplett'!J2195)</f>
        <v>Neudorf</v>
      </c>
    </row>
    <row r="2196" spans="1:3" x14ac:dyDescent="0.2">
      <c r="A2196" s="17">
        <f>IF(ISBLANK('Nomenklatur komplett'!H2196),"",'Nomenklatur komplett'!H2196)</f>
        <v>2404</v>
      </c>
      <c r="B2196" s="153">
        <f>IF(ISBLANK('Nomenklatur komplett'!I2196),"",'Nomenklatur komplett'!I2196)</f>
        <v>13706</v>
      </c>
      <c r="C2196" s="18" t="str">
        <f>IF(ISBLANK('Nomenklatur komplett'!J2196),"-",'Nomenklatur komplett'!J2196)</f>
        <v>Neuendorf</v>
      </c>
    </row>
    <row r="2197" spans="1:3" x14ac:dyDescent="0.2">
      <c r="A2197" s="17">
        <f>IF(ISBLANK('Nomenklatur komplett'!H2197),"",'Nomenklatur komplett'!H2197)</f>
        <v>670</v>
      </c>
      <c r="B2197" s="153">
        <f>IF(ISBLANK('Nomenklatur komplett'!I2197),"",'Nomenklatur komplett'!I2197)</f>
        <v>15204</v>
      </c>
      <c r="C2197" s="18" t="str">
        <f>IF(ISBLANK('Nomenklatur komplett'!J2197),"-",'Nomenklatur komplett'!J2197)</f>
        <v>Neuenegg</v>
      </c>
    </row>
    <row r="2198" spans="1:3" x14ac:dyDescent="0.2">
      <c r="A2198" s="17">
        <f>IF(ISBLANK('Nomenklatur komplett'!H2198),"",'Nomenklatur komplett'!H2198)</f>
        <v>4034</v>
      </c>
      <c r="B2198" s="153">
        <f>IF(ISBLANK('Nomenklatur komplett'!I2198),"",'Nomenklatur komplett'!I2198)</f>
        <v>12514</v>
      </c>
      <c r="C2198" s="18" t="str">
        <f>IF(ISBLANK('Nomenklatur komplett'!J2198),"-",'Nomenklatur komplett'!J2198)</f>
        <v>Neuenhof</v>
      </c>
    </row>
    <row r="2199" spans="1:3" x14ac:dyDescent="0.2">
      <c r="A2199" s="17">
        <f>IF(ISBLANK('Nomenklatur komplett'!H2199),"",'Nomenklatur komplett'!H2199)</f>
        <v>1093</v>
      </c>
      <c r="B2199" s="153">
        <f>IF(ISBLANK('Nomenklatur komplett'!I2199),"",'Nomenklatur komplett'!I2199)</f>
        <v>15570</v>
      </c>
      <c r="C2199" s="18" t="str">
        <f>IF(ISBLANK('Nomenklatur komplett'!J2199),"-",'Nomenklatur komplett'!J2199)</f>
        <v>Neuenkirch</v>
      </c>
    </row>
    <row r="2200" spans="1:3" x14ac:dyDescent="0.2">
      <c r="A2200" s="17" t="str">
        <f>IF(ISBLANK('Nomenklatur komplett'!H2200),"",'Nomenklatur komplett'!H2200)</f>
        <v/>
      </c>
      <c r="B2200" s="153">
        <f>IF(ISBLANK('Nomenklatur komplett'!I2200),"",'Nomenklatur komplett'!I2200)</f>
        <v>11186</v>
      </c>
      <c r="C2200" s="18" t="str">
        <f>IF(ISBLANK('Nomenklatur komplett'!J2200),"-",'Nomenklatur komplett'!J2200)</f>
        <v>Neuhaus</v>
      </c>
    </row>
    <row r="2201" spans="1:3" x14ac:dyDescent="0.2">
      <c r="A2201" s="17" t="str">
        <f>IF(ISBLANK('Nomenklatur komplett'!H2201),"",'Nomenklatur komplett'!H2201)</f>
        <v/>
      </c>
      <c r="B2201" s="153">
        <f>IF(ISBLANK('Nomenklatur komplett'!I2201),"",'Nomenklatur komplett'!I2201)</f>
        <v>16467</v>
      </c>
      <c r="C2201" s="18" t="str">
        <f>IF(ISBLANK('Nomenklatur komplett'!J2201),"-",'Nomenklatur komplett'!J2201)</f>
        <v>Neuhausen</v>
      </c>
    </row>
    <row r="2202" spans="1:3" x14ac:dyDescent="0.2">
      <c r="A2202" s="17">
        <f>IF(ISBLANK('Nomenklatur komplett'!H2202),"",'Nomenklatur komplett'!H2202)</f>
        <v>2937</v>
      </c>
      <c r="B2202" s="153">
        <f>IF(ISBLANK('Nomenklatur komplett'!I2202),"",'Nomenklatur komplett'!I2202)</f>
        <v>12525</v>
      </c>
      <c r="C2202" s="18" t="str">
        <f>IF(ISBLANK('Nomenklatur komplett'!J2202),"-",'Nomenklatur komplett'!J2202)</f>
        <v>Neuhausen am Rheinfall</v>
      </c>
    </row>
    <row r="2203" spans="1:3" x14ac:dyDescent="0.2">
      <c r="A2203" s="17">
        <f>IF(ISBLANK('Nomenklatur komplett'!H2203),"",'Nomenklatur komplett'!H2203)</f>
        <v>1705</v>
      </c>
      <c r="B2203" s="153">
        <f>IF(ISBLANK('Nomenklatur komplett'!I2203),"",'Nomenklatur komplett'!I2203)</f>
        <v>12517</v>
      </c>
      <c r="C2203" s="18" t="str">
        <f>IF(ISBLANK('Nomenklatur komplett'!J2203),"-",'Nomenklatur komplett'!J2203)</f>
        <v>Neuheim</v>
      </c>
    </row>
    <row r="2204" spans="1:3" x14ac:dyDescent="0.2">
      <c r="A2204" s="17" t="str">
        <f>IF(ISBLANK('Nomenklatur komplett'!H2204),"",'Nomenklatur komplett'!H2204)</f>
        <v/>
      </c>
      <c r="B2204" s="153">
        <f>IF(ISBLANK('Nomenklatur komplett'!I2204),"",'Nomenklatur komplett'!I2204)</f>
        <v>12510</v>
      </c>
      <c r="C2204" s="18" t="str">
        <f>IF(ISBLANK('Nomenklatur komplett'!J2204),"-",'Nomenklatur komplett'!J2204)</f>
        <v>Neukirch an der Thur</v>
      </c>
    </row>
    <row r="2205" spans="1:3" x14ac:dyDescent="0.2">
      <c r="A2205" s="17" t="str">
        <f>IF(ISBLANK('Nomenklatur komplett'!H2205),"",'Nomenklatur komplett'!H2205)</f>
        <v/>
      </c>
      <c r="B2205" s="153">
        <f>IF(ISBLANK('Nomenklatur komplett'!I2205),"",'Nomenklatur komplett'!I2205)</f>
        <v>16502</v>
      </c>
      <c r="C2205" s="18" t="str">
        <f>IF(ISBLANK('Nomenklatur komplett'!J2205),"-",'Nomenklatur komplett'!J2205)</f>
        <v>Neukirch bei Ilanz</v>
      </c>
    </row>
    <row r="2206" spans="1:3" x14ac:dyDescent="0.2">
      <c r="A2206" s="17">
        <f>IF(ISBLANK('Nomenklatur komplett'!H2206),"",'Nomenklatur komplett'!H2206)</f>
        <v>4601</v>
      </c>
      <c r="B2206" s="153">
        <f>IF(ISBLANK('Nomenklatur komplett'!I2206),"",'Nomenklatur komplett'!I2206)</f>
        <v>15447</v>
      </c>
      <c r="C2206" s="18" t="str">
        <f>IF(ISBLANK('Nomenklatur komplett'!J2206),"-",'Nomenklatur komplett'!J2206)</f>
        <v>Neunforn</v>
      </c>
    </row>
    <row r="2207" spans="1:3" x14ac:dyDescent="0.2">
      <c r="A2207" s="17">
        <f>IF(ISBLANK('Nomenklatur komplett'!H2207),"",'Nomenklatur komplett'!H2207)</f>
        <v>2904</v>
      </c>
      <c r="B2207" s="153">
        <f>IF(ISBLANK('Nomenklatur komplett'!I2207),"",'Nomenklatur komplett'!I2207)</f>
        <v>12519</v>
      </c>
      <c r="C2207" s="18" t="str">
        <f>IF(ISBLANK('Nomenklatur komplett'!J2207),"-",'Nomenklatur komplett'!J2207)</f>
        <v>Neunkirch</v>
      </c>
    </row>
    <row r="2208" spans="1:3" x14ac:dyDescent="0.2">
      <c r="A2208" s="17" t="str">
        <f>IF(ISBLANK('Nomenklatur komplett'!H2208),"",'Nomenklatur komplett'!H2208)</f>
        <v/>
      </c>
      <c r="B2208" s="153">
        <f>IF(ISBLANK('Nomenklatur komplett'!I2208),"",'Nomenklatur komplett'!I2208)</f>
        <v>16533</v>
      </c>
      <c r="C2208" s="18" t="str">
        <f>IF(ISBLANK('Nomenklatur komplett'!J2208),"-",'Nomenklatur komplett'!J2208)</f>
        <v>Neuveville</v>
      </c>
    </row>
    <row r="2209" spans="1:3" x14ac:dyDescent="0.2">
      <c r="A2209" s="17" t="str">
        <f>IF(ISBLANK('Nomenklatur komplett'!H2209),"",'Nomenklatur komplett'!H2209)</f>
        <v/>
      </c>
      <c r="B2209" s="153">
        <f>IF(ISBLANK('Nomenklatur komplett'!I2209),"",'Nomenklatur komplett'!I2209)</f>
        <v>12520</v>
      </c>
      <c r="C2209" s="18" t="str">
        <f>IF(ISBLANK('Nomenklatur komplett'!J2209),"-",'Nomenklatur komplett'!J2209)</f>
        <v>Neuwilen</v>
      </c>
    </row>
    <row r="2210" spans="1:3" x14ac:dyDescent="0.2">
      <c r="A2210" s="17">
        <f>IF(ISBLANK('Nomenklatur komplett'!H2210),"",'Nomenklatur komplett'!H2210)</f>
        <v>2211</v>
      </c>
      <c r="B2210" s="153">
        <f>IF(ISBLANK('Nomenklatur komplett'!I2210),"",'Nomenklatur komplett'!I2210)</f>
        <v>12521</v>
      </c>
      <c r="C2210" s="18" t="str">
        <f>IF(ISBLANK('Nomenklatur komplett'!J2210),"-",'Nomenklatur komplett'!J2210)</f>
        <v>Neyruz (FR)</v>
      </c>
    </row>
    <row r="2211" spans="1:3" x14ac:dyDescent="0.2">
      <c r="A2211" s="17" t="str">
        <f>IF(ISBLANK('Nomenklatur komplett'!H2211),"",'Nomenklatur komplett'!H2211)</f>
        <v/>
      </c>
      <c r="B2211" s="153">
        <f>IF(ISBLANK('Nomenklatur komplett'!I2211),"",'Nomenklatur komplett'!I2211)</f>
        <v>16548</v>
      </c>
      <c r="C2211" s="18" t="str">
        <f>IF(ISBLANK('Nomenklatur komplett'!J2211),"-",'Nomenklatur komplett'!J2211)</f>
        <v>Neyruz (VD)</v>
      </c>
    </row>
    <row r="2212" spans="1:3" x14ac:dyDescent="0.2">
      <c r="A2212" s="17" t="str">
        <f>IF(ISBLANK('Nomenklatur komplett'!H2212),"",'Nomenklatur komplett'!H2212)</f>
        <v/>
      </c>
      <c r="B2212" s="153">
        <f>IF(ISBLANK('Nomenklatur komplett'!I2212),"",'Nomenklatur komplett'!I2212)</f>
        <v>12522</v>
      </c>
      <c r="C2212" s="18" t="str">
        <f>IF(ISBLANK('Nomenklatur komplett'!J2212),"-",'Nomenklatur komplett'!J2212)</f>
        <v>Neyruz-sur-Moudon</v>
      </c>
    </row>
    <row r="2213" spans="1:3" x14ac:dyDescent="0.2">
      <c r="A2213" s="17">
        <f>IF(ISBLANK('Nomenklatur komplett'!H2213),"",'Nomenklatur komplett'!H2213)</f>
        <v>743</v>
      </c>
      <c r="B2213" s="153">
        <f>IF(ISBLANK('Nomenklatur komplett'!I2213),"",'Nomenklatur komplett'!I2213)</f>
        <v>15249</v>
      </c>
      <c r="C2213" s="18" t="str">
        <f>IF(ISBLANK('Nomenklatur komplett'!J2213),"-",'Nomenklatur komplett'!J2213)</f>
        <v>Nidau</v>
      </c>
    </row>
    <row r="2214" spans="1:3" x14ac:dyDescent="0.2">
      <c r="A2214" s="17" t="str">
        <f>IF(ISBLANK('Nomenklatur komplett'!H2214),"",'Nomenklatur komplett'!H2214)</f>
        <v/>
      </c>
      <c r="B2214" s="153">
        <f>IF(ISBLANK('Nomenklatur komplett'!I2214),"",'Nomenklatur komplett'!I2214)</f>
        <v>12523</v>
      </c>
      <c r="C2214" s="18" t="str">
        <f>IF(ISBLANK('Nomenklatur komplett'!J2214),"-",'Nomenklatur komplett'!J2214)</f>
        <v>Nidfurn</v>
      </c>
    </row>
    <row r="2215" spans="1:3" x14ac:dyDescent="0.2">
      <c r="A2215" s="17">
        <f>IF(ISBLANK('Nomenklatur komplett'!H2215),"",'Nomenklatur komplett'!H2215)</f>
        <v>981</v>
      </c>
      <c r="B2215" s="153">
        <f>IF(ISBLANK('Nomenklatur komplett'!I2215),"",'Nomenklatur komplett'!I2215)</f>
        <v>16130</v>
      </c>
      <c r="C2215" s="18" t="str">
        <f>IF(ISBLANK('Nomenklatur komplett'!J2215),"-",'Nomenklatur komplett'!J2215)</f>
        <v>Niederbipp</v>
      </c>
    </row>
    <row r="2216" spans="1:3" x14ac:dyDescent="0.2">
      <c r="A2216" s="17">
        <f>IF(ISBLANK('Nomenklatur komplett'!H2216),"",'Nomenklatur komplett'!H2216)</f>
        <v>2405</v>
      </c>
      <c r="B2216" s="153">
        <f>IF(ISBLANK('Nomenklatur komplett'!I2216),"",'Nomenklatur komplett'!I2216)</f>
        <v>13707</v>
      </c>
      <c r="C2216" s="18" t="str">
        <f>IF(ISBLANK('Nomenklatur komplett'!J2216),"-",'Nomenklatur komplett'!J2216)</f>
        <v>Niederbuchsiten</v>
      </c>
    </row>
    <row r="2217" spans="1:3" x14ac:dyDescent="0.2">
      <c r="A2217" s="17">
        <f>IF(ISBLANK('Nomenklatur komplett'!H2217),"",'Nomenklatur komplett'!H2217)</f>
        <v>3422</v>
      </c>
      <c r="B2217" s="153">
        <f>IF(ISBLANK('Nomenklatur komplett'!I2217),"",'Nomenklatur komplett'!I2217)</f>
        <v>14459</v>
      </c>
      <c r="C2217" s="18" t="str">
        <f>IF(ISBLANK('Nomenklatur komplett'!J2217),"-",'Nomenklatur komplett'!J2217)</f>
        <v>Niederbüren</v>
      </c>
    </row>
    <row r="2218" spans="1:3" x14ac:dyDescent="0.2">
      <c r="A2218" s="17">
        <f>IF(ISBLANK('Nomenklatur komplett'!H2218),"",'Nomenklatur komplett'!H2218)</f>
        <v>2891</v>
      </c>
      <c r="B2218" s="153">
        <f>IF(ISBLANK('Nomenklatur komplett'!I2218),"",'Nomenklatur komplett'!I2218)</f>
        <v>13819</v>
      </c>
      <c r="C2218" s="18" t="str">
        <f>IF(ISBLANK('Nomenklatur komplett'!J2218),"-",'Nomenklatur komplett'!J2218)</f>
        <v>Niederdorf</v>
      </c>
    </row>
    <row r="2219" spans="1:3" x14ac:dyDescent="0.2">
      <c r="A2219" s="17" t="str">
        <f>IF(ISBLANK('Nomenklatur komplett'!H2219),"",'Nomenklatur komplett'!H2219)</f>
        <v/>
      </c>
      <c r="B2219" s="153">
        <f>IF(ISBLANK('Nomenklatur komplett'!I2219),"",'Nomenklatur komplett'!I2219)</f>
        <v>12543</v>
      </c>
      <c r="C2219" s="18" t="str">
        <f>IF(ISBLANK('Nomenklatur komplett'!J2219),"-",'Nomenklatur komplett'!J2219)</f>
        <v>Niedererlinsbach</v>
      </c>
    </row>
    <row r="2220" spans="1:3" x14ac:dyDescent="0.2">
      <c r="A2220" s="17" t="str">
        <f>IF(ISBLANK('Nomenklatur komplett'!H2220),"",'Nomenklatur komplett'!H2220)</f>
        <v/>
      </c>
      <c r="B2220" s="153">
        <f>IF(ISBLANK('Nomenklatur komplett'!I2220),"",'Nomenklatur komplett'!I2220)</f>
        <v>16214</v>
      </c>
      <c r="C2220" s="18" t="str">
        <f>IF(ISBLANK('Nomenklatur komplett'!J2220),"-",'Nomenklatur komplett'!J2220)</f>
        <v>Niederernen</v>
      </c>
    </row>
    <row r="2221" spans="1:3" x14ac:dyDescent="0.2">
      <c r="A2221" s="17" t="str">
        <f>IF(ISBLANK('Nomenklatur komplett'!H2221),"",'Nomenklatur komplett'!H2221)</f>
        <v/>
      </c>
      <c r="B2221" s="153">
        <f>IF(ISBLANK('Nomenklatur komplett'!I2221),"",'Nomenklatur komplett'!I2221)</f>
        <v>16470</v>
      </c>
      <c r="C2221" s="18" t="str">
        <f>IF(ISBLANK('Nomenklatur komplett'!J2221),"-",'Nomenklatur komplett'!J2221)</f>
        <v>Niedergerlafingen</v>
      </c>
    </row>
    <row r="2222" spans="1:3" x14ac:dyDescent="0.2">
      <c r="A2222" s="17">
        <f>IF(ISBLANK('Nomenklatur komplett'!H2222),"",'Nomenklatur komplett'!H2222)</f>
        <v>6198</v>
      </c>
      <c r="B2222" s="153">
        <f>IF(ISBLANK('Nomenklatur komplett'!I2222),"",'Nomenklatur komplett'!I2222)</f>
        <v>12511</v>
      </c>
      <c r="C2222" s="18" t="str">
        <f>IF(ISBLANK('Nomenklatur komplett'!J2222),"-",'Nomenklatur komplett'!J2222)</f>
        <v>Niedergesteln</v>
      </c>
    </row>
    <row r="2223" spans="1:3" x14ac:dyDescent="0.2">
      <c r="A2223" s="17">
        <f>IF(ISBLANK('Nomenklatur komplett'!H2223),"",'Nomenklatur komplett'!H2223)</f>
        <v>89</v>
      </c>
      <c r="B2223" s="153">
        <f>IF(ISBLANK('Nomenklatur komplett'!I2223),"",'Nomenklatur komplett'!I2223)</f>
        <v>12534</v>
      </c>
      <c r="C2223" s="18" t="str">
        <f>IF(ISBLANK('Nomenklatur komplett'!J2223),"-",'Nomenklatur komplett'!J2223)</f>
        <v>Niederglatt</v>
      </c>
    </row>
    <row r="2224" spans="1:3" x14ac:dyDescent="0.2">
      <c r="A2224" s="17">
        <f>IF(ISBLANK('Nomenklatur komplett'!H2224),"",'Nomenklatur komplett'!H2224)</f>
        <v>2495</v>
      </c>
      <c r="B2224" s="153">
        <f>IF(ISBLANK('Nomenklatur komplett'!I2224),"",'Nomenklatur komplett'!I2224)</f>
        <v>12559</v>
      </c>
      <c r="C2224" s="18" t="str">
        <f>IF(ISBLANK('Nomenklatur komplett'!J2224),"-",'Nomenklatur komplett'!J2224)</f>
        <v>Niedergösgen</v>
      </c>
    </row>
    <row r="2225" spans="1:3" x14ac:dyDescent="0.2">
      <c r="A2225" s="17" t="str">
        <f>IF(ISBLANK('Nomenklatur komplett'!H2225),"",'Nomenklatur komplett'!H2225)</f>
        <v/>
      </c>
      <c r="B2225" s="153">
        <f>IF(ISBLANK('Nomenklatur komplett'!I2225),"",'Nomenklatur komplett'!I2225)</f>
        <v>16539</v>
      </c>
      <c r="C2225" s="18" t="str">
        <f>IF(ISBLANK('Nomenklatur komplett'!J2225),"-",'Nomenklatur komplett'!J2225)</f>
        <v>Niederhallwil</v>
      </c>
    </row>
    <row r="2226" spans="1:3" x14ac:dyDescent="0.2">
      <c r="A2226" s="17">
        <f>IF(ISBLANK('Nomenklatur komplett'!H2226),"",'Nomenklatur komplett'!H2226)</f>
        <v>90</v>
      </c>
      <c r="B2226" s="153">
        <f>IF(ISBLANK('Nomenklatur komplett'!I2226),"",'Nomenklatur komplett'!I2226)</f>
        <v>12560</v>
      </c>
      <c r="C2226" s="18" t="str">
        <f>IF(ISBLANK('Nomenklatur komplett'!J2226),"-",'Nomenklatur komplett'!J2226)</f>
        <v>Niederhasli</v>
      </c>
    </row>
    <row r="2227" spans="1:3" x14ac:dyDescent="0.2">
      <c r="A2227" s="17">
        <f>IF(ISBLANK('Nomenklatur komplett'!H2227),"",'Nomenklatur komplett'!H2227)</f>
        <v>3423</v>
      </c>
      <c r="B2227" s="153">
        <f>IF(ISBLANK('Nomenklatur komplett'!I2227),"",'Nomenklatur komplett'!I2227)</f>
        <v>14460</v>
      </c>
      <c r="C2227" s="18" t="str">
        <f>IF(ISBLANK('Nomenklatur komplett'!J2227),"-",'Nomenklatur komplett'!J2227)</f>
        <v>Niederhelfenschwil</v>
      </c>
    </row>
    <row r="2228" spans="1:3" x14ac:dyDescent="0.2">
      <c r="A2228" s="17">
        <f>IF(ISBLANK('Nomenklatur komplett'!H2228),"",'Nomenklatur komplett'!H2228)</f>
        <v>617</v>
      </c>
      <c r="B2228" s="153">
        <f>IF(ISBLANK('Nomenklatur komplett'!I2228),"",'Nomenklatur komplett'!I2228)</f>
        <v>15182</v>
      </c>
      <c r="C2228" s="18" t="str">
        <f>IF(ISBLANK('Nomenklatur komplett'!J2228),"-",'Nomenklatur komplett'!J2228)</f>
        <v>Niederhünigen</v>
      </c>
    </row>
    <row r="2229" spans="1:3" x14ac:dyDescent="0.2">
      <c r="A2229" s="17">
        <f>IF(ISBLANK('Nomenklatur komplett'!H2229),"",'Nomenklatur komplett'!H2229)</f>
        <v>4204</v>
      </c>
      <c r="B2229" s="153">
        <f>IF(ISBLANK('Nomenklatur komplett'!I2229),"",'Nomenklatur komplett'!I2229)</f>
        <v>12561</v>
      </c>
      <c r="C2229" s="18" t="str">
        <f>IF(ISBLANK('Nomenklatur komplett'!J2229),"-",'Nomenklatur komplett'!J2229)</f>
        <v>Niederlenz</v>
      </c>
    </row>
    <row r="2230" spans="1:3" x14ac:dyDescent="0.2">
      <c r="A2230" s="17">
        <f>IF(ISBLANK('Nomenklatur komplett'!H2230),"",'Nomenklatur komplett'!H2230)</f>
        <v>877</v>
      </c>
      <c r="B2230" s="153">
        <f>IF(ISBLANK('Nomenklatur komplett'!I2230),"",'Nomenklatur komplett'!I2230)</f>
        <v>15301</v>
      </c>
      <c r="C2230" s="18" t="str">
        <f>IF(ISBLANK('Nomenklatur komplett'!J2230),"-",'Nomenklatur komplett'!J2230)</f>
        <v>Niedermuhlern</v>
      </c>
    </row>
    <row r="2231" spans="1:3" x14ac:dyDescent="0.2">
      <c r="A2231" s="17" t="str">
        <f>IF(ISBLANK('Nomenklatur komplett'!H2231),"",'Nomenklatur komplett'!H2231)</f>
        <v/>
      </c>
      <c r="B2231" s="153">
        <f>IF(ISBLANK('Nomenklatur komplett'!I2231),"",'Nomenklatur komplett'!I2231)</f>
        <v>12562</v>
      </c>
      <c r="C2231" s="18" t="str">
        <f>IF(ISBLANK('Nomenklatur komplett'!J2231),"-",'Nomenklatur komplett'!J2231)</f>
        <v>Niederneunforn</v>
      </c>
    </row>
    <row r="2232" spans="1:3" x14ac:dyDescent="0.2">
      <c r="A2232" s="17">
        <f>IF(ISBLANK('Nomenklatur komplett'!H2232),"",'Nomenklatur komplett'!H2232)</f>
        <v>588</v>
      </c>
      <c r="B2232" s="153">
        <f>IF(ISBLANK('Nomenklatur komplett'!I2232),"",'Nomenklatur komplett'!I2232)</f>
        <v>15160</v>
      </c>
      <c r="C2232" s="18" t="str">
        <f>IF(ISBLANK('Nomenklatur komplett'!J2232),"-",'Nomenklatur komplett'!J2232)</f>
        <v>Niederried bei Interlaken</v>
      </c>
    </row>
    <row r="2233" spans="1:3" x14ac:dyDescent="0.2">
      <c r="A2233" s="17" t="str">
        <f>IF(ISBLANK('Nomenklatur komplett'!H2233),"",'Nomenklatur komplett'!H2233)</f>
        <v/>
      </c>
      <c r="B2233" s="153">
        <f>IF(ISBLANK('Nomenklatur komplett'!I2233),"",'Nomenklatur komplett'!I2233)</f>
        <v>12573</v>
      </c>
      <c r="C2233" s="18" t="str">
        <f>IF(ISBLANK('Nomenklatur komplett'!J2233),"-",'Nomenklatur komplett'!J2233)</f>
        <v>Niederried bei Kallnach</v>
      </c>
    </row>
    <row r="2234" spans="1:3" x14ac:dyDescent="0.2">
      <c r="A2234" s="17">
        <f>IF(ISBLANK('Nomenklatur komplett'!H2234),"",'Nomenklatur komplett'!H2234)</f>
        <v>4035</v>
      </c>
      <c r="B2234" s="153">
        <f>IF(ISBLANK('Nomenklatur komplett'!I2234),"",'Nomenklatur komplett'!I2234)</f>
        <v>12565</v>
      </c>
      <c r="C2234" s="18" t="str">
        <f>IF(ISBLANK('Nomenklatur komplett'!J2234),"-",'Nomenklatur komplett'!J2234)</f>
        <v>Niederrohrdorf</v>
      </c>
    </row>
    <row r="2235" spans="1:3" x14ac:dyDescent="0.2">
      <c r="A2235" s="17" t="str">
        <f>IF(ISBLANK('Nomenklatur komplett'!H2235),"",'Nomenklatur komplett'!H2235)</f>
        <v/>
      </c>
      <c r="B2235" s="153">
        <f>IF(ISBLANK('Nomenklatur komplett'!I2235),"",'Nomenklatur komplett'!I2235)</f>
        <v>11254</v>
      </c>
      <c r="C2235" s="18" t="str">
        <f>IF(ISBLANK('Nomenklatur komplett'!J2235),"-",'Nomenklatur komplett'!J2235)</f>
        <v>Niedersommeri</v>
      </c>
    </row>
    <row r="2236" spans="1:3" x14ac:dyDescent="0.2">
      <c r="A2236" s="17" t="str">
        <f>IF(ISBLANK('Nomenklatur komplett'!H2236),"",'Nomenklatur komplett'!H2236)</f>
        <v/>
      </c>
      <c r="B2236" s="153">
        <f>IF(ISBLANK('Nomenklatur komplett'!I2236),"",'Nomenklatur komplett'!I2236)</f>
        <v>10637</v>
      </c>
      <c r="C2236" s="18" t="str">
        <f>IF(ISBLANK('Nomenklatur komplett'!J2236),"-",'Nomenklatur komplett'!J2236)</f>
        <v>Niederstocken</v>
      </c>
    </row>
    <row r="2237" spans="1:3" x14ac:dyDescent="0.2">
      <c r="A2237" s="17" t="str">
        <f>IF(ISBLANK('Nomenklatur komplett'!H2237),"",'Nomenklatur komplett'!H2237)</f>
        <v/>
      </c>
      <c r="B2237" s="153">
        <f>IF(ISBLANK('Nomenklatur komplett'!I2237),"",'Nomenklatur komplett'!I2237)</f>
        <v>16443</v>
      </c>
      <c r="C2237" s="18" t="str">
        <f>IF(ISBLANK('Nomenklatur komplett'!J2237),"-",'Nomenklatur komplett'!J2237)</f>
        <v>Niederurdorf</v>
      </c>
    </row>
    <row r="2238" spans="1:3" x14ac:dyDescent="0.2">
      <c r="A2238" s="17" t="str">
        <f>IF(ISBLANK('Nomenklatur komplett'!H2238),"",'Nomenklatur komplett'!H2238)</f>
        <v/>
      </c>
      <c r="B2238" s="153">
        <f>IF(ISBLANK('Nomenklatur komplett'!I2238),"",'Nomenklatur komplett'!I2238)</f>
        <v>12558</v>
      </c>
      <c r="C2238" s="18" t="str">
        <f>IF(ISBLANK('Nomenklatur komplett'!J2238),"-",'Nomenklatur komplett'!J2238)</f>
        <v>Niederurnen</v>
      </c>
    </row>
    <row r="2239" spans="1:3" x14ac:dyDescent="0.2">
      <c r="A2239" s="17" t="str">
        <f>IF(ISBLANK('Nomenklatur komplett'!H2239),"",'Nomenklatur komplett'!H2239)</f>
        <v/>
      </c>
      <c r="B2239" s="153">
        <f>IF(ISBLANK('Nomenklatur komplett'!I2239),"",'Nomenklatur komplett'!I2239)</f>
        <v>12567</v>
      </c>
      <c r="C2239" s="18" t="str">
        <f>IF(ISBLANK('Nomenklatur komplett'!J2239),"-",'Nomenklatur komplett'!J2239)</f>
        <v>Niederwald</v>
      </c>
    </row>
    <row r="2240" spans="1:3" x14ac:dyDescent="0.2">
      <c r="A2240" s="17">
        <f>IF(ISBLANK('Nomenklatur komplett'!H2240),"",'Nomenklatur komplett'!H2240)</f>
        <v>91</v>
      </c>
      <c r="B2240" s="153">
        <f>IF(ISBLANK('Nomenklatur komplett'!I2240),"",'Nomenklatur komplett'!I2240)</f>
        <v>12568</v>
      </c>
      <c r="C2240" s="18" t="str">
        <f>IF(ISBLANK('Nomenklatur komplett'!J2240),"-",'Nomenklatur komplett'!J2240)</f>
        <v>Niederweningen</v>
      </c>
    </row>
    <row r="2241" spans="1:3" x14ac:dyDescent="0.2">
      <c r="A2241" s="17" t="str">
        <f>IF(ISBLANK('Nomenklatur komplett'!H2241),"",'Nomenklatur komplett'!H2241)</f>
        <v/>
      </c>
      <c r="B2241" s="153">
        <f>IF(ISBLANK('Nomenklatur komplett'!I2241),"",'Nomenklatur komplett'!I2241)</f>
        <v>10669</v>
      </c>
      <c r="C2241" s="18" t="str">
        <f>IF(ISBLANK('Nomenklatur komplett'!J2241),"-",'Nomenklatur komplett'!J2241)</f>
        <v>Niederwichtrach</v>
      </c>
    </row>
    <row r="2242" spans="1:3" x14ac:dyDescent="0.2">
      <c r="A2242" s="17">
        <f>IF(ISBLANK('Nomenklatur komplett'!H2242),"",'Nomenklatur komplett'!H2242)</f>
        <v>4072</v>
      </c>
      <c r="B2242" s="153">
        <f>IF(ISBLANK('Nomenklatur komplett'!I2242),"",'Nomenklatur komplett'!I2242)</f>
        <v>12569</v>
      </c>
      <c r="C2242" s="18" t="str">
        <f>IF(ISBLANK('Nomenklatur komplett'!J2242),"-",'Nomenklatur komplett'!J2242)</f>
        <v>Niederwil (AG)</v>
      </c>
    </row>
    <row r="2243" spans="1:3" x14ac:dyDescent="0.2">
      <c r="A2243" s="17" t="str">
        <f>IF(ISBLANK('Nomenklatur komplett'!H2243),"",'Nomenklatur komplett'!H2243)</f>
        <v/>
      </c>
      <c r="B2243" s="153">
        <f>IF(ISBLANK('Nomenklatur komplett'!I2243),"",'Nomenklatur komplett'!I2243)</f>
        <v>12570</v>
      </c>
      <c r="C2243" s="18" t="str">
        <f>IF(ISBLANK('Nomenklatur komplett'!J2243),"-",'Nomenklatur komplett'!J2243)</f>
        <v>Niederwil (SO)</v>
      </c>
    </row>
    <row r="2244" spans="1:3" x14ac:dyDescent="0.2">
      <c r="A2244" s="17" t="str">
        <f>IF(ISBLANK('Nomenklatur komplett'!H2244),"",'Nomenklatur komplett'!H2244)</f>
        <v/>
      </c>
      <c r="B2244" s="153">
        <f>IF(ISBLANK('Nomenklatur komplett'!I2244),"",'Nomenklatur komplett'!I2244)</f>
        <v>12571</v>
      </c>
      <c r="C2244" s="18" t="str">
        <f>IF(ISBLANK('Nomenklatur komplett'!J2244),"-",'Nomenklatur komplett'!J2244)</f>
        <v>Niederwil (TG)</v>
      </c>
    </row>
    <row r="2245" spans="1:3" x14ac:dyDescent="0.2">
      <c r="A2245" s="17" t="str">
        <f>IF(ISBLANK('Nomenklatur komplett'!H2245),"",'Nomenklatur komplett'!H2245)</f>
        <v/>
      </c>
      <c r="B2245" s="153">
        <f>IF(ISBLANK('Nomenklatur komplett'!I2245),"",'Nomenklatur komplett'!I2245)</f>
        <v>16283</v>
      </c>
      <c r="C2245" s="18" t="str">
        <f>IF(ISBLANK('Nomenklatur komplett'!J2245),"-",'Nomenklatur komplett'!J2245)</f>
        <v>Niederwil (Zofingen)</v>
      </c>
    </row>
    <row r="2246" spans="1:3" x14ac:dyDescent="0.2">
      <c r="A2246" s="17" t="str">
        <f>IF(ISBLANK('Nomenklatur komplett'!H2246),"",'Nomenklatur komplett'!H2246)</f>
        <v/>
      </c>
      <c r="B2246" s="153">
        <f>IF(ISBLANK('Nomenklatur komplett'!I2246),"",'Nomenklatur komplett'!I2246)</f>
        <v>16152</v>
      </c>
      <c r="C2246" s="18" t="str">
        <f>IF(ISBLANK('Nomenklatur komplett'!J2246),"-",'Nomenklatur komplett'!J2246)</f>
        <v>Niederzeihen</v>
      </c>
    </row>
    <row r="2247" spans="1:3" x14ac:dyDescent="0.2">
      <c r="A2247" s="17">
        <f>IF(ISBLANK('Nomenklatur komplett'!H2247),"",'Nomenklatur komplett'!H2247)</f>
        <v>982</v>
      </c>
      <c r="B2247" s="153">
        <f>IF(ISBLANK('Nomenklatur komplett'!I2247),"",'Nomenklatur komplett'!I2247)</f>
        <v>15367</v>
      </c>
      <c r="C2247" s="18" t="str">
        <f>IF(ISBLANK('Nomenklatur komplett'!J2247),"-",'Nomenklatur komplett'!J2247)</f>
        <v>Niederönz</v>
      </c>
    </row>
    <row r="2248" spans="1:3" x14ac:dyDescent="0.2">
      <c r="A2248" s="17" t="str">
        <f>IF(ISBLANK('Nomenklatur komplett'!H2248),"",'Nomenklatur komplett'!H2248)</f>
        <v/>
      </c>
      <c r="B2248" s="153">
        <f>IF(ISBLANK('Nomenklatur komplett'!I2248),"",'Nomenklatur komplett'!I2248)</f>
        <v>12563</v>
      </c>
      <c r="C2248" s="18" t="str">
        <f>IF(ISBLANK('Nomenklatur komplett'!J2248),"-",'Nomenklatur komplett'!J2248)</f>
        <v>Niederösch</v>
      </c>
    </row>
    <row r="2249" spans="1:3" x14ac:dyDescent="0.2">
      <c r="A2249" s="17" t="str">
        <f>IF(ISBLANK('Nomenklatur komplett'!H2249),"",'Nomenklatur komplett'!H2249)</f>
        <v/>
      </c>
      <c r="B2249" s="153">
        <f>IF(ISBLANK('Nomenklatur komplett'!I2249),"",'Nomenklatur komplett'!I2249)</f>
        <v>11362</v>
      </c>
      <c r="C2249" s="18" t="str">
        <f>IF(ISBLANK('Nomenklatur komplett'!J2249),"-",'Nomenklatur komplett'!J2249)</f>
        <v>Nierlet-les-Bois</v>
      </c>
    </row>
    <row r="2250" spans="1:3" x14ac:dyDescent="0.2">
      <c r="A2250" s="17">
        <f>IF(ISBLANK('Nomenklatur komplett'!H2250),"",'Nomenklatur komplett'!H2250)</f>
        <v>6254</v>
      </c>
      <c r="B2250" s="153">
        <f>IF(ISBLANK('Nomenklatur komplett'!I2250),"",'Nomenklatur komplett'!I2250)</f>
        <v>16603</v>
      </c>
      <c r="C2250" s="18" t="str">
        <f>IF(ISBLANK('Nomenklatur komplett'!J2250),"-",'Nomenklatur komplett'!J2250)</f>
        <v>Noble-Contrée</v>
      </c>
    </row>
    <row r="2251" spans="1:3" x14ac:dyDescent="0.2">
      <c r="A2251" s="17">
        <f>IF(ISBLANK('Nomenklatur komplett'!H2251),"",'Nomenklatur komplett'!H2251)</f>
        <v>724</v>
      </c>
      <c r="B2251" s="153">
        <f>IF(ISBLANK('Nomenklatur komplett'!I2251),"",'Nomenklatur komplett'!I2251)</f>
        <v>15235</v>
      </c>
      <c r="C2251" s="18" t="str">
        <f>IF(ISBLANK('Nomenklatur komplett'!J2251),"-",'Nomenklatur komplett'!J2251)</f>
        <v>Nods</v>
      </c>
    </row>
    <row r="2252" spans="1:3" x14ac:dyDescent="0.2">
      <c r="A2252" s="17" t="str">
        <f>IF(ISBLANK('Nomenklatur komplett'!H2252),"",'Nomenklatur komplett'!H2252)</f>
        <v/>
      </c>
      <c r="B2252" s="153">
        <f>IF(ISBLANK('Nomenklatur komplett'!I2252),"",'Nomenklatur komplett'!I2252)</f>
        <v>11068</v>
      </c>
      <c r="C2252" s="18" t="str">
        <f>IF(ISBLANK('Nomenklatur komplett'!J2252),"-",'Nomenklatur komplett'!J2252)</f>
        <v>Noflen</v>
      </c>
    </row>
    <row r="2253" spans="1:3" x14ac:dyDescent="0.2">
      <c r="A2253" s="17" t="str">
        <f>IF(ISBLANK('Nomenklatur komplett'!H2253),"",'Nomenklatur komplett'!H2253)</f>
        <v/>
      </c>
      <c r="B2253" s="153">
        <f>IF(ISBLANK('Nomenklatur komplett'!I2253),"",'Nomenklatur komplett'!I2253)</f>
        <v>12572</v>
      </c>
      <c r="C2253" s="18" t="str">
        <f>IF(ISBLANK('Nomenklatur komplett'!J2253),"-",'Nomenklatur komplett'!J2253)</f>
        <v>Noiraigue</v>
      </c>
    </row>
    <row r="2254" spans="1:3" x14ac:dyDescent="0.2">
      <c r="A2254" s="17" t="str">
        <f>IF(ISBLANK('Nomenklatur komplett'!H2254),"",'Nomenklatur komplett'!H2254)</f>
        <v/>
      </c>
      <c r="B2254" s="153">
        <f>IF(ISBLANK('Nomenklatur komplett'!I2254),"",'Nomenklatur komplett'!I2254)</f>
        <v>16342</v>
      </c>
      <c r="C2254" s="18" t="str">
        <f>IF(ISBLANK('Nomenklatur komplett'!J2254),"-",'Nomenklatur komplett'!J2254)</f>
        <v>Noranco</v>
      </c>
    </row>
    <row r="2255" spans="1:3" x14ac:dyDescent="0.2">
      <c r="A2255" s="17" t="str">
        <f>IF(ISBLANK('Nomenklatur komplett'!H2255),"",'Nomenklatur komplett'!H2255)</f>
        <v/>
      </c>
      <c r="B2255" s="153">
        <f>IF(ISBLANK('Nomenklatur komplett'!I2255),"",'Nomenklatur komplett'!I2255)</f>
        <v>12550</v>
      </c>
      <c r="C2255" s="18" t="str">
        <f>IF(ISBLANK('Nomenklatur komplett'!J2255),"-",'Nomenklatur komplett'!J2255)</f>
        <v>Noréaz</v>
      </c>
    </row>
    <row r="2256" spans="1:3" x14ac:dyDescent="0.2">
      <c r="A2256" s="17">
        <f>IF(ISBLANK('Nomenklatur komplett'!H2256),"",'Nomenklatur komplett'!H2256)</f>
        <v>1094</v>
      </c>
      <c r="B2256" s="153">
        <f>IF(ISBLANK('Nomenklatur komplett'!I2256),"",'Nomenklatur komplett'!I2256)</f>
        <v>15572</v>
      </c>
      <c r="C2256" s="18" t="str">
        <f>IF(ISBLANK('Nomenklatur komplett'!J2256),"-",'Nomenklatur komplett'!J2256)</f>
        <v>Nottwil</v>
      </c>
    </row>
    <row r="2257" spans="1:3" x14ac:dyDescent="0.2">
      <c r="A2257" s="17">
        <f>IF(ISBLANK('Nomenklatur komplett'!H2257),"",'Nomenklatur komplett'!H2257)</f>
        <v>5207</v>
      </c>
      <c r="B2257" s="153">
        <f>IF(ISBLANK('Nomenklatur komplett'!I2257),"",'Nomenklatur komplett'!I2257)</f>
        <v>12564</v>
      </c>
      <c r="C2257" s="18" t="str">
        <f>IF(ISBLANK('Nomenklatur komplett'!J2257),"-",'Nomenklatur komplett'!J2257)</f>
        <v>Novaggio</v>
      </c>
    </row>
    <row r="2258" spans="1:3" x14ac:dyDescent="0.2">
      <c r="A2258" s="17">
        <f>IF(ISBLANK('Nomenklatur komplett'!H2258),"",'Nomenklatur komplett'!H2258)</f>
        <v>5564</v>
      </c>
      <c r="B2258" s="153">
        <f>IF(ISBLANK('Nomenklatur komplett'!I2258),"",'Nomenklatur komplett'!I2258)</f>
        <v>14617</v>
      </c>
      <c r="C2258" s="18" t="str">
        <f>IF(ISBLANK('Nomenklatur komplett'!J2258),"-",'Nomenklatur komplett'!J2258)</f>
        <v>Novalles</v>
      </c>
    </row>
    <row r="2259" spans="1:3" x14ac:dyDescent="0.2">
      <c r="A2259" s="17">
        <f>IF(ISBLANK('Nomenklatur komplett'!H2259),"",'Nomenklatur komplett'!H2259)</f>
        <v>5260</v>
      </c>
      <c r="B2259" s="153">
        <f>IF(ISBLANK('Nomenklatur komplett'!I2259),"",'Nomenklatur komplett'!I2259)</f>
        <v>12544</v>
      </c>
      <c r="C2259" s="18" t="str">
        <f>IF(ISBLANK('Nomenklatur komplett'!J2259),"-",'Nomenklatur komplett'!J2259)</f>
        <v>Novazzano</v>
      </c>
    </row>
    <row r="2260" spans="1:3" x14ac:dyDescent="0.2">
      <c r="A2260" s="17">
        <f>IF(ISBLANK('Nomenklatur komplett'!H2260),"",'Nomenklatur komplett'!H2260)</f>
        <v>5408</v>
      </c>
      <c r="B2260" s="153">
        <f>IF(ISBLANK('Nomenklatur komplett'!I2260),"",'Nomenklatur komplett'!I2260)</f>
        <v>14620</v>
      </c>
      <c r="C2260" s="18" t="str">
        <f>IF(ISBLANK('Nomenklatur komplett'!J2260),"-",'Nomenklatur komplett'!J2260)</f>
        <v>Noville</v>
      </c>
    </row>
    <row r="2261" spans="1:3" x14ac:dyDescent="0.2">
      <c r="A2261" s="17" t="str">
        <f>IF(ISBLANK('Nomenklatur komplett'!H2261),"",'Nomenklatur komplett'!H2261)</f>
        <v/>
      </c>
      <c r="B2261" s="153">
        <f>IF(ISBLANK('Nomenklatur komplett'!I2261),"",'Nomenklatur komplett'!I2261)</f>
        <v>10231</v>
      </c>
      <c r="C2261" s="18" t="str">
        <f>IF(ISBLANK('Nomenklatur komplett'!J2261),"-",'Nomenklatur komplett'!J2261)</f>
        <v>Nufenen</v>
      </c>
    </row>
    <row r="2262" spans="1:3" x14ac:dyDescent="0.2">
      <c r="A2262" s="17">
        <f>IF(ISBLANK('Nomenklatur komplett'!H2262),"",'Nomenklatur komplett'!H2262)</f>
        <v>2478</v>
      </c>
      <c r="B2262" s="153">
        <f>IF(ISBLANK('Nomenklatur komplett'!I2262),"",'Nomenklatur komplett'!I2262)</f>
        <v>12545</v>
      </c>
      <c r="C2262" s="18" t="str">
        <f>IF(ISBLANK('Nomenklatur komplett'!J2262),"-",'Nomenklatur komplett'!J2262)</f>
        <v>Nuglar-St. Pantaleon</v>
      </c>
    </row>
    <row r="2263" spans="1:3" x14ac:dyDescent="0.2">
      <c r="A2263" s="17">
        <f>IF(ISBLANK('Nomenklatur komplett'!H2263),"",'Nomenklatur komplett'!H2263)</f>
        <v>2621</v>
      </c>
      <c r="B2263" s="153">
        <f>IF(ISBLANK('Nomenklatur komplett'!I2263),"",'Nomenklatur komplett'!I2263)</f>
        <v>12546</v>
      </c>
      <c r="C2263" s="18" t="str">
        <f>IF(ISBLANK('Nomenklatur komplett'!J2263),"-",'Nomenklatur komplett'!J2263)</f>
        <v>Nunningen</v>
      </c>
    </row>
    <row r="2264" spans="1:3" x14ac:dyDescent="0.2">
      <c r="A2264" s="17" t="str">
        <f>IF(ISBLANK('Nomenklatur komplett'!H2264),"",'Nomenklatur komplett'!H2264)</f>
        <v/>
      </c>
      <c r="B2264" s="153">
        <f>IF(ISBLANK('Nomenklatur komplett'!I2264),"",'Nomenklatur komplett'!I2264)</f>
        <v>12557</v>
      </c>
      <c r="C2264" s="18" t="str">
        <f>IF(ISBLANK('Nomenklatur komplett'!J2264),"-",'Nomenklatur komplett'!J2264)</f>
        <v>Nussbaumen</v>
      </c>
    </row>
    <row r="2265" spans="1:3" x14ac:dyDescent="0.2">
      <c r="A2265" s="17">
        <f>IF(ISBLANK('Nomenklatur komplett'!H2265),"",'Nomenklatur komplett'!H2265)</f>
        <v>2854</v>
      </c>
      <c r="B2265" s="153">
        <f>IF(ISBLANK('Nomenklatur komplett'!I2265),"",'Nomenklatur komplett'!I2265)</f>
        <v>13793</v>
      </c>
      <c r="C2265" s="18" t="str">
        <f>IF(ISBLANK('Nomenklatur komplett'!J2265),"-",'Nomenklatur komplett'!J2265)</f>
        <v>Nusshof</v>
      </c>
    </row>
    <row r="2266" spans="1:3" x14ac:dyDescent="0.2">
      <c r="A2266" s="17">
        <f>IF(ISBLANK('Nomenklatur komplett'!H2266),"",'Nomenklatur komplett'!H2266)</f>
        <v>2035</v>
      </c>
      <c r="B2266" s="153">
        <f>IF(ISBLANK('Nomenklatur komplett'!I2266),"",'Nomenklatur komplett'!I2266)</f>
        <v>12549</v>
      </c>
      <c r="C2266" s="18" t="str">
        <f>IF(ISBLANK('Nomenklatur komplett'!J2266),"-",'Nomenklatur komplett'!J2266)</f>
        <v>Nuvilly</v>
      </c>
    </row>
    <row r="2267" spans="1:3" x14ac:dyDescent="0.2">
      <c r="A2267" s="17">
        <f>IF(ISBLANK('Nomenklatur komplett'!H2267),"",'Nomenklatur komplett'!H2267)</f>
        <v>5724</v>
      </c>
      <c r="B2267" s="153">
        <f>IF(ISBLANK('Nomenklatur komplett'!I2267),"",'Nomenklatur komplett'!I2267)</f>
        <v>14659</v>
      </c>
      <c r="C2267" s="18" t="str">
        <f>IF(ISBLANK('Nomenklatur komplett'!J2267),"-",'Nomenklatur komplett'!J2267)</f>
        <v>Nyon</v>
      </c>
    </row>
    <row r="2268" spans="1:3" x14ac:dyDescent="0.2">
      <c r="A2268" s="17" t="str">
        <f>IF(ISBLANK('Nomenklatur komplett'!H2268),"",'Nomenklatur komplett'!H2268)</f>
        <v/>
      </c>
      <c r="B2268" s="153">
        <f>IF(ISBLANK('Nomenklatur komplett'!I2268),"",'Nomenklatur komplett'!I2268)</f>
        <v>12541</v>
      </c>
      <c r="C2268" s="18" t="str">
        <f>IF(ISBLANK('Nomenklatur komplett'!J2268),"-",'Nomenklatur komplett'!J2268)</f>
        <v>Näfels</v>
      </c>
    </row>
    <row r="2269" spans="1:3" x14ac:dyDescent="0.2">
      <c r="A2269" s="17">
        <f>IF(ISBLANK('Nomenklatur komplett'!H2269),"",'Nomenklatur komplett'!H2269)</f>
        <v>64</v>
      </c>
      <c r="B2269" s="153">
        <f>IF(ISBLANK('Nomenklatur komplett'!I2269),"",'Nomenklatur komplett'!I2269)</f>
        <v>16657</v>
      </c>
      <c r="C2269" s="18" t="str">
        <f>IF(ISBLANK('Nomenklatur komplett'!J2269),"-",'Nomenklatur komplett'!J2269)</f>
        <v>Nürensdorf</v>
      </c>
    </row>
    <row r="2270" spans="1:3" x14ac:dyDescent="0.2">
      <c r="A2270" s="17" t="str">
        <f>IF(ISBLANK('Nomenklatur komplett'!H2270),"",'Nomenklatur komplett'!H2270)</f>
        <v/>
      </c>
      <c r="B2270" s="153">
        <f>IF(ISBLANK('Nomenklatur komplett'!I2270),"",'Nomenklatur komplett'!I2270)</f>
        <v>11381</v>
      </c>
      <c r="C2270" s="18" t="str">
        <f>IF(ISBLANK('Nomenklatur komplett'!J2270),"-",'Nomenklatur komplett'!J2270)</f>
        <v>Oberaach</v>
      </c>
    </row>
    <row r="2271" spans="1:3" x14ac:dyDescent="0.2">
      <c r="A2271" s="17">
        <f>IF(ISBLANK('Nomenklatur komplett'!H2271),"",'Nomenklatur komplett'!H2271)</f>
        <v>357</v>
      </c>
      <c r="B2271" s="153">
        <f>IF(ISBLANK('Nomenklatur komplett'!I2271),"",'Nomenklatur komplett'!I2271)</f>
        <v>15035</v>
      </c>
      <c r="C2271" s="18" t="str">
        <f>IF(ISBLANK('Nomenklatur komplett'!J2271),"-",'Nomenklatur komplett'!J2271)</f>
        <v>Oberbalm</v>
      </c>
    </row>
    <row r="2272" spans="1:3" x14ac:dyDescent="0.2">
      <c r="A2272" s="17">
        <f>IF(ISBLANK('Nomenklatur komplett'!H2272),"",'Nomenklatur komplett'!H2272)</f>
        <v>983</v>
      </c>
      <c r="B2272" s="153">
        <f>IF(ISBLANK('Nomenklatur komplett'!I2272),"",'Nomenklatur komplett'!I2272)</f>
        <v>15368</v>
      </c>
      <c r="C2272" s="18" t="str">
        <f>IF(ISBLANK('Nomenklatur komplett'!J2272),"-",'Nomenklatur komplett'!J2272)</f>
        <v>Oberbipp</v>
      </c>
    </row>
    <row r="2273" spans="1:3" x14ac:dyDescent="0.2">
      <c r="A2273" s="17">
        <f>IF(ISBLANK('Nomenklatur komplett'!H2273),"",'Nomenklatur komplett'!H2273)</f>
        <v>2406</v>
      </c>
      <c r="B2273" s="153">
        <f>IF(ISBLANK('Nomenklatur komplett'!I2273),"",'Nomenklatur komplett'!I2273)</f>
        <v>13708</v>
      </c>
      <c r="C2273" s="18" t="str">
        <f>IF(ISBLANK('Nomenklatur komplett'!J2273),"-",'Nomenklatur komplett'!J2273)</f>
        <v>Oberbuchsiten</v>
      </c>
    </row>
    <row r="2274" spans="1:3" x14ac:dyDescent="0.2">
      <c r="A2274" s="17">
        <f>IF(ISBLANK('Nomenklatur komplett'!H2274),"",'Nomenklatur komplett'!H2274)</f>
        <v>418</v>
      </c>
      <c r="B2274" s="153">
        <f>IF(ISBLANK('Nomenklatur komplett'!I2274),"",'Nomenklatur komplett'!I2274)</f>
        <v>15075</v>
      </c>
      <c r="C2274" s="18" t="str">
        <f>IF(ISBLANK('Nomenklatur komplett'!J2274),"-",'Nomenklatur komplett'!J2274)</f>
        <v>Oberburg</v>
      </c>
    </row>
    <row r="2275" spans="1:3" x14ac:dyDescent="0.2">
      <c r="A2275" s="17" t="str">
        <f>IF(ISBLANK('Nomenklatur komplett'!H2275),"",'Nomenklatur komplett'!H2275)</f>
        <v/>
      </c>
      <c r="B2275" s="153">
        <f>IF(ISBLANK('Nomenklatur komplett'!I2275),"",'Nomenklatur komplett'!I2275)</f>
        <v>12555</v>
      </c>
      <c r="C2275" s="18" t="str">
        <f>IF(ISBLANK('Nomenklatur komplett'!J2275),"-",'Nomenklatur komplett'!J2275)</f>
        <v>Oberbussnang</v>
      </c>
    </row>
    <row r="2276" spans="1:3" x14ac:dyDescent="0.2">
      <c r="A2276" s="17" t="str">
        <f>IF(ISBLANK('Nomenklatur komplett'!H2276),"",'Nomenklatur komplett'!H2276)</f>
        <v/>
      </c>
      <c r="B2276" s="153">
        <f>IF(ISBLANK('Nomenklatur komplett'!I2276),"",'Nomenklatur komplett'!I2276)</f>
        <v>12553</v>
      </c>
      <c r="C2276" s="18" t="str">
        <f>IF(ISBLANK('Nomenklatur komplett'!J2276),"-",'Nomenklatur komplett'!J2276)</f>
        <v>Oberbözberg</v>
      </c>
    </row>
    <row r="2277" spans="1:3" x14ac:dyDescent="0.2">
      <c r="A2277" s="17">
        <f>IF(ISBLANK('Nomenklatur komplett'!H2277),"",'Nomenklatur komplett'!H2277)</f>
        <v>3424</v>
      </c>
      <c r="B2277" s="153">
        <f>IF(ISBLANK('Nomenklatur komplett'!I2277),"",'Nomenklatur komplett'!I2277)</f>
        <v>14461</v>
      </c>
      <c r="C2277" s="18" t="str">
        <f>IF(ISBLANK('Nomenklatur komplett'!J2277),"-",'Nomenklatur komplett'!J2277)</f>
        <v>Oberbüren</v>
      </c>
    </row>
    <row r="2278" spans="1:3" x14ac:dyDescent="0.2">
      <c r="A2278" s="17" t="str">
        <f>IF(ISBLANK('Nomenklatur komplett'!H2278),"",'Nomenklatur komplett'!H2278)</f>
        <v/>
      </c>
      <c r="B2278" s="153">
        <f>IF(ISBLANK('Nomenklatur komplett'!I2278),"",'Nomenklatur komplett'!I2278)</f>
        <v>16501</v>
      </c>
      <c r="C2278" s="18" t="str">
        <f>IF(ISBLANK('Nomenklatur komplett'!J2278),"-",'Nomenklatur komplett'!J2278)</f>
        <v>Obercastels</v>
      </c>
    </row>
    <row r="2279" spans="1:3" x14ac:dyDescent="0.2">
      <c r="A2279" s="17">
        <f>IF(ISBLANK('Nomenklatur komplett'!H2279),"",'Nomenklatur komplett'!H2279)</f>
        <v>619</v>
      </c>
      <c r="B2279" s="153">
        <f>IF(ISBLANK('Nomenklatur komplett'!I2279),"",'Nomenklatur komplett'!I2279)</f>
        <v>15635</v>
      </c>
      <c r="C2279" s="18" t="str">
        <f>IF(ISBLANK('Nomenklatur komplett'!J2279),"-",'Nomenklatur komplett'!J2279)</f>
        <v>Oberdiessbach</v>
      </c>
    </row>
    <row r="2280" spans="1:3" x14ac:dyDescent="0.2">
      <c r="A2280" s="17">
        <f>IF(ISBLANK('Nomenklatur komplett'!H2280),"",'Nomenklatur komplett'!H2280)</f>
        <v>2892</v>
      </c>
      <c r="B2280" s="153">
        <f>IF(ISBLANK('Nomenklatur komplett'!I2280),"",'Nomenklatur komplett'!I2280)</f>
        <v>13820</v>
      </c>
      <c r="C2280" s="18" t="str">
        <f>IF(ISBLANK('Nomenklatur komplett'!J2280),"-",'Nomenklatur komplett'!J2280)</f>
        <v>Oberdorf (BL)</v>
      </c>
    </row>
    <row r="2281" spans="1:3" x14ac:dyDescent="0.2">
      <c r="A2281" s="17">
        <f>IF(ISBLANK('Nomenklatur komplett'!H2281),"",'Nomenklatur komplett'!H2281)</f>
        <v>1508</v>
      </c>
      <c r="B2281" s="153">
        <f>IF(ISBLANK('Nomenklatur komplett'!I2281),"",'Nomenklatur komplett'!I2281)</f>
        <v>12556</v>
      </c>
      <c r="C2281" s="18" t="str">
        <f>IF(ISBLANK('Nomenklatur komplett'!J2281),"-",'Nomenklatur komplett'!J2281)</f>
        <v>Oberdorf (NW)</v>
      </c>
    </row>
    <row r="2282" spans="1:3" x14ac:dyDescent="0.2">
      <c r="A2282" s="17">
        <f>IF(ISBLANK('Nomenklatur komplett'!H2282),"",'Nomenklatur komplett'!H2282)</f>
        <v>2553</v>
      </c>
      <c r="B2282" s="153">
        <f>IF(ISBLANK('Nomenklatur komplett'!I2282),"",'Nomenklatur komplett'!I2282)</f>
        <v>12502</v>
      </c>
      <c r="C2282" s="18" t="str">
        <f>IF(ISBLANK('Nomenklatur komplett'!J2282),"-",'Nomenklatur komplett'!J2282)</f>
        <v>Oberdorf (SO)</v>
      </c>
    </row>
    <row r="2283" spans="1:3" x14ac:dyDescent="0.2">
      <c r="A2283" s="17">
        <f>IF(ISBLANK('Nomenklatur komplett'!H2283),"",'Nomenklatur komplett'!H2283)</f>
        <v>3111</v>
      </c>
      <c r="B2283" s="153">
        <f>IF(ISBLANK('Nomenklatur komplett'!I2283),"",'Nomenklatur komplett'!I2283)</f>
        <v>14102</v>
      </c>
      <c r="C2283" s="18" t="str">
        <f>IF(ISBLANK('Nomenklatur komplett'!J2283),"-",'Nomenklatur komplett'!J2283)</f>
        <v>Oberegg</v>
      </c>
    </row>
    <row r="2284" spans="1:3" x14ac:dyDescent="0.2">
      <c r="A2284" s="17" t="str">
        <f>IF(ISBLANK('Nomenklatur komplett'!H2284),"",'Nomenklatur komplett'!H2284)</f>
        <v/>
      </c>
      <c r="B2284" s="153">
        <f>IF(ISBLANK('Nomenklatur komplett'!I2284),"",'Nomenklatur komplett'!I2284)</f>
        <v>12460</v>
      </c>
      <c r="C2284" s="18" t="str">
        <f>IF(ISBLANK('Nomenklatur komplett'!J2284),"-",'Nomenklatur komplett'!J2284)</f>
        <v>Oberehrendingen</v>
      </c>
    </row>
    <row r="2285" spans="1:3" x14ac:dyDescent="0.2">
      <c r="A2285" s="17">
        <f>IF(ISBLANK('Nomenklatur komplett'!H2285),"",'Nomenklatur komplett'!H2285)</f>
        <v>65</v>
      </c>
      <c r="B2285" s="153">
        <f>IF(ISBLANK('Nomenklatur komplett'!I2285),"",'Nomenklatur komplett'!I2285)</f>
        <v>12524</v>
      </c>
      <c r="C2285" s="18" t="str">
        <f>IF(ISBLANK('Nomenklatur komplett'!J2285),"-",'Nomenklatur komplett'!J2285)</f>
        <v>Oberembrach</v>
      </c>
    </row>
    <row r="2286" spans="1:3" x14ac:dyDescent="0.2">
      <c r="A2286" s="17">
        <f>IF(ISBLANK('Nomenklatur komplett'!H2286),"",'Nomenklatur komplett'!H2286)</f>
        <v>6112</v>
      </c>
      <c r="B2286" s="153">
        <f>IF(ISBLANK('Nomenklatur komplett'!I2286),"",'Nomenklatur komplett'!I2286)</f>
        <v>12464</v>
      </c>
      <c r="C2286" s="18" t="str">
        <f>IF(ISBLANK('Nomenklatur komplett'!J2286),"-",'Nomenklatur komplett'!J2286)</f>
        <v>Oberems</v>
      </c>
    </row>
    <row r="2287" spans="1:3" x14ac:dyDescent="0.2">
      <c r="A2287" s="17" t="str">
        <f>IF(ISBLANK('Nomenklatur komplett'!H2287),"",'Nomenklatur komplett'!H2287)</f>
        <v/>
      </c>
      <c r="B2287" s="153">
        <f>IF(ISBLANK('Nomenklatur komplett'!I2287),"",'Nomenklatur komplett'!I2287)</f>
        <v>16525</v>
      </c>
      <c r="C2287" s="18" t="str">
        <f>IF(ISBLANK('Nomenklatur komplett'!J2287),"-",'Nomenklatur komplett'!J2287)</f>
        <v>Oberendingen</v>
      </c>
    </row>
    <row r="2288" spans="1:3" x14ac:dyDescent="0.2">
      <c r="A2288" s="17">
        <f>IF(ISBLANK('Nomenklatur komplett'!H2288),"",'Nomenklatur komplett'!H2288)</f>
        <v>245</v>
      </c>
      <c r="B2288" s="153">
        <f>IF(ISBLANK('Nomenklatur komplett'!I2288),"",'Nomenklatur komplett'!I2288)</f>
        <v>13693</v>
      </c>
      <c r="C2288" s="18" t="str">
        <f>IF(ISBLANK('Nomenklatur komplett'!J2288),"-",'Nomenklatur komplett'!J2288)</f>
        <v>Oberengstringen</v>
      </c>
    </row>
    <row r="2289" spans="1:3" x14ac:dyDescent="0.2">
      <c r="A2289" s="17">
        <f>IF(ISBLANK('Nomenklatur komplett'!H2289),"",'Nomenklatur komplett'!H2289)</f>
        <v>4010</v>
      </c>
      <c r="B2289" s="153">
        <f>IF(ISBLANK('Nomenklatur komplett'!I2289),"",'Nomenklatur komplett'!I2289)</f>
        <v>12465</v>
      </c>
      <c r="C2289" s="18" t="str">
        <f>IF(ISBLANK('Nomenklatur komplett'!J2289),"-",'Nomenklatur komplett'!J2289)</f>
        <v>Oberentfelden</v>
      </c>
    </row>
    <row r="2290" spans="1:3" x14ac:dyDescent="0.2">
      <c r="A2290" s="17" t="str">
        <f>IF(ISBLANK('Nomenklatur komplett'!H2290),"",'Nomenklatur komplett'!H2290)</f>
        <v/>
      </c>
      <c r="B2290" s="153">
        <f>IF(ISBLANK('Nomenklatur komplett'!I2290),"",'Nomenklatur komplett'!I2290)</f>
        <v>12466</v>
      </c>
      <c r="C2290" s="18" t="str">
        <f>IF(ISBLANK('Nomenklatur komplett'!J2290),"-",'Nomenklatur komplett'!J2290)</f>
        <v>Obererlinsbach</v>
      </c>
    </row>
    <row r="2291" spans="1:3" x14ac:dyDescent="0.2">
      <c r="A2291" s="17" t="str">
        <f>IF(ISBLANK('Nomenklatur komplett'!H2291),"",'Nomenklatur komplett'!H2291)</f>
        <v/>
      </c>
      <c r="B2291" s="153">
        <f>IF(ISBLANK('Nomenklatur komplett'!I2291),"",'Nomenklatur komplett'!I2291)</f>
        <v>12467</v>
      </c>
      <c r="C2291" s="18" t="str">
        <f>IF(ISBLANK('Nomenklatur komplett'!J2291),"-",'Nomenklatur komplett'!J2291)</f>
        <v>Oberflachs</v>
      </c>
    </row>
    <row r="2292" spans="1:3" x14ac:dyDescent="0.2">
      <c r="A2292" s="17">
        <f>IF(ISBLANK('Nomenklatur komplett'!H2292),"",'Nomenklatur komplett'!H2292)</f>
        <v>2528</v>
      </c>
      <c r="B2292" s="153">
        <f>IF(ISBLANK('Nomenklatur komplett'!I2292),"",'Nomenklatur komplett'!I2292)</f>
        <v>13737</v>
      </c>
      <c r="C2292" s="18" t="str">
        <f>IF(ISBLANK('Nomenklatur komplett'!J2292),"-",'Nomenklatur komplett'!J2292)</f>
        <v>Obergerlafingen</v>
      </c>
    </row>
    <row r="2293" spans="1:3" x14ac:dyDescent="0.2">
      <c r="A2293" s="17" t="str">
        <f>IF(ISBLANK('Nomenklatur komplett'!H2293),"",'Nomenklatur komplett'!H2293)</f>
        <v/>
      </c>
      <c r="B2293" s="153">
        <f>IF(ISBLANK('Nomenklatur komplett'!I2293),"",'Nomenklatur komplett'!I2293)</f>
        <v>12477</v>
      </c>
      <c r="C2293" s="18" t="str">
        <f>IF(ISBLANK('Nomenklatur komplett'!J2293),"-",'Nomenklatur komplett'!J2293)</f>
        <v>Obergesteln</v>
      </c>
    </row>
    <row r="2294" spans="1:3" x14ac:dyDescent="0.2">
      <c r="A2294" s="17">
        <f>IF(ISBLANK('Nomenklatur komplett'!H2294),"",'Nomenklatur komplett'!H2294)</f>
        <v>92</v>
      </c>
      <c r="B2294" s="153">
        <f>IF(ISBLANK('Nomenklatur komplett'!I2294),"",'Nomenklatur komplett'!I2294)</f>
        <v>12469</v>
      </c>
      <c r="C2294" s="18" t="str">
        <f>IF(ISBLANK('Nomenklatur komplett'!J2294),"-",'Nomenklatur komplett'!J2294)</f>
        <v>Oberglatt</v>
      </c>
    </row>
    <row r="2295" spans="1:3" x14ac:dyDescent="0.2">
      <c r="A2295" s="17">
        <f>IF(ISBLANK('Nomenklatur komplett'!H2295),"",'Nomenklatur komplett'!H2295)</f>
        <v>6076</v>
      </c>
      <c r="B2295" s="153">
        <f>IF(ISBLANK('Nomenklatur komplett'!I2295),"",'Nomenklatur komplett'!I2295)</f>
        <v>14958</v>
      </c>
      <c r="C2295" s="18" t="str">
        <f>IF(ISBLANK('Nomenklatur komplett'!J2295),"-",'Nomenklatur komplett'!J2295)</f>
        <v>Obergoms</v>
      </c>
    </row>
    <row r="2296" spans="1:3" x14ac:dyDescent="0.2">
      <c r="A2296" s="17">
        <f>IF(ISBLANK('Nomenklatur komplett'!H2296),"",'Nomenklatur komplett'!H2296)</f>
        <v>2497</v>
      </c>
      <c r="B2296" s="153">
        <f>IF(ISBLANK('Nomenklatur komplett'!I2296),"",'Nomenklatur komplett'!I2296)</f>
        <v>12462</v>
      </c>
      <c r="C2296" s="18" t="str">
        <f>IF(ISBLANK('Nomenklatur komplett'!J2296),"-",'Nomenklatur komplett'!J2296)</f>
        <v>Obergösgen</v>
      </c>
    </row>
    <row r="2297" spans="1:3" x14ac:dyDescent="0.2">
      <c r="A2297" s="17">
        <f>IF(ISBLANK('Nomenklatur komplett'!H2297),"",'Nomenklatur komplett'!H2297)</f>
        <v>2972</v>
      </c>
      <c r="B2297" s="153">
        <f>IF(ISBLANK('Nomenklatur komplett'!I2297),"",'Nomenklatur komplett'!I2297)</f>
        <v>12471</v>
      </c>
      <c r="C2297" s="18" t="str">
        <f>IF(ISBLANK('Nomenklatur komplett'!J2297),"-",'Nomenklatur komplett'!J2297)</f>
        <v>Oberhallau</v>
      </c>
    </row>
    <row r="2298" spans="1:3" x14ac:dyDescent="0.2">
      <c r="A2298" s="17" t="str">
        <f>IF(ISBLANK('Nomenklatur komplett'!H2298),"",'Nomenklatur komplett'!H2298)</f>
        <v/>
      </c>
      <c r="B2298" s="153">
        <f>IF(ISBLANK('Nomenklatur komplett'!I2298),"",'Nomenklatur komplett'!I2298)</f>
        <v>10099</v>
      </c>
      <c r="C2298" s="18" t="str">
        <f>IF(ISBLANK('Nomenklatur komplett'!J2298),"-",'Nomenklatur komplett'!J2298)</f>
        <v>Oberhelfenschwil</v>
      </c>
    </row>
    <row r="2299" spans="1:3" x14ac:dyDescent="0.2">
      <c r="A2299" s="17">
        <f>IF(ISBLANK('Nomenklatur komplett'!H2299),"",'Nomenklatur komplett'!H2299)</f>
        <v>4173</v>
      </c>
      <c r="B2299" s="153">
        <f>IF(ISBLANK('Nomenklatur komplett'!I2299),"",'Nomenklatur komplett'!I2299)</f>
        <v>12472</v>
      </c>
      <c r="C2299" s="18" t="str">
        <f>IF(ISBLANK('Nomenklatur komplett'!J2299),"-",'Nomenklatur komplett'!J2299)</f>
        <v>Oberhof</v>
      </c>
    </row>
    <row r="2300" spans="1:3" x14ac:dyDescent="0.2">
      <c r="A2300" s="17" t="str">
        <f>IF(ISBLANK('Nomenklatur komplett'!H2300),"",'Nomenklatur komplett'!H2300)</f>
        <v/>
      </c>
      <c r="B2300" s="153">
        <f>IF(ISBLANK('Nomenklatur komplett'!I2300),"",'Nomenklatur komplett'!I2300)</f>
        <v>12473</v>
      </c>
      <c r="C2300" s="18" t="str">
        <f>IF(ISBLANK('Nomenklatur komplett'!J2300),"-",'Nomenklatur komplett'!J2300)</f>
        <v>Oberhofen (AG)</v>
      </c>
    </row>
    <row r="2301" spans="1:3" x14ac:dyDescent="0.2">
      <c r="A2301" s="17">
        <f>IF(ISBLANK('Nomenklatur komplett'!H2301),"",'Nomenklatur komplett'!H2301)</f>
        <v>934</v>
      </c>
      <c r="B2301" s="153">
        <f>IF(ISBLANK('Nomenklatur komplett'!I2301),"",'Nomenklatur komplett'!I2301)</f>
        <v>15331</v>
      </c>
      <c r="C2301" s="18" t="str">
        <f>IF(ISBLANK('Nomenklatur komplett'!J2301),"-",'Nomenklatur komplett'!J2301)</f>
        <v>Oberhofen am Thunersee</v>
      </c>
    </row>
    <row r="2302" spans="1:3" x14ac:dyDescent="0.2">
      <c r="A2302" s="17" t="str">
        <f>IF(ISBLANK('Nomenklatur komplett'!H2302),"",'Nomenklatur komplett'!H2302)</f>
        <v/>
      </c>
      <c r="B2302" s="153">
        <f>IF(ISBLANK('Nomenklatur komplett'!I2302),"",'Nomenklatur komplett'!I2302)</f>
        <v>12474</v>
      </c>
      <c r="C2302" s="18" t="str">
        <f>IF(ISBLANK('Nomenklatur komplett'!J2302),"-",'Nomenklatur komplett'!J2302)</f>
        <v>Oberhofen bei Kreuzlingen</v>
      </c>
    </row>
    <row r="2303" spans="1:3" x14ac:dyDescent="0.2">
      <c r="A2303" s="17" t="str">
        <f>IF(ISBLANK('Nomenklatur komplett'!H2303),"",'Nomenklatur komplett'!H2303)</f>
        <v/>
      </c>
      <c r="B2303" s="153">
        <f>IF(ISBLANK('Nomenklatur komplett'!I2303),"",'Nomenklatur komplett'!I2303)</f>
        <v>16199</v>
      </c>
      <c r="C2303" s="18" t="str">
        <f>IF(ISBLANK('Nomenklatur komplett'!J2303),"-",'Nomenklatur komplett'!J2303)</f>
        <v>Oberhofen bei Münchwilen</v>
      </c>
    </row>
    <row r="2304" spans="1:3" x14ac:dyDescent="0.2">
      <c r="A2304" s="17">
        <f>IF(ISBLANK('Nomenklatur komplett'!H2304),"",'Nomenklatur komplett'!H2304)</f>
        <v>629</v>
      </c>
      <c r="B2304" s="153">
        <f>IF(ISBLANK('Nomenklatur komplett'!I2304),"",'Nomenklatur komplett'!I2304)</f>
        <v>15191</v>
      </c>
      <c r="C2304" s="18" t="str">
        <f>IF(ISBLANK('Nomenklatur komplett'!J2304),"-",'Nomenklatur komplett'!J2304)</f>
        <v>Oberhünigen</v>
      </c>
    </row>
    <row r="2305" spans="1:3" x14ac:dyDescent="0.2">
      <c r="A2305" s="17">
        <f>IF(ISBLANK('Nomenklatur komplett'!H2305),"",'Nomenklatur komplett'!H2305)</f>
        <v>1368</v>
      </c>
      <c r="B2305" s="153">
        <f>IF(ISBLANK('Nomenklatur komplett'!I2305),"",'Nomenklatur komplett'!I2305)</f>
        <v>12475</v>
      </c>
      <c r="C2305" s="18" t="str">
        <f>IF(ISBLANK('Nomenklatur komplett'!J2305),"-",'Nomenklatur komplett'!J2305)</f>
        <v>Oberiberg</v>
      </c>
    </row>
    <row r="2306" spans="1:3" x14ac:dyDescent="0.2">
      <c r="A2306" s="17">
        <f>IF(ISBLANK('Nomenklatur komplett'!H2306),"",'Nomenklatur komplett'!H2306)</f>
        <v>1095</v>
      </c>
      <c r="B2306" s="153">
        <f>IF(ISBLANK('Nomenklatur komplett'!I2306),"",'Nomenklatur komplett'!I2306)</f>
        <v>15569</v>
      </c>
      <c r="C2306" s="18" t="str">
        <f>IF(ISBLANK('Nomenklatur komplett'!J2306),"-",'Nomenklatur komplett'!J2306)</f>
        <v>Oberkirch</v>
      </c>
    </row>
    <row r="2307" spans="1:3" x14ac:dyDescent="0.2">
      <c r="A2307" s="17">
        <f>IF(ISBLANK('Nomenklatur komplett'!H2307),"",'Nomenklatur komplett'!H2307)</f>
        <v>4140</v>
      </c>
      <c r="B2307" s="153">
        <f>IF(ISBLANK('Nomenklatur komplett'!I2307),"",'Nomenklatur komplett'!I2307)</f>
        <v>12454</v>
      </c>
      <c r="C2307" s="18" t="str">
        <f>IF(ISBLANK('Nomenklatur komplett'!J2307),"-",'Nomenklatur komplett'!J2307)</f>
        <v>Oberkulm</v>
      </c>
    </row>
    <row r="2308" spans="1:3" x14ac:dyDescent="0.2">
      <c r="A2308" s="17">
        <f>IF(ISBLANK('Nomenklatur komplett'!H2308),"",'Nomenklatur komplett'!H2308)</f>
        <v>935</v>
      </c>
      <c r="B2308" s="153">
        <f>IF(ISBLANK('Nomenklatur komplett'!I2308),"",'Nomenklatur komplett'!I2308)</f>
        <v>15332</v>
      </c>
      <c r="C2308" s="18" t="str">
        <f>IF(ISBLANK('Nomenklatur komplett'!J2308),"-",'Nomenklatur komplett'!J2308)</f>
        <v>Oberlangenegg</v>
      </c>
    </row>
    <row r="2309" spans="1:3" x14ac:dyDescent="0.2">
      <c r="A2309" s="17" t="str">
        <f>IF(ISBLANK('Nomenklatur komplett'!H2309),"",'Nomenklatur komplett'!H2309)</f>
        <v/>
      </c>
      <c r="B2309" s="153">
        <f>IF(ISBLANK('Nomenklatur komplett'!I2309),"",'Nomenklatur komplett'!I2309)</f>
        <v>16179</v>
      </c>
      <c r="C2309" s="18" t="str">
        <f>IF(ISBLANK('Nomenklatur komplett'!J2309),"-",'Nomenklatur komplett'!J2309)</f>
        <v>Oberleibstadt</v>
      </c>
    </row>
    <row r="2310" spans="1:3" x14ac:dyDescent="0.2">
      <c r="A2310" s="17">
        <f>IF(ISBLANK('Nomenklatur komplett'!H2310),"",'Nomenklatur komplett'!H2310)</f>
        <v>4073</v>
      </c>
      <c r="B2310" s="153">
        <f>IF(ISBLANK('Nomenklatur komplett'!I2310),"",'Nomenklatur komplett'!I2310)</f>
        <v>12452</v>
      </c>
      <c r="C2310" s="18" t="str">
        <f>IF(ISBLANK('Nomenklatur komplett'!J2310),"-",'Nomenklatur komplett'!J2310)</f>
        <v>Oberlunkhofen</v>
      </c>
    </row>
    <row r="2311" spans="1:3" x14ac:dyDescent="0.2">
      <c r="A2311" s="17" t="str">
        <f>IF(ISBLANK('Nomenklatur komplett'!H2311),"",'Nomenklatur komplett'!H2311)</f>
        <v/>
      </c>
      <c r="B2311" s="153">
        <f>IF(ISBLANK('Nomenklatur komplett'!I2311),"",'Nomenklatur komplett'!I2311)</f>
        <v>16335</v>
      </c>
      <c r="C2311" s="18" t="str">
        <f>IF(ISBLANK('Nomenklatur komplett'!J2311),"-",'Nomenklatur komplett'!J2311)</f>
        <v>Obermuhleren-Zimmerwald</v>
      </c>
    </row>
    <row r="2312" spans="1:3" x14ac:dyDescent="0.2">
      <c r="A2312" s="17">
        <f>IF(ISBLANK('Nomenklatur komplett'!H2312),"",'Nomenklatur komplett'!H2312)</f>
        <v>4256</v>
      </c>
      <c r="B2312" s="153">
        <f>IF(ISBLANK('Nomenklatur komplett'!I2312),"",'Nomenklatur komplett'!I2312)</f>
        <v>12468</v>
      </c>
      <c r="C2312" s="18" t="str">
        <f>IF(ISBLANK('Nomenklatur komplett'!J2312),"-",'Nomenklatur komplett'!J2312)</f>
        <v>Obermumpf</v>
      </c>
    </row>
    <row r="2313" spans="1:3" x14ac:dyDescent="0.2">
      <c r="A2313" s="17" t="str">
        <f>IF(ISBLANK('Nomenklatur komplett'!H2313),"",'Nomenklatur komplett'!H2313)</f>
        <v/>
      </c>
      <c r="B2313" s="153">
        <f>IF(ISBLANK('Nomenklatur komplett'!I2313),"",'Nomenklatur komplett'!I2313)</f>
        <v>12448</v>
      </c>
      <c r="C2313" s="18" t="str">
        <f>IF(ISBLANK('Nomenklatur komplett'!J2313),"-",'Nomenklatur komplett'!J2313)</f>
        <v>Oberneunforn</v>
      </c>
    </row>
    <row r="2314" spans="1:3" x14ac:dyDescent="0.2">
      <c r="A2314" s="17" t="str">
        <f>IF(ISBLANK('Nomenklatur komplett'!H2314),"",'Nomenklatur komplett'!H2314)</f>
        <v/>
      </c>
      <c r="B2314" s="153">
        <f>IF(ISBLANK('Nomenklatur komplett'!I2314),"",'Nomenklatur komplett'!I2314)</f>
        <v>12450</v>
      </c>
      <c r="C2314" s="18" t="str">
        <f>IF(ISBLANK('Nomenklatur komplett'!J2314),"-",'Nomenklatur komplett'!J2314)</f>
        <v>Oberramsern</v>
      </c>
    </row>
    <row r="2315" spans="1:3" x14ac:dyDescent="0.2">
      <c r="A2315" s="17" t="str">
        <f>IF(ISBLANK('Nomenklatur komplett'!H2315),"",'Nomenklatur komplett'!H2315)</f>
        <v/>
      </c>
      <c r="B2315" s="153">
        <f>IF(ISBLANK('Nomenklatur komplett'!I2315),"",'Nomenklatur komplett'!I2315)</f>
        <v>12451</v>
      </c>
      <c r="C2315" s="18" t="str">
        <f>IF(ISBLANK('Nomenklatur komplett'!J2315),"-",'Nomenklatur komplett'!J2315)</f>
        <v>Oberried (FR)</v>
      </c>
    </row>
    <row r="2316" spans="1:3" x14ac:dyDescent="0.2">
      <c r="A2316" s="17" t="str">
        <f>IF(ISBLANK('Nomenklatur komplett'!H2316),"",'Nomenklatur komplett'!H2316)</f>
        <v/>
      </c>
      <c r="B2316" s="153">
        <f>IF(ISBLANK('Nomenklatur komplett'!I2316),"",'Nomenklatur komplett'!I2316)</f>
        <v>16334</v>
      </c>
      <c r="C2316" s="18" t="str">
        <f>IF(ISBLANK('Nomenklatur komplett'!J2316),"-",'Nomenklatur komplett'!J2316)</f>
        <v>Oberried (See)</v>
      </c>
    </row>
    <row r="2317" spans="1:3" x14ac:dyDescent="0.2">
      <c r="A2317" s="17">
        <f>IF(ISBLANK('Nomenklatur komplett'!H2317),"",'Nomenklatur komplett'!H2317)</f>
        <v>589</v>
      </c>
      <c r="B2317" s="153">
        <f>IF(ISBLANK('Nomenklatur komplett'!I2317),"",'Nomenklatur komplett'!I2317)</f>
        <v>15161</v>
      </c>
      <c r="C2317" s="18" t="str">
        <f>IF(ISBLANK('Nomenklatur komplett'!J2317),"-",'Nomenklatur komplett'!J2317)</f>
        <v>Oberried am Brienzersee</v>
      </c>
    </row>
    <row r="2318" spans="1:3" x14ac:dyDescent="0.2">
      <c r="A2318" s="17">
        <f>IF(ISBLANK('Nomenklatur komplett'!H2318),"",'Nomenklatur komplett'!H2318)</f>
        <v>137</v>
      </c>
      <c r="B2318" s="153">
        <f>IF(ISBLANK('Nomenklatur komplett'!I2318),"",'Nomenklatur komplett'!I2318)</f>
        <v>12461</v>
      </c>
      <c r="C2318" s="18" t="str">
        <f>IF(ISBLANK('Nomenklatur komplett'!J2318),"-",'Nomenklatur komplett'!J2318)</f>
        <v>Oberrieden</v>
      </c>
    </row>
    <row r="2319" spans="1:3" x14ac:dyDescent="0.2">
      <c r="A2319" s="17">
        <f>IF(ISBLANK('Nomenklatur komplett'!H2319),"",'Nomenklatur komplett'!H2319)</f>
        <v>3254</v>
      </c>
      <c r="B2319" s="153">
        <f>IF(ISBLANK('Nomenklatur komplett'!I2319),"",'Nomenklatur komplett'!I2319)</f>
        <v>14402</v>
      </c>
      <c r="C2319" s="18" t="str">
        <f>IF(ISBLANK('Nomenklatur komplett'!J2319),"-",'Nomenklatur komplett'!J2319)</f>
        <v>Oberriet (SG)</v>
      </c>
    </row>
    <row r="2320" spans="1:3" x14ac:dyDescent="0.2">
      <c r="A2320" s="17">
        <f>IF(ISBLANK('Nomenklatur komplett'!H2320),"",'Nomenklatur komplett'!H2320)</f>
        <v>4037</v>
      </c>
      <c r="B2320" s="153">
        <f>IF(ISBLANK('Nomenklatur komplett'!I2320),"",'Nomenklatur komplett'!I2320)</f>
        <v>12453</v>
      </c>
      <c r="C2320" s="18" t="str">
        <f>IF(ISBLANK('Nomenklatur komplett'!J2320),"-",'Nomenklatur komplett'!J2320)</f>
        <v>Oberrohrdorf</v>
      </c>
    </row>
    <row r="2321" spans="1:3" x14ac:dyDescent="0.2">
      <c r="A2321" s="17">
        <f>IF(ISBLANK('Nomenklatur komplett'!H2321),"",'Nomenklatur komplett'!H2321)</f>
        <v>4237</v>
      </c>
      <c r="B2321" s="153">
        <f>IF(ISBLANK('Nomenklatur komplett'!I2321),"",'Nomenklatur komplett'!I2321)</f>
        <v>12446</v>
      </c>
      <c r="C2321" s="18" t="str">
        <f>IF(ISBLANK('Nomenklatur komplett'!J2321),"-",'Nomenklatur komplett'!J2321)</f>
        <v>Oberrüti</v>
      </c>
    </row>
    <row r="2322" spans="1:3" x14ac:dyDescent="0.2">
      <c r="A2322" s="17" t="str">
        <f>IF(ISBLANK('Nomenklatur komplett'!H2322),"",'Nomenklatur komplett'!H2322)</f>
        <v/>
      </c>
      <c r="B2322" s="153">
        <f>IF(ISBLANK('Nomenklatur komplett'!I2322),"",'Nomenklatur komplett'!I2322)</f>
        <v>10203</v>
      </c>
      <c r="C2322" s="18" t="str">
        <f>IF(ISBLANK('Nomenklatur komplett'!J2322),"-",'Nomenklatur komplett'!J2322)</f>
        <v>Obersaxen</v>
      </c>
    </row>
    <row r="2323" spans="1:3" x14ac:dyDescent="0.2">
      <c r="A2323" s="17">
        <f>IF(ISBLANK('Nomenklatur komplett'!H2323),"",'Nomenklatur komplett'!H2323)</f>
        <v>3988</v>
      </c>
      <c r="B2323" s="153">
        <f>IF(ISBLANK('Nomenklatur komplett'!I2323),"",'Nomenklatur komplett'!I2323)</f>
        <v>16069</v>
      </c>
      <c r="C2323" s="18" t="str">
        <f>IF(ISBLANK('Nomenklatur komplett'!J2323),"-",'Nomenklatur komplett'!J2323)</f>
        <v>Obersaxen Mundaun</v>
      </c>
    </row>
    <row r="2324" spans="1:3" x14ac:dyDescent="0.2">
      <c r="A2324" s="17" t="str">
        <f>IF(ISBLANK('Nomenklatur komplett'!H2324),"",'Nomenklatur komplett'!H2324)</f>
        <v/>
      </c>
      <c r="B2324" s="153">
        <f>IF(ISBLANK('Nomenklatur komplett'!I2324),"",'Nomenklatur komplett'!I2324)</f>
        <v>16374</v>
      </c>
      <c r="C2324" s="18" t="str">
        <f>IF(ISBLANK('Nomenklatur komplett'!J2324),"-",'Nomenklatur komplett'!J2324)</f>
        <v>Oberscheunen</v>
      </c>
    </row>
    <row r="2325" spans="1:3" x14ac:dyDescent="0.2">
      <c r="A2325" s="17" t="str">
        <f>IF(ISBLANK('Nomenklatur komplett'!H2325),"",'Nomenklatur komplett'!H2325)</f>
        <v/>
      </c>
      <c r="B2325" s="153">
        <f>IF(ISBLANK('Nomenklatur komplett'!I2325),"",'Nomenklatur komplett'!I2325)</f>
        <v>12455</v>
      </c>
      <c r="C2325" s="18" t="str">
        <f>IF(ISBLANK('Nomenklatur komplett'!J2325),"-",'Nomenklatur komplett'!J2325)</f>
        <v>Oberschrot</v>
      </c>
    </row>
    <row r="2326" spans="1:3" x14ac:dyDescent="0.2">
      <c r="A2326" s="17">
        <f>IF(ISBLANK('Nomenklatur komplett'!H2326),"",'Nomenklatur komplett'!H2326)</f>
        <v>4038</v>
      </c>
      <c r="B2326" s="153">
        <f>IF(ISBLANK('Nomenklatur komplett'!I2326),"",'Nomenklatur komplett'!I2326)</f>
        <v>12456</v>
      </c>
      <c r="C2326" s="18" t="str">
        <f>IF(ISBLANK('Nomenklatur komplett'!J2326),"-",'Nomenklatur komplett'!J2326)</f>
        <v>Obersiggenthal</v>
      </c>
    </row>
    <row r="2327" spans="1:3" x14ac:dyDescent="0.2">
      <c r="A2327" s="17" t="str">
        <f>IF(ISBLANK('Nomenklatur komplett'!H2327),"",'Nomenklatur komplett'!H2327)</f>
        <v/>
      </c>
      <c r="B2327" s="153">
        <f>IF(ISBLANK('Nomenklatur komplett'!I2327),"",'Nomenklatur komplett'!I2327)</f>
        <v>11269</v>
      </c>
      <c r="C2327" s="18" t="str">
        <f>IF(ISBLANK('Nomenklatur komplett'!J2327),"-",'Nomenklatur komplett'!J2327)</f>
        <v>Obersommeri</v>
      </c>
    </row>
    <row r="2328" spans="1:3" x14ac:dyDescent="0.2">
      <c r="A2328" s="17" t="str">
        <f>IF(ISBLANK('Nomenklatur komplett'!H2328),"",'Nomenklatur komplett'!H2328)</f>
        <v/>
      </c>
      <c r="B2328" s="153">
        <f>IF(ISBLANK('Nomenklatur komplett'!I2328),"",'Nomenklatur komplett'!I2328)</f>
        <v>12457</v>
      </c>
      <c r="C2328" s="18" t="str">
        <f>IF(ISBLANK('Nomenklatur komplett'!J2328),"-",'Nomenklatur komplett'!J2328)</f>
        <v>Oberstammheim</v>
      </c>
    </row>
    <row r="2329" spans="1:3" x14ac:dyDescent="0.2">
      <c r="A2329" s="17" t="str">
        <f>IF(ISBLANK('Nomenklatur komplett'!H2329),"",'Nomenklatur komplett'!H2329)</f>
        <v/>
      </c>
      <c r="B2329" s="153">
        <f>IF(ISBLANK('Nomenklatur komplett'!I2329),"",'Nomenklatur komplett'!I2329)</f>
        <v>12458</v>
      </c>
      <c r="C2329" s="18" t="str">
        <f>IF(ISBLANK('Nomenklatur komplett'!J2329),"-",'Nomenklatur komplett'!J2329)</f>
        <v>Obersteckholz</v>
      </c>
    </row>
    <row r="2330" spans="1:3" x14ac:dyDescent="0.2">
      <c r="A2330" s="17" t="str">
        <f>IF(ISBLANK('Nomenklatur komplett'!H2330),"",'Nomenklatur komplett'!H2330)</f>
        <v/>
      </c>
      <c r="B2330" s="153">
        <f>IF(ISBLANK('Nomenklatur komplett'!I2330),"",'Nomenklatur komplett'!I2330)</f>
        <v>10636</v>
      </c>
      <c r="C2330" s="18" t="str">
        <f>IF(ISBLANK('Nomenklatur komplett'!J2330),"-",'Nomenklatur komplett'!J2330)</f>
        <v>Oberstocken</v>
      </c>
    </row>
    <row r="2331" spans="1:3" x14ac:dyDescent="0.2">
      <c r="A2331" s="17" t="str">
        <f>IF(ISBLANK('Nomenklatur komplett'!H2331),"",'Nomenklatur komplett'!H2331)</f>
        <v/>
      </c>
      <c r="B2331" s="153">
        <f>IF(ISBLANK('Nomenklatur komplett'!I2331),"",'Nomenklatur komplett'!I2331)</f>
        <v>16293</v>
      </c>
      <c r="C2331" s="18" t="str">
        <f>IF(ISBLANK('Nomenklatur komplett'!J2331),"-",'Nomenklatur komplett'!J2331)</f>
        <v>Oberstrass</v>
      </c>
    </row>
    <row r="2332" spans="1:3" x14ac:dyDescent="0.2">
      <c r="A2332" s="17">
        <f>IF(ISBLANK('Nomenklatur komplett'!H2332),"",'Nomenklatur komplett'!H2332)</f>
        <v>620</v>
      </c>
      <c r="B2332" s="153">
        <f>IF(ISBLANK('Nomenklatur komplett'!I2332),"",'Nomenklatur komplett'!I2332)</f>
        <v>15183</v>
      </c>
      <c r="C2332" s="18" t="str">
        <f>IF(ISBLANK('Nomenklatur komplett'!J2332),"-",'Nomenklatur komplett'!J2332)</f>
        <v>Oberthal</v>
      </c>
    </row>
    <row r="2333" spans="1:3" x14ac:dyDescent="0.2">
      <c r="A2333" s="17" t="str">
        <f>IF(ISBLANK('Nomenklatur komplett'!H2333),"",'Nomenklatur komplett'!H2333)</f>
        <v/>
      </c>
      <c r="B2333" s="153">
        <f>IF(ISBLANK('Nomenklatur komplett'!I2333),"",'Nomenklatur komplett'!I2333)</f>
        <v>16444</v>
      </c>
      <c r="C2333" s="18" t="str">
        <f>IF(ISBLANK('Nomenklatur komplett'!J2333),"-",'Nomenklatur komplett'!J2333)</f>
        <v>Oberurdorf</v>
      </c>
    </row>
    <row r="2334" spans="1:3" x14ac:dyDescent="0.2">
      <c r="A2334" s="17" t="str">
        <f>IF(ISBLANK('Nomenklatur komplett'!H2334),"",'Nomenklatur komplett'!H2334)</f>
        <v/>
      </c>
      <c r="B2334" s="153">
        <f>IF(ISBLANK('Nomenklatur komplett'!I2334),"",'Nomenklatur komplett'!I2334)</f>
        <v>12459</v>
      </c>
      <c r="C2334" s="18" t="str">
        <f>IF(ISBLANK('Nomenklatur komplett'!J2334),"-",'Nomenklatur komplett'!J2334)</f>
        <v>Oberurnen</v>
      </c>
    </row>
    <row r="2335" spans="1:3" x14ac:dyDescent="0.2">
      <c r="A2335" s="17">
        <f>IF(ISBLANK('Nomenklatur komplett'!H2335),"",'Nomenklatur komplett'!H2335)</f>
        <v>3407</v>
      </c>
      <c r="B2335" s="153">
        <f>IF(ISBLANK('Nomenklatur komplett'!I2335),"",'Nomenklatur komplett'!I2335)</f>
        <v>14456</v>
      </c>
      <c r="C2335" s="18" t="str">
        <f>IF(ISBLANK('Nomenklatur komplett'!J2335),"-",'Nomenklatur komplett'!J2335)</f>
        <v>Oberuzwil</v>
      </c>
    </row>
    <row r="2336" spans="1:3" x14ac:dyDescent="0.2">
      <c r="A2336" s="17" t="str">
        <f>IF(ISBLANK('Nomenklatur komplett'!H2336),"",'Nomenklatur komplett'!H2336)</f>
        <v/>
      </c>
      <c r="B2336" s="153">
        <f>IF(ISBLANK('Nomenklatur komplett'!I2336),"",'Nomenklatur komplett'!I2336)</f>
        <v>16500</v>
      </c>
      <c r="C2336" s="18" t="str">
        <f>IF(ISBLANK('Nomenklatur komplett'!J2336),"-",'Nomenklatur komplett'!J2336)</f>
        <v>Obervaz</v>
      </c>
    </row>
    <row r="2337" spans="1:3" x14ac:dyDescent="0.2">
      <c r="A2337" s="17" t="str">
        <f>IF(ISBLANK('Nomenklatur komplett'!H2337),"",'Nomenklatur komplett'!H2337)</f>
        <v/>
      </c>
      <c r="B2337" s="153">
        <f>IF(ISBLANK('Nomenklatur komplett'!I2337),"",'Nomenklatur komplett'!I2337)</f>
        <v>12479</v>
      </c>
      <c r="C2337" s="18" t="str">
        <f>IF(ISBLANK('Nomenklatur komplett'!J2337),"-",'Nomenklatur komplett'!J2337)</f>
        <v>Oberwald</v>
      </c>
    </row>
    <row r="2338" spans="1:3" x14ac:dyDescent="0.2">
      <c r="A2338" s="17" t="str">
        <f>IF(ISBLANK('Nomenklatur komplett'!H2338),"",'Nomenklatur komplett'!H2338)</f>
        <v/>
      </c>
      <c r="B2338" s="153">
        <f>IF(ISBLANK('Nomenklatur komplett'!I2338),"",'Nomenklatur komplett'!I2338)</f>
        <v>11181</v>
      </c>
      <c r="C2338" s="18" t="str">
        <f>IF(ISBLANK('Nomenklatur komplett'!J2338),"-",'Nomenklatur komplett'!J2338)</f>
        <v>Oberwangen</v>
      </c>
    </row>
    <row r="2339" spans="1:3" x14ac:dyDescent="0.2">
      <c r="A2339" s="17">
        <f>IF(ISBLANK('Nomenklatur komplett'!H2339),"",'Nomenklatur komplett'!H2339)</f>
        <v>93</v>
      </c>
      <c r="B2339" s="153">
        <f>IF(ISBLANK('Nomenklatur komplett'!I2339),"",'Nomenklatur komplett'!I2339)</f>
        <v>12447</v>
      </c>
      <c r="C2339" s="18" t="str">
        <f>IF(ISBLANK('Nomenklatur komplett'!J2339),"-",'Nomenklatur komplett'!J2339)</f>
        <v>Oberweningen</v>
      </c>
    </row>
    <row r="2340" spans="1:3" x14ac:dyDescent="0.2">
      <c r="A2340" s="17" t="str">
        <f>IF(ISBLANK('Nomenklatur komplett'!H2340),"",'Nomenklatur komplett'!H2340)</f>
        <v/>
      </c>
      <c r="B2340" s="153">
        <f>IF(ISBLANK('Nomenklatur komplett'!I2340),"",'Nomenklatur komplett'!I2340)</f>
        <v>10666</v>
      </c>
      <c r="C2340" s="18" t="str">
        <f>IF(ISBLANK('Nomenklatur komplett'!J2340),"-",'Nomenklatur komplett'!J2340)</f>
        <v>Oberwichtrach</v>
      </c>
    </row>
    <row r="2341" spans="1:3" x14ac:dyDescent="0.2">
      <c r="A2341" s="17" t="str">
        <f>IF(ISBLANK('Nomenklatur komplett'!H2341),"",'Nomenklatur komplett'!H2341)</f>
        <v/>
      </c>
      <c r="B2341" s="153">
        <f>IF(ISBLANK('Nomenklatur komplett'!I2341),"",'Nomenklatur komplett'!I2341)</f>
        <v>11288</v>
      </c>
      <c r="C2341" s="18" t="str">
        <f>IF(ISBLANK('Nomenklatur komplett'!J2341),"-",'Nomenklatur komplett'!J2341)</f>
        <v>Oberwil (AG)</v>
      </c>
    </row>
    <row r="2342" spans="1:3" x14ac:dyDescent="0.2">
      <c r="A2342" s="17">
        <f>IF(ISBLANK('Nomenklatur komplett'!H2342),"",'Nomenklatur komplett'!H2342)</f>
        <v>2771</v>
      </c>
      <c r="B2342" s="153">
        <f>IF(ISBLANK('Nomenklatur komplett'!I2342),"",'Nomenklatur komplett'!I2342)</f>
        <v>13834</v>
      </c>
      <c r="C2342" s="18" t="str">
        <f>IF(ISBLANK('Nomenklatur komplett'!J2342),"-",'Nomenklatur komplett'!J2342)</f>
        <v>Oberwil (BL)</v>
      </c>
    </row>
    <row r="2343" spans="1:3" x14ac:dyDescent="0.2">
      <c r="A2343" s="17" t="str">
        <f>IF(ISBLANK('Nomenklatur komplett'!H2343),"",'Nomenklatur komplett'!H2343)</f>
        <v/>
      </c>
      <c r="B2343" s="153">
        <f>IF(ISBLANK('Nomenklatur komplett'!I2343),"",'Nomenklatur komplett'!I2343)</f>
        <v>12495</v>
      </c>
      <c r="C2343" s="18" t="str">
        <f>IF(ISBLANK('Nomenklatur komplett'!J2343),"-",'Nomenklatur komplett'!J2343)</f>
        <v>Oberwil (TG)</v>
      </c>
    </row>
    <row r="2344" spans="1:3" x14ac:dyDescent="0.2">
      <c r="A2344" s="17">
        <f>IF(ISBLANK('Nomenklatur komplett'!H2344),"",'Nomenklatur komplett'!H2344)</f>
        <v>391</v>
      </c>
      <c r="B2344" s="153">
        <f>IF(ISBLANK('Nomenklatur komplett'!I2344),"",'Nomenklatur komplett'!I2344)</f>
        <v>15054</v>
      </c>
      <c r="C2344" s="18" t="str">
        <f>IF(ISBLANK('Nomenklatur komplett'!J2344),"-",'Nomenklatur komplett'!J2344)</f>
        <v>Oberwil bei Büren</v>
      </c>
    </row>
    <row r="2345" spans="1:3" x14ac:dyDescent="0.2">
      <c r="A2345" s="17">
        <f>IF(ISBLANK('Nomenklatur komplett'!H2345),"",'Nomenklatur komplett'!H2345)</f>
        <v>766</v>
      </c>
      <c r="B2345" s="153">
        <f>IF(ISBLANK('Nomenklatur komplett'!I2345),"",'Nomenklatur komplett'!I2345)</f>
        <v>15265</v>
      </c>
      <c r="C2345" s="18" t="str">
        <f>IF(ISBLANK('Nomenklatur komplett'!J2345),"-",'Nomenklatur komplett'!J2345)</f>
        <v>Oberwil im Simmental</v>
      </c>
    </row>
    <row r="2346" spans="1:3" x14ac:dyDescent="0.2">
      <c r="A2346" s="17">
        <f>IF(ISBLANK('Nomenklatur komplett'!H2346),"",'Nomenklatur komplett'!H2346)</f>
        <v>4074</v>
      </c>
      <c r="B2346" s="153">
        <f>IF(ISBLANK('Nomenklatur komplett'!I2346),"",'Nomenklatur komplett'!I2346)</f>
        <v>13681</v>
      </c>
      <c r="C2346" s="18" t="str">
        <f>IF(ISBLANK('Nomenklatur komplett'!J2346),"-",'Nomenklatur komplett'!J2346)</f>
        <v>Oberwil-Lieli</v>
      </c>
    </row>
    <row r="2347" spans="1:3" x14ac:dyDescent="0.2">
      <c r="A2347" s="17" t="str">
        <f>IF(ISBLANK('Nomenklatur komplett'!H2347),"",'Nomenklatur komplett'!H2347)</f>
        <v/>
      </c>
      <c r="B2347" s="153">
        <f>IF(ISBLANK('Nomenklatur komplett'!I2347),"",'Nomenklatur komplett'!I2347)</f>
        <v>16412</v>
      </c>
      <c r="C2347" s="18" t="str">
        <f>IF(ISBLANK('Nomenklatur komplett'!J2347),"-",'Nomenklatur komplett'!J2347)</f>
        <v>Oberwinterthur</v>
      </c>
    </row>
    <row r="2348" spans="1:3" x14ac:dyDescent="0.2">
      <c r="A2348" s="17">
        <f>IF(ISBLANK('Nomenklatur komplett'!H2348),"",'Nomenklatur komplett'!H2348)</f>
        <v>1706</v>
      </c>
      <c r="B2348" s="153">
        <f>IF(ISBLANK('Nomenklatur komplett'!I2348),"",'Nomenklatur komplett'!I2348)</f>
        <v>12551</v>
      </c>
      <c r="C2348" s="18" t="str">
        <f>IF(ISBLANK('Nomenklatur komplett'!J2348),"-",'Nomenklatur komplett'!J2348)</f>
        <v>Oberägeri</v>
      </c>
    </row>
    <row r="2349" spans="1:3" x14ac:dyDescent="0.2">
      <c r="A2349" s="17" t="str">
        <f>IF(ISBLANK('Nomenklatur komplett'!H2349),"",'Nomenklatur komplett'!H2349)</f>
        <v/>
      </c>
      <c r="B2349" s="153">
        <f>IF(ISBLANK('Nomenklatur komplett'!I2349),"",'Nomenklatur komplett'!I2349)</f>
        <v>11137</v>
      </c>
      <c r="C2349" s="18" t="str">
        <f>IF(ISBLANK('Nomenklatur komplett'!J2349),"-",'Nomenklatur komplett'!J2349)</f>
        <v>Oberönz</v>
      </c>
    </row>
    <row r="2350" spans="1:3" x14ac:dyDescent="0.2">
      <c r="A2350" s="17" t="str">
        <f>IF(ISBLANK('Nomenklatur komplett'!H2350),"",'Nomenklatur komplett'!H2350)</f>
        <v/>
      </c>
      <c r="B2350" s="153">
        <f>IF(ISBLANK('Nomenklatur komplett'!I2350),"",'Nomenklatur komplett'!I2350)</f>
        <v>12449</v>
      </c>
      <c r="C2350" s="18" t="str">
        <f>IF(ISBLANK('Nomenklatur komplett'!J2350),"-",'Nomenklatur komplett'!J2350)</f>
        <v>Oberösch</v>
      </c>
    </row>
    <row r="2351" spans="1:3" x14ac:dyDescent="0.2">
      <c r="A2351" s="17">
        <f>IF(ISBLANK('Nomenklatur komplett'!H2351),"",'Nomenklatur komplett'!H2351)</f>
        <v>10</v>
      </c>
      <c r="B2351" s="153">
        <f>IF(ISBLANK('Nomenklatur komplett'!I2351),"",'Nomenklatur komplett'!I2351)</f>
        <v>12497</v>
      </c>
      <c r="C2351" s="18" t="str">
        <f>IF(ISBLANK('Nomenklatur komplett'!J2351),"-",'Nomenklatur komplett'!J2351)</f>
        <v>Obfelden</v>
      </c>
    </row>
    <row r="2352" spans="1:3" x14ac:dyDescent="0.2">
      <c r="A2352" s="17" t="str">
        <f>IF(ISBLANK('Nomenklatur komplett'!H2352),"",'Nomenklatur komplett'!H2352)</f>
        <v/>
      </c>
      <c r="B2352" s="153">
        <f>IF(ISBLANK('Nomenklatur komplett'!I2352),"",'Nomenklatur komplett'!I2352)</f>
        <v>12498</v>
      </c>
      <c r="C2352" s="18" t="str">
        <f>IF(ISBLANK('Nomenklatur komplett'!J2352),"-",'Nomenklatur komplett'!J2352)</f>
        <v>Obstalden</v>
      </c>
    </row>
    <row r="2353" spans="1:3" x14ac:dyDescent="0.2">
      <c r="A2353" s="17">
        <f>IF(ISBLANK('Nomenklatur komplett'!H2353),"",'Nomenklatur komplett'!H2353)</f>
        <v>985</v>
      </c>
      <c r="B2353" s="153">
        <f>IF(ISBLANK('Nomenklatur komplett'!I2353),"",'Nomenklatur komplett'!I2353)</f>
        <v>15369</v>
      </c>
      <c r="C2353" s="18" t="str">
        <f>IF(ISBLANK('Nomenklatur komplett'!J2353),"-",'Nomenklatur komplett'!J2353)</f>
        <v>Ochlenberg</v>
      </c>
    </row>
    <row r="2354" spans="1:3" x14ac:dyDescent="0.2">
      <c r="A2354" s="17" t="str">
        <f>IF(ISBLANK('Nomenklatur komplett'!H2354),"",'Nomenklatur komplett'!H2354)</f>
        <v/>
      </c>
      <c r="B2354" s="153">
        <f>IF(ISBLANK('Nomenklatur komplett'!I2354),"",'Nomenklatur komplett'!I2354)</f>
        <v>11055</v>
      </c>
      <c r="C2354" s="18" t="str">
        <f>IF(ISBLANK('Nomenklatur komplett'!J2354),"-",'Nomenklatur komplett'!J2354)</f>
        <v>Ocourt</v>
      </c>
    </row>
    <row r="2355" spans="1:3" x14ac:dyDescent="0.2">
      <c r="A2355" s="17">
        <f>IF(ISBLANK('Nomenklatur komplett'!H2355),"",'Nomenklatur komplett'!H2355)</f>
        <v>2529</v>
      </c>
      <c r="B2355" s="153">
        <f>IF(ISBLANK('Nomenklatur komplett'!I2355),"",'Nomenklatur komplett'!I2355)</f>
        <v>13738</v>
      </c>
      <c r="C2355" s="18" t="str">
        <f>IF(ISBLANK('Nomenklatur komplett'!J2355),"-",'Nomenklatur komplett'!J2355)</f>
        <v>Oekingen</v>
      </c>
    </row>
    <row r="2356" spans="1:3" x14ac:dyDescent="0.2">
      <c r="A2356" s="17">
        <f>IF(ISBLANK('Nomenklatur komplett'!H2356),"",'Nomenklatur komplett'!H2356)</f>
        <v>2407</v>
      </c>
      <c r="B2356" s="153">
        <f>IF(ISBLANK('Nomenklatur komplett'!I2356),"",'Nomenklatur komplett'!I2356)</f>
        <v>13709</v>
      </c>
      <c r="C2356" s="18" t="str">
        <f>IF(ISBLANK('Nomenklatur komplett'!J2356),"-",'Nomenklatur komplett'!J2356)</f>
        <v>Oensingen</v>
      </c>
    </row>
    <row r="2357" spans="1:3" x14ac:dyDescent="0.2">
      <c r="A2357" s="17" t="str">
        <f>IF(ISBLANK('Nomenklatur komplett'!H2357),"",'Nomenklatur komplett'!H2357)</f>
        <v/>
      </c>
      <c r="B2357" s="153">
        <f>IF(ISBLANK('Nomenklatur komplett'!I2357),"",'Nomenklatur komplett'!I2357)</f>
        <v>16458</v>
      </c>
      <c r="C2357" s="18" t="str">
        <f>IF(ISBLANK('Nomenklatur komplett'!J2357),"-",'Nomenklatur komplett'!J2357)</f>
        <v>Oerlikon</v>
      </c>
    </row>
    <row r="2358" spans="1:3" x14ac:dyDescent="0.2">
      <c r="A2358" s="17">
        <f>IF(ISBLANK('Nomenklatur komplett'!H2358),"",'Nomenklatur komplett'!H2358)</f>
        <v>335</v>
      </c>
      <c r="B2358" s="153">
        <f>IF(ISBLANK('Nomenklatur komplett'!I2358),"",'Nomenklatur komplett'!I2358)</f>
        <v>15019</v>
      </c>
      <c r="C2358" s="18" t="str">
        <f>IF(ISBLANK('Nomenklatur komplett'!J2358),"-",'Nomenklatur komplett'!J2358)</f>
        <v>Oeschenbach</v>
      </c>
    </row>
    <row r="2359" spans="1:3" x14ac:dyDescent="0.2">
      <c r="A2359" s="17">
        <f>IF(ISBLANK('Nomenklatur komplett'!H2359),"",'Nomenklatur komplett'!H2359)</f>
        <v>4175</v>
      </c>
      <c r="B2359" s="153">
        <f>IF(ISBLANK('Nomenklatur komplett'!I2359),"",'Nomenklatur komplett'!I2359)</f>
        <v>12509</v>
      </c>
      <c r="C2359" s="18" t="str">
        <f>IF(ISBLANK('Nomenklatur komplett'!J2359),"-",'Nomenklatur komplett'!J2359)</f>
        <v>Oeschgen</v>
      </c>
    </row>
    <row r="2360" spans="1:3" x14ac:dyDescent="0.2">
      <c r="A2360" s="17" t="str">
        <f>IF(ISBLANK('Nomenklatur komplett'!H2360),"",'Nomenklatur komplett'!H2360)</f>
        <v/>
      </c>
      <c r="B2360" s="153">
        <f>IF(ISBLANK('Nomenklatur komplett'!I2360),"",'Nomenklatur komplett'!I2360)</f>
        <v>16317</v>
      </c>
      <c r="C2360" s="18" t="str">
        <f>IF(ISBLANK('Nomenklatur komplett'!J2360),"-",'Nomenklatur komplett'!J2360)</f>
        <v>Oetlikon</v>
      </c>
    </row>
    <row r="2361" spans="1:3" x14ac:dyDescent="0.2">
      <c r="A2361" s="17">
        <f>IF(ISBLANK('Nomenklatur komplett'!H2361),"",'Nomenklatur komplett'!H2361)</f>
        <v>157</v>
      </c>
      <c r="B2361" s="153">
        <f>IF(ISBLANK('Nomenklatur komplett'!I2361),"",'Nomenklatur komplett'!I2361)</f>
        <v>12501</v>
      </c>
      <c r="C2361" s="18" t="str">
        <f>IF(ISBLANK('Nomenklatur komplett'!J2361),"-",'Nomenklatur komplett'!J2361)</f>
        <v>Oetwil am See</v>
      </c>
    </row>
    <row r="2362" spans="1:3" x14ac:dyDescent="0.2">
      <c r="A2362" s="17">
        <f>IF(ISBLANK('Nomenklatur komplett'!H2362),"",'Nomenklatur komplett'!H2362)</f>
        <v>246</v>
      </c>
      <c r="B2362" s="153">
        <f>IF(ISBLANK('Nomenklatur komplett'!I2362),"",'Nomenklatur komplett'!I2362)</f>
        <v>13694</v>
      </c>
      <c r="C2362" s="18" t="str">
        <f>IF(ISBLANK('Nomenklatur komplett'!J2362),"-",'Nomenklatur komplett'!J2362)</f>
        <v>Oetwil an der Limmat</v>
      </c>
    </row>
    <row r="2363" spans="1:3" x14ac:dyDescent="0.2">
      <c r="A2363" s="17" t="str">
        <f>IF(ISBLANK('Nomenklatur komplett'!H2363),"",'Nomenklatur komplett'!H2363)</f>
        <v/>
      </c>
      <c r="B2363" s="153">
        <f>IF(ISBLANK('Nomenklatur komplett'!I2363),"",'Nomenklatur komplett'!I2363)</f>
        <v>16313</v>
      </c>
      <c r="C2363" s="18" t="str">
        <f>IF(ISBLANK('Nomenklatur komplett'!J2363),"-",'Nomenklatur komplett'!J2363)</f>
        <v>Oftershausen</v>
      </c>
    </row>
    <row r="2364" spans="1:3" x14ac:dyDescent="0.2">
      <c r="A2364" s="17">
        <f>IF(ISBLANK('Nomenklatur komplett'!H2364),"",'Nomenklatur komplett'!H2364)</f>
        <v>4280</v>
      </c>
      <c r="B2364" s="153">
        <f>IF(ISBLANK('Nomenklatur komplett'!I2364),"",'Nomenklatur komplett'!I2364)</f>
        <v>12494</v>
      </c>
      <c r="C2364" s="18" t="str">
        <f>IF(ISBLANK('Nomenklatur komplett'!J2364),"-",'Nomenklatur komplett'!J2364)</f>
        <v>Oftringen</v>
      </c>
    </row>
    <row r="2365" spans="1:3" x14ac:dyDescent="0.2">
      <c r="A2365" s="17">
        <f>IF(ISBLANK('Nomenklatur komplett'!H2365),"",'Nomenklatur komplett'!H2365)</f>
        <v>5680</v>
      </c>
      <c r="B2365" s="153">
        <f>IF(ISBLANK('Nomenklatur komplett'!I2365),"",'Nomenklatur komplett'!I2365)</f>
        <v>14665</v>
      </c>
      <c r="C2365" s="18" t="str">
        <f>IF(ISBLANK('Nomenklatur komplett'!J2365),"-",'Nomenklatur komplett'!J2365)</f>
        <v>Ogens</v>
      </c>
    </row>
    <row r="2366" spans="1:3" x14ac:dyDescent="0.2">
      <c r="A2366" s="17" t="str">
        <f>IF(ISBLANK('Nomenklatur komplett'!H2366),"",'Nomenklatur komplett'!H2366)</f>
        <v/>
      </c>
      <c r="B2366" s="153">
        <f>IF(ISBLANK('Nomenklatur komplett'!I2366),"",'Nomenklatur komplett'!I2366)</f>
        <v>12504</v>
      </c>
      <c r="C2366" s="18" t="str">
        <f>IF(ISBLANK('Nomenklatur komplett'!J2366),"-",'Nomenklatur komplett'!J2366)</f>
        <v>Ohmstal</v>
      </c>
    </row>
    <row r="2367" spans="1:3" x14ac:dyDescent="0.2">
      <c r="A2367" s="17" t="str">
        <f>IF(ISBLANK('Nomenklatur komplett'!H2367),"",'Nomenklatur komplett'!H2367)</f>
        <v/>
      </c>
      <c r="B2367" s="153">
        <f>IF(ISBLANK('Nomenklatur komplett'!I2367),"",'Nomenklatur komplett'!I2367)</f>
        <v>12505</v>
      </c>
      <c r="C2367" s="18" t="str">
        <f>IF(ISBLANK('Nomenklatur komplett'!J2367),"-",'Nomenklatur komplett'!J2367)</f>
        <v>Oleyres</v>
      </c>
    </row>
    <row r="2368" spans="1:3" x14ac:dyDescent="0.2">
      <c r="A2368" s="17" t="str">
        <f>IF(ISBLANK('Nomenklatur komplett'!H2368),"",'Nomenklatur komplett'!H2368)</f>
        <v/>
      </c>
      <c r="B2368" s="153">
        <f>IF(ISBLANK('Nomenklatur komplett'!I2368),"",'Nomenklatur komplett'!I2368)</f>
        <v>12506</v>
      </c>
      <c r="C2368" s="18" t="str">
        <f>IF(ISBLANK('Nomenklatur komplett'!J2368),"-",'Nomenklatur komplett'!J2368)</f>
        <v>Olivone</v>
      </c>
    </row>
    <row r="2369" spans="1:3" x14ac:dyDescent="0.2">
      <c r="A2369" s="17">
        <f>IF(ISBLANK('Nomenklatur komplett'!H2369),"",'Nomenklatur komplett'!H2369)</f>
        <v>5409</v>
      </c>
      <c r="B2369" s="153">
        <f>IF(ISBLANK('Nomenklatur komplett'!I2369),"",'Nomenklatur komplett'!I2369)</f>
        <v>14663</v>
      </c>
      <c r="C2369" s="18" t="str">
        <f>IF(ISBLANK('Nomenklatur komplett'!J2369),"-",'Nomenklatur komplett'!J2369)</f>
        <v>Ollon</v>
      </c>
    </row>
    <row r="2370" spans="1:3" x14ac:dyDescent="0.2">
      <c r="A2370" s="17">
        <f>IF(ISBLANK('Nomenklatur komplett'!H2370),"",'Nomenklatur komplett'!H2370)</f>
        <v>4257</v>
      </c>
      <c r="B2370" s="153">
        <f>IF(ISBLANK('Nomenklatur komplett'!I2370),"",'Nomenklatur komplett'!I2370)</f>
        <v>12508</v>
      </c>
      <c r="C2370" s="18" t="str">
        <f>IF(ISBLANK('Nomenklatur komplett'!J2370),"-",'Nomenklatur komplett'!J2370)</f>
        <v>Olsberg</v>
      </c>
    </row>
    <row r="2371" spans="1:3" x14ac:dyDescent="0.2">
      <c r="A2371" s="17" t="str">
        <f>IF(ISBLANK('Nomenklatur komplett'!H2371),"",'Nomenklatur komplett'!H2371)</f>
        <v/>
      </c>
      <c r="B2371" s="153">
        <f>IF(ISBLANK('Nomenklatur komplett'!I2371),"",'Nomenklatur komplett'!I2371)</f>
        <v>16256</v>
      </c>
      <c r="C2371" s="18" t="str">
        <f>IF(ISBLANK('Nomenklatur komplett'!J2371),"-",'Nomenklatur komplett'!J2371)</f>
        <v>Olsberg (BL)</v>
      </c>
    </row>
    <row r="2372" spans="1:3" x14ac:dyDescent="0.2">
      <c r="A2372" s="17">
        <f>IF(ISBLANK('Nomenklatur komplett'!H2372),"",'Nomenklatur komplett'!H2372)</f>
        <v>2581</v>
      </c>
      <c r="B2372" s="153">
        <f>IF(ISBLANK('Nomenklatur komplett'!I2372),"",'Nomenklatur komplett'!I2372)</f>
        <v>12486</v>
      </c>
      <c r="C2372" s="18" t="str">
        <f>IF(ISBLANK('Nomenklatur komplett'!J2372),"-",'Nomenklatur komplett'!J2372)</f>
        <v>Olten</v>
      </c>
    </row>
    <row r="2373" spans="1:3" x14ac:dyDescent="0.2">
      <c r="A2373" s="17">
        <f>IF(ISBLANK('Nomenklatur komplett'!H2373),"",'Nomenklatur komplett'!H2373)</f>
        <v>2855</v>
      </c>
      <c r="B2373" s="153">
        <f>IF(ISBLANK('Nomenklatur komplett'!I2373),"",'Nomenklatur komplett'!I2373)</f>
        <v>13794</v>
      </c>
      <c r="C2373" s="18" t="str">
        <f>IF(ISBLANK('Nomenklatur komplett'!J2373),"-",'Nomenklatur komplett'!J2373)</f>
        <v>Oltingen</v>
      </c>
    </row>
    <row r="2374" spans="1:3" x14ac:dyDescent="0.2">
      <c r="A2374" s="17">
        <f>IF(ISBLANK('Nomenklatur komplett'!H2374),"",'Nomenklatur komplett'!H2374)</f>
        <v>6631</v>
      </c>
      <c r="B2374" s="153">
        <f>IF(ISBLANK('Nomenklatur komplett'!I2374),"",'Nomenklatur komplett'!I2374)</f>
        <v>12484</v>
      </c>
      <c r="C2374" s="18" t="str">
        <f>IF(ISBLANK('Nomenklatur komplett'!J2374),"-",'Nomenklatur komplett'!J2374)</f>
        <v>Onex</v>
      </c>
    </row>
    <row r="2375" spans="1:3" x14ac:dyDescent="0.2">
      <c r="A2375" s="17" t="str">
        <f>IF(ISBLANK('Nomenklatur komplett'!H2375),"",'Nomenklatur komplett'!H2375)</f>
        <v/>
      </c>
      <c r="B2375" s="153">
        <f>IF(ISBLANK('Nomenklatur komplett'!I2375),"",'Nomenklatur komplett'!I2375)</f>
        <v>16143</v>
      </c>
      <c r="C2375" s="18" t="str">
        <f>IF(ISBLANK('Nomenklatur komplett'!J2375),"-",'Nomenklatur komplett'!J2375)</f>
        <v>Onex-Confignon</v>
      </c>
    </row>
    <row r="2376" spans="1:3" x14ac:dyDescent="0.2">
      <c r="A2376" s="17" t="str">
        <f>IF(ISBLANK('Nomenklatur komplett'!H2376),"",'Nomenklatur komplett'!H2376)</f>
        <v/>
      </c>
      <c r="B2376" s="153">
        <f>IF(ISBLANK('Nomenklatur komplett'!I2376),"",'Nomenklatur komplett'!I2376)</f>
        <v>12500</v>
      </c>
      <c r="C2376" s="18" t="str">
        <f>IF(ISBLANK('Nomenklatur komplett'!J2376),"-",'Nomenklatur komplett'!J2376)</f>
        <v>Onnens (FR)</v>
      </c>
    </row>
    <row r="2377" spans="1:3" x14ac:dyDescent="0.2">
      <c r="A2377" s="17">
        <f>IF(ISBLANK('Nomenklatur komplett'!H2377),"",'Nomenklatur komplett'!H2377)</f>
        <v>5565</v>
      </c>
      <c r="B2377" s="153">
        <f>IF(ISBLANK('Nomenklatur komplett'!I2377),"",'Nomenklatur komplett'!I2377)</f>
        <v>14672</v>
      </c>
      <c r="C2377" s="18" t="str">
        <f>IF(ISBLANK('Nomenklatur komplett'!J2377),"-",'Nomenklatur komplett'!J2377)</f>
        <v>Onnens (VD)</v>
      </c>
    </row>
    <row r="2378" spans="1:3" x14ac:dyDescent="0.2">
      <c r="A2378" s="17">
        <f>IF(ISBLANK('Nomenklatur komplett'!H2378),"",'Nomenklatur komplett'!H2378)</f>
        <v>5136</v>
      </c>
      <c r="B2378" s="153">
        <f>IF(ISBLANK('Nomenklatur komplett'!I2378),"",'Nomenklatur komplett'!I2378)</f>
        <v>15686</v>
      </c>
      <c r="C2378" s="18" t="str">
        <f>IF(ISBLANK('Nomenklatur komplett'!J2378),"-",'Nomenklatur komplett'!J2378)</f>
        <v>Onsernone</v>
      </c>
    </row>
    <row r="2379" spans="1:3" x14ac:dyDescent="0.2">
      <c r="A2379" s="17" t="str">
        <f>IF(ISBLANK('Nomenklatur komplett'!H2379),"",'Nomenklatur komplett'!H2379)</f>
        <v/>
      </c>
      <c r="B2379" s="153">
        <f>IF(ISBLANK('Nomenklatur komplett'!I2379),"",'Nomenklatur komplett'!I2379)</f>
        <v>12481</v>
      </c>
      <c r="C2379" s="18" t="str">
        <f>IF(ISBLANK('Nomenklatur komplett'!J2379),"-",'Nomenklatur komplett'!J2379)</f>
        <v>Opfershofen (TG)</v>
      </c>
    </row>
    <row r="2380" spans="1:3" x14ac:dyDescent="0.2">
      <c r="A2380" s="17" t="str">
        <f>IF(ISBLANK('Nomenklatur komplett'!H2380),"",'Nomenklatur komplett'!H2380)</f>
        <v/>
      </c>
      <c r="B2380" s="153">
        <f>IF(ISBLANK('Nomenklatur komplett'!I2380),"",'Nomenklatur komplett'!I2380)</f>
        <v>12482</v>
      </c>
      <c r="C2380" s="18" t="str">
        <f>IF(ISBLANK('Nomenklatur komplett'!J2380),"-",'Nomenklatur komplett'!J2380)</f>
        <v>Opfertshofen (SH)</v>
      </c>
    </row>
    <row r="2381" spans="1:3" x14ac:dyDescent="0.2">
      <c r="A2381" s="17">
        <f>IF(ISBLANK('Nomenklatur komplett'!H2381),"",'Nomenklatur komplett'!H2381)</f>
        <v>66</v>
      </c>
      <c r="B2381" s="153">
        <f>IF(ISBLANK('Nomenklatur komplett'!I2381),"",'Nomenklatur komplett'!I2381)</f>
        <v>12483</v>
      </c>
      <c r="C2381" s="18" t="str">
        <f>IF(ISBLANK('Nomenklatur komplett'!J2381),"-",'Nomenklatur komplett'!J2381)</f>
        <v>Opfikon</v>
      </c>
    </row>
    <row r="2382" spans="1:3" x14ac:dyDescent="0.2">
      <c r="A2382" s="17">
        <f>IF(ISBLANK('Nomenklatur komplett'!H2382),"",'Nomenklatur komplett'!H2382)</f>
        <v>5923</v>
      </c>
      <c r="B2382" s="153">
        <f>IF(ISBLANK('Nomenklatur komplett'!I2382),"",'Nomenklatur komplett'!I2382)</f>
        <v>14666</v>
      </c>
      <c r="C2382" s="18" t="str">
        <f>IF(ISBLANK('Nomenklatur komplett'!J2382),"-",'Nomenklatur komplett'!J2382)</f>
        <v>Oppens</v>
      </c>
    </row>
    <row r="2383" spans="1:3" x14ac:dyDescent="0.2">
      <c r="A2383" s="17" t="str">
        <f>IF(ISBLANK('Nomenklatur komplett'!H2383),"",'Nomenklatur komplett'!H2383)</f>
        <v/>
      </c>
      <c r="B2383" s="153">
        <f>IF(ISBLANK('Nomenklatur komplett'!I2383),"",'Nomenklatur komplett'!I2383)</f>
        <v>12485</v>
      </c>
      <c r="C2383" s="18" t="str">
        <f>IF(ISBLANK('Nomenklatur komplett'!J2383),"-",'Nomenklatur komplett'!J2383)</f>
        <v>Oppikon</v>
      </c>
    </row>
    <row r="2384" spans="1:3" x14ac:dyDescent="0.2">
      <c r="A2384" s="17">
        <f>IF(ISBLANK('Nomenklatur komplett'!H2384),"",'Nomenklatur komplett'!H2384)</f>
        <v>622</v>
      </c>
      <c r="B2384" s="153">
        <f>IF(ISBLANK('Nomenklatur komplett'!I2384),"",'Nomenklatur komplett'!I2384)</f>
        <v>15184</v>
      </c>
      <c r="C2384" s="18" t="str">
        <f>IF(ISBLANK('Nomenklatur komplett'!J2384),"-",'Nomenklatur komplett'!J2384)</f>
        <v>Oppligen</v>
      </c>
    </row>
    <row r="2385" spans="1:3" x14ac:dyDescent="0.2">
      <c r="A2385" s="17">
        <f>IF(ISBLANK('Nomenklatur komplett'!H2385),"",'Nomenklatur komplett'!H2385)</f>
        <v>5757</v>
      </c>
      <c r="B2385" s="153">
        <f>IF(ISBLANK('Nomenklatur komplett'!I2385),"",'Nomenklatur komplett'!I2385)</f>
        <v>14673</v>
      </c>
      <c r="C2385" s="18" t="str">
        <f>IF(ISBLANK('Nomenklatur komplett'!J2385),"-",'Nomenklatur komplett'!J2385)</f>
        <v>Orbe</v>
      </c>
    </row>
    <row r="2386" spans="1:3" x14ac:dyDescent="0.2">
      <c r="A2386" s="17">
        <f>IF(ISBLANK('Nomenklatur komplett'!H2386),"",'Nomenklatur komplett'!H2386)</f>
        <v>5924</v>
      </c>
      <c r="B2386" s="153">
        <f>IF(ISBLANK('Nomenklatur komplett'!I2386),"",'Nomenklatur komplett'!I2386)</f>
        <v>14671</v>
      </c>
      <c r="C2386" s="18" t="str">
        <f>IF(ISBLANK('Nomenklatur komplett'!J2386),"-",'Nomenklatur komplett'!J2386)</f>
        <v>Orges</v>
      </c>
    </row>
    <row r="2387" spans="1:3" x14ac:dyDescent="0.2">
      <c r="A2387" s="17">
        <f>IF(ISBLANK('Nomenklatur komplett'!H2387),"",'Nomenklatur komplett'!H2387)</f>
        <v>5208</v>
      </c>
      <c r="B2387" s="153">
        <f>IF(ISBLANK('Nomenklatur komplett'!I2387),"",'Nomenklatur komplett'!I2387)</f>
        <v>12488</v>
      </c>
      <c r="C2387" s="18" t="str">
        <f>IF(ISBLANK('Nomenklatur komplett'!J2387),"-",'Nomenklatur komplett'!J2387)</f>
        <v>Origlio</v>
      </c>
    </row>
    <row r="2388" spans="1:3" x14ac:dyDescent="0.2">
      <c r="A2388" s="17">
        <f>IF(ISBLANK('Nomenklatur komplett'!H2388),"",'Nomenklatur komplett'!H2388)</f>
        <v>2856</v>
      </c>
      <c r="B2388" s="153">
        <f>IF(ISBLANK('Nomenklatur komplett'!I2388),"",'Nomenklatur komplett'!I2388)</f>
        <v>13795</v>
      </c>
      <c r="C2388" s="18" t="str">
        <f>IF(ISBLANK('Nomenklatur komplett'!J2388),"-",'Nomenklatur komplett'!J2388)</f>
        <v>Ormalingen</v>
      </c>
    </row>
    <row r="2389" spans="1:3" x14ac:dyDescent="0.2">
      <c r="A2389" s="17">
        <f>IF(ISBLANK('Nomenklatur komplett'!H2389),"",'Nomenklatur komplett'!H2389)</f>
        <v>5410</v>
      </c>
      <c r="B2389" s="153">
        <f>IF(ISBLANK('Nomenklatur komplett'!I2389),"",'Nomenklatur komplett'!I2389)</f>
        <v>14670</v>
      </c>
      <c r="C2389" s="18" t="str">
        <f>IF(ISBLANK('Nomenklatur komplett'!J2389),"-",'Nomenklatur komplett'!J2389)</f>
        <v>Ormont-Dessous</v>
      </c>
    </row>
    <row r="2390" spans="1:3" x14ac:dyDescent="0.2">
      <c r="A2390" s="17">
        <f>IF(ISBLANK('Nomenklatur komplett'!H2390),"",'Nomenklatur komplett'!H2390)</f>
        <v>5411</v>
      </c>
      <c r="B2390" s="153">
        <f>IF(ISBLANK('Nomenklatur komplett'!I2390),"",'Nomenklatur komplett'!I2390)</f>
        <v>14669</v>
      </c>
      <c r="C2390" s="18" t="str">
        <f>IF(ISBLANK('Nomenklatur komplett'!J2390),"-",'Nomenklatur komplett'!J2390)</f>
        <v>Ormont-Dessus</v>
      </c>
    </row>
    <row r="2391" spans="1:3" x14ac:dyDescent="0.2">
      <c r="A2391" s="17">
        <f>IF(ISBLANK('Nomenklatur komplett'!H2391),"",'Nomenklatur komplett'!H2391)</f>
        <v>5493</v>
      </c>
      <c r="B2391" s="153">
        <f>IF(ISBLANK('Nomenklatur komplett'!I2391),"",'Nomenklatur komplett'!I2391)</f>
        <v>14668</v>
      </c>
      <c r="C2391" s="18" t="str">
        <f>IF(ISBLANK('Nomenklatur komplett'!J2391),"-",'Nomenklatur komplett'!J2391)</f>
        <v>Orny</v>
      </c>
    </row>
    <row r="2392" spans="1:3" x14ac:dyDescent="0.2">
      <c r="A2392" s="17">
        <f>IF(ISBLANK('Nomenklatur komplett'!H2392),"",'Nomenklatur komplett'!H2392)</f>
        <v>5805</v>
      </c>
      <c r="B2392" s="153">
        <f>IF(ISBLANK('Nomenklatur komplett'!I2392),"",'Nomenklatur komplett'!I2392)</f>
        <v>16617</v>
      </c>
      <c r="C2392" s="18" t="str">
        <f>IF(ISBLANK('Nomenklatur komplett'!J2392),"-",'Nomenklatur komplett'!J2392)</f>
        <v>Oron</v>
      </c>
    </row>
    <row r="2393" spans="1:3" x14ac:dyDescent="0.2">
      <c r="A2393" s="17" t="str">
        <f>IF(ISBLANK('Nomenklatur komplett'!H2393),"",'Nomenklatur komplett'!H2393)</f>
        <v/>
      </c>
      <c r="B2393" s="153">
        <f>IF(ISBLANK('Nomenklatur komplett'!I2393),"",'Nomenklatur komplett'!I2393)</f>
        <v>12492</v>
      </c>
      <c r="C2393" s="18" t="str">
        <f>IF(ISBLANK('Nomenklatur komplett'!J2393),"-",'Nomenklatur komplett'!J2393)</f>
        <v>Oron-la-Ville</v>
      </c>
    </row>
    <row r="2394" spans="1:3" x14ac:dyDescent="0.2">
      <c r="A2394" s="17" t="str">
        <f>IF(ISBLANK('Nomenklatur komplett'!H2394),"",'Nomenklatur komplett'!H2394)</f>
        <v/>
      </c>
      <c r="B2394" s="153">
        <f>IF(ISBLANK('Nomenklatur komplett'!I2394),"",'Nomenklatur komplett'!I2394)</f>
        <v>12399</v>
      </c>
      <c r="C2394" s="18" t="str">
        <f>IF(ISBLANK('Nomenklatur komplett'!J2394),"-",'Nomenklatur komplett'!J2394)</f>
        <v>Oron-le-Châtel</v>
      </c>
    </row>
    <row r="2395" spans="1:3" x14ac:dyDescent="0.2">
      <c r="A2395" s="17">
        <f>IF(ISBLANK('Nomenklatur komplett'!H2395),"",'Nomenklatur komplett'!H2395)</f>
        <v>744</v>
      </c>
      <c r="B2395" s="153">
        <f>IF(ISBLANK('Nomenklatur komplett'!I2395),"",'Nomenklatur komplett'!I2395)</f>
        <v>15250</v>
      </c>
      <c r="C2395" s="18" t="str">
        <f>IF(ISBLANK('Nomenklatur komplett'!J2395),"-",'Nomenklatur komplett'!J2395)</f>
        <v>Orpund</v>
      </c>
    </row>
    <row r="2396" spans="1:3" x14ac:dyDescent="0.2">
      <c r="A2396" s="17">
        <f>IF(ISBLANK('Nomenklatur komplett'!H2396),"",'Nomenklatur komplett'!H2396)</f>
        <v>5121</v>
      </c>
      <c r="B2396" s="153">
        <f>IF(ISBLANK('Nomenklatur komplett'!I2396),"",'Nomenklatur komplett'!I2396)</f>
        <v>13135</v>
      </c>
      <c r="C2396" s="18" t="str">
        <f>IF(ISBLANK('Nomenklatur komplett'!J2396),"-",'Nomenklatur komplett'!J2396)</f>
        <v>Orselina</v>
      </c>
    </row>
    <row r="2397" spans="1:3" x14ac:dyDescent="0.2">
      <c r="A2397" s="17">
        <f>IF(ISBLANK('Nomenklatur komplett'!H2397),"",'Nomenklatur komplett'!H2397)</f>
        <v>6034</v>
      </c>
      <c r="B2397" s="153">
        <f>IF(ISBLANK('Nomenklatur komplett'!I2397),"",'Nomenklatur komplett'!I2397)</f>
        <v>13134</v>
      </c>
      <c r="C2397" s="18" t="str">
        <f>IF(ISBLANK('Nomenklatur komplett'!J2397),"-",'Nomenklatur komplett'!J2397)</f>
        <v>Orsières</v>
      </c>
    </row>
    <row r="2398" spans="1:3" x14ac:dyDescent="0.2">
      <c r="A2398" s="17" t="str">
        <f>IF(ISBLANK('Nomenklatur komplett'!H2398),"",'Nomenklatur komplett'!H2398)</f>
        <v/>
      </c>
      <c r="B2398" s="153">
        <f>IF(ISBLANK('Nomenklatur komplett'!I2398),"",'Nomenklatur komplett'!I2398)</f>
        <v>13133</v>
      </c>
      <c r="C2398" s="18" t="str">
        <f>IF(ISBLANK('Nomenklatur komplett'!J2398),"-",'Nomenklatur komplett'!J2398)</f>
        <v>Orsonnens</v>
      </c>
    </row>
    <row r="2399" spans="1:3" x14ac:dyDescent="0.2">
      <c r="A2399" s="17">
        <f>IF(ISBLANK('Nomenklatur komplett'!H2399),"",'Nomenklatur komplett'!H2399)</f>
        <v>438</v>
      </c>
      <c r="B2399" s="153">
        <f>IF(ISBLANK('Nomenklatur komplett'!I2399),"",'Nomenklatur komplett'!I2399)</f>
        <v>15089</v>
      </c>
      <c r="C2399" s="18" t="str">
        <f>IF(ISBLANK('Nomenklatur komplett'!J2399),"-",'Nomenklatur komplett'!J2399)</f>
        <v>Orvin</v>
      </c>
    </row>
    <row r="2400" spans="1:3" x14ac:dyDescent="0.2">
      <c r="A2400" s="17">
        <f>IF(ISBLANK('Nomenklatur komplett'!H2400),"",'Nomenklatur komplett'!H2400)</f>
        <v>5925</v>
      </c>
      <c r="B2400" s="153">
        <f>IF(ISBLANK('Nomenklatur komplett'!I2400),"",'Nomenklatur komplett'!I2400)</f>
        <v>14563</v>
      </c>
      <c r="C2400" s="18" t="str">
        <f>IF(ISBLANK('Nomenklatur komplett'!J2400),"-",'Nomenklatur komplett'!J2400)</f>
        <v>Orzens</v>
      </c>
    </row>
    <row r="2401" spans="1:3" x14ac:dyDescent="0.2">
      <c r="A2401" s="17" t="str">
        <f>IF(ISBLANK('Nomenklatur komplett'!H2401),"",'Nomenklatur komplett'!H2401)</f>
        <v/>
      </c>
      <c r="B2401" s="153">
        <f>IF(ISBLANK('Nomenklatur komplett'!I2401),"",'Nomenklatur komplett'!I2401)</f>
        <v>13130</v>
      </c>
      <c r="C2401" s="18" t="str">
        <f>IF(ISBLANK('Nomenklatur komplett'!J2401),"-",'Nomenklatur komplett'!J2401)</f>
        <v>Osco</v>
      </c>
    </row>
    <row r="2402" spans="1:3" x14ac:dyDescent="0.2">
      <c r="A2402" s="17" t="str">
        <f>IF(ISBLANK('Nomenklatur komplett'!H2402),"",'Nomenklatur komplett'!H2402)</f>
        <v/>
      </c>
      <c r="B2402" s="153">
        <f>IF(ISBLANK('Nomenklatur komplett'!I2402),"",'Nomenklatur komplett'!I2402)</f>
        <v>13129</v>
      </c>
      <c r="C2402" s="18" t="str">
        <f>IF(ISBLANK('Nomenklatur komplett'!J2402),"-",'Nomenklatur komplett'!J2402)</f>
        <v>Osogna</v>
      </c>
    </row>
    <row r="2403" spans="1:3" x14ac:dyDescent="0.2">
      <c r="A2403" s="17">
        <f>IF(ISBLANK('Nomenklatur komplett'!H2403),"",'Nomenklatur komplett'!H2403)</f>
        <v>37</v>
      </c>
      <c r="B2403" s="153">
        <f>IF(ISBLANK('Nomenklatur komplett'!I2403),"",'Nomenklatur komplett'!I2403)</f>
        <v>13128</v>
      </c>
      <c r="C2403" s="18" t="str">
        <f>IF(ISBLANK('Nomenklatur komplett'!J2403),"-",'Nomenklatur komplett'!J2403)</f>
        <v>Ossingen</v>
      </c>
    </row>
    <row r="2404" spans="1:3" x14ac:dyDescent="0.2">
      <c r="A2404" s="17" t="str">
        <f>IF(ISBLANK('Nomenklatur komplett'!H2404),"",'Nomenklatur komplett'!H2404)</f>
        <v/>
      </c>
      <c r="B2404" s="153">
        <f>IF(ISBLANK('Nomenklatur komplett'!I2404),"",'Nomenklatur komplett'!I2404)</f>
        <v>13127</v>
      </c>
      <c r="C2404" s="18" t="str">
        <f>IF(ISBLANK('Nomenklatur komplett'!J2404),"-",'Nomenklatur komplett'!J2404)</f>
        <v>Osterfingen</v>
      </c>
    </row>
    <row r="2405" spans="1:3" x14ac:dyDescent="0.2">
      <c r="A2405" s="17">
        <f>IF(ISBLANK('Nomenklatur komplett'!H2405),"",'Nomenklatur komplett'!H2405)</f>
        <v>363</v>
      </c>
      <c r="B2405" s="153">
        <f>IF(ISBLANK('Nomenklatur komplett'!I2405),"",'Nomenklatur komplett'!I2405)</f>
        <v>15041</v>
      </c>
      <c r="C2405" s="18" t="str">
        <f>IF(ISBLANK('Nomenklatur komplett'!J2405),"-",'Nomenklatur komplett'!J2405)</f>
        <v>Ostermundigen</v>
      </c>
    </row>
    <row r="2406" spans="1:3" x14ac:dyDescent="0.2">
      <c r="A2406" s="17">
        <f>IF(ISBLANK('Nomenklatur komplett'!H2406),"",'Nomenklatur komplett'!H2406)</f>
        <v>94</v>
      </c>
      <c r="B2406" s="153">
        <f>IF(ISBLANK('Nomenklatur komplett'!I2406),"",'Nomenklatur komplett'!I2406)</f>
        <v>13126</v>
      </c>
      <c r="C2406" s="18" t="str">
        <f>IF(ISBLANK('Nomenklatur komplett'!J2406),"-",'Nomenklatur komplett'!J2406)</f>
        <v>Otelfingen</v>
      </c>
    </row>
    <row r="2407" spans="1:3" x14ac:dyDescent="0.2">
      <c r="A2407" s="17">
        <f>IF(ISBLANK('Nomenklatur komplett'!H2407),"",'Nomenklatur komplett'!H2407)</f>
        <v>4205</v>
      </c>
      <c r="B2407" s="153">
        <f>IF(ISBLANK('Nomenklatur komplett'!I2407),"",'Nomenklatur komplett'!I2407)</f>
        <v>13113</v>
      </c>
      <c r="C2407" s="18" t="str">
        <f>IF(ISBLANK('Nomenklatur komplett'!J2407),"-",'Nomenklatur komplett'!J2407)</f>
        <v>Othmarsingen</v>
      </c>
    </row>
    <row r="2408" spans="1:3" x14ac:dyDescent="0.2">
      <c r="A2408" s="17">
        <f>IF(ISBLANK('Nomenklatur komplett'!H2408),"",'Nomenklatur komplett'!H2408)</f>
        <v>11</v>
      </c>
      <c r="B2408" s="153">
        <f>IF(ISBLANK('Nomenklatur komplett'!I2408),"",'Nomenklatur komplett'!I2408)</f>
        <v>13124</v>
      </c>
      <c r="C2408" s="18" t="str">
        <f>IF(ISBLANK('Nomenklatur komplett'!J2408),"-",'Nomenklatur komplett'!J2408)</f>
        <v>Ottenbach</v>
      </c>
    </row>
    <row r="2409" spans="1:3" x14ac:dyDescent="0.2">
      <c r="A2409" s="17" t="str">
        <f>IF(ISBLANK('Nomenklatur komplett'!H2409),"",'Nomenklatur komplett'!H2409)</f>
        <v/>
      </c>
      <c r="B2409" s="153">
        <f>IF(ISBLANK('Nomenklatur komplett'!I2409),"",'Nomenklatur komplett'!I2409)</f>
        <v>16530</v>
      </c>
      <c r="C2409" s="18" t="str">
        <f>IF(ISBLANK('Nomenklatur komplett'!J2409),"-",'Nomenklatur komplett'!J2409)</f>
        <v>Otterbach</v>
      </c>
    </row>
    <row r="2410" spans="1:3" x14ac:dyDescent="0.2">
      <c r="A2410" s="17" t="str">
        <f>IF(ISBLANK('Nomenklatur komplett'!H2410),"",'Nomenklatur komplett'!H2410)</f>
        <v/>
      </c>
      <c r="B2410" s="153">
        <f>IF(ISBLANK('Nomenklatur komplett'!I2410),"",'Nomenklatur komplett'!I2410)</f>
        <v>11203</v>
      </c>
      <c r="C2410" s="18" t="str">
        <f>IF(ISBLANK('Nomenklatur komplett'!J2410),"-",'Nomenklatur komplett'!J2410)</f>
        <v>Ottoberg</v>
      </c>
    </row>
    <row r="2411" spans="1:3" x14ac:dyDescent="0.2">
      <c r="A2411" s="17">
        <f>IF(ISBLANK('Nomenklatur komplett'!H2411),"",'Nomenklatur komplett'!H2411)</f>
        <v>5529</v>
      </c>
      <c r="B2411" s="153">
        <f>IF(ISBLANK('Nomenklatur komplett'!I2411),"",'Nomenklatur komplett'!I2411)</f>
        <v>14562</v>
      </c>
      <c r="C2411" s="18" t="str">
        <f>IF(ISBLANK('Nomenklatur komplett'!J2411),"-",'Nomenklatur komplett'!J2411)</f>
        <v>Oulens-sous-Echallens</v>
      </c>
    </row>
    <row r="2412" spans="1:3" x14ac:dyDescent="0.2">
      <c r="A2412" s="17" t="str">
        <f>IF(ISBLANK('Nomenklatur komplett'!H2412),"",'Nomenklatur komplett'!H2412)</f>
        <v/>
      </c>
      <c r="B2412" s="153">
        <f>IF(ISBLANK('Nomenklatur komplett'!I2412),"",'Nomenklatur komplett'!I2412)</f>
        <v>13122</v>
      </c>
      <c r="C2412" s="18" t="str">
        <f>IF(ISBLANK('Nomenklatur komplett'!J2412),"-",'Nomenklatur komplett'!J2412)</f>
        <v>Oulens-sur-Lucens</v>
      </c>
    </row>
    <row r="2413" spans="1:3" x14ac:dyDescent="0.2">
      <c r="A2413" s="17" t="str">
        <f>IF(ISBLANK('Nomenklatur komplett'!H2413),"",'Nomenklatur komplett'!H2413)</f>
        <v/>
      </c>
      <c r="B2413" s="153">
        <f>IF(ISBLANK('Nomenklatur komplett'!I2413),"",'Nomenklatur komplett'!I2413)</f>
        <v>10802</v>
      </c>
      <c r="C2413" s="18" t="str">
        <f>IF(ISBLANK('Nomenklatur komplett'!J2413),"-",'Nomenklatur komplett'!J2413)</f>
        <v>Pagig</v>
      </c>
    </row>
    <row r="2414" spans="1:3" x14ac:dyDescent="0.2">
      <c r="A2414" s="17">
        <f>IF(ISBLANK('Nomenklatur komplett'!H2414),"",'Nomenklatur komplett'!H2414)</f>
        <v>5530</v>
      </c>
      <c r="B2414" s="153">
        <f>IF(ISBLANK('Nomenklatur komplett'!I2414),"",'Nomenklatur komplett'!I2414)</f>
        <v>14565</v>
      </c>
      <c r="C2414" s="18" t="str">
        <f>IF(ISBLANK('Nomenklatur komplett'!J2414),"-",'Nomenklatur komplett'!J2414)</f>
        <v>Pailly</v>
      </c>
    </row>
    <row r="2415" spans="1:3" x14ac:dyDescent="0.2">
      <c r="A2415" s="17" t="str">
        <f>IF(ISBLANK('Nomenklatur komplett'!H2415),"",'Nomenklatur komplett'!H2415)</f>
        <v/>
      </c>
      <c r="B2415" s="153">
        <f>IF(ISBLANK('Nomenklatur komplett'!I2415),"",'Nomenklatur komplett'!I2415)</f>
        <v>13120</v>
      </c>
      <c r="C2415" s="18" t="str">
        <f>IF(ISBLANK('Nomenklatur komplett'!J2415),"-",'Nomenklatur komplett'!J2415)</f>
        <v>Palagnedra</v>
      </c>
    </row>
    <row r="2416" spans="1:3" x14ac:dyDescent="0.2">
      <c r="A2416" s="17" t="str">
        <f>IF(ISBLANK('Nomenklatur komplett'!H2416),"",'Nomenklatur komplett'!H2416)</f>
        <v/>
      </c>
      <c r="B2416" s="153">
        <f>IF(ISBLANK('Nomenklatur komplett'!I2416),"",'Nomenklatur komplett'!I2416)</f>
        <v>13119</v>
      </c>
      <c r="C2416" s="18" t="str">
        <f>IF(ISBLANK('Nomenklatur komplett'!J2416),"-",'Nomenklatur komplett'!J2416)</f>
        <v>Palézieux</v>
      </c>
    </row>
    <row r="2417" spans="1:3" x14ac:dyDescent="0.2">
      <c r="A2417" s="17" t="str">
        <f>IF(ISBLANK('Nomenklatur komplett'!H2417),"",'Nomenklatur komplett'!H2417)</f>
        <v/>
      </c>
      <c r="B2417" s="153">
        <f>IF(ISBLANK('Nomenklatur komplett'!I2417),"",'Nomenklatur komplett'!I2417)</f>
        <v>16341</v>
      </c>
      <c r="C2417" s="18" t="str">
        <f>IF(ISBLANK('Nomenklatur komplett'!J2417),"-",'Nomenklatur komplett'!J2417)</f>
        <v>Pambio</v>
      </c>
    </row>
    <row r="2418" spans="1:3" x14ac:dyDescent="0.2">
      <c r="A2418" s="17" t="str">
        <f>IF(ISBLANK('Nomenklatur komplett'!H2418),"",'Nomenklatur komplett'!H2418)</f>
        <v/>
      </c>
      <c r="B2418" s="153">
        <f>IF(ISBLANK('Nomenklatur komplett'!I2418),"",'Nomenklatur komplett'!I2418)</f>
        <v>13118</v>
      </c>
      <c r="C2418" s="18" t="str">
        <f>IF(ISBLANK('Nomenklatur komplett'!J2418),"-",'Nomenklatur komplett'!J2418)</f>
        <v>Pambio-Noranco</v>
      </c>
    </row>
    <row r="2419" spans="1:3" x14ac:dyDescent="0.2">
      <c r="A2419" s="17" t="str">
        <f>IF(ISBLANK('Nomenklatur komplett'!H2419),"",'Nomenklatur komplett'!H2419)</f>
        <v/>
      </c>
      <c r="B2419" s="153">
        <f>IF(ISBLANK('Nomenklatur komplett'!I2419),"",'Nomenklatur komplett'!I2419)</f>
        <v>13117</v>
      </c>
      <c r="C2419" s="18" t="str">
        <f>IF(ISBLANK('Nomenklatur komplett'!J2419),"-",'Nomenklatur komplett'!J2419)</f>
        <v>Pampigny</v>
      </c>
    </row>
    <row r="2420" spans="1:3" x14ac:dyDescent="0.2">
      <c r="A2420" s="17" t="str">
        <f>IF(ISBLANK('Nomenklatur komplett'!H2420),"",'Nomenklatur komplett'!H2420)</f>
        <v/>
      </c>
      <c r="B2420" s="153">
        <f>IF(ISBLANK('Nomenklatur komplett'!I2420),"",'Nomenklatur komplett'!I2420)</f>
        <v>16499</v>
      </c>
      <c r="C2420" s="18" t="str">
        <f>IF(ISBLANK('Nomenklatur komplett'!J2420),"-",'Nomenklatur komplett'!J2420)</f>
        <v>Panix</v>
      </c>
    </row>
    <row r="2421" spans="1:3" x14ac:dyDescent="0.2">
      <c r="A2421" s="17" t="str">
        <f>IF(ISBLANK('Nomenklatur komplett'!H2421),"",'Nomenklatur komplett'!H2421)</f>
        <v/>
      </c>
      <c r="B2421" s="153">
        <f>IF(ISBLANK('Nomenklatur komplett'!I2421),"",'Nomenklatur komplett'!I2421)</f>
        <v>16208</v>
      </c>
      <c r="C2421" s="18" t="str">
        <f>IF(ISBLANK('Nomenklatur komplett'!J2421),"-",'Nomenklatur komplett'!J2421)</f>
        <v>Pany</v>
      </c>
    </row>
    <row r="2422" spans="1:3" x14ac:dyDescent="0.2">
      <c r="A2422" s="17">
        <f>IF(ISBLANK('Nomenklatur komplett'!H2422),"",'Nomenklatur komplett'!H2422)</f>
        <v>5210</v>
      </c>
      <c r="B2422" s="153">
        <f>IF(ISBLANK('Nomenklatur komplett'!I2422),"",'Nomenklatur komplett'!I2422)</f>
        <v>13116</v>
      </c>
      <c r="C2422" s="18" t="str">
        <f>IF(ISBLANK('Nomenklatur komplett'!J2422),"-",'Nomenklatur komplett'!J2422)</f>
        <v>Paradiso</v>
      </c>
    </row>
    <row r="2423" spans="1:3" x14ac:dyDescent="0.2">
      <c r="A2423" s="17" t="str">
        <f>IF(ISBLANK('Nomenklatur komplett'!H2423),"",'Nomenklatur komplett'!H2423)</f>
        <v/>
      </c>
      <c r="B2423" s="153">
        <f>IF(ISBLANK('Nomenklatur komplett'!I2423),"",'Nomenklatur komplett'!I2423)</f>
        <v>10812</v>
      </c>
      <c r="C2423" s="18" t="str">
        <f>IF(ISBLANK('Nomenklatur komplett'!J2423),"-",'Nomenklatur komplett'!J2423)</f>
        <v>Parpan</v>
      </c>
    </row>
    <row r="2424" spans="1:3" x14ac:dyDescent="0.2">
      <c r="A2424" s="17" t="str">
        <f>IF(ISBLANK('Nomenklatur komplett'!H2424),"",'Nomenklatur komplett'!H2424)</f>
        <v/>
      </c>
      <c r="B2424" s="153">
        <f>IF(ISBLANK('Nomenklatur komplett'!I2424),"",'Nomenklatur komplett'!I2424)</f>
        <v>11374</v>
      </c>
      <c r="C2424" s="18" t="str">
        <f>IF(ISBLANK('Nomenklatur komplett'!J2424),"-",'Nomenklatur komplett'!J2424)</f>
        <v>Parsonz</v>
      </c>
    </row>
    <row r="2425" spans="1:3" x14ac:dyDescent="0.2">
      <c r="A2425" s="17" t="str">
        <f>IF(ISBLANK('Nomenklatur komplett'!H2425),"",'Nomenklatur komplett'!H2425)</f>
        <v/>
      </c>
      <c r="B2425" s="153">
        <f>IF(ISBLANK('Nomenklatur komplett'!I2425),"",'Nomenklatur komplett'!I2425)</f>
        <v>10195</v>
      </c>
      <c r="C2425" s="18" t="str">
        <f>IF(ISBLANK('Nomenklatur komplett'!J2425),"-",'Nomenklatur komplett'!J2425)</f>
        <v>Paspels</v>
      </c>
    </row>
    <row r="2426" spans="1:3" x14ac:dyDescent="0.2">
      <c r="A2426" s="17" t="str">
        <f>IF(ISBLANK('Nomenklatur komplett'!H2426),"",'Nomenklatur komplett'!H2426)</f>
        <v/>
      </c>
      <c r="B2426" s="153">
        <f>IF(ISBLANK('Nomenklatur komplett'!I2426),"",'Nomenklatur komplett'!I2426)</f>
        <v>10220</v>
      </c>
      <c r="C2426" s="18" t="str">
        <f>IF(ISBLANK('Nomenklatur komplett'!J2426),"-",'Nomenklatur komplett'!J2426)</f>
        <v>Patzen-Fardün</v>
      </c>
    </row>
    <row r="2427" spans="1:3" x14ac:dyDescent="0.2">
      <c r="A2427" s="17">
        <f>IF(ISBLANK('Nomenklatur komplett'!H2427),"",'Nomenklatur komplett'!H2427)</f>
        <v>5588</v>
      </c>
      <c r="B2427" s="153">
        <f>IF(ISBLANK('Nomenklatur komplett'!I2427),"",'Nomenklatur komplett'!I2427)</f>
        <v>14568</v>
      </c>
      <c r="C2427" s="18" t="str">
        <f>IF(ISBLANK('Nomenklatur komplett'!J2427),"-",'Nomenklatur komplett'!J2427)</f>
        <v>Paudex</v>
      </c>
    </row>
    <row r="2428" spans="1:3" x14ac:dyDescent="0.2">
      <c r="A2428" s="17">
        <f>IF(ISBLANK('Nomenklatur komplett'!H2428),"",'Nomenklatur komplett'!H2428)</f>
        <v>5822</v>
      </c>
      <c r="B2428" s="153">
        <f>IF(ISBLANK('Nomenklatur komplett'!I2428),"",'Nomenklatur komplett'!I2428)</f>
        <v>14560</v>
      </c>
      <c r="C2428" s="18" t="str">
        <f>IF(ISBLANK('Nomenklatur komplett'!J2428),"-",'Nomenklatur komplett'!J2428)</f>
        <v>Payerne</v>
      </c>
    </row>
    <row r="2429" spans="1:3" x14ac:dyDescent="0.2">
      <c r="A2429" s="17" t="str">
        <f>IF(ISBLANK('Nomenklatur komplett'!H2429),"",'Nomenklatur komplett'!H2429)</f>
        <v/>
      </c>
      <c r="B2429" s="153">
        <f>IF(ISBLANK('Nomenklatur komplett'!I2429),"",'Nomenklatur komplett'!I2429)</f>
        <v>13123</v>
      </c>
      <c r="C2429" s="18" t="str">
        <f>IF(ISBLANK('Nomenklatur komplett'!J2429),"-",'Nomenklatur komplett'!J2429)</f>
        <v>Pazzallo</v>
      </c>
    </row>
    <row r="2430" spans="1:3" x14ac:dyDescent="0.2">
      <c r="A2430" s="17" t="str">
        <f>IF(ISBLANK('Nomenklatur komplett'!H2430),"",'Nomenklatur komplett'!H2430)</f>
        <v/>
      </c>
      <c r="B2430" s="153">
        <f>IF(ISBLANK('Nomenklatur komplett'!I2430),"",'Nomenklatur komplett'!I2430)</f>
        <v>13125</v>
      </c>
      <c r="C2430" s="18" t="str">
        <f>IF(ISBLANK('Nomenklatur komplett'!J2430),"-",'Nomenklatur komplett'!J2430)</f>
        <v>Peccia</v>
      </c>
    </row>
    <row r="2431" spans="1:3" x14ac:dyDescent="0.2">
      <c r="A2431" s="17" t="str">
        <f>IF(ISBLANK('Nomenklatur komplett'!H2431),"",'Nomenklatur komplett'!H2431)</f>
        <v/>
      </c>
      <c r="B2431" s="153">
        <f>IF(ISBLANK('Nomenklatur komplett'!I2431),"",'Nomenklatur komplett'!I2431)</f>
        <v>11301</v>
      </c>
      <c r="C2431" s="18" t="str">
        <f>IF(ISBLANK('Nomenklatur komplett'!J2431),"-",'Nomenklatur komplett'!J2431)</f>
        <v>Pedrinate</v>
      </c>
    </row>
    <row r="2432" spans="1:3" x14ac:dyDescent="0.2">
      <c r="A2432" s="17" t="str">
        <f>IF(ISBLANK('Nomenklatur komplett'!H2432),"",'Nomenklatur komplett'!H2432)</f>
        <v/>
      </c>
      <c r="B2432" s="153">
        <f>IF(ISBLANK('Nomenklatur komplett'!I2432),"",'Nomenklatur komplett'!I2432)</f>
        <v>11231</v>
      </c>
      <c r="C2432" s="18" t="str">
        <f>IF(ISBLANK('Nomenklatur komplett'!J2432),"-",'Nomenklatur komplett'!J2432)</f>
        <v>Peiden</v>
      </c>
    </row>
    <row r="2433" spans="1:3" x14ac:dyDescent="0.2">
      <c r="A2433" s="17" t="str">
        <f>IF(ISBLANK('Nomenklatur komplett'!H2433),"",'Nomenklatur komplett'!H2433)</f>
        <v/>
      </c>
      <c r="B2433" s="153">
        <f>IF(ISBLANK('Nomenklatur komplett'!I2433),"",'Nomenklatur komplett'!I2433)</f>
        <v>10801</v>
      </c>
      <c r="C2433" s="18" t="str">
        <f>IF(ISBLANK('Nomenklatur komplett'!J2433),"-",'Nomenklatur komplett'!J2433)</f>
        <v>Peist</v>
      </c>
    </row>
    <row r="2434" spans="1:3" x14ac:dyDescent="0.2">
      <c r="A2434" s="17" t="str">
        <f>IF(ISBLANK('Nomenklatur komplett'!H2434),"",'Nomenklatur komplett'!H2434)</f>
        <v/>
      </c>
      <c r="B2434" s="153">
        <f>IF(ISBLANK('Nomenklatur komplett'!I2434),"",'Nomenklatur komplett'!I2434)</f>
        <v>13159</v>
      </c>
      <c r="C2434" s="18" t="str">
        <f>IF(ISBLANK('Nomenklatur komplett'!J2434),"-",'Nomenklatur komplett'!J2434)</f>
        <v>Peney-le-Jorat</v>
      </c>
    </row>
    <row r="2435" spans="1:3" x14ac:dyDescent="0.2">
      <c r="A2435" s="17">
        <f>IF(ISBLANK('Nomenklatur komplett'!H2435),"",'Nomenklatur komplett'!H2435)</f>
        <v>5495</v>
      </c>
      <c r="B2435" s="153">
        <f>IF(ISBLANK('Nomenklatur komplett'!I2435),"",'Nomenklatur komplett'!I2435)</f>
        <v>14555</v>
      </c>
      <c r="C2435" s="18" t="str">
        <f>IF(ISBLANK('Nomenklatur komplett'!J2435),"-",'Nomenklatur komplett'!J2435)</f>
        <v>Penthalaz</v>
      </c>
    </row>
    <row r="2436" spans="1:3" x14ac:dyDescent="0.2">
      <c r="A2436" s="17">
        <f>IF(ISBLANK('Nomenklatur komplett'!H2436),"",'Nomenklatur komplett'!H2436)</f>
        <v>5496</v>
      </c>
      <c r="B2436" s="153">
        <f>IF(ISBLANK('Nomenklatur komplett'!I2436),"",'Nomenklatur komplett'!I2436)</f>
        <v>14556</v>
      </c>
      <c r="C2436" s="18" t="str">
        <f>IF(ISBLANK('Nomenklatur komplett'!J2436),"-",'Nomenklatur komplett'!J2436)</f>
        <v>Penthaz</v>
      </c>
    </row>
    <row r="2437" spans="1:3" x14ac:dyDescent="0.2">
      <c r="A2437" s="17">
        <f>IF(ISBLANK('Nomenklatur komplett'!H2437),"",'Nomenklatur komplett'!H2437)</f>
        <v>5531</v>
      </c>
      <c r="B2437" s="153">
        <f>IF(ISBLANK('Nomenklatur komplett'!I2437),"",'Nomenklatur komplett'!I2437)</f>
        <v>14557</v>
      </c>
      <c r="C2437" s="18" t="str">
        <f>IF(ISBLANK('Nomenklatur komplett'!J2437),"-",'Nomenklatur komplett'!J2437)</f>
        <v>Penthéréaz</v>
      </c>
    </row>
    <row r="2438" spans="1:3" x14ac:dyDescent="0.2">
      <c r="A2438" s="17">
        <f>IF(ISBLANK('Nomenklatur komplett'!H2438),"",'Nomenklatur komplett'!H2438)</f>
        <v>6632</v>
      </c>
      <c r="B2438" s="153">
        <f>IF(ISBLANK('Nomenklatur komplett'!I2438),"",'Nomenklatur komplett'!I2438)</f>
        <v>13155</v>
      </c>
      <c r="C2438" s="18" t="str">
        <f>IF(ISBLANK('Nomenklatur komplett'!J2438),"-",'Nomenklatur komplett'!J2438)</f>
        <v>Perly-Certoux</v>
      </c>
    </row>
    <row r="2439" spans="1:3" x14ac:dyDescent="0.2">
      <c r="A2439" s="17">
        <f>IF(ISBLANK('Nomenklatur komplett'!H2439),"",'Nomenklatur komplett'!H2439)</f>
        <v>701</v>
      </c>
      <c r="B2439" s="153">
        <f>IF(ISBLANK('Nomenklatur komplett'!I2439),"",'Nomenklatur komplett'!I2439)</f>
        <v>15219</v>
      </c>
      <c r="C2439" s="18" t="str">
        <f>IF(ISBLANK('Nomenklatur komplett'!J2439),"-",'Nomenklatur komplett'!J2439)</f>
        <v>Perrefitte</v>
      </c>
    </row>
    <row r="2440" spans="1:3" x14ac:dyDescent="0.2">
      <c r="A2440" s="17">
        <f>IF(ISBLANK('Nomenklatur komplett'!H2440),"",'Nomenklatur komplett'!H2440)</f>
        <v>5860</v>
      </c>
      <c r="B2440" s="153">
        <f>IF(ISBLANK('Nomenklatur komplett'!I2440),"",'Nomenklatur komplett'!I2440)</f>
        <v>14558</v>
      </c>
      <c r="C2440" s="18" t="str">
        <f>IF(ISBLANK('Nomenklatur komplett'!J2440),"-",'Nomenklatur komplett'!J2440)</f>
        <v>Perroy</v>
      </c>
    </row>
    <row r="2441" spans="1:3" x14ac:dyDescent="0.2">
      <c r="A2441" s="17">
        <f>IF(ISBLANK('Nomenklatur komplett'!H2441),"",'Nomenklatur komplett'!H2441)</f>
        <v>5076</v>
      </c>
      <c r="B2441" s="153">
        <f>IF(ISBLANK('Nomenklatur komplett'!I2441),"",'Nomenklatur komplett'!I2441)</f>
        <v>13153</v>
      </c>
      <c r="C2441" s="18" t="str">
        <f>IF(ISBLANK('Nomenklatur komplett'!J2441),"-",'Nomenklatur komplett'!J2441)</f>
        <v>Personico</v>
      </c>
    </row>
    <row r="2442" spans="1:3" x14ac:dyDescent="0.2">
      <c r="A2442" s="17" t="str">
        <f>IF(ISBLANK('Nomenklatur komplett'!H2442),"",'Nomenklatur komplett'!H2442)</f>
        <v/>
      </c>
      <c r="B2442" s="153">
        <f>IF(ISBLANK('Nomenklatur komplett'!I2442),"",'Nomenklatur komplett'!I2442)</f>
        <v>13151</v>
      </c>
      <c r="C2442" s="18" t="str">
        <f>IF(ISBLANK('Nomenklatur komplett'!J2442),"-",'Nomenklatur komplett'!J2442)</f>
        <v>Peseux</v>
      </c>
    </row>
    <row r="2443" spans="1:3" x14ac:dyDescent="0.2">
      <c r="A2443" s="17">
        <f>IF(ISBLANK('Nomenklatur komplett'!H2443),"",'Nomenklatur komplett'!H2443)</f>
        <v>716</v>
      </c>
      <c r="B2443" s="153">
        <f>IF(ISBLANK('Nomenklatur komplett'!I2443),"",'Nomenklatur komplett'!I2443)</f>
        <v>15662</v>
      </c>
      <c r="C2443" s="18" t="str">
        <f>IF(ISBLANK('Nomenklatur komplett'!J2443),"-",'Nomenklatur komplett'!J2443)</f>
        <v>Petit-Val</v>
      </c>
    </row>
    <row r="2444" spans="1:3" x14ac:dyDescent="0.2">
      <c r="A2444" s="17" t="str">
        <f>IF(ISBLANK('Nomenklatur komplett'!H2444),"",'Nomenklatur komplett'!H2444)</f>
        <v/>
      </c>
      <c r="B2444" s="153">
        <f>IF(ISBLANK('Nomenklatur komplett'!I2444),"",'Nomenklatur komplett'!I2444)</f>
        <v>13150</v>
      </c>
      <c r="C2444" s="18" t="str">
        <f>IF(ISBLANK('Nomenklatur komplett'!J2444),"-",'Nomenklatur komplett'!J2444)</f>
        <v>Peyres-Possens</v>
      </c>
    </row>
    <row r="2445" spans="1:3" x14ac:dyDescent="0.2">
      <c r="A2445" s="17">
        <f>IF(ISBLANK('Nomenklatur komplett'!H2445),"",'Nomenklatur komplett'!H2445)</f>
        <v>1139</v>
      </c>
      <c r="B2445" s="153">
        <f>IF(ISBLANK('Nomenklatur komplett'!I2445),"",'Nomenklatur komplett'!I2445)</f>
        <v>15591</v>
      </c>
      <c r="C2445" s="18" t="str">
        <f>IF(ISBLANK('Nomenklatur komplett'!J2445),"-",'Nomenklatur komplett'!J2445)</f>
        <v>Pfaffnau</v>
      </c>
    </row>
    <row r="2446" spans="1:3" x14ac:dyDescent="0.2">
      <c r="A2446" s="17" t="str">
        <f>IF(ISBLANK('Nomenklatur komplett'!H2446),"",'Nomenklatur komplett'!H2446)</f>
        <v/>
      </c>
      <c r="B2446" s="153">
        <f>IF(ISBLANK('Nomenklatur komplett'!I2446),"",'Nomenklatur komplett'!I2446)</f>
        <v>13160</v>
      </c>
      <c r="C2446" s="18" t="str">
        <f>IF(ISBLANK('Nomenklatur komplett'!J2446),"-",'Nomenklatur komplett'!J2446)</f>
        <v>Pfeffikon</v>
      </c>
    </row>
    <row r="2447" spans="1:3" x14ac:dyDescent="0.2">
      <c r="A2447" s="17">
        <f>IF(ISBLANK('Nomenklatur komplett'!H2447),"",'Nomenklatur komplett'!H2447)</f>
        <v>2772</v>
      </c>
      <c r="B2447" s="153">
        <f>IF(ISBLANK('Nomenklatur komplett'!I2447),"",'Nomenklatur komplett'!I2447)</f>
        <v>13835</v>
      </c>
      <c r="C2447" s="18" t="str">
        <f>IF(ISBLANK('Nomenklatur komplett'!J2447),"-",'Nomenklatur komplett'!J2447)</f>
        <v>Pfeffingen</v>
      </c>
    </row>
    <row r="2448" spans="1:3" x14ac:dyDescent="0.2">
      <c r="A2448" s="17">
        <f>IF(ISBLANK('Nomenklatur komplett'!H2448),"",'Nomenklatur komplett'!H2448)</f>
        <v>224</v>
      </c>
      <c r="B2448" s="153">
        <f>IF(ISBLANK('Nomenklatur komplett'!I2448),"",'Nomenklatur komplett'!I2448)</f>
        <v>13145</v>
      </c>
      <c r="C2448" s="18" t="str">
        <f>IF(ISBLANK('Nomenklatur komplett'!J2448),"-",'Nomenklatur komplett'!J2448)</f>
        <v>Pfungen</v>
      </c>
    </row>
    <row r="2449" spans="1:3" x14ac:dyDescent="0.2">
      <c r="A2449" s="17">
        <f>IF(ISBLANK('Nomenklatur komplett'!H2449),"",'Nomenklatur komplett'!H2449)</f>
        <v>4841</v>
      </c>
      <c r="B2449" s="153">
        <f>IF(ISBLANK('Nomenklatur komplett'!I2449),"",'Nomenklatur komplett'!I2449)</f>
        <v>15465</v>
      </c>
      <c r="C2449" s="18" t="str">
        <f>IF(ISBLANK('Nomenklatur komplett'!J2449),"-",'Nomenklatur komplett'!J2449)</f>
        <v>Pfyn</v>
      </c>
    </row>
    <row r="2450" spans="1:3" x14ac:dyDescent="0.2">
      <c r="A2450" s="17">
        <f>IF(ISBLANK('Nomenklatur komplett'!H2450),"",'Nomenklatur komplett'!H2450)</f>
        <v>3294</v>
      </c>
      <c r="B2450" s="153">
        <f>IF(ISBLANK('Nomenklatur komplett'!I2450),"",'Nomenklatur komplett'!I2450)</f>
        <v>14414</v>
      </c>
      <c r="C2450" s="18" t="str">
        <f>IF(ISBLANK('Nomenklatur komplett'!J2450),"-",'Nomenklatur komplett'!J2450)</f>
        <v>Pfäfers</v>
      </c>
    </row>
    <row r="2451" spans="1:3" x14ac:dyDescent="0.2">
      <c r="A2451" s="17">
        <f>IF(ISBLANK('Nomenklatur komplett'!H2451),"",'Nomenklatur komplett'!H2451)</f>
        <v>177</v>
      </c>
      <c r="B2451" s="153">
        <f>IF(ISBLANK('Nomenklatur komplett'!I2451),"",'Nomenklatur komplett'!I2451)</f>
        <v>13137</v>
      </c>
      <c r="C2451" s="18" t="str">
        <f>IF(ISBLANK('Nomenklatur komplett'!J2451),"-",'Nomenklatur komplett'!J2451)</f>
        <v>Pfäffikon</v>
      </c>
    </row>
    <row r="2452" spans="1:3" x14ac:dyDescent="0.2">
      <c r="A2452" s="17" t="str">
        <f>IF(ISBLANK('Nomenklatur komplett'!H2452),"",'Nomenklatur komplett'!H2452)</f>
        <v/>
      </c>
      <c r="B2452" s="153">
        <f>IF(ISBLANK('Nomenklatur komplett'!I2452),"",'Nomenklatur komplett'!I2452)</f>
        <v>16573</v>
      </c>
      <c r="C2452" s="18" t="str">
        <f>IF(ISBLANK('Nomenklatur komplett'!J2452),"-",'Nomenklatur komplett'!J2452)</f>
        <v>Piandera</v>
      </c>
    </row>
    <row r="2453" spans="1:3" x14ac:dyDescent="0.2">
      <c r="A2453" s="17" t="str">
        <f>IF(ISBLANK('Nomenklatur komplett'!H2453),"",'Nomenklatur komplett'!H2453)</f>
        <v/>
      </c>
      <c r="B2453" s="153">
        <f>IF(ISBLANK('Nomenklatur komplett'!I2453),"",'Nomenklatur komplett'!I2453)</f>
        <v>13143</v>
      </c>
      <c r="C2453" s="18" t="str">
        <f>IF(ISBLANK('Nomenklatur komplett'!J2453),"-",'Nomenklatur komplett'!J2453)</f>
        <v>Pianezzo</v>
      </c>
    </row>
    <row r="2454" spans="1:3" x14ac:dyDescent="0.2">
      <c r="A2454" s="17" t="str">
        <f>IF(ISBLANK('Nomenklatur komplett'!H2454),"",'Nomenklatur komplett'!H2454)</f>
        <v/>
      </c>
      <c r="B2454" s="153">
        <f>IF(ISBLANK('Nomenklatur komplett'!I2454),"",'Nomenklatur komplett'!I2454)</f>
        <v>13142</v>
      </c>
      <c r="C2454" s="18" t="str">
        <f>IF(ISBLANK('Nomenklatur komplett'!J2454),"-",'Nomenklatur komplett'!J2454)</f>
        <v>Piazzogna</v>
      </c>
    </row>
    <row r="2455" spans="1:3" x14ac:dyDescent="0.2">
      <c r="A2455" s="17">
        <f>IF(ISBLANK('Nomenklatur komplett'!H2455),"",'Nomenklatur komplett'!H2455)</f>
        <v>2216</v>
      </c>
      <c r="B2455" s="153">
        <f>IF(ISBLANK('Nomenklatur komplett'!I2455),"",'Nomenklatur komplett'!I2455)</f>
        <v>13141</v>
      </c>
      <c r="C2455" s="18" t="str">
        <f>IF(ISBLANK('Nomenklatur komplett'!J2455),"-",'Nomenklatur komplett'!J2455)</f>
        <v>Pierrafortscha</v>
      </c>
    </row>
    <row r="2456" spans="1:3" x14ac:dyDescent="0.2">
      <c r="A2456" s="17">
        <f>IF(ISBLANK('Nomenklatur komplett'!H2456),"",'Nomenklatur komplett'!H2456)</f>
        <v>392</v>
      </c>
      <c r="B2456" s="153">
        <f>IF(ISBLANK('Nomenklatur komplett'!I2456),"",'Nomenklatur komplett'!I2456)</f>
        <v>15055</v>
      </c>
      <c r="C2456" s="18" t="str">
        <f>IF(ISBLANK('Nomenklatur komplett'!J2456),"-",'Nomenklatur komplett'!J2456)</f>
        <v>Pieterlen</v>
      </c>
    </row>
    <row r="2457" spans="1:3" x14ac:dyDescent="0.2">
      <c r="A2457" s="17" t="str">
        <f>IF(ISBLANK('Nomenklatur komplett'!H2457),"",'Nomenklatur komplett'!H2457)</f>
        <v/>
      </c>
      <c r="B2457" s="153">
        <f>IF(ISBLANK('Nomenklatur komplett'!I2457),"",'Nomenklatur komplett'!I2457)</f>
        <v>10219</v>
      </c>
      <c r="C2457" s="18" t="str">
        <f>IF(ISBLANK('Nomenklatur komplett'!J2457),"-",'Nomenklatur komplett'!J2457)</f>
        <v>Pignia</v>
      </c>
    </row>
    <row r="2458" spans="1:3" x14ac:dyDescent="0.2">
      <c r="A2458" s="17" t="str">
        <f>IF(ISBLANK('Nomenklatur komplett'!H2458),"",'Nomenklatur komplett'!H2458)</f>
        <v/>
      </c>
      <c r="B2458" s="153">
        <f>IF(ISBLANK('Nomenklatur komplett'!I2458),"",'Nomenklatur komplett'!I2458)</f>
        <v>16547</v>
      </c>
      <c r="C2458" s="18" t="str">
        <f>IF(ISBLANK('Nomenklatur komplett'!J2458),"-",'Nomenklatur komplett'!J2458)</f>
        <v>Pignieu</v>
      </c>
    </row>
    <row r="2459" spans="1:3" x14ac:dyDescent="0.2">
      <c r="A2459" s="17" t="str">
        <f>IF(ISBLANK('Nomenklatur komplett'!H2459),"",'Nomenklatur komplett'!H2459)</f>
        <v/>
      </c>
      <c r="B2459" s="153">
        <f>IF(ISBLANK('Nomenklatur komplett'!I2459),"",'Nomenklatur komplett'!I2459)</f>
        <v>13682</v>
      </c>
      <c r="C2459" s="18" t="str">
        <f>IF(ISBLANK('Nomenklatur komplett'!J2459),"-",'Nomenklatur komplett'!J2459)</f>
        <v>Pigniu</v>
      </c>
    </row>
    <row r="2460" spans="1:3" x14ac:dyDescent="0.2">
      <c r="A2460" s="17" t="str">
        <f>IF(ISBLANK('Nomenklatur komplett'!H2460),"",'Nomenklatur komplett'!H2460)</f>
        <v/>
      </c>
      <c r="B2460" s="153">
        <f>IF(ISBLANK('Nomenklatur komplett'!I2460),"",'Nomenklatur komplett'!I2460)</f>
        <v>11287</v>
      </c>
      <c r="C2460" s="18" t="str">
        <f>IF(ISBLANK('Nomenklatur komplett'!J2460),"-",'Nomenklatur komplett'!J2460)</f>
        <v>Pigniu/Panix</v>
      </c>
    </row>
    <row r="2461" spans="1:3" x14ac:dyDescent="0.2">
      <c r="A2461" s="17" t="str">
        <f>IF(ISBLANK('Nomenklatur komplett'!H2461),"",'Nomenklatur komplett'!H2461)</f>
        <v/>
      </c>
      <c r="B2461" s="153">
        <f>IF(ISBLANK('Nomenklatur komplett'!I2461),"",'Nomenklatur komplett'!I2461)</f>
        <v>10047</v>
      </c>
      <c r="C2461" s="18" t="str">
        <f>IF(ISBLANK('Nomenklatur komplett'!J2461),"-",'Nomenklatur komplett'!J2461)</f>
        <v>Pitasch</v>
      </c>
    </row>
    <row r="2462" spans="1:3" x14ac:dyDescent="0.2">
      <c r="A2462" s="17" t="str">
        <f>IF(ISBLANK('Nomenklatur komplett'!H2462),"",'Nomenklatur komplett'!H2462)</f>
        <v/>
      </c>
      <c r="B2462" s="153">
        <f>IF(ISBLANK('Nomenklatur komplett'!I2462),"",'Nomenklatur komplett'!I2462)</f>
        <v>13139</v>
      </c>
      <c r="C2462" s="18" t="str">
        <f>IF(ISBLANK('Nomenklatur komplett'!J2462),"-",'Nomenklatur komplett'!J2462)</f>
        <v>Pizy</v>
      </c>
    </row>
    <row r="2463" spans="1:3" x14ac:dyDescent="0.2">
      <c r="A2463" s="17">
        <f>IF(ISBLANK('Nomenklatur komplett'!H2463),"",'Nomenklatur komplett'!H2463)</f>
        <v>2299</v>
      </c>
      <c r="B2463" s="153">
        <f>IF(ISBLANK('Nomenklatur komplett'!I2463),"",'Nomenklatur komplett'!I2463)</f>
        <v>15694</v>
      </c>
      <c r="C2463" s="18" t="str">
        <f>IF(ISBLANK('Nomenklatur komplett'!J2463),"-",'Nomenklatur komplett'!J2463)</f>
        <v>Plaffeien</v>
      </c>
    </row>
    <row r="2464" spans="1:3" x14ac:dyDescent="0.2">
      <c r="A2464" s="17" t="str">
        <f>IF(ISBLANK('Nomenklatur komplett'!H2464),"",'Nomenklatur komplett'!H2464)</f>
        <v/>
      </c>
      <c r="B2464" s="153">
        <f>IF(ISBLANK('Nomenklatur komplett'!I2464),"",'Nomenklatur komplett'!I2464)</f>
        <v>13149</v>
      </c>
      <c r="C2464" s="18" t="str">
        <f>IF(ISBLANK('Nomenklatur komplett'!J2464),"-",'Nomenklatur komplett'!J2464)</f>
        <v>Plagne</v>
      </c>
    </row>
    <row r="2465" spans="1:3" x14ac:dyDescent="0.2">
      <c r="A2465" s="17" t="str">
        <f>IF(ISBLANK('Nomenklatur komplett'!H2465),"",'Nomenklatur komplett'!H2465)</f>
        <v/>
      </c>
      <c r="B2465" s="153">
        <f>IF(ISBLANK('Nomenklatur komplett'!I2465),"",'Nomenklatur komplett'!I2465)</f>
        <v>16448</v>
      </c>
      <c r="C2465" s="18" t="str">
        <f>IF(ISBLANK('Nomenklatur komplett'!J2465),"-",'Nomenklatur komplett'!J2465)</f>
        <v>Plainpalais</v>
      </c>
    </row>
    <row r="2466" spans="1:3" x14ac:dyDescent="0.2">
      <c r="A2466" s="17" t="str">
        <f>IF(ISBLANK('Nomenklatur komplett'!H2466),"",'Nomenklatur komplett'!H2466)</f>
        <v/>
      </c>
      <c r="B2466" s="153">
        <f>IF(ISBLANK('Nomenklatur komplett'!I2466),"",'Nomenklatur komplett'!I2466)</f>
        <v>16240</v>
      </c>
      <c r="C2466" s="18" t="str">
        <f>IF(ISBLANK('Nomenklatur komplett'!J2466),"-",'Nomenklatur komplett'!J2466)</f>
        <v>Plamboz</v>
      </c>
    </row>
    <row r="2467" spans="1:3" x14ac:dyDescent="0.2">
      <c r="A2467" s="17">
        <f>IF(ISBLANK('Nomenklatur komplett'!H2467),"",'Nomenklatur komplett'!H2467)</f>
        <v>6633</v>
      </c>
      <c r="B2467" s="153">
        <f>IF(ISBLANK('Nomenklatur komplett'!I2467),"",'Nomenklatur komplett'!I2467)</f>
        <v>13114</v>
      </c>
      <c r="C2467" s="18" t="str">
        <f>IF(ISBLANK('Nomenklatur komplett'!J2467),"-",'Nomenklatur komplett'!J2467)</f>
        <v>Plan-les-Ouates</v>
      </c>
    </row>
    <row r="2468" spans="1:3" x14ac:dyDescent="0.2">
      <c r="A2468" s="17">
        <f>IF(ISBLANK('Nomenklatur komplett'!H2468),"",'Nomenklatur komplett'!H2468)</f>
        <v>2300</v>
      </c>
      <c r="B2468" s="153">
        <f>IF(ISBLANK('Nomenklatur komplett'!I2468),"",'Nomenklatur komplett'!I2468)</f>
        <v>13218</v>
      </c>
      <c r="C2468" s="18" t="str">
        <f>IF(ISBLANK('Nomenklatur komplett'!J2468),"-",'Nomenklatur komplett'!J2468)</f>
        <v>Plasselb</v>
      </c>
    </row>
    <row r="2469" spans="1:3" x14ac:dyDescent="0.2">
      <c r="A2469" s="17">
        <f>IF(ISBLANK('Nomenklatur komplett'!H2469),"",'Nomenklatur komplett'!H2469)</f>
        <v>726</v>
      </c>
      <c r="B2469" s="153">
        <f>IF(ISBLANK('Nomenklatur komplett'!I2469),"",'Nomenklatur komplett'!I2469)</f>
        <v>15636</v>
      </c>
      <c r="C2469" s="18" t="str">
        <f>IF(ISBLANK('Nomenklatur komplett'!J2469),"-",'Nomenklatur komplett'!J2469)</f>
        <v>Plateau de Diesse</v>
      </c>
    </row>
    <row r="2470" spans="1:3" x14ac:dyDescent="0.2">
      <c r="A2470" s="17">
        <f>IF(ISBLANK('Nomenklatur komplett'!H2470),"",'Nomenklatur komplett'!H2470)</f>
        <v>6719</v>
      </c>
      <c r="B2470" s="153">
        <f>IF(ISBLANK('Nomenklatur komplett'!I2470),"",'Nomenklatur komplett'!I2470)</f>
        <v>13290</v>
      </c>
      <c r="C2470" s="18" t="str">
        <f>IF(ISBLANK('Nomenklatur komplett'!J2470),"-",'Nomenklatur komplett'!J2470)</f>
        <v>Pleigne</v>
      </c>
    </row>
    <row r="2471" spans="1:3" x14ac:dyDescent="0.2">
      <c r="A2471" s="17" t="str">
        <f>IF(ISBLANK('Nomenklatur komplett'!H2471),"",'Nomenklatur komplett'!H2471)</f>
        <v/>
      </c>
      <c r="B2471" s="153">
        <f>IF(ISBLANK('Nomenklatur komplett'!I2471),"",'Nomenklatur komplett'!I2471)</f>
        <v>11056</v>
      </c>
      <c r="C2471" s="18" t="str">
        <f>IF(ISBLANK('Nomenklatur komplett'!J2471),"-",'Nomenklatur komplett'!J2471)</f>
        <v>Pleujouse</v>
      </c>
    </row>
    <row r="2472" spans="1:3" x14ac:dyDescent="0.2">
      <c r="A2472" s="17">
        <f>IF(ISBLANK('Nomenklatur komplett'!H2472),"",'Nomenklatur komplett'!H2472)</f>
        <v>936</v>
      </c>
      <c r="B2472" s="153">
        <f>IF(ISBLANK('Nomenklatur komplett'!I2472),"",'Nomenklatur komplett'!I2472)</f>
        <v>15333</v>
      </c>
      <c r="C2472" s="18" t="str">
        <f>IF(ISBLANK('Nomenklatur komplett'!J2472),"-",'Nomenklatur komplett'!J2472)</f>
        <v>Pohlern</v>
      </c>
    </row>
    <row r="2473" spans="1:3" x14ac:dyDescent="0.2">
      <c r="A2473" s="17">
        <f>IF(ISBLANK('Nomenklatur komplett'!H2473),"",'Nomenklatur komplett'!H2473)</f>
        <v>5533</v>
      </c>
      <c r="B2473" s="153">
        <f>IF(ISBLANK('Nomenklatur komplett'!I2473),"",'Nomenklatur komplett'!I2473)</f>
        <v>14577</v>
      </c>
      <c r="C2473" s="18" t="str">
        <f>IF(ISBLANK('Nomenklatur komplett'!J2473),"-",'Nomenklatur komplett'!J2473)</f>
        <v>Poliez-Pittet</v>
      </c>
    </row>
    <row r="2474" spans="1:3" x14ac:dyDescent="0.2">
      <c r="A2474" s="17" t="str">
        <f>IF(ISBLANK('Nomenklatur komplett'!H2474),"",'Nomenklatur komplett'!H2474)</f>
        <v/>
      </c>
      <c r="B2474" s="153">
        <f>IF(ISBLANK('Nomenklatur komplett'!I2474),"",'Nomenklatur komplett'!I2474)</f>
        <v>13086</v>
      </c>
      <c r="C2474" s="18" t="str">
        <f>IF(ISBLANK('Nomenklatur komplett'!J2474),"-",'Nomenklatur komplett'!J2474)</f>
        <v>Poliez-le-Grand</v>
      </c>
    </row>
    <row r="2475" spans="1:3" x14ac:dyDescent="0.2">
      <c r="A2475" s="17">
        <f>IF(ISBLANK('Nomenklatur komplett'!H2475),"",'Nomenklatur komplett'!H2475)</f>
        <v>5077</v>
      </c>
      <c r="B2475" s="153">
        <f>IF(ISBLANK('Nomenklatur komplett'!I2475),"",'Nomenklatur komplett'!I2475)</f>
        <v>13084</v>
      </c>
      <c r="C2475" s="18" t="str">
        <f>IF(ISBLANK('Nomenklatur komplett'!J2475),"-",'Nomenklatur komplett'!J2475)</f>
        <v>Pollegio</v>
      </c>
    </row>
    <row r="2476" spans="1:3" x14ac:dyDescent="0.2">
      <c r="A2476" s="17">
        <f>IF(ISBLANK('Nomenklatur komplett'!H2476),"",'Nomenklatur komplett'!H2476)</f>
        <v>5497</v>
      </c>
      <c r="B2476" s="153">
        <f>IF(ISBLANK('Nomenklatur komplett'!I2476),"",'Nomenklatur komplett'!I2476)</f>
        <v>14578</v>
      </c>
      <c r="C2476" s="18" t="str">
        <f>IF(ISBLANK('Nomenklatur komplett'!J2476),"-",'Nomenklatur komplett'!J2476)</f>
        <v>Pompaples</v>
      </c>
    </row>
    <row r="2477" spans="1:3" x14ac:dyDescent="0.2">
      <c r="A2477" s="17">
        <f>IF(ISBLANK('Nomenklatur komplett'!H2477),"",'Nomenklatur komplett'!H2477)</f>
        <v>5926</v>
      </c>
      <c r="B2477" s="153">
        <f>IF(ISBLANK('Nomenklatur komplett'!I2477),"",'Nomenklatur komplett'!I2477)</f>
        <v>14579</v>
      </c>
      <c r="C2477" s="18" t="str">
        <f>IF(ISBLANK('Nomenklatur komplett'!J2477),"-",'Nomenklatur komplett'!J2477)</f>
        <v>Pomy</v>
      </c>
    </row>
    <row r="2478" spans="1:3" x14ac:dyDescent="0.2">
      <c r="A2478" s="17" t="str">
        <f>IF(ISBLANK('Nomenklatur komplett'!H2478),"",'Nomenklatur komplett'!H2478)</f>
        <v/>
      </c>
      <c r="B2478" s="153">
        <f>IF(ISBLANK('Nomenklatur komplett'!I2478),"",'Nomenklatur komplett'!I2478)</f>
        <v>13081</v>
      </c>
      <c r="C2478" s="18" t="str">
        <f>IF(ISBLANK('Nomenklatur komplett'!J2478),"-",'Nomenklatur komplett'!J2478)</f>
        <v>Pont (Veveyse)</v>
      </c>
    </row>
    <row r="2479" spans="1:3" x14ac:dyDescent="0.2">
      <c r="A2479" s="17">
        <f>IF(ISBLANK('Nomenklatur komplett'!H2479),"",'Nomenklatur komplett'!H2479)</f>
        <v>2122</v>
      </c>
      <c r="B2479" s="153">
        <f>IF(ISBLANK('Nomenklatur komplett'!I2479),"",'Nomenklatur komplett'!I2479)</f>
        <v>14368</v>
      </c>
      <c r="C2479" s="18" t="str">
        <f>IF(ISBLANK('Nomenklatur komplett'!J2479),"-",'Nomenklatur komplett'!J2479)</f>
        <v>Pont-en-Ogoz</v>
      </c>
    </row>
    <row r="2480" spans="1:3" x14ac:dyDescent="0.2">
      <c r="A2480" s="17">
        <f>IF(ISBLANK('Nomenklatur komplett'!H2480),"",'Nomenklatur komplett'!H2480)</f>
        <v>2147</v>
      </c>
      <c r="B2480" s="153">
        <f>IF(ISBLANK('Nomenklatur komplett'!I2480),"",'Nomenklatur komplett'!I2480)</f>
        <v>13080</v>
      </c>
      <c r="C2480" s="18" t="str">
        <f>IF(ISBLANK('Nomenklatur komplett'!J2480),"-",'Nomenklatur komplett'!J2480)</f>
        <v>Pont-la-Ville</v>
      </c>
    </row>
    <row r="2481" spans="1:3" x14ac:dyDescent="0.2">
      <c r="A2481" s="17">
        <f>IF(ISBLANK('Nomenklatur komplett'!H2481),"",'Nomenklatur komplett'!H2481)</f>
        <v>5212</v>
      </c>
      <c r="B2481" s="153">
        <f>IF(ISBLANK('Nomenklatur komplett'!I2481),"",'Nomenklatur komplett'!I2481)</f>
        <v>13138</v>
      </c>
      <c r="C2481" s="18" t="str">
        <f>IF(ISBLANK('Nomenklatur komplett'!J2481),"-",'Nomenklatur komplett'!J2481)</f>
        <v>Ponte Capriasca</v>
      </c>
    </row>
    <row r="2482" spans="1:3" x14ac:dyDescent="0.2">
      <c r="A2482" s="17" t="str">
        <f>IF(ISBLANK('Nomenklatur komplett'!H2482),"",'Nomenklatur komplett'!H2482)</f>
        <v/>
      </c>
      <c r="B2482" s="153">
        <f>IF(ISBLANK('Nomenklatur komplett'!I2482),"",'Nomenklatur komplett'!I2482)</f>
        <v>13066</v>
      </c>
      <c r="C2482" s="18" t="str">
        <f>IF(ISBLANK('Nomenklatur komplett'!J2482),"-",'Nomenklatur komplett'!J2482)</f>
        <v>Ponte Tresa</v>
      </c>
    </row>
    <row r="2483" spans="1:3" x14ac:dyDescent="0.2">
      <c r="A2483" s="17" t="str">
        <f>IF(ISBLANK('Nomenklatur komplett'!H2483),"",'Nomenklatur komplett'!H2483)</f>
        <v/>
      </c>
      <c r="B2483" s="153">
        <f>IF(ISBLANK('Nomenklatur komplett'!I2483),"",'Nomenklatur komplett'!I2483)</f>
        <v>16498</v>
      </c>
      <c r="C2483" s="18" t="str">
        <f>IF(ISBLANK('Nomenklatur komplett'!J2483),"-",'Nomenklatur komplett'!J2483)</f>
        <v>Ponte-Campovasto</v>
      </c>
    </row>
    <row r="2484" spans="1:3" x14ac:dyDescent="0.2">
      <c r="A2484" s="17" t="str">
        <f>IF(ISBLANK('Nomenklatur komplett'!H2484),"",'Nomenklatur komplett'!H2484)</f>
        <v/>
      </c>
      <c r="B2484" s="153">
        <f>IF(ISBLANK('Nomenklatur komplett'!I2484),"",'Nomenklatur komplett'!I2484)</f>
        <v>10621</v>
      </c>
      <c r="C2484" s="18" t="str">
        <f>IF(ISBLANK('Nomenklatur komplett'!J2484),"-",'Nomenklatur komplett'!J2484)</f>
        <v>Pontenet</v>
      </c>
    </row>
    <row r="2485" spans="1:3" x14ac:dyDescent="0.2">
      <c r="A2485" s="17">
        <f>IF(ISBLANK('Nomenklatur komplett'!H2485),"",'Nomenklatur komplett'!H2485)</f>
        <v>2217</v>
      </c>
      <c r="B2485" s="153">
        <f>IF(ISBLANK('Nomenklatur komplett'!I2485),"",'Nomenklatur komplett'!I2485)</f>
        <v>13662</v>
      </c>
      <c r="C2485" s="18" t="str">
        <f>IF(ISBLANK('Nomenklatur komplett'!J2485),"-",'Nomenklatur komplett'!J2485)</f>
        <v>Ponthaux</v>
      </c>
    </row>
    <row r="2486" spans="1:3" x14ac:dyDescent="0.2">
      <c r="A2486" s="17" t="str">
        <f>IF(ISBLANK('Nomenklatur komplett'!H2486),"",'Nomenklatur komplett'!H2486)</f>
        <v/>
      </c>
      <c r="B2486" s="153">
        <f>IF(ISBLANK('Nomenklatur komplett'!I2486),"",'Nomenklatur komplett'!I2486)</f>
        <v>13077</v>
      </c>
      <c r="C2486" s="18" t="str">
        <f>IF(ISBLANK('Nomenklatur komplett'!J2486),"-",'Nomenklatur komplett'!J2486)</f>
        <v>Ponto Valentino</v>
      </c>
    </row>
    <row r="2487" spans="1:3" x14ac:dyDescent="0.2">
      <c r="A2487" s="17">
        <f>IF(ISBLANK('Nomenklatur komplett'!H2487),"",'Nomenklatur komplett'!H2487)</f>
        <v>3784</v>
      </c>
      <c r="B2487" s="153">
        <f>IF(ISBLANK('Nomenklatur komplett'!I2487),"",'Nomenklatur komplett'!I2487)</f>
        <v>16004</v>
      </c>
      <c r="C2487" s="18" t="str">
        <f>IF(ISBLANK('Nomenklatur komplett'!J2487),"-",'Nomenklatur komplett'!J2487)</f>
        <v>Pontresina</v>
      </c>
    </row>
    <row r="2488" spans="1:3" x14ac:dyDescent="0.2">
      <c r="A2488" s="17">
        <f>IF(ISBLANK('Nomenklatur komplett'!H2488),"",'Nomenklatur komplett'!H2488)</f>
        <v>6800</v>
      </c>
      <c r="B2488" s="153">
        <f>IF(ISBLANK('Nomenklatur komplett'!I2488),"",'Nomenklatur komplett'!I2488)</f>
        <v>13347</v>
      </c>
      <c r="C2488" s="18" t="str">
        <f>IF(ISBLANK('Nomenklatur komplett'!J2488),"-",'Nomenklatur komplett'!J2488)</f>
        <v>Porrentruy</v>
      </c>
    </row>
    <row r="2489" spans="1:3" x14ac:dyDescent="0.2">
      <c r="A2489" s="17" t="str">
        <f>IF(ISBLANK('Nomenklatur komplett'!H2489),"",'Nomenklatur komplett'!H2489)</f>
        <v/>
      </c>
      <c r="B2489" s="153">
        <f>IF(ISBLANK('Nomenklatur komplett'!I2489),"",'Nomenklatur komplett'!I2489)</f>
        <v>13088</v>
      </c>
      <c r="C2489" s="18" t="str">
        <f>IF(ISBLANK('Nomenklatur komplett'!J2489),"-",'Nomenklatur komplett'!J2489)</f>
        <v>Porsel</v>
      </c>
    </row>
    <row r="2490" spans="1:3" x14ac:dyDescent="0.2">
      <c r="A2490" s="17">
        <f>IF(ISBLANK('Nomenklatur komplett'!H2490),"",'Nomenklatur komplett'!H2490)</f>
        <v>745</v>
      </c>
      <c r="B2490" s="153">
        <f>IF(ISBLANK('Nomenklatur komplett'!I2490),"",'Nomenklatur komplett'!I2490)</f>
        <v>15251</v>
      </c>
      <c r="C2490" s="18" t="str">
        <f>IF(ISBLANK('Nomenklatur komplett'!J2490),"-",'Nomenklatur komplett'!J2490)</f>
        <v>Port</v>
      </c>
    </row>
    <row r="2491" spans="1:3" x14ac:dyDescent="0.2">
      <c r="A2491" s="17">
        <f>IF(ISBLANK('Nomenklatur komplett'!H2491),"",'Nomenklatur komplett'!H2491)</f>
        <v>6154</v>
      </c>
      <c r="B2491" s="153">
        <f>IF(ISBLANK('Nomenklatur komplett'!I2491),"",'Nomenklatur komplett'!I2491)</f>
        <v>13075</v>
      </c>
      <c r="C2491" s="18" t="str">
        <f>IF(ISBLANK('Nomenklatur komplett'!J2491),"-",'Nomenklatur komplett'!J2491)</f>
        <v>Port-Valais</v>
      </c>
    </row>
    <row r="2492" spans="1:3" x14ac:dyDescent="0.2">
      <c r="A2492" s="17" t="str">
        <f>IF(ISBLANK('Nomenklatur komplett'!H2492),"",'Nomenklatur komplett'!H2492)</f>
        <v/>
      </c>
      <c r="B2492" s="153">
        <f>IF(ISBLANK('Nomenklatur komplett'!I2492),"",'Nomenklatur komplett'!I2492)</f>
        <v>13074</v>
      </c>
      <c r="C2492" s="18" t="str">
        <f>IF(ISBLANK('Nomenklatur komplett'!J2492),"-",'Nomenklatur komplett'!J2492)</f>
        <v>Portalban</v>
      </c>
    </row>
    <row r="2493" spans="1:3" x14ac:dyDescent="0.2">
      <c r="A2493" s="17" t="str">
        <f>IF(ISBLANK('Nomenklatur komplett'!H2493),"",'Nomenklatur komplett'!H2493)</f>
        <v/>
      </c>
      <c r="B2493" s="153">
        <f>IF(ISBLANK('Nomenklatur komplett'!I2493),"",'Nomenklatur komplett'!I2493)</f>
        <v>10194</v>
      </c>
      <c r="C2493" s="18" t="str">
        <f>IF(ISBLANK('Nomenklatur komplett'!J2493),"-",'Nomenklatur komplett'!J2493)</f>
        <v>Portein</v>
      </c>
    </row>
    <row r="2494" spans="1:3" x14ac:dyDescent="0.2">
      <c r="A2494" s="17">
        <f>IF(ISBLANK('Nomenklatur komplett'!H2494),"",'Nomenklatur komplett'!H2494)</f>
        <v>5214</v>
      </c>
      <c r="B2494" s="153">
        <f>IF(ISBLANK('Nomenklatur komplett'!I2494),"",'Nomenklatur komplett'!I2494)</f>
        <v>13073</v>
      </c>
      <c r="C2494" s="18" t="str">
        <f>IF(ISBLANK('Nomenklatur komplett'!J2494),"-",'Nomenklatur komplett'!J2494)</f>
        <v>Porza</v>
      </c>
    </row>
    <row r="2495" spans="1:3" x14ac:dyDescent="0.2">
      <c r="A2495" s="17" t="str">
        <f>IF(ISBLANK('Nomenklatur komplett'!H2495),"",'Nomenklatur komplett'!H2495)</f>
        <v/>
      </c>
      <c r="B2495" s="153">
        <f>IF(ISBLANK('Nomenklatur komplett'!I2495),"",'Nomenklatur komplett'!I2495)</f>
        <v>13072</v>
      </c>
      <c r="C2495" s="18" t="str">
        <f>IF(ISBLANK('Nomenklatur komplett'!J2495),"-",'Nomenklatur komplett'!J2495)</f>
        <v>Posat</v>
      </c>
    </row>
    <row r="2496" spans="1:3" x14ac:dyDescent="0.2">
      <c r="A2496" s="17">
        <f>IF(ISBLANK('Nomenklatur komplett'!H2496),"",'Nomenklatur komplett'!H2496)</f>
        <v>3561</v>
      </c>
      <c r="B2496" s="153">
        <f>IF(ISBLANK('Nomenklatur komplett'!I2496),"",'Nomenklatur komplett'!I2496)</f>
        <v>15968</v>
      </c>
      <c r="C2496" s="18" t="str">
        <f>IF(ISBLANK('Nomenklatur komplett'!J2496),"-",'Nomenklatur komplett'!J2496)</f>
        <v>Poschiavo</v>
      </c>
    </row>
    <row r="2497" spans="1:3" x14ac:dyDescent="0.2">
      <c r="A2497" s="17" t="str">
        <f>IF(ISBLANK('Nomenklatur komplett'!H2497),"",'Nomenklatur komplett'!H2497)</f>
        <v/>
      </c>
      <c r="B2497" s="153">
        <f>IF(ISBLANK('Nomenklatur komplett'!I2497),"",'Nomenklatur komplett'!I2497)</f>
        <v>13071</v>
      </c>
      <c r="C2497" s="18" t="str">
        <f>IF(ISBLANK('Nomenklatur komplett'!J2497),"-",'Nomenklatur komplett'!J2497)</f>
        <v>Posieux</v>
      </c>
    </row>
    <row r="2498" spans="1:3" x14ac:dyDescent="0.2">
      <c r="A2498" s="17" t="str">
        <f>IF(ISBLANK('Nomenklatur komplett'!H2498),"",'Nomenklatur komplett'!H2498)</f>
        <v/>
      </c>
      <c r="B2498" s="153">
        <f>IF(ISBLANK('Nomenklatur komplett'!I2498),"",'Nomenklatur komplett'!I2498)</f>
        <v>10811</v>
      </c>
      <c r="C2498" s="18" t="str">
        <f>IF(ISBLANK('Nomenklatur komplett'!J2498),"-",'Nomenklatur komplett'!J2498)</f>
        <v>Praden</v>
      </c>
    </row>
    <row r="2499" spans="1:3" x14ac:dyDescent="0.2">
      <c r="A2499" s="17" t="str">
        <f>IF(ISBLANK('Nomenklatur komplett'!H2499),"",'Nomenklatur komplett'!H2499)</f>
        <v/>
      </c>
      <c r="B2499" s="153">
        <f>IF(ISBLANK('Nomenklatur komplett'!I2499),"",'Nomenklatur komplett'!I2499)</f>
        <v>13070</v>
      </c>
      <c r="C2499" s="18" t="str">
        <f>IF(ISBLANK('Nomenklatur komplett'!J2499),"-",'Nomenklatur komplett'!J2499)</f>
        <v>Prahins</v>
      </c>
    </row>
    <row r="2500" spans="1:3" x14ac:dyDescent="0.2">
      <c r="A2500" s="17">
        <f>IF(ISBLANK('Nomenklatur komplett'!H2500),"",'Nomenklatur komplett'!H2500)</f>
        <v>5725</v>
      </c>
      <c r="B2500" s="153">
        <f>IF(ISBLANK('Nomenklatur komplett'!I2500),"",'Nomenklatur komplett'!I2500)</f>
        <v>14582</v>
      </c>
      <c r="C2500" s="18" t="str">
        <f>IF(ISBLANK('Nomenklatur komplett'!J2500),"-",'Nomenklatur komplett'!J2500)</f>
        <v>Prangins</v>
      </c>
    </row>
    <row r="2501" spans="1:3" x14ac:dyDescent="0.2">
      <c r="A2501" s="17" t="str">
        <f>IF(ISBLANK('Nomenklatur komplett'!H2501),"",'Nomenklatur komplett'!H2501)</f>
        <v/>
      </c>
      <c r="B2501" s="153">
        <f>IF(ISBLANK('Nomenklatur komplett'!I2501),"",'Nomenklatur komplett'!I2501)</f>
        <v>13068</v>
      </c>
      <c r="C2501" s="18" t="str">
        <f>IF(ISBLANK('Nomenklatur komplett'!J2501),"-",'Nomenklatur komplett'!J2501)</f>
        <v>Praratoud</v>
      </c>
    </row>
    <row r="2502" spans="1:3" x14ac:dyDescent="0.2">
      <c r="A2502" s="17" t="str">
        <f>IF(ISBLANK('Nomenklatur komplett'!H2502),"",'Nomenklatur komplett'!H2502)</f>
        <v/>
      </c>
      <c r="B2502" s="153">
        <f>IF(ISBLANK('Nomenklatur komplett'!I2502),"",'Nomenklatur komplett'!I2502)</f>
        <v>13067</v>
      </c>
      <c r="C2502" s="18" t="str">
        <f>IF(ISBLANK('Nomenklatur komplett'!J2502),"-",'Nomenklatur komplett'!J2502)</f>
        <v>Praroman</v>
      </c>
    </row>
    <row r="2503" spans="1:3" x14ac:dyDescent="0.2">
      <c r="A2503" s="17">
        <f>IF(ISBLANK('Nomenklatur komplett'!H2503),"",'Nomenklatur komplett'!H2503)</f>
        <v>5078</v>
      </c>
      <c r="B2503" s="153">
        <f>IF(ISBLANK('Nomenklatur komplett'!I2503),"",'Nomenklatur komplett'!I2503)</f>
        <v>13099</v>
      </c>
      <c r="C2503" s="18" t="str">
        <f>IF(ISBLANK('Nomenklatur komplett'!J2503),"-",'Nomenklatur komplett'!J2503)</f>
        <v>Prato (Leventina)</v>
      </c>
    </row>
    <row r="2504" spans="1:3" x14ac:dyDescent="0.2">
      <c r="A2504" s="17" t="str">
        <f>IF(ISBLANK('Nomenklatur komplett'!H2504),"",'Nomenklatur komplett'!H2504)</f>
        <v/>
      </c>
      <c r="B2504" s="153">
        <f>IF(ISBLANK('Nomenklatur komplett'!I2504),"",'Nomenklatur komplett'!I2504)</f>
        <v>16173</v>
      </c>
      <c r="C2504" s="18" t="str">
        <f>IF(ISBLANK('Nomenklatur komplett'!J2504),"-",'Nomenklatur komplett'!J2504)</f>
        <v>Prato (Vallemaggia)</v>
      </c>
    </row>
    <row r="2505" spans="1:3" x14ac:dyDescent="0.2">
      <c r="A2505" s="17" t="str">
        <f>IF(ISBLANK('Nomenklatur komplett'!H2505),"",'Nomenklatur komplett'!H2505)</f>
        <v/>
      </c>
      <c r="B2505" s="153">
        <f>IF(ISBLANK('Nomenklatur komplett'!I2505),"",'Nomenklatur komplett'!I2505)</f>
        <v>16469</v>
      </c>
      <c r="C2505" s="18" t="str">
        <f>IF(ISBLANK('Nomenklatur komplett'!J2505),"-",'Nomenklatur komplett'!J2505)</f>
        <v>Prato-Fiesso</v>
      </c>
    </row>
    <row r="2506" spans="1:3" x14ac:dyDescent="0.2">
      <c r="A2506" s="17" t="str">
        <f>IF(ISBLANK('Nomenklatur komplett'!H2506),"",'Nomenklatur komplett'!H2506)</f>
        <v/>
      </c>
      <c r="B2506" s="153">
        <f>IF(ISBLANK('Nomenklatur komplett'!I2506),"",'Nomenklatur komplett'!I2506)</f>
        <v>13101</v>
      </c>
      <c r="C2506" s="18" t="str">
        <f>IF(ISBLANK('Nomenklatur komplett'!J2506),"-",'Nomenklatur komplett'!J2506)</f>
        <v>Prato-Sornico</v>
      </c>
    </row>
    <row r="2507" spans="1:3" x14ac:dyDescent="0.2">
      <c r="A2507" s="17">
        <f>IF(ISBLANK('Nomenklatur komplett'!H2507),"",'Nomenklatur komplett'!H2507)</f>
        <v>2831</v>
      </c>
      <c r="B2507" s="153">
        <f>IF(ISBLANK('Nomenklatur komplett'!I2507),"",'Nomenklatur komplett'!I2507)</f>
        <v>13776</v>
      </c>
      <c r="C2507" s="18" t="str">
        <f>IF(ISBLANK('Nomenklatur komplett'!J2507),"-",'Nomenklatur komplett'!J2507)</f>
        <v>Pratteln</v>
      </c>
    </row>
    <row r="2508" spans="1:3" x14ac:dyDescent="0.2">
      <c r="A2508" s="17" t="str">
        <f>IF(ISBLANK('Nomenklatur komplett'!H2508),"",'Nomenklatur komplett'!H2508)</f>
        <v/>
      </c>
      <c r="B2508" s="153">
        <f>IF(ISBLANK('Nomenklatur komplett'!I2508),"",'Nomenklatur komplett'!I2508)</f>
        <v>10210</v>
      </c>
      <c r="C2508" s="18" t="str">
        <f>IF(ISBLANK('Nomenklatur komplett'!J2508),"-",'Nomenklatur komplett'!J2508)</f>
        <v>Pratval</v>
      </c>
    </row>
    <row r="2509" spans="1:3" x14ac:dyDescent="0.2">
      <c r="A2509" s="17" t="str">
        <f>IF(ISBLANK('Nomenklatur komplett'!H2509),"",'Nomenklatur komplett'!H2509)</f>
        <v/>
      </c>
      <c r="B2509" s="153">
        <f>IF(ISBLANK('Nomenklatur komplett'!I2509),"",'Nomenklatur komplett'!I2509)</f>
        <v>13078</v>
      </c>
      <c r="C2509" s="18" t="str">
        <f>IF(ISBLANK('Nomenklatur komplett'!J2509),"-",'Nomenklatur komplett'!J2509)</f>
        <v>Pregassona</v>
      </c>
    </row>
    <row r="2510" spans="1:3" x14ac:dyDescent="0.2">
      <c r="A2510" s="17" t="str">
        <f>IF(ISBLANK('Nomenklatur komplett'!H2510),"",'Nomenklatur komplett'!H2510)</f>
        <v/>
      </c>
      <c r="B2510" s="153">
        <f>IF(ISBLANK('Nomenklatur komplett'!I2510),"",'Nomenklatur komplett'!I2510)</f>
        <v>16583</v>
      </c>
      <c r="C2510" s="18" t="str">
        <f>IF(ISBLANK('Nomenklatur komplett'!J2510),"-",'Nomenklatur komplett'!J2510)</f>
        <v>Pregny</v>
      </c>
    </row>
    <row r="2511" spans="1:3" x14ac:dyDescent="0.2">
      <c r="A2511" s="17">
        <f>IF(ISBLANK('Nomenklatur komplett'!H2511),"",'Nomenklatur komplett'!H2511)</f>
        <v>6634</v>
      </c>
      <c r="B2511" s="153">
        <f>IF(ISBLANK('Nomenklatur komplett'!I2511),"",'Nomenklatur komplett'!I2511)</f>
        <v>13110</v>
      </c>
      <c r="C2511" s="18" t="str">
        <f>IF(ISBLANK('Nomenklatur komplett'!J2511),"-",'Nomenklatur komplett'!J2511)</f>
        <v>Pregny-Chambésy</v>
      </c>
    </row>
    <row r="2512" spans="1:3" x14ac:dyDescent="0.2">
      <c r="A2512" s="17">
        <f>IF(ISBLANK('Nomenklatur komplett'!H2512),"",'Nomenklatur komplett'!H2512)</f>
        <v>5759</v>
      </c>
      <c r="B2512" s="153">
        <f>IF(ISBLANK('Nomenklatur komplett'!I2512),"",'Nomenklatur komplett'!I2512)</f>
        <v>14569</v>
      </c>
      <c r="C2512" s="18" t="str">
        <f>IF(ISBLANK('Nomenklatur komplett'!J2512),"-",'Nomenklatur komplett'!J2512)</f>
        <v>Premier</v>
      </c>
    </row>
    <row r="2513" spans="1:3" x14ac:dyDescent="0.2">
      <c r="A2513" s="17" t="str">
        <f>IF(ISBLANK('Nomenklatur komplett'!H2513),"",'Nomenklatur komplett'!H2513)</f>
        <v/>
      </c>
      <c r="B2513" s="153">
        <f>IF(ISBLANK('Nomenklatur komplett'!I2513),"",'Nomenklatur komplett'!I2513)</f>
        <v>13108</v>
      </c>
      <c r="C2513" s="18" t="str">
        <f>IF(ISBLANK('Nomenklatur komplett'!J2513),"-",'Nomenklatur komplett'!J2513)</f>
        <v>Preonzo</v>
      </c>
    </row>
    <row r="2514" spans="1:3" x14ac:dyDescent="0.2">
      <c r="A2514" s="17">
        <f>IF(ISBLANK('Nomenklatur komplett'!H2514),"",'Nomenklatur komplett'!H2514)</f>
        <v>6635</v>
      </c>
      <c r="B2514" s="153">
        <f>IF(ISBLANK('Nomenklatur komplett'!I2514),"",'Nomenklatur komplett'!I2514)</f>
        <v>13107</v>
      </c>
      <c r="C2514" s="18" t="str">
        <f>IF(ISBLANK('Nomenklatur komplett'!J2514),"-",'Nomenklatur komplett'!J2514)</f>
        <v>Presinge</v>
      </c>
    </row>
    <row r="2515" spans="1:3" x14ac:dyDescent="0.2">
      <c r="A2515" s="17">
        <f>IF(ISBLANK('Nomenklatur komplett'!H2515),"",'Nomenklatur komplett'!H2515)</f>
        <v>2237</v>
      </c>
      <c r="B2515" s="153">
        <f>IF(ISBLANK('Nomenklatur komplett'!I2515),"",'Nomenklatur komplett'!I2515)</f>
        <v>16133</v>
      </c>
      <c r="C2515" s="18" t="str">
        <f>IF(ISBLANK('Nomenklatur komplett'!J2515),"-",'Nomenklatur komplett'!J2515)</f>
        <v>Prez</v>
      </c>
    </row>
    <row r="2516" spans="1:3" x14ac:dyDescent="0.2">
      <c r="A2516" s="17" t="str">
        <f>IF(ISBLANK('Nomenklatur komplett'!H2516),"",'Nomenklatur komplett'!H2516)</f>
        <v/>
      </c>
      <c r="B2516" s="153">
        <f>IF(ISBLANK('Nomenklatur komplett'!I2516),"",'Nomenklatur komplett'!I2516)</f>
        <v>13103</v>
      </c>
      <c r="C2516" s="18" t="str">
        <f>IF(ISBLANK('Nomenklatur komplett'!J2516),"-",'Nomenklatur komplett'!J2516)</f>
        <v>Prez-vers-Noréaz</v>
      </c>
    </row>
    <row r="2517" spans="1:3" x14ac:dyDescent="0.2">
      <c r="A2517" s="17" t="str">
        <f>IF(ISBLANK('Nomenklatur komplett'!H2517),"",'Nomenklatur komplett'!H2517)</f>
        <v/>
      </c>
      <c r="B2517" s="153">
        <f>IF(ISBLANK('Nomenklatur komplett'!I2517),"",'Nomenklatur komplett'!I2517)</f>
        <v>13102</v>
      </c>
      <c r="C2517" s="18" t="str">
        <f>IF(ISBLANK('Nomenklatur komplett'!J2517),"-",'Nomenklatur komplett'!J2517)</f>
        <v>Prez-vers-Siviriez</v>
      </c>
    </row>
    <row r="2518" spans="1:3" x14ac:dyDescent="0.2">
      <c r="A2518" s="17">
        <f>IF(ISBLANK('Nomenklatur komplett'!H2518),"",'Nomenklatur komplett'!H2518)</f>
        <v>5589</v>
      </c>
      <c r="B2518" s="153">
        <f>IF(ISBLANK('Nomenklatur komplett'!I2518),"",'Nomenklatur komplett'!I2518)</f>
        <v>14575</v>
      </c>
      <c r="C2518" s="18" t="str">
        <f>IF(ISBLANK('Nomenklatur komplett'!J2518),"-",'Nomenklatur komplett'!J2518)</f>
        <v>Prilly</v>
      </c>
    </row>
    <row r="2519" spans="1:3" x14ac:dyDescent="0.2">
      <c r="A2519" s="17" t="str">
        <f>IF(ISBLANK('Nomenklatur komplett'!H2519),"",'Nomenklatur komplett'!H2519)</f>
        <v/>
      </c>
      <c r="B2519" s="153">
        <f>IF(ISBLANK('Nomenklatur komplett'!I2519),"",'Nomenklatur komplett'!I2519)</f>
        <v>13100</v>
      </c>
      <c r="C2519" s="18" t="str">
        <f>IF(ISBLANK('Nomenklatur komplett'!J2519),"-",'Nomenklatur komplett'!J2519)</f>
        <v>Progens</v>
      </c>
    </row>
    <row r="2520" spans="1:3" x14ac:dyDescent="0.2">
      <c r="A2520" s="17" t="str">
        <f>IF(ISBLANK('Nomenklatur komplett'!H2520),"",'Nomenklatur komplett'!H2520)</f>
        <v/>
      </c>
      <c r="B2520" s="153">
        <f>IF(ISBLANK('Nomenklatur komplett'!I2520),"",'Nomenklatur komplett'!I2520)</f>
        <v>13112</v>
      </c>
      <c r="C2520" s="18" t="str">
        <f>IF(ISBLANK('Nomenklatur komplett'!J2520),"-",'Nomenklatur komplett'!J2520)</f>
        <v>Promasens</v>
      </c>
    </row>
    <row r="2521" spans="1:3" x14ac:dyDescent="0.2">
      <c r="A2521" s="17">
        <f>IF(ISBLANK('Nomenklatur komplett'!H2521),"",'Nomenklatur komplett'!H2521)</f>
        <v>5566</v>
      </c>
      <c r="B2521" s="153">
        <f>IF(ISBLANK('Nomenklatur komplett'!I2521),"",'Nomenklatur komplett'!I2521)</f>
        <v>14572</v>
      </c>
      <c r="C2521" s="18" t="str">
        <f>IF(ISBLANK('Nomenklatur komplett'!J2521),"-",'Nomenklatur komplett'!J2521)</f>
        <v>Provence</v>
      </c>
    </row>
    <row r="2522" spans="1:3" x14ac:dyDescent="0.2">
      <c r="A2522" s="17" t="str">
        <f>IF(ISBLANK('Nomenklatur komplett'!H2522),"",'Nomenklatur komplett'!H2522)</f>
        <v/>
      </c>
      <c r="B2522" s="153">
        <f>IF(ISBLANK('Nomenklatur komplett'!I2522),"",'Nomenklatur komplett'!I2522)</f>
        <v>13097</v>
      </c>
      <c r="C2522" s="18" t="str">
        <f>IF(ISBLANK('Nomenklatur komplett'!J2522),"-",'Nomenklatur komplett'!J2522)</f>
        <v>Prugiasco</v>
      </c>
    </row>
    <row r="2523" spans="1:3" x14ac:dyDescent="0.2">
      <c r="A2523" s="17" t="str">
        <f>IF(ISBLANK('Nomenklatur komplett'!H2523),"",'Nomenklatur komplett'!H2523)</f>
        <v/>
      </c>
      <c r="B2523" s="153">
        <f>IF(ISBLANK('Nomenklatur komplett'!I2523),"",'Nomenklatur komplett'!I2523)</f>
        <v>16497</v>
      </c>
      <c r="C2523" s="18" t="str">
        <f>IF(ISBLANK('Nomenklatur komplett'!J2523),"-",'Nomenklatur komplett'!J2523)</f>
        <v>Präsanz</v>
      </c>
    </row>
    <row r="2524" spans="1:3" x14ac:dyDescent="0.2">
      <c r="A2524" s="17" t="str">
        <f>IF(ISBLANK('Nomenklatur komplett'!H2524),"",'Nomenklatur komplett'!H2524)</f>
        <v/>
      </c>
      <c r="B2524" s="153">
        <f>IF(ISBLANK('Nomenklatur komplett'!I2524),"",'Nomenklatur komplett'!I2524)</f>
        <v>10196</v>
      </c>
      <c r="C2524" s="18" t="str">
        <f>IF(ISBLANK('Nomenklatur komplett'!J2524),"-",'Nomenklatur komplett'!J2524)</f>
        <v>Präz</v>
      </c>
    </row>
    <row r="2525" spans="1:3" x14ac:dyDescent="0.2">
      <c r="A2525" s="17">
        <f>IF(ISBLANK('Nomenklatur komplett'!H2525),"",'Nomenklatur komplett'!H2525)</f>
        <v>5643</v>
      </c>
      <c r="B2525" s="153">
        <f>IF(ISBLANK('Nomenklatur komplett'!I2525),"",'Nomenklatur komplett'!I2525)</f>
        <v>14570</v>
      </c>
      <c r="C2525" s="18" t="str">
        <f>IF(ISBLANK('Nomenklatur komplett'!J2525),"-",'Nomenklatur komplett'!J2525)</f>
        <v>Préverenges</v>
      </c>
    </row>
    <row r="2526" spans="1:3" x14ac:dyDescent="0.2">
      <c r="A2526" s="17">
        <f>IF(ISBLANK('Nomenklatur komplett'!H2526),"",'Nomenklatur komplett'!H2526)</f>
        <v>2038</v>
      </c>
      <c r="B2526" s="153">
        <f>IF(ISBLANK('Nomenklatur komplett'!I2526),"",'Nomenklatur komplett'!I2526)</f>
        <v>13105</v>
      </c>
      <c r="C2526" s="18" t="str">
        <f>IF(ISBLANK('Nomenklatur komplett'!J2526),"-",'Nomenklatur komplett'!J2526)</f>
        <v>Prévondavaux</v>
      </c>
    </row>
    <row r="2527" spans="1:3" x14ac:dyDescent="0.2">
      <c r="A2527" s="17">
        <f>IF(ISBLANK('Nomenklatur komplett'!H2527),"",'Nomenklatur komplett'!H2527)</f>
        <v>5683</v>
      </c>
      <c r="B2527" s="153">
        <f>IF(ISBLANK('Nomenklatur komplett'!I2527),"",'Nomenklatur komplett'!I2527)</f>
        <v>14571</v>
      </c>
      <c r="C2527" s="18" t="str">
        <f>IF(ISBLANK('Nomenklatur komplett'!J2527),"-",'Nomenklatur komplett'!J2527)</f>
        <v>Prévonloup</v>
      </c>
    </row>
    <row r="2528" spans="1:3" x14ac:dyDescent="0.2">
      <c r="A2528" s="17" t="str">
        <f>IF(ISBLANK('Nomenklatur komplett'!H2528),"",'Nomenklatur komplett'!H2528)</f>
        <v/>
      </c>
      <c r="B2528" s="153">
        <f>IF(ISBLANK('Nomenklatur komplett'!I2528),"",'Nomenklatur komplett'!I2528)</f>
        <v>10605</v>
      </c>
      <c r="C2528" s="18" t="str">
        <f>IF(ISBLANK('Nomenklatur komplett'!J2528),"-",'Nomenklatur komplett'!J2528)</f>
        <v>Prêles</v>
      </c>
    </row>
    <row r="2529" spans="1:3" x14ac:dyDescent="0.2">
      <c r="A2529" s="17">
        <f>IF(ISBLANK('Nomenklatur komplett'!H2529),"",'Nomenklatur komplett'!H2529)</f>
        <v>5607</v>
      </c>
      <c r="B2529" s="153">
        <f>IF(ISBLANK('Nomenklatur komplett'!I2529),"",'Nomenklatur komplett'!I2529)</f>
        <v>14573</v>
      </c>
      <c r="C2529" s="18" t="str">
        <f>IF(ISBLANK('Nomenklatur komplett'!J2529),"-",'Nomenklatur komplett'!J2529)</f>
        <v>Puidoux</v>
      </c>
    </row>
    <row r="2530" spans="1:3" x14ac:dyDescent="0.2">
      <c r="A2530" s="17">
        <f>IF(ISBLANK('Nomenklatur komplett'!H2530),"",'Nomenklatur komplett'!H2530)</f>
        <v>5590</v>
      </c>
      <c r="B2530" s="153">
        <f>IF(ISBLANK('Nomenklatur komplett'!I2530),"",'Nomenklatur komplett'!I2530)</f>
        <v>14574</v>
      </c>
      <c r="C2530" s="18" t="str">
        <f>IF(ISBLANK('Nomenklatur komplett'!J2530),"-",'Nomenklatur komplett'!J2530)</f>
        <v>Pully</v>
      </c>
    </row>
    <row r="2531" spans="1:3" x14ac:dyDescent="0.2">
      <c r="A2531" s="17">
        <f>IF(ISBLANK('Nomenklatur komplett'!H2531),"",'Nomenklatur komplett'!H2531)</f>
        <v>6636</v>
      </c>
      <c r="B2531" s="153">
        <f>IF(ISBLANK('Nomenklatur komplett'!I2531),"",'Nomenklatur komplett'!I2531)</f>
        <v>13094</v>
      </c>
      <c r="C2531" s="18" t="str">
        <f>IF(ISBLANK('Nomenklatur komplett'!J2531),"-",'Nomenklatur komplett'!J2531)</f>
        <v>Puplinge</v>
      </c>
    </row>
    <row r="2532" spans="1:3" x14ac:dyDescent="0.2">
      <c r="A2532" s="17">
        <f>IF(ISBLANK('Nomenklatur komplett'!H2532),"",'Nomenklatur komplett'!H2532)</f>
        <v>5216</v>
      </c>
      <c r="B2532" s="153">
        <f>IF(ISBLANK('Nomenklatur komplett'!I2532),"",'Nomenklatur komplett'!I2532)</f>
        <v>13093</v>
      </c>
      <c r="C2532" s="18" t="str">
        <f>IF(ISBLANK('Nomenklatur komplett'!J2532),"-",'Nomenklatur komplett'!J2532)</f>
        <v>Pura</v>
      </c>
    </row>
    <row r="2533" spans="1:3" x14ac:dyDescent="0.2">
      <c r="A2533" s="17" t="str">
        <f>IF(ISBLANK('Nomenklatur komplett'!H2533),"",'Nomenklatur komplett'!H2533)</f>
        <v/>
      </c>
      <c r="B2533" s="153">
        <f>IF(ISBLANK('Nomenklatur komplett'!I2533),"",'Nomenklatur komplett'!I2533)</f>
        <v>16209</v>
      </c>
      <c r="C2533" s="18" t="str">
        <f>IF(ISBLANK('Nomenklatur komplett'!J2533),"-",'Nomenklatur komplett'!J2533)</f>
        <v>Putz</v>
      </c>
    </row>
    <row r="2534" spans="1:3" x14ac:dyDescent="0.2">
      <c r="A2534" s="17" t="str">
        <f>IF(ISBLANK('Nomenklatur komplett'!H2534),"",'Nomenklatur komplett'!H2534)</f>
        <v/>
      </c>
      <c r="B2534" s="153">
        <f>IF(ISBLANK('Nomenklatur komplett'!I2534),"",'Nomenklatur komplett'!I2534)</f>
        <v>13152</v>
      </c>
      <c r="C2534" s="18" t="str">
        <f>IF(ISBLANK('Nomenklatur komplett'!J2534),"-",'Nomenklatur komplett'!J2534)</f>
        <v>Péry</v>
      </c>
    </row>
    <row r="2535" spans="1:3" x14ac:dyDescent="0.2">
      <c r="A2535" s="17">
        <f>IF(ISBLANK('Nomenklatur komplett'!H2535),"",'Nomenklatur komplett'!H2535)</f>
        <v>450</v>
      </c>
      <c r="B2535" s="153">
        <f>IF(ISBLANK('Nomenklatur komplett'!I2535),"",'Nomenklatur komplett'!I2535)</f>
        <v>15658</v>
      </c>
      <c r="C2535" s="18" t="str">
        <f>IF(ISBLANK('Nomenklatur komplett'!J2535),"-",'Nomenklatur komplett'!J2535)</f>
        <v>Péry-La Heutte</v>
      </c>
    </row>
    <row r="2536" spans="1:3" x14ac:dyDescent="0.2">
      <c r="A2536" s="17">
        <f>IF(ISBLANK('Nomenklatur komplett'!H2536),"",'Nomenklatur komplett'!H2536)</f>
        <v>3295</v>
      </c>
      <c r="B2536" s="153">
        <f>IF(ISBLANK('Nomenklatur komplett'!I2536),"",'Nomenklatur komplett'!I2536)</f>
        <v>14415</v>
      </c>
      <c r="C2536" s="18" t="str">
        <f>IF(ISBLANK('Nomenklatur komplett'!J2536),"-",'Nomenklatur komplett'!J2536)</f>
        <v>Quarten</v>
      </c>
    </row>
    <row r="2537" spans="1:3" x14ac:dyDescent="0.2">
      <c r="A2537" s="17">
        <f>IF(ISBLANK('Nomenklatur komplett'!H2537),"",'Nomenklatur komplett'!H2537)</f>
        <v>5079</v>
      </c>
      <c r="B2537" s="153">
        <f>IF(ISBLANK('Nomenklatur komplett'!I2537),"",'Nomenklatur komplett'!I2537)</f>
        <v>13092</v>
      </c>
      <c r="C2537" s="18" t="str">
        <f>IF(ISBLANK('Nomenklatur komplett'!J2537),"-",'Nomenklatur komplett'!J2537)</f>
        <v>Quinto</v>
      </c>
    </row>
    <row r="2538" spans="1:3" x14ac:dyDescent="0.2">
      <c r="A2538" s="17" t="str">
        <f>IF(ISBLANK('Nomenklatur komplett'!H2538),"",'Nomenklatur komplett'!H2538)</f>
        <v/>
      </c>
      <c r="B2538" s="153">
        <f>IF(ISBLANK('Nomenklatur komplett'!I2538),"",'Nomenklatur komplett'!I2538)</f>
        <v>16351</v>
      </c>
      <c r="C2538" s="18" t="str">
        <f>IF(ISBLANK('Nomenklatur komplett'!J2538),"-",'Nomenklatur komplett'!J2538)</f>
        <v>Raat-Schüpfheim</v>
      </c>
    </row>
    <row r="2539" spans="1:3" x14ac:dyDescent="0.2">
      <c r="A2539" s="17">
        <f>IF(ISBLANK('Nomenklatur komplett'!H2539),"",'Nomenklatur komplett'!H2539)</f>
        <v>309</v>
      </c>
      <c r="B2539" s="153">
        <f>IF(ISBLANK('Nomenklatur komplett'!I2539),"",'Nomenklatur komplett'!I2539)</f>
        <v>15003</v>
      </c>
      <c r="C2539" s="18" t="str">
        <f>IF(ISBLANK('Nomenklatur komplett'!J2539),"-",'Nomenklatur komplett'!J2539)</f>
        <v>Radelfingen</v>
      </c>
    </row>
    <row r="2540" spans="1:3" x14ac:dyDescent="0.2">
      <c r="A2540" s="17">
        <f>IF(ISBLANK('Nomenklatur komplett'!H2540),"",'Nomenklatur komplett'!H2540)</f>
        <v>67</v>
      </c>
      <c r="B2540" s="153">
        <f>IF(ISBLANK('Nomenklatur komplett'!I2540),"",'Nomenklatur komplett'!I2540)</f>
        <v>13090</v>
      </c>
      <c r="C2540" s="18" t="str">
        <f>IF(ISBLANK('Nomenklatur komplett'!J2540),"-",'Nomenklatur komplett'!J2540)</f>
        <v>Rafz</v>
      </c>
    </row>
    <row r="2541" spans="1:3" x14ac:dyDescent="0.2">
      <c r="A2541" s="17" t="str">
        <f>IF(ISBLANK('Nomenklatur komplett'!H2541),"",'Nomenklatur komplett'!H2541)</f>
        <v/>
      </c>
      <c r="B2541" s="153">
        <f>IF(ISBLANK('Nomenklatur komplett'!I2541),"",'Nomenklatur komplett'!I2541)</f>
        <v>16465</v>
      </c>
      <c r="C2541" s="18" t="str">
        <f>IF(ISBLANK('Nomenklatur komplett'!J2541),"-",'Nomenklatur komplett'!J2541)</f>
        <v>Ragaz</v>
      </c>
    </row>
    <row r="2542" spans="1:3" x14ac:dyDescent="0.2">
      <c r="A2542" s="17">
        <f>IF(ISBLANK('Nomenklatur komplett'!H2542),"",'Nomenklatur komplett'!H2542)</f>
        <v>1037</v>
      </c>
      <c r="B2542" s="153">
        <f>IF(ISBLANK('Nomenklatur komplett'!I2542),"",'Nomenklatur komplett'!I2542)</f>
        <v>15590</v>
      </c>
      <c r="C2542" s="18" t="str">
        <f>IF(ISBLANK('Nomenklatur komplett'!J2542),"-",'Nomenklatur komplett'!J2542)</f>
        <v>Rain</v>
      </c>
    </row>
    <row r="2543" spans="1:3" x14ac:dyDescent="0.2">
      <c r="A2543" s="17">
        <f>IF(ISBLANK('Nomenklatur komplett'!H2543),"",'Nomenklatur komplett'!H2543)</f>
        <v>2832</v>
      </c>
      <c r="B2543" s="153">
        <f>IF(ISBLANK('Nomenklatur komplett'!I2543),"",'Nomenklatur komplett'!I2543)</f>
        <v>13777</v>
      </c>
      <c r="C2543" s="18" t="str">
        <f>IF(ISBLANK('Nomenklatur komplett'!J2543),"-",'Nomenklatur komplett'!J2543)</f>
        <v>Ramlinsburg</v>
      </c>
    </row>
    <row r="2544" spans="1:3" x14ac:dyDescent="0.2">
      <c r="A2544" s="17" t="str">
        <f>IF(ISBLANK('Nomenklatur komplett'!H2544),"",'Nomenklatur komplett'!H2544)</f>
        <v/>
      </c>
      <c r="B2544" s="153">
        <f>IF(ISBLANK('Nomenklatur komplett'!I2544),"",'Nomenklatur komplett'!I2544)</f>
        <v>10143</v>
      </c>
      <c r="C2544" s="18" t="str">
        <f>IF(ISBLANK('Nomenklatur komplett'!J2544),"-",'Nomenklatur komplett'!J2544)</f>
        <v>Ramosch</v>
      </c>
    </row>
    <row r="2545" spans="1:3" x14ac:dyDescent="0.2">
      <c r="A2545" s="17">
        <f>IF(ISBLANK('Nomenklatur komplett'!H2545),"",'Nomenklatur komplett'!H2545)</f>
        <v>2963</v>
      </c>
      <c r="B2545" s="153">
        <f>IF(ISBLANK('Nomenklatur komplett'!I2545),"",'Nomenklatur komplett'!I2545)</f>
        <v>13170</v>
      </c>
      <c r="C2545" s="18" t="str">
        <f>IF(ISBLANK('Nomenklatur komplett'!J2545),"-",'Nomenklatur komplett'!J2545)</f>
        <v>Ramsen</v>
      </c>
    </row>
    <row r="2546" spans="1:3" x14ac:dyDescent="0.2">
      <c r="A2546" s="17" t="str">
        <f>IF(ISBLANK('Nomenklatur komplett'!H2546),"",'Nomenklatur komplett'!H2546)</f>
        <v/>
      </c>
      <c r="B2546" s="153">
        <f>IF(ISBLANK('Nomenklatur komplett'!I2546),"",'Nomenklatur komplett'!I2546)</f>
        <v>13173</v>
      </c>
      <c r="C2546" s="18" t="str">
        <f>IF(ISBLANK('Nomenklatur komplett'!J2546),"-",'Nomenklatur komplett'!J2546)</f>
        <v>Rancate</v>
      </c>
    </row>
    <row r="2547" spans="1:3" x14ac:dyDescent="0.2">
      <c r="A2547" s="17">
        <f>IF(ISBLANK('Nomenklatur komplett'!H2547),"",'Nomenklatur komplett'!H2547)</f>
        <v>5760</v>
      </c>
      <c r="B2547" s="153">
        <f>IF(ISBLANK('Nomenklatur komplett'!I2547),"",'Nomenklatur komplett'!I2547)</f>
        <v>14553</v>
      </c>
      <c r="C2547" s="18" t="str">
        <f>IF(ISBLANK('Nomenklatur komplett'!J2547),"-",'Nomenklatur komplett'!J2547)</f>
        <v>Rances</v>
      </c>
    </row>
    <row r="2548" spans="1:3" x14ac:dyDescent="0.2">
      <c r="A2548" s="17">
        <f>IF(ISBLANK('Nomenklatur komplett'!H2548),"",'Nomenklatur komplett'!H2548)</f>
        <v>6287</v>
      </c>
      <c r="B2548" s="153">
        <f>IF(ISBLANK('Nomenklatur komplett'!I2548),"",'Nomenklatur komplett'!I2548)</f>
        <v>13180</v>
      </c>
      <c r="C2548" s="18" t="str">
        <f>IF(ISBLANK('Nomenklatur komplett'!J2548),"-",'Nomenklatur komplett'!J2548)</f>
        <v>Randa</v>
      </c>
    </row>
    <row r="2549" spans="1:3" x14ac:dyDescent="0.2">
      <c r="A2549" s="17" t="str">
        <f>IF(ISBLANK('Nomenklatur komplett'!H2549),"",'Nomenklatur komplett'!H2549)</f>
        <v/>
      </c>
      <c r="B2549" s="153">
        <f>IF(ISBLANK('Nomenklatur komplett'!I2549),"",'Nomenklatur komplett'!I2549)</f>
        <v>13179</v>
      </c>
      <c r="C2549" s="18" t="str">
        <f>IF(ISBLANK('Nomenklatur komplett'!J2549),"-",'Nomenklatur komplett'!J2549)</f>
        <v>Randogne</v>
      </c>
    </row>
    <row r="2550" spans="1:3" x14ac:dyDescent="0.2">
      <c r="A2550" s="17">
        <f>IF(ISBLANK('Nomenklatur komplett'!H2550),"",'Nomenklatur komplett'!H2550)</f>
        <v>4846</v>
      </c>
      <c r="B2550" s="153">
        <f>IF(ISBLANK('Nomenklatur komplett'!I2550),"",'Nomenklatur komplett'!I2550)</f>
        <v>15414</v>
      </c>
      <c r="C2550" s="18" t="str">
        <f>IF(ISBLANK('Nomenklatur komplett'!J2550),"-",'Nomenklatur komplett'!J2550)</f>
        <v>Raperswilen</v>
      </c>
    </row>
    <row r="2551" spans="1:3" x14ac:dyDescent="0.2">
      <c r="A2551" s="17">
        <f>IF(ISBLANK('Nomenklatur komplett'!H2551),"",'Nomenklatur komplett'!H2551)</f>
        <v>310</v>
      </c>
      <c r="B2551" s="153">
        <f>IF(ISBLANK('Nomenklatur komplett'!I2551),"",'Nomenklatur komplett'!I2551)</f>
        <v>15672</v>
      </c>
      <c r="C2551" s="18" t="str">
        <f>IF(ISBLANK('Nomenklatur komplett'!J2551),"-",'Nomenklatur komplett'!J2551)</f>
        <v>Rapperswil (BE)</v>
      </c>
    </row>
    <row r="2552" spans="1:3" x14ac:dyDescent="0.2">
      <c r="A2552" s="17" t="str">
        <f>IF(ISBLANK('Nomenklatur komplett'!H2552),"",'Nomenklatur komplett'!H2552)</f>
        <v/>
      </c>
      <c r="B2552" s="153">
        <f>IF(ISBLANK('Nomenklatur komplett'!I2552),"",'Nomenklatur komplett'!I2552)</f>
        <v>10112</v>
      </c>
      <c r="C2552" s="18" t="str">
        <f>IF(ISBLANK('Nomenklatur komplett'!J2552),"-",'Nomenklatur komplett'!J2552)</f>
        <v>Rapperswil (SG)</v>
      </c>
    </row>
    <row r="2553" spans="1:3" x14ac:dyDescent="0.2">
      <c r="A2553" s="17">
        <f>IF(ISBLANK('Nomenklatur komplett'!H2553),"",'Nomenklatur komplett'!H2553)</f>
        <v>3340</v>
      </c>
      <c r="B2553" s="153">
        <f>IF(ISBLANK('Nomenklatur komplett'!I2553),"",'Nomenklatur komplett'!I2553)</f>
        <v>14925</v>
      </c>
      <c r="C2553" s="18" t="str">
        <f>IF(ISBLANK('Nomenklatur komplett'!J2553),"-",'Nomenklatur komplett'!J2553)</f>
        <v>Rapperswil-Jona</v>
      </c>
    </row>
    <row r="2554" spans="1:3" x14ac:dyDescent="0.2">
      <c r="A2554" s="17">
        <f>IF(ISBLANK('Nomenklatur komplett'!H2554),"",'Nomenklatur komplett'!H2554)</f>
        <v>6199</v>
      </c>
      <c r="B2554" s="153">
        <f>IF(ISBLANK('Nomenklatur komplett'!I2554),"",'Nomenklatur komplett'!I2554)</f>
        <v>13162</v>
      </c>
      <c r="C2554" s="18" t="str">
        <f>IF(ISBLANK('Nomenklatur komplett'!J2554),"-",'Nomenklatur komplett'!J2554)</f>
        <v>Raron</v>
      </c>
    </row>
    <row r="2555" spans="1:3" x14ac:dyDescent="0.2">
      <c r="A2555" s="17" t="str">
        <f>IF(ISBLANK('Nomenklatur komplett'!H2555),"",'Nomenklatur komplett'!H2555)</f>
        <v/>
      </c>
      <c r="B2555" s="153">
        <f>IF(ISBLANK('Nomenklatur komplett'!I2555),"",'Nomenklatur komplett'!I2555)</f>
        <v>11212</v>
      </c>
      <c r="C2555" s="18" t="str">
        <f>IF(ISBLANK('Nomenklatur komplett'!J2555),"-",'Nomenklatur komplett'!J2555)</f>
        <v>Rasa</v>
      </c>
    </row>
    <row r="2556" spans="1:3" x14ac:dyDescent="0.2">
      <c r="A2556" s="17" t="str">
        <f>IF(ISBLANK('Nomenklatur komplett'!H2556),"",'Nomenklatur komplett'!H2556)</f>
        <v/>
      </c>
      <c r="B2556" s="153">
        <f>IF(ISBLANK('Nomenklatur komplett'!I2556),"",'Nomenklatur komplett'!I2556)</f>
        <v>16354</v>
      </c>
      <c r="C2556" s="18" t="str">
        <f>IF(ISBLANK('Nomenklatur komplett'!J2556),"-",'Nomenklatur komplett'!J2556)</f>
        <v>Ravecchia</v>
      </c>
    </row>
    <row r="2557" spans="1:3" x14ac:dyDescent="0.2">
      <c r="A2557" s="17">
        <f>IF(ISBLANK('Nomenklatur komplett'!H2557),"",'Nomenklatur komplett'!H2557)</f>
        <v>1212</v>
      </c>
      <c r="B2557" s="153">
        <f>IF(ISBLANK('Nomenklatur komplett'!I2557),"",'Nomenklatur komplett'!I2557)</f>
        <v>13165</v>
      </c>
      <c r="C2557" s="18" t="str">
        <f>IF(ISBLANK('Nomenklatur komplett'!J2557),"-",'Nomenklatur komplett'!J2557)</f>
        <v>Realp</v>
      </c>
    </row>
    <row r="2558" spans="1:3" x14ac:dyDescent="0.2">
      <c r="A2558" s="17" t="str">
        <f>IF(ISBLANK('Nomenklatur komplett'!H2558),"",'Nomenklatur komplett'!H2558)</f>
        <v/>
      </c>
      <c r="B2558" s="153">
        <f>IF(ISBLANK('Nomenklatur komplett'!I2558),"",'Nomenklatur komplett'!I2558)</f>
        <v>16496</v>
      </c>
      <c r="C2558" s="18" t="str">
        <f>IF(ISBLANK('Nomenklatur komplett'!J2558),"-",'Nomenklatur komplett'!J2558)</f>
        <v>Reams</v>
      </c>
    </row>
    <row r="2559" spans="1:3" x14ac:dyDescent="0.2">
      <c r="A2559" s="17" t="str">
        <f>IF(ISBLANK('Nomenklatur komplett'!H2559),"",'Nomenklatur komplett'!H2559)</f>
        <v/>
      </c>
      <c r="B2559" s="153">
        <f>IF(ISBLANK('Nomenklatur komplett'!I2559),"",'Nomenklatur komplett'!I2559)</f>
        <v>11001</v>
      </c>
      <c r="C2559" s="18" t="str">
        <f>IF(ISBLANK('Nomenklatur komplett'!J2559),"-",'Nomenklatur komplett'!J2559)</f>
        <v>Rebeuvelier</v>
      </c>
    </row>
    <row r="2560" spans="1:3" x14ac:dyDescent="0.2">
      <c r="A2560" s="17">
        <f>IF(ISBLANK('Nomenklatur komplett'!H2560),"",'Nomenklatur komplett'!H2560)</f>
        <v>3255</v>
      </c>
      <c r="B2560" s="153">
        <f>IF(ISBLANK('Nomenklatur komplett'!I2560),"",'Nomenklatur komplett'!I2560)</f>
        <v>14403</v>
      </c>
      <c r="C2560" s="18" t="str">
        <f>IF(ISBLANK('Nomenklatur komplett'!J2560),"-",'Nomenklatur komplett'!J2560)</f>
        <v>Rebstein</v>
      </c>
    </row>
    <row r="2561" spans="1:3" x14ac:dyDescent="0.2">
      <c r="A2561" s="17">
        <f>IF(ISBLANK('Nomenklatur komplett'!H2561),"",'Nomenklatur komplett'!H2561)</f>
        <v>715</v>
      </c>
      <c r="B2561" s="153">
        <f>IF(ISBLANK('Nomenklatur komplett'!I2561),"",'Nomenklatur komplett'!I2561)</f>
        <v>15231</v>
      </c>
      <c r="C2561" s="18" t="str">
        <f>IF(ISBLANK('Nomenklatur komplett'!J2561),"-",'Nomenklatur komplett'!J2561)</f>
        <v>Rebévelier</v>
      </c>
    </row>
    <row r="2562" spans="1:3" x14ac:dyDescent="0.2">
      <c r="A2562" s="17">
        <f>IF(ISBLANK('Nomenklatur komplett'!H2562),"",'Nomenklatur komplett'!H2562)</f>
        <v>2530</v>
      </c>
      <c r="B2562" s="153">
        <f>IF(ISBLANK('Nomenklatur komplett'!I2562),"",'Nomenklatur komplett'!I2562)</f>
        <v>13739</v>
      </c>
      <c r="C2562" s="18" t="str">
        <f>IF(ISBLANK('Nomenklatur komplett'!J2562),"-",'Nomenklatur komplett'!J2562)</f>
        <v>Recherswil</v>
      </c>
    </row>
    <row r="2563" spans="1:3" x14ac:dyDescent="0.2">
      <c r="A2563" s="17">
        <f>IF(ISBLANK('Nomenklatur komplett'!H2563),"",'Nomenklatur komplett'!H2563)</f>
        <v>2301</v>
      </c>
      <c r="B2563" s="153">
        <f>IF(ISBLANK('Nomenklatur komplett'!I2563),"",'Nomenklatur komplett'!I2563)</f>
        <v>13175</v>
      </c>
      <c r="C2563" s="18" t="str">
        <f>IF(ISBLANK('Nomenklatur komplett'!J2563),"-",'Nomenklatur komplett'!J2563)</f>
        <v>Rechthalten</v>
      </c>
    </row>
    <row r="2564" spans="1:3" x14ac:dyDescent="0.2">
      <c r="A2564" s="17" t="str">
        <f>IF(ISBLANK('Nomenklatur komplett'!H2564),"",'Nomenklatur komplett'!H2564)</f>
        <v/>
      </c>
      <c r="B2564" s="153">
        <f>IF(ISBLANK('Nomenklatur komplett'!I2564),"",'Nomenklatur komplett'!I2564)</f>
        <v>13167</v>
      </c>
      <c r="C2564" s="18" t="str">
        <f>IF(ISBLANK('Nomenklatur komplett'!J2564),"-",'Nomenklatur komplett'!J2564)</f>
        <v>Reckingen (VS)</v>
      </c>
    </row>
    <row r="2565" spans="1:3" x14ac:dyDescent="0.2">
      <c r="A2565" s="17" t="str">
        <f>IF(ISBLANK('Nomenklatur komplett'!H2565),"",'Nomenklatur komplett'!H2565)</f>
        <v/>
      </c>
      <c r="B2565" s="153">
        <f>IF(ISBLANK('Nomenklatur komplett'!I2565),"",'Nomenklatur komplett'!I2565)</f>
        <v>14503</v>
      </c>
      <c r="C2565" s="18" t="str">
        <f>IF(ISBLANK('Nomenklatur komplett'!J2565),"-",'Nomenklatur komplett'!J2565)</f>
        <v>Reckingen-Gluringen</v>
      </c>
    </row>
    <row r="2566" spans="1:3" x14ac:dyDescent="0.2">
      <c r="A2566" s="17">
        <f>IF(ISBLANK('Nomenklatur komplett'!H2566),"",'Nomenklatur komplett'!H2566)</f>
        <v>703</v>
      </c>
      <c r="B2566" s="153">
        <f>IF(ISBLANK('Nomenklatur komplett'!I2566),"",'Nomenklatur komplett'!I2566)</f>
        <v>15221</v>
      </c>
      <c r="C2566" s="18" t="str">
        <f>IF(ISBLANK('Nomenklatur komplett'!J2566),"-",'Nomenklatur komplett'!J2566)</f>
        <v>Reconvilier</v>
      </c>
    </row>
    <row r="2567" spans="1:3" x14ac:dyDescent="0.2">
      <c r="A2567" s="17">
        <f>IF(ISBLANK('Nomenklatur komplett'!H2567),"",'Nomenklatur komplett'!H2567)</f>
        <v>95</v>
      </c>
      <c r="B2567" s="153">
        <f>IF(ISBLANK('Nomenklatur komplett'!I2567),"",'Nomenklatur komplett'!I2567)</f>
        <v>13166</v>
      </c>
      <c r="C2567" s="18" t="str">
        <f>IF(ISBLANK('Nomenklatur komplett'!J2567),"-",'Nomenklatur komplett'!J2567)</f>
        <v>Regensberg</v>
      </c>
    </row>
    <row r="2568" spans="1:3" x14ac:dyDescent="0.2">
      <c r="A2568" s="17">
        <f>IF(ISBLANK('Nomenklatur komplett'!H2568),"",'Nomenklatur komplett'!H2568)</f>
        <v>96</v>
      </c>
      <c r="B2568" s="153">
        <f>IF(ISBLANK('Nomenklatur komplett'!I2568),"",'Nomenklatur komplett'!I2568)</f>
        <v>13168</v>
      </c>
      <c r="C2568" s="18" t="str">
        <f>IF(ISBLANK('Nomenklatur komplett'!J2568),"-",'Nomenklatur komplett'!J2568)</f>
        <v>Regensdorf</v>
      </c>
    </row>
    <row r="2569" spans="1:3" x14ac:dyDescent="0.2">
      <c r="A2569" s="17">
        <f>IF(ISBLANK('Nomenklatur komplett'!H2569),"",'Nomenklatur komplett'!H2569)</f>
        <v>3034</v>
      </c>
      <c r="B2569" s="153">
        <f>IF(ISBLANK('Nomenklatur komplett'!I2569),"",'Nomenklatur komplett'!I2569)</f>
        <v>13169</v>
      </c>
      <c r="C2569" s="18" t="str">
        <f>IF(ISBLANK('Nomenklatur komplett'!J2569),"-",'Nomenklatur komplett'!J2569)</f>
        <v>Rehetobel</v>
      </c>
    </row>
    <row r="2570" spans="1:3" x14ac:dyDescent="0.2">
      <c r="A2570" s="17" t="str">
        <f>IF(ISBLANK('Nomenklatur komplett'!H2570),"",'Nomenklatur komplett'!H2570)</f>
        <v/>
      </c>
      <c r="B2570" s="153">
        <f>IF(ISBLANK('Nomenklatur komplett'!I2570),"",'Nomenklatur komplett'!I2570)</f>
        <v>16366</v>
      </c>
      <c r="C2570" s="18" t="str">
        <f>IF(ISBLANK('Nomenklatur komplett'!J2570),"-",'Nomenklatur komplett'!J2570)</f>
        <v>Reiben</v>
      </c>
    </row>
    <row r="2571" spans="1:3" x14ac:dyDescent="0.2">
      <c r="A2571" s="17" t="str">
        <f>IF(ISBLANK('Nomenklatur komplett'!H2571),"",'Nomenklatur komplett'!H2571)</f>
        <v/>
      </c>
      <c r="B2571" s="153">
        <f>IF(ISBLANK('Nomenklatur komplett'!I2571),"",'Nomenklatur komplett'!I2571)</f>
        <v>16578</v>
      </c>
      <c r="C2571" s="18" t="str">
        <f>IF(ISBLANK('Nomenklatur komplett'!J2571),"-",'Nomenklatur komplett'!J2571)</f>
        <v>Reichenbach bei Frutigen</v>
      </c>
    </row>
    <row r="2572" spans="1:3" x14ac:dyDescent="0.2">
      <c r="A2572" s="17">
        <f>IF(ISBLANK('Nomenklatur komplett'!H2572),"",'Nomenklatur komplett'!H2572)</f>
        <v>567</v>
      </c>
      <c r="B2572" s="153">
        <f>IF(ISBLANK('Nomenklatur komplett'!I2572),"",'Nomenklatur komplett'!I2572)</f>
        <v>15143</v>
      </c>
      <c r="C2572" s="18" t="str">
        <f>IF(ISBLANK('Nomenklatur komplett'!J2572),"-",'Nomenklatur komplett'!J2572)</f>
        <v>Reichenbach im Kandertal</v>
      </c>
    </row>
    <row r="2573" spans="1:3" x14ac:dyDescent="0.2">
      <c r="A2573" s="17">
        <f>IF(ISBLANK('Nomenklatur komplett'!H2573),"",'Nomenklatur komplett'!H2573)</f>
        <v>1345</v>
      </c>
      <c r="B2573" s="153">
        <f>IF(ISBLANK('Nomenklatur komplett'!I2573),"",'Nomenklatur komplett'!I2573)</f>
        <v>13181</v>
      </c>
      <c r="C2573" s="18" t="str">
        <f>IF(ISBLANK('Nomenklatur komplett'!J2573),"-",'Nomenklatur komplett'!J2573)</f>
        <v>Reichenburg</v>
      </c>
    </row>
    <row r="2574" spans="1:3" x14ac:dyDescent="0.2">
      <c r="A2574" s="17">
        <f>IF(ISBLANK('Nomenklatur komplett'!H2574),"",'Nomenklatur komplett'!H2574)</f>
        <v>1140</v>
      </c>
      <c r="B2574" s="153">
        <f>IF(ISBLANK('Nomenklatur komplett'!I2574),"",'Nomenklatur komplett'!I2574)</f>
        <v>15596</v>
      </c>
      <c r="C2574" s="18" t="str">
        <f>IF(ISBLANK('Nomenklatur komplett'!J2574),"-",'Nomenklatur komplett'!J2574)</f>
        <v>Reiden</v>
      </c>
    </row>
    <row r="2575" spans="1:3" x14ac:dyDescent="0.2">
      <c r="A2575" s="17">
        <f>IF(ISBLANK('Nomenklatur komplett'!H2575),"",'Nomenklatur komplett'!H2575)</f>
        <v>2893</v>
      </c>
      <c r="B2575" s="153">
        <f>IF(ISBLANK('Nomenklatur komplett'!I2575),"",'Nomenklatur komplett'!I2575)</f>
        <v>13821</v>
      </c>
      <c r="C2575" s="18" t="str">
        <f>IF(ISBLANK('Nomenklatur komplett'!J2575),"-",'Nomenklatur komplett'!J2575)</f>
        <v>Reigoldswil</v>
      </c>
    </row>
    <row r="2576" spans="1:3" x14ac:dyDescent="0.2">
      <c r="A2576" s="17" t="str">
        <f>IF(ISBLANK('Nomenklatur komplett'!H2576),"",'Nomenklatur komplett'!H2576)</f>
        <v/>
      </c>
      <c r="B2576" s="153">
        <f>IF(ISBLANK('Nomenklatur komplett'!I2576),"",'Nomenklatur komplett'!I2576)</f>
        <v>16302</v>
      </c>
      <c r="C2576" s="18" t="str">
        <f>IF(ISBLANK('Nomenklatur komplett'!J2576),"-",'Nomenklatur komplett'!J2576)</f>
        <v>Rein</v>
      </c>
    </row>
    <row r="2577" spans="1:3" x14ac:dyDescent="0.2">
      <c r="A2577" s="17">
        <f>IF(ISBLANK('Nomenklatur komplett'!H2577),"",'Nomenklatur komplett'!H2577)</f>
        <v>4141</v>
      </c>
      <c r="B2577" s="153">
        <f>IF(ISBLANK('Nomenklatur komplett'!I2577),"",'Nomenklatur komplett'!I2577)</f>
        <v>13174</v>
      </c>
      <c r="C2577" s="18" t="str">
        <f>IF(ISBLANK('Nomenklatur komplett'!J2577),"-",'Nomenklatur komplett'!J2577)</f>
        <v>Reinach (AG)</v>
      </c>
    </row>
    <row r="2578" spans="1:3" x14ac:dyDescent="0.2">
      <c r="A2578" s="17">
        <f>IF(ISBLANK('Nomenklatur komplett'!H2578),"",'Nomenklatur komplett'!H2578)</f>
        <v>2773</v>
      </c>
      <c r="B2578" s="153">
        <f>IF(ISBLANK('Nomenklatur komplett'!I2578),"",'Nomenklatur komplett'!I2578)</f>
        <v>13836</v>
      </c>
      <c r="C2578" s="18" t="str">
        <f>IF(ISBLANK('Nomenklatur komplett'!J2578),"-",'Nomenklatur komplett'!J2578)</f>
        <v>Reinach (BL)</v>
      </c>
    </row>
    <row r="2579" spans="1:3" x14ac:dyDescent="0.2">
      <c r="A2579" s="17" t="str">
        <f>IF(ISBLANK('Nomenklatur komplett'!H2579),"",'Nomenklatur komplett'!H2579)</f>
        <v/>
      </c>
      <c r="B2579" s="153">
        <f>IF(ISBLANK('Nomenklatur komplett'!I2579),"",'Nomenklatur komplett'!I2579)</f>
        <v>16226</v>
      </c>
      <c r="C2579" s="18" t="str">
        <f>IF(ISBLANK('Nomenklatur komplett'!J2579),"-",'Nomenklatur komplett'!J2579)</f>
        <v>Reischen</v>
      </c>
    </row>
    <row r="2580" spans="1:3" x14ac:dyDescent="0.2">
      <c r="A2580" s="17">
        <f>IF(ISBLANK('Nomenklatur komplett'!H2580),"",'Nomenklatur komplett'!H2580)</f>
        <v>336</v>
      </c>
      <c r="B2580" s="153">
        <f>IF(ISBLANK('Nomenklatur komplett'!I2580),"",'Nomenklatur komplett'!I2580)</f>
        <v>15020</v>
      </c>
      <c r="C2580" s="18" t="str">
        <f>IF(ISBLANK('Nomenklatur komplett'!J2580),"-",'Nomenklatur komplett'!J2580)</f>
        <v>Reisiswil</v>
      </c>
    </row>
    <row r="2581" spans="1:3" x14ac:dyDescent="0.2">
      <c r="A2581" s="17">
        <f>IF(ISBLANK('Nomenklatur komplett'!H2581),"",'Nomenklatur komplett'!H2581)</f>
        <v>4281</v>
      </c>
      <c r="B2581" s="153">
        <f>IF(ISBLANK('Nomenklatur komplett'!I2581),"",'Nomenklatur komplett'!I2581)</f>
        <v>16126</v>
      </c>
      <c r="C2581" s="18" t="str">
        <f>IF(ISBLANK('Nomenklatur komplett'!J2581),"-",'Nomenklatur komplett'!J2581)</f>
        <v>Reitnau</v>
      </c>
    </row>
    <row r="2582" spans="1:3" x14ac:dyDescent="0.2">
      <c r="A2582" s="17" t="str">
        <f>IF(ISBLANK('Nomenklatur komplett'!H2582),"",'Nomenklatur komplett'!H2582)</f>
        <v/>
      </c>
      <c r="B2582" s="153">
        <f>IF(ISBLANK('Nomenklatur komplett'!I2582),"",'Nomenklatur komplett'!I2582)</f>
        <v>13183</v>
      </c>
      <c r="C2582" s="18" t="str">
        <f>IF(ISBLANK('Nomenklatur komplett'!J2582),"-",'Nomenklatur komplett'!J2582)</f>
        <v>Rekingen (AG)</v>
      </c>
    </row>
    <row r="2583" spans="1:3" x14ac:dyDescent="0.2">
      <c r="A2583" s="17">
        <f>IF(ISBLANK('Nomenklatur komplett'!H2583),"",'Nomenklatur komplett'!H2583)</f>
        <v>2333</v>
      </c>
      <c r="B2583" s="153">
        <f>IF(ISBLANK('Nomenklatur komplett'!I2583),"",'Nomenklatur komplett'!I2583)</f>
        <v>13172</v>
      </c>
      <c r="C2583" s="18" t="str">
        <f>IF(ISBLANK('Nomenklatur komplett'!J2583),"-",'Nomenklatur komplett'!J2583)</f>
        <v>Remaufens</v>
      </c>
    </row>
    <row r="2584" spans="1:3" x14ac:dyDescent="0.2">
      <c r="A2584" s="17">
        <f>IF(ISBLANK('Nomenklatur komplett'!H2584),"",'Nomenklatur komplett'!H2584)</f>
        <v>4039</v>
      </c>
      <c r="B2584" s="153">
        <f>IF(ISBLANK('Nomenklatur komplett'!I2584),"",'Nomenklatur komplett'!I2584)</f>
        <v>13164</v>
      </c>
      <c r="C2584" s="18" t="str">
        <f>IF(ISBLANK('Nomenklatur komplett'!J2584),"-",'Nomenklatur komplett'!J2584)</f>
        <v>Remetschwil</v>
      </c>
    </row>
    <row r="2585" spans="1:3" x14ac:dyDescent="0.2">
      <c r="A2585" s="17">
        <f>IF(ISBLANK('Nomenklatur komplett'!H2585),"",'Nomenklatur komplett'!H2585)</f>
        <v>4110</v>
      </c>
      <c r="B2585" s="153">
        <f>IF(ISBLANK('Nomenklatur komplett'!I2585),"",'Nomenklatur komplett'!I2585)</f>
        <v>13161</v>
      </c>
      <c r="C2585" s="18" t="str">
        <f>IF(ISBLANK('Nomenklatur komplett'!J2585),"-",'Nomenklatur komplett'!J2585)</f>
        <v>Remigen</v>
      </c>
    </row>
    <row r="2586" spans="1:3" x14ac:dyDescent="0.2">
      <c r="A2586" s="17" t="str">
        <f>IF(ISBLANK('Nomenklatur komplett'!H2586),"",'Nomenklatur komplett'!H2586)</f>
        <v/>
      </c>
      <c r="B2586" s="153">
        <f>IF(ISBLANK('Nomenklatur komplett'!I2586),"",'Nomenklatur komplett'!I2586)</f>
        <v>16495</v>
      </c>
      <c r="C2586" s="18" t="str">
        <f>IF(ISBLANK('Nomenklatur komplett'!J2586),"-",'Nomenklatur komplett'!J2586)</f>
        <v>Remüs</v>
      </c>
    </row>
    <row r="2587" spans="1:3" x14ac:dyDescent="0.2">
      <c r="A2587" s="17">
        <f>IF(ISBLANK('Nomenklatur komplett'!H2587),"",'Nomenklatur komplett'!H2587)</f>
        <v>441</v>
      </c>
      <c r="B2587" s="153">
        <f>IF(ISBLANK('Nomenklatur komplett'!I2587),"",'Nomenklatur komplett'!I2587)</f>
        <v>15092</v>
      </c>
      <c r="C2587" s="18" t="str">
        <f>IF(ISBLANK('Nomenklatur komplett'!J2587),"-",'Nomenklatur komplett'!J2587)</f>
        <v>Renan (BE)</v>
      </c>
    </row>
    <row r="2588" spans="1:3" x14ac:dyDescent="0.2">
      <c r="A2588" s="17">
        <f>IF(ISBLANK('Nomenklatur komplett'!H2588),"",'Nomenklatur komplett'!H2588)</f>
        <v>5591</v>
      </c>
      <c r="B2588" s="153">
        <f>IF(ISBLANK('Nomenklatur komplett'!I2588),"",'Nomenklatur komplett'!I2588)</f>
        <v>14580</v>
      </c>
      <c r="C2588" s="18" t="str">
        <f>IF(ISBLANK('Nomenklatur komplett'!J2588),"-",'Nomenklatur komplett'!J2588)</f>
        <v>Renens (VD)</v>
      </c>
    </row>
    <row r="2589" spans="1:3" x14ac:dyDescent="0.2">
      <c r="A2589" s="17">
        <f>IF(ISBLANK('Nomenklatur komplett'!H2589),"",'Nomenklatur komplett'!H2589)</f>
        <v>5412</v>
      </c>
      <c r="B2589" s="153">
        <f>IF(ISBLANK('Nomenklatur komplett'!I2589),"",'Nomenklatur komplett'!I2589)</f>
        <v>14616</v>
      </c>
      <c r="C2589" s="18" t="str">
        <f>IF(ISBLANK('Nomenklatur komplett'!J2589),"-",'Nomenklatur komplett'!J2589)</f>
        <v>Rennaz</v>
      </c>
    </row>
    <row r="2590" spans="1:3" x14ac:dyDescent="0.2">
      <c r="A2590" s="17" t="str">
        <f>IF(ISBLANK('Nomenklatur komplett'!H2590),"",'Nomenklatur komplett'!H2590)</f>
        <v/>
      </c>
      <c r="B2590" s="153">
        <f>IF(ISBLANK('Nomenklatur komplett'!I2590),"",'Nomenklatur komplett'!I2590)</f>
        <v>12916</v>
      </c>
      <c r="C2590" s="18" t="str">
        <f>IF(ISBLANK('Nomenklatur komplett'!J2590),"-",'Nomenklatur komplett'!J2590)</f>
        <v>Retschwil</v>
      </c>
    </row>
    <row r="2591" spans="1:3" x14ac:dyDescent="0.2">
      <c r="A2591" s="17" t="str">
        <f>IF(ISBLANK('Nomenklatur komplett'!H2591),"",'Nomenklatur komplett'!H2591)</f>
        <v/>
      </c>
      <c r="B2591" s="153">
        <f>IF(ISBLANK('Nomenklatur komplett'!I2591),"",'Nomenklatur komplett'!I2591)</f>
        <v>16308</v>
      </c>
      <c r="C2591" s="18" t="str">
        <f>IF(ISBLANK('Nomenklatur komplett'!J2591),"-",'Nomenklatur komplett'!J2591)</f>
        <v>Retterswil</v>
      </c>
    </row>
    <row r="2592" spans="1:3" x14ac:dyDescent="0.2">
      <c r="A2592" s="17">
        <f>IF(ISBLANK('Nomenklatur komplett'!H2592),"",'Nomenklatur komplett'!H2592)</f>
        <v>3035</v>
      </c>
      <c r="B2592" s="153">
        <f>IF(ISBLANK('Nomenklatur komplett'!I2592),"",'Nomenklatur komplett'!I2592)</f>
        <v>12915</v>
      </c>
      <c r="C2592" s="18" t="str">
        <f>IF(ISBLANK('Nomenklatur komplett'!J2592),"-",'Nomenklatur komplett'!J2592)</f>
        <v>Reute (AR)</v>
      </c>
    </row>
    <row r="2593" spans="1:3" x14ac:dyDescent="0.2">
      <c r="A2593" s="17" t="str">
        <f>IF(ISBLANK('Nomenklatur komplett'!H2593),"",'Nomenklatur komplett'!H2593)</f>
        <v/>
      </c>
      <c r="B2593" s="153">
        <f>IF(ISBLANK('Nomenklatur komplett'!I2593),"",'Nomenklatur komplett'!I2593)</f>
        <v>12914</v>
      </c>
      <c r="C2593" s="18" t="str">
        <f>IF(ISBLANK('Nomenklatur komplett'!J2593),"-",'Nomenklatur komplett'!J2593)</f>
        <v>Reuti</v>
      </c>
    </row>
    <row r="2594" spans="1:3" x14ac:dyDescent="0.2">
      <c r="A2594" s="17">
        <f>IF(ISBLANK('Nomenklatur komplett'!H2594),"",'Nomenklatur komplett'!H2594)</f>
        <v>767</v>
      </c>
      <c r="B2594" s="153">
        <f>IF(ISBLANK('Nomenklatur komplett'!I2594),"",'Nomenklatur komplett'!I2594)</f>
        <v>16651</v>
      </c>
      <c r="C2594" s="18" t="str">
        <f>IF(ISBLANK('Nomenklatur komplett'!J2594),"-",'Nomenklatur komplett'!J2594)</f>
        <v>Reutigen</v>
      </c>
    </row>
    <row r="2595" spans="1:3" x14ac:dyDescent="0.2">
      <c r="A2595" s="17" t="str">
        <f>IF(ISBLANK('Nomenklatur komplett'!H2595),"",'Nomenklatur komplett'!H2595)</f>
        <v/>
      </c>
      <c r="B2595" s="153">
        <f>IF(ISBLANK('Nomenklatur komplett'!I2595),"",'Nomenklatur komplett'!I2595)</f>
        <v>12913</v>
      </c>
      <c r="C2595" s="18" t="str">
        <f>IF(ISBLANK('Nomenklatur komplett'!J2595),"-",'Nomenklatur komplett'!J2595)</f>
        <v>Reverolle</v>
      </c>
    </row>
    <row r="2596" spans="1:3" x14ac:dyDescent="0.2">
      <c r="A2596" s="17">
        <f>IF(ISBLANK('Nomenklatur komplett'!H2596),"",'Nomenklatur komplett'!H2596)</f>
        <v>38</v>
      </c>
      <c r="B2596" s="153">
        <f>IF(ISBLANK('Nomenklatur komplett'!I2596),"",'Nomenklatur komplett'!I2596)</f>
        <v>12912</v>
      </c>
      <c r="C2596" s="18" t="str">
        <f>IF(ISBLANK('Nomenklatur komplett'!J2596),"-",'Nomenklatur komplett'!J2596)</f>
        <v>Rheinau</v>
      </c>
    </row>
    <row r="2597" spans="1:3" x14ac:dyDescent="0.2">
      <c r="A2597" s="17">
        <f>IF(ISBLANK('Nomenklatur komplett'!H2597),"",'Nomenklatur komplett'!H2597)</f>
        <v>3235</v>
      </c>
      <c r="B2597" s="153">
        <f>IF(ISBLANK('Nomenklatur komplett'!I2597),"",'Nomenklatur komplett'!I2597)</f>
        <v>14395</v>
      </c>
      <c r="C2597" s="18" t="str">
        <f>IF(ISBLANK('Nomenklatur komplett'!J2597),"-",'Nomenklatur komplett'!J2597)</f>
        <v>Rheineck</v>
      </c>
    </row>
    <row r="2598" spans="1:3" x14ac:dyDescent="0.2">
      <c r="A2598" s="17">
        <f>IF(ISBLANK('Nomenklatur komplett'!H2598),"",'Nomenklatur komplett'!H2598)</f>
        <v>4258</v>
      </c>
      <c r="B2598" s="153">
        <f>IF(ISBLANK('Nomenklatur komplett'!I2598),"",'Nomenklatur komplett'!I2598)</f>
        <v>12911</v>
      </c>
      <c r="C2598" s="18" t="str">
        <f>IF(ISBLANK('Nomenklatur komplett'!J2598),"-",'Nomenklatur komplett'!J2598)</f>
        <v>Rheinfelden</v>
      </c>
    </row>
    <row r="2599" spans="1:3" x14ac:dyDescent="0.2">
      <c r="A2599" s="17" t="str">
        <f>IF(ISBLANK('Nomenklatur komplett'!H2599),"",'Nomenklatur komplett'!H2599)</f>
        <v/>
      </c>
      <c r="B2599" s="153">
        <f>IF(ISBLANK('Nomenklatur komplett'!I2599),"",'Nomenklatur komplett'!I2599)</f>
        <v>12910</v>
      </c>
      <c r="C2599" s="18" t="str">
        <f>IF(ISBLANK('Nomenklatur komplett'!J2599),"-",'Nomenklatur komplett'!J2599)</f>
        <v>Rheinklingen</v>
      </c>
    </row>
    <row r="2600" spans="1:3" x14ac:dyDescent="0.2">
      <c r="A2600" s="17">
        <f>IF(ISBLANK('Nomenklatur komplett'!H2600),"",'Nomenklatur komplett'!H2600)</f>
        <v>3714</v>
      </c>
      <c r="B2600" s="153">
        <f>IF(ISBLANK('Nomenklatur komplett'!I2600),"",'Nomenklatur komplett'!I2600)</f>
        <v>16125</v>
      </c>
      <c r="C2600" s="18" t="str">
        <f>IF(ISBLANK('Nomenklatur komplett'!J2600),"-",'Nomenklatur komplett'!J2600)</f>
        <v>Rheinwald</v>
      </c>
    </row>
    <row r="2601" spans="1:3" x14ac:dyDescent="0.2">
      <c r="A2601" s="17">
        <f>IF(ISBLANK('Nomenklatur komplett'!H2601),"",'Nomenklatur komplett'!H2601)</f>
        <v>3723</v>
      </c>
      <c r="B2601" s="153">
        <f>IF(ISBLANK('Nomenklatur komplett'!I2601),"",'Nomenklatur komplett'!I2601)</f>
        <v>15995</v>
      </c>
      <c r="C2601" s="18" t="str">
        <f>IF(ISBLANK('Nomenklatur komplett'!J2601),"-",'Nomenklatur komplett'!J2601)</f>
        <v>Rhäzüns</v>
      </c>
    </row>
    <row r="2602" spans="1:3" x14ac:dyDescent="0.2">
      <c r="A2602" s="17">
        <f>IF(ISBLANK('Nomenklatur komplett'!H2602),"",'Nomenklatur komplett'!H2602)</f>
        <v>2148</v>
      </c>
      <c r="B2602" s="153">
        <f>IF(ISBLANK('Nomenklatur komplett'!I2602),"",'Nomenklatur komplett'!I2602)</f>
        <v>12909</v>
      </c>
      <c r="C2602" s="18" t="str">
        <f>IF(ISBLANK('Nomenklatur komplett'!J2602),"-",'Nomenklatur komplett'!J2602)</f>
        <v>Riaz</v>
      </c>
    </row>
    <row r="2603" spans="1:3" x14ac:dyDescent="0.2">
      <c r="A2603" s="17" t="str">
        <f>IF(ISBLANK('Nomenklatur komplett'!H2603),"",'Nomenklatur komplett'!H2603)</f>
        <v/>
      </c>
      <c r="B2603" s="153">
        <f>IF(ISBLANK('Nomenklatur komplett'!I2603),"",'Nomenklatur komplett'!I2603)</f>
        <v>16300</v>
      </c>
      <c r="C2603" s="18" t="str">
        <f>IF(ISBLANK('Nomenklatur komplett'!J2603),"-",'Nomenklatur komplett'!J2603)</f>
        <v>Richensee</v>
      </c>
    </row>
    <row r="2604" spans="1:3" x14ac:dyDescent="0.2">
      <c r="A2604" s="17" t="str">
        <f>IF(ISBLANK('Nomenklatur komplett'!H2604),"",'Nomenklatur komplett'!H2604)</f>
        <v/>
      </c>
      <c r="B2604" s="153">
        <f>IF(ISBLANK('Nomenklatur komplett'!I2604),"",'Nomenklatur komplett'!I2604)</f>
        <v>12908</v>
      </c>
      <c r="C2604" s="18" t="str">
        <f>IF(ISBLANK('Nomenklatur komplett'!J2604),"-",'Nomenklatur komplett'!J2604)</f>
        <v>Richenthal</v>
      </c>
    </row>
    <row r="2605" spans="1:3" x14ac:dyDescent="0.2">
      <c r="A2605" s="17">
        <f>IF(ISBLANK('Nomenklatur komplett'!H2605),"",'Nomenklatur komplett'!H2605)</f>
        <v>138</v>
      </c>
      <c r="B2605" s="153">
        <f>IF(ISBLANK('Nomenklatur komplett'!I2605),"",'Nomenklatur komplett'!I2605)</f>
        <v>12907</v>
      </c>
      <c r="C2605" s="18" t="str">
        <f>IF(ISBLANK('Nomenklatur komplett'!J2605),"-",'Nomenklatur komplett'!J2605)</f>
        <v>Richterswil</v>
      </c>
    </row>
    <row r="2606" spans="1:3" x14ac:dyDescent="0.2">
      <c r="A2606" s="17">
        <f>IF(ISBLANK('Nomenklatur komplett'!H2606),"",'Nomenklatur komplett'!H2606)</f>
        <v>2857</v>
      </c>
      <c r="B2606" s="153">
        <f>IF(ISBLANK('Nomenklatur komplett'!I2606),"",'Nomenklatur komplett'!I2606)</f>
        <v>13796</v>
      </c>
      <c r="C2606" s="18" t="str">
        <f>IF(ISBLANK('Nomenklatur komplett'!J2606),"-",'Nomenklatur komplett'!J2606)</f>
        <v>Rickenbach (BL)</v>
      </c>
    </row>
    <row r="2607" spans="1:3" x14ac:dyDescent="0.2">
      <c r="A2607" s="17">
        <f>IF(ISBLANK('Nomenklatur komplett'!H2607),"",'Nomenklatur komplett'!H2607)</f>
        <v>1097</v>
      </c>
      <c r="B2607" s="153">
        <f>IF(ISBLANK('Nomenklatur komplett'!I2607),"",'Nomenklatur komplett'!I2607)</f>
        <v>15520</v>
      </c>
      <c r="C2607" s="18" t="str">
        <f>IF(ISBLANK('Nomenklatur komplett'!J2607),"-",'Nomenklatur komplett'!J2607)</f>
        <v>Rickenbach (LU)</v>
      </c>
    </row>
    <row r="2608" spans="1:3" x14ac:dyDescent="0.2">
      <c r="A2608" s="17">
        <f>IF(ISBLANK('Nomenklatur komplett'!H2608),"",'Nomenklatur komplett'!H2608)</f>
        <v>2582</v>
      </c>
      <c r="B2608" s="153">
        <f>IF(ISBLANK('Nomenklatur komplett'!I2608),"",'Nomenklatur komplett'!I2608)</f>
        <v>12905</v>
      </c>
      <c r="C2608" s="18" t="str">
        <f>IF(ISBLANK('Nomenklatur komplett'!J2608),"-",'Nomenklatur komplett'!J2608)</f>
        <v>Rickenbach (SO)</v>
      </c>
    </row>
    <row r="2609" spans="1:3" x14ac:dyDescent="0.2">
      <c r="A2609" s="17">
        <f>IF(ISBLANK('Nomenklatur komplett'!H2609),"",'Nomenklatur komplett'!H2609)</f>
        <v>4751</v>
      </c>
      <c r="B2609" s="153">
        <f>IF(ISBLANK('Nomenklatur komplett'!I2609),"",'Nomenklatur komplett'!I2609)</f>
        <v>15463</v>
      </c>
      <c r="C2609" s="18" t="str">
        <f>IF(ISBLANK('Nomenklatur komplett'!J2609),"-",'Nomenklatur komplett'!J2609)</f>
        <v>Rickenbach (TG)</v>
      </c>
    </row>
    <row r="2610" spans="1:3" x14ac:dyDescent="0.2">
      <c r="A2610" s="17">
        <f>IF(ISBLANK('Nomenklatur komplett'!H2610),"",'Nomenklatur komplett'!H2610)</f>
        <v>225</v>
      </c>
      <c r="B2610" s="153">
        <f>IF(ISBLANK('Nomenklatur komplett'!I2610),"",'Nomenklatur komplett'!I2610)</f>
        <v>12889</v>
      </c>
      <c r="C2610" s="18" t="str">
        <f>IF(ISBLANK('Nomenklatur komplett'!J2610),"-",'Nomenklatur komplett'!J2610)</f>
        <v>Rickenbach (ZH)</v>
      </c>
    </row>
    <row r="2611" spans="1:3" x14ac:dyDescent="0.2">
      <c r="A2611" s="17" t="str">
        <f>IF(ISBLANK('Nomenklatur komplett'!H2611),"",'Nomenklatur komplett'!H2611)</f>
        <v/>
      </c>
      <c r="B2611" s="153">
        <f>IF(ISBLANK('Nomenklatur komplett'!I2611),"",'Nomenklatur komplett'!I2611)</f>
        <v>12903</v>
      </c>
      <c r="C2611" s="18" t="str">
        <f>IF(ISBLANK('Nomenklatur komplett'!J2611),"-",'Nomenklatur komplett'!J2611)</f>
        <v>Rickenbach bei Wil</v>
      </c>
    </row>
    <row r="2612" spans="1:3" x14ac:dyDescent="0.2">
      <c r="A2612" s="17">
        <f>IF(ISBLANK('Nomenklatur komplett'!H2612),"",'Nomenklatur komplett'!H2612)</f>
        <v>6139</v>
      </c>
      <c r="B2612" s="153">
        <f>IF(ISBLANK('Nomenklatur komplett'!I2612),"",'Nomenklatur komplett'!I2612)</f>
        <v>12917</v>
      </c>
      <c r="C2612" s="18" t="str">
        <f>IF(ISBLANK('Nomenklatur komplett'!J2612),"-",'Nomenklatur komplett'!J2612)</f>
        <v>Riddes</v>
      </c>
    </row>
    <row r="2613" spans="1:3" x14ac:dyDescent="0.2">
      <c r="A2613" s="17" t="str">
        <f>IF(ISBLANK('Nomenklatur komplett'!H2613),"",'Nomenklatur komplett'!H2613)</f>
        <v/>
      </c>
      <c r="B2613" s="153">
        <f>IF(ISBLANK('Nomenklatur komplett'!I2613),"",'Nomenklatur komplett'!I2613)</f>
        <v>16368</v>
      </c>
      <c r="C2613" s="18" t="str">
        <f>IF(ISBLANK('Nomenklatur komplett'!J2613),"-",'Nomenklatur komplett'!J2613)</f>
        <v>Ried</v>
      </c>
    </row>
    <row r="2614" spans="1:3" x14ac:dyDescent="0.2">
      <c r="A2614" s="17" t="str">
        <f>IF(ISBLANK('Nomenklatur komplett'!H2614),"",'Nomenklatur komplett'!H2614)</f>
        <v/>
      </c>
      <c r="B2614" s="153">
        <f>IF(ISBLANK('Nomenklatur komplett'!I2614),"",'Nomenklatur komplett'!I2614)</f>
        <v>12901</v>
      </c>
      <c r="C2614" s="18" t="str">
        <f>IF(ISBLANK('Nomenklatur komplett'!J2614),"-",'Nomenklatur komplett'!J2614)</f>
        <v>Ried bei Brig</v>
      </c>
    </row>
    <row r="2615" spans="1:3" x14ac:dyDescent="0.2">
      <c r="A2615" s="17">
        <f>IF(ISBLANK('Nomenklatur komplett'!H2615),"",'Nomenklatur komplett'!H2615)</f>
        <v>2276</v>
      </c>
      <c r="B2615" s="153">
        <f>IF(ISBLANK('Nomenklatur komplett'!I2615),"",'Nomenklatur komplett'!I2615)</f>
        <v>14529</v>
      </c>
      <c r="C2615" s="18" t="str">
        <f>IF(ISBLANK('Nomenklatur komplett'!J2615),"-",'Nomenklatur komplett'!J2615)</f>
        <v>Ried bei Kerzers</v>
      </c>
    </row>
    <row r="2616" spans="1:3" x14ac:dyDescent="0.2">
      <c r="A2616" s="17" t="str">
        <f>IF(ISBLANK('Nomenklatur komplett'!H2616),"",'Nomenklatur komplett'!H2616)</f>
        <v/>
      </c>
      <c r="B2616" s="153">
        <f>IF(ISBLANK('Nomenklatur komplett'!I2616),"",'Nomenklatur komplett'!I2616)</f>
        <v>12899</v>
      </c>
      <c r="C2616" s="18" t="str">
        <f>IF(ISBLANK('Nomenklatur komplett'!J2616),"-",'Nomenklatur komplett'!J2616)</f>
        <v>Ried bei Mörel</v>
      </c>
    </row>
    <row r="2617" spans="1:3" x14ac:dyDescent="0.2">
      <c r="A2617" s="17">
        <f>IF(ISBLANK('Nomenklatur komplett'!H2617),"",'Nomenklatur komplett'!H2617)</f>
        <v>6008</v>
      </c>
      <c r="B2617" s="153">
        <f>IF(ISBLANK('Nomenklatur komplett'!I2617),"",'Nomenklatur komplett'!I2617)</f>
        <v>13759</v>
      </c>
      <c r="C2617" s="18" t="str">
        <f>IF(ISBLANK('Nomenklatur komplett'!J2617),"-",'Nomenklatur komplett'!J2617)</f>
        <v>Ried-Brig</v>
      </c>
    </row>
    <row r="2618" spans="1:3" x14ac:dyDescent="0.2">
      <c r="A2618" s="17" t="str">
        <f>IF(ISBLANK('Nomenklatur komplett'!H2618),"",'Nomenklatur komplett'!H2618)</f>
        <v/>
      </c>
      <c r="B2618" s="153">
        <f>IF(ISBLANK('Nomenklatur komplett'!I2618),"",'Nomenklatur komplett'!I2618)</f>
        <v>13760</v>
      </c>
      <c r="C2618" s="18" t="str">
        <f>IF(ISBLANK('Nomenklatur komplett'!J2618),"-",'Nomenklatur komplett'!J2618)</f>
        <v>Ried-Mörel</v>
      </c>
    </row>
    <row r="2619" spans="1:3" x14ac:dyDescent="0.2">
      <c r="A2619" s="17" t="str">
        <f>IF(ISBLANK('Nomenklatur komplett'!H2619),"",'Nomenklatur komplett'!H2619)</f>
        <v/>
      </c>
      <c r="B2619" s="153">
        <f>IF(ISBLANK('Nomenklatur komplett'!I2619),"",'Nomenklatur komplett'!I2619)</f>
        <v>10076</v>
      </c>
      <c r="C2619" s="18" t="str">
        <f>IF(ISBLANK('Nomenklatur komplett'!J2619),"-",'Nomenklatur komplett'!J2619)</f>
        <v>Rieden</v>
      </c>
    </row>
    <row r="2620" spans="1:3" x14ac:dyDescent="0.2">
      <c r="A2620" s="17" t="str">
        <f>IF(ISBLANK('Nomenklatur komplett'!H2620),"",'Nomenklatur komplett'!H2620)</f>
        <v/>
      </c>
      <c r="B2620" s="153">
        <f>IF(ISBLANK('Nomenklatur komplett'!I2620),"",'Nomenklatur komplett'!I2620)</f>
        <v>16387</v>
      </c>
      <c r="C2620" s="18" t="str">
        <f>IF(ISBLANK('Nomenklatur komplett'!J2620),"-",'Nomenklatur komplett'!J2620)</f>
        <v>Rieden (ZH)</v>
      </c>
    </row>
    <row r="2621" spans="1:3" x14ac:dyDescent="0.2">
      <c r="A2621" s="17">
        <f>IF(ISBLANK('Nomenklatur komplett'!H2621),"",'Nomenklatur komplett'!H2621)</f>
        <v>6181</v>
      </c>
      <c r="B2621" s="153">
        <f>IF(ISBLANK('Nomenklatur komplett'!I2621),"",'Nomenklatur komplett'!I2621)</f>
        <v>14468</v>
      </c>
      <c r="C2621" s="18" t="str">
        <f>IF(ISBLANK('Nomenklatur komplett'!J2621),"-",'Nomenklatur komplett'!J2621)</f>
        <v>Riederalp</v>
      </c>
    </row>
    <row r="2622" spans="1:3" x14ac:dyDescent="0.2">
      <c r="A2622" s="17" t="str">
        <f>IF(ISBLANK('Nomenklatur komplett'!H2622),"",'Nomenklatur komplett'!H2622)</f>
        <v/>
      </c>
      <c r="B2622" s="153">
        <f>IF(ISBLANK('Nomenklatur komplett'!I2622),"",'Nomenklatur komplett'!I2622)</f>
        <v>12898</v>
      </c>
      <c r="C2622" s="18" t="str">
        <f>IF(ISBLANK('Nomenklatur komplett'!J2622),"-",'Nomenklatur komplett'!J2622)</f>
        <v>Riedern</v>
      </c>
    </row>
    <row r="2623" spans="1:3" x14ac:dyDescent="0.2">
      <c r="A2623" s="17">
        <f>IF(ISBLANK('Nomenklatur komplett'!H2623),"",'Nomenklatur komplett'!H2623)</f>
        <v>2554</v>
      </c>
      <c r="B2623" s="153">
        <f>IF(ISBLANK('Nomenklatur komplett'!I2623),"",'Nomenklatur komplett'!I2623)</f>
        <v>15482</v>
      </c>
      <c r="C2623" s="18" t="str">
        <f>IF(ISBLANK('Nomenklatur komplett'!J2623),"-",'Nomenklatur komplett'!J2623)</f>
        <v>Riedholz</v>
      </c>
    </row>
    <row r="2624" spans="1:3" x14ac:dyDescent="0.2">
      <c r="A2624" s="17" t="str">
        <f>IF(ISBLANK('Nomenklatur komplett'!H2624),"",'Nomenklatur komplett'!H2624)</f>
        <v/>
      </c>
      <c r="B2624" s="153">
        <f>IF(ISBLANK('Nomenklatur komplett'!I2624),"",'Nomenklatur komplett'!I2624)</f>
        <v>12896</v>
      </c>
      <c r="C2624" s="18" t="str">
        <f>IF(ISBLANK('Nomenklatur komplett'!J2624),"-",'Nomenklatur komplett'!J2624)</f>
        <v>Riedt</v>
      </c>
    </row>
    <row r="2625" spans="1:3" x14ac:dyDescent="0.2">
      <c r="A2625" s="17">
        <f>IF(ISBLANK('Nomenklatur komplett'!H2625),"",'Nomenklatur komplett'!H2625)</f>
        <v>2703</v>
      </c>
      <c r="B2625" s="153">
        <f>IF(ISBLANK('Nomenklatur komplett'!I2625),"",'Nomenklatur komplett'!I2625)</f>
        <v>12895</v>
      </c>
      <c r="C2625" s="18" t="str">
        <f>IF(ISBLANK('Nomenklatur komplett'!J2625),"-",'Nomenklatur komplett'!J2625)</f>
        <v>Riehen</v>
      </c>
    </row>
    <row r="2626" spans="1:3" x14ac:dyDescent="0.2">
      <c r="A2626" s="17" t="str">
        <f>IF(ISBLANK('Nomenklatur komplett'!H2626),"",'Nomenklatur komplett'!H2626)</f>
        <v/>
      </c>
      <c r="B2626" s="153">
        <f>IF(ISBLANK('Nomenklatur komplett'!I2626),"",'Nomenklatur komplett'!I2626)</f>
        <v>10031</v>
      </c>
      <c r="C2626" s="18" t="str">
        <f>IF(ISBLANK('Nomenklatur komplett'!J2626),"-",'Nomenklatur komplett'!J2626)</f>
        <v>Riein</v>
      </c>
    </row>
    <row r="2627" spans="1:3" x14ac:dyDescent="0.2">
      <c r="A2627" s="17">
        <f>IF(ISBLANK('Nomenklatur komplett'!H2627),"",'Nomenklatur komplett'!H2627)</f>
        <v>1369</v>
      </c>
      <c r="B2627" s="153">
        <f>IF(ISBLANK('Nomenklatur komplett'!I2627),"",'Nomenklatur komplett'!I2627)</f>
        <v>12894</v>
      </c>
      <c r="C2627" s="18" t="str">
        <f>IF(ISBLANK('Nomenklatur komplett'!J2627),"-",'Nomenklatur komplett'!J2627)</f>
        <v>Riemenstalden</v>
      </c>
    </row>
    <row r="2628" spans="1:3" x14ac:dyDescent="0.2">
      <c r="A2628" s="17" t="str">
        <f>IF(ISBLANK('Nomenklatur komplett'!H2628),"",'Nomenklatur komplett'!H2628)</f>
        <v/>
      </c>
      <c r="B2628" s="153">
        <f>IF(ISBLANK('Nomenklatur komplett'!I2628),"",'Nomenklatur komplett'!I2628)</f>
        <v>16292</v>
      </c>
      <c r="C2628" s="18" t="str">
        <f>IF(ISBLANK('Nomenklatur komplett'!J2628),"-",'Nomenklatur komplett'!J2628)</f>
        <v>Riesbach</v>
      </c>
    </row>
    <row r="2629" spans="1:3" x14ac:dyDescent="0.2">
      <c r="A2629" s="17" t="str">
        <f>IF(ISBLANK('Nomenklatur komplett'!H2629),"",'Nomenklatur komplett'!H2629)</f>
        <v/>
      </c>
      <c r="B2629" s="153">
        <f>IF(ISBLANK('Nomenklatur komplett'!I2629),"",'Nomenklatur komplett'!I2629)</f>
        <v>12893</v>
      </c>
      <c r="C2629" s="18" t="str">
        <f>IF(ISBLANK('Nomenklatur komplett'!J2629),"-",'Nomenklatur komplett'!J2629)</f>
        <v>Rietheim</v>
      </c>
    </row>
    <row r="2630" spans="1:3" x14ac:dyDescent="0.2">
      <c r="A2630" s="17" t="str">
        <f>IF(ISBLANK('Nomenklatur komplett'!H2630),"",'Nomenklatur komplett'!H2630)</f>
        <v/>
      </c>
      <c r="B2630" s="153">
        <f>IF(ISBLANK('Nomenklatur komplett'!I2630),"",'Nomenklatur komplett'!I2630)</f>
        <v>12892</v>
      </c>
      <c r="C2630" s="18" t="str">
        <f>IF(ISBLANK('Nomenklatur komplett'!J2630),"-",'Nomenklatur komplett'!J2630)</f>
        <v>Riex</v>
      </c>
    </row>
    <row r="2631" spans="1:3" x14ac:dyDescent="0.2">
      <c r="A2631" s="17">
        <f>IF(ISBLANK('Nomenklatur komplett'!H2631),"",'Nomenklatur komplett'!H2631)</f>
        <v>12</v>
      </c>
      <c r="B2631" s="153">
        <f>IF(ISBLANK('Nomenklatur komplett'!I2631),"",'Nomenklatur komplett'!I2631)</f>
        <v>12891</v>
      </c>
      <c r="C2631" s="18" t="str">
        <f>IF(ISBLANK('Nomenklatur komplett'!J2631),"-",'Nomenklatur komplett'!J2631)</f>
        <v>Rifferswil</v>
      </c>
    </row>
    <row r="2632" spans="1:3" x14ac:dyDescent="0.2">
      <c r="A2632" s="17">
        <f>IF(ISBLANK('Nomenklatur komplett'!H2632),"",'Nomenklatur komplett'!H2632)</f>
        <v>879</v>
      </c>
      <c r="B2632" s="153">
        <f>IF(ISBLANK('Nomenklatur komplett'!I2632),"",'Nomenklatur komplett'!I2632)</f>
        <v>16608</v>
      </c>
      <c r="C2632" s="18" t="str">
        <f>IF(ISBLANK('Nomenklatur komplett'!J2632),"-",'Nomenklatur komplett'!J2632)</f>
        <v>Riggisberg</v>
      </c>
    </row>
    <row r="2633" spans="1:3" x14ac:dyDescent="0.2">
      <c r="A2633" s="17" t="str">
        <f>IF(ISBLANK('Nomenklatur komplett'!H2633),"",'Nomenklatur komplett'!H2633)</f>
        <v/>
      </c>
      <c r="B2633" s="153">
        <f>IF(ISBLANK('Nomenklatur komplett'!I2633),"",'Nomenklatur komplett'!I2633)</f>
        <v>16331</v>
      </c>
      <c r="C2633" s="18" t="str">
        <f>IF(ISBLANK('Nomenklatur komplett'!J2633),"-",'Nomenklatur komplett'!J2633)</f>
        <v>Riken (AG)</v>
      </c>
    </row>
    <row r="2634" spans="1:3" x14ac:dyDescent="0.2">
      <c r="A2634" s="17">
        <f>IF(ISBLANK('Nomenklatur komplett'!H2634),"",'Nomenklatur komplett'!H2634)</f>
        <v>590</v>
      </c>
      <c r="B2634" s="153">
        <f>IF(ISBLANK('Nomenklatur komplett'!I2634),"",'Nomenklatur komplett'!I2634)</f>
        <v>15162</v>
      </c>
      <c r="C2634" s="18" t="str">
        <f>IF(ISBLANK('Nomenklatur komplett'!J2634),"-",'Nomenklatur komplett'!J2634)</f>
        <v>Ringgenberg (BE)</v>
      </c>
    </row>
    <row r="2635" spans="1:3" x14ac:dyDescent="0.2">
      <c r="A2635" s="17">
        <f>IF(ISBLANK('Nomenklatur komplett'!H2635),"",'Nomenklatur komplett'!H2635)</f>
        <v>4111</v>
      </c>
      <c r="B2635" s="153">
        <f>IF(ISBLANK('Nomenklatur komplett'!I2635),"",'Nomenklatur komplett'!I2635)</f>
        <v>12890</v>
      </c>
      <c r="C2635" s="18" t="str">
        <f>IF(ISBLANK('Nomenklatur komplett'!J2635),"-",'Nomenklatur komplett'!J2635)</f>
        <v>Riniken</v>
      </c>
    </row>
    <row r="2636" spans="1:3" x14ac:dyDescent="0.2">
      <c r="A2636" s="17" t="str">
        <f>IF(ISBLANK('Nomenklatur komplett'!H2636),"",'Nomenklatur komplett'!H2636)</f>
        <v/>
      </c>
      <c r="B2636" s="153">
        <f>IF(ISBLANK('Nomenklatur komplett'!I2636),"",'Nomenklatur komplett'!I2636)</f>
        <v>16216</v>
      </c>
      <c r="C2636" s="18" t="str">
        <f>IF(ISBLANK('Nomenklatur komplett'!J2636),"-",'Nomenklatur komplett'!J2636)</f>
        <v>Rinkenbach</v>
      </c>
    </row>
    <row r="2637" spans="1:3" x14ac:dyDescent="0.2">
      <c r="A2637" s="17" t="str">
        <f>IF(ISBLANK('Nomenklatur komplett'!H2637),"",'Nomenklatur komplett'!H2637)</f>
        <v/>
      </c>
      <c r="B2637" s="153">
        <f>IF(ISBLANK('Nomenklatur komplett'!I2637),"",'Nomenklatur komplett'!I2637)</f>
        <v>11373</v>
      </c>
      <c r="C2637" s="18" t="str">
        <f>IF(ISBLANK('Nomenklatur komplett'!J2637),"-",'Nomenklatur komplett'!J2637)</f>
        <v>Riom</v>
      </c>
    </row>
    <row r="2638" spans="1:3" x14ac:dyDescent="0.2">
      <c r="A2638" s="17" t="str">
        <f>IF(ISBLANK('Nomenklatur komplett'!H2638),"",'Nomenklatur komplett'!H2638)</f>
        <v/>
      </c>
      <c r="B2638" s="153">
        <f>IF(ISBLANK('Nomenklatur komplett'!I2638),"",'Nomenklatur komplett'!I2638)</f>
        <v>13271</v>
      </c>
      <c r="C2638" s="18" t="str">
        <f>IF(ISBLANK('Nomenklatur komplett'!J2638),"-",'Nomenklatur komplett'!J2638)</f>
        <v>Riom-Parsonz</v>
      </c>
    </row>
    <row r="2639" spans="1:3" x14ac:dyDescent="0.2">
      <c r="A2639" s="17">
        <f>IF(ISBLANK('Nomenklatur komplett'!H2639),"",'Nomenklatur komplett'!H2639)</f>
        <v>1707</v>
      </c>
      <c r="B2639" s="153">
        <f>IF(ISBLANK('Nomenklatur komplett'!I2639),"",'Nomenklatur komplett'!I2639)</f>
        <v>12931</v>
      </c>
      <c r="C2639" s="18" t="str">
        <f>IF(ISBLANK('Nomenklatur komplett'!J2639),"-",'Nomenklatur komplett'!J2639)</f>
        <v>Risch</v>
      </c>
    </row>
    <row r="2640" spans="1:3" x14ac:dyDescent="0.2">
      <c r="A2640" s="17" t="str">
        <f>IF(ISBLANK('Nomenklatur komplett'!H2640),"",'Nomenklatur komplett'!H2640)</f>
        <v/>
      </c>
      <c r="B2640" s="153">
        <f>IF(ISBLANK('Nomenklatur komplett'!I2640),"",'Nomenklatur komplett'!I2640)</f>
        <v>12933</v>
      </c>
      <c r="C2640" s="18" t="str">
        <f>IF(ISBLANK('Nomenklatur komplett'!J2640),"-",'Nomenklatur komplett'!J2640)</f>
        <v>Ritzingen</v>
      </c>
    </row>
    <row r="2641" spans="1:3" x14ac:dyDescent="0.2">
      <c r="A2641" s="17">
        <f>IF(ISBLANK('Nomenklatur komplett'!H2641),"",'Nomenklatur komplett'!H2641)</f>
        <v>5263</v>
      </c>
      <c r="B2641" s="153">
        <f>IF(ISBLANK('Nomenklatur komplett'!I2641),"",'Nomenklatur komplett'!I2641)</f>
        <v>12904</v>
      </c>
      <c r="C2641" s="18" t="str">
        <f>IF(ISBLANK('Nomenklatur komplett'!J2641),"-",'Nomenklatur komplett'!J2641)</f>
        <v>Riva San Vitale</v>
      </c>
    </row>
    <row r="2642" spans="1:3" x14ac:dyDescent="0.2">
      <c r="A2642" s="17">
        <f>IF(ISBLANK('Nomenklatur komplett'!H2642),"",'Nomenklatur komplett'!H2642)</f>
        <v>5609</v>
      </c>
      <c r="B2642" s="153">
        <f>IF(ISBLANK('Nomenklatur komplett'!I2642),"",'Nomenklatur komplett'!I2642)</f>
        <v>14602</v>
      </c>
      <c r="C2642" s="18" t="str">
        <f>IF(ISBLANK('Nomenklatur komplett'!J2642),"-",'Nomenklatur komplett'!J2642)</f>
        <v>Rivaz</v>
      </c>
    </row>
    <row r="2643" spans="1:3" x14ac:dyDescent="0.2">
      <c r="A2643" s="17" t="str">
        <f>IF(ISBLANK('Nomenklatur komplett'!H2643),"",'Nomenklatur komplett'!H2643)</f>
        <v/>
      </c>
      <c r="B2643" s="153">
        <f>IF(ISBLANK('Nomenklatur komplett'!I2643),"",'Nomenklatur komplett'!I2643)</f>
        <v>12944</v>
      </c>
      <c r="C2643" s="18" t="str">
        <f>IF(ISBLANK('Nomenklatur komplett'!J2643),"-",'Nomenklatur komplett'!J2643)</f>
        <v>Rivera</v>
      </c>
    </row>
    <row r="2644" spans="1:3" x14ac:dyDescent="0.2">
      <c r="A2644" s="17">
        <f>IF(ISBLANK('Nomenklatur komplett'!H2644),"",'Nomenklatur komplett'!H2644)</f>
        <v>5287</v>
      </c>
      <c r="B2644" s="153">
        <f>IF(ISBLANK('Nomenklatur komplett'!I2644),"",'Nomenklatur komplett'!I2644)</f>
        <v>16079</v>
      </c>
      <c r="C2644" s="18" t="str">
        <f>IF(ISBLANK('Nomenklatur komplett'!J2644),"-",'Nomenklatur komplett'!J2644)</f>
        <v>Riviera</v>
      </c>
    </row>
    <row r="2645" spans="1:3" x14ac:dyDescent="0.2">
      <c r="A2645" s="17" t="str">
        <f>IF(ISBLANK('Nomenklatur komplett'!H2645),"",'Nomenklatur komplett'!H2645)</f>
        <v/>
      </c>
      <c r="B2645" s="153">
        <f>IF(ISBLANK('Nomenklatur komplett'!I2645),"",'Nomenklatur komplett'!I2645)</f>
        <v>12943</v>
      </c>
      <c r="C2645" s="18" t="str">
        <f>IF(ISBLANK('Nomenklatur komplett'!J2645),"-",'Nomenklatur komplett'!J2645)</f>
        <v>Robasacco</v>
      </c>
    </row>
    <row r="2646" spans="1:3" x14ac:dyDescent="0.2">
      <c r="A2646" s="17">
        <f>IF(ISBLANK('Nomenklatur komplett'!H2646),"",'Nomenklatur komplett'!H2646)</f>
        <v>5413</v>
      </c>
      <c r="B2646" s="153">
        <f>IF(ISBLANK('Nomenklatur komplett'!I2646),"",'Nomenklatur komplett'!I2646)</f>
        <v>14603</v>
      </c>
      <c r="C2646" s="18" t="str">
        <f>IF(ISBLANK('Nomenklatur komplett'!J2646),"-",'Nomenklatur komplett'!J2646)</f>
        <v>Roche (VD)</v>
      </c>
    </row>
    <row r="2647" spans="1:3" x14ac:dyDescent="0.2">
      <c r="A2647" s="17" t="str">
        <f>IF(ISBLANK('Nomenklatur komplett'!H2647),"",'Nomenklatur komplett'!H2647)</f>
        <v/>
      </c>
      <c r="B2647" s="153">
        <f>IF(ISBLANK('Nomenklatur komplett'!I2647),"",'Nomenklatur komplett'!I2647)</f>
        <v>11059</v>
      </c>
      <c r="C2647" s="18" t="str">
        <f>IF(ISBLANK('Nomenklatur komplett'!J2647),"-",'Nomenklatur komplett'!J2647)</f>
        <v>Roche-d'Or</v>
      </c>
    </row>
    <row r="2648" spans="1:3" x14ac:dyDescent="0.2">
      <c r="A2648" s="17">
        <f>IF(ISBLANK('Nomenklatur komplett'!H2648),"",'Nomenklatur komplett'!H2648)</f>
        <v>6413</v>
      </c>
      <c r="B2648" s="153">
        <f>IF(ISBLANK('Nomenklatur komplett'!I2648),"",'Nomenklatur komplett'!I2648)</f>
        <v>16093</v>
      </c>
      <c r="C2648" s="18" t="str">
        <f>IF(ISBLANK('Nomenklatur komplett'!J2648),"-",'Nomenklatur komplett'!J2648)</f>
        <v>Rochefort</v>
      </c>
    </row>
    <row r="2649" spans="1:3" x14ac:dyDescent="0.2">
      <c r="A2649" s="17">
        <f>IF(ISBLANK('Nomenklatur komplett'!H2649),"",'Nomenklatur komplett'!H2649)</f>
        <v>704</v>
      </c>
      <c r="B2649" s="153">
        <f>IF(ISBLANK('Nomenklatur komplett'!I2649),"",'Nomenklatur komplett'!I2649)</f>
        <v>15222</v>
      </c>
      <c r="C2649" s="18" t="str">
        <f>IF(ISBLANK('Nomenklatur komplett'!J2649),"-",'Nomenklatur komplett'!J2649)</f>
        <v>Roches (BE)</v>
      </c>
    </row>
    <row r="2650" spans="1:3" x14ac:dyDescent="0.2">
      <c r="A2650" s="17" t="str">
        <f>IF(ISBLANK('Nomenklatur komplett'!H2650),"",'Nomenklatur komplett'!H2650)</f>
        <v/>
      </c>
      <c r="B2650" s="153">
        <f>IF(ISBLANK('Nomenklatur komplett'!I2650),"",'Nomenklatur komplett'!I2650)</f>
        <v>11060</v>
      </c>
      <c r="C2650" s="18" t="str">
        <f>IF(ISBLANK('Nomenklatur komplett'!J2650),"-",'Nomenklatur komplett'!J2650)</f>
        <v>Rocourt</v>
      </c>
    </row>
    <row r="2651" spans="1:3" x14ac:dyDescent="0.2">
      <c r="A2651" s="17" t="str">
        <f>IF(ISBLANK('Nomenklatur komplett'!H2651),"",'Nomenklatur komplett'!H2651)</f>
        <v/>
      </c>
      <c r="B2651" s="153">
        <f>IF(ISBLANK('Nomenklatur komplett'!I2651),"",'Nomenklatur komplett'!I2651)</f>
        <v>10193</v>
      </c>
      <c r="C2651" s="18" t="str">
        <f>IF(ISBLANK('Nomenklatur komplett'!J2651),"-",'Nomenklatur komplett'!J2651)</f>
        <v>Rodels</v>
      </c>
    </row>
    <row r="2652" spans="1:3" x14ac:dyDescent="0.2">
      <c r="A2652" s="17">
        <f>IF(ISBLANK('Nomenklatur komplett'!H2652),"",'Nomenklatur komplett'!H2652)</f>
        <v>2479</v>
      </c>
      <c r="B2652" s="153">
        <f>IF(ISBLANK('Nomenklatur komplett'!I2652),"",'Nomenklatur komplett'!I2652)</f>
        <v>12940</v>
      </c>
      <c r="C2652" s="18" t="str">
        <f>IF(ISBLANK('Nomenklatur komplett'!J2652),"-",'Nomenklatur komplett'!J2652)</f>
        <v>Rodersdorf</v>
      </c>
    </row>
    <row r="2653" spans="1:3" x14ac:dyDescent="0.2">
      <c r="A2653" s="17" t="str">
        <f>IF(ISBLANK('Nomenklatur komplett'!H2653),"",'Nomenklatur komplett'!H2653)</f>
        <v/>
      </c>
      <c r="B2653" s="153">
        <f>IF(ISBLANK('Nomenklatur komplett'!I2653),"",'Nomenklatur komplett'!I2653)</f>
        <v>16494</v>
      </c>
      <c r="C2653" s="18" t="str">
        <f>IF(ISBLANK('Nomenklatur komplett'!J2653),"-",'Nomenklatur komplett'!J2653)</f>
        <v>Roffna</v>
      </c>
    </row>
    <row r="2654" spans="1:3" x14ac:dyDescent="0.2">
      <c r="A2654" s="17">
        <f>IF(ISBLANK('Nomenklatur komplett'!H2654),"",'Nomenklatur komplett'!H2654)</f>
        <v>2790</v>
      </c>
      <c r="B2654" s="153">
        <f>IF(ISBLANK('Nomenklatur komplett'!I2654),"",'Nomenklatur komplett'!I2654)</f>
        <v>13848</v>
      </c>
      <c r="C2654" s="18" t="str">
        <f>IF(ISBLANK('Nomenklatur komplett'!J2654),"-",'Nomenklatur komplett'!J2654)</f>
        <v>Roggenburg</v>
      </c>
    </row>
    <row r="2655" spans="1:3" x14ac:dyDescent="0.2">
      <c r="A2655" s="17">
        <f>IF(ISBLANK('Nomenklatur komplett'!H2655),"",'Nomenklatur komplett'!H2655)</f>
        <v>1142</v>
      </c>
      <c r="B2655" s="153">
        <f>IF(ISBLANK('Nomenklatur komplett'!I2655),"",'Nomenklatur komplett'!I2655)</f>
        <v>15583</v>
      </c>
      <c r="C2655" s="18" t="str">
        <f>IF(ISBLANK('Nomenklatur komplett'!J2655),"-",'Nomenklatur komplett'!J2655)</f>
        <v>Roggliswil</v>
      </c>
    </row>
    <row r="2656" spans="1:3" x14ac:dyDescent="0.2">
      <c r="A2656" s="17">
        <f>IF(ISBLANK('Nomenklatur komplett'!H2656),"",'Nomenklatur komplett'!H2656)</f>
        <v>337</v>
      </c>
      <c r="B2656" s="153">
        <f>IF(ISBLANK('Nomenklatur komplett'!I2656),"",'Nomenklatur komplett'!I2656)</f>
        <v>15021</v>
      </c>
      <c r="C2656" s="18" t="str">
        <f>IF(ISBLANK('Nomenklatur komplett'!J2656),"-",'Nomenklatur komplett'!J2656)</f>
        <v>Roggwil (BE)</v>
      </c>
    </row>
    <row r="2657" spans="1:3" x14ac:dyDescent="0.2">
      <c r="A2657" s="17">
        <f>IF(ISBLANK('Nomenklatur komplett'!H2657),"",'Nomenklatur komplett'!H2657)</f>
        <v>4431</v>
      </c>
      <c r="B2657" s="153">
        <f>IF(ISBLANK('Nomenklatur komplett'!I2657),"",'Nomenklatur komplett'!I2657)</f>
        <v>15412</v>
      </c>
      <c r="C2657" s="18" t="str">
        <f>IF(ISBLANK('Nomenklatur komplett'!J2657),"-",'Nomenklatur komplett'!J2657)</f>
        <v>Roggwil (TG)</v>
      </c>
    </row>
    <row r="2658" spans="1:3" x14ac:dyDescent="0.2">
      <c r="A2658" s="17" t="str">
        <f>IF(ISBLANK('Nomenklatur komplett'!H2658),"",'Nomenklatur komplett'!H2658)</f>
        <v/>
      </c>
      <c r="B2658" s="153">
        <f>IF(ISBLANK('Nomenklatur komplett'!I2658),"",'Nomenklatur komplett'!I2658)</f>
        <v>12936</v>
      </c>
      <c r="C2658" s="18" t="str">
        <f>IF(ISBLANK('Nomenklatur komplett'!J2658),"-",'Nomenklatur komplett'!J2658)</f>
        <v>Rohr (AG)</v>
      </c>
    </row>
    <row r="2659" spans="1:3" x14ac:dyDescent="0.2">
      <c r="A2659" s="17" t="str">
        <f>IF(ISBLANK('Nomenklatur komplett'!H2659),"",'Nomenklatur komplett'!H2659)</f>
        <v/>
      </c>
      <c r="B2659" s="153">
        <f>IF(ISBLANK('Nomenklatur komplett'!I2659),"",'Nomenklatur komplett'!I2659)</f>
        <v>12935</v>
      </c>
      <c r="C2659" s="18" t="str">
        <f>IF(ISBLANK('Nomenklatur komplett'!J2659),"-",'Nomenklatur komplett'!J2659)</f>
        <v>Rohr (SO)</v>
      </c>
    </row>
    <row r="2660" spans="1:3" x14ac:dyDescent="0.2">
      <c r="A2660" s="17">
        <f>IF(ISBLANK('Nomenklatur komplett'!H2660),"",'Nomenklatur komplett'!H2660)</f>
        <v>338</v>
      </c>
      <c r="B2660" s="153">
        <f>IF(ISBLANK('Nomenklatur komplett'!I2660),"",'Nomenklatur komplett'!I2660)</f>
        <v>15022</v>
      </c>
      <c r="C2660" s="18" t="str">
        <f>IF(ISBLANK('Nomenklatur komplett'!J2660),"-",'Nomenklatur komplett'!J2660)</f>
        <v>Rohrbach</v>
      </c>
    </row>
    <row r="2661" spans="1:3" x14ac:dyDescent="0.2">
      <c r="A2661" s="17">
        <f>IF(ISBLANK('Nomenklatur komplett'!H2661),"",'Nomenklatur komplett'!H2661)</f>
        <v>339</v>
      </c>
      <c r="B2661" s="153">
        <f>IF(ISBLANK('Nomenklatur komplett'!I2661),"",'Nomenklatur komplett'!I2661)</f>
        <v>15023</v>
      </c>
      <c r="C2661" s="18" t="str">
        <f>IF(ISBLANK('Nomenklatur komplett'!J2661),"-",'Nomenklatur komplett'!J2661)</f>
        <v>Rohrbachgraben</v>
      </c>
    </row>
    <row r="2662" spans="1:3" x14ac:dyDescent="0.2">
      <c r="A2662" s="17" t="str">
        <f>IF(ISBLANK('Nomenklatur komplett'!H2662),"",'Nomenklatur komplett'!H2662)</f>
        <v/>
      </c>
      <c r="B2662" s="153">
        <f>IF(ISBLANK('Nomenklatur komplett'!I2662),"",'Nomenklatur komplett'!I2662)</f>
        <v>16159</v>
      </c>
      <c r="C2662" s="18" t="str">
        <f>IF(ISBLANK('Nomenklatur komplett'!J2662),"-",'Nomenklatur komplett'!J2662)</f>
        <v>Rohrdorf</v>
      </c>
    </row>
    <row r="2663" spans="1:3" x14ac:dyDescent="0.2">
      <c r="A2663" s="17">
        <f>IF(ISBLANK('Nomenklatur komplett'!H2663),"",'Nomenklatur komplett'!H2663)</f>
        <v>5861</v>
      </c>
      <c r="B2663" s="153">
        <f>IF(ISBLANK('Nomenklatur komplett'!I2663),"",'Nomenklatur komplett'!I2663)</f>
        <v>14604</v>
      </c>
      <c r="C2663" s="18" t="str">
        <f>IF(ISBLANK('Nomenklatur komplett'!J2663),"-",'Nomenklatur komplett'!J2663)</f>
        <v>Rolle</v>
      </c>
    </row>
    <row r="2664" spans="1:3" x14ac:dyDescent="0.2">
      <c r="A2664" s="17" t="str">
        <f>IF(ISBLANK('Nomenklatur komplett'!H2664),"",'Nomenklatur komplett'!H2664)</f>
        <v/>
      </c>
      <c r="B2664" s="153">
        <f>IF(ISBLANK('Nomenklatur komplett'!I2664),"",'Nomenklatur komplett'!I2664)</f>
        <v>11268</v>
      </c>
      <c r="C2664" s="18" t="str">
        <f>IF(ISBLANK('Nomenklatur komplett'!J2664),"-",'Nomenklatur komplett'!J2664)</f>
        <v>Romainmôtier</v>
      </c>
    </row>
    <row r="2665" spans="1:3" x14ac:dyDescent="0.2">
      <c r="A2665" s="17">
        <f>IF(ISBLANK('Nomenklatur komplett'!H2665),"",'Nomenklatur komplett'!H2665)</f>
        <v>5761</v>
      </c>
      <c r="B2665" s="153">
        <f>IF(ISBLANK('Nomenklatur komplett'!I2665),"",'Nomenklatur komplett'!I2665)</f>
        <v>14549</v>
      </c>
      <c r="C2665" s="18" t="str">
        <f>IF(ISBLANK('Nomenklatur komplett'!J2665),"-",'Nomenklatur komplett'!J2665)</f>
        <v>Romainmôtier-Envy</v>
      </c>
    </row>
    <row r="2666" spans="1:3" x14ac:dyDescent="0.2">
      <c r="A2666" s="17" t="str">
        <f>IF(ISBLANK('Nomenklatur komplett'!H2666),"",'Nomenklatur komplett'!H2666)</f>
        <v/>
      </c>
      <c r="B2666" s="153">
        <f>IF(ISBLANK('Nomenklatur komplett'!I2666),"",'Nomenklatur komplett'!I2666)</f>
        <v>12947</v>
      </c>
      <c r="C2666" s="18" t="str">
        <f>IF(ISBLANK('Nomenklatur komplett'!J2666),"-",'Nomenklatur komplett'!J2666)</f>
        <v>Romairon</v>
      </c>
    </row>
    <row r="2667" spans="1:3" x14ac:dyDescent="0.2">
      <c r="A2667" s="17">
        <f>IF(ISBLANK('Nomenklatur komplett'!H2667),"",'Nomenklatur komplett'!H2667)</f>
        <v>5592</v>
      </c>
      <c r="B2667" s="153">
        <f>IF(ISBLANK('Nomenklatur komplett'!I2667),"",'Nomenklatur komplett'!I2667)</f>
        <v>14605</v>
      </c>
      <c r="C2667" s="18" t="str">
        <f>IF(ISBLANK('Nomenklatur komplett'!J2667),"-",'Nomenklatur komplett'!J2667)</f>
        <v>Romanel-sur-Lausanne</v>
      </c>
    </row>
    <row r="2668" spans="1:3" x14ac:dyDescent="0.2">
      <c r="A2668" s="17">
        <f>IF(ISBLANK('Nomenklatur komplett'!H2668),"",'Nomenklatur komplett'!H2668)</f>
        <v>5645</v>
      </c>
      <c r="B2668" s="153">
        <f>IF(ISBLANK('Nomenklatur komplett'!I2668),"",'Nomenklatur komplett'!I2668)</f>
        <v>14606</v>
      </c>
      <c r="C2668" s="18" t="str">
        <f>IF(ISBLANK('Nomenklatur komplett'!J2668),"-",'Nomenklatur komplett'!J2668)</f>
        <v>Romanel-sur-Morges</v>
      </c>
    </row>
    <row r="2669" spans="1:3" x14ac:dyDescent="0.2">
      <c r="A2669" s="17" t="str">
        <f>IF(ISBLANK('Nomenklatur komplett'!H2669),"",'Nomenklatur komplett'!H2669)</f>
        <v/>
      </c>
      <c r="B2669" s="153">
        <f>IF(ISBLANK('Nomenklatur komplett'!I2669),"",'Nomenklatur komplett'!I2669)</f>
        <v>12928</v>
      </c>
      <c r="C2669" s="18" t="str">
        <f>IF(ISBLANK('Nomenklatur komplett'!J2669),"-",'Nomenklatur komplett'!J2669)</f>
        <v>Romanens</v>
      </c>
    </row>
    <row r="2670" spans="1:3" x14ac:dyDescent="0.2">
      <c r="A2670" s="17">
        <f>IF(ISBLANK('Nomenklatur komplett'!H2670),"",'Nomenklatur komplett'!H2670)</f>
        <v>4436</v>
      </c>
      <c r="B2670" s="153">
        <f>IF(ISBLANK('Nomenklatur komplett'!I2670),"",'Nomenklatur komplett'!I2670)</f>
        <v>15411</v>
      </c>
      <c r="C2670" s="18" t="str">
        <f>IF(ISBLANK('Nomenklatur komplett'!J2670),"-",'Nomenklatur komplett'!J2670)</f>
        <v>Romanshorn</v>
      </c>
    </row>
    <row r="2671" spans="1:3" x14ac:dyDescent="0.2">
      <c r="A2671" s="17">
        <f>IF(ISBLANK('Nomenklatur komplett'!H2671),"",'Nomenklatur komplett'!H2671)</f>
        <v>442</v>
      </c>
      <c r="B2671" s="153">
        <f>IF(ISBLANK('Nomenklatur komplett'!I2671),"",'Nomenklatur komplett'!I2671)</f>
        <v>15093</v>
      </c>
      <c r="C2671" s="18" t="str">
        <f>IF(ISBLANK('Nomenklatur komplett'!J2671),"-",'Nomenklatur komplett'!J2671)</f>
        <v>Romont (BE)</v>
      </c>
    </row>
    <row r="2672" spans="1:3" x14ac:dyDescent="0.2">
      <c r="A2672" s="17">
        <f>IF(ISBLANK('Nomenklatur komplett'!H2672),"",'Nomenklatur komplett'!H2672)</f>
        <v>2096</v>
      </c>
      <c r="B2672" s="153">
        <f>IF(ISBLANK('Nomenklatur komplett'!I2672),"",'Nomenklatur komplett'!I2672)</f>
        <v>13663</v>
      </c>
      <c r="C2672" s="18" t="str">
        <f>IF(ISBLANK('Nomenklatur komplett'!J2672),"-",'Nomenklatur komplett'!J2672)</f>
        <v>Romont (FR)</v>
      </c>
    </row>
    <row r="2673" spans="1:3" x14ac:dyDescent="0.2">
      <c r="A2673" s="17">
        <f>IF(ISBLANK('Nomenklatur komplett'!H2673),"",'Nomenklatur komplett'!H2673)</f>
        <v>1007</v>
      </c>
      <c r="B2673" s="153">
        <f>IF(ISBLANK('Nomenklatur komplett'!I2673),"",'Nomenklatur komplett'!I2673)</f>
        <v>15582</v>
      </c>
      <c r="C2673" s="18" t="str">
        <f>IF(ISBLANK('Nomenklatur komplett'!J2673),"-",'Nomenklatur komplett'!J2673)</f>
        <v>Romoos</v>
      </c>
    </row>
    <row r="2674" spans="1:3" x14ac:dyDescent="0.2">
      <c r="A2674" s="17" t="str">
        <f>IF(ISBLANK('Nomenklatur komplett'!H2674),"",'Nomenklatur komplett'!H2674)</f>
        <v/>
      </c>
      <c r="B2674" s="153">
        <f>IF(ISBLANK('Nomenklatur komplett'!I2674),"",'Nomenklatur komplett'!I2674)</f>
        <v>12923</v>
      </c>
      <c r="C2674" s="18" t="str">
        <f>IF(ISBLANK('Nomenklatur komplett'!J2674),"-",'Nomenklatur komplett'!J2674)</f>
        <v>Rona</v>
      </c>
    </row>
    <row r="2675" spans="1:3" x14ac:dyDescent="0.2">
      <c r="A2675" s="17">
        <f>IF(ISBLANK('Nomenklatur komplett'!H2675),"",'Nomenklatur komplett'!H2675)</f>
        <v>5125</v>
      </c>
      <c r="B2675" s="153">
        <f>IF(ISBLANK('Nomenklatur komplett'!I2675),"",'Nomenklatur komplett'!I2675)</f>
        <v>12922</v>
      </c>
      <c r="C2675" s="18" t="str">
        <f>IF(ISBLANK('Nomenklatur komplett'!J2675),"-",'Nomenklatur komplett'!J2675)</f>
        <v>Ronco sopra Ascona</v>
      </c>
    </row>
    <row r="2676" spans="1:3" x14ac:dyDescent="0.2">
      <c r="A2676" s="17">
        <f>IF(ISBLANK('Nomenklatur komplett'!H2676),"",'Nomenklatur komplett'!H2676)</f>
        <v>3711</v>
      </c>
      <c r="B2676" s="153">
        <f>IF(ISBLANK('Nomenklatur komplett'!I2676),"",'Nomenklatur komplett'!I2676)</f>
        <v>15991</v>
      </c>
      <c r="C2676" s="18" t="str">
        <f>IF(ISBLANK('Nomenklatur komplett'!J2676),"-",'Nomenklatur komplett'!J2676)</f>
        <v>Rongellen</v>
      </c>
    </row>
    <row r="2677" spans="1:3" x14ac:dyDescent="0.2">
      <c r="A2677" s="17">
        <f>IF(ISBLANK('Nomenklatur komplett'!H2677),"",'Nomenklatur komplett'!H2677)</f>
        <v>1065</v>
      </c>
      <c r="B2677" s="153">
        <f>IF(ISBLANK('Nomenklatur komplett'!I2677),"",'Nomenklatur komplett'!I2677)</f>
        <v>15581</v>
      </c>
      <c r="C2677" s="18" t="str">
        <f>IF(ISBLANK('Nomenklatur komplett'!J2677),"-",'Nomenklatur komplett'!J2677)</f>
        <v>Root</v>
      </c>
    </row>
    <row r="2678" spans="1:3" x14ac:dyDescent="0.2">
      <c r="A2678" s="17">
        <f>IF(ISBLANK('Nomenklatur komplett'!H2678),"",'Nomenklatur komplett'!H2678)</f>
        <v>5798</v>
      </c>
      <c r="B2678" s="153">
        <f>IF(ISBLANK('Nomenklatur komplett'!I2678),"",'Nomenklatur komplett'!I2678)</f>
        <v>14607</v>
      </c>
      <c r="C2678" s="18" t="str">
        <f>IF(ISBLANK('Nomenklatur komplett'!J2678),"-",'Nomenklatur komplett'!J2678)</f>
        <v>Ropraz</v>
      </c>
    </row>
    <row r="2679" spans="1:3" x14ac:dyDescent="0.2">
      <c r="A2679" s="17">
        <f>IF(ISBLANK('Nomenklatur komplett'!H2679),"",'Nomenklatur komplett'!H2679)</f>
        <v>68</v>
      </c>
      <c r="B2679" s="153">
        <f>IF(ISBLANK('Nomenklatur komplett'!I2679),"",'Nomenklatur komplett'!I2679)</f>
        <v>12919</v>
      </c>
      <c r="C2679" s="18" t="str">
        <f>IF(ISBLANK('Nomenklatur komplett'!J2679),"-",'Nomenklatur komplett'!J2679)</f>
        <v>Rorbas</v>
      </c>
    </row>
    <row r="2680" spans="1:3" x14ac:dyDescent="0.2">
      <c r="A2680" s="17">
        <f>IF(ISBLANK('Nomenklatur komplett'!H2680),"",'Nomenklatur komplett'!H2680)</f>
        <v>3215</v>
      </c>
      <c r="B2680" s="153">
        <f>IF(ISBLANK('Nomenklatur komplett'!I2680),"",'Nomenklatur komplett'!I2680)</f>
        <v>14386</v>
      </c>
      <c r="C2680" s="18" t="str">
        <f>IF(ISBLANK('Nomenklatur komplett'!J2680),"-",'Nomenklatur komplett'!J2680)</f>
        <v>Rorschach</v>
      </c>
    </row>
    <row r="2681" spans="1:3" x14ac:dyDescent="0.2">
      <c r="A2681" s="17">
        <f>IF(ISBLANK('Nomenklatur komplett'!H2681),"",'Nomenklatur komplett'!H2681)</f>
        <v>3216</v>
      </c>
      <c r="B2681" s="153">
        <f>IF(ISBLANK('Nomenklatur komplett'!I2681),"",'Nomenklatur komplett'!I2681)</f>
        <v>14387</v>
      </c>
      <c r="C2681" s="18" t="str">
        <f>IF(ISBLANK('Nomenklatur komplett'!J2681),"-",'Nomenklatur komplett'!J2681)</f>
        <v>Rorschacherberg</v>
      </c>
    </row>
    <row r="2682" spans="1:3" x14ac:dyDescent="0.2">
      <c r="A2682" s="17">
        <f>IF(ISBLANK('Nomenklatur komplett'!H2682),"",'Nomenklatur komplett'!H2682)</f>
        <v>3808</v>
      </c>
      <c r="B2682" s="153">
        <f>IF(ISBLANK('Nomenklatur komplett'!I2682),"",'Nomenklatur komplett'!I2682)</f>
        <v>16014</v>
      </c>
      <c r="C2682" s="18" t="str">
        <f>IF(ISBLANK('Nomenklatur komplett'!J2682),"-",'Nomenklatur komplett'!J2682)</f>
        <v>Rossa</v>
      </c>
    </row>
    <row r="2683" spans="1:3" x14ac:dyDescent="0.2">
      <c r="A2683" s="17">
        <f>IF(ISBLANK('Nomenklatur komplett'!H2683),"",'Nomenklatur komplett'!H2683)</f>
        <v>6721</v>
      </c>
      <c r="B2683" s="153">
        <f>IF(ISBLANK('Nomenklatur komplett'!I2683),"",'Nomenklatur komplett'!I2683)</f>
        <v>13292</v>
      </c>
      <c r="C2683" s="18" t="str">
        <f>IF(ISBLANK('Nomenklatur komplett'!J2683),"-",'Nomenklatur komplett'!J2683)</f>
        <v>Rossemaison</v>
      </c>
    </row>
    <row r="2684" spans="1:3" x14ac:dyDescent="0.2">
      <c r="A2684" s="17">
        <f>IF(ISBLANK('Nomenklatur komplett'!H2684),"",'Nomenklatur komplett'!H2684)</f>
        <v>5684</v>
      </c>
      <c r="B2684" s="153">
        <f>IF(ISBLANK('Nomenklatur komplett'!I2684),"",'Nomenklatur komplett'!I2684)</f>
        <v>14611</v>
      </c>
      <c r="C2684" s="18" t="str">
        <f>IF(ISBLANK('Nomenklatur komplett'!J2684),"-",'Nomenklatur komplett'!J2684)</f>
        <v>Rossenges</v>
      </c>
    </row>
    <row r="2685" spans="1:3" x14ac:dyDescent="0.2">
      <c r="A2685" s="17" t="str">
        <f>IF(ISBLANK('Nomenklatur komplett'!H2685),"",'Nomenklatur komplett'!H2685)</f>
        <v/>
      </c>
      <c r="B2685" s="153">
        <f>IF(ISBLANK('Nomenklatur komplett'!I2685),"",'Nomenklatur komplett'!I2685)</f>
        <v>11224</v>
      </c>
      <c r="C2685" s="18" t="str">
        <f>IF(ISBLANK('Nomenklatur komplett'!J2685),"-",'Nomenklatur komplett'!J2685)</f>
        <v>Rossens (FR)</v>
      </c>
    </row>
    <row r="2686" spans="1:3" x14ac:dyDescent="0.2">
      <c r="A2686" s="17" t="str">
        <f>IF(ISBLANK('Nomenklatur komplett'!H2686),"",'Nomenklatur komplett'!H2686)</f>
        <v/>
      </c>
      <c r="B2686" s="153">
        <f>IF(ISBLANK('Nomenklatur komplett'!I2686),"",'Nomenklatur komplett'!I2686)</f>
        <v>12843</v>
      </c>
      <c r="C2686" s="18" t="str">
        <f>IF(ISBLANK('Nomenklatur komplett'!J2686),"-",'Nomenklatur komplett'!J2686)</f>
        <v>Rossens (VD)</v>
      </c>
    </row>
    <row r="2687" spans="1:3" x14ac:dyDescent="0.2">
      <c r="A2687" s="17">
        <f>IF(ISBLANK('Nomenklatur komplett'!H2687),"",'Nomenklatur komplett'!H2687)</f>
        <v>5842</v>
      </c>
      <c r="B2687" s="153">
        <f>IF(ISBLANK('Nomenklatur komplett'!I2687),"",'Nomenklatur komplett'!I2687)</f>
        <v>14609</v>
      </c>
      <c r="C2687" s="18" t="str">
        <f>IF(ISBLANK('Nomenklatur komplett'!J2687),"-",'Nomenklatur komplett'!J2687)</f>
        <v>Rossinière</v>
      </c>
    </row>
    <row r="2688" spans="1:3" x14ac:dyDescent="0.2">
      <c r="A2688" s="17" t="str">
        <f>IF(ISBLANK('Nomenklatur komplett'!H2688),"",'Nomenklatur komplett'!H2688)</f>
        <v/>
      </c>
      <c r="B2688" s="153">
        <f>IF(ISBLANK('Nomenklatur komplett'!I2688),"",'Nomenklatur komplett'!I2688)</f>
        <v>12856</v>
      </c>
      <c r="C2688" s="18" t="str">
        <f>IF(ISBLANK('Nomenklatur komplett'!J2688),"-",'Nomenklatur komplett'!J2688)</f>
        <v>Rossura</v>
      </c>
    </row>
    <row r="2689" spans="1:3" x14ac:dyDescent="0.2">
      <c r="A2689" s="17">
        <f>IF(ISBLANK('Nomenklatur komplett'!H2689),"",'Nomenklatur komplett'!H2689)</f>
        <v>3637</v>
      </c>
      <c r="B2689" s="153">
        <f>IF(ISBLANK('Nomenklatur komplett'!I2689),"",'Nomenklatur komplett'!I2689)</f>
        <v>15976</v>
      </c>
      <c r="C2689" s="18" t="str">
        <f>IF(ISBLANK('Nomenklatur komplett'!J2689),"-",'Nomenklatur komplett'!J2689)</f>
        <v>Rothenbrunnen</v>
      </c>
    </row>
    <row r="2690" spans="1:3" x14ac:dyDescent="0.2">
      <c r="A2690" s="17">
        <f>IF(ISBLANK('Nomenklatur komplett'!H2690),"",'Nomenklatur komplett'!H2690)</f>
        <v>1040</v>
      </c>
      <c r="B2690" s="153">
        <f>IF(ISBLANK('Nomenklatur komplett'!I2690),"",'Nomenklatur komplett'!I2690)</f>
        <v>15579</v>
      </c>
      <c r="C2690" s="18" t="str">
        <f>IF(ISBLANK('Nomenklatur komplett'!J2690),"-",'Nomenklatur komplett'!J2690)</f>
        <v>Rothenburg</v>
      </c>
    </row>
    <row r="2691" spans="1:3" x14ac:dyDescent="0.2">
      <c r="A2691" s="17">
        <f>IF(ISBLANK('Nomenklatur komplett'!H2691),"",'Nomenklatur komplett'!H2691)</f>
        <v>2858</v>
      </c>
      <c r="B2691" s="153">
        <f>IF(ISBLANK('Nomenklatur komplett'!I2691),"",'Nomenklatur komplett'!I2691)</f>
        <v>13797</v>
      </c>
      <c r="C2691" s="18" t="str">
        <f>IF(ISBLANK('Nomenklatur komplett'!J2691),"-",'Nomenklatur komplett'!J2691)</f>
        <v>Rothenfluh</v>
      </c>
    </row>
    <row r="2692" spans="1:3" x14ac:dyDescent="0.2">
      <c r="A2692" s="17" t="str">
        <f>IF(ISBLANK('Nomenklatur komplett'!H2692),"",'Nomenklatur komplett'!H2692)</f>
        <v/>
      </c>
      <c r="B2692" s="153">
        <f>IF(ISBLANK('Nomenklatur komplett'!I2692),"",'Nomenklatur komplett'!I2692)</f>
        <v>12854</v>
      </c>
      <c r="C2692" s="18" t="str">
        <f>IF(ISBLANK('Nomenklatur komplett'!J2692),"-",'Nomenklatur komplett'!J2692)</f>
        <v>Rothenhausen</v>
      </c>
    </row>
    <row r="2693" spans="1:3" x14ac:dyDescent="0.2">
      <c r="A2693" s="17">
        <f>IF(ISBLANK('Nomenklatur komplett'!H2693),"",'Nomenklatur komplett'!H2693)</f>
        <v>1370</v>
      </c>
      <c r="B2693" s="153">
        <f>IF(ISBLANK('Nomenklatur komplett'!I2693),"",'Nomenklatur komplett'!I2693)</f>
        <v>12853</v>
      </c>
      <c r="C2693" s="18" t="str">
        <f>IF(ISBLANK('Nomenklatur komplett'!J2693),"-",'Nomenklatur komplett'!J2693)</f>
        <v>Rothenthurm</v>
      </c>
    </row>
    <row r="2694" spans="1:3" x14ac:dyDescent="0.2">
      <c r="A2694" s="17">
        <f>IF(ISBLANK('Nomenklatur komplett'!H2694),"",'Nomenklatur komplett'!H2694)</f>
        <v>4282</v>
      </c>
      <c r="B2694" s="153">
        <f>IF(ISBLANK('Nomenklatur komplett'!I2694),"",'Nomenklatur komplett'!I2694)</f>
        <v>12852</v>
      </c>
      <c r="C2694" s="18" t="str">
        <f>IF(ISBLANK('Nomenklatur komplett'!J2694),"-",'Nomenklatur komplett'!J2694)</f>
        <v>Rothrist</v>
      </c>
    </row>
    <row r="2695" spans="1:3" x14ac:dyDescent="0.2">
      <c r="A2695" s="17">
        <f>IF(ISBLANK('Nomenklatur komplett'!H2695),"",'Nomenklatur komplett'!H2695)</f>
        <v>4238</v>
      </c>
      <c r="B2695" s="153">
        <f>IF(ISBLANK('Nomenklatur komplett'!I2695),"",'Nomenklatur komplett'!I2695)</f>
        <v>12851</v>
      </c>
      <c r="C2695" s="18" t="str">
        <f>IF(ISBLANK('Nomenklatur komplett'!J2695),"-",'Nomenklatur komplett'!J2695)</f>
        <v>Rottenschwil</v>
      </c>
    </row>
    <row r="2696" spans="1:3" x14ac:dyDescent="0.2">
      <c r="A2696" s="17">
        <f>IF(ISBLANK('Nomenklatur komplett'!H2696),"",'Nomenklatur komplett'!H2696)</f>
        <v>5843</v>
      </c>
      <c r="B2696" s="153">
        <f>IF(ISBLANK('Nomenklatur komplett'!I2696),"",'Nomenklatur komplett'!I2696)</f>
        <v>14618</v>
      </c>
      <c r="C2696" s="18" t="str">
        <f>IF(ISBLANK('Nomenklatur komplett'!J2696),"-",'Nomenklatur komplett'!J2696)</f>
        <v>Rougemont</v>
      </c>
    </row>
    <row r="2697" spans="1:3" x14ac:dyDescent="0.2">
      <c r="A2697" s="17">
        <f>IF(ISBLANK('Nomenklatur komplett'!H2697),"",'Nomenklatur komplett'!H2697)</f>
        <v>3834</v>
      </c>
      <c r="B2697" s="153">
        <f>IF(ISBLANK('Nomenklatur komplett'!I2697),"",'Nomenklatur komplett'!I2697)</f>
        <v>16020</v>
      </c>
      <c r="C2697" s="18" t="str">
        <f>IF(ISBLANK('Nomenklatur komplett'!J2697),"-",'Nomenklatur komplett'!J2697)</f>
        <v>Roveredo (GR)</v>
      </c>
    </row>
    <row r="2698" spans="1:3" x14ac:dyDescent="0.2">
      <c r="A2698" s="17" t="str">
        <f>IF(ISBLANK('Nomenklatur komplett'!H2698),"",'Nomenklatur komplett'!H2698)</f>
        <v/>
      </c>
      <c r="B2698" s="153">
        <f>IF(ISBLANK('Nomenklatur komplett'!I2698),"",'Nomenklatur komplett'!I2698)</f>
        <v>12849</v>
      </c>
      <c r="C2698" s="18" t="str">
        <f>IF(ISBLANK('Nomenklatur komplett'!J2698),"-",'Nomenklatur komplett'!J2698)</f>
        <v>Roveredo-Capriasca</v>
      </c>
    </row>
    <row r="2699" spans="1:3" x14ac:dyDescent="0.2">
      <c r="A2699" s="17" t="str">
        <f>IF(ISBLANK('Nomenklatur komplett'!H2699),"",'Nomenklatur komplett'!H2699)</f>
        <v/>
      </c>
      <c r="B2699" s="153">
        <f>IF(ISBLANK('Nomenklatur komplett'!I2699),"",'Nomenklatur komplett'!I2699)</f>
        <v>12848</v>
      </c>
      <c r="C2699" s="18" t="str">
        <f>IF(ISBLANK('Nomenklatur komplett'!J2699),"-",'Nomenklatur komplett'!J2699)</f>
        <v>Rovio</v>
      </c>
    </row>
    <row r="2700" spans="1:3" x14ac:dyDescent="0.2">
      <c r="A2700" s="17">
        <f>IF(ISBLANK('Nomenklatur komplett'!H2700),"",'Nomenklatur komplett'!H2700)</f>
        <v>5928</v>
      </c>
      <c r="B2700" s="153">
        <f>IF(ISBLANK('Nomenklatur komplett'!I2700),"",'Nomenklatur komplett'!I2700)</f>
        <v>14544</v>
      </c>
      <c r="C2700" s="18" t="str">
        <f>IF(ISBLANK('Nomenklatur komplett'!J2700),"-",'Nomenklatur komplett'!J2700)</f>
        <v>Rovray</v>
      </c>
    </row>
    <row r="2701" spans="1:3" x14ac:dyDescent="0.2">
      <c r="A2701" s="17">
        <f>IF(ISBLANK('Nomenklatur komplett'!H2701),"",'Nomenklatur komplett'!H2701)</f>
        <v>623</v>
      </c>
      <c r="B2701" s="153">
        <f>IF(ISBLANK('Nomenklatur komplett'!I2701),"",'Nomenklatur komplett'!I2701)</f>
        <v>15185</v>
      </c>
      <c r="C2701" s="18" t="str">
        <f>IF(ISBLANK('Nomenklatur komplett'!J2701),"-",'Nomenklatur komplett'!J2701)</f>
        <v>Rubigen</v>
      </c>
    </row>
    <row r="2702" spans="1:3" x14ac:dyDescent="0.2">
      <c r="A2702" s="17" t="str">
        <f>IF(ISBLANK('Nomenklatur komplett'!H2702),"",'Nomenklatur komplett'!H2702)</f>
        <v/>
      </c>
      <c r="B2702" s="153">
        <f>IF(ISBLANK('Nomenklatur komplett'!I2702),"",'Nomenklatur komplett'!I2702)</f>
        <v>16546</v>
      </c>
      <c r="C2702" s="18" t="str">
        <f>IF(ISBLANK('Nomenklatur komplett'!J2702),"-",'Nomenklatur komplett'!J2702)</f>
        <v>Rudolfstetten</v>
      </c>
    </row>
    <row r="2703" spans="1:3" x14ac:dyDescent="0.2">
      <c r="A2703" s="17">
        <f>IF(ISBLANK('Nomenklatur komplett'!H2703),"",'Nomenklatur komplett'!H2703)</f>
        <v>4075</v>
      </c>
      <c r="B2703" s="153">
        <f>IF(ISBLANK('Nomenklatur komplett'!I2703),"",'Nomenklatur komplett'!I2703)</f>
        <v>12830</v>
      </c>
      <c r="C2703" s="18" t="str">
        <f>IF(ISBLANK('Nomenklatur komplett'!J2703),"-",'Nomenklatur komplett'!J2703)</f>
        <v>Rudolfstetten-Friedlisberg</v>
      </c>
    </row>
    <row r="2704" spans="1:3" x14ac:dyDescent="0.2">
      <c r="A2704" s="17">
        <f>IF(ISBLANK('Nomenklatur komplett'!H2704),"",'Nomenklatur komplett'!H2704)</f>
        <v>2097</v>
      </c>
      <c r="B2704" s="153">
        <f>IF(ISBLANK('Nomenklatur komplett'!I2704),"",'Nomenklatur komplett'!I2704)</f>
        <v>14140</v>
      </c>
      <c r="C2704" s="18" t="str">
        <f>IF(ISBLANK('Nomenklatur komplett'!J2704),"-",'Nomenklatur komplett'!J2704)</f>
        <v>Rue</v>
      </c>
    </row>
    <row r="2705" spans="1:3" x14ac:dyDescent="0.2">
      <c r="A2705" s="17" t="str">
        <f>IF(ISBLANK('Nomenklatur komplett'!H2705),"",'Nomenklatur komplett'!H2705)</f>
        <v/>
      </c>
      <c r="B2705" s="153">
        <f>IF(ISBLANK('Nomenklatur komplett'!I2705),"",'Nomenklatur komplett'!I2705)</f>
        <v>10201</v>
      </c>
      <c r="C2705" s="18" t="str">
        <f>IF(ISBLANK('Nomenklatur komplett'!J2705),"-",'Nomenklatur komplett'!J2705)</f>
        <v>Rueun</v>
      </c>
    </row>
    <row r="2706" spans="1:3" x14ac:dyDescent="0.2">
      <c r="A2706" s="17">
        <f>IF(ISBLANK('Nomenklatur komplett'!H2706),"",'Nomenklatur komplett'!H2706)</f>
        <v>5534</v>
      </c>
      <c r="B2706" s="153">
        <f>IF(ISBLANK('Nomenklatur komplett'!I2706),"",'Nomenklatur komplett'!I2706)</f>
        <v>14619</v>
      </c>
      <c r="C2706" s="18" t="str">
        <f>IF(ISBLANK('Nomenklatur komplett'!J2706),"-",'Nomenklatur komplett'!J2706)</f>
        <v>Rueyres</v>
      </c>
    </row>
    <row r="2707" spans="1:3" x14ac:dyDescent="0.2">
      <c r="A2707" s="17" t="str">
        <f>IF(ISBLANK('Nomenklatur komplett'!H2707),"",'Nomenklatur komplett'!H2707)</f>
        <v/>
      </c>
      <c r="B2707" s="153">
        <f>IF(ISBLANK('Nomenklatur komplett'!I2707),"",'Nomenklatur komplett'!I2707)</f>
        <v>12840</v>
      </c>
      <c r="C2707" s="18" t="str">
        <f>IF(ISBLANK('Nomenklatur komplett'!J2707),"-",'Nomenklatur komplett'!J2707)</f>
        <v>Rueyres-Saint-Laurent</v>
      </c>
    </row>
    <row r="2708" spans="1:3" x14ac:dyDescent="0.2">
      <c r="A2708" s="17" t="str">
        <f>IF(ISBLANK('Nomenklatur komplett'!H2708),"",'Nomenklatur komplett'!H2708)</f>
        <v/>
      </c>
      <c r="B2708" s="153">
        <f>IF(ISBLANK('Nomenklatur komplett'!I2708),"",'Nomenklatur komplett'!I2708)</f>
        <v>12839</v>
      </c>
      <c r="C2708" s="18" t="str">
        <f>IF(ISBLANK('Nomenklatur komplett'!J2708),"-",'Nomenklatur komplett'!J2708)</f>
        <v>Rueyres-Treyfayes</v>
      </c>
    </row>
    <row r="2709" spans="1:3" x14ac:dyDescent="0.2">
      <c r="A2709" s="17" t="str">
        <f>IF(ISBLANK('Nomenklatur komplett'!H2709),"",'Nomenklatur komplett'!H2709)</f>
        <v/>
      </c>
      <c r="B2709" s="153">
        <f>IF(ISBLANK('Nomenklatur komplett'!I2709),"",'Nomenklatur komplett'!I2709)</f>
        <v>12841</v>
      </c>
      <c r="C2709" s="18" t="str">
        <f>IF(ISBLANK('Nomenklatur komplett'!J2709),"-",'Nomenklatur komplett'!J2709)</f>
        <v>Rueyres-les-Prés</v>
      </c>
    </row>
    <row r="2710" spans="1:3" x14ac:dyDescent="0.2">
      <c r="A2710" s="17" t="str">
        <f>IF(ISBLANK('Nomenklatur komplett'!H2710),"",'Nomenklatur komplett'!H2710)</f>
        <v/>
      </c>
      <c r="B2710" s="153">
        <f>IF(ISBLANK('Nomenklatur komplett'!I2710),"",'Nomenklatur komplett'!I2710)</f>
        <v>16493</v>
      </c>
      <c r="C2710" s="18" t="str">
        <f>IF(ISBLANK('Nomenklatur komplett'!J2710),"-",'Nomenklatur komplett'!J2710)</f>
        <v>Ruis</v>
      </c>
    </row>
    <row r="2711" spans="1:3" x14ac:dyDescent="0.2">
      <c r="A2711" s="17">
        <f>IF(ISBLANK('Nomenklatur komplett'!H2711),"",'Nomenklatur komplett'!H2711)</f>
        <v>421</v>
      </c>
      <c r="B2711" s="153">
        <f>IF(ISBLANK('Nomenklatur komplett'!I2711),"",'Nomenklatur komplett'!I2711)</f>
        <v>15078</v>
      </c>
      <c r="C2711" s="18" t="str">
        <f>IF(ISBLANK('Nomenklatur komplett'!J2711),"-",'Nomenklatur komplett'!J2711)</f>
        <v>Rumendingen</v>
      </c>
    </row>
    <row r="2712" spans="1:3" x14ac:dyDescent="0.2">
      <c r="A2712" s="17">
        <f>IF(ISBLANK('Nomenklatur komplett'!H2712),"",'Nomenklatur komplett'!H2712)</f>
        <v>987</v>
      </c>
      <c r="B2712" s="153">
        <f>IF(ISBLANK('Nomenklatur komplett'!I2712),"",'Nomenklatur komplett'!I2712)</f>
        <v>15370</v>
      </c>
      <c r="C2712" s="18" t="str">
        <f>IF(ISBLANK('Nomenklatur komplett'!J2712),"-",'Nomenklatur komplett'!J2712)</f>
        <v>Rumisberg</v>
      </c>
    </row>
    <row r="2713" spans="1:3" x14ac:dyDescent="0.2">
      <c r="A2713" s="17">
        <f>IF(ISBLANK('Nomenklatur komplett'!H2713),"",'Nomenklatur komplett'!H2713)</f>
        <v>4206</v>
      </c>
      <c r="B2713" s="153">
        <f>IF(ISBLANK('Nomenklatur komplett'!I2713),"",'Nomenklatur komplett'!I2713)</f>
        <v>12833</v>
      </c>
      <c r="C2713" s="18" t="str">
        <f>IF(ISBLANK('Nomenklatur komplett'!J2713),"-",'Nomenklatur komplett'!J2713)</f>
        <v>Rupperswil</v>
      </c>
    </row>
    <row r="2714" spans="1:3" x14ac:dyDescent="0.2">
      <c r="A2714" s="17" t="str">
        <f>IF(ISBLANK('Nomenklatur komplett'!H2714),"",'Nomenklatur komplett'!H2714)</f>
        <v/>
      </c>
      <c r="B2714" s="153">
        <f>IF(ISBLANK('Nomenklatur komplett'!I2714),"",'Nomenklatur komplett'!I2714)</f>
        <v>10483</v>
      </c>
      <c r="C2714" s="18" t="str">
        <f>IF(ISBLANK('Nomenklatur komplett'!J2714),"-",'Nomenklatur komplett'!J2714)</f>
        <v>Ruppoldsried</v>
      </c>
    </row>
    <row r="2715" spans="1:3" x14ac:dyDescent="0.2">
      <c r="A2715" s="17" t="str">
        <f>IF(ISBLANK('Nomenklatur komplett'!H2715),"",'Nomenklatur komplett'!H2715)</f>
        <v/>
      </c>
      <c r="B2715" s="153">
        <f>IF(ISBLANK('Nomenklatur komplett'!I2715),"",'Nomenklatur komplett'!I2715)</f>
        <v>10045</v>
      </c>
      <c r="C2715" s="18" t="str">
        <f>IF(ISBLANK('Nomenklatur komplett'!J2715),"-",'Nomenklatur komplett'!J2715)</f>
        <v>Ruschein</v>
      </c>
    </row>
    <row r="2716" spans="1:3" x14ac:dyDescent="0.2">
      <c r="A2716" s="17">
        <f>IF(ISBLANK('Nomenklatur komplett'!H2716),"",'Nomenklatur komplett'!H2716)</f>
        <v>178</v>
      </c>
      <c r="B2716" s="153">
        <f>IF(ISBLANK('Nomenklatur komplett'!I2716),"",'Nomenklatur komplett'!I2716)</f>
        <v>12831</v>
      </c>
      <c r="C2716" s="18" t="str">
        <f>IF(ISBLANK('Nomenklatur komplett'!J2716),"-",'Nomenklatur komplett'!J2716)</f>
        <v>Russikon</v>
      </c>
    </row>
    <row r="2717" spans="1:3" x14ac:dyDescent="0.2">
      <c r="A2717" s="17">
        <f>IF(ISBLANK('Nomenklatur komplett'!H2717),"",'Nomenklatur komplett'!H2717)</f>
        <v>6637</v>
      </c>
      <c r="B2717" s="153">
        <f>IF(ISBLANK('Nomenklatur komplett'!I2717),"",'Nomenklatur komplett'!I2717)</f>
        <v>12872</v>
      </c>
      <c r="C2717" s="18" t="str">
        <f>IF(ISBLANK('Nomenklatur komplett'!J2717),"-",'Nomenklatur komplett'!J2717)</f>
        <v>Russin</v>
      </c>
    </row>
    <row r="2718" spans="1:3" x14ac:dyDescent="0.2">
      <c r="A2718" s="17" t="str">
        <f>IF(ISBLANK('Nomenklatur komplett'!H2718),"",'Nomenklatur komplett'!H2718)</f>
        <v/>
      </c>
      <c r="B2718" s="153">
        <f>IF(ISBLANK('Nomenklatur komplett'!I2718),"",'Nomenklatur komplett'!I2718)</f>
        <v>12874</v>
      </c>
      <c r="C2718" s="18" t="str">
        <f>IF(ISBLANK('Nomenklatur komplett'!J2718),"-",'Nomenklatur komplett'!J2718)</f>
        <v>Russo</v>
      </c>
    </row>
    <row r="2719" spans="1:3" x14ac:dyDescent="0.2">
      <c r="A2719" s="17" t="str">
        <f>IF(ISBLANK('Nomenklatur komplett'!H2719),"",'Nomenklatur komplett'!H2719)</f>
        <v/>
      </c>
      <c r="B2719" s="153">
        <f>IF(ISBLANK('Nomenklatur komplett'!I2719),"",'Nomenklatur komplett'!I2719)</f>
        <v>12845</v>
      </c>
      <c r="C2719" s="18" t="str">
        <f>IF(ISBLANK('Nomenklatur komplett'!J2719),"-",'Nomenklatur komplett'!J2719)</f>
        <v>Russy</v>
      </c>
    </row>
    <row r="2720" spans="1:3" x14ac:dyDescent="0.2">
      <c r="A2720" s="17">
        <f>IF(ISBLANK('Nomenklatur komplett'!H2720),"",'Nomenklatur komplett'!H2720)</f>
        <v>1098</v>
      </c>
      <c r="B2720" s="153">
        <f>IF(ISBLANK('Nomenklatur komplett'!I2720),"",'Nomenklatur komplett'!I2720)</f>
        <v>15580</v>
      </c>
      <c r="C2720" s="18" t="str">
        <f>IF(ISBLANK('Nomenklatur komplett'!J2720),"-",'Nomenklatur komplett'!J2720)</f>
        <v>Ruswil</v>
      </c>
    </row>
    <row r="2721" spans="1:3" x14ac:dyDescent="0.2">
      <c r="A2721" s="17" t="str">
        <f>IF(ISBLANK('Nomenklatur komplett'!H2721),"",'Nomenklatur komplett'!H2721)</f>
        <v/>
      </c>
      <c r="B2721" s="153">
        <f>IF(ISBLANK('Nomenklatur komplett'!I2721),"",'Nomenklatur komplett'!I2721)</f>
        <v>11380</v>
      </c>
      <c r="C2721" s="18" t="str">
        <f>IF(ISBLANK('Nomenklatur komplett'!J2721),"-",'Nomenklatur komplett'!J2721)</f>
        <v>Räuchlisberg</v>
      </c>
    </row>
    <row r="2722" spans="1:3" x14ac:dyDescent="0.2">
      <c r="A2722" s="17" t="str">
        <f>IF(ISBLANK('Nomenklatur komplett'!H2722),"",'Nomenklatur komplett'!H2722)</f>
        <v/>
      </c>
      <c r="B2722" s="153">
        <f>IF(ISBLANK('Nomenklatur komplett'!I2722),"",'Nomenklatur komplett'!I2722)</f>
        <v>11058</v>
      </c>
      <c r="C2722" s="18" t="str">
        <f>IF(ISBLANK('Nomenklatur komplett'!J2722),"-",'Nomenklatur komplett'!J2722)</f>
        <v>Réclère</v>
      </c>
    </row>
    <row r="2723" spans="1:3" x14ac:dyDescent="0.2">
      <c r="A2723" s="17">
        <f>IF(ISBLANK('Nomenklatur komplett'!H2723),"",'Nomenklatur komplett'!H2723)</f>
        <v>1039</v>
      </c>
      <c r="B2723" s="153">
        <f>IF(ISBLANK('Nomenklatur komplett'!I2723),"",'Nomenklatur komplett'!I2723)</f>
        <v>15592</v>
      </c>
      <c r="C2723" s="18" t="str">
        <f>IF(ISBLANK('Nomenklatur komplett'!J2723),"-",'Nomenklatur komplett'!J2723)</f>
        <v>Römerswil</v>
      </c>
    </row>
    <row r="2724" spans="1:3" x14ac:dyDescent="0.2">
      <c r="A2724" s="17">
        <f>IF(ISBLANK('Nomenklatur komplett'!H2724),"",'Nomenklatur komplett'!H2724)</f>
        <v>2791</v>
      </c>
      <c r="B2724" s="153">
        <f>IF(ISBLANK('Nomenklatur komplett'!I2724),"",'Nomenklatur komplett'!I2724)</f>
        <v>13849</v>
      </c>
      <c r="C2724" s="18" t="str">
        <f>IF(ISBLANK('Nomenklatur komplett'!J2724),"-",'Nomenklatur komplett'!J2724)</f>
        <v>Röschenz</v>
      </c>
    </row>
    <row r="2725" spans="1:3" x14ac:dyDescent="0.2">
      <c r="A2725" s="17" t="str">
        <f>IF(ISBLANK('Nomenklatur komplett'!H2725),"",'Nomenklatur komplett'!H2725)</f>
        <v/>
      </c>
      <c r="B2725" s="153">
        <f>IF(ISBLANK('Nomenklatur komplett'!I2725),"",'Nomenklatur komplett'!I2725)</f>
        <v>11139</v>
      </c>
      <c r="C2725" s="18" t="str">
        <f>IF(ISBLANK('Nomenklatur komplett'!J2725),"-",'Nomenklatur komplett'!J2725)</f>
        <v>Röthenbach bei Herzogenbuchsee</v>
      </c>
    </row>
    <row r="2726" spans="1:3" x14ac:dyDescent="0.2">
      <c r="A2726" s="17">
        <f>IF(ISBLANK('Nomenklatur komplett'!H2726),"",'Nomenklatur komplett'!H2726)</f>
        <v>904</v>
      </c>
      <c r="B2726" s="153">
        <f>IF(ISBLANK('Nomenklatur komplett'!I2726),"",'Nomenklatur komplett'!I2726)</f>
        <v>15314</v>
      </c>
      <c r="C2726" s="18" t="str">
        <f>IF(ISBLANK('Nomenklatur komplett'!J2726),"-",'Nomenklatur komplett'!J2726)</f>
        <v>Röthenbach im Emmental</v>
      </c>
    </row>
    <row r="2727" spans="1:3" x14ac:dyDescent="0.2">
      <c r="A2727" s="17">
        <f>IF(ISBLANK('Nomenklatur komplett'!H2727),"",'Nomenklatur komplett'!H2727)</f>
        <v>905</v>
      </c>
      <c r="B2727" s="153">
        <f>IF(ISBLANK('Nomenklatur komplett'!I2727),"",'Nomenklatur komplett'!I2727)</f>
        <v>15315</v>
      </c>
      <c r="C2727" s="18" t="str">
        <f>IF(ISBLANK('Nomenklatur komplett'!J2727),"-",'Nomenklatur komplett'!J2727)</f>
        <v>Rüderswil</v>
      </c>
    </row>
    <row r="2728" spans="1:3" x14ac:dyDescent="0.2">
      <c r="A2728" s="17">
        <f>IF(ISBLANK('Nomenklatur komplett'!H2728),"",'Nomenklatur komplett'!H2728)</f>
        <v>2938</v>
      </c>
      <c r="B2728" s="153">
        <f>IF(ISBLANK('Nomenklatur komplett'!I2728),"",'Nomenklatur komplett'!I2728)</f>
        <v>12846</v>
      </c>
      <c r="C2728" s="18" t="str">
        <f>IF(ISBLANK('Nomenklatur komplett'!J2728),"-",'Nomenklatur komplett'!J2728)</f>
        <v>Rüdlingen</v>
      </c>
    </row>
    <row r="2729" spans="1:3" x14ac:dyDescent="0.2">
      <c r="A2729" s="17" t="str">
        <f>IF(ISBLANK('Nomenklatur komplett'!H2729),"",'Nomenklatur komplett'!H2729)</f>
        <v/>
      </c>
      <c r="B2729" s="153">
        <f>IF(ISBLANK('Nomenklatur komplett'!I2729),"",'Nomenklatur komplett'!I2729)</f>
        <v>16428</v>
      </c>
      <c r="C2729" s="18" t="str">
        <f>IF(ISBLANK('Nomenklatur komplett'!J2729),"-",'Nomenklatur komplett'!J2729)</f>
        <v>Rüdtligen</v>
      </c>
    </row>
    <row r="2730" spans="1:3" x14ac:dyDescent="0.2">
      <c r="A2730" s="17">
        <f>IF(ISBLANK('Nomenklatur komplett'!H2730),"",'Nomenklatur komplett'!H2730)</f>
        <v>420</v>
      </c>
      <c r="B2730" s="153">
        <f>IF(ISBLANK('Nomenklatur komplett'!I2730),"",'Nomenklatur komplett'!I2730)</f>
        <v>15077</v>
      </c>
      <c r="C2730" s="18" t="str">
        <f>IF(ISBLANK('Nomenklatur komplett'!J2730),"-",'Nomenklatur komplett'!J2730)</f>
        <v>Rüdtligen-Alchenflüh</v>
      </c>
    </row>
    <row r="2731" spans="1:3" x14ac:dyDescent="0.2">
      <c r="A2731" s="17">
        <f>IF(ISBLANK('Nomenklatur komplett'!H2731),"",'Nomenklatur komplett'!H2731)</f>
        <v>880</v>
      </c>
      <c r="B2731" s="153">
        <f>IF(ISBLANK('Nomenklatur komplett'!I2731),"",'Nomenklatur komplett'!I2731)</f>
        <v>15304</v>
      </c>
      <c r="C2731" s="18" t="str">
        <f>IF(ISBLANK('Nomenklatur komplett'!J2731),"-",'Nomenklatur komplett'!J2731)</f>
        <v>Rüeggisberg</v>
      </c>
    </row>
    <row r="2732" spans="1:3" x14ac:dyDescent="0.2">
      <c r="A2732" s="17">
        <f>IF(ISBLANK('Nomenklatur komplett'!H2732),"",'Nomenklatur komplett'!H2732)</f>
        <v>956</v>
      </c>
      <c r="B2732" s="153">
        <f>IF(ISBLANK('Nomenklatur komplett'!I2732),"",'Nomenklatur komplett'!I2732)</f>
        <v>15351</v>
      </c>
      <c r="C2732" s="18" t="str">
        <f>IF(ISBLANK('Nomenklatur komplett'!J2732),"-",'Nomenklatur komplett'!J2732)</f>
        <v>Rüegsau</v>
      </c>
    </row>
    <row r="2733" spans="1:3" x14ac:dyDescent="0.2">
      <c r="A2733" s="17">
        <f>IF(ISBLANK('Nomenklatur komplett'!H2733),"",'Nomenklatur komplett'!H2733)</f>
        <v>4112</v>
      </c>
      <c r="B2733" s="153">
        <f>IF(ISBLANK('Nomenklatur komplett'!I2733),"",'Nomenklatur komplett'!I2733)</f>
        <v>12838</v>
      </c>
      <c r="C2733" s="18" t="str">
        <f>IF(ISBLANK('Nomenklatur komplett'!J2733),"-",'Nomenklatur komplett'!J2733)</f>
        <v>Rüfenach</v>
      </c>
    </row>
    <row r="2734" spans="1:3" x14ac:dyDescent="0.2">
      <c r="A2734" s="17" t="str">
        <f>IF(ISBLANK('Nomenklatur komplett'!H2734),"",'Nomenklatur komplett'!H2734)</f>
        <v/>
      </c>
      <c r="B2734" s="153">
        <f>IF(ISBLANK('Nomenklatur komplett'!I2734),"",'Nomenklatur komplett'!I2734)</f>
        <v>12835</v>
      </c>
      <c r="C2734" s="18" t="str">
        <f>IF(ISBLANK('Nomenklatur komplett'!J2734),"-",'Nomenklatur komplett'!J2734)</f>
        <v>Rümikon</v>
      </c>
    </row>
    <row r="2735" spans="1:3" x14ac:dyDescent="0.2">
      <c r="A2735" s="17">
        <f>IF(ISBLANK('Nomenklatur komplett'!H2735),"",'Nomenklatur komplett'!H2735)</f>
        <v>97</v>
      </c>
      <c r="B2735" s="153">
        <f>IF(ISBLANK('Nomenklatur komplett'!I2735),"",'Nomenklatur komplett'!I2735)</f>
        <v>12834</v>
      </c>
      <c r="C2735" s="18" t="str">
        <f>IF(ISBLANK('Nomenklatur komplett'!J2735),"-",'Nomenklatur komplett'!J2735)</f>
        <v>Rümlang</v>
      </c>
    </row>
    <row r="2736" spans="1:3" x14ac:dyDescent="0.2">
      <c r="A2736" s="17" t="str">
        <f>IF(ISBLANK('Nomenklatur komplett'!H2736),"",'Nomenklatur komplett'!H2736)</f>
        <v/>
      </c>
      <c r="B2736" s="153">
        <f>IF(ISBLANK('Nomenklatur komplett'!I2736),"",'Nomenklatur komplett'!I2736)</f>
        <v>11071</v>
      </c>
      <c r="C2736" s="18" t="str">
        <f>IF(ISBLANK('Nomenklatur komplett'!J2736),"-",'Nomenklatur komplett'!J2736)</f>
        <v>Rümligen</v>
      </c>
    </row>
    <row r="2737" spans="1:3" x14ac:dyDescent="0.2">
      <c r="A2737" s="17">
        <f>IF(ISBLANK('Nomenklatur komplett'!H2737),"",'Nomenklatur komplett'!H2737)</f>
        <v>2859</v>
      </c>
      <c r="B2737" s="153">
        <f>IF(ISBLANK('Nomenklatur komplett'!I2737),"",'Nomenklatur komplett'!I2737)</f>
        <v>13798</v>
      </c>
      <c r="C2737" s="18" t="str">
        <f>IF(ISBLANK('Nomenklatur komplett'!J2737),"-",'Nomenklatur komplett'!J2737)</f>
        <v>Rümlingen</v>
      </c>
    </row>
    <row r="2738" spans="1:3" x14ac:dyDescent="0.2">
      <c r="A2738" s="17">
        <f>IF(ISBLANK('Nomenklatur komplett'!H2738),"",'Nomenklatur komplett'!H2738)</f>
        <v>2860</v>
      </c>
      <c r="B2738" s="153">
        <f>IF(ISBLANK('Nomenklatur komplett'!I2738),"",'Nomenklatur komplett'!I2738)</f>
        <v>13799</v>
      </c>
      <c r="C2738" s="18" t="str">
        <f>IF(ISBLANK('Nomenklatur komplett'!J2738),"-",'Nomenklatur komplett'!J2738)</f>
        <v>Rünenberg</v>
      </c>
    </row>
    <row r="2739" spans="1:3" x14ac:dyDescent="0.2">
      <c r="A2739" s="17">
        <f>IF(ISBLANK('Nomenklatur komplett'!H2739),"",'Nomenklatur komplett'!H2739)</f>
        <v>853</v>
      </c>
      <c r="B2739" s="153">
        <f>IF(ISBLANK('Nomenklatur komplett'!I2739),"",'Nomenklatur komplett'!I2739)</f>
        <v>15284</v>
      </c>
      <c r="C2739" s="18" t="str">
        <f>IF(ISBLANK('Nomenklatur komplett'!J2739),"-",'Nomenklatur komplett'!J2739)</f>
        <v>Rüschegg</v>
      </c>
    </row>
    <row r="2740" spans="1:3" x14ac:dyDescent="0.2">
      <c r="A2740" s="17">
        <f>IF(ISBLANK('Nomenklatur komplett'!H2740),"",'Nomenklatur komplett'!H2740)</f>
        <v>139</v>
      </c>
      <c r="B2740" s="153">
        <f>IF(ISBLANK('Nomenklatur komplett'!I2740),"",'Nomenklatur komplett'!I2740)</f>
        <v>12832</v>
      </c>
      <c r="C2740" s="18" t="str">
        <f>IF(ISBLANK('Nomenklatur komplett'!J2740),"-",'Nomenklatur komplett'!J2740)</f>
        <v>Rüschlikon</v>
      </c>
    </row>
    <row r="2741" spans="1:3" x14ac:dyDescent="0.2">
      <c r="A2741" s="17" t="str">
        <f>IF(ISBLANK('Nomenklatur komplett'!H2741),"",'Nomenklatur komplett'!H2741)</f>
        <v/>
      </c>
      <c r="B2741" s="153">
        <f>IF(ISBLANK('Nomenklatur komplett'!I2741),"",'Nomenklatur komplett'!I2741)</f>
        <v>10837</v>
      </c>
      <c r="C2741" s="18" t="str">
        <f>IF(ISBLANK('Nomenklatur komplett'!J2741),"-",'Nomenklatur komplett'!J2741)</f>
        <v>Rüte</v>
      </c>
    </row>
    <row r="2742" spans="1:3" x14ac:dyDescent="0.2">
      <c r="A2742" s="17" t="str">
        <f>IF(ISBLANK('Nomenklatur komplett'!H2742),"",'Nomenklatur komplett'!H2742)</f>
        <v/>
      </c>
      <c r="B2742" s="153">
        <f>IF(ISBLANK('Nomenklatur komplett'!I2742),"",'Nomenklatur komplett'!I2742)</f>
        <v>12885</v>
      </c>
      <c r="C2742" s="18" t="str">
        <f>IF(ISBLANK('Nomenklatur komplett'!J2742),"-",'Nomenklatur komplett'!J2742)</f>
        <v>Rüthi (Rheintal)</v>
      </c>
    </row>
    <row r="2743" spans="1:3" x14ac:dyDescent="0.2">
      <c r="A2743" s="17">
        <f>IF(ISBLANK('Nomenklatur komplett'!H2743),"",'Nomenklatur komplett'!H2743)</f>
        <v>3256</v>
      </c>
      <c r="B2743" s="153">
        <f>IF(ISBLANK('Nomenklatur komplett'!I2743),"",'Nomenklatur komplett'!I2743)</f>
        <v>14404</v>
      </c>
      <c r="C2743" s="18" t="str">
        <f>IF(ISBLANK('Nomenklatur komplett'!J2743),"-",'Nomenklatur komplett'!J2743)</f>
        <v>Rüthi (SG)</v>
      </c>
    </row>
    <row r="2744" spans="1:3" x14ac:dyDescent="0.2">
      <c r="A2744" s="17" t="str">
        <f>IF(ISBLANK('Nomenklatur komplett'!H2744),"",'Nomenklatur komplett'!H2744)</f>
        <v/>
      </c>
      <c r="B2744" s="153">
        <f>IF(ISBLANK('Nomenklatur komplett'!I2744),"",'Nomenklatur komplett'!I2744)</f>
        <v>12884</v>
      </c>
      <c r="C2744" s="18" t="str">
        <f>IF(ISBLANK('Nomenklatur komplett'!J2744),"-",'Nomenklatur komplett'!J2744)</f>
        <v>Rüti (GL)</v>
      </c>
    </row>
    <row r="2745" spans="1:3" x14ac:dyDescent="0.2">
      <c r="A2745" s="17">
        <f>IF(ISBLANK('Nomenklatur komplett'!H2745),"",'Nomenklatur komplett'!H2745)</f>
        <v>118</v>
      </c>
      <c r="B2745" s="153">
        <f>IF(ISBLANK('Nomenklatur komplett'!I2745),"",'Nomenklatur komplett'!I2745)</f>
        <v>12883</v>
      </c>
      <c r="C2745" s="18" t="str">
        <f>IF(ISBLANK('Nomenklatur komplett'!J2745),"-",'Nomenklatur komplett'!J2745)</f>
        <v>Rüti (ZH)</v>
      </c>
    </row>
    <row r="2746" spans="1:3" x14ac:dyDescent="0.2">
      <c r="A2746" s="17">
        <f>IF(ISBLANK('Nomenklatur komplett'!H2746),"",'Nomenklatur komplett'!H2746)</f>
        <v>393</v>
      </c>
      <c r="B2746" s="153">
        <f>IF(ISBLANK('Nomenklatur komplett'!I2746),"",'Nomenklatur komplett'!I2746)</f>
        <v>15056</v>
      </c>
      <c r="C2746" s="18" t="str">
        <f>IF(ISBLANK('Nomenklatur komplett'!J2746),"-",'Nomenklatur komplett'!J2746)</f>
        <v>Rüti bei Büren</v>
      </c>
    </row>
    <row r="2747" spans="1:3" x14ac:dyDescent="0.2">
      <c r="A2747" s="17">
        <f>IF(ISBLANK('Nomenklatur komplett'!H2747),"",'Nomenklatur komplett'!H2747)</f>
        <v>422</v>
      </c>
      <c r="B2747" s="153">
        <f>IF(ISBLANK('Nomenklatur komplett'!I2747),"",'Nomenklatur komplett'!I2747)</f>
        <v>15079</v>
      </c>
      <c r="C2747" s="18" t="str">
        <f>IF(ISBLANK('Nomenklatur komplett'!J2747),"-",'Nomenklatur komplett'!J2747)</f>
        <v>Rüti bei Lyssach</v>
      </c>
    </row>
    <row r="2748" spans="1:3" x14ac:dyDescent="0.2">
      <c r="A2748" s="17" t="str">
        <f>IF(ISBLANK('Nomenklatur komplett'!H2748),"",'Nomenklatur komplett'!H2748)</f>
        <v/>
      </c>
      <c r="B2748" s="153">
        <f>IF(ISBLANK('Nomenklatur komplett'!I2748),"",'Nomenklatur komplett'!I2748)</f>
        <v>11072</v>
      </c>
      <c r="C2748" s="18" t="str">
        <f>IF(ISBLANK('Nomenklatur komplett'!J2748),"-",'Nomenklatur komplett'!J2748)</f>
        <v>Rüti bei Riggisberg</v>
      </c>
    </row>
    <row r="2749" spans="1:3" x14ac:dyDescent="0.2">
      <c r="A2749" s="17" t="str">
        <f>IF(ISBLANK('Nomenklatur komplett'!H2749),"",'Nomenklatur komplett'!H2749)</f>
        <v/>
      </c>
      <c r="B2749" s="153">
        <f>IF(ISBLANK('Nomenklatur komplett'!I2749),"",'Nomenklatur komplett'!I2749)</f>
        <v>16545</v>
      </c>
      <c r="C2749" s="18" t="str">
        <f>IF(ISBLANK('Nomenklatur komplett'!J2749),"-",'Nomenklatur komplett'!J2749)</f>
        <v>Rüti im Prätigau</v>
      </c>
    </row>
    <row r="2750" spans="1:3" x14ac:dyDescent="0.2">
      <c r="A2750" s="17">
        <f>IF(ISBLANK('Nomenklatur komplett'!H2750),"",'Nomenklatur komplett'!H2750)</f>
        <v>340</v>
      </c>
      <c r="B2750" s="153">
        <f>IF(ISBLANK('Nomenklatur komplett'!I2750),"",'Nomenklatur komplett'!I2750)</f>
        <v>15024</v>
      </c>
      <c r="C2750" s="18" t="str">
        <f>IF(ISBLANK('Nomenklatur komplett'!J2750),"-",'Nomenklatur komplett'!J2750)</f>
        <v>Rütschelen</v>
      </c>
    </row>
    <row r="2751" spans="1:3" x14ac:dyDescent="0.2">
      <c r="A2751" s="17">
        <f>IF(ISBLANK('Nomenklatur komplett'!H2751),"",'Nomenklatur komplett'!H2751)</f>
        <v>2555</v>
      </c>
      <c r="B2751" s="153">
        <f>IF(ISBLANK('Nomenklatur komplett'!I2751),"",'Nomenklatur komplett'!I2751)</f>
        <v>12879</v>
      </c>
      <c r="C2751" s="18" t="str">
        <f>IF(ISBLANK('Nomenklatur komplett'!J2751),"-",'Nomenklatur komplett'!J2751)</f>
        <v>Rüttenen</v>
      </c>
    </row>
    <row r="2752" spans="1:3" x14ac:dyDescent="0.2">
      <c r="A2752" s="17">
        <f>IF(ISBLANK('Nomenklatur komplett'!H2752),"",'Nomenklatur komplett'!H2752)</f>
        <v>3788</v>
      </c>
      <c r="B2752" s="153">
        <f>IF(ISBLANK('Nomenklatur komplett'!I2752),"",'Nomenklatur komplett'!I2752)</f>
        <v>16008</v>
      </c>
      <c r="C2752" s="18" t="str">
        <f>IF(ISBLANK('Nomenklatur komplett'!J2752),"-",'Nomenklatur komplett'!J2752)</f>
        <v>S-chanf</v>
      </c>
    </row>
    <row r="2753" spans="1:3" x14ac:dyDescent="0.2">
      <c r="A2753" s="17">
        <f>IF(ISBLANK('Nomenklatur komplett'!H2753),"",'Nomenklatur komplett'!H2753)</f>
        <v>843</v>
      </c>
      <c r="B2753" s="153">
        <f>IF(ISBLANK('Nomenklatur komplett'!I2753),"",'Nomenklatur komplett'!I2753)</f>
        <v>15281</v>
      </c>
      <c r="C2753" s="18" t="str">
        <f>IF(ISBLANK('Nomenklatur komplett'!J2753),"-",'Nomenklatur komplett'!J2753)</f>
        <v>Saanen</v>
      </c>
    </row>
    <row r="2754" spans="1:3" x14ac:dyDescent="0.2">
      <c r="A2754" s="17" t="str">
        <f>IF(ISBLANK('Nomenklatur komplett'!H2754),"",'Nomenklatur komplett'!H2754)</f>
        <v/>
      </c>
      <c r="B2754" s="153">
        <f>IF(ISBLANK('Nomenklatur komplett'!I2754),"",'Nomenklatur komplett'!I2754)</f>
        <v>10155</v>
      </c>
      <c r="C2754" s="18" t="str">
        <f>IF(ISBLANK('Nomenklatur komplett'!J2754),"-",'Nomenklatur komplett'!J2754)</f>
        <v>Saas</v>
      </c>
    </row>
    <row r="2755" spans="1:3" x14ac:dyDescent="0.2">
      <c r="A2755" s="17" t="str">
        <f>IF(ISBLANK('Nomenklatur komplett'!H2755),"",'Nomenklatur komplett'!H2755)</f>
        <v/>
      </c>
      <c r="B2755" s="153">
        <f>IF(ISBLANK('Nomenklatur komplett'!I2755),"",'Nomenklatur komplett'!I2755)</f>
        <v>12878</v>
      </c>
      <c r="C2755" s="18" t="str">
        <f>IF(ISBLANK('Nomenklatur komplett'!J2755),"-",'Nomenklatur komplett'!J2755)</f>
        <v>Saas Almagell</v>
      </c>
    </row>
    <row r="2756" spans="1:3" x14ac:dyDescent="0.2">
      <c r="A2756" s="17" t="str">
        <f>IF(ISBLANK('Nomenklatur komplett'!H2756),"",'Nomenklatur komplett'!H2756)</f>
        <v/>
      </c>
      <c r="B2756" s="153">
        <f>IF(ISBLANK('Nomenklatur komplett'!I2756),"",'Nomenklatur komplett'!I2756)</f>
        <v>12877</v>
      </c>
      <c r="C2756" s="18" t="str">
        <f>IF(ISBLANK('Nomenklatur komplett'!J2756),"-",'Nomenklatur komplett'!J2756)</f>
        <v>Saas Balen</v>
      </c>
    </row>
    <row r="2757" spans="1:3" x14ac:dyDescent="0.2">
      <c r="A2757" s="17" t="str">
        <f>IF(ISBLANK('Nomenklatur komplett'!H2757),"",'Nomenklatur komplett'!H2757)</f>
        <v/>
      </c>
      <c r="B2757" s="153">
        <f>IF(ISBLANK('Nomenklatur komplett'!I2757),"",'Nomenklatur komplett'!I2757)</f>
        <v>12876</v>
      </c>
      <c r="C2757" s="18" t="str">
        <f>IF(ISBLANK('Nomenklatur komplett'!J2757),"-",'Nomenklatur komplett'!J2757)</f>
        <v>Saas Fee</v>
      </c>
    </row>
    <row r="2758" spans="1:3" x14ac:dyDescent="0.2">
      <c r="A2758" s="17" t="str">
        <f>IF(ISBLANK('Nomenklatur komplett'!H2758),"",'Nomenklatur komplett'!H2758)</f>
        <v/>
      </c>
      <c r="B2758" s="153">
        <f>IF(ISBLANK('Nomenklatur komplett'!I2758),"",'Nomenklatur komplett'!I2758)</f>
        <v>12875</v>
      </c>
      <c r="C2758" s="18" t="str">
        <f>IF(ISBLANK('Nomenklatur komplett'!J2758),"-",'Nomenklatur komplett'!J2758)</f>
        <v>Saas Grund</v>
      </c>
    </row>
    <row r="2759" spans="1:3" x14ac:dyDescent="0.2">
      <c r="A2759" s="17">
        <f>IF(ISBLANK('Nomenklatur komplett'!H2759),"",'Nomenklatur komplett'!H2759)</f>
        <v>6288</v>
      </c>
      <c r="B2759" s="153">
        <f>IF(ISBLANK('Nomenklatur komplett'!I2759),"",'Nomenklatur komplett'!I2759)</f>
        <v>14927</v>
      </c>
      <c r="C2759" s="18" t="str">
        <f>IF(ISBLANK('Nomenklatur komplett'!J2759),"-",'Nomenklatur komplett'!J2759)</f>
        <v>Saas-Almagell</v>
      </c>
    </row>
    <row r="2760" spans="1:3" x14ac:dyDescent="0.2">
      <c r="A2760" s="17">
        <f>IF(ISBLANK('Nomenklatur komplett'!H2760),"",'Nomenklatur komplett'!H2760)</f>
        <v>6289</v>
      </c>
      <c r="B2760" s="153">
        <f>IF(ISBLANK('Nomenklatur komplett'!I2760),"",'Nomenklatur komplett'!I2760)</f>
        <v>14928</v>
      </c>
      <c r="C2760" s="18" t="str">
        <f>IF(ISBLANK('Nomenklatur komplett'!J2760),"-",'Nomenklatur komplett'!J2760)</f>
        <v>Saas-Balen</v>
      </c>
    </row>
    <row r="2761" spans="1:3" x14ac:dyDescent="0.2">
      <c r="A2761" s="17">
        <f>IF(ISBLANK('Nomenklatur komplett'!H2761),"",'Nomenklatur komplett'!H2761)</f>
        <v>6290</v>
      </c>
      <c r="B2761" s="153">
        <f>IF(ISBLANK('Nomenklatur komplett'!I2761),"",'Nomenklatur komplett'!I2761)</f>
        <v>14929</v>
      </c>
      <c r="C2761" s="18" t="str">
        <f>IF(ISBLANK('Nomenklatur komplett'!J2761),"-",'Nomenklatur komplett'!J2761)</f>
        <v>Saas-Fee</v>
      </c>
    </row>
    <row r="2762" spans="1:3" x14ac:dyDescent="0.2">
      <c r="A2762" s="17">
        <f>IF(ISBLANK('Nomenklatur komplett'!H2762),"",'Nomenklatur komplett'!H2762)</f>
        <v>6291</v>
      </c>
      <c r="B2762" s="153">
        <f>IF(ISBLANK('Nomenklatur komplett'!I2762),"",'Nomenklatur komplett'!I2762)</f>
        <v>14930</v>
      </c>
      <c r="C2762" s="18" t="str">
        <f>IF(ISBLANK('Nomenklatur komplett'!J2762),"-",'Nomenklatur komplett'!J2762)</f>
        <v>Saas-Grund</v>
      </c>
    </row>
    <row r="2763" spans="1:3" x14ac:dyDescent="0.2">
      <c r="A2763" s="17">
        <f>IF(ISBLANK('Nomenklatur komplett'!H2763),"",'Nomenklatur komplett'!H2763)</f>
        <v>1406</v>
      </c>
      <c r="B2763" s="153">
        <f>IF(ISBLANK('Nomenklatur komplett'!I2763),"",'Nomenklatur komplett'!I2763)</f>
        <v>12859</v>
      </c>
      <c r="C2763" s="18" t="str">
        <f>IF(ISBLANK('Nomenklatur komplett'!J2763),"-",'Nomenklatur komplett'!J2763)</f>
        <v>Sachseln</v>
      </c>
    </row>
    <row r="2764" spans="1:3" x14ac:dyDescent="0.2">
      <c r="A2764" s="17">
        <f>IF(ISBLANK('Nomenklatur komplett'!H2764),"",'Nomenklatur komplett'!H2764)</f>
        <v>4283</v>
      </c>
      <c r="B2764" s="153">
        <f>IF(ISBLANK('Nomenklatur komplett'!I2764),"",'Nomenklatur komplett'!I2764)</f>
        <v>12873</v>
      </c>
      <c r="C2764" s="18" t="str">
        <f>IF(ISBLANK('Nomenklatur komplett'!J2764),"-",'Nomenklatur komplett'!J2764)</f>
        <v>Safenwil</v>
      </c>
    </row>
    <row r="2765" spans="1:3" x14ac:dyDescent="0.2">
      <c r="A2765" s="17" t="str">
        <f>IF(ISBLANK('Nomenklatur komplett'!H2765),"",'Nomenklatur komplett'!H2765)</f>
        <v/>
      </c>
      <c r="B2765" s="153">
        <f>IF(ISBLANK('Nomenklatur komplett'!I2765),"",'Nomenklatur komplett'!I2765)</f>
        <v>10186</v>
      </c>
      <c r="C2765" s="18" t="str">
        <f>IF(ISBLANK('Nomenklatur komplett'!J2765),"-",'Nomenklatur komplett'!J2765)</f>
        <v>Safien</v>
      </c>
    </row>
    <row r="2766" spans="1:3" x14ac:dyDescent="0.2">
      <c r="A2766" s="17">
        <f>IF(ISBLANK('Nomenklatur komplett'!H2766),"",'Nomenklatur komplett'!H2766)</f>
        <v>3672</v>
      </c>
      <c r="B2766" s="153">
        <f>IF(ISBLANK('Nomenklatur komplett'!I2766),"",'Nomenklatur komplett'!I2766)</f>
        <v>16057</v>
      </c>
      <c r="C2766" s="18" t="str">
        <f>IF(ISBLANK('Nomenklatur komplett'!J2766),"-",'Nomenklatur komplett'!J2766)</f>
        <v>Safiental</v>
      </c>
    </row>
    <row r="2767" spans="1:3" x14ac:dyDescent="0.2">
      <c r="A2767" s="17">
        <f>IF(ISBLANK('Nomenklatur komplett'!H2767),"",'Nomenklatur komplett'!H2767)</f>
        <v>746</v>
      </c>
      <c r="B2767" s="153">
        <f>IF(ISBLANK('Nomenklatur komplett'!I2767),"",'Nomenklatur komplett'!I2767)</f>
        <v>15252</v>
      </c>
      <c r="C2767" s="18" t="str">
        <f>IF(ISBLANK('Nomenklatur komplett'!J2767),"-",'Nomenklatur komplett'!J2767)</f>
        <v>Safnern</v>
      </c>
    </row>
    <row r="2768" spans="1:3" x14ac:dyDescent="0.2">
      <c r="A2768" s="17" t="str">
        <f>IF(ISBLANK('Nomenklatur komplett'!H2768),"",'Nomenklatur komplett'!H2768)</f>
        <v/>
      </c>
      <c r="B2768" s="153">
        <f>IF(ISBLANK('Nomenklatur komplett'!I2768),"",'Nomenklatur komplett'!I2768)</f>
        <v>16492</v>
      </c>
      <c r="C2768" s="18" t="str">
        <f>IF(ISBLANK('Nomenklatur komplett'!J2768),"-",'Nomenklatur komplett'!J2768)</f>
        <v>Sagens</v>
      </c>
    </row>
    <row r="2769" spans="1:3" x14ac:dyDescent="0.2">
      <c r="A2769" s="17" t="str">
        <f>IF(ISBLANK('Nomenklatur komplett'!H2769),"",'Nomenklatur komplett'!H2769)</f>
        <v/>
      </c>
      <c r="B2769" s="153">
        <f>IF(ISBLANK('Nomenklatur komplett'!I2769),"",'Nomenklatur komplett'!I2769)</f>
        <v>12888</v>
      </c>
      <c r="C2769" s="18" t="str">
        <f>IF(ISBLANK('Nomenklatur komplett'!J2769),"-",'Nomenklatur komplett'!J2769)</f>
        <v>Sagno</v>
      </c>
    </row>
    <row r="2770" spans="1:3" x14ac:dyDescent="0.2">
      <c r="A2770" s="17">
        <f>IF(ISBLANK('Nomenklatur komplett'!H2770),"",'Nomenklatur komplett'!H2770)</f>
        <v>3581</v>
      </c>
      <c r="B2770" s="153">
        <f>IF(ISBLANK('Nomenklatur komplett'!I2770),"",'Nomenklatur komplett'!I2770)</f>
        <v>15971</v>
      </c>
      <c r="C2770" s="18" t="str">
        <f>IF(ISBLANK('Nomenklatur komplett'!J2770),"-",'Nomenklatur komplett'!J2770)</f>
        <v>Sagogn</v>
      </c>
    </row>
    <row r="2771" spans="1:3" x14ac:dyDescent="0.2">
      <c r="A2771" s="17">
        <f>IF(ISBLANK('Nomenklatur komplett'!H2771),"",'Nomenklatur komplett'!H2771)</f>
        <v>706</v>
      </c>
      <c r="B2771" s="153">
        <f>IF(ISBLANK('Nomenklatur komplett'!I2771),"",'Nomenklatur komplett'!I2771)</f>
        <v>15223</v>
      </c>
      <c r="C2771" s="18" t="str">
        <f>IF(ISBLANK('Nomenklatur komplett'!J2771),"-",'Nomenklatur komplett'!J2771)</f>
        <v>Saicourt</v>
      </c>
    </row>
    <row r="2772" spans="1:3" x14ac:dyDescent="0.2">
      <c r="A2772" s="17">
        <f>IF(ISBLANK('Nomenklatur komplett'!H2772),"",'Nomenklatur komplett'!H2772)</f>
        <v>6757</v>
      </c>
      <c r="B2772" s="153">
        <f>IF(ISBLANK('Nomenklatur komplett'!I2772),"",'Nomenklatur komplett'!I2772)</f>
        <v>14966</v>
      </c>
      <c r="C2772" s="18" t="str">
        <f>IF(ISBLANK('Nomenklatur komplett'!J2772),"-",'Nomenklatur komplett'!J2772)</f>
        <v>Saignelégier</v>
      </c>
    </row>
    <row r="2773" spans="1:3" x14ac:dyDescent="0.2">
      <c r="A2773" s="17">
        <f>IF(ISBLANK('Nomenklatur komplett'!H2773),"",'Nomenklatur komplett'!H2773)</f>
        <v>6140</v>
      </c>
      <c r="B2773" s="153">
        <f>IF(ISBLANK('Nomenklatur komplett'!I2773),"",'Nomenklatur komplett'!I2773)</f>
        <v>12871</v>
      </c>
      <c r="C2773" s="18" t="str">
        <f>IF(ISBLANK('Nomenklatur komplett'!J2773),"-",'Nomenklatur komplett'!J2773)</f>
        <v>Saillon</v>
      </c>
    </row>
    <row r="2774" spans="1:3" x14ac:dyDescent="0.2">
      <c r="A2774" s="17">
        <f>IF(ISBLANK('Nomenklatur komplett'!H2774),"",'Nomenklatur komplett'!H2774)</f>
        <v>2041</v>
      </c>
      <c r="B2774" s="153">
        <f>IF(ISBLANK('Nomenklatur komplett'!I2774),"",'Nomenklatur komplett'!I2774)</f>
        <v>13702</v>
      </c>
      <c r="C2774" s="18" t="str">
        <f>IF(ISBLANK('Nomenklatur komplett'!J2774),"-",'Nomenklatur komplett'!J2774)</f>
        <v>Saint-Aubin (FR)</v>
      </c>
    </row>
    <row r="2775" spans="1:3" x14ac:dyDescent="0.2">
      <c r="A2775" s="17" t="str">
        <f>IF(ISBLANK('Nomenklatur komplett'!H2775),"",'Nomenklatur komplett'!H2775)</f>
        <v/>
      </c>
      <c r="B2775" s="153">
        <f>IF(ISBLANK('Nomenklatur komplett'!I2775),"",'Nomenklatur komplett'!I2775)</f>
        <v>16276</v>
      </c>
      <c r="C2775" s="18" t="str">
        <f>IF(ISBLANK('Nomenklatur komplett'!J2775),"-",'Nomenklatur komplett'!J2775)</f>
        <v>Saint-Aubin (NE)</v>
      </c>
    </row>
    <row r="2776" spans="1:3" x14ac:dyDescent="0.2">
      <c r="A2776" s="17" t="str">
        <f>IF(ISBLANK('Nomenklatur komplett'!H2776),"",'Nomenklatur komplett'!H2776)</f>
        <v/>
      </c>
      <c r="B2776" s="153">
        <f>IF(ISBLANK('Nomenklatur komplett'!I2776),"",'Nomenklatur komplett'!I2776)</f>
        <v>12869</v>
      </c>
      <c r="C2776" s="18" t="str">
        <f>IF(ISBLANK('Nomenklatur komplett'!J2776),"-",'Nomenklatur komplett'!J2776)</f>
        <v>Saint-Aubin-Sauges</v>
      </c>
    </row>
    <row r="2777" spans="1:3" x14ac:dyDescent="0.2">
      <c r="A2777" s="17">
        <f>IF(ISBLANK('Nomenklatur komplett'!H2777),"",'Nomenklatur komplett'!H2777)</f>
        <v>5535</v>
      </c>
      <c r="B2777" s="153">
        <f>IF(ISBLANK('Nomenklatur komplett'!I2777),"",'Nomenklatur komplett'!I2777)</f>
        <v>14612</v>
      </c>
      <c r="C2777" s="18" t="str">
        <f>IF(ISBLANK('Nomenklatur komplett'!J2777),"-",'Nomenklatur komplett'!J2777)</f>
        <v>Saint-Barthélemy (VD)</v>
      </c>
    </row>
    <row r="2778" spans="1:3" x14ac:dyDescent="0.2">
      <c r="A2778" s="17">
        <f>IF(ISBLANK('Nomenklatur komplett'!H2778),"",'Nomenklatur komplett'!H2778)</f>
        <v>6459</v>
      </c>
      <c r="B2778" s="153">
        <f>IF(ISBLANK('Nomenklatur komplett'!I2778),"",'Nomenklatur komplett'!I2778)</f>
        <v>16112</v>
      </c>
      <c r="C2778" s="18" t="str">
        <f>IF(ISBLANK('Nomenklatur komplett'!J2778),"-",'Nomenklatur komplett'!J2778)</f>
        <v>Saint-Blaise</v>
      </c>
    </row>
    <row r="2779" spans="1:3" x14ac:dyDescent="0.2">
      <c r="A2779" s="17">
        <f>IF(ISBLANK('Nomenklatur komplett'!H2779),"",'Nomenklatur komplett'!H2779)</f>
        <v>6758</v>
      </c>
      <c r="B2779" s="153">
        <f>IF(ISBLANK('Nomenklatur komplett'!I2779),"",'Nomenklatur komplett'!I2779)</f>
        <v>13316</v>
      </c>
      <c r="C2779" s="18" t="str">
        <f>IF(ISBLANK('Nomenklatur komplett'!J2779),"-",'Nomenklatur komplett'!J2779)</f>
        <v>Saint-Brais</v>
      </c>
    </row>
    <row r="2780" spans="1:3" x14ac:dyDescent="0.2">
      <c r="A2780" s="17">
        <f>IF(ISBLANK('Nomenklatur komplett'!H2780),"",'Nomenklatur komplett'!H2780)</f>
        <v>5727</v>
      </c>
      <c r="B2780" s="153">
        <f>IF(ISBLANK('Nomenklatur komplett'!I2780),"",'Nomenklatur komplett'!I2780)</f>
        <v>14613</v>
      </c>
      <c r="C2780" s="18" t="str">
        <f>IF(ISBLANK('Nomenklatur komplett'!J2780),"-",'Nomenklatur komplett'!J2780)</f>
        <v>Saint-Cergue</v>
      </c>
    </row>
    <row r="2781" spans="1:3" x14ac:dyDescent="0.2">
      <c r="A2781" s="17" t="str">
        <f>IF(ISBLANK('Nomenklatur komplett'!H2781),"",'Nomenklatur komplett'!H2781)</f>
        <v/>
      </c>
      <c r="B2781" s="153">
        <f>IF(ISBLANK('Nomenklatur komplett'!I2781),"",'Nomenklatur komplett'!I2781)</f>
        <v>12865</v>
      </c>
      <c r="C2781" s="18" t="str">
        <f>IF(ISBLANK('Nomenklatur komplett'!J2781),"-",'Nomenklatur komplett'!J2781)</f>
        <v>Saint-Cierges</v>
      </c>
    </row>
    <row r="2782" spans="1:3" x14ac:dyDescent="0.2">
      <c r="A2782" s="17">
        <f>IF(ISBLANK('Nomenklatur komplett'!H2782),"",'Nomenklatur komplett'!H2782)</f>
        <v>5434</v>
      </c>
      <c r="B2782" s="153">
        <f>IF(ISBLANK('Nomenklatur komplett'!I2782),"",'Nomenklatur komplett'!I2782)</f>
        <v>14615</v>
      </c>
      <c r="C2782" s="18" t="str">
        <f>IF(ISBLANK('Nomenklatur komplett'!J2782),"-",'Nomenklatur komplett'!J2782)</f>
        <v>Saint-George</v>
      </c>
    </row>
    <row r="2783" spans="1:3" x14ac:dyDescent="0.2">
      <c r="A2783" s="17">
        <f>IF(ISBLANK('Nomenklatur komplett'!H2783),"",'Nomenklatur komplett'!H2783)</f>
        <v>6155</v>
      </c>
      <c r="B2783" s="153">
        <f>IF(ISBLANK('Nomenklatur komplett'!I2783),"",'Nomenklatur komplett'!I2783)</f>
        <v>12863</v>
      </c>
      <c r="C2783" s="18" t="str">
        <f>IF(ISBLANK('Nomenklatur komplett'!J2783),"-",'Nomenklatur komplett'!J2783)</f>
        <v>Saint-Gingolph</v>
      </c>
    </row>
    <row r="2784" spans="1:3" x14ac:dyDescent="0.2">
      <c r="A2784" s="17">
        <f>IF(ISBLANK('Nomenklatur komplett'!H2784),"",'Nomenklatur komplett'!H2784)</f>
        <v>443</v>
      </c>
      <c r="B2784" s="153">
        <f>IF(ISBLANK('Nomenklatur komplett'!I2784),"",'Nomenklatur komplett'!I2784)</f>
        <v>15094</v>
      </c>
      <c r="C2784" s="18" t="str">
        <f>IF(ISBLANK('Nomenklatur komplett'!J2784),"-",'Nomenklatur komplett'!J2784)</f>
        <v>Saint-Imier</v>
      </c>
    </row>
    <row r="2785" spans="1:3" x14ac:dyDescent="0.2">
      <c r="A2785" s="17" t="str">
        <f>IF(ISBLANK('Nomenklatur komplett'!H2785),"",'Nomenklatur komplett'!H2785)</f>
        <v/>
      </c>
      <c r="B2785" s="153">
        <f>IF(ISBLANK('Nomenklatur komplett'!I2785),"",'Nomenklatur komplett'!I2785)</f>
        <v>12861</v>
      </c>
      <c r="C2785" s="18" t="str">
        <f>IF(ISBLANK('Nomenklatur komplett'!J2785),"-",'Nomenklatur komplett'!J2785)</f>
        <v>Saint-Jean</v>
      </c>
    </row>
    <row r="2786" spans="1:3" x14ac:dyDescent="0.2">
      <c r="A2786" s="17">
        <f>IF(ISBLANK('Nomenklatur komplett'!H2786),"",'Nomenklatur komplett'!H2786)</f>
        <v>5435</v>
      </c>
      <c r="B2786" s="153">
        <f>IF(ISBLANK('Nomenklatur komplett'!I2786),"",'Nomenklatur komplett'!I2786)</f>
        <v>14601</v>
      </c>
      <c r="C2786" s="18" t="str">
        <f>IF(ISBLANK('Nomenklatur komplett'!J2786),"-",'Nomenklatur komplett'!J2786)</f>
        <v>Saint-Livres</v>
      </c>
    </row>
    <row r="2787" spans="1:3" x14ac:dyDescent="0.2">
      <c r="A2787" s="17" t="str">
        <f>IF(ISBLANK('Nomenklatur komplett'!H2787),"",'Nomenklatur komplett'!H2787)</f>
        <v/>
      </c>
      <c r="B2787" s="153">
        <f>IF(ISBLANK('Nomenklatur komplett'!I2787),"",'Nomenklatur komplett'!I2787)</f>
        <v>13034</v>
      </c>
      <c r="C2787" s="18" t="str">
        <f>IF(ISBLANK('Nomenklatur komplett'!J2787),"-",'Nomenklatur komplett'!J2787)</f>
        <v>Saint-Luc</v>
      </c>
    </row>
    <row r="2788" spans="1:3" x14ac:dyDescent="0.2">
      <c r="A2788" s="17" t="str">
        <f>IF(ISBLANK('Nomenklatur komplett'!H2788),"",'Nomenklatur komplett'!H2788)</f>
        <v/>
      </c>
      <c r="B2788" s="153">
        <f>IF(ISBLANK('Nomenklatur komplett'!I2788),"",'Nomenklatur komplett'!I2788)</f>
        <v>12975</v>
      </c>
      <c r="C2788" s="18" t="str">
        <f>IF(ISBLANK('Nomenklatur komplett'!J2788),"-",'Nomenklatur komplett'!J2788)</f>
        <v>Saint-Légier-La Chiésaz</v>
      </c>
    </row>
    <row r="2789" spans="1:3" x14ac:dyDescent="0.2">
      <c r="A2789" s="17">
        <f>IF(ISBLANK('Nomenklatur komplett'!H2789),"",'Nomenklatur komplett'!H2789)</f>
        <v>6246</v>
      </c>
      <c r="B2789" s="153">
        <f>IF(ISBLANK('Nomenklatur komplett'!I2789),"",'Nomenklatur komplett'!I2789)</f>
        <v>12857</v>
      </c>
      <c r="C2789" s="18" t="str">
        <f>IF(ISBLANK('Nomenklatur komplett'!J2789),"-",'Nomenklatur komplett'!J2789)</f>
        <v>Saint-Léonard</v>
      </c>
    </row>
    <row r="2790" spans="1:3" x14ac:dyDescent="0.2">
      <c r="A2790" s="17">
        <f>IF(ISBLANK('Nomenklatur komplett'!H2790),"",'Nomenklatur komplett'!H2790)</f>
        <v>2335</v>
      </c>
      <c r="B2790" s="153">
        <f>IF(ISBLANK('Nomenklatur komplett'!I2790),"",'Nomenklatur komplett'!I2790)</f>
        <v>14484</v>
      </c>
      <c r="C2790" s="18" t="str">
        <f>IF(ISBLANK('Nomenklatur komplett'!J2790),"-",'Nomenklatur komplett'!J2790)</f>
        <v>Saint-Martin (FR)</v>
      </c>
    </row>
    <row r="2791" spans="1:3" x14ac:dyDescent="0.2">
      <c r="A2791" s="17">
        <f>IF(ISBLANK('Nomenklatur komplett'!H2791),"",'Nomenklatur komplett'!H2791)</f>
        <v>6087</v>
      </c>
      <c r="B2791" s="153">
        <f>IF(ISBLANK('Nomenklatur komplett'!I2791),"",'Nomenklatur komplett'!I2791)</f>
        <v>13032</v>
      </c>
      <c r="C2791" s="18" t="str">
        <f>IF(ISBLANK('Nomenklatur komplett'!J2791),"-",'Nomenklatur komplett'!J2791)</f>
        <v>Saint-Martin (VS)</v>
      </c>
    </row>
    <row r="2792" spans="1:3" x14ac:dyDescent="0.2">
      <c r="A2792" s="17">
        <f>IF(ISBLANK('Nomenklatur komplett'!H2792),"",'Nomenklatur komplett'!H2792)</f>
        <v>6217</v>
      </c>
      <c r="B2792" s="153">
        <f>IF(ISBLANK('Nomenklatur komplett'!I2792),"",'Nomenklatur komplett'!I2792)</f>
        <v>15620</v>
      </c>
      <c r="C2792" s="18" t="str">
        <f>IF(ISBLANK('Nomenklatur komplett'!J2792),"-",'Nomenklatur komplett'!J2792)</f>
        <v>Saint-Maurice</v>
      </c>
    </row>
    <row r="2793" spans="1:3" x14ac:dyDescent="0.2">
      <c r="A2793" s="17">
        <f>IF(ISBLANK('Nomenklatur komplett'!H2793),"",'Nomenklatur komplett'!H2793)</f>
        <v>5436</v>
      </c>
      <c r="B2793" s="153">
        <f>IF(ISBLANK('Nomenklatur komplett'!I2793),"",'Nomenklatur komplett'!I2793)</f>
        <v>14586</v>
      </c>
      <c r="C2793" s="18" t="str">
        <f>IF(ISBLANK('Nomenklatur komplett'!J2793),"-",'Nomenklatur komplett'!J2793)</f>
        <v>Saint-Oyens</v>
      </c>
    </row>
    <row r="2794" spans="1:3" x14ac:dyDescent="0.2">
      <c r="A2794" s="17">
        <f>IF(ISBLANK('Nomenklatur komplett'!H2794),"",'Nomenklatur komplett'!H2794)</f>
        <v>5646</v>
      </c>
      <c r="B2794" s="153">
        <f>IF(ISBLANK('Nomenklatur komplett'!I2794),"",'Nomenklatur komplett'!I2794)</f>
        <v>14587</v>
      </c>
      <c r="C2794" s="18" t="str">
        <f>IF(ISBLANK('Nomenklatur komplett'!J2794),"-",'Nomenklatur komplett'!J2794)</f>
        <v>Saint-Prex</v>
      </c>
    </row>
    <row r="2795" spans="1:3" x14ac:dyDescent="0.2">
      <c r="A2795" s="17">
        <f>IF(ISBLANK('Nomenklatur komplett'!H2795),"",'Nomenklatur komplett'!H2795)</f>
        <v>5610</v>
      </c>
      <c r="B2795" s="153">
        <f>IF(ISBLANK('Nomenklatur komplett'!I2795),"",'Nomenklatur komplett'!I2795)</f>
        <v>14588</v>
      </c>
      <c r="C2795" s="18" t="str">
        <f>IF(ISBLANK('Nomenklatur komplett'!J2795),"-",'Nomenklatur komplett'!J2795)</f>
        <v>Saint-Saphorin (Lavaux)</v>
      </c>
    </row>
    <row r="2796" spans="1:3" x14ac:dyDescent="0.2">
      <c r="A2796" s="17" t="str">
        <f>IF(ISBLANK('Nomenklatur komplett'!H2796),"",'Nomenklatur komplett'!H2796)</f>
        <v/>
      </c>
      <c r="B2796" s="153">
        <f>IF(ISBLANK('Nomenklatur komplett'!I2796),"",'Nomenklatur komplett'!I2796)</f>
        <v>13027</v>
      </c>
      <c r="C2796" s="18" t="str">
        <f>IF(ISBLANK('Nomenklatur komplett'!J2796),"-",'Nomenklatur komplett'!J2796)</f>
        <v>Saint-Saphorin-sur-Morges</v>
      </c>
    </row>
    <row r="2797" spans="1:3" x14ac:dyDescent="0.2">
      <c r="A2797" s="17" t="str">
        <f>IF(ISBLANK('Nomenklatur komplett'!H2797),"",'Nomenklatur komplett'!H2797)</f>
        <v/>
      </c>
      <c r="B2797" s="153">
        <f>IF(ISBLANK('Nomenklatur komplett'!I2797),"",'Nomenklatur komplett'!I2797)</f>
        <v>13026</v>
      </c>
      <c r="C2797" s="18" t="str">
        <f>IF(ISBLANK('Nomenklatur komplett'!J2797),"-",'Nomenklatur komplett'!J2797)</f>
        <v>Saint-Sulpice (NE)</v>
      </c>
    </row>
    <row r="2798" spans="1:3" x14ac:dyDescent="0.2">
      <c r="A2798" s="17">
        <f>IF(ISBLANK('Nomenklatur komplett'!H2798),"",'Nomenklatur komplett'!H2798)</f>
        <v>5648</v>
      </c>
      <c r="B2798" s="153">
        <f>IF(ISBLANK('Nomenklatur komplett'!I2798),"",'Nomenklatur komplett'!I2798)</f>
        <v>14590</v>
      </c>
      <c r="C2798" s="18" t="str">
        <f>IF(ISBLANK('Nomenklatur komplett'!J2798),"-",'Nomenklatur komplett'!J2798)</f>
        <v>Saint-Sulpice (VD)</v>
      </c>
    </row>
    <row r="2799" spans="1:3" x14ac:dyDescent="0.2">
      <c r="A2799" s="17" t="str">
        <f>IF(ISBLANK('Nomenklatur komplett'!H2799),"",'Nomenklatur komplett'!H2799)</f>
        <v/>
      </c>
      <c r="B2799" s="153">
        <f>IF(ISBLANK('Nomenklatur komplett'!I2799),"",'Nomenklatur komplett'!I2799)</f>
        <v>11020</v>
      </c>
      <c r="C2799" s="18" t="str">
        <f>IF(ISBLANK('Nomenklatur komplett'!J2799),"-",'Nomenklatur komplett'!J2799)</f>
        <v>Saint-Ursanne</v>
      </c>
    </row>
    <row r="2800" spans="1:3" x14ac:dyDescent="0.2">
      <c r="A2800" s="17">
        <f>IF(ISBLANK('Nomenklatur komplett'!H2800),"",'Nomenklatur komplett'!H2800)</f>
        <v>5568</v>
      </c>
      <c r="B2800" s="153">
        <f>IF(ISBLANK('Nomenklatur komplett'!I2800),"",'Nomenklatur komplett'!I2800)</f>
        <v>14591</v>
      </c>
      <c r="C2800" s="18" t="str">
        <f>IF(ISBLANK('Nomenklatur komplett'!J2800),"-",'Nomenklatur komplett'!J2800)</f>
        <v>Sainte-Croix</v>
      </c>
    </row>
    <row r="2801" spans="1:3" x14ac:dyDescent="0.2">
      <c r="A2801" s="17" t="str">
        <f>IF(ISBLANK('Nomenklatur komplett'!H2801),"",'Nomenklatur komplett'!H2801)</f>
        <v/>
      </c>
      <c r="B2801" s="153">
        <f>IF(ISBLANK('Nomenklatur komplett'!I2801),"",'Nomenklatur komplett'!I2801)</f>
        <v>13023</v>
      </c>
      <c r="C2801" s="18" t="str">
        <f>IF(ISBLANK('Nomenklatur komplett'!J2801),"-",'Nomenklatur komplett'!J2801)</f>
        <v>Sala Capriasca</v>
      </c>
    </row>
    <row r="2802" spans="1:3" x14ac:dyDescent="0.2">
      <c r="A2802" s="17" t="str">
        <f>IF(ISBLANK('Nomenklatur komplett'!H2802),"",'Nomenklatur komplett'!H2802)</f>
        <v/>
      </c>
      <c r="B2802" s="153">
        <f>IF(ISBLANK('Nomenklatur komplett'!I2802),"",'Nomenklatur komplett'!I2802)</f>
        <v>13007</v>
      </c>
      <c r="C2802" s="18" t="str">
        <f>IF(ISBLANK('Nomenklatur komplett'!J2802),"-",'Nomenklatur komplett'!J2802)</f>
        <v>Salen-Reutenen</v>
      </c>
    </row>
    <row r="2803" spans="1:3" x14ac:dyDescent="0.2">
      <c r="A2803" s="17">
        <f>IF(ISBLANK('Nomenklatur komplett'!H2803),"",'Nomenklatur komplett'!H2803)</f>
        <v>4851</v>
      </c>
      <c r="B2803" s="153">
        <f>IF(ISBLANK('Nomenklatur komplett'!I2803),"",'Nomenklatur komplett'!I2803)</f>
        <v>15422</v>
      </c>
      <c r="C2803" s="18" t="str">
        <f>IF(ISBLANK('Nomenklatur komplett'!J2803),"-",'Nomenklatur komplett'!J2803)</f>
        <v>Salenstein</v>
      </c>
    </row>
    <row r="2804" spans="1:3" x14ac:dyDescent="0.2">
      <c r="A2804" s="17" t="str">
        <f>IF(ISBLANK('Nomenklatur komplett'!H2804),"",'Nomenklatur komplett'!H2804)</f>
        <v/>
      </c>
      <c r="B2804" s="153">
        <f>IF(ISBLANK('Nomenklatur komplett'!I2804),"",'Nomenklatur komplett'!I2804)</f>
        <v>11333</v>
      </c>
      <c r="C2804" s="18" t="str">
        <f>IF(ISBLANK('Nomenklatur komplett'!J2804),"-",'Nomenklatur komplett'!J2804)</f>
        <v>Sales (Sarine)</v>
      </c>
    </row>
    <row r="2805" spans="1:3" x14ac:dyDescent="0.2">
      <c r="A2805" s="17">
        <f>IF(ISBLANK('Nomenklatur komplett'!H2805),"",'Nomenklatur komplett'!H2805)</f>
        <v>6113</v>
      </c>
      <c r="B2805" s="153">
        <f>IF(ISBLANK('Nomenklatur komplett'!I2805),"",'Nomenklatur komplett'!I2805)</f>
        <v>13035</v>
      </c>
      <c r="C2805" s="18" t="str">
        <f>IF(ISBLANK('Nomenklatur komplett'!J2805),"-",'Nomenklatur komplett'!J2805)</f>
        <v>Salgesch</v>
      </c>
    </row>
    <row r="2806" spans="1:3" x14ac:dyDescent="0.2">
      <c r="A2806" s="17" t="str">
        <f>IF(ISBLANK('Nomenklatur komplett'!H2806),"",'Nomenklatur komplett'!H2806)</f>
        <v/>
      </c>
      <c r="B2806" s="153">
        <f>IF(ISBLANK('Nomenklatur komplett'!I2806),"",'Nomenklatur komplett'!I2806)</f>
        <v>13019</v>
      </c>
      <c r="C2806" s="18" t="str">
        <f>IF(ISBLANK('Nomenklatur komplett'!J2806),"-",'Nomenklatur komplett'!J2806)</f>
        <v>Salins</v>
      </c>
    </row>
    <row r="2807" spans="1:3" x14ac:dyDescent="0.2">
      <c r="A2807" s="17">
        <f>IF(ISBLANK('Nomenklatur komplett'!H2807),"",'Nomenklatur komplett'!H2807)</f>
        <v>4441</v>
      </c>
      <c r="B2807" s="153">
        <f>IF(ISBLANK('Nomenklatur komplett'!I2807),"",'Nomenklatur komplett'!I2807)</f>
        <v>15413</v>
      </c>
      <c r="C2807" s="18" t="str">
        <f>IF(ISBLANK('Nomenklatur komplett'!J2807),"-",'Nomenklatur komplett'!J2807)</f>
        <v>Salmsach</v>
      </c>
    </row>
    <row r="2808" spans="1:3" x14ac:dyDescent="0.2">
      <c r="A2808" s="17" t="str">
        <f>IF(ISBLANK('Nomenklatur komplett'!H2808),"",'Nomenklatur komplett'!H2808)</f>
        <v/>
      </c>
      <c r="B2808" s="153">
        <f>IF(ISBLANK('Nomenklatur komplett'!I2808),"",'Nomenklatur komplett'!I2808)</f>
        <v>13017</v>
      </c>
      <c r="C2808" s="18" t="str">
        <f>IF(ISBLANK('Nomenklatur komplett'!J2808),"-",'Nomenklatur komplett'!J2808)</f>
        <v>Salorino</v>
      </c>
    </row>
    <row r="2809" spans="1:3" x14ac:dyDescent="0.2">
      <c r="A2809" s="17" t="str">
        <f>IF(ISBLANK('Nomenklatur komplett'!H2809),"",'Nomenklatur komplett'!H2809)</f>
        <v/>
      </c>
      <c r="B2809" s="153">
        <f>IF(ISBLANK('Nomenklatur komplett'!I2809),"",'Nomenklatur komplett'!I2809)</f>
        <v>10058</v>
      </c>
      <c r="C2809" s="18" t="str">
        <f>IF(ISBLANK('Nomenklatur komplett'!J2809),"-",'Nomenklatur komplett'!J2809)</f>
        <v>Salouf</v>
      </c>
    </row>
    <row r="2810" spans="1:3" x14ac:dyDescent="0.2">
      <c r="A2810" s="17" t="str">
        <f>IF(ISBLANK('Nomenklatur komplett'!H2810),"",'Nomenklatur komplett'!H2810)</f>
        <v/>
      </c>
      <c r="B2810" s="153">
        <f>IF(ISBLANK('Nomenklatur komplett'!I2810),"",'Nomenklatur komplett'!I2810)</f>
        <v>16491</v>
      </c>
      <c r="C2810" s="18" t="str">
        <f>IF(ISBLANK('Nomenklatur komplett'!J2810),"-",'Nomenklatur komplett'!J2810)</f>
        <v>Salux</v>
      </c>
    </row>
    <row r="2811" spans="1:3" x14ac:dyDescent="0.2">
      <c r="A2811" s="17">
        <f>IF(ISBLANK('Nomenklatur komplett'!H2811),"",'Nomenklatur komplett'!H2811)</f>
        <v>6218</v>
      </c>
      <c r="B2811" s="153">
        <f>IF(ISBLANK('Nomenklatur komplett'!I2811),"",'Nomenklatur komplett'!I2811)</f>
        <v>13016</v>
      </c>
      <c r="C2811" s="18" t="str">
        <f>IF(ISBLANK('Nomenklatur komplett'!J2811),"-",'Nomenklatur komplett'!J2811)</f>
        <v>Salvan</v>
      </c>
    </row>
    <row r="2812" spans="1:3" x14ac:dyDescent="0.2">
      <c r="A2812" s="17" t="str">
        <f>IF(ISBLANK('Nomenklatur komplett'!H2812),"",'Nomenklatur komplett'!H2812)</f>
        <v/>
      </c>
      <c r="B2812" s="153">
        <f>IF(ISBLANK('Nomenklatur komplett'!I2812),"",'Nomenklatur komplett'!I2812)</f>
        <v>13015</v>
      </c>
      <c r="C2812" s="18" t="str">
        <f>IF(ISBLANK('Nomenklatur komplett'!J2812),"-",'Nomenklatur komplett'!J2812)</f>
        <v>Salvenach</v>
      </c>
    </row>
    <row r="2813" spans="1:3" x14ac:dyDescent="0.2">
      <c r="A2813" s="17" t="str">
        <f>IF(ISBLANK('Nomenklatur komplett'!H2813),"",'Nomenklatur komplett'!H2813)</f>
        <v/>
      </c>
      <c r="B2813" s="153">
        <f>IF(ISBLANK('Nomenklatur komplett'!I2813),"",'Nomenklatur komplett'!I2813)</f>
        <v>16490</v>
      </c>
      <c r="C2813" s="18" t="str">
        <f>IF(ISBLANK('Nomenklatur komplett'!J2813),"-",'Nomenklatur komplett'!J2813)</f>
        <v>Samaden</v>
      </c>
    </row>
    <row r="2814" spans="1:3" x14ac:dyDescent="0.2">
      <c r="A2814" s="17">
        <f>IF(ISBLANK('Nomenklatur komplett'!H2814),"",'Nomenklatur komplett'!H2814)</f>
        <v>3786</v>
      </c>
      <c r="B2814" s="153">
        <f>IF(ISBLANK('Nomenklatur komplett'!I2814),"",'Nomenklatur komplett'!I2814)</f>
        <v>16006</v>
      </c>
      <c r="C2814" s="18" t="str">
        <f>IF(ISBLANK('Nomenklatur komplett'!J2814),"-",'Nomenklatur komplett'!J2814)</f>
        <v>Samedan</v>
      </c>
    </row>
    <row r="2815" spans="1:3" x14ac:dyDescent="0.2">
      <c r="A2815" s="17">
        <f>IF(ISBLANK('Nomenklatur komplett'!H2815),"",'Nomenklatur komplett'!H2815)</f>
        <v>3752</v>
      </c>
      <c r="B2815" s="153">
        <f>IF(ISBLANK('Nomenklatur komplett'!I2815),"",'Nomenklatur komplett'!I2815)</f>
        <v>16000</v>
      </c>
      <c r="C2815" s="18" t="str">
        <f>IF(ISBLANK('Nomenklatur komplett'!J2815),"-",'Nomenklatur komplett'!J2815)</f>
        <v>Samnaun</v>
      </c>
    </row>
    <row r="2816" spans="1:3" x14ac:dyDescent="0.2">
      <c r="A2816" s="17" t="str">
        <f>IF(ISBLANK('Nomenklatur komplett'!H2816),"",'Nomenklatur komplett'!H2816)</f>
        <v/>
      </c>
      <c r="B2816" s="153">
        <f>IF(ISBLANK('Nomenklatur komplett'!I2816),"",'Nomenklatur komplett'!I2816)</f>
        <v>13014</v>
      </c>
      <c r="C2816" s="18" t="str">
        <f>IF(ISBLANK('Nomenklatur komplett'!J2816),"-",'Nomenklatur komplett'!J2816)</f>
        <v>San Nazzaro</v>
      </c>
    </row>
    <row r="2817" spans="1:3" x14ac:dyDescent="0.2">
      <c r="A2817" s="17">
        <f>IF(ISBLANK('Nomenklatur komplett'!H2817),"",'Nomenklatur komplett'!H2817)</f>
        <v>3835</v>
      </c>
      <c r="B2817" s="153">
        <f>IF(ISBLANK('Nomenklatur komplett'!I2817),"",'Nomenklatur komplett'!I2817)</f>
        <v>16021</v>
      </c>
      <c r="C2817" s="18" t="str">
        <f>IF(ISBLANK('Nomenklatur komplett'!J2817),"-",'Nomenklatur komplett'!J2817)</f>
        <v>San Vittore</v>
      </c>
    </row>
    <row r="2818" spans="1:3" x14ac:dyDescent="0.2">
      <c r="A2818" s="17" t="str">
        <f>IF(ISBLANK('Nomenklatur komplett'!H2818),"",'Nomenklatur komplett'!H2818)</f>
        <v/>
      </c>
      <c r="B2818" s="153">
        <f>IF(ISBLANK('Nomenklatur komplett'!I2818),"",'Nomenklatur komplett'!I2818)</f>
        <v>13013</v>
      </c>
      <c r="C2818" s="18" t="str">
        <f>IF(ISBLANK('Nomenklatur komplett'!J2818),"-",'Nomenklatur komplett'!J2818)</f>
        <v>Sant'Abbondio</v>
      </c>
    </row>
    <row r="2819" spans="1:3" x14ac:dyDescent="0.2">
      <c r="A2819" s="17">
        <f>IF(ISBLANK('Nomenklatur komplett'!H2819),"",'Nomenklatur komplett'!H2819)</f>
        <v>5017</v>
      </c>
      <c r="B2819" s="153">
        <f>IF(ISBLANK('Nomenklatur komplett'!I2819),"",'Nomenklatur komplett'!I2819)</f>
        <v>13012</v>
      </c>
      <c r="C2819" s="18" t="str">
        <f>IF(ISBLANK('Nomenklatur komplett'!J2819),"-",'Nomenklatur komplett'!J2819)</f>
        <v>Sant'Antonino</v>
      </c>
    </row>
    <row r="2820" spans="1:3" x14ac:dyDescent="0.2">
      <c r="A2820" s="17" t="str">
        <f>IF(ISBLANK('Nomenklatur komplett'!H2820),"",'Nomenklatur komplett'!H2820)</f>
        <v/>
      </c>
      <c r="B2820" s="153">
        <f>IF(ISBLANK('Nomenklatur komplett'!I2820),"",'Nomenklatur komplett'!I2820)</f>
        <v>13011</v>
      </c>
      <c r="C2820" s="18" t="str">
        <f>IF(ISBLANK('Nomenklatur komplett'!J2820),"-",'Nomenklatur komplett'!J2820)</f>
        <v>Sant'Antonio</v>
      </c>
    </row>
    <row r="2821" spans="1:3" x14ac:dyDescent="0.2">
      <c r="A2821" s="17" t="str">
        <f>IF(ISBLANK('Nomenklatur komplett'!H2821),"",'Nomenklatur komplett'!H2821)</f>
        <v/>
      </c>
      <c r="B2821" s="153">
        <f>IF(ISBLANK('Nomenklatur komplett'!I2821),"",'Nomenklatur komplett'!I2821)</f>
        <v>11282</v>
      </c>
      <c r="C2821" s="18" t="str">
        <f>IF(ISBLANK('Nomenklatur komplett'!J2821),"-",'Nomenklatur komplett'!J2821)</f>
        <v>Santa Domenica</v>
      </c>
    </row>
    <row r="2822" spans="1:3" x14ac:dyDescent="0.2">
      <c r="A2822" s="17" t="str">
        <f>IF(ISBLANK('Nomenklatur komplett'!H2822),"",'Nomenklatur komplett'!H2822)</f>
        <v/>
      </c>
      <c r="B2822" s="153">
        <f>IF(ISBLANK('Nomenklatur komplett'!I2822),"",'Nomenklatur komplett'!I2822)</f>
        <v>11321</v>
      </c>
      <c r="C2822" s="18" t="str">
        <f>IF(ISBLANK('Nomenklatur komplett'!J2822),"-",'Nomenklatur komplett'!J2822)</f>
        <v>Santa Maria im Münstertal</v>
      </c>
    </row>
    <row r="2823" spans="1:3" x14ac:dyDescent="0.2">
      <c r="A2823" s="17">
        <f>IF(ISBLANK('Nomenklatur komplett'!H2823),"",'Nomenklatur komplett'!H2823)</f>
        <v>3810</v>
      </c>
      <c r="B2823" s="153">
        <f>IF(ISBLANK('Nomenklatur komplett'!I2823),"",'Nomenklatur komplett'!I2823)</f>
        <v>16015</v>
      </c>
      <c r="C2823" s="18" t="str">
        <f>IF(ISBLANK('Nomenklatur komplett'!J2823),"-",'Nomenklatur komplett'!J2823)</f>
        <v>Santa Maria in Calanca</v>
      </c>
    </row>
    <row r="2824" spans="1:3" x14ac:dyDescent="0.2">
      <c r="A2824" s="17">
        <f>IF(ISBLANK('Nomenklatur komplett'!H2824),"",'Nomenklatur komplett'!H2824)</f>
        <v>3296</v>
      </c>
      <c r="B2824" s="153">
        <f>IF(ISBLANK('Nomenklatur komplett'!I2824),"",'Nomenklatur komplett'!I2824)</f>
        <v>14416</v>
      </c>
      <c r="C2824" s="18" t="str">
        <f>IF(ISBLANK('Nomenklatur komplett'!J2824),"-",'Nomenklatur komplett'!J2824)</f>
        <v>Sargans</v>
      </c>
    </row>
    <row r="2825" spans="1:3" x14ac:dyDescent="0.2">
      <c r="A2825" s="17">
        <f>IF(ISBLANK('Nomenklatur komplett'!H2825),"",'Nomenklatur komplett'!H2825)</f>
        <v>4076</v>
      </c>
      <c r="B2825" s="153">
        <f>IF(ISBLANK('Nomenklatur komplett'!I2825),"",'Nomenklatur komplett'!I2825)</f>
        <v>13010</v>
      </c>
      <c r="C2825" s="18" t="str">
        <f>IF(ISBLANK('Nomenklatur komplett'!J2825),"-",'Nomenklatur komplett'!J2825)</f>
        <v>Sarmenstorf</v>
      </c>
    </row>
    <row r="2826" spans="1:3" x14ac:dyDescent="0.2">
      <c r="A2826" s="17" t="str">
        <f>IF(ISBLANK('Nomenklatur komplett'!H2826),"",'Nomenklatur komplett'!H2826)</f>
        <v/>
      </c>
      <c r="B2826" s="153">
        <f>IF(ISBLANK('Nomenklatur komplett'!I2826),"",'Nomenklatur komplett'!I2826)</f>
        <v>10239</v>
      </c>
      <c r="C2826" s="18" t="str">
        <f>IF(ISBLANK('Nomenklatur komplett'!J2826),"-",'Nomenklatur komplett'!J2826)</f>
        <v>Sarn</v>
      </c>
    </row>
    <row r="2827" spans="1:3" x14ac:dyDescent="0.2">
      <c r="A2827" s="17">
        <f>IF(ISBLANK('Nomenklatur komplett'!H2827),"",'Nomenklatur komplett'!H2827)</f>
        <v>1407</v>
      </c>
      <c r="B2827" s="153">
        <f>IF(ISBLANK('Nomenklatur komplett'!I2827),"",'Nomenklatur komplett'!I2827)</f>
        <v>13009</v>
      </c>
      <c r="C2827" s="18" t="str">
        <f>IF(ISBLANK('Nomenklatur komplett'!J2827),"-",'Nomenklatur komplett'!J2827)</f>
        <v>Sarnen</v>
      </c>
    </row>
    <row r="2828" spans="1:3" x14ac:dyDescent="0.2">
      <c r="A2828" s="17" t="str">
        <f>IF(ISBLANK('Nomenklatur komplett'!H2828),"",'Nomenklatur komplett'!H2828)</f>
        <v/>
      </c>
      <c r="B2828" s="153">
        <f>IF(ISBLANK('Nomenklatur komplett'!I2828),"",'Nomenklatur komplett'!I2828)</f>
        <v>13008</v>
      </c>
      <c r="C2828" s="18" t="str">
        <f>IF(ISBLANK('Nomenklatur komplett'!J2828),"-",'Nomenklatur komplett'!J2828)</f>
        <v>Sarzens</v>
      </c>
    </row>
    <row r="2829" spans="1:3" x14ac:dyDescent="0.2">
      <c r="A2829" s="17" t="str">
        <f>IF(ISBLANK('Nomenklatur komplett'!H2829),"",'Nomenklatur komplett'!H2829)</f>
        <v/>
      </c>
      <c r="B2829" s="153">
        <f>IF(ISBLANK('Nomenklatur komplett'!I2829),"",'Nomenklatur komplett'!I2829)</f>
        <v>13049</v>
      </c>
      <c r="C2829" s="18" t="str">
        <f>IF(ISBLANK('Nomenklatur komplett'!J2829),"-",'Nomenklatur komplett'!J2829)</f>
        <v>Sassel</v>
      </c>
    </row>
    <row r="2830" spans="1:3" x14ac:dyDescent="0.2">
      <c r="A2830" s="17">
        <f>IF(ISBLANK('Nomenklatur komplett'!H2830),"",'Nomenklatur komplett'!H2830)</f>
        <v>6638</v>
      </c>
      <c r="B2830" s="153">
        <f>IF(ISBLANK('Nomenklatur komplett'!I2830),"",'Nomenklatur komplett'!I2830)</f>
        <v>13051</v>
      </c>
      <c r="C2830" s="18" t="str">
        <f>IF(ISBLANK('Nomenklatur komplett'!J2830),"-",'Nomenklatur komplett'!J2830)</f>
        <v>Satigny</v>
      </c>
    </row>
    <row r="2831" spans="1:3" x14ac:dyDescent="0.2">
      <c r="A2831" s="17">
        <f>IF(ISBLANK('Nomenklatur komplett'!H2831),"",'Nomenklatur komplett'!H2831)</f>
        <v>1371</v>
      </c>
      <c r="B2831" s="153">
        <f>IF(ISBLANK('Nomenklatur komplett'!I2831),"",'Nomenklatur komplett'!I2831)</f>
        <v>13022</v>
      </c>
      <c r="C2831" s="18" t="str">
        <f>IF(ISBLANK('Nomenklatur komplett'!J2831),"-",'Nomenklatur komplett'!J2831)</f>
        <v>Sattel</v>
      </c>
    </row>
    <row r="2832" spans="1:3" x14ac:dyDescent="0.2">
      <c r="A2832" s="17">
        <f>IF(ISBLANK('Nomenklatur komplett'!H2832),"",'Nomenklatur komplett'!H2832)</f>
        <v>5437</v>
      </c>
      <c r="B2832" s="153">
        <f>IF(ISBLANK('Nomenklatur komplett'!I2832),"",'Nomenklatur komplett'!I2832)</f>
        <v>14583</v>
      </c>
      <c r="C2832" s="18" t="str">
        <f>IF(ISBLANK('Nomenklatur komplett'!J2832),"-",'Nomenklatur komplett'!J2832)</f>
        <v>Saubraz</v>
      </c>
    </row>
    <row r="2833" spans="1:3" x14ac:dyDescent="0.2">
      <c r="A2833" s="17">
        <f>IF(ISBLANK('Nomenklatur komplett'!H2833),"",'Nomenklatur komplett'!H2833)</f>
        <v>449</v>
      </c>
      <c r="B2833" s="153">
        <f>IF(ISBLANK('Nomenklatur komplett'!I2833),"",'Nomenklatur komplett'!I2833)</f>
        <v>15632</v>
      </c>
      <c r="C2833" s="18" t="str">
        <f>IF(ISBLANK('Nomenklatur komplett'!J2833),"-",'Nomenklatur komplett'!J2833)</f>
        <v>Sauge</v>
      </c>
    </row>
    <row r="2834" spans="1:3" x14ac:dyDescent="0.2">
      <c r="A2834" s="17" t="str">
        <f>IF(ISBLANK('Nomenklatur komplett'!H2834),"",'Nomenklatur komplett'!H2834)</f>
        <v/>
      </c>
      <c r="B2834" s="153">
        <f>IF(ISBLANK('Nomenklatur komplett'!I2834),"",'Nomenklatur komplett'!I2834)</f>
        <v>16277</v>
      </c>
      <c r="C2834" s="18" t="str">
        <f>IF(ISBLANK('Nomenklatur komplett'!J2834),"-",'Nomenklatur komplett'!J2834)</f>
        <v>Sauges</v>
      </c>
    </row>
    <row r="2835" spans="1:3" x14ac:dyDescent="0.2">
      <c r="A2835" s="17">
        <f>IF(ISBLANK('Nomenklatur komplett'!H2835),"",'Nomenklatur komplett'!H2835)</f>
        <v>6722</v>
      </c>
      <c r="B2835" s="153">
        <f>IF(ISBLANK('Nomenklatur komplett'!I2835),"",'Nomenklatur komplett'!I2835)</f>
        <v>13293</v>
      </c>
      <c r="C2835" s="18" t="str">
        <f>IF(ISBLANK('Nomenklatur komplett'!J2835),"-",'Nomenklatur komplett'!J2835)</f>
        <v>Saulcy</v>
      </c>
    </row>
    <row r="2836" spans="1:3" x14ac:dyDescent="0.2">
      <c r="A2836" s="17" t="str">
        <f>IF(ISBLANK('Nomenklatur komplett'!H2836),"",'Nomenklatur komplett'!H2836)</f>
        <v/>
      </c>
      <c r="B2836" s="153">
        <f>IF(ISBLANK('Nomenklatur komplett'!I2836),"",'Nomenklatur komplett'!I2836)</f>
        <v>16235</v>
      </c>
      <c r="C2836" s="18" t="str">
        <f>IF(ISBLANK('Nomenklatur komplett'!J2836),"-",'Nomenklatur komplett'!J2836)</f>
        <v>Saules</v>
      </c>
    </row>
    <row r="2837" spans="1:3" x14ac:dyDescent="0.2">
      <c r="A2837" s="17">
        <f>IF(ISBLANK('Nomenklatur komplett'!H2837),"",'Nomenklatur komplett'!H2837)</f>
        <v>707</v>
      </c>
      <c r="B2837" s="153">
        <f>IF(ISBLANK('Nomenklatur komplett'!I2837),"",'Nomenklatur komplett'!I2837)</f>
        <v>15224</v>
      </c>
      <c r="C2837" s="18" t="str">
        <f>IF(ISBLANK('Nomenklatur komplett'!J2837),"-",'Nomenklatur komplett'!J2837)</f>
        <v>Saules (BE)</v>
      </c>
    </row>
    <row r="2838" spans="1:3" x14ac:dyDescent="0.2">
      <c r="A2838" s="17" t="str">
        <f>IF(ISBLANK('Nomenklatur komplett'!H2838),"",'Nomenklatur komplett'!H2838)</f>
        <v/>
      </c>
      <c r="B2838" s="153">
        <f>IF(ISBLANK('Nomenklatur komplett'!I2838),"",'Nomenklatur komplett'!I2838)</f>
        <v>13062</v>
      </c>
      <c r="C2838" s="18" t="str">
        <f>IF(ISBLANK('Nomenklatur komplett'!J2838),"-",'Nomenklatur komplett'!J2838)</f>
        <v>Savagnier</v>
      </c>
    </row>
    <row r="2839" spans="1:3" x14ac:dyDescent="0.2">
      <c r="A2839" s="17">
        <f>IF(ISBLANK('Nomenklatur komplett'!H2839),"",'Nomenklatur komplett'!H2839)</f>
        <v>5611</v>
      </c>
      <c r="B2839" s="153">
        <f>IF(ISBLANK('Nomenklatur komplett'!I2839),"",'Nomenklatur komplett'!I2839)</f>
        <v>14584</v>
      </c>
      <c r="C2839" s="18" t="str">
        <f>IF(ISBLANK('Nomenklatur komplett'!J2839),"-",'Nomenklatur komplett'!J2839)</f>
        <v>Savigny</v>
      </c>
    </row>
    <row r="2840" spans="1:3" x14ac:dyDescent="0.2">
      <c r="A2840" s="17">
        <f>IF(ISBLANK('Nomenklatur komplett'!H2840),"",'Nomenklatur komplett'!H2840)</f>
        <v>6265</v>
      </c>
      <c r="B2840" s="153">
        <f>IF(ISBLANK('Nomenklatur komplett'!I2840),"",'Nomenklatur komplett'!I2840)</f>
        <v>13061</v>
      </c>
      <c r="C2840" s="18" t="str">
        <f>IF(ISBLANK('Nomenklatur komplett'!J2840),"-",'Nomenklatur komplett'!J2840)</f>
        <v>Savièse</v>
      </c>
    </row>
    <row r="2841" spans="1:3" x14ac:dyDescent="0.2">
      <c r="A2841" s="17" t="str">
        <f>IF(ISBLANK('Nomenklatur komplett'!H2841),"",'Nomenklatur komplett'!H2841)</f>
        <v/>
      </c>
      <c r="B2841" s="153">
        <f>IF(ISBLANK('Nomenklatur komplett'!I2841),"",'Nomenklatur komplett'!I2841)</f>
        <v>10057</v>
      </c>
      <c r="C2841" s="18" t="str">
        <f>IF(ISBLANK('Nomenklatur komplett'!J2841),"-",'Nomenklatur komplett'!J2841)</f>
        <v>Savognin</v>
      </c>
    </row>
    <row r="2842" spans="1:3" x14ac:dyDescent="0.2">
      <c r="A2842" s="17">
        <f>IF(ISBLANK('Nomenklatur komplett'!H2842),"",'Nomenklatur komplett'!H2842)</f>
        <v>5221</v>
      </c>
      <c r="B2842" s="153">
        <f>IF(ISBLANK('Nomenklatur komplett'!I2842),"",'Nomenklatur komplett'!I2842)</f>
        <v>13059</v>
      </c>
      <c r="C2842" s="18" t="str">
        <f>IF(ISBLANK('Nomenklatur komplett'!J2842),"-",'Nomenklatur komplett'!J2842)</f>
        <v>Savosa</v>
      </c>
    </row>
    <row r="2843" spans="1:3" x14ac:dyDescent="0.2">
      <c r="A2843" s="17">
        <f>IF(ISBLANK('Nomenklatur komplett'!H2843),"",'Nomenklatur komplett'!H2843)</f>
        <v>591</v>
      </c>
      <c r="B2843" s="153">
        <f>IF(ISBLANK('Nomenklatur komplett'!I2843),"",'Nomenklatur komplett'!I2843)</f>
        <v>15163</v>
      </c>
      <c r="C2843" s="18" t="str">
        <f>IF(ISBLANK('Nomenklatur komplett'!J2843),"-",'Nomenklatur komplett'!J2843)</f>
        <v>Saxeten</v>
      </c>
    </row>
    <row r="2844" spans="1:3" x14ac:dyDescent="0.2">
      <c r="A2844" s="17">
        <f>IF(ISBLANK('Nomenklatur komplett'!H2844),"",'Nomenklatur komplett'!H2844)</f>
        <v>6141</v>
      </c>
      <c r="B2844" s="153">
        <f>IF(ISBLANK('Nomenklatur komplett'!I2844),"",'Nomenklatur komplett'!I2844)</f>
        <v>13058</v>
      </c>
      <c r="C2844" s="18" t="str">
        <f>IF(ISBLANK('Nomenklatur komplett'!J2844),"-",'Nomenklatur komplett'!J2844)</f>
        <v>Saxon</v>
      </c>
    </row>
    <row r="2845" spans="1:3" x14ac:dyDescent="0.2">
      <c r="A2845" s="17" t="str">
        <f>IF(ISBLANK('Nomenklatur komplett'!H2845),"",'Nomenklatur komplett'!H2845)</f>
        <v/>
      </c>
      <c r="B2845" s="153">
        <f>IF(ISBLANK('Nomenklatur komplett'!I2845),"",'Nomenklatur komplett'!I2845)</f>
        <v>10796</v>
      </c>
      <c r="C2845" s="18" t="str">
        <f>IF(ISBLANK('Nomenklatur komplett'!J2845),"-",'Nomenklatur komplett'!J2845)</f>
        <v>Says</v>
      </c>
    </row>
    <row r="2846" spans="1:3" x14ac:dyDescent="0.2">
      <c r="A2846" s="17" t="str">
        <f>IF(ISBLANK('Nomenklatur komplett'!H2846),"",'Nomenklatur komplett'!H2846)</f>
        <v/>
      </c>
      <c r="B2846" s="153">
        <f>IF(ISBLANK('Nomenklatur komplett'!I2846),"",'Nomenklatur komplett'!I2846)</f>
        <v>16489</v>
      </c>
      <c r="C2846" s="18" t="str">
        <f>IF(ISBLANK('Nomenklatur komplett'!J2846),"-",'Nomenklatur komplett'!J2846)</f>
        <v>Scanfs</v>
      </c>
    </row>
    <row r="2847" spans="1:3" x14ac:dyDescent="0.2">
      <c r="A2847" s="17" t="str">
        <f>IF(ISBLANK('Nomenklatur komplett'!H2847),"",'Nomenklatur komplett'!H2847)</f>
        <v/>
      </c>
      <c r="B2847" s="153">
        <f>IF(ISBLANK('Nomenklatur komplett'!I2847),"",'Nomenklatur komplett'!I2847)</f>
        <v>16574</v>
      </c>
      <c r="C2847" s="18" t="str">
        <f>IF(ISBLANK('Nomenklatur komplett'!J2847),"-",'Nomenklatur komplett'!J2847)</f>
        <v>Scareglia</v>
      </c>
    </row>
    <row r="2848" spans="1:3" x14ac:dyDescent="0.2">
      <c r="A2848" s="17" t="str">
        <f>IF(ISBLANK('Nomenklatur komplett'!H2848),"",'Nomenklatur komplett'!H2848)</f>
        <v/>
      </c>
      <c r="B2848" s="153">
        <f>IF(ISBLANK('Nomenklatur komplett'!I2848),"",'Nomenklatur komplett'!I2848)</f>
        <v>16281</v>
      </c>
      <c r="C2848" s="18" t="str">
        <f>IF(ISBLANK('Nomenklatur komplett'!J2848),"-",'Nomenklatur komplett'!J2848)</f>
        <v>Schachen</v>
      </c>
    </row>
    <row r="2849" spans="1:3" x14ac:dyDescent="0.2">
      <c r="A2849" s="17">
        <f>IF(ISBLANK('Nomenklatur komplett'!H2849),"",'Nomenklatur komplett'!H2849)</f>
        <v>2939</v>
      </c>
      <c r="B2849" s="153">
        <f>IF(ISBLANK('Nomenklatur komplett'!I2849),"",'Nomenklatur komplett'!I2849)</f>
        <v>14949</v>
      </c>
      <c r="C2849" s="18" t="str">
        <f>IF(ISBLANK('Nomenklatur komplett'!J2849),"-",'Nomenklatur komplett'!J2849)</f>
        <v>Schaffhausen</v>
      </c>
    </row>
    <row r="2850" spans="1:3" x14ac:dyDescent="0.2">
      <c r="A2850" s="17">
        <f>IF(ISBLANK('Nomenklatur komplett'!H2850),"",'Nomenklatur komplett'!H2850)</f>
        <v>4207</v>
      </c>
      <c r="B2850" s="153">
        <f>IF(ISBLANK('Nomenklatur komplett'!I2850),"",'Nomenklatur komplett'!I2850)</f>
        <v>13056</v>
      </c>
      <c r="C2850" s="18" t="str">
        <f>IF(ISBLANK('Nomenklatur komplett'!J2850),"-",'Nomenklatur komplett'!J2850)</f>
        <v>Schafisheim</v>
      </c>
    </row>
    <row r="2851" spans="1:3" x14ac:dyDescent="0.2">
      <c r="A2851" s="17" t="str">
        <f>IF(ISBLANK('Nomenklatur komplett'!H2851),"",'Nomenklatur komplett'!H2851)</f>
        <v/>
      </c>
      <c r="B2851" s="153">
        <f>IF(ISBLANK('Nomenklatur komplett'!I2851),"",'Nomenklatur komplett'!I2851)</f>
        <v>10524</v>
      </c>
      <c r="C2851" s="18" t="str">
        <f>IF(ISBLANK('Nomenklatur komplett'!J2851),"-",'Nomenklatur komplett'!J2851)</f>
        <v>Schalunen</v>
      </c>
    </row>
    <row r="2852" spans="1:3" x14ac:dyDescent="0.2">
      <c r="A2852" s="17">
        <f>IF(ISBLANK('Nomenklatur komplett'!H2852),"",'Nomenklatur komplett'!H2852)</f>
        <v>906</v>
      </c>
      <c r="B2852" s="153">
        <f>IF(ISBLANK('Nomenklatur komplett'!I2852),"",'Nomenklatur komplett'!I2852)</f>
        <v>15316</v>
      </c>
      <c r="C2852" s="18" t="str">
        <f>IF(ISBLANK('Nomenklatur komplett'!J2852),"-",'Nomenklatur komplett'!J2852)</f>
        <v>Schangnau</v>
      </c>
    </row>
    <row r="2853" spans="1:3" x14ac:dyDescent="0.2">
      <c r="A2853" s="17">
        <f>IF(ISBLANK('Nomenklatur komplett'!H2853),"",'Nomenklatur komplett'!H2853)</f>
        <v>3638</v>
      </c>
      <c r="B2853" s="153">
        <f>IF(ISBLANK('Nomenklatur komplett'!I2853),"",'Nomenklatur komplett'!I2853)</f>
        <v>15977</v>
      </c>
      <c r="C2853" s="18" t="str">
        <f>IF(ISBLANK('Nomenklatur komplett'!J2853),"-",'Nomenklatur komplett'!J2853)</f>
        <v>Scharans</v>
      </c>
    </row>
    <row r="2854" spans="1:3" x14ac:dyDescent="0.2">
      <c r="A2854" s="17">
        <f>IF(ISBLANK('Nomenklatur komplett'!H2854),"",'Nomenklatur komplett'!H2854)</f>
        <v>1213</v>
      </c>
      <c r="B2854" s="153">
        <f>IF(ISBLANK('Nomenklatur komplett'!I2854),"",'Nomenklatur komplett'!I2854)</f>
        <v>13055</v>
      </c>
      <c r="C2854" s="18" t="str">
        <f>IF(ISBLANK('Nomenklatur komplett'!J2854),"-",'Nomenklatur komplett'!J2854)</f>
        <v>Schattdorf</v>
      </c>
    </row>
    <row r="2855" spans="1:3" x14ac:dyDescent="0.2">
      <c r="A2855" s="17">
        <f>IF(ISBLANK('Nomenklatur komplett'!H2855),"",'Nomenklatur komplett'!H2855)</f>
        <v>786</v>
      </c>
      <c r="B2855" s="153">
        <f>IF(ISBLANK('Nomenklatur komplett'!I2855),"",'Nomenklatur komplett'!I2855)</f>
        <v>15274</v>
      </c>
      <c r="C2855" s="18" t="str">
        <f>IF(ISBLANK('Nomenklatur komplett'!J2855),"-",'Nomenklatur komplett'!J2855)</f>
        <v>Schattenhalb</v>
      </c>
    </row>
    <row r="2856" spans="1:3" x14ac:dyDescent="0.2">
      <c r="A2856" s="17" t="str">
        <f>IF(ISBLANK('Nomenklatur komplett'!H2856),"",'Nomenklatur komplett'!H2856)</f>
        <v/>
      </c>
      <c r="B2856" s="153">
        <f>IF(ISBLANK('Nomenklatur komplett'!I2856),"",'Nomenklatur komplett'!I2856)</f>
        <v>10190</v>
      </c>
      <c r="C2856" s="18" t="str">
        <f>IF(ISBLANK('Nomenklatur komplett'!J2856),"-",'Nomenklatur komplett'!J2856)</f>
        <v>Scheid</v>
      </c>
    </row>
    <row r="2857" spans="1:3" x14ac:dyDescent="0.2">
      <c r="A2857" s="17">
        <f>IF(ISBLANK('Nomenklatur komplett'!H2857),"",'Nomenklatur komplett'!H2857)</f>
        <v>708</v>
      </c>
      <c r="B2857" s="153">
        <f>IF(ISBLANK('Nomenklatur komplett'!I2857),"",'Nomenklatur komplett'!I2857)</f>
        <v>15225</v>
      </c>
      <c r="C2857" s="18" t="str">
        <f>IF(ISBLANK('Nomenklatur komplett'!J2857),"-",'Nomenklatur komplett'!J2857)</f>
        <v>Schelten</v>
      </c>
    </row>
    <row r="2858" spans="1:3" x14ac:dyDescent="0.2">
      <c r="A2858" s="17">
        <f>IF(ISBLANK('Nomenklatur komplett'!H2858),"",'Nomenklatur komplett'!H2858)</f>
        <v>1099</v>
      </c>
      <c r="B2858" s="153">
        <f>IF(ISBLANK('Nomenklatur komplett'!I2858),"",'Nomenklatur komplett'!I2858)</f>
        <v>15664</v>
      </c>
      <c r="C2858" s="18" t="str">
        <f>IF(ISBLANK('Nomenklatur komplett'!J2858),"-",'Nomenklatur komplett'!J2858)</f>
        <v>Schenkon</v>
      </c>
    </row>
    <row r="2859" spans="1:3" x14ac:dyDescent="0.2">
      <c r="A2859" s="17" t="str">
        <f>IF(ISBLANK('Nomenklatur komplett'!H2859),"",'Nomenklatur komplett'!H2859)</f>
        <v/>
      </c>
      <c r="B2859" s="153">
        <f>IF(ISBLANK('Nomenklatur komplett'!I2859),"",'Nomenklatur komplett'!I2859)</f>
        <v>13052</v>
      </c>
      <c r="C2859" s="18" t="str">
        <f>IF(ISBLANK('Nomenklatur komplett'!J2859),"-",'Nomenklatur komplett'!J2859)</f>
        <v>Scherz</v>
      </c>
    </row>
    <row r="2860" spans="1:3" x14ac:dyDescent="0.2">
      <c r="A2860" s="17" t="str">
        <f>IF(ISBLANK('Nomenklatur komplett'!H2860),"",'Nomenklatur komplett'!H2860)</f>
        <v/>
      </c>
      <c r="B2860" s="153">
        <f>IF(ISBLANK('Nomenklatur komplett'!I2860),"",'Nomenklatur komplett'!I2860)</f>
        <v>13036</v>
      </c>
      <c r="C2860" s="18" t="str">
        <f>IF(ISBLANK('Nomenklatur komplett'!J2860),"-",'Nomenklatur komplett'!J2860)</f>
        <v>Scherzingen</v>
      </c>
    </row>
    <row r="2861" spans="1:3" x14ac:dyDescent="0.2">
      <c r="A2861" s="17" t="str">
        <f>IF(ISBLANK('Nomenklatur komplett'!H2861),"",'Nomenklatur komplett'!H2861)</f>
        <v/>
      </c>
      <c r="B2861" s="153">
        <f>IF(ISBLANK('Nomenklatur komplett'!I2861),"",'Nomenklatur komplett'!I2861)</f>
        <v>10494</v>
      </c>
      <c r="C2861" s="18" t="str">
        <f>IF(ISBLANK('Nomenklatur komplett'!J2861),"-",'Nomenklatur komplett'!J2861)</f>
        <v>Scheunen</v>
      </c>
    </row>
    <row r="2862" spans="1:3" x14ac:dyDescent="0.2">
      <c r="A2862" s="17">
        <f>IF(ISBLANK('Nomenklatur komplett'!H2862),"",'Nomenklatur komplett'!H2862)</f>
        <v>747</v>
      </c>
      <c r="B2862" s="153">
        <f>IF(ISBLANK('Nomenklatur komplett'!I2862),"",'Nomenklatur komplett'!I2862)</f>
        <v>15253</v>
      </c>
      <c r="C2862" s="18" t="str">
        <f>IF(ISBLANK('Nomenklatur komplett'!J2862),"-",'Nomenklatur komplett'!J2862)</f>
        <v>Scheuren</v>
      </c>
    </row>
    <row r="2863" spans="1:3" x14ac:dyDescent="0.2">
      <c r="A2863" s="17">
        <f>IF(ISBLANK('Nomenklatur komplett'!H2863),"",'Nomenklatur komplett'!H2863)</f>
        <v>3962</v>
      </c>
      <c r="B2863" s="153">
        <f>IF(ISBLANK('Nomenklatur komplett'!I2863),"",'Nomenklatur komplett'!I2863)</f>
        <v>16036</v>
      </c>
      <c r="C2863" s="18" t="str">
        <f>IF(ISBLANK('Nomenklatur komplett'!J2863),"-",'Nomenklatur komplett'!J2863)</f>
        <v>Schiers</v>
      </c>
    </row>
    <row r="2864" spans="1:3" x14ac:dyDescent="0.2">
      <c r="A2864" s="17">
        <f>IF(ISBLANK('Nomenklatur komplett'!H2864),"",'Nomenklatur komplett'!H2864)</f>
        <v>4125</v>
      </c>
      <c r="B2864" s="153">
        <f>IF(ISBLANK('Nomenklatur komplett'!I2864),"",'Nomenklatur komplett'!I2864)</f>
        <v>15645</v>
      </c>
      <c r="C2864" s="18" t="str">
        <f>IF(ISBLANK('Nomenklatur komplett'!J2864),"-",'Nomenklatur komplett'!J2864)</f>
        <v>Schinznach</v>
      </c>
    </row>
    <row r="2865" spans="1:3" x14ac:dyDescent="0.2">
      <c r="A2865" s="17" t="str">
        <f>IF(ISBLANK('Nomenklatur komplett'!H2865),"",'Nomenklatur komplett'!H2865)</f>
        <v/>
      </c>
      <c r="B2865" s="153">
        <f>IF(ISBLANK('Nomenklatur komplett'!I2865),"",'Nomenklatur komplett'!I2865)</f>
        <v>13050</v>
      </c>
      <c r="C2865" s="18" t="str">
        <f>IF(ISBLANK('Nomenklatur komplett'!J2865),"-",'Nomenklatur komplett'!J2865)</f>
        <v>Schinznach Bad</v>
      </c>
    </row>
    <row r="2866" spans="1:3" x14ac:dyDescent="0.2">
      <c r="A2866" s="17" t="str">
        <f>IF(ISBLANK('Nomenklatur komplett'!H2866),"",'Nomenklatur komplett'!H2866)</f>
        <v/>
      </c>
      <c r="B2866" s="153">
        <f>IF(ISBLANK('Nomenklatur komplett'!I2866),"",'Nomenklatur komplett'!I2866)</f>
        <v>13065</v>
      </c>
      <c r="C2866" s="18" t="str">
        <f>IF(ISBLANK('Nomenklatur komplett'!J2866),"-",'Nomenklatur komplett'!J2866)</f>
        <v>Schinznach Dorf</v>
      </c>
    </row>
    <row r="2867" spans="1:3" x14ac:dyDescent="0.2">
      <c r="A2867" s="17" t="str">
        <f>IF(ISBLANK('Nomenklatur komplett'!H2867),"",'Nomenklatur komplett'!H2867)</f>
        <v/>
      </c>
      <c r="B2867" s="153">
        <f>IF(ISBLANK('Nomenklatur komplett'!I2867),"",'Nomenklatur komplett'!I2867)</f>
        <v>14376</v>
      </c>
      <c r="C2867" s="18" t="str">
        <f>IF(ISBLANK('Nomenklatur komplett'!J2867),"-",'Nomenklatur komplett'!J2867)</f>
        <v>Schinznach-Bad</v>
      </c>
    </row>
    <row r="2868" spans="1:3" x14ac:dyDescent="0.2">
      <c r="A2868" s="17" t="str">
        <f>IF(ISBLANK('Nomenklatur komplett'!H2868),"",'Nomenklatur komplett'!H2868)</f>
        <v/>
      </c>
      <c r="B2868" s="153">
        <f>IF(ISBLANK('Nomenklatur komplett'!I2868),"",'Nomenklatur komplett'!I2868)</f>
        <v>14377</v>
      </c>
      <c r="C2868" s="18" t="str">
        <f>IF(ISBLANK('Nomenklatur komplett'!J2868),"-",'Nomenklatur komplett'!J2868)</f>
        <v>Schinznach-Dorf</v>
      </c>
    </row>
    <row r="2869" spans="1:3" x14ac:dyDescent="0.2">
      <c r="A2869" s="17" t="str">
        <f>IF(ISBLANK('Nomenklatur komplett'!H2869),"",'Nomenklatur komplett'!H2869)</f>
        <v/>
      </c>
      <c r="B2869" s="153">
        <f>IF(ISBLANK('Nomenklatur komplett'!I2869),"",'Nomenklatur komplett'!I2869)</f>
        <v>10842</v>
      </c>
      <c r="C2869" s="18" t="str">
        <f>IF(ISBLANK('Nomenklatur komplett'!J2869),"-",'Nomenklatur komplett'!J2869)</f>
        <v>Schlans</v>
      </c>
    </row>
    <row r="2870" spans="1:3" x14ac:dyDescent="0.2">
      <c r="A2870" s="17" t="str">
        <f>IF(ISBLANK('Nomenklatur komplett'!H2870),"",'Nomenklatur komplett'!H2870)</f>
        <v/>
      </c>
      <c r="B2870" s="153">
        <f>IF(ISBLANK('Nomenklatur komplett'!I2870),"",'Nomenklatur komplett'!I2870)</f>
        <v>16534</v>
      </c>
      <c r="C2870" s="18" t="str">
        <f>IF(ISBLANK('Nomenklatur komplett'!J2870),"-",'Nomenklatur komplett'!J2870)</f>
        <v>Schlarigna/Celerina</v>
      </c>
    </row>
    <row r="2871" spans="1:3" x14ac:dyDescent="0.2">
      <c r="A2871" s="17" t="str">
        <f>IF(ISBLANK('Nomenklatur komplett'!H2871),"",'Nomenklatur komplett'!H2871)</f>
        <v/>
      </c>
      <c r="B2871" s="153">
        <f>IF(ISBLANK('Nomenklatur komplett'!I2871),"",'Nomenklatur komplett'!I2871)</f>
        <v>13048</v>
      </c>
      <c r="C2871" s="18" t="str">
        <f>IF(ISBLANK('Nomenklatur komplett'!J2871),"-",'Nomenklatur komplett'!J2871)</f>
        <v>Schlatt</v>
      </c>
    </row>
    <row r="2872" spans="1:3" x14ac:dyDescent="0.2">
      <c r="A2872" s="17">
        <f>IF(ISBLANK('Nomenklatur komplett'!H2872),"",'Nomenklatur komplett'!H2872)</f>
        <v>4546</v>
      </c>
      <c r="B2872" s="153">
        <f>IF(ISBLANK('Nomenklatur komplett'!I2872),"",'Nomenklatur komplett'!I2872)</f>
        <v>15467</v>
      </c>
      <c r="C2872" s="18" t="str">
        <f>IF(ISBLANK('Nomenklatur komplett'!J2872),"-",'Nomenklatur komplett'!J2872)</f>
        <v>Schlatt (TG)</v>
      </c>
    </row>
    <row r="2873" spans="1:3" x14ac:dyDescent="0.2">
      <c r="A2873" s="17">
        <f>IF(ISBLANK('Nomenklatur komplett'!H2873),"",'Nomenklatur komplett'!H2873)</f>
        <v>226</v>
      </c>
      <c r="B2873" s="153">
        <f>IF(ISBLANK('Nomenklatur komplett'!I2873),"",'Nomenklatur komplett'!I2873)</f>
        <v>14120</v>
      </c>
      <c r="C2873" s="18" t="str">
        <f>IF(ISBLANK('Nomenklatur komplett'!J2873),"-",'Nomenklatur komplett'!J2873)</f>
        <v>Schlatt (ZH)</v>
      </c>
    </row>
    <row r="2874" spans="1:3" x14ac:dyDescent="0.2">
      <c r="A2874" s="17">
        <f>IF(ISBLANK('Nomenklatur komplett'!H2874),"",'Nomenklatur komplett'!H2874)</f>
        <v>3104</v>
      </c>
      <c r="B2874" s="153">
        <f>IF(ISBLANK('Nomenklatur komplett'!I2874),"",'Nomenklatur komplett'!I2874)</f>
        <v>14100</v>
      </c>
      <c r="C2874" s="18" t="str">
        <f>IF(ISBLANK('Nomenklatur komplett'!J2874),"-",'Nomenklatur komplett'!J2874)</f>
        <v>Schlatt-Haslen</v>
      </c>
    </row>
    <row r="2875" spans="1:3" x14ac:dyDescent="0.2">
      <c r="A2875" s="17" t="str">
        <f>IF(ISBLANK('Nomenklatur komplett'!H2875),"",'Nomenklatur komplett'!H2875)</f>
        <v/>
      </c>
      <c r="B2875" s="153">
        <f>IF(ISBLANK('Nomenklatur komplett'!I2875),"",'Nomenklatur komplett'!I2875)</f>
        <v>13047</v>
      </c>
      <c r="C2875" s="18" t="str">
        <f>IF(ISBLANK('Nomenklatur komplett'!J2875),"-",'Nomenklatur komplett'!J2875)</f>
        <v>Schlattingen</v>
      </c>
    </row>
    <row r="2876" spans="1:3" x14ac:dyDescent="0.2">
      <c r="A2876" s="17">
        <f>IF(ISBLANK('Nomenklatur komplett'!H2876),"",'Nomenklatur komplett'!H2876)</f>
        <v>98</v>
      </c>
      <c r="B2876" s="153">
        <f>IF(ISBLANK('Nomenklatur komplett'!I2876),"",'Nomenklatur komplett'!I2876)</f>
        <v>13046</v>
      </c>
      <c r="C2876" s="18" t="str">
        <f>IF(ISBLANK('Nomenklatur komplett'!J2876),"-",'Nomenklatur komplett'!J2876)</f>
        <v>Schleinikon</v>
      </c>
    </row>
    <row r="2877" spans="1:3" x14ac:dyDescent="0.2">
      <c r="A2877" s="17" t="str">
        <f>IF(ISBLANK('Nomenklatur komplett'!H2877),"",'Nomenklatur komplett'!H2877)</f>
        <v/>
      </c>
      <c r="B2877" s="153">
        <f>IF(ISBLANK('Nomenklatur komplett'!I2877),"",'Nomenklatur komplett'!I2877)</f>
        <v>16488</v>
      </c>
      <c r="C2877" s="18" t="str">
        <f>IF(ISBLANK('Nomenklatur komplett'!J2877),"-",'Nomenklatur komplett'!J2877)</f>
        <v>Schleins</v>
      </c>
    </row>
    <row r="2878" spans="1:3" x14ac:dyDescent="0.2">
      <c r="A2878" s="17">
        <f>IF(ISBLANK('Nomenklatur komplett'!H2878),"",'Nomenklatur komplett'!H2878)</f>
        <v>2952</v>
      </c>
      <c r="B2878" s="153">
        <f>IF(ISBLANK('Nomenklatur komplett'!I2878),"",'Nomenklatur komplett'!I2878)</f>
        <v>13045</v>
      </c>
      <c r="C2878" s="18" t="str">
        <f>IF(ISBLANK('Nomenklatur komplett'!J2878),"-",'Nomenklatur komplett'!J2878)</f>
        <v>Schleitheim</v>
      </c>
    </row>
    <row r="2879" spans="1:3" x14ac:dyDescent="0.2">
      <c r="A2879" s="17" t="str">
        <f>IF(ISBLANK('Nomenklatur komplett'!H2879),"",'Nomenklatur komplett'!H2879)</f>
        <v/>
      </c>
      <c r="B2879" s="153">
        <f>IF(ISBLANK('Nomenklatur komplett'!I2879),"",'Nomenklatur komplett'!I2879)</f>
        <v>11306</v>
      </c>
      <c r="C2879" s="18" t="str">
        <f>IF(ISBLANK('Nomenklatur komplett'!J2879),"-",'Nomenklatur komplett'!J2879)</f>
        <v>Schleuis</v>
      </c>
    </row>
    <row r="2880" spans="1:3" x14ac:dyDescent="0.2">
      <c r="A2880" s="17">
        <f>IF(ISBLANK('Nomenklatur komplett'!H2880),"",'Nomenklatur komplett'!H2880)</f>
        <v>1100</v>
      </c>
      <c r="B2880" s="153">
        <f>IF(ISBLANK('Nomenklatur komplett'!I2880),"",'Nomenklatur komplett'!I2880)</f>
        <v>15588</v>
      </c>
      <c r="C2880" s="18" t="str">
        <f>IF(ISBLANK('Nomenklatur komplett'!J2880),"-",'Nomenklatur komplett'!J2880)</f>
        <v>Schlierbach</v>
      </c>
    </row>
    <row r="2881" spans="1:3" x14ac:dyDescent="0.2">
      <c r="A2881" s="17">
        <f>IF(ISBLANK('Nomenklatur komplett'!H2881),"",'Nomenklatur komplett'!H2881)</f>
        <v>247</v>
      </c>
      <c r="B2881" s="153">
        <f>IF(ISBLANK('Nomenklatur komplett'!I2881),"",'Nomenklatur komplett'!I2881)</f>
        <v>13695</v>
      </c>
      <c r="C2881" s="18" t="str">
        <f>IF(ISBLANK('Nomenklatur komplett'!J2881),"-",'Nomenklatur komplett'!J2881)</f>
        <v>Schlieren</v>
      </c>
    </row>
    <row r="2882" spans="1:3" x14ac:dyDescent="0.2">
      <c r="A2882" s="17">
        <f>IF(ISBLANK('Nomenklatur komplett'!H2882),"",'Nomenklatur komplett'!H2882)</f>
        <v>4142</v>
      </c>
      <c r="B2882" s="153">
        <f>IF(ISBLANK('Nomenklatur komplett'!I2882),"",'Nomenklatur komplett'!I2882)</f>
        <v>13043</v>
      </c>
      <c r="C2882" s="18" t="str">
        <f>IF(ISBLANK('Nomenklatur komplett'!J2882),"-",'Nomenklatur komplett'!J2882)</f>
        <v>Schlossrued</v>
      </c>
    </row>
    <row r="2883" spans="1:3" x14ac:dyDescent="0.2">
      <c r="A2883" s="17" t="str">
        <f>IF(ISBLANK('Nomenklatur komplett'!H2883),"",'Nomenklatur komplett'!H2883)</f>
        <v/>
      </c>
      <c r="B2883" s="153">
        <f>IF(ISBLANK('Nomenklatur komplett'!I2883),"",'Nomenklatur komplett'!I2883)</f>
        <v>11370</v>
      </c>
      <c r="C2883" s="18" t="str">
        <f>IF(ISBLANK('Nomenklatur komplett'!J2883),"-",'Nomenklatur komplett'!J2883)</f>
        <v>Schlosswil</v>
      </c>
    </row>
    <row r="2884" spans="1:3" x14ac:dyDescent="0.2">
      <c r="A2884" s="17">
        <f>IF(ISBLANK('Nomenklatur komplett'!H2884),"",'Nomenklatur komplett'!H2884)</f>
        <v>3582</v>
      </c>
      <c r="B2884" s="153">
        <f>IF(ISBLANK('Nomenklatur komplett'!I2884),"",'Nomenklatur komplett'!I2884)</f>
        <v>15972</v>
      </c>
      <c r="C2884" s="18" t="str">
        <f>IF(ISBLANK('Nomenklatur komplett'!J2884),"-",'Nomenklatur komplett'!J2884)</f>
        <v>Schluein</v>
      </c>
    </row>
    <row r="2885" spans="1:3" x14ac:dyDescent="0.2">
      <c r="A2885" s="17">
        <f>IF(ISBLANK('Nomenklatur komplett'!H2885),"",'Nomenklatur komplett'!H2885)</f>
        <v>3338</v>
      </c>
      <c r="B2885" s="153">
        <f>IF(ISBLANK('Nomenklatur komplett'!I2885),"",'Nomenklatur komplett'!I2885)</f>
        <v>14432</v>
      </c>
      <c r="C2885" s="18" t="str">
        <f>IF(ISBLANK('Nomenklatur komplett'!J2885),"-",'Nomenklatur komplett'!J2885)</f>
        <v>Schmerikon</v>
      </c>
    </row>
    <row r="2886" spans="1:3" x14ac:dyDescent="0.2">
      <c r="A2886" s="17">
        <f>IF(ISBLANK('Nomenklatur komplett'!H2886),"",'Nomenklatur komplett'!H2886)</f>
        <v>4143</v>
      </c>
      <c r="B2886" s="153">
        <f>IF(ISBLANK('Nomenklatur komplett'!I2886),"",'Nomenklatur komplett'!I2886)</f>
        <v>13042</v>
      </c>
      <c r="C2886" s="18" t="str">
        <f>IF(ISBLANK('Nomenklatur komplett'!J2886),"-",'Nomenklatur komplett'!J2886)</f>
        <v>Schmiedrued</v>
      </c>
    </row>
    <row r="2887" spans="1:3" x14ac:dyDescent="0.2">
      <c r="A2887" s="17">
        <f>IF(ISBLANK('Nomenklatur komplett'!H2887),"",'Nomenklatur komplett'!H2887)</f>
        <v>2305</v>
      </c>
      <c r="B2887" s="153">
        <f>IF(ISBLANK('Nomenklatur komplett'!I2887),"",'Nomenklatur komplett'!I2887)</f>
        <v>13041</v>
      </c>
      <c r="C2887" s="18" t="str">
        <f>IF(ISBLANK('Nomenklatur komplett'!J2887),"-",'Nomenklatur komplett'!J2887)</f>
        <v>Schmitten (FR)</v>
      </c>
    </row>
    <row r="2888" spans="1:3" x14ac:dyDescent="0.2">
      <c r="A2888" s="17">
        <f>IF(ISBLANK('Nomenklatur komplett'!H2888),"",'Nomenklatur komplett'!H2888)</f>
        <v>3514</v>
      </c>
      <c r="B2888" s="153">
        <f>IF(ISBLANK('Nomenklatur komplett'!I2888),"",'Nomenklatur komplett'!I2888)</f>
        <v>15964</v>
      </c>
      <c r="C2888" s="18" t="str">
        <f>IF(ISBLANK('Nomenklatur komplett'!J2888),"-",'Nomenklatur komplett'!J2888)</f>
        <v>Schmitten (GR)</v>
      </c>
    </row>
    <row r="2889" spans="1:3" x14ac:dyDescent="0.2">
      <c r="A2889" s="17" t="str">
        <f>IF(ISBLANK('Nomenklatur komplett'!H2889),"",'Nomenklatur komplett'!H2889)</f>
        <v/>
      </c>
      <c r="B2889" s="153">
        <f>IF(ISBLANK('Nomenklatur komplett'!I2889),"",'Nomenklatur komplett'!I2889)</f>
        <v>10042</v>
      </c>
      <c r="C2889" s="18" t="str">
        <f>IF(ISBLANK('Nomenklatur komplett'!J2889),"-",'Nomenklatur komplett'!J2889)</f>
        <v>Schnaus</v>
      </c>
    </row>
    <row r="2890" spans="1:3" x14ac:dyDescent="0.2">
      <c r="A2890" s="17">
        <f>IF(ISBLANK('Nomenklatur komplett'!H2890),"",'Nomenklatur komplett'!H2890)</f>
        <v>4318</v>
      </c>
      <c r="B2890" s="153">
        <f>IF(ISBLANK('Nomenklatur komplett'!I2890),"",'Nomenklatur komplett'!I2890)</f>
        <v>13040</v>
      </c>
      <c r="C2890" s="18" t="str">
        <f>IF(ISBLANK('Nomenklatur komplett'!J2890),"-",'Nomenklatur komplett'!J2890)</f>
        <v>Schneisingen</v>
      </c>
    </row>
    <row r="2891" spans="1:3" x14ac:dyDescent="0.2">
      <c r="A2891" s="17">
        <f>IF(ISBLANK('Nomenklatur komplett'!H2891),"",'Nomenklatur komplett'!H2891)</f>
        <v>2461</v>
      </c>
      <c r="B2891" s="153">
        <f>IF(ISBLANK('Nomenklatur komplett'!I2891),"",'Nomenklatur komplett'!I2891)</f>
        <v>13039</v>
      </c>
      <c r="C2891" s="18" t="str">
        <f>IF(ISBLANK('Nomenklatur komplett'!J2891),"-",'Nomenklatur komplett'!J2891)</f>
        <v>Schnottwil</v>
      </c>
    </row>
    <row r="2892" spans="1:3" x14ac:dyDescent="0.2">
      <c r="A2892" s="17" t="str">
        <f>IF(ISBLANK('Nomenklatur komplett'!H2892),"",'Nomenklatur komplett'!H2892)</f>
        <v/>
      </c>
      <c r="B2892" s="153">
        <f>IF(ISBLANK('Nomenklatur komplett'!I2892),"",'Nomenklatur komplett'!I2892)</f>
        <v>13038</v>
      </c>
      <c r="C2892" s="18" t="str">
        <f>IF(ISBLANK('Nomenklatur komplett'!J2892),"-",'Nomenklatur komplett'!J2892)</f>
        <v>Schocherswil</v>
      </c>
    </row>
    <row r="2893" spans="1:3" x14ac:dyDescent="0.2">
      <c r="A2893" s="17">
        <f>IF(ISBLANK('Nomenklatur komplett'!H2893),"",'Nomenklatur komplett'!H2893)</f>
        <v>1041</v>
      </c>
      <c r="B2893" s="153">
        <f>IF(ISBLANK('Nomenklatur komplett'!I2893),"",'Nomenklatur komplett'!I2893)</f>
        <v>15586</v>
      </c>
      <c r="C2893" s="18" t="str">
        <f>IF(ISBLANK('Nomenklatur komplett'!J2893),"-",'Nomenklatur komplett'!J2893)</f>
        <v>Schongau</v>
      </c>
    </row>
    <row r="2894" spans="1:3" x14ac:dyDescent="0.2">
      <c r="A2894" s="17" t="str">
        <f>IF(ISBLANK('Nomenklatur komplett'!H2894),"",'Nomenklatur komplett'!H2894)</f>
        <v/>
      </c>
      <c r="B2894" s="153">
        <f>IF(ISBLANK('Nomenklatur komplett'!I2894),"",'Nomenklatur komplett'!I2894)</f>
        <v>16303</v>
      </c>
      <c r="C2894" s="18" t="str">
        <f>IF(ISBLANK('Nomenklatur komplett'!J2894),"-",'Nomenklatur komplett'!J2894)</f>
        <v>Schoren</v>
      </c>
    </row>
    <row r="2895" spans="1:3" x14ac:dyDescent="0.2">
      <c r="A2895" s="17" t="str">
        <f>IF(ISBLANK('Nomenklatur komplett'!H2895),"",'Nomenklatur komplett'!H2895)</f>
        <v/>
      </c>
      <c r="B2895" s="153">
        <f>IF(ISBLANK('Nomenklatur komplett'!I2895),"",'Nomenklatur komplett'!I2895)</f>
        <v>16418</v>
      </c>
      <c r="C2895" s="18" t="str">
        <f>IF(ISBLANK('Nomenklatur komplett'!J2895),"-",'Nomenklatur komplett'!J2895)</f>
        <v>Schottikon</v>
      </c>
    </row>
    <row r="2896" spans="1:3" x14ac:dyDescent="0.2">
      <c r="A2896" s="17" t="str">
        <f>IF(ISBLANK('Nomenklatur komplett'!H2896),"",'Nomenklatur komplett'!H2896)</f>
        <v/>
      </c>
      <c r="B2896" s="153">
        <f>IF(ISBLANK('Nomenklatur komplett'!I2896),"",'Nomenklatur komplett'!I2896)</f>
        <v>16168</v>
      </c>
      <c r="C2896" s="18" t="str">
        <f>IF(ISBLANK('Nomenklatur komplett'!J2896),"-",'Nomenklatur komplett'!J2896)</f>
        <v>Schrickschrot</v>
      </c>
    </row>
    <row r="2897" spans="1:3" x14ac:dyDescent="0.2">
      <c r="A2897" s="17" t="str">
        <f>IF(ISBLANK('Nomenklatur komplett'!H2897),"",'Nomenklatur komplett'!H2897)</f>
        <v/>
      </c>
      <c r="B2897" s="153">
        <f>IF(ISBLANK('Nomenklatur komplett'!I2897),"",'Nomenklatur komplett'!I2897)</f>
        <v>16203</v>
      </c>
      <c r="C2897" s="18" t="str">
        <f>IF(ISBLANK('Nomenklatur komplett'!J2897),"-",'Nomenklatur komplett'!J2897)</f>
        <v>Schuders</v>
      </c>
    </row>
    <row r="2898" spans="1:3" x14ac:dyDescent="0.2">
      <c r="A2898" s="17" t="str">
        <f>IF(ISBLANK('Nomenklatur komplett'!H2898),"",'Nomenklatur komplett'!H2898)</f>
        <v/>
      </c>
      <c r="B2898" s="153">
        <f>IF(ISBLANK('Nomenklatur komplett'!I2898),"",'Nomenklatur komplett'!I2898)</f>
        <v>16487</v>
      </c>
      <c r="C2898" s="18" t="str">
        <f>IF(ISBLANK('Nomenklatur komplett'!J2898),"-",'Nomenklatur komplett'!J2898)</f>
        <v>Schuls</v>
      </c>
    </row>
    <row r="2899" spans="1:3" x14ac:dyDescent="0.2">
      <c r="A2899" s="17">
        <f>IF(ISBLANK('Nomenklatur komplett'!H2899),"",'Nomenklatur komplett'!H2899)</f>
        <v>4259</v>
      </c>
      <c r="B2899" s="153">
        <f>IF(ISBLANK('Nomenklatur komplett'!I2899),"",'Nomenklatur komplett'!I2899)</f>
        <v>12967</v>
      </c>
      <c r="C2899" s="18" t="str">
        <f>IF(ISBLANK('Nomenklatur komplett'!J2899),"-",'Nomenklatur komplett'!J2899)</f>
        <v>Schupfart</v>
      </c>
    </row>
    <row r="2900" spans="1:3" x14ac:dyDescent="0.2">
      <c r="A2900" s="17">
        <f>IF(ISBLANK('Nomenklatur komplett'!H2900),"",'Nomenklatur komplett'!H2900)</f>
        <v>4176</v>
      </c>
      <c r="B2900" s="153">
        <f>IF(ISBLANK('Nomenklatur komplett'!I2900),"",'Nomenklatur komplett'!I2900)</f>
        <v>12964</v>
      </c>
      <c r="C2900" s="18" t="str">
        <f>IF(ISBLANK('Nomenklatur komplett'!J2900),"-",'Nomenklatur komplett'!J2900)</f>
        <v>Schwaderloch</v>
      </c>
    </row>
    <row r="2901" spans="1:3" x14ac:dyDescent="0.2">
      <c r="A2901" s="17">
        <f>IF(ISBLANK('Nomenklatur komplett'!H2901),"",'Nomenklatur komplett'!H2901)</f>
        <v>748</v>
      </c>
      <c r="B2901" s="153">
        <f>IF(ISBLANK('Nomenklatur komplett'!I2901),"",'Nomenklatur komplett'!I2901)</f>
        <v>15254</v>
      </c>
      <c r="C2901" s="18" t="str">
        <f>IF(ISBLANK('Nomenklatur komplett'!J2901),"-",'Nomenklatur komplett'!J2901)</f>
        <v>Schwadernau</v>
      </c>
    </row>
    <row r="2902" spans="1:3" x14ac:dyDescent="0.2">
      <c r="A2902" s="17" t="str">
        <f>IF(ISBLANK('Nomenklatur komplett'!H2902),"",'Nomenklatur komplett'!H2902)</f>
        <v/>
      </c>
      <c r="B2902" s="153">
        <f>IF(ISBLANK('Nomenklatur komplett'!I2902),"",'Nomenklatur komplett'!I2902)</f>
        <v>16220</v>
      </c>
      <c r="C2902" s="18" t="str">
        <f>IF(ISBLANK('Nomenklatur komplett'!J2902),"-",'Nomenklatur komplett'!J2902)</f>
        <v>Schwamendingen</v>
      </c>
    </row>
    <row r="2903" spans="1:3" x14ac:dyDescent="0.2">
      <c r="A2903" s="17" t="str">
        <f>IF(ISBLANK('Nomenklatur komplett'!H2903),"",'Nomenklatur komplett'!H2903)</f>
        <v/>
      </c>
      <c r="B2903" s="153">
        <f>IF(ISBLANK('Nomenklatur komplett'!I2903),"",'Nomenklatur komplett'!I2903)</f>
        <v>16367</v>
      </c>
      <c r="C2903" s="18" t="str">
        <f>IF(ISBLANK('Nomenklatur komplett'!J2903),"-",'Nomenklatur komplett'!J2903)</f>
        <v>Schwanden</v>
      </c>
    </row>
    <row r="2904" spans="1:3" x14ac:dyDescent="0.2">
      <c r="A2904" s="17" t="str">
        <f>IF(ISBLANK('Nomenklatur komplett'!H2904),"",'Nomenklatur komplett'!H2904)</f>
        <v/>
      </c>
      <c r="B2904" s="153">
        <f>IF(ISBLANK('Nomenklatur komplett'!I2904),"",'Nomenklatur komplett'!I2904)</f>
        <v>12948</v>
      </c>
      <c r="C2904" s="18" t="str">
        <f>IF(ISBLANK('Nomenklatur komplett'!J2904),"-",'Nomenklatur komplett'!J2904)</f>
        <v>Schwanden (GL)</v>
      </c>
    </row>
    <row r="2905" spans="1:3" x14ac:dyDescent="0.2">
      <c r="A2905" s="17">
        <f>IF(ISBLANK('Nomenklatur komplett'!H2905),"",'Nomenklatur komplett'!H2905)</f>
        <v>592</v>
      </c>
      <c r="B2905" s="153">
        <f>IF(ISBLANK('Nomenklatur komplett'!I2905),"",'Nomenklatur komplett'!I2905)</f>
        <v>15164</v>
      </c>
      <c r="C2905" s="18" t="str">
        <f>IF(ISBLANK('Nomenklatur komplett'!J2905),"-",'Nomenklatur komplett'!J2905)</f>
        <v>Schwanden bei Brienz</v>
      </c>
    </row>
    <row r="2906" spans="1:3" x14ac:dyDescent="0.2">
      <c r="A2906" s="17" t="str">
        <f>IF(ISBLANK('Nomenklatur komplett'!H2906),"",'Nomenklatur komplett'!H2906)</f>
        <v/>
      </c>
      <c r="B2906" s="153">
        <f>IF(ISBLANK('Nomenklatur komplett'!I2906),"",'Nomenklatur komplett'!I2906)</f>
        <v>12976</v>
      </c>
      <c r="C2906" s="18" t="str">
        <f>IF(ISBLANK('Nomenklatur komplett'!J2906),"-",'Nomenklatur komplett'!J2906)</f>
        <v>Schwarzenbach</v>
      </c>
    </row>
    <row r="2907" spans="1:3" x14ac:dyDescent="0.2">
      <c r="A2907" s="17">
        <f>IF(ISBLANK('Nomenklatur komplett'!H2907),"",'Nomenklatur komplett'!H2907)</f>
        <v>1066</v>
      </c>
      <c r="B2907" s="153">
        <f>IF(ISBLANK('Nomenklatur komplett'!I2907),"",'Nomenklatur komplett'!I2907)</f>
        <v>15584</v>
      </c>
      <c r="C2907" s="18" t="str">
        <f>IF(ISBLANK('Nomenklatur komplett'!J2907),"-",'Nomenklatur komplett'!J2907)</f>
        <v>Schwarzenberg</v>
      </c>
    </row>
    <row r="2908" spans="1:3" x14ac:dyDescent="0.2">
      <c r="A2908" s="17">
        <f>IF(ISBLANK('Nomenklatur komplett'!H2908),"",'Nomenklatur komplett'!H2908)</f>
        <v>855</v>
      </c>
      <c r="B2908" s="153">
        <f>IF(ISBLANK('Nomenklatur komplett'!I2908),"",'Nomenklatur komplett'!I2908)</f>
        <v>15476</v>
      </c>
      <c r="C2908" s="18" t="str">
        <f>IF(ISBLANK('Nomenklatur komplett'!J2908),"-",'Nomenklatur komplett'!J2908)</f>
        <v>Schwarzenburg</v>
      </c>
    </row>
    <row r="2909" spans="1:3" x14ac:dyDescent="0.2">
      <c r="A2909" s="17">
        <f>IF(ISBLANK('Nomenklatur komplett'!H2909),"",'Nomenklatur komplett'!H2909)</f>
        <v>341</v>
      </c>
      <c r="B2909" s="153">
        <f>IF(ISBLANK('Nomenklatur komplett'!I2909),"",'Nomenklatur komplett'!I2909)</f>
        <v>15025</v>
      </c>
      <c r="C2909" s="18" t="str">
        <f>IF(ISBLANK('Nomenklatur komplett'!J2909),"-",'Nomenklatur komplett'!J2909)</f>
        <v>Schwarzhäusern</v>
      </c>
    </row>
    <row r="2910" spans="1:3" x14ac:dyDescent="0.2">
      <c r="A2910" s="17" t="str">
        <f>IF(ISBLANK('Nomenklatur komplett'!H2910),"",'Nomenklatur komplett'!H2910)</f>
        <v/>
      </c>
      <c r="B2910" s="153">
        <f>IF(ISBLANK('Nomenklatur komplett'!I2910),"",'Nomenklatur komplett'!I2910)</f>
        <v>16282</v>
      </c>
      <c r="C2910" s="18" t="str">
        <f>IF(ISBLANK('Nomenklatur komplett'!J2910),"-",'Nomenklatur komplett'!J2910)</f>
        <v>Schweiningen</v>
      </c>
    </row>
    <row r="2911" spans="1:3" x14ac:dyDescent="0.2">
      <c r="A2911" s="17" t="str">
        <f>IF(ISBLANK('Nomenklatur komplett'!H2911),"",'Nomenklatur komplett'!H2911)</f>
        <v/>
      </c>
      <c r="B2911" s="153">
        <f>IF(ISBLANK('Nomenklatur komplett'!I2911),"",'Nomenklatur komplett'!I2911)</f>
        <v>12958</v>
      </c>
      <c r="C2911" s="18" t="str">
        <f>IF(ISBLANK('Nomenklatur komplett'!J2911),"-",'Nomenklatur komplett'!J2911)</f>
        <v>Schweizersholz</v>
      </c>
    </row>
    <row r="2912" spans="1:3" x14ac:dyDescent="0.2">
      <c r="A2912" s="17">
        <f>IF(ISBLANK('Nomenklatur komplett'!H2912),"",'Nomenklatur komplett'!H2912)</f>
        <v>3004</v>
      </c>
      <c r="B2912" s="153">
        <f>IF(ISBLANK('Nomenklatur komplett'!I2912),"",'Nomenklatur komplett'!I2912)</f>
        <v>12957</v>
      </c>
      <c r="C2912" s="18" t="str">
        <f>IF(ISBLANK('Nomenklatur komplett'!J2912),"-",'Nomenklatur komplett'!J2912)</f>
        <v>Schwellbrunn</v>
      </c>
    </row>
    <row r="2913" spans="1:3" x14ac:dyDescent="0.2">
      <c r="A2913" s="17" t="str">
        <f>IF(ISBLANK('Nomenklatur komplett'!H2913),"",'Nomenklatur komplett'!H2913)</f>
        <v/>
      </c>
      <c r="B2913" s="153">
        <f>IF(ISBLANK('Nomenklatur komplett'!I2913),"",'Nomenklatur komplett'!I2913)</f>
        <v>10835</v>
      </c>
      <c r="C2913" s="18" t="str">
        <f>IF(ISBLANK('Nomenklatur komplett'!J2913),"-",'Nomenklatur komplett'!J2913)</f>
        <v>Schwende</v>
      </c>
    </row>
    <row r="2914" spans="1:3" x14ac:dyDescent="0.2">
      <c r="A2914" s="17">
        <f>IF(ISBLANK('Nomenklatur komplett'!H2914),"",'Nomenklatur komplett'!H2914)</f>
        <v>3112</v>
      </c>
      <c r="B2914" s="153">
        <f>IF(ISBLANK('Nomenklatur komplett'!I2914),"",'Nomenklatur komplett'!I2914)</f>
        <v>16620</v>
      </c>
      <c r="C2914" s="18" t="str">
        <f>IF(ISBLANK('Nomenklatur komplett'!J2914),"-",'Nomenklatur komplett'!J2914)</f>
        <v>Schwende-Rüte</v>
      </c>
    </row>
    <row r="2915" spans="1:3" x14ac:dyDescent="0.2">
      <c r="A2915" s="17" t="str">
        <f>IF(ISBLANK('Nomenklatur komplett'!H2915),"",'Nomenklatur komplett'!H2915)</f>
        <v/>
      </c>
      <c r="B2915" s="153">
        <f>IF(ISBLANK('Nomenklatur komplett'!I2915),"",'Nomenklatur komplett'!I2915)</f>
        <v>11159</v>
      </c>
      <c r="C2915" s="18" t="str">
        <f>IF(ISBLANK('Nomenklatur komplett'!J2915),"-",'Nomenklatur komplett'!J2915)</f>
        <v>Schwendibach</v>
      </c>
    </row>
    <row r="2916" spans="1:3" x14ac:dyDescent="0.2">
      <c r="A2916" s="17">
        <f>IF(ISBLANK('Nomenklatur komplett'!H2916),"",'Nomenklatur komplett'!H2916)</f>
        <v>197</v>
      </c>
      <c r="B2916" s="153">
        <f>IF(ISBLANK('Nomenklatur komplett'!I2916),"",'Nomenklatur komplett'!I2916)</f>
        <v>12956</v>
      </c>
      <c r="C2916" s="18" t="str">
        <f>IF(ISBLANK('Nomenklatur komplett'!J2916),"-",'Nomenklatur komplett'!J2916)</f>
        <v>Schwerzenbach</v>
      </c>
    </row>
    <row r="2917" spans="1:3" x14ac:dyDescent="0.2">
      <c r="A2917" s="17">
        <f>IF(ISBLANK('Nomenklatur komplett'!H2917),"",'Nomenklatur komplett'!H2917)</f>
        <v>1372</v>
      </c>
      <c r="B2917" s="153">
        <f>IF(ISBLANK('Nomenklatur komplett'!I2917),"",'Nomenklatur komplett'!I2917)</f>
        <v>12955</v>
      </c>
      <c r="C2917" s="18" t="str">
        <f>IF(ISBLANK('Nomenklatur komplett'!J2917),"-",'Nomenklatur komplett'!J2917)</f>
        <v>Schwyz</v>
      </c>
    </row>
    <row r="2918" spans="1:3" x14ac:dyDescent="0.2">
      <c r="A2918" s="17" t="str">
        <f>IF(ISBLANK('Nomenklatur komplett'!H2918),"",'Nomenklatur komplett'!H2918)</f>
        <v/>
      </c>
      <c r="B2918" s="153">
        <f>IF(ISBLANK('Nomenklatur komplett'!I2918),"",'Nomenklatur komplett'!I2918)</f>
        <v>12962</v>
      </c>
      <c r="C2918" s="18" t="str">
        <f>IF(ISBLANK('Nomenklatur komplett'!J2918),"-",'Nomenklatur komplett'!J2918)</f>
        <v>Schwändi</v>
      </c>
    </row>
    <row r="2919" spans="1:3" x14ac:dyDescent="0.2">
      <c r="A2919" s="17">
        <f>IF(ISBLANK('Nomenklatur komplett'!H2919),"",'Nomenklatur komplett'!H2919)</f>
        <v>3315</v>
      </c>
      <c r="B2919" s="153">
        <f>IF(ISBLANK('Nomenklatur komplett'!I2919),"",'Nomenklatur komplett'!I2919)</f>
        <v>14423</v>
      </c>
      <c r="C2919" s="18" t="str">
        <f>IF(ISBLANK('Nomenklatur komplett'!J2919),"-",'Nomenklatur komplett'!J2919)</f>
        <v>Schänis</v>
      </c>
    </row>
    <row r="2920" spans="1:3" x14ac:dyDescent="0.2">
      <c r="A2920" s="17">
        <f>IF(ISBLANK('Nomenklatur komplett'!H2920),"",'Nomenklatur komplett'!H2920)</f>
        <v>99</v>
      </c>
      <c r="B2920" s="153">
        <f>IF(ISBLANK('Nomenklatur komplett'!I2920),"",'Nomenklatur komplett'!I2920)</f>
        <v>13037</v>
      </c>
      <c r="C2920" s="18" t="str">
        <f>IF(ISBLANK('Nomenklatur komplett'!J2920),"-",'Nomenklatur komplett'!J2920)</f>
        <v>Schöfflisdorf</v>
      </c>
    </row>
    <row r="2921" spans="1:3" x14ac:dyDescent="0.2">
      <c r="A2921" s="17">
        <f>IF(ISBLANK('Nomenklatur komplett'!H2921),"",'Nomenklatur komplett'!H2921)</f>
        <v>4144</v>
      </c>
      <c r="B2921" s="153">
        <f>IF(ISBLANK('Nomenklatur komplett'!I2921),"",'Nomenklatur komplett'!I2921)</f>
        <v>13005</v>
      </c>
      <c r="C2921" s="18" t="str">
        <f>IF(ISBLANK('Nomenklatur komplett'!J2921),"-",'Nomenklatur komplett'!J2921)</f>
        <v>Schöftland</v>
      </c>
    </row>
    <row r="2922" spans="1:3" x14ac:dyDescent="0.2">
      <c r="A2922" s="17" t="str">
        <f>IF(ISBLANK('Nomenklatur komplett'!H2922),"",'Nomenklatur komplett'!H2922)</f>
        <v/>
      </c>
      <c r="B2922" s="153">
        <f>IF(ISBLANK('Nomenklatur komplett'!I2922),"",'Nomenklatur komplett'!I2922)</f>
        <v>12961</v>
      </c>
      <c r="C2922" s="18" t="str">
        <f>IF(ISBLANK('Nomenklatur komplett'!J2922),"-",'Nomenklatur komplett'!J2922)</f>
        <v>Schönenbaumgarten</v>
      </c>
    </row>
    <row r="2923" spans="1:3" x14ac:dyDescent="0.2">
      <c r="A2923" s="17" t="str">
        <f>IF(ISBLANK('Nomenklatur komplett'!H2923),"",'Nomenklatur komplett'!H2923)</f>
        <v/>
      </c>
      <c r="B2923" s="153">
        <f>IF(ISBLANK('Nomenklatur komplett'!I2923),"",'Nomenklatur komplett'!I2923)</f>
        <v>13020</v>
      </c>
      <c r="C2923" s="18" t="str">
        <f>IF(ISBLANK('Nomenklatur komplett'!J2923),"-",'Nomenklatur komplett'!J2923)</f>
        <v>Schönenberg (ZH)</v>
      </c>
    </row>
    <row r="2924" spans="1:3" x14ac:dyDescent="0.2">
      <c r="A2924" s="17" t="str">
        <f>IF(ISBLANK('Nomenklatur komplett'!H2924),"",'Nomenklatur komplett'!H2924)</f>
        <v/>
      </c>
      <c r="B2924" s="153">
        <f>IF(ISBLANK('Nomenklatur komplett'!I2924),"",'Nomenklatur komplett'!I2924)</f>
        <v>12974</v>
      </c>
      <c r="C2924" s="18" t="str">
        <f>IF(ISBLANK('Nomenklatur komplett'!J2924),"-",'Nomenklatur komplett'!J2924)</f>
        <v>Schönenberg an der Thur</v>
      </c>
    </row>
    <row r="2925" spans="1:3" x14ac:dyDescent="0.2">
      <c r="A2925" s="17">
        <f>IF(ISBLANK('Nomenklatur komplett'!H2925),"",'Nomenklatur komplett'!H2925)</f>
        <v>2774</v>
      </c>
      <c r="B2925" s="153">
        <f>IF(ISBLANK('Nomenklatur komplett'!I2925),"",'Nomenklatur komplett'!I2925)</f>
        <v>13837</v>
      </c>
      <c r="C2925" s="18" t="str">
        <f>IF(ISBLANK('Nomenklatur komplett'!J2925),"-",'Nomenklatur komplett'!J2925)</f>
        <v>Schönenbuch</v>
      </c>
    </row>
    <row r="2926" spans="1:3" x14ac:dyDescent="0.2">
      <c r="A2926" s="17">
        <f>IF(ISBLANK('Nomenklatur komplett'!H2926),"",'Nomenklatur komplett'!H2926)</f>
        <v>3003</v>
      </c>
      <c r="B2926" s="153">
        <f>IF(ISBLANK('Nomenklatur komplett'!I2926),"",'Nomenklatur komplett'!I2926)</f>
        <v>12972</v>
      </c>
      <c r="C2926" s="18" t="str">
        <f>IF(ISBLANK('Nomenklatur komplett'!J2926),"-",'Nomenklatur komplett'!J2926)</f>
        <v>Schönengrund</v>
      </c>
    </row>
    <row r="2927" spans="1:3" x14ac:dyDescent="0.2">
      <c r="A2927" s="17">
        <f>IF(ISBLANK('Nomenklatur komplett'!H2927),"",'Nomenklatur komplett'!H2927)</f>
        <v>2583</v>
      </c>
      <c r="B2927" s="153">
        <f>IF(ISBLANK('Nomenklatur komplett'!I2927),"",'Nomenklatur komplett'!I2927)</f>
        <v>12971</v>
      </c>
      <c r="C2927" s="18" t="str">
        <f>IF(ISBLANK('Nomenklatur komplett'!J2927),"-",'Nomenklatur komplett'!J2927)</f>
        <v>Schönenwerd</v>
      </c>
    </row>
    <row r="2928" spans="1:3" x14ac:dyDescent="0.2">
      <c r="A2928" s="17">
        <f>IF(ISBLANK('Nomenklatur komplett'!H2928),"",'Nomenklatur komplett'!H2928)</f>
        <v>4756</v>
      </c>
      <c r="B2928" s="153">
        <f>IF(ISBLANK('Nomenklatur komplett'!I2928),"",'Nomenklatur komplett'!I2928)</f>
        <v>15415</v>
      </c>
      <c r="C2928" s="18" t="str">
        <f>IF(ISBLANK('Nomenklatur komplett'!J2928),"-",'Nomenklatur komplett'!J2928)</f>
        <v>Schönholzerswilen</v>
      </c>
    </row>
    <row r="2929" spans="1:3" x14ac:dyDescent="0.2">
      <c r="A2929" s="17" t="str">
        <f>IF(ISBLANK('Nomenklatur komplett'!H2929),"",'Nomenklatur komplett'!H2929)</f>
        <v/>
      </c>
      <c r="B2929" s="153">
        <f>IF(ISBLANK('Nomenklatur komplett'!I2929),"",'Nomenklatur komplett'!I2929)</f>
        <v>16270</v>
      </c>
      <c r="C2929" s="18" t="str">
        <f>IF(ISBLANK('Nomenklatur komplett'!J2929),"-",'Nomenklatur komplett'!J2929)</f>
        <v>Schönthal</v>
      </c>
    </row>
    <row r="2930" spans="1:3" x14ac:dyDescent="0.2">
      <c r="A2930" s="17">
        <f>IF(ISBLANK('Nomenklatur komplett'!H2930),"",'Nomenklatur komplett'!H2930)</f>
        <v>1143</v>
      </c>
      <c r="B2930" s="153">
        <f>IF(ISBLANK('Nomenklatur komplett'!I2930),"",'Nomenklatur komplett'!I2930)</f>
        <v>15521</v>
      </c>
      <c r="C2930" s="18" t="str">
        <f>IF(ISBLANK('Nomenklatur komplett'!J2930),"-",'Nomenklatur komplett'!J2930)</f>
        <v>Schötz</v>
      </c>
    </row>
    <row r="2931" spans="1:3" x14ac:dyDescent="0.2">
      <c r="A2931" s="17">
        <f>IF(ISBLANK('Nomenklatur komplett'!H2931),"",'Nomenklatur komplett'!H2931)</f>
        <v>1346</v>
      </c>
      <c r="B2931" s="153">
        <f>IF(ISBLANK('Nomenklatur komplett'!I2931),"",'Nomenklatur komplett'!I2931)</f>
        <v>12968</v>
      </c>
      <c r="C2931" s="18" t="str">
        <f>IF(ISBLANK('Nomenklatur komplett'!J2931),"-",'Nomenklatur komplett'!J2931)</f>
        <v>Schübelbach</v>
      </c>
    </row>
    <row r="2932" spans="1:3" x14ac:dyDescent="0.2">
      <c r="A2932" s="17">
        <f>IF(ISBLANK('Nomenklatur komplett'!H2932),"",'Nomenklatur komplett'!H2932)</f>
        <v>311</v>
      </c>
      <c r="B2932" s="153">
        <f>IF(ISBLANK('Nomenklatur komplett'!I2932),"",'Nomenklatur komplett'!I2932)</f>
        <v>15005</v>
      </c>
      <c r="C2932" s="18" t="str">
        <f>IF(ISBLANK('Nomenklatur komplett'!J2932),"-",'Nomenklatur komplett'!J2932)</f>
        <v>Schüpfen</v>
      </c>
    </row>
    <row r="2933" spans="1:3" x14ac:dyDescent="0.2">
      <c r="A2933" s="17">
        <f>IF(ISBLANK('Nomenklatur komplett'!H2933),"",'Nomenklatur komplett'!H2933)</f>
        <v>1008</v>
      </c>
      <c r="B2933" s="153">
        <f>IF(ISBLANK('Nomenklatur komplett'!I2933),"",'Nomenklatur komplett'!I2933)</f>
        <v>15585</v>
      </c>
      <c r="C2933" s="18" t="str">
        <f>IF(ISBLANK('Nomenklatur komplett'!J2933),"-",'Nomenklatur komplett'!J2933)</f>
        <v>Schüpfheim</v>
      </c>
    </row>
    <row r="2934" spans="1:3" x14ac:dyDescent="0.2">
      <c r="A2934" s="17">
        <f>IF(ISBLANK('Nomenklatur komplett'!H2934),"",'Nomenklatur komplett'!H2934)</f>
        <v>3762</v>
      </c>
      <c r="B2934" s="153">
        <f>IF(ISBLANK('Nomenklatur komplett'!I2934),"",'Nomenklatur komplett'!I2934)</f>
        <v>16065</v>
      </c>
      <c r="C2934" s="18" t="str">
        <f>IF(ISBLANK('Nomenklatur komplett'!J2934),"-",'Nomenklatur komplett'!J2934)</f>
        <v>Scuol</v>
      </c>
    </row>
    <row r="2935" spans="1:3" x14ac:dyDescent="0.2">
      <c r="A2935" s="17" t="str">
        <f>IF(ISBLANK('Nomenklatur komplett'!H2935),"",'Nomenklatur komplett'!H2935)</f>
        <v/>
      </c>
      <c r="B2935" s="153">
        <f>IF(ISBLANK('Nomenklatur komplett'!I2935),"",'Nomenklatur komplett'!I2935)</f>
        <v>11196</v>
      </c>
      <c r="C2935" s="18" t="str">
        <f>IF(ISBLANK('Nomenklatur komplett'!J2935),"-",'Nomenklatur komplett'!J2935)</f>
        <v>Scuol/Schuls</v>
      </c>
    </row>
    <row r="2936" spans="1:3" x14ac:dyDescent="0.2">
      <c r="A2936" s="17" t="str">
        <f>IF(ISBLANK('Nomenklatur komplett'!H2936),"",'Nomenklatur komplett'!H2936)</f>
        <v/>
      </c>
      <c r="B2936" s="153">
        <f>IF(ISBLANK('Nomenklatur komplett'!I2936),"",'Nomenklatur komplett'!I2936)</f>
        <v>16460</v>
      </c>
      <c r="C2936" s="18" t="str">
        <f>IF(ISBLANK('Nomenklatur komplett'!J2936),"-",'Nomenklatur komplett'!J2936)</f>
        <v>Seebach</v>
      </c>
    </row>
    <row r="2937" spans="1:3" x14ac:dyDescent="0.2">
      <c r="A2937" s="17">
        <f>IF(ISBLANK('Nomenklatur komplett'!H2937),"",'Nomenklatur komplett'!H2937)</f>
        <v>988</v>
      </c>
      <c r="B2937" s="153">
        <f>IF(ISBLANK('Nomenklatur komplett'!I2937),"",'Nomenklatur komplett'!I2937)</f>
        <v>15674</v>
      </c>
      <c r="C2937" s="18" t="str">
        <f>IF(ISBLANK('Nomenklatur komplett'!J2937),"-",'Nomenklatur komplett'!J2937)</f>
        <v>Seeberg</v>
      </c>
    </row>
    <row r="2938" spans="1:3" x14ac:dyDescent="0.2">
      <c r="A2938" s="17">
        <f>IF(ISBLANK('Nomenklatur komplett'!H2938),"",'Nomenklatur komplett'!H2938)</f>
        <v>312</v>
      </c>
      <c r="B2938" s="153">
        <f>IF(ISBLANK('Nomenklatur komplett'!I2938),"",'Nomenklatur komplett'!I2938)</f>
        <v>15006</v>
      </c>
      <c r="C2938" s="18" t="str">
        <f>IF(ISBLANK('Nomenklatur komplett'!J2938),"-",'Nomenklatur komplett'!J2938)</f>
        <v>Seedorf (BE)</v>
      </c>
    </row>
    <row r="2939" spans="1:3" x14ac:dyDescent="0.2">
      <c r="A2939" s="17">
        <f>IF(ISBLANK('Nomenklatur komplett'!H2939),"",'Nomenklatur komplett'!H2939)</f>
        <v>1214</v>
      </c>
      <c r="B2939" s="153">
        <f>IF(ISBLANK('Nomenklatur komplett'!I2939),"",'Nomenklatur komplett'!I2939)</f>
        <v>16592</v>
      </c>
      <c r="C2939" s="18" t="str">
        <f>IF(ISBLANK('Nomenklatur komplett'!J2939),"-",'Nomenklatur komplett'!J2939)</f>
        <v>Seedorf (UR)</v>
      </c>
    </row>
    <row r="2940" spans="1:3" x14ac:dyDescent="0.2">
      <c r="A2940" s="17">
        <f>IF(ISBLANK('Nomenklatur komplett'!H2940),"",'Nomenklatur komplett'!H2940)</f>
        <v>119</v>
      </c>
      <c r="B2940" s="153">
        <f>IF(ISBLANK('Nomenklatur komplett'!I2940),"",'Nomenklatur komplett'!I2940)</f>
        <v>12951</v>
      </c>
      <c r="C2940" s="18" t="str">
        <f>IF(ISBLANK('Nomenklatur komplett'!J2940),"-",'Nomenklatur komplett'!J2940)</f>
        <v>Seegräben</v>
      </c>
    </row>
    <row r="2941" spans="1:3" x14ac:dyDescent="0.2">
      <c r="A2941" s="17">
        <f>IF(ISBLANK('Nomenklatur komplett'!H2941),"",'Nomenklatur komplett'!H2941)</f>
        <v>709</v>
      </c>
      <c r="B2941" s="153">
        <f>IF(ISBLANK('Nomenklatur komplett'!I2941),"",'Nomenklatur komplett'!I2941)</f>
        <v>15226</v>
      </c>
      <c r="C2941" s="18" t="str">
        <f>IF(ISBLANK('Nomenklatur komplett'!J2941),"-",'Nomenklatur komplett'!J2941)</f>
        <v>Seehof</v>
      </c>
    </row>
    <row r="2942" spans="1:3" x14ac:dyDescent="0.2">
      <c r="A2942" s="17">
        <f>IF(ISBLANK('Nomenklatur komplett'!H2942),"",'Nomenklatur komplett'!H2942)</f>
        <v>1215</v>
      </c>
      <c r="B2942" s="153">
        <f>IF(ISBLANK('Nomenklatur komplett'!I2942),"",'Nomenklatur komplett'!I2942)</f>
        <v>12950</v>
      </c>
      <c r="C2942" s="18" t="str">
        <f>IF(ISBLANK('Nomenklatur komplett'!J2942),"-",'Nomenklatur komplett'!J2942)</f>
        <v>Seelisberg</v>
      </c>
    </row>
    <row r="2943" spans="1:3" x14ac:dyDescent="0.2">
      <c r="A2943" s="17" t="str">
        <f>IF(ISBLANK('Nomenklatur komplett'!H2943),"",'Nomenklatur komplett'!H2943)</f>
        <v/>
      </c>
      <c r="B2943" s="153">
        <f>IF(ISBLANK('Nomenklatur komplett'!I2943),"",'Nomenklatur komplett'!I2943)</f>
        <v>16413</v>
      </c>
      <c r="C2943" s="18" t="str">
        <f>IF(ISBLANK('Nomenklatur komplett'!J2943),"-",'Nomenklatur komplett'!J2943)</f>
        <v>Seen</v>
      </c>
    </row>
    <row r="2944" spans="1:3" x14ac:dyDescent="0.2">
      <c r="A2944" s="17">
        <f>IF(ISBLANK('Nomenklatur komplett'!H2944),"",'Nomenklatur komplett'!H2944)</f>
        <v>4208</v>
      </c>
      <c r="B2944" s="153">
        <f>IF(ISBLANK('Nomenklatur komplett'!I2944),"",'Nomenklatur komplett'!I2944)</f>
        <v>12949</v>
      </c>
      <c r="C2944" s="18" t="str">
        <f>IF(ISBLANK('Nomenklatur komplett'!J2944),"-",'Nomenklatur komplett'!J2944)</f>
        <v>Seengen</v>
      </c>
    </row>
    <row r="2945" spans="1:3" x14ac:dyDescent="0.2">
      <c r="A2945" s="17">
        <f>IF(ISBLANK('Nomenklatur komplett'!H2945),"",'Nomenklatur komplett'!H2945)</f>
        <v>2480</v>
      </c>
      <c r="B2945" s="153">
        <f>IF(ISBLANK('Nomenklatur komplett'!I2945),"",'Nomenklatur komplett'!I2945)</f>
        <v>12990</v>
      </c>
      <c r="C2945" s="18" t="str">
        <f>IF(ISBLANK('Nomenklatur komplett'!J2945),"-",'Nomenklatur komplett'!J2945)</f>
        <v>Seewen</v>
      </c>
    </row>
    <row r="2946" spans="1:3" x14ac:dyDescent="0.2">
      <c r="A2946" s="17" t="str">
        <f>IF(ISBLANK('Nomenklatur komplett'!H2946),"",'Nomenklatur komplett'!H2946)</f>
        <v/>
      </c>
      <c r="B2946" s="153">
        <f>IF(ISBLANK('Nomenklatur komplett'!I2946),"",'Nomenklatur komplett'!I2946)</f>
        <v>16486</v>
      </c>
      <c r="C2946" s="18" t="str">
        <f>IF(ISBLANK('Nomenklatur komplett'!J2946),"-",'Nomenklatur komplett'!J2946)</f>
        <v>Seewis im Oberland</v>
      </c>
    </row>
    <row r="2947" spans="1:3" x14ac:dyDescent="0.2">
      <c r="A2947" s="17" t="str">
        <f>IF(ISBLANK('Nomenklatur komplett'!H2947),"",'Nomenklatur komplett'!H2947)</f>
        <v/>
      </c>
      <c r="B2947" s="153">
        <f>IF(ISBLANK('Nomenklatur komplett'!I2947),"",'Nomenklatur komplett'!I2947)</f>
        <v>11237</v>
      </c>
      <c r="C2947" s="18" t="str">
        <f>IF(ISBLANK('Nomenklatur komplett'!J2947),"-",'Nomenklatur komplett'!J2947)</f>
        <v>Seewis im Prätigau</v>
      </c>
    </row>
    <row r="2948" spans="1:3" x14ac:dyDescent="0.2">
      <c r="A2948" s="17">
        <f>IF(ISBLANK('Nomenklatur komplett'!H2948),"",'Nomenklatur komplett'!H2948)</f>
        <v>3972</v>
      </c>
      <c r="B2948" s="153">
        <f>IF(ISBLANK('Nomenklatur komplett'!I2948),"",'Nomenklatur komplett'!I2948)</f>
        <v>16037</v>
      </c>
      <c r="C2948" s="18" t="str">
        <f>IF(ISBLANK('Nomenklatur komplett'!J2948),"-",'Nomenklatur komplett'!J2948)</f>
        <v>Seewis im Prättigau</v>
      </c>
    </row>
    <row r="2949" spans="1:3" x14ac:dyDescent="0.2">
      <c r="A2949" s="17">
        <f>IF(ISBLANK('Nomenklatur komplett'!H2949),"",'Nomenklatur komplett'!H2949)</f>
        <v>883</v>
      </c>
      <c r="B2949" s="153">
        <f>IF(ISBLANK('Nomenklatur komplett'!I2949),"",'Nomenklatur komplett'!I2949)</f>
        <v>15306</v>
      </c>
      <c r="C2949" s="18" t="str">
        <f>IF(ISBLANK('Nomenklatur komplett'!J2949),"-",'Nomenklatur komplett'!J2949)</f>
        <v>Seftigen</v>
      </c>
    </row>
    <row r="2950" spans="1:3" x14ac:dyDescent="0.2">
      <c r="A2950" s="17" t="str">
        <f>IF(ISBLANK('Nomenklatur komplett'!H2950),"",'Nomenklatur komplett'!H2950)</f>
        <v/>
      </c>
      <c r="B2950" s="153">
        <f>IF(ISBLANK('Nomenklatur komplett'!I2950),"",'Nomenklatur komplett'!I2950)</f>
        <v>12992</v>
      </c>
      <c r="C2950" s="18" t="str">
        <f>IF(ISBLANK('Nomenklatur komplett'!J2950),"-",'Nomenklatur komplett'!J2950)</f>
        <v>Seigneux</v>
      </c>
    </row>
    <row r="2951" spans="1:3" x14ac:dyDescent="0.2">
      <c r="A2951" s="17" t="str">
        <f>IF(ISBLANK('Nomenklatur komplett'!H2951),"",'Nomenklatur komplett'!H2951)</f>
        <v/>
      </c>
      <c r="B2951" s="153">
        <f>IF(ISBLANK('Nomenklatur komplett'!I2951),"",'Nomenklatur komplett'!I2951)</f>
        <v>12963</v>
      </c>
      <c r="C2951" s="18" t="str">
        <f>IF(ISBLANK('Nomenklatur komplett'!J2951),"-",'Nomenklatur komplett'!J2951)</f>
        <v>Seiry</v>
      </c>
    </row>
    <row r="2952" spans="1:3" x14ac:dyDescent="0.2">
      <c r="A2952" s="17" t="str">
        <f>IF(ISBLANK('Nomenklatur komplett'!H2952),"",'Nomenklatur komplett'!H2952)</f>
        <v/>
      </c>
      <c r="B2952" s="153">
        <f>IF(ISBLANK('Nomenklatur komplett'!I2952),"",'Nomenklatur komplett'!I2952)</f>
        <v>11018</v>
      </c>
      <c r="C2952" s="18" t="str">
        <f>IF(ISBLANK('Nomenklatur komplett'!J2952),"-",'Nomenklatur komplett'!J2952)</f>
        <v>Seleute</v>
      </c>
    </row>
    <row r="2953" spans="1:3" x14ac:dyDescent="0.2">
      <c r="A2953" s="17" t="str">
        <f>IF(ISBLANK('Nomenklatur komplett'!H2953),"",'Nomenklatur komplett'!H2953)</f>
        <v/>
      </c>
      <c r="B2953" s="153">
        <f>IF(ISBLANK('Nomenklatur komplett'!I2953),"",'Nomenklatur komplett'!I2953)</f>
        <v>13004</v>
      </c>
      <c r="C2953" s="18" t="str">
        <f>IF(ISBLANK('Nomenklatur komplett'!J2953),"-",'Nomenklatur komplett'!J2953)</f>
        <v>Selkingen</v>
      </c>
    </row>
    <row r="2954" spans="1:3" x14ac:dyDescent="0.2">
      <c r="A2954" s="17" t="str">
        <f>IF(ISBLANK('Nomenklatur komplett'!H2954),"",'Nomenklatur komplett'!H2954)</f>
        <v/>
      </c>
      <c r="B2954" s="153">
        <f>IF(ISBLANK('Nomenklatur komplett'!I2954),"",'Nomenklatur komplett'!I2954)</f>
        <v>10177</v>
      </c>
      <c r="C2954" s="18" t="str">
        <f>IF(ISBLANK('Nomenklatur komplett'!J2954),"-",'Nomenklatur komplett'!J2954)</f>
        <v>Selma</v>
      </c>
    </row>
    <row r="2955" spans="1:3" x14ac:dyDescent="0.2">
      <c r="A2955" s="17">
        <f>IF(ISBLANK('Nomenklatur komplett'!H2955),"",'Nomenklatur komplett'!H2955)</f>
        <v>2833</v>
      </c>
      <c r="B2955" s="153">
        <f>IF(ISBLANK('Nomenklatur komplett'!I2955),"",'Nomenklatur komplett'!I2955)</f>
        <v>13778</v>
      </c>
      <c r="C2955" s="18" t="str">
        <f>IF(ISBLANK('Nomenklatur komplett'!J2955),"-",'Nomenklatur komplett'!J2955)</f>
        <v>Seltisberg</v>
      </c>
    </row>
    <row r="2956" spans="1:3" x14ac:dyDescent="0.2">
      <c r="A2956" s="17">
        <f>IF(ISBLANK('Nomenklatur komplett'!H2956),"",'Nomenklatur komplett'!H2956)</f>
        <v>2556</v>
      </c>
      <c r="B2956" s="153">
        <f>IF(ISBLANK('Nomenklatur komplett'!I2956),"",'Nomenklatur komplett'!I2956)</f>
        <v>13003</v>
      </c>
      <c r="C2956" s="18" t="str">
        <f>IF(ISBLANK('Nomenklatur komplett'!J2956),"-",'Nomenklatur komplett'!J2956)</f>
        <v>Selzach</v>
      </c>
    </row>
    <row r="2957" spans="1:3" x14ac:dyDescent="0.2">
      <c r="A2957" s="17">
        <f>IF(ISBLANK('Nomenklatur komplett'!H2957),"",'Nomenklatur komplett'!H2957)</f>
        <v>6035</v>
      </c>
      <c r="B2957" s="153">
        <f>IF(ISBLANK('Nomenklatur komplett'!I2957),"",'Nomenklatur komplett'!I2957)</f>
        <v>13002</v>
      </c>
      <c r="C2957" s="18" t="str">
        <f>IF(ISBLANK('Nomenklatur komplett'!J2957),"-",'Nomenklatur komplett'!J2957)</f>
        <v>Sembrancher</v>
      </c>
    </row>
    <row r="2958" spans="1:3" x14ac:dyDescent="0.2">
      <c r="A2958" s="17" t="str">
        <f>IF(ISBLANK('Nomenklatur komplett'!H2958),"",'Nomenklatur komplett'!H2958)</f>
        <v/>
      </c>
      <c r="B2958" s="153">
        <f>IF(ISBLANK('Nomenklatur komplett'!I2958),"",'Nomenklatur komplett'!I2958)</f>
        <v>13001</v>
      </c>
      <c r="C2958" s="18" t="str">
        <f>IF(ISBLANK('Nomenklatur komplett'!J2958),"-",'Nomenklatur komplett'!J2958)</f>
        <v>Sementina</v>
      </c>
    </row>
    <row r="2959" spans="1:3" x14ac:dyDescent="0.2">
      <c r="A2959" s="17" t="str">
        <f>IF(ISBLANK('Nomenklatur komplett'!H2959),"",'Nomenklatur komplett'!H2959)</f>
        <v/>
      </c>
      <c r="B2959" s="153">
        <f>IF(ISBLANK('Nomenklatur komplett'!I2959),"",'Nomenklatur komplett'!I2959)</f>
        <v>13000</v>
      </c>
      <c r="C2959" s="18" t="str">
        <f>IF(ISBLANK('Nomenklatur komplett'!J2959),"-",'Nomenklatur komplett'!J2959)</f>
        <v>Semione</v>
      </c>
    </row>
    <row r="2960" spans="1:3" x14ac:dyDescent="0.2">
      <c r="A2960" s="17">
        <f>IF(ISBLANK('Nomenklatur komplett'!H2960),"",'Nomenklatur komplett'!H2960)</f>
        <v>1102</v>
      </c>
      <c r="B2960" s="153">
        <f>IF(ISBLANK('Nomenklatur komplett'!I2960),"",'Nomenklatur komplett'!I2960)</f>
        <v>15587</v>
      </c>
      <c r="C2960" s="18" t="str">
        <f>IF(ISBLANK('Nomenklatur komplett'!J2960),"-",'Nomenklatur komplett'!J2960)</f>
        <v>Sempach</v>
      </c>
    </row>
    <row r="2961" spans="1:3" x14ac:dyDescent="0.2">
      <c r="A2961" s="17">
        <f>IF(ISBLANK('Nomenklatur komplett'!H2961),"",'Nomenklatur komplett'!H2961)</f>
        <v>2336</v>
      </c>
      <c r="B2961" s="153">
        <f>IF(ISBLANK('Nomenklatur komplett'!I2961),"",'Nomenklatur komplett'!I2961)</f>
        <v>13207</v>
      </c>
      <c r="C2961" s="18" t="str">
        <f>IF(ISBLANK('Nomenklatur komplett'!J2961),"-",'Nomenklatur komplett'!J2961)</f>
        <v>Semsales</v>
      </c>
    </row>
    <row r="2962" spans="1:3" x14ac:dyDescent="0.2">
      <c r="A2962" s="17">
        <f>IF(ISBLANK('Nomenklatur komplett'!H2962),"",'Nomenklatur komplett'!H2962)</f>
        <v>5499</v>
      </c>
      <c r="B2962" s="153">
        <f>IF(ISBLANK('Nomenklatur komplett'!I2962),"",'Nomenklatur komplett'!I2962)</f>
        <v>14594</v>
      </c>
      <c r="C2962" s="18" t="str">
        <f>IF(ISBLANK('Nomenklatur komplett'!J2962),"-",'Nomenklatur komplett'!J2962)</f>
        <v>Senarclens</v>
      </c>
    </row>
    <row r="2963" spans="1:3" x14ac:dyDescent="0.2">
      <c r="A2963" s="17">
        <f>IF(ISBLANK('Nomenklatur komplett'!H2963),"",'Nomenklatur komplett'!H2963)</f>
        <v>3274</v>
      </c>
      <c r="B2963" s="153">
        <f>IF(ISBLANK('Nomenklatur komplett'!I2963),"",'Nomenklatur komplett'!I2963)</f>
        <v>14408</v>
      </c>
      <c r="C2963" s="18" t="str">
        <f>IF(ISBLANK('Nomenklatur komplett'!J2963),"-",'Nomenklatur komplett'!J2963)</f>
        <v>Sennwald</v>
      </c>
    </row>
    <row r="2964" spans="1:3" x14ac:dyDescent="0.2">
      <c r="A2964" s="17" t="str">
        <f>IF(ISBLANK('Nomenklatur komplett'!H2964),"",'Nomenklatur komplett'!H2964)</f>
        <v/>
      </c>
      <c r="B2964" s="153">
        <f>IF(ISBLANK('Nomenklatur komplett'!I2964),"",'Nomenklatur komplett'!I2964)</f>
        <v>10139</v>
      </c>
      <c r="C2964" s="18" t="str">
        <f>IF(ISBLANK('Nomenklatur komplett'!J2964),"-",'Nomenklatur komplett'!J2964)</f>
        <v>Sent</v>
      </c>
    </row>
    <row r="2965" spans="1:3" x14ac:dyDescent="0.2">
      <c r="A2965" s="17" t="str">
        <f>IF(ISBLANK('Nomenklatur komplett'!H2965),"",'Nomenklatur komplett'!H2965)</f>
        <v/>
      </c>
      <c r="B2965" s="153">
        <f>IF(ISBLANK('Nomenklatur komplett'!I2965),"",'Nomenklatur komplett'!I2965)</f>
        <v>12997</v>
      </c>
      <c r="C2965" s="18" t="str">
        <f>IF(ISBLANK('Nomenklatur komplett'!J2965),"-",'Nomenklatur komplett'!J2965)</f>
        <v>Senèdes</v>
      </c>
    </row>
    <row r="2966" spans="1:3" x14ac:dyDescent="0.2">
      <c r="A2966" s="17">
        <f>IF(ISBLANK('Nomenklatur komplett'!H2966),"",'Nomenklatur komplett'!H2966)</f>
        <v>4209</v>
      </c>
      <c r="B2966" s="153">
        <f>IF(ISBLANK('Nomenklatur komplett'!I2966),"",'Nomenklatur komplett'!I2966)</f>
        <v>12996</v>
      </c>
      <c r="C2966" s="18" t="str">
        <f>IF(ISBLANK('Nomenklatur komplett'!J2966),"-",'Nomenklatur komplett'!J2966)</f>
        <v>Seon</v>
      </c>
    </row>
    <row r="2967" spans="1:3" x14ac:dyDescent="0.2">
      <c r="A2967" s="17">
        <f>IF(ISBLANK('Nomenklatur komplett'!H2967),"",'Nomenklatur komplett'!H2967)</f>
        <v>5762</v>
      </c>
      <c r="B2967" s="153">
        <f>IF(ISBLANK('Nomenklatur komplett'!I2967),"",'Nomenklatur komplett'!I2967)</f>
        <v>14595</v>
      </c>
      <c r="C2967" s="18" t="str">
        <f>IF(ISBLANK('Nomenklatur komplett'!J2967),"-",'Nomenklatur komplett'!J2967)</f>
        <v>Sergey</v>
      </c>
    </row>
    <row r="2968" spans="1:3" x14ac:dyDescent="0.2">
      <c r="A2968" s="17" t="str">
        <f>IF(ISBLANK('Nomenklatur komplett'!H2968),"",'Nomenklatur komplett'!H2968)</f>
        <v/>
      </c>
      <c r="B2968" s="153">
        <f>IF(ISBLANK('Nomenklatur komplett'!I2968),"",'Nomenklatur komplett'!I2968)</f>
        <v>16211</v>
      </c>
      <c r="C2968" s="18" t="str">
        <f>IF(ISBLANK('Nomenklatur komplett'!J2968),"-",'Nomenklatur komplett'!J2968)</f>
        <v>Serneus</v>
      </c>
    </row>
    <row r="2969" spans="1:3" x14ac:dyDescent="0.2">
      <c r="A2969" s="17">
        <f>IF(ISBLANK('Nomenklatur komplett'!H2969),"",'Nomenklatur komplett'!H2969)</f>
        <v>5050</v>
      </c>
      <c r="B2969" s="153">
        <f>IF(ISBLANK('Nomenklatur komplett'!I2969),"",'Nomenklatur komplett'!I2969)</f>
        <v>15509</v>
      </c>
      <c r="C2969" s="18" t="str">
        <f>IF(ISBLANK('Nomenklatur komplett'!J2969),"-",'Nomenklatur komplett'!J2969)</f>
        <v>Serravalle</v>
      </c>
    </row>
    <row r="2970" spans="1:3" x14ac:dyDescent="0.2">
      <c r="A2970" s="17">
        <f>IF(ISBLANK('Nomenklatur komplett'!H2970),"",'Nomenklatur komplett'!H2970)</f>
        <v>5799</v>
      </c>
      <c r="B2970" s="153">
        <f>IF(ISBLANK('Nomenklatur komplett'!I2970),"",'Nomenklatur komplett'!I2970)</f>
        <v>15505</v>
      </c>
      <c r="C2970" s="18" t="str">
        <f>IF(ISBLANK('Nomenklatur komplett'!J2970),"-",'Nomenklatur komplett'!J2970)</f>
        <v>Servion</v>
      </c>
    </row>
    <row r="2971" spans="1:3" x14ac:dyDescent="0.2">
      <c r="A2971" s="17" t="str">
        <f>IF(ISBLANK('Nomenklatur komplett'!H2971),"",'Nomenklatur komplett'!H2971)</f>
        <v/>
      </c>
      <c r="B2971" s="153">
        <f>IF(ISBLANK('Nomenklatur komplett'!I2971),"",'Nomenklatur komplett'!I2971)</f>
        <v>12993</v>
      </c>
      <c r="C2971" s="18" t="str">
        <f>IF(ISBLANK('Nomenklatur komplett'!J2971),"-",'Nomenklatur komplett'!J2971)</f>
        <v>Sessa</v>
      </c>
    </row>
    <row r="2972" spans="1:3" x14ac:dyDescent="0.2">
      <c r="A2972" s="17" t="str">
        <f>IF(ISBLANK('Nomenklatur komplett'!H2972),"",'Nomenklatur komplett'!H2972)</f>
        <v/>
      </c>
      <c r="B2972" s="153">
        <f>IF(ISBLANK('Nomenklatur komplett'!I2972),"",'Nomenklatur komplett'!I2972)</f>
        <v>16485</v>
      </c>
      <c r="C2972" s="18" t="str">
        <f>IF(ISBLANK('Nomenklatur komplett'!J2972),"-",'Nomenklatur komplett'!J2972)</f>
        <v>Seth</v>
      </c>
    </row>
    <row r="2973" spans="1:3" x14ac:dyDescent="0.2">
      <c r="A2973" s="17">
        <f>IF(ISBLANK('Nomenklatur komplett'!H2973),"",'Nomenklatur komplett'!H2973)</f>
        <v>227</v>
      </c>
      <c r="B2973" s="153">
        <f>IF(ISBLANK('Nomenklatur komplett'!I2973),"",'Nomenklatur komplett'!I2973)</f>
        <v>12977</v>
      </c>
      <c r="C2973" s="18" t="str">
        <f>IF(ISBLANK('Nomenklatur komplett'!J2973),"-",'Nomenklatur komplett'!J2973)</f>
        <v>Seuzach</v>
      </c>
    </row>
    <row r="2974" spans="1:3" x14ac:dyDescent="0.2">
      <c r="A2974" s="17">
        <f>IF(ISBLANK('Nomenklatur komplett'!H2974),"",'Nomenklatur komplett'!H2974)</f>
        <v>3275</v>
      </c>
      <c r="B2974" s="153">
        <f>IF(ISBLANK('Nomenklatur komplett'!I2974),"",'Nomenklatur komplett'!I2974)</f>
        <v>14409</v>
      </c>
      <c r="C2974" s="18" t="str">
        <f>IF(ISBLANK('Nomenklatur komplett'!J2974),"-",'Nomenklatur komplett'!J2974)</f>
        <v>Sevelen</v>
      </c>
    </row>
    <row r="2975" spans="1:3" x14ac:dyDescent="0.2">
      <c r="A2975" s="17" t="str">
        <f>IF(ISBLANK('Nomenklatur komplett'!H2975),"",'Nomenklatur komplett'!H2975)</f>
        <v/>
      </c>
      <c r="B2975" s="153">
        <f>IF(ISBLANK('Nomenklatur komplett'!I2975),"",'Nomenklatur komplett'!I2975)</f>
        <v>10041</v>
      </c>
      <c r="C2975" s="18" t="str">
        <f>IF(ISBLANK('Nomenklatur komplett'!J2975),"-",'Nomenklatur komplett'!J2975)</f>
        <v>Sevgein</v>
      </c>
    </row>
    <row r="2976" spans="1:3" x14ac:dyDescent="0.2">
      <c r="A2976" s="17" t="str">
        <f>IF(ISBLANK('Nomenklatur komplett'!H2976),"",'Nomenklatur komplett'!H2976)</f>
        <v/>
      </c>
      <c r="B2976" s="153">
        <f>IF(ISBLANK('Nomenklatur komplett'!I2976),"",'Nomenklatur komplett'!I2976)</f>
        <v>10200</v>
      </c>
      <c r="C2976" s="18" t="str">
        <f>IF(ISBLANK('Nomenklatur komplett'!J2976),"-",'Nomenklatur komplett'!J2976)</f>
        <v>Siat</v>
      </c>
    </row>
    <row r="2977" spans="1:3" x14ac:dyDescent="0.2">
      <c r="A2977" s="17">
        <f>IF(ISBLANK('Nomenklatur komplett'!H2977),"",'Nomenklatur komplett'!H2977)</f>
        <v>2953</v>
      </c>
      <c r="B2977" s="153">
        <f>IF(ISBLANK('Nomenklatur komplett'!I2977),"",'Nomenklatur komplett'!I2977)</f>
        <v>12989</v>
      </c>
      <c r="C2977" s="18" t="str">
        <f>IF(ISBLANK('Nomenklatur komplett'!J2977),"-",'Nomenklatur komplett'!J2977)</f>
        <v>Siblingen</v>
      </c>
    </row>
    <row r="2978" spans="1:3" x14ac:dyDescent="0.2">
      <c r="A2978" s="17" t="str">
        <f>IF(ISBLANK('Nomenklatur komplett'!H2978),"",'Nomenklatur komplett'!H2978)</f>
        <v/>
      </c>
      <c r="B2978" s="153">
        <f>IF(ISBLANK('Nomenklatur komplett'!I2978),"",'Nomenklatur komplett'!I2978)</f>
        <v>11300</v>
      </c>
      <c r="C2978" s="18" t="str">
        <f>IF(ISBLANK('Nomenklatur komplett'!J2978),"-",'Nomenklatur komplett'!J2978)</f>
        <v>Siegershausen</v>
      </c>
    </row>
    <row r="2979" spans="1:3" x14ac:dyDescent="0.2">
      <c r="A2979" s="17">
        <f>IF(ISBLANK('Nomenklatur komplett'!H2979),"",'Nomenklatur komplett'!H2979)</f>
        <v>6248</v>
      </c>
      <c r="B2979" s="153">
        <f>IF(ISBLANK('Nomenklatur komplett'!I2979),"",'Nomenklatur komplett'!I2979)</f>
        <v>13227</v>
      </c>
      <c r="C2979" s="18" t="str">
        <f>IF(ISBLANK('Nomenklatur komplett'!J2979),"-",'Nomenklatur komplett'!J2979)</f>
        <v>Sierre</v>
      </c>
    </row>
    <row r="2980" spans="1:3" x14ac:dyDescent="0.2">
      <c r="A2980" s="17" t="str">
        <f>IF(ISBLANK('Nomenklatur komplett'!H2980),"",'Nomenklatur komplett'!H2980)</f>
        <v/>
      </c>
      <c r="B2980" s="153">
        <f>IF(ISBLANK('Nomenklatur komplett'!I2980),"",'Nomenklatur komplett'!I2980)</f>
        <v>12988</v>
      </c>
      <c r="C2980" s="18" t="str">
        <f>IF(ISBLANK('Nomenklatur komplett'!J2980),"-",'Nomenklatur komplett'!J2980)</f>
        <v>Sigirino</v>
      </c>
    </row>
    <row r="2981" spans="1:3" x14ac:dyDescent="0.2">
      <c r="A2981" s="17">
        <f>IF(ISBLANK('Nomenklatur komplett'!H2981),"",'Nomenklatur komplett'!H2981)</f>
        <v>4319</v>
      </c>
      <c r="B2981" s="153">
        <f>IF(ISBLANK('Nomenklatur komplett'!I2981),"",'Nomenklatur komplett'!I2981)</f>
        <v>12987</v>
      </c>
      <c r="C2981" s="18" t="str">
        <f>IF(ISBLANK('Nomenklatur komplett'!J2981),"-",'Nomenklatur komplett'!J2981)</f>
        <v>Siglistorf</v>
      </c>
    </row>
    <row r="2982" spans="1:3" x14ac:dyDescent="0.2">
      <c r="A2982" s="17">
        <f>IF(ISBLANK('Nomenklatur komplett'!H2982),"",'Nomenklatur komplett'!H2982)</f>
        <v>907</v>
      </c>
      <c r="B2982" s="153">
        <f>IF(ISBLANK('Nomenklatur komplett'!I2982),"",'Nomenklatur komplett'!I2982)</f>
        <v>15317</v>
      </c>
      <c r="C2982" s="18" t="str">
        <f>IF(ISBLANK('Nomenklatur komplett'!J2982),"-",'Nomenklatur komplett'!J2982)</f>
        <v>Signau</v>
      </c>
    </row>
    <row r="2983" spans="1:3" x14ac:dyDescent="0.2">
      <c r="A2983" s="17">
        <f>IF(ISBLANK('Nomenklatur komplett'!H2983),"",'Nomenklatur komplett'!H2983)</f>
        <v>5728</v>
      </c>
      <c r="B2983" s="153">
        <f>IF(ISBLANK('Nomenklatur komplett'!I2983),"",'Nomenklatur komplett'!I2983)</f>
        <v>14598</v>
      </c>
      <c r="C2983" s="18" t="str">
        <f>IF(ISBLANK('Nomenklatur komplett'!J2983),"-",'Nomenklatur komplett'!J2983)</f>
        <v>Signy-Avenex</v>
      </c>
    </row>
    <row r="2984" spans="1:3" x14ac:dyDescent="0.2">
      <c r="A2984" s="17" t="str">
        <f>IF(ISBLANK('Nomenklatur komplett'!H2984),"",'Nomenklatur komplett'!H2984)</f>
        <v/>
      </c>
      <c r="B2984" s="153">
        <f>IF(ISBLANK('Nomenklatur komplett'!I2984),"",'Nomenklatur komplett'!I2984)</f>
        <v>16575</v>
      </c>
      <c r="C2984" s="18" t="str">
        <f>IF(ISBLANK('Nomenklatur komplett'!J2984),"-",'Nomenklatur komplett'!J2984)</f>
        <v>Signôra</v>
      </c>
    </row>
    <row r="2985" spans="1:3" x14ac:dyDescent="0.2">
      <c r="A2985" s="17">
        <f>IF(ISBLANK('Nomenklatur komplett'!H2985),"",'Nomenklatur komplett'!H2985)</f>
        <v>938</v>
      </c>
      <c r="B2985" s="153">
        <f>IF(ISBLANK('Nomenklatur komplett'!I2985),"",'Nomenklatur komplett'!I2985)</f>
        <v>15335</v>
      </c>
      <c r="C2985" s="18" t="str">
        <f>IF(ISBLANK('Nomenklatur komplett'!J2985),"-",'Nomenklatur komplett'!J2985)</f>
        <v>Sigriswil</v>
      </c>
    </row>
    <row r="2986" spans="1:3" x14ac:dyDescent="0.2">
      <c r="A2986" s="17">
        <f>IF(ISBLANK('Nomenklatur komplett'!H2986),"",'Nomenklatur komplett'!H2986)</f>
        <v>1216</v>
      </c>
      <c r="B2986" s="153">
        <f>IF(ISBLANK('Nomenklatur komplett'!I2986),"",'Nomenklatur komplett'!I2986)</f>
        <v>12985</v>
      </c>
      <c r="C2986" s="18" t="str">
        <f>IF(ISBLANK('Nomenklatur komplett'!J2986),"-",'Nomenklatur komplett'!J2986)</f>
        <v>Silenen</v>
      </c>
    </row>
    <row r="2987" spans="1:3" x14ac:dyDescent="0.2">
      <c r="A2987" s="17">
        <f>IF(ISBLANK('Nomenklatur komplett'!H2987),"",'Nomenklatur komplett'!H2987)</f>
        <v>3640</v>
      </c>
      <c r="B2987" s="153">
        <f>IF(ISBLANK('Nomenklatur komplett'!I2987),"",'Nomenklatur komplett'!I2987)</f>
        <v>15978</v>
      </c>
      <c r="C2987" s="18" t="str">
        <f>IF(ISBLANK('Nomenklatur komplett'!J2987),"-",'Nomenklatur komplett'!J2987)</f>
        <v>Sils im Domleschg</v>
      </c>
    </row>
    <row r="2988" spans="1:3" x14ac:dyDescent="0.2">
      <c r="A2988" s="17" t="str">
        <f>IF(ISBLANK('Nomenklatur komplett'!H2988),"",'Nomenklatur komplett'!H2988)</f>
        <v/>
      </c>
      <c r="B2988" s="153">
        <f>IF(ISBLANK('Nomenklatur komplett'!I2988),"",'Nomenklatur komplett'!I2988)</f>
        <v>16484</v>
      </c>
      <c r="C2988" s="18" t="str">
        <f>IF(ISBLANK('Nomenklatur komplett'!J2988),"-",'Nomenklatur komplett'!J2988)</f>
        <v>Sils im Engadin</v>
      </c>
    </row>
    <row r="2989" spans="1:3" x14ac:dyDescent="0.2">
      <c r="A2989" s="17">
        <f>IF(ISBLANK('Nomenklatur komplett'!H2989),"",'Nomenklatur komplett'!H2989)</f>
        <v>3789</v>
      </c>
      <c r="B2989" s="153">
        <f>IF(ISBLANK('Nomenklatur komplett'!I2989),"",'Nomenklatur komplett'!I2989)</f>
        <v>16009</v>
      </c>
      <c r="C2989" s="18" t="str">
        <f>IF(ISBLANK('Nomenklatur komplett'!J2989),"-",'Nomenklatur komplett'!J2989)</f>
        <v>Sils im Engadin/Segl</v>
      </c>
    </row>
    <row r="2990" spans="1:3" x14ac:dyDescent="0.2">
      <c r="A2990" s="17">
        <f>IF(ISBLANK('Nomenklatur komplett'!H2990),"",'Nomenklatur komplett'!H2990)</f>
        <v>3790</v>
      </c>
      <c r="B2990" s="153">
        <f>IF(ISBLANK('Nomenklatur komplett'!I2990),"",'Nomenklatur komplett'!I2990)</f>
        <v>16010</v>
      </c>
      <c r="C2990" s="18" t="str">
        <f>IF(ISBLANK('Nomenklatur komplett'!J2990),"-",'Nomenklatur komplett'!J2990)</f>
        <v>Silvaplana</v>
      </c>
    </row>
    <row r="2991" spans="1:3" x14ac:dyDescent="0.2">
      <c r="A2991" s="17">
        <f>IF(ISBLANK('Nomenklatur komplett'!H2991),"",'Nomenklatur komplett'!H2991)</f>
        <v>6009</v>
      </c>
      <c r="B2991" s="153">
        <f>IF(ISBLANK('Nomenklatur komplett'!I2991),"",'Nomenklatur komplett'!I2991)</f>
        <v>12984</v>
      </c>
      <c r="C2991" s="18" t="str">
        <f>IF(ISBLANK('Nomenklatur komplett'!J2991),"-",'Nomenklatur komplett'!J2991)</f>
        <v>Simplon</v>
      </c>
    </row>
    <row r="2992" spans="1:3" x14ac:dyDescent="0.2">
      <c r="A2992" s="17">
        <f>IF(ISBLANK('Nomenklatur komplett'!H2992),"",'Nomenklatur komplett'!H2992)</f>
        <v>4239</v>
      </c>
      <c r="B2992" s="153">
        <f>IF(ISBLANK('Nomenklatur komplett'!I2992),"",'Nomenklatur komplett'!I2992)</f>
        <v>12983</v>
      </c>
      <c r="C2992" s="18" t="str">
        <f>IF(ISBLANK('Nomenklatur komplett'!J2992),"-",'Nomenklatur komplett'!J2992)</f>
        <v>Sins</v>
      </c>
    </row>
    <row r="2993" spans="1:3" x14ac:dyDescent="0.2">
      <c r="A2993" s="17">
        <f>IF(ISBLANK('Nomenklatur komplett'!H2993),"",'Nomenklatur komplett'!H2993)</f>
        <v>6266</v>
      </c>
      <c r="B2993" s="153">
        <f>IF(ISBLANK('Nomenklatur komplett'!I2993),"",'Nomenklatur komplett'!I2993)</f>
        <v>16076</v>
      </c>
      <c r="C2993" s="18" t="str">
        <f>IF(ISBLANK('Nomenklatur komplett'!J2993),"-",'Nomenklatur komplett'!J2993)</f>
        <v>Sion</v>
      </c>
    </row>
    <row r="2994" spans="1:3" x14ac:dyDescent="0.2">
      <c r="A2994" s="17">
        <f>IF(ISBLANK('Nomenklatur komplett'!H2994),"",'Nomenklatur komplett'!H2994)</f>
        <v>4761</v>
      </c>
      <c r="B2994" s="153">
        <f>IF(ISBLANK('Nomenklatur komplett'!I2994),"",'Nomenklatur komplett'!I2994)</f>
        <v>15453</v>
      </c>
      <c r="C2994" s="18" t="str">
        <f>IF(ISBLANK('Nomenklatur komplett'!J2994),"-",'Nomenklatur komplett'!J2994)</f>
        <v>Sirnach</v>
      </c>
    </row>
    <row r="2995" spans="1:3" x14ac:dyDescent="0.2">
      <c r="A2995" s="17">
        <f>IF(ISBLANK('Nomenklatur komplett'!H2995),"",'Nomenklatur komplett'!H2995)</f>
        <v>499</v>
      </c>
      <c r="B2995" s="153">
        <f>IF(ISBLANK('Nomenklatur komplett'!I2995),"",'Nomenklatur komplett'!I2995)</f>
        <v>15108</v>
      </c>
      <c r="C2995" s="18" t="str">
        <f>IF(ISBLANK('Nomenklatur komplett'!J2995),"-",'Nomenklatur komplett'!J2995)</f>
        <v>Siselen</v>
      </c>
    </row>
    <row r="2996" spans="1:3" x14ac:dyDescent="0.2">
      <c r="A2996" s="17">
        <f>IF(ISBLANK('Nomenklatur komplett'!H2996),"",'Nomenklatur komplett'!H2996)</f>
        <v>1217</v>
      </c>
      <c r="B2996" s="153">
        <f>IF(ISBLANK('Nomenklatur komplett'!I2996),"",'Nomenklatur komplett'!I2996)</f>
        <v>12981</v>
      </c>
      <c r="C2996" s="18" t="str">
        <f>IF(ISBLANK('Nomenklatur komplett'!J2996),"-",'Nomenklatur komplett'!J2996)</f>
        <v>Sisikon</v>
      </c>
    </row>
    <row r="2997" spans="1:3" x14ac:dyDescent="0.2">
      <c r="A2997" s="17">
        <f>IF(ISBLANK('Nomenklatur komplett'!H2997),"",'Nomenklatur komplett'!H2997)</f>
        <v>2861</v>
      </c>
      <c r="B2997" s="153">
        <f>IF(ISBLANK('Nomenklatur komplett'!I2997),"",'Nomenklatur komplett'!I2997)</f>
        <v>13800</v>
      </c>
      <c r="C2997" s="18" t="str">
        <f>IF(ISBLANK('Nomenklatur komplett'!J2997),"-",'Nomenklatur komplett'!J2997)</f>
        <v>Sissach</v>
      </c>
    </row>
    <row r="2998" spans="1:3" x14ac:dyDescent="0.2">
      <c r="A2998" s="17">
        <f>IF(ISBLANK('Nomenklatur komplett'!H2998),"",'Nomenklatur komplett'!H2998)</f>
        <v>4177</v>
      </c>
      <c r="B2998" s="153">
        <f>IF(ISBLANK('Nomenklatur komplett'!I2998),"",'Nomenklatur komplett'!I2998)</f>
        <v>12980</v>
      </c>
      <c r="C2998" s="18" t="str">
        <f>IF(ISBLANK('Nomenklatur komplett'!J2998),"-",'Nomenklatur komplett'!J2998)</f>
        <v>Sisseln</v>
      </c>
    </row>
    <row r="2999" spans="1:3" x14ac:dyDescent="0.2">
      <c r="A2999" s="17" t="str">
        <f>IF(ISBLANK('Nomenklatur komplett'!H2999),"",'Nomenklatur komplett'!H2999)</f>
        <v/>
      </c>
      <c r="B2999" s="153">
        <f>IF(ISBLANK('Nomenklatur komplett'!I2999),"",'Nomenklatur komplett'!I2999)</f>
        <v>12979</v>
      </c>
      <c r="C2999" s="18" t="str">
        <f>IF(ISBLANK('Nomenklatur komplett'!J2999),"-",'Nomenklatur komplett'!J2999)</f>
        <v>Sitterdorf</v>
      </c>
    </row>
    <row r="3000" spans="1:3" x14ac:dyDescent="0.2">
      <c r="A3000" s="17">
        <f>IF(ISBLANK('Nomenklatur komplett'!H3000),"",'Nomenklatur komplett'!H3000)</f>
        <v>2099</v>
      </c>
      <c r="B3000" s="153">
        <f>IF(ISBLANK('Nomenklatur komplett'!I3000),"",'Nomenklatur komplett'!I3000)</f>
        <v>14477</v>
      </c>
      <c r="C3000" s="18" t="str">
        <f>IF(ISBLANK('Nomenklatur komplett'!J3000),"-",'Nomenklatur komplett'!J3000)</f>
        <v>Siviriez</v>
      </c>
    </row>
    <row r="3001" spans="1:3" x14ac:dyDescent="0.2">
      <c r="A3001" s="17">
        <f>IF(ISBLANK('Nomenklatur komplett'!H3001),"",'Nomenklatur komplett'!H3001)</f>
        <v>3823</v>
      </c>
      <c r="B3001" s="153">
        <f>IF(ISBLANK('Nomenklatur komplett'!I3001),"",'Nomenklatur komplett'!I3001)</f>
        <v>16018</v>
      </c>
      <c r="C3001" s="18" t="str">
        <f>IF(ISBLANK('Nomenklatur komplett'!J3001),"-",'Nomenklatur komplett'!J3001)</f>
        <v>Soazza</v>
      </c>
    </row>
    <row r="3002" spans="1:3" x14ac:dyDescent="0.2">
      <c r="A3002" s="17" t="str">
        <f>IF(ISBLANK('Nomenklatur komplett'!H3002),"",'Nomenklatur komplett'!H3002)</f>
        <v/>
      </c>
      <c r="B3002" s="153">
        <f>IF(ISBLANK('Nomenklatur komplett'!I3002),"",'Nomenklatur komplett'!I3002)</f>
        <v>12978</v>
      </c>
      <c r="C3002" s="18" t="str">
        <f>IF(ISBLANK('Nomenklatur komplett'!J3002),"-",'Nomenklatur komplett'!J3002)</f>
        <v>Sobrio</v>
      </c>
    </row>
    <row r="3003" spans="1:3" x14ac:dyDescent="0.2">
      <c r="A3003" s="17" t="str">
        <f>IF(ISBLANK('Nomenklatur komplett'!H3003),"",'Nomenklatur komplett'!H3003)</f>
        <v/>
      </c>
      <c r="B3003" s="153">
        <f>IF(ISBLANK('Nomenklatur komplett'!I3003),"",'Nomenklatur komplett'!I3003)</f>
        <v>10121</v>
      </c>
      <c r="C3003" s="18" t="str">
        <f>IF(ISBLANK('Nomenklatur komplett'!J3003),"-",'Nomenklatur komplett'!J3003)</f>
        <v>Soglio</v>
      </c>
    </row>
    <row r="3004" spans="1:3" x14ac:dyDescent="0.2">
      <c r="A3004" s="17" t="str">
        <f>IF(ISBLANK('Nomenklatur komplett'!H3004),"",'Nomenklatur komplett'!H3004)</f>
        <v/>
      </c>
      <c r="B3004" s="153">
        <f>IF(ISBLANK('Nomenklatur komplett'!I3004),"",'Nomenklatur komplett'!I3004)</f>
        <v>16436</v>
      </c>
      <c r="C3004" s="18" t="str">
        <f>IF(ISBLANK('Nomenklatur komplett'!J3004),"-",'Nomenklatur komplett'!J3004)</f>
        <v>Solduno</v>
      </c>
    </row>
    <row r="3005" spans="1:3" x14ac:dyDescent="0.2">
      <c r="A3005" s="17">
        <f>IF(ISBLANK('Nomenklatur komplett'!H3005),"",'Nomenklatur komplett'!H3005)</f>
        <v>2601</v>
      </c>
      <c r="B3005" s="153">
        <f>IF(ISBLANK('Nomenklatur komplett'!I3005),"",'Nomenklatur komplett'!I3005)</f>
        <v>10384</v>
      </c>
      <c r="C3005" s="18" t="str">
        <f>IF(ISBLANK('Nomenklatur komplett'!J3005),"-",'Nomenklatur komplett'!J3005)</f>
        <v>Solothurn</v>
      </c>
    </row>
    <row r="3006" spans="1:3" x14ac:dyDescent="0.2">
      <c r="A3006" s="17" t="str">
        <f>IF(ISBLANK('Nomenklatur komplett'!H3006),"",'Nomenklatur komplett'!H3006)</f>
        <v/>
      </c>
      <c r="B3006" s="153">
        <f>IF(ISBLANK('Nomenklatur komplett'!I3006),"",'Nomenklatur komplett'!I3006)</f>
        <v>10405</v>
      </c>
      <c r="C3006" s="18" t="str">
        <f>IF(ISBLANK('Nomenklatur komplett'!J3006),"-",'Nomenklatur komplett'!J3006)</f>
        <v>Someo</v>
      </c>
    </row>
    <row r="3007" spans="1:3" x14ac:dyDescent="0.2">
      <c r="A3007" s="17" t="str">
        <f>IF(ISBLANK('Nomenklatur komplett'!H3007),"",'Nomenklatur komplett'!H3007)</f>
        <v/>
      </c>
      <c r="B3007" s="153">
        <f>IF(ISBLANK('Nomenklatur komplett'!I3007),"",'Nomenklatur komplett'!I3007)</f>
        <v>10391</v>
      </c>
      <c r="C3007" s="18" t="str">
        <f>IF(ISBLANK('Nomenklatur komplett'!J3007),"-",'Nomenklatur komplett'!J3007)</f>
        <v>Sommentier</v>
      </c>
    </row>
    <row r="3008" spans="1:3" x14ac:dyDescent="0.2">
      <c r="A3008" s="17">
        <f>IF(ISBLANK('Nomenklatur komplett'!H3008),"",'Nomenklatur komplett'!H3008)</f>
        <v>4446</v>
      </c>
      <c r="B3008" s="153">
        <f>IF(ISBLANK('Nomenklatur komplett'!I3008),"",'Nomenklatur komplett'!I3008)</f>
        <v>15417</v>
      </c>
      <c r="C3008" s="18" t="str">
        <f>IF(ISBLANK('Nomenklatur komplett'!J3008),"-",'Nomenklatur komplett'!J3008)</f>
        <v>Sommeri</v>
      </c>
    </row>
    <row r="3009" spans="1:3" x14ac:dyDescent="0.2">
      <c r="A3009" s="17" t="str">
        <f>IF(ISBLANK('Nomenklatur komplett'!H3009),"",'Nomenklatur komplett'!H3009)</f>
        <v/>
      </c>
      <c r="B3009" s="153">
        <f>IF(ISBLANK('Nomenklatur komplett'!I3009),"",'Nomenklatur komplett'!I3009)</f>
        <v>10407</v>
      </c>
      <c r="C3009" s="18" t="str">
        <f>IF(ISBLANK('Nomenklatur komplett'!J3009),"-",'Nomenklatur komplett'!J3009)</f>
        <v>Somvix</v>
      </c>
    </row>
    <row r="3010" spans="1:3" x14ac:dyDescent="0.2">
      <c r="A3010" s="17">
        <f>IF(ISBLANK('Nomenklatur komplett'!H3010),"",'Nomenklatur komplett'!H3010)</f>
        <v>444</v>
      </c>
      <c r="B3010" s="153">
        <f>IF(ISBLANK('Nomenklatur komplett'!I3010),"",'Nomenklatur komplett'!I3010)</f>
        <v>15095</v>
      </c>
      <c r="C3010" s="18" t="str">
        <f>IF(ISBLANK('Nomenklatur komplett'!J3010),"-",'Nomenklatur komplett'!J3010)</f>
        <v>Sonceboz-Sombeval</v>
      </c>
    </row>
    <row r="3011" spans="1:3" x14ac:dyDescent="0.2">
      <c r="A3011" s="17" t="str">
        <f>IF(ISBLANK('Nomenklatur komplett'!H3011),"",'Nomenklatur komplett'!H3011)</f>
        <v/>
      </c>
      <c r="B3011" s="153">
        <f>IF(ISBLANK('Nomenklatur komplett'!I3011),"",'Nomenklatur komplett'!I3011)</f>
        <v>10409</v>
      </c>
      <c r="C3011" s="18" t="str">
        <f>IF(ISBLANK('Nomenklatur komplett'!J3011),"-",'Nomenklatur komplett'!J3011)</f>
        <v>Sonogno</v>
      </c>
    </row>
    <row r="3012" spans="1:3" x14ac:dyDescent="0.2">
      <c r="A3012" s="17" t="str">
        <f>IF(ISBLANK('Nomenklatur komplett'!H3012),"",'Nomenklatur komplett'!H3012)</f>
        <v/>
      </c>
      <c r="B3012" s="153">
        <f>IF(ISBLANK('Nomenklatur komplett'!I3012),"",'Nomenklatur komplett'!I3012)</f>
        <v>10410</v>
      </c>
      <c r="C3012" s="18" t="str">
        <f>IF(ISBLANK('Nomenklatur komplett'!J3012),"-",'Nomenklatur komplett'!J3012)</f>
        <v>Sonterswil</v>
      </c>
    </row>
    <row r="3013" spans="1:3" x14ac:dyDescent="0.2">
      <c r="A3013" s="17" t="str">
        <f>IF(ISBLANK('Nomenklatur komplett'!H3013),"",'Nomenklatur komplett'!H3013)</f>
        <v/>
      </c>
      <c r="B3013" s="153">
        <f>IF(ISBLANK('Nomenklatur komplett'!I3013),"",'Nomenklatur komplett'!I3013)</f>
        <v>10411</v>
      </c>
      <c r="C3013" s="18" t="str">
        <f>IF(ISBLANK('Nomenklatur komplett'!J3013),"-",'Nomenklatur komplett'!J3013)</f>
        <v>Sonvico</v>
      </c>
    </row>
    <row r="3014" spans="1:3" x14ac:dyDescent="0.2">
      <c r="A3014" s="17">
        <f>IF(ISBLANK('Nomenklatur komplett'!H3014),"",'Nomenklatur komplett'!H3014)</f>
        <v>445</v>
      </c>
      <c r="B3014" s="153">
        <f>IF(ISBLANK('Nomenklatur komplett'!I3014),"",'Nomenklatur komplett'!I3014)</f>
        <v>15096</v>
      </c>
      <c r="C3014" s="18" t="str">
        <f>IF(ISBLANK('Nomenklatur komplett'!J3014),"-",'Nomenklatur komplett'!J3014)</f>
        <v>Sonvilier</v>
      </c>
    </row>
    <row r="3015" spans="1:3" x14ac:dyDescent="0.2">
      <c r="A3015" s="17" t="str">
        <f>IF(ISBLANK('Nomenklatur komplett'!H3015),"",'Nomenklatur komplett'!H3015)</f>
        <v/>
      </c>
      <c r="B3015" s="153">
        <f>IF(ISBLANK('Nomenklatur komplett'!I3015),"",'Nomenklatur komplett'!I3015)</f>
        <v>10413</v>
      </c>
      <c r="C3015" s="18" t="str">
        <f>IF(ISBLANK('Nomenklatur komplett'!J3015),"-",'Nomenklatur komplett'!J3015)</f>
        <v>Sool</v>
      </c>
    </row>
    <row r="3016" spans="1:3" x14ac:dyDescent="0.2">
      <c r="A3016" s="17">
        <f>IF(ISBLANK('Nomenklatur komplett'!H3016),"",'Nomenklatur komplett'!H3016)</f>
        <v>6639</v>
      </c>
      <c r="B3016" s="153">
        <f>IF(ISBLANK('Nomenklatur komplett'!I3016),"",'Nomenklatur komplett'!I3016)</f>
        <v>10414</v>
      </c>
      <c r="C3016" s="18" t="str">
        <f>IF(ISBLANK('Nomenklatur komplett'!J3016),"-",'Nomenklatur komplett'!J3016)</f>
        <v>Soral</v>
      </c>
    </row>
    <row r="3017" spans="1:3" x14ac:dyDescent="0.2">
      <c r="A3017" s="17">
        <f>IF(ISBLANK('Nomenklatur komplett'!H3017),"",'Nomenklatur komplett'!H3017)</f>
        <v>5225</v>
      </c>
      <c r="B3017" s="153">
        <f>IF(ISBLANK('Nomenklatur komplett'!I3017),"",'Nomenklatur komplett'!I3017)</f>
        <v>10415</v>
      </c>
      <c r="C3017" s="18" t="str">
        <f>IF(ISBLANK('Nomenklatur komplett'!J3017),"-",'Nomenklatur komplett'!J3017)</f>
        <v>Sorengo</v>
      </c>
    </row>
    <row r="3018" spans="1:3" x14ac:dyDescent="0.2">
      <c r="A3018" s="17">
        <f>IF(ISBLANK('Nomenklatur komplett'!H3018),"",'Nomenklatur komplett'!H3018)</f>
        <v>2153</v>
      </c>
      <c r="B3018" s="153">
        <f>IF(ISBLANK('Nomenklatur komplett'!I3018),"",'Nomenklatur komplett'!I3018)</f>
        <v>10416</v>
      </c>
      <c r="C3018" s="18" t="str">
        <f>IF(ISBLANK('Nomenklatur komplett'!J3018),"-",'Nomenklatur komplett'!J3018)</f>
        <v>Sorens</v>
      </c>
    </row>
    <row r="3019" spans="1:3" x14ac:dyDescent="0.2">
      <c r="A3019" s="17" t="str">
        <f>IF(ISBLANK('Nomenklatur komplett'!H3019),"",'Nomenklatur komplett'!H3019)</f>
        <v/>
      </c>
      <c r="B3019" s="153">
        <f>IF(ISBLANK('Nomenklatur komplett'!I3019),"",'Nomenklatur komplett'!I3019)</f>
        <v>10614</v>
      </c>
      <c r="C3019" s="18" t="str">
        <f>IF(ISBLANK('Nomenklatur komplett'!J3019),"-",'Nomenklatur komplett'!J3019)</f>
        <v>Sornetan</v>
      </c>
    </row>
    <row r="3020" spans="1:3" x14ac:dyDescent="0.2">
      <c r="A3020" s="17" t="str">
        <f>IF(ISBLANK('Nomenklatur komplett'!H3020),"",'Nomenklatur komplett'!H3020)</f>
        <v/>
      </c>
      <c r="B3020" s="153">
        <f>IF(ISBLANK('Nomenklatur komplett'!I3020),"",'Nomenklatur komplett'!I3020)</f>
        <v>16172</v>
      </c>
      <c r="C3020" s="18" t="str">
        <f>IF(ISBLANK('Nomenklatur komplett'!J3020),"-",'Nomenklatur komplett'!J3020)</f>
        <v>Sornico</v>
      </c>
    </row>
    <row r="3021" spans="1:3" x14ac:dyDescent="0.2">
      <c r="A3021" s="17">
        <f>IF(ISBLANK('Nomenklatur komplett'!H3021),"",'Nomenklatur komplett'!H3021)</f>
        <v>711</v>
      </c>
      <c r="B3021" s="153">
        <f>IF(ISBLANK('Nomenklatur komplett'!I3021),"",'Nomenklatur komplett'!I3021)</f>
        <v>15228</v>
      </c>
      <c r="C3021" s="18" t="str">
        <f>IF(ISBLANK('Nomenklatur komplett'!J3021),"-",'Nomenklatur komplett'!J3021)</f>
        <v>Sorvilier</v>
      </c>
    </row>
    <row r="3022" spans="1:3" x14ac:dyDescent="0.2">
      <c r="A3022" s="17" t="str">
        <f>IF(ISBLANK('Nomenklatur komplett'!H3022),"",'Nomenklatur komplett'!H3022)</f>
        <v/>
      </c>
      <c r="B3022" s="153">
        <f>IF(ISBLANK('Nomenklatur komplett'!I3022),"",'Nomenklatur komplett'!I3022)</f>
        <v>10418</v>
      </c>
      <c r="C3022" s="18" t="str">
        <f>IF(ISBLANK('Nomenklatur komplett'!J3022),"-",'Nomenklatur komplett'!J3022)</f>
        <v>Sottens</v>
      </c>
    </row>
    <row r="3023" spans="1:3" x14ac:dyDescent="0.2">
      <c r="A3023" s="17">
        <f>IF(ISBLANK('Nomenklatur komplett'!H3023),"",'Nomenklatur komplett'!H3023)</f>
        <v>6759</v>
      </c>
      <c r="B3023" s="153">
        <f>IF(ISBLANK('Nomenklatur komplett'!I3023),"",'Nomenklatur komplett'!I3023)</f>
        <v>13317</v>
      </c>
      <c r="C3023" s="18" t="str">
        <f>IF(ISBLANK('Nomenklatur komplett'!J3023),"-",'Nomenklatur komplett'!J3023)</f>
        <v>Soubey</v>
      </c>
    </row>
    <row r="3024" spans="1:3" x14ac:dyDescent="0.2">
      <c r="A3024" s="17" t="str">
        <f>IF(ISBLANK('Nomenklatur komplett'!H3024),"",'Nomenklatur komplett'!H3024)</f>
        <v/>
      </c>
      <c r="B3024" s="153">
        <f>IF(ISBLANK('Nomenklatur komplett'!I3024),"",'Nomenklatur komplett'!I3024)</f>
        <v>10612</v>
      </c>
      <c r="C3024" s="18" t="str">
        <f>IF(ISBLANK('Nomenklatur komplett'!J3024),"-",'Nomenklatur komplett'!J3024)</f>
        <v>Souboz</v>
      </c>
    </row>
    <row r="3025" spans="1:3" x14ac:dyDescent="0.2">
      <c r="A3025" s="17" t="str">
        <f>IF(ISBLANK('Nomenklatur komplett'!H3025),"",'Nomenklatur komplett'!H3025)</f>
        <v/>
      </c>
      <c r="B3025" s="153">
        <f>IF(ISBLANK('Nomenklatur komplett'!I3025),"",'Nomenklatur komplett'!I3025)</f>
        <v>11004</v>
      </c>
      <c r="C3025" s="18" t="str">
        <f>IF(ISBLANK('Nomenklatur komplett'!J3025),"-",'Nomenklatur komplett'!J3025)</f>
        <v>Soulce</v>
      </c>
    </row>
    <row r="3026" spans="1:3" x14ac:dyDescent="0.2">
      <c r="A3026" s="17">
        <f>IF(ISBLANK('Nomenklatur komplett'!H3026),"",'Nomenklatur komplett'!H3026)</f>
        <v>6724</v>
      </c>
      <c r="B3026" s="153">
        <f>IF(ISBLANK('Nomenklatur komplett'!I3026),"",'Nomenklatur komplett'!I3026)</f>
        <v>13295</v>
      </c>
      <c r="C3026" s="18" t="str">
        <f>IF(ISBLANK('Nomenklatur komplett'!J3026),"-",'Nomenklatur komplett'!J3026)</f>
        <v>Soyhières</v>
      </c>
    </row>
    <row r="3027" spans="1:3" x14ac:dyDescent="0.2">
      <c r="A3027" s="17">
        <f>IF(ISBLANK('Nomenklatur komplett'!H3027),"",'Nomenklatur komplett'!H3027)</f>
        <v>3023</v>
      </c>
      <c r="B3027" s="153">
        <f>IF(ISBLANK('Nomenklatur komplett'!I3027),"",'Nomenklatur komplett'!I3027)</f>
        <v>10157</v>
      </c>
      <c r="C3027" s="18" t="str">
        <f>IF(ISBLANK('Nomenklatur komplett'!J3027),"-",'Nomenklatur komplett'!J3027)</f>
        <v>Speicher</v>
      </c>
    </row>
    <row r="3028" spans="1:3" x14ac:dyDescent="0.2">
      <c r="A3028" s="17">
        <f>IF(ISBLANK('Nomenklatur komplett'!H3028),"",'Nomenklatur komplett'!H3028)</f>
        <v>768</v>
      </c>
      <c r="B3028" s="153">
        <f>IF(ISBLANK('Nomenklatur komplett'!I3028),"",'Nomenklatur komplett'!I3028)</f>
        <v>15267</v>
      </c>
      <c r="C3028" s="18" t="str">
        <f>IF(ISBLANK('Nomenklatur komplett'!J3028),"-",'Nomenklatur komplett'!J3028)</f>
        <v>Spiez</v>
      </c>
    </row>
    <row r="3029" spans="1:3" x14ac:dyDescent="0.2">
      <c r="A3029" s="17">
        <f>IF(ISBLANK('Nomenklatur komplett'!H3029),"",'Nomenklatur komplett'!H3029)</f>
        <v>1218</v>
      </c>
      <c r="B3029" s="153">
        <f>IF(ISBLANK('Nomenklatur komplett'!I3029),"",'Nomenklatur komplett'!I3029)</f>
        <v>10364</v>
      </c>
      <c r="C3029" s="18" t="str">
        <f>IF(ISBLANK('Nomenklatur komplett'!J3029),"-",'Nomenklatur komplett'!J3029)</f>
        <v>Spiringen</v>
      </c>
    </row>
    <row r="3030" spans="1:3" x14ac:dyDescent="0.2">
      <c r="A3030" s="17" t="str">
        <f>IF(ISBLANK('Nomenklatur komplett'!H3030),"",'Nomenklatur komplett'!H3030)</f>
        <v/>
      </c>
      <c r="B3030" s="153">
        <f>IF(ISBLANK('Nomenklatur komplett'!I3030),"",'Nomenklatur komplett'!I3030)</f>
        <v>10230</v>
      </c>
      <c r="C3030" s="18" t="str">
        <f>IF(ISBLANK('Nomenklatur komplett'!J3030),"-",'Nomenklatur komplett'!J3030)</f>
        <v>Splügen</v>
      </c>
    </row>
    <row r="3031" spans="1:3" x14ac:dyDescent="0.2">
      <c r="A3031" s="17">
        <f>IF(ISBLANK('Nomenklatur komplett'!H3031),"",'Nomenklatur komplett'!H3031)</f>
        <v>4040</v>
      </c>
      <c r="B3031" s="153">
        <f>IF(ISBLANK('Nomenklatur komplett'!I3031),"",'Nomenklatur komplett'!I3031)</f>
        <v>10366</v>
      </c>
      <c r="C3031" s="18" t="str">
        <f>IF(ISBLANK('Nomenklatur komplett'!J3031),"-",'Nomenklatur komplett'!J3031)</f>
        <v>Spreitenbach</v>
      </c>
    </row>
    <row r="3032" spans="1:3" x14ac:dyDescent="0.2">
      <c r="A3032" s="17" t="str">
        <f>IF(ISBLANK('Nomenklatur komplett'!H3032),"",'Nomenklatur komplett'!H3032)</f>
        <v/>
      </c>
      <c r="B3032" s="153">
        <f>IF(ISBLANK('Nomenklatur komplett'!I3032),"",'Nomenklatur komplett'!I3032)</f>
        <v>10367</v>
      </c>
      <c r="C3032" s="18" t="str">
        <f>IF(ISBLANK('Nomenklatur komplett'!J3032),"-",'Nomenklatur komplett'!J3032)</f>
        <v>St. Antoni</v>
      </c>
    </row>
    <row r="3033" spans="1:3" x14ac:dyDescent="0.2">
      <c r="A3033" s="17" t="str">
        <f>IF(ISBLANK('Nomenklatur komplett'!H3033),"",'Nomenklatur komplett'!H3033)</f>
        <v/>
      </c>
      <c r="B3033" s="153">
        <f>IF(ISBLANK('Nomenklatur komplett'!I3033),"",'Nomenklatur komplett'!I3033)</f>
        <v>13270</v>
      </c>
      <c r="C3033" s="18" t="str">
        <f>IF(ISBLANK('Nomenklatur komplett'!J3033),"-",'Nomenklatur komplett'!J3033)</f>
        <v>St. Antönien</v>
      </c>
    </row>
    <row r="3034" spans="1:3" x14ac:dyDescent="0.2">
      <c r="A3034" s="17" t="str">
        <f>IF(ISBLANK('Nomenklatur komplett'!H3034),"",'Nomenklatur komplett'!H3034)</f>
        <v/>
      </c>
      <c r="B3034" s="153">
        <f>IF(ISBLANK('Nomenklatur komplett'!I3034),"",'Nomenklatur komplett'!I3034)</f>
        <v>10153</v>
      </c>
      <c r="C3034" s="18" t="str">
        <f>IF(ISBLANK('Nomenklatur komplett'!J3034),"-",'Nomenklatur komplett'!J3034)</f>
        <v>St. Antönien Ascharina</v>
      </c>
    </row>
    <row r="3035" spans="1:3" x14ac:dyDescent="0.2">
      <c r="A3035" s="17" t="str">
        <f>IF(ISBLANK('Nomenklatur komplett'!H3035),"",'Nomenklatur komplett'!H3035)</f>
        <v/>
      </c>
      <c r="B3035" s="153">
        <f>IF(ISBLANK('Nomenklatur komplett'!I3035),"",'Nomenklatur komplett'!I3035)</f>
        <v>11375</v>
      </c>
      <c r="C3035" s="18" t="str">
        <f>IF(ISBLANK('Nomenklatur komplett'!J3035),"-",'Nomenklatur komplett'!J3035)</f>
        <v>St. Antönien Castels</v>
      </c>
    </row>
    <row r="3036" spans="1:3" x14ac:dyDescent="0.2">
      <c r="A3036" s="17" t="str">
        <f>IF(ISBLANK('Nomenklatur komplett'!H3036),"",'Nomenklatur komplett'!H3036)</f>
        <v/>
      </c>
      <c r="B3036" s="153">
        <f>IF(ISBLANK('Nomenklatur komplett'!I3036),"",'Nomenklatur komplett'!I3036)</f>
        <v>11376</v>
      </c>
      <c r="C3036" s="18" t="str">
        <f>IF(ISBLANK('Nomenklatur komplett'!J3036),"-",'Nomenklatur komplett'!J3036)</f>
        <v>St. Antönien Rüti</v>
      </c>
    </row>
    <row r="3037" spans="1:3" x14ac:dyDescent="0.2">
      <c r="A3037" s="17">
        <f>IF(ISBLANK('Nomenklatur komplett'!H3037),"",'Nomenklatur komplett'!H3037)</f>
        <v>3203</v>
      </c>
      <c r="B3037" s="153">
        <f>IF(ISBLANK('Nomenklatur komplett'!I3037),"",'Nomenklatur komplett'!I3037)</f>
        <v>14380</v>
      </c>
      <c r="C3037" s="18" t="str">
        <f>IF(ISBLANK('Nomenklatur komplett'!J3037),"-",'Nomenklatur komplett'!J3037)</f>
        <v>St. Gallen</v>
      </c>
    </row>
    <row r="3038" spans="1:3" x14ac:dyDescent="0.2">
      <c r="A3038" s="17" t="str">
        <f>IF(ISBLANK('Nomenklatur komplett'!H3038),"",'Nomenklatur komplett'!H3038)</f>
        <v/>
      </c>
      <c r="B3038" s="153">
        <f>IF(ISBLANK('Nomenklatur komplett'!I3038),"",'Nomenklatur komplett'!I3038)</f>
        <v>10111</v>
      </c>
      <c r="C3038" s="18" t="str">
        <f>IF(ISBLANK('Nomenklatur komplett'!J3038),"-",'Nomenklatur komplett'!J3038)</f>
        <v>St. Gallenkappel</v>
      </c>
    </row>
    <row r="3039" spans="1:3" x14ac:dyDescent="0.2">
      <c r="A3039" s="17" t="str">
        <f>IF(ISBLANK('Nomenklatur komplett'!H3039),"",'Nomenklatur komplett'!H3039)</f>
        <v/>
      </c>
      <c r="B3039" s="153">
        <f>IF(ISBLANK('Nomenklatur komplett'!I3039),"",'Nomenklatur komplett'!I3039)</f>
        <v>16536</v>
      </c>
      <c r="C3039" s="18" t="str">
        <f>IF(ISBLANK('Nomenklatur komplett'!J3039),"-",'Nomenklatur komplett'!J3039)</f>
        <v>St. Margarethen</v>
      </c>
    </row>
    <row r="3040" spans="1:3" x14ac:dyDescent="0.2">
      <c r="A3040" s="17">
        <f>IF(ISBLANK('Nomenklatur komplett'!H3040),"",'Nomenklatur komplett'!H3040)</f>
        <v>3236</v>
      </c>
      <c r="B3040" s="153">
        <f>IF(ISBLANK('Nomenklatur komplett'!I3040),"",'Nomenklatur komplett'!I3040)</f>
        <v>14396</v>
      </c>
      <c r="C3040" s="18" t="str">
        <f>IF(ISBLANK('Nomenklatur komplett'!J3040),"-",'Nomenklatur komplett'!J3040)</f>
        <v>St. Margrethen</v>
      </c>
    </row>
    <row r="3041" spans="1:3" x14ac:dyDescent="0.2">
      <c r="A3041" s="17" t="str">
        <f>IF(ISBLANK('Nomenklatur komplett'!H3041),"",'Nomenklatur komplett'!H3041)</f>
        <v/>
      </c>
      <c r="B3041" s="153">
        <f>IF(ISBLANK('Nomenklatur komplett'!I3041),"",'Nomenklatur komplett'!I3041)</f>
        <v>10149</v>
      </c>
      <c r="C3041" s="18" t="str">
        <f>IF(ISBLANK('Nomenklatur komplett'!J3041),"-",'Nomenklatur komplett'!J3041)</f>
        <v>St. Martin</v>
      </c>
    </row>
    <row r="3042" spans="1:3" x14ac:dyDescent="0.2">
      <c r="A3042" s="17">
        <f>IF(ISBLANK('Nomenklatur komplett'!H3042),"",'Nomenklatur komplett'!H3042)</f>
        <v>3787</v>
      </c>
      <c r="B3042" s="153">
        <f>IF(ISBLANK('Nomenklatur komplett'!I3042),"",'Nomenklatur komplett'!I3042)</f>
        <v>16007</v>
      </c>
      <c r="C3042" s="18" t="str">
        <f>IF(ISBLANK('Nomenklatur komplett'!J3042),"-",'Nomenklatur komplett'!J3042)</f>
        <v>St. Moritz</v>
      </c>
    </row>
    <row r="3043" spans="1:3" x14ac:dyDescent="0.2">
      <c r="A3043" s="17">
        <f>IF(ISBLANK('Nomenklatur komplett'!H3043),"",'Nomenklatur komplett'!H3043)</f>
        <v>6292</v>
      </c>
      <c r="B3043" s="153">
        <f>IF(ISBLANK('Nomenklatur komplett'!I3043),"",'Nomenklatur komplett'!I3043)</f>
        <v>10375</v>
      </c>
      <c r="C3043" s="18" t="str">
        <f>IF(ISBLANK('Nomenklatur komplett'!J3043),"-",'Nomenklatur komplett'!J3043)</f>
        <v>St. Niklaus</v>
      </c>
    </row>
    <row r="3044" spans="1:3" x14ac:dyDescent="0.2">
      <c r="A3044" s="17" t="str">
        <f>IF(ISBLANK('Nomenklatur komplett'!H3044),"",'Nomenklatur komplett'!H3044)</f>
        <v/>
      </c>
      <c r="B3044" s="153">
        <f>IF(ISBLANK('Nomenklatur komplett'!I3044),"",'Nomenklatur komplett'!I3044)</f>
        <v>16176</v>
      </c>
      <c r="C3044" s="18" t="str">
        <f>IF(ISBLANK('Nomenklatur komplett'!J3044),"-",'Nomenklatur komplett'!J3044)</f>
        <v>St. Niklaus Dorf</v>
      </c>
    </row>
    <row r="3045" spans="1:3" x14ac:dyDescent="0.2">
      <c r="A3045" s="17" t="str">
        <f>IF(ISBLANK('Nomenklatur komplett'!H3045),"",'Nomenklatur komplett'!H3045)</f>
        <v/>
      </c>
      <c r="B3045" s="153">
        <f>IF(ISBLANK('Nomenklatur komplett'!I3045),"",'Nomenklatur komplett'!I3045)</f>
        <v>16177</v>
      </c>
      <c r="C3045" s="18" t="str">
        <f>IF(ISBLANK('Nomenklatur komplett'!J3045),"-",'Nomenklatur komplett'!J3045)</f>
        <v>St. Niklaus Matt</v>
      </c>
    </row>
    <row r="3046" spans="1:3" x14ac:dyDescent="0.2">
      <c r="A3046" s="17" t="str">
        <f>IF(ISBLANK('Nomenklatur komplett'!H3046),"",'Nomenklatur komplett'!H3046)</f>
        <v/>
      </c>
      <c r="B3046" s="153">
        <f>IF(ISBLANK('Nomenklatur komplett'!I3046),"",'Nomenklatur komplett'!I3046)</f>
        <v>10800</v>
      </c>
      <c r="C3046" s="18" t="str">
        <f>IF(ISBLANK('Nomenklatur komplett'!J3046),"-",'Nomenklatur komplett'!J3046)</f>
        <v>St. Peter</v>
      </c>
    </row>
    <row r="3047" spans="1:3" x14ac:dyDescent="0.2">
      <c r="A3047" s="17" t="str">
        <f>IF(ISBLANK('Nomenklatur komplett'!H3047),"",'Nomenklatur komplett'!H3047)</f>
        <v/>
      </c>
      <c r="B3047" s="153">
        <f>IF(ISBLANK('Nomenklatur komplett'!I3047),"",'Nomenklatur komplett'!I3047)</f>
        <v>14933</v>
      </c>
      <c r="C3047" s="18" t="str">
        <f>IF(ISBLANK('Nomenklatur komplett'!J3047),"-",'Nomenklatur komplett'!J3047)</f>
        <v>St. Peter-Pagig</v>
      </c>
    </row>
    <row r="3048" spans="1:3" x14ac:dyDescent="0.2">
      <c r="A3048" s="17" t="str">
        <f>IF(ISBLANK('Nomenklatur komplett'!H3048),"",'Nomenklatur komplett'!H3048)</f>
        <v/>
      </c>
      <c r="B3048" s="153">
        <f>IF(ISBLANK('Nomenklatur komplett'!I3048),"",'Nomenklatur komplett'!I3048)</f>
        <v>10098</v>
      </c>
      <c r="C3048" s="18" t="str">
        <f>IF(ISBLANK('Nomenklatur komplett'!J3048),"-",'Nomenklatur komplett'!J3048)</f>
        <v>St. Peterzell</v>
      </c>
    </row>
    <row r="3049" spans="1:3" x14ac:dyDescent="0.2">
      <c r="A3049" s="17">
        <f>IF(ISBLANK('Nomenklatur komplett'!H3049),"",'Nomenklatur komplett'!H3049)</f>
        <v>2303</v>
      </c>
      <c r="B3049" s="153">
        <f>IF(ISBLANK('Nomenklatur komplett'!I3049),"",'Nomenklatur komplett'!I3049)</f>
        <v>10378</v>
      </c>
      <c r="C3049" s="18" t="str">
        <f>IF(ISBLANK('Nomenklatur komplett'!J3049),"-",'Nomenklatur komplett'!J3049)</f>
        <v>St. Silvester</v>
      </c>
    </row>
    <row r="3050" spans="1:3" x14ac:dyDescent="0.2">
      <c r="A3050" s="17">
        <f>IF(ISBLANK('Nomenklatur komplett'!H3050),"",'Nomenklatur komplett'!H3050)</f>
        <v>793</v>
      </c>
      <c r="B3050" s="153">
        <f>IF(ISBLANK('Nomenklatur komplett'!I3050),"",'Nomenklatur komplett'!I3050)</f>
        <v>15277</v>
      </c>
      <c r="C3050" s="18" t="str">
        <f>IF(ISBLANK('Nomenklatur komplett'!J3050),"-",'Nomenklatur komplett'!J3050)</f>
        <v>St. Stephan</v>
      </c>
    </row>
    <row r="3051" spans="1:3" x14ac:dyDescent="0.2">
      <c r="A3051" s="17">
        <f>IF(ISBLANK('Nomenklatur komplett'!H3051),"",'Nomenklatur komplett'!H3051)</f>
        <v>2304</v>
      </c>
      <c r="B3051" s="153">
        <f>IF(ISBLANK('Nomenklatur komplett'!I3051),"",'Nomenklatur komplett'!I3051)</f>
        <v>10380</v>
      </c>
      <c r="C3051" s="18" t="str">
        <f>IF(ISBLANK('Nomenklatur komplett'!J3051),"-",'Nomenklatur komplett'!J3051)</f>
        <v>St. Ursen</v>
      </c>
    </row>
    <row r="3052" spans="1:3" x14ac:dyDescent="0.2">
      <c r="A3052" s="17" t="str">
        <f>IF(ISBLANK('Nomenklatur komplett'!H3052),"",'Nomenklatur komplett'!H3052)</f>
        <v/>
      </c>
      <c r="B3052" s="153">
        <f>IF(ISBLANK('Nomenklatur komplett'!I3052),"",'Nomenklatur komplett'!I3052)</f>
        <v>14046</v>
      </c>
      <c r="C3052" s="18" t="str">
        <f>IF(ISBLANK('Nomenklatur komplett'!J3052),"-",'Nomenklatur komplett'!J3052)</f>
        <v>Sta. Maria Val Müstair</v>
      </c>
    </row>
    <row r="3053" spans="1:3" x14ac:dyDescent="0.2">
      <c r="A3053" s="17">
        <f>IF(ISBLANK('Nomenklatur komplett'!H3053),"",'Nomenklatur komplett'!H3053)</f>
        <v>5266</v>
      </c>
      <c r="B3053" s="153">
        <f>IF(ISBLANK('Nomenklatur komplett'!I3053),"",'Nomenklatur komplett'!I3053)</f>
        <v>10381</v>
      </c>
      <c r="C3053" s="18" t="str">
        <f>IF(ISBLANK('Nomenklatur komplett'!J3053),"-",'Nomenklatur komplett'!J3053)</f>
        <v>Stabio</v>
      </c>
    </row>
    <row r="3054" spans="1:3" x14ac:dyDescent="0.2">
      <c r="A3054" s="17">
        <f>IF(ISBLANK('Nomenklatur komplett'!H3054),"",'Nomenklatur komplett'!H3054)</f>
        <v>100</v>
      </c>
      <c r="B3054" s="153">
        <f>IF(ISBLANK('Nomenklatur komplett'!I3054),"",'Nomenklatur komplett'!I3054)</f>
        <v>10383</v>
      </c>
      <c r="C3054" s="18" t="str">
        <f>IF(ISBLANK('Nomenklatur komplett'!J3054),"-",'Nomenklatur komplett'!J3054)</f>
        <v>Stadel</v>
      </c>
    </row>
    <row r="3055" spans="1:3" x14ac:dyDescent="0.2">
      <c r="A3055" s="17">
        <f>IF(ISBLANK('Nomenklatur komplett'!H3055),"",'Nomenklatur komplett'!H3055)</f>
        <v>4284</v>
      </c>
      <c r="B3055" s="153">
        <f>IF(ISBLANK('Nomenklatur komplett'!I3055),"",'Nomenklatur komplett'!I3055)</f>
        <v>10707</v>
      </c>
      <c r="C3055" s="18" t="str">
        <f>IF(ISBLANK('Nomenklatur komplett'!J3055),"-",'Nomenklatur komplett'!J3055)</f>
        <v>Staffelbach</v>
      </c>
    </row>
    <row r="3056" spans="1:3" x14ac:dyDescent="0.2">
      <c r="A3056" s="17">
        <f>IF(ISBLANK('Nomenklatur komplett'!H3056),"",'Nomenklatur komplett'!H3056)</f>
        <v>6293</v>
      </c>
      <c r="B3056" s="153">
        <f>IF(ISBLANK('Nomenklatur komplett'!I3056),"",'Nomenklatur komplett'!I3056)</f>
        <v>10573</v>
      </c>
      <c r="C3056" s="18" t="str">
        <f>IF(ISBLANK('Nomenklatur komplett'!J3056),"-",'Nomenklatur komplett'!J3056)</f>
        <v>Stalden (VS)</v>
      </c>
    </row>
    <row r="3057" spans="1:3" x14ac:dyDescent="0.2">
      <c r="A3057" s="17" t="str">
        <f>IF(ISBLANK('Nomenklatur komplett'!H3057),"",'Nomenklatur komplett'!H3057)</f>
        <v/>
      </c>
      <c r="B3057" s="153">
        <f>IF(ISBLANK('Nomenklatur komplett'!I3057),"",'Nomenklatur komplett'!I3057)</f>
        <v>16452</v>
      </c>
      <c r="C3057" s="18" t="str">
        <f>IF(ISBLANK('Nomenklatur komplett'!J3057),"-",'Nomenklatur komplett'!J3057)</f>
        <v>Stalden im Emmental</v>
      </c>
    </row>
    <row r="3058" spans="1:3" x14ac:dyDescent="0.2">
      <c r="A3058" s="17">
        <f>IF(ISBLANK('Nomenklatur komplett'!H3058),"",'Nomenklatur komplett'!H3058)</f>
        <v>6294</v>
      </c>
      <c r="B3058" s="153">
        <f>IF(ISBLANK('Nomenklatur komplett'!I3058),"",'Nomenklatur komplett'!I3058)</f>
        <v>10574</v>
      </c>
      <c r="C3058" s="18" t="str">
        <f>IF(ISBLANK('Nomenklatur komplett'!J3058),"-",'Nomenklatur komplett'!J3058)</f>
        <v>Staldenried</v>
      </c>
    </row>
    <row r="3059" spans="1:3" x14ac:dyDescent="0.2">
      <c r="A3059" s="17" t="str">
        <f>IF(ISBLANK('Nomenklatur komplett'!H3059),"",'Nomenklatur komplett'!H3059)</f>
        <v/>
      </c>
      <c r="B3059" s="153">
        <f>IF(ISBLANK('Nomenklatur komplett'!I3059),"",'Nomenklatur komplett'!I3059)</f>
        <v>16333</v>
      </c>
      <c r="C3059" s="18" t="str">
        <f>IF(ISBLANK('Nomenklatur komplett'!J3059),"-",'Nomenklatur komplett'!J3059)</f>
        <v>Stalla</v>
      </c>
    </row>
    <row r="3060" spans="1:3" x14ac:dyDescent="0.2">
      <c r="A3060" s="17">
        <f>IF(ISBLANK('Nomenklatur komplett'!H3060),"",'Nomenklatur komplett'!H3060)</f>
        <v>13</v>
      </c>
      <c r="B3060" s="153">
        <f>IF(ISBLANK('Nomenklatur komplett'!I3060),"",'Nomenklatur komplett'!I3060)</f>
        <v>10575</v>
      </c>
      <c r="C3060" s="18" t="str">
        <f>IF(ISBLANK('Nomenklatur komplett'!J3060),"-",'Nomenklatur komplett'!J3060)</f>
        <v>Stallikon</v>
      </c>
    </row>
    <row r="3061" spans="1:3" x14ac:dyDescent="0.2">
      <c r="A3061" s="17">
        <f>IF(ISBLANK('Nomenklatur komplett'!H3061),"",'Nomenklatur komplett'!H3061)</f>
        <v>292</v>
      </c>
      <c r="B3061" s="153">
        <f>IF(ISBLANK('Nomenklatur komplett'!I3061),"",'Nomenklatur komplett'!I3061)</f>
        <v>16122</v>
      </c>
      <c r="C3061" s="18" t="str">
        <f>IF(ISBLANK('Nomenklatur komplett'!J3061),"-",'Nomenklatur komplett'!J3061)</f>
        <v>Stammheim</v>
      </c>
    </row>
    <row r="3062" spans="1:3" x14ac:dyDescent="0.2">
      <c r="A3062" s="17" t="str">
        <f>IF(ISBLANK('Nomenklatur komplett'!H3062),"",'Nomenklatur komplett'!H3062)</f>
        <v/>
      </c>
      <c r="B3062" s="153">
        <f>IF(ISBLANK('Nomenklatur komplett'!I3062),"",'Nomenklatur komplett'!I3062)</f>
        <v>10135</v>
      </c>
      <c r="C3062" s="18" t="str">
        <f>IF(ISBLANK('Nomenklatur komplett'!J3062),"-",'Nomenklatur komplett'!J3062)</f>
        <v>Stampa</v>
      </c>
    </row>
    <row r="3063" spans="1:3" x14ac:dyDescent="0.2">
      <c r="A3063" s="17">
        <f>IF(ISBLANK('Nomenklatur komplett'!H3063),"",'Nomenklatur komplett'!H3063)</f>
        <v>1509</v>
      </c>
      <c r="B3063" s="153">
        <f>IF(ISBLANK('Nomenklatur komplett'!I3063),"",'Nomenklatur komplett'!I3063)</f>
        <v>10576</v>
      </c>
      <c r="C3063" s="18" t="str">
        <f>IF(ISBLANK('Nomenklatur komplett'!J3063),"-",'Nomenklatur komplett'!J3063)</f>
        <v>Stans</v>
      </c>
    </row>
    <row r="3064" spans="1:3" x14ac:dyDescent="0.2">
      <c r="A3064" s="17">
        <f>IF(ISBLANK('Nomenklatur komplett'!H3064),"",'Nomenklatur komplett'!H3064)</f>
        <v>1510</v>
      </c>
      <c r="B3064" s="153">
        <f>IF(ISBLANK('Nomenklatur komplett'!I3064),"",'Nomenklatur komplett'!I3064)</f>
        <v>10577</v>
      </c>
      <c r="C3064" s="18" t="str">
        <f>IF(ISBLANK('Nomenklatur komplett'!J3064),"-",'Nomenklatur komplett'!J3064)</f>
        <v>Stansstad</v>
      </c>
    </row>
    <row r="3065" spans="1:3" x14ac:dyDescent="0.2">
      <c r="A3065" s="17">
        <f>IF(ISBLANK('Nomenklatur komplett'!H3065),"",'Nomenklatur komplett'!H3065)</f>
        <v>2584</v>
      </c>
      <c r="B3065" s="153">
        <f>IF(ISBLANK('Nomenklatur komplett'!I3065),"",'Nomenklatur komplett'!I3065)</f>
        <v>10578</v>
      </c>
      <c r="C3065" s="18" t="str">
        <f>IF(ISBLANK('Nomenklatur komplett'!J3065),"-",'Nomenklatur komplett'!J3065)</f>
        <v>Starrkirch-Wil</v>
      </c>
    </row>
    <row r="3066" spans="1:3" x14ac:dyDescent="0.2">
      <c r="A3066" s="17">
        <f>IF(ISBLANK('Nomenklatur komplett'!H3066),"",'Nomenklatur komplett'!H3066)</f>
        <v>4210</v>
      </c>
      <c r="B3066" s="153">
        <f>IF(ISBLANK('Nomenklatur komplett'!I3066),"",'Nomenklatur komplett'!I3066)</f>
        <v>10579</v>
      </c>
      <c r="C3066" s="18" t="str">
        <f>IF(ISBLANK('Nomenklatur komplett'!J3066),"-",'Nomenklatur komplett'!J3066)</f>
        <v>Staufen</v>
      </c>
    </row>
    <row r="3067" spans="1:3" x14ac:dyDescent="0.2">
      <c r="A3067" s="17" t="str">
        <f>IF(ISBLANK('Nomenklatur komplett'!H3067),"",'Nomenklatur komplett'!H3067)</f>
        <v/>
      </c>
      <c r="B3067" s="153">
        <f>IF(ISBLANK('Nomenklatur komplett'!I3067),"",'Nomenklatur komplett'!I3067)</f>
        <v>16213</v>
      </c>
      <c r="C3067" s="18" t="str">
        <f>IF(ISBLANK('Nomenklatur komplett'!J3067),"-",'Nomenklatur komplett'!J3067)</f>
        <v>Stechlenegg</v>
      </c>
    </row>
    <row r="3068" spans="1:3" x14ac:dyDescent="0.2">
      <c r="A3068" s="17">
        <f>IF(ISBLANK('Nomenklatur komplett'!H3068),"",'Nomenklatur komplett'!H3068)</f>
        <v>4864</v>
      </c>
      <c r="B3068" s="153">
        <f>IF(ISBLANK('Nomenklatur komplett'!I3068),"",'Nomenklatur komplett'!I3068)</f>
        <v>15395</v>
      </c>
      <c r="C3068" s="18" t="str">
        <f>IF(ISBLANK('Nomenklatur komplett'!J3068),"-",'Nomenklatur komplett'!J3068)</f>
        <v>Steckborn</v>
      </c>
    </row>
    <row r="3069" spans="1:3" x14ac:dyDescent="0.2">
      <c r="A3069" s="17">
        <f>IF(ISBLANK('Nomenklatur komplett'!H3069),"",'Nomenklatur komplett'!H3069)</f>
        <v>939</v>
      </c>
      <c r="B3069" s="153">
        <f>IF(ISBLANK('Nomenklatur komplett'!I3069),"",'Nomenklatur komplett'!I3069)</f>
        <v>16129</v>
      </c>
      <c r="C3069" s="18" t="str">
        <f>IF(ISBLANK('Nomenklatur komplett'!J3069),"-",'Nomenklatur komplett'!J3069)</f>
        <v>Steffisburg</v>
      </c>
    </row>
    <row r="3070" spans="1:3" x14ac:dyDescent="0.2">
      <c r="A3070" s="17" t="str">
        <f>IF(ISBLANK('Nomenklatur komplett'!H3070),"",'Nomenklatur komplett'!H3070)</f>
        <v/>
      </c>
      <c r="B3070" s="153">
        <f>IF(ISBLANK('Nomenklatur komplett'!I3070),"",'Nomenklatur komplett'!I3070)</f>
        <v>10581</v>
      </c>
      <c r="C3070" s="18" t="str">
        <f>IF(ISBLANK('Nomenklatur komplett'!J3070),"-",'Nomenklatur komplett'!J3070)</f>
        <v>Steg</v>
      </c>
    </row>
    <row r="3071" spans="1:3" x14ac:dyDescent="0.2">
      <c r="A3071" s="17">
        <f>IF(ISBLANK('Nomenklatur komplett'!H3071),"",'Nomenklatur komplett'!H3071)</f>
        <v>6204</v>
      </c>
      <c r="B3071" s="153">
        <f>IF(ISBLANK('Nomenklatur komplett'!I3071),"",'Nomenklatur komplett'!I3071)</f>
        <v>14961</v>
      </c>
      <c r="C3071" s="18" t="str">
        <f>IF(ISBLANK('Nomenklatur komplett'!J3071),"-",'Nomenklatur komplett'!J3071)</f>
        <v>Steg-Hohtenn</v>
      </c>
    </row>
    <row r="3072" spans="1:3" x14ac:dyDescent="0.2">
      <c r="A3072" s="17">
        <f>IF(ISBLANK('Nomenklatur komplett'!H3072),"",'Nomenklatur komplett'!H3072)</f>
        <v>4260</v>
      </c>
      <c r="B3072" s="153">
        <f>IF(ISBLANK('Nomenklatur komplett'!I3072),"",'Nomenklatur komplett'!I3072)</f>
        <v>10582</v>
      </c>
      <c r="C3072" s="18" t="str">
        <f>IF(ISBLANK('Nomenklatur komplett'!J3072),"-",'Nomenklatur komplett'!J3072)</f>
        <v>Stein (AG)</v>
      </c>
    </row>
    <row r="3073" spans="1:3" x14ac:dyDescent="0.2">
      <c r="A3073" s="17">
        <f>IF(ISBLANK('Nomenklatur komplett'!H3073),"",'Nomenklatur komplett'!H3073)</f>
        <v>3005</v>
      </c>
      <c r="B3073" s="153">
        <f>IF(ISBLANK('Nomenklatur komplett'!I3073),"",'Nomenklatur komplett'!I3073)</f>
        <v>10583</v>
      </c>
      <c r="C3073" s="18" t="str">
        <f>IF(ISBLANK('Nomenklatur komplett'!J3073),"-",'Nomenklatur komplett'!J3073)</f>
        <v>Stein (AR)</v>
      </c>
    </row>
    <row r="3074" spans="1:3" x14ac:dyDescent="0.2">
      <c r="A3074" s="17" t="str">
        <f>IF(ISBLANK('Nomenklatur komplett'!H3074),"",'Nomenklatur komplett'!H3074)</f>
        <v/>
      </c>
      <c r="B3074" s="153">
        <f>IF(ISBLANK('Nomenklatur komplett'!I3074),"",'Nomenklatur komplett'!I3074)</f>
        <v>13762</v>
      </c>
      <c r="C3074" s="18" t="str">
        <f>IF(ISBLANK('Nomenklatur komplett'!J3074),"-",'Nomenklatur komplett'!J3074)</f>
        <v>Stein (SG)</v>
      </c>
    </row>
    <row r="3075" spans="1:3" x14ac:dyDescent="0.2">
      <c r="A3075" s="17" t="str">
        <f>IF(ISBLANK('Nomenklatur komplett'!H3075),"",'Nomenklatur komplett'!H3075)</f>
        <v/>
      </c>
      <c r="B3075" s="153">
        <f>IF(ISBLANK('Nomenklatur komplett'!I3075),"",'Nomenklatur komplett'!I3075)</f>
        <v>10584</v>
      </c>
      <c r="C3075" s="18" t="str">
        <f>IF(ISBLANK('Nomenklatur komplett'!J3075),"-",'Nomenklatur komplett'!J3075)</f>
        <v>Stein (Toggenburg)</v>
      </c>
    </row>
    <row r="3076" spans="1:3" x14ac:dyDescent="0.2">
      <c r="A3076" s="17">
        <f>IF(ISBLANK('Nomenklatur komplett'!H3076),"",'Nomenklatur komplett'!H3076)</f>
        <v>2964</v>
      </c>
      <c r="B3076" s="153">
        <f>IF(ISBLANK('Nomenklatur komplett'!I3076),"",'Nomenklatur komplett'!I3076)</f>
        <v>10592</v>
      </c>
      <c r="C3076" s="18" t="str">
        <f>IF(ISBLANK('Nomenklatur komplett'!J3076),"-",'Nomenklatur komplett'!J3076)</f>
        <v>Stein am Rhein</v>
      </c>
    </row>
    <row r="3077" spans="1:3" x14ac:dyDescent="0.2">
      <c r="A3077" s="17">
        <f>IF(ISBLANK('Nomenklatur komplett'!H3077),"",'Nomenklatur komplett'!H3077)</f>
        <v>3217</v>
      </c>
      <c r="B3077" s="153">
        <f>IF(ISBLANK('Nomenklatur komplett'!I3077),"",'Nomenklatur komplett'!I3077)</f>
        <v>14388</v>
      </c>
      <c r="C3077" s="18" t="str">
        <f>IF(ISBLANK('Nomenklatur komplett'!J3077),"-",'Nomenklatur komplett'!J3077)</f>
        <v>Steinach</v>
      </c>
    </row>
    <row r="3078" spans="1:3" x14ac:dyDescent="0.2">
      <c r="A3078" s="17">
        <f>IF(ISBLANK('Nomenklatur komplett'!H3078),"",'Nomenklatur komplett'!H3078)</f>
        <v>1373</v>
      </c>
      <c r="B3078" s="153">
        <f>IF(ISBLANK('Nomenklatur komplett'!I3078),"",'Nomenklatur komplett'!I3078)</f>
        <v>10594</v>
      </c>
      <c r="C3078" s="18" t="str">
        <f>IF(ISBLANK('Nomenklatur komplett'!J3078),"-",'Nomenklatur komplett'!J3078)</f>
        <v>Steinen</v>
      </c>
    </row>
    <row r="3079" spans="1:3" x14ac:dyDescent="0.2">
      <c r="A3079" s="17">
        <f>IF(ISBLANK('Nomenklatur komplett'!H3079),"",'Nomenklatur komplett'!H3079)</f>
        <v>1374</v>
      </c>
      <c r="B3079" s="153">
        <f>IF(ISBLANK('Nomenklatur komplett'!I3079),"",'Nomenklatur komplett'!I3079)</f>
        <v>10571</v>
      </c>
      <c r="C3079" s="18" t="str">
        <f>IF(ISBLANK('Nomenklatur komplett'!J3079),"-",'Nomenklatur komplett'!J3079)</f>
        <v>Steinerberg</v>
      </c>
    </row>
    <row r="3080" spans="1:3" x14ac:dyDescent="0.2">
      <c r="A3080" s="17" t="str">
        <f>IF(ISBLANK('Nomenklatur komplett'!H3080),"",'Nomenklatur komplett'!H3080)</f>
        <v/>
      </c>
      <c r="B3080" s="153">
        <f>IF(ISBLANK('Nomenklatur komplett'!I3080),"",'Nomenklatur komplett'!I3080)</f>
        <v>10599</v>
      </c>
      <c r="C3080" s="18" t="str">
        <f>IF(ISBLANK('Nomenklatur komplett'!J3080),"-",'Nomenklatur komplett'!J3080)</f>
        <v>Steinhaus</v>
      </c>
    </row>
    <row r="3081" spans="1:3" x14ac:dyDescent="0.2">
      <c r="A3081" s="17">
        <f>IF(ISBLANK('Nomenklatur komplett'!H3081),"",'Nomenklatur komplett'!H3081)</f>
        <v>1708</v>
      </c>
      <c r="B3081" s="153">
        <f>IF(ISBLANK('Nomenklatur komplett'!I3081),"",'Nomenklatur komplett'!I3081)</f>
        <v>10598</v>
      </c>
      <c r="C3081" s="18" t="str">
        <f>IF(ISBLANK('Nomenklatur komplett'!J3081),"-",'Nomenklatur komplett'!J3081)</f>
        <v>Steinhausen</v>
      </c>
    </row>
    <row r="3082" spans="1:3" x14ac:dyDescent="0.2">
      <c r="A3082" s="17" t="str">
        <f>IF(ISBLANK('Nomenklatur komplett'!H3082),"",'Nomenklatur komplett'!H3082)</f>
        <v/>
      </c>
      <c r="B3082" s="153">
        <f>IF(ISBLANK('Nomenklatur komplett'!I3082),"",'Nomenklatur komplett'!I3082)</f>
        <v>11317</v>
      </c>
      <c r="C3082" s="18" t="str">
        <f>IF(ISBLANK('Nomenklatur komplett'!J3082),"-",'Nomenklatur komplett'!J3082)</f>
        <v>Steinhof</v>
      </c>
    </row>
    <row r="3083" spans="1:3" x14ac:dyDescent="0.2">
      <c r="A3083" s="17">
        <f>IF(ISBLANK('Nomenklatur komplett'!H3083),"",'Nomenklatur komplett'!H3083)</f>
        <v>101</v>
      </c>
      <c r="B3083" s="153">
        <f>IF(ISBLANK('Nomenklatur komplett'!I3083),"",'Nomenklatur komplett'!I3083)</f>
        <v>10597</v>
      </c>
      <c r="C3083" s="18" t="str">
        <f>IF(ISBLANK('Nomenklatur komplett'!J3083),"-",'Nomenklatur komplett'!J3083)</f>
        <v>Steinmaur</v>
      </c>
    </row>
    <row r="3084" spans="1:3" x14ac:dyDescent="0.2">
      <c r="A3084" s="17" t="str">
        <f>IF(ISBLANK('Nomenklatur komplett'!H3084),"",'Nomenklatur komplett'!H3084)</f>
        <v/>
      </c>
      <c r="B3084" s="153">
        <f>IF(ISBLANK('Nomenklatur komplett'!I3084),"",'Nomenklatur komplett'!I3084)</f>
        <v>10596</v>
      </c>
      <c r="C3084" s="18" t="str">
        <f>IF(ISBLANK('Nomenklatur komplett'!J3084),"-",'Nomenklatur komplett'!J3084)</f>
        <v>Sternenberg</v>
      </c>
    </row>
    <row r="3085" spans="1:3" x14ac:dyDescent="0.2">
      <c r="A3085" s="17">
        <f>IF(ISBLANK('Nomenklatur komplett'!H3085),"",'Nomenklatur komplett'!H3085)</f>
        <v>4041</v>
      </c>
      <c r="B3085" s="153">
        <f>IF(ISBLANK('Nomenklatur komplett'!I3085),"",'Nomenklatur komplett'!I3085)</f>
        <v>10595</v>
      </c>
      <c r="C3085" s="18" t="str">
        <f>IF(ISBLANK('Nomenklatur komplett'!J3085),"-",'Nomenklatur komplett'!J3085)</f>
        <v>Stetten (AG)</v>
      </c>
    </row>
    <row r="3086" spans="1:3" x14ac:dyDescent="0.2">
      <c r="A3086" s="17">
        <f>IF(ISBLANK('Nomenklatur komplett'!H3086),"",'Nomenklatur komplett'!H3086)</f>
        <v>2919</v>
      </c>
      <c r="B3086" s="153">
        <f>IF(ISBLANK('Nomenklatur komplett'!I3086),"",'Nomenklatur komplett'!I3086)</f>
        <v>10586</v>
      </c>
      <c r="C3086" s="18" t="str">
        <f>IF(ISBLANK('Nomenklatur komplett'!J3086),"-",'Nomenklatur komplett'!J3086)</f>
        <v>Stetten (SH)</v>
      </c>
    </row>
    <row r="3087" spans="1:3" x14ac:dyDescent="0.2">
      <c r="A3087" s="17">
        <f>IF(ISBLANK('Nomenklatur komplett'!H3087),"",'Nomenklatur komplett'!H3087)</f>
        <v>4606</v>
      </c>
      <c r="B3087" s="153">
        <f>IF(ISBLANK('Nomenklatur komplett'!I3087),"",'Nomenklatur komplett'!I3087)</f>
        <v>15396</v>
      </c>
      <c r="C3087" s="18" t="str">
        <f>IF(ISBLANK('Nomenklatur komplett'!J3087),"-",'Nomenklatur komplett'!J3087)</f>
        <v>Stettfurt</v>
      </c>
    </row>
    <row r="3088" spans="1:3" x14ac:dyDescent="0.2">
      <c r="A3088" s="17">
        <f>IF(ISBLANK('Nomenklatur komplett'!H3088),"",'Nomenklatur komplett'!H3088)</f>
        <v>358</v>
      </c>
      <c r="B3088" s="153">
        <f>IF(ISBLANK('Nomenklatur komplett'!I3088),"",'Nomenklatur komplett'!I3088)</f>
        <v>15036</v>
      </c>
      <c r="C3088" s="18" t="str">
        <f>IF(ISBLANK('Nomenklatur komplett'!J3088),"-",'Nomenklatur komplett'!J3088)</f>
        <v>Stettlen</v>
      </c>
    </row>
    <row r="3089" spans="1:3" x14ac:dyDescent="0.2">
      <c r="A3089" s="17" t="str">
        <f>IF(ISBLANK('Nomenklatur komplett'!H3089),"",'Nomenklatur komplett'!H3089)</f>
        <v/>
      </c>
      <c r="B3089" s="153">
        <f>IF(ISBLANK('Nomenklatur komplett'!I3089),"",'Nomenklatur komplett'!I3089)</f>
        <v>10013</v>
      </c>
      <c r="C3089" s="18" t="str">
        <f>IF(ISBLANK('Nomenklatur komplett'!J3089),"-",'Nomenklatur komplett'!J3089)</f>
        <v>Stierva</v>
      </c>
    </row>
    <row r="3090" spans="1:3" x14ac:dyDescent="0.2">
      <c r="A3090" s="17" t="str">
        <f>IF(ISBLANK('Nomenklatur komplett'!H3090),"",'Nomenklatur komplett'!H3090)</f>
        <v/>
      </c>
      <c r="B3090" s="153">
        <f>IF(ISBLANK('Nomenklatur komplett'!I3090),"",'Nomenklatur komplett'!I3090)</f>
        <v>10591</v>
      </c>
      <c r="C3090" s="18" t="str">
        <f>IF(ISBLANK('Nomenklatur komplett'!J3090),"-",'Nomenklatur komplett'!J3090)</f>
        <v>Stilli</v>
      </c>
    </row>
    <row r="3091" spans="1:3" x14ac:dyDescent="0.2">
      <c r="A3091" s="17">
        <f>IF(ISBLANK('Nomenklatur komplett'!H3091),"",'Nomenklatur komplett'!H3091)</f>
        <v>770</v>
      </c>
      <c r="B3091" s="153">
        <f>IF(ISBLANK('Nomenklatur komplett'!I3091),"",'Nomenklatur komplett'!I3091)</f>
        <v>15637</v>
      </c>
      <c r="C3091" s="18" t="str">
        <f>IF(ISBLANK('Nomenklatur komplett'!J3091),"-",'Nomenklatur komplett'!J3091)</f>
        <v>Stocken-Höfen</v>
      </c>
    </row>
    <row r="3092" spans="1:3" x14ac:dyDescent="0.2">
      <c r="A3092" s="17" t="str">
        <f>IF(ISBLANK('Nomenklatur komplett'!H3092),"",'Nomenklatur komplett'!H3092)</f>
        <v/>
      </c>
      <c r="B3092" s="153">
        <f>IF(ISBLANK('Nomenklatur komplett'!I3092),"",'Nomenklatur komplett'!I3092)</f>
        <v>11340</v>
      </c>
      <c r="C3092" s="18" t="str">
        <f>IF(ISBLANK('Nomenklatur komplett'!J3092),"-",'Nomenklatur komplett'!J3092)</f>
        <v>Strada</v>
      </c>
    </row>
    <row r="3093" spans="1:3" x14ac:dyDescent="0.2">
      <c r="A3093" s="17" t="str">
        <f>IF(ISBLANK('Nomenklatur komplett'!H3093),"",'Nomenklatur komplett'!H3093)</f>
        <v/>
      </c>
      <c r="B3093" s="153">
        <f>IF(ISBLANK('Nomenklatur komplett'!I3093),"",'Nomenklatur komplett'!I3093)</f>
        <v>16393</v>
      </c>
      <c r="C3093" s="18" t="str">
        <f>IF(ISBLANK('Nomenklatur komplett'!J3093),"-",'Nomenklatur komplett'!J3093)</f>
        <v>Straubenzell</v>
      </c>
    </row>
    <row r="3094" spans="1:3" x14ac:dyDescent="0.2">
      <c r="A3094" s="17">
        <f>IF(ISBLANK('Nomenklatur komplett'!H3094),"",'Nomenklatur komplett'!H3094)</f>
        <v>4285</v>
      </c>
      <c r="B3094" s="153">
        <f>IF(ISBLANK('Nomenklatur komplett'!I3094),"",'Nomenklatur komplett'!I3094)</f>
        <v>10590</v>
      </c>
      <c r="C3094" s="18" t="str">
        <f>IF(ISBLANK('Nomenklatur komplett'!J3094),"-",'Nomenklatur komplett'!J3094)</f>
        <v>Strengelbach</v>
      </c>
    </row>
    <row r="3095" spans="1:3" x14ac:dyDescent="0.2">
      <c r="A3095" s="17" t="str">
        <f>IF(ISBLANK('Nomenklatur komplett'!H3095),"",'Nomenklatur komplett'!H3095)</f>
        <v/>
      </c>
      <c r="B3095" s="153">
        <f>IF(ISBLANK('Nomenklatur komplett'!I3095),"",'Nomenklatur komplett'!I3095)</f>
        <v>10589</v>
      </c>
      <c r="C3095" s="18" t="str">
        <f>IF(ISBLANK('Nomenklatur komplett'!J3095),"-",'Nomenklatur komplett'!J3095)</f>
        <v>Strohwilen</v>
      </c>
    </row>
    <row r="3096" spans="1:3" x14ac:dyDescent="0.2">
      <c r="A3096" s="17" t="str">
        <f>IF(ISBLANK('Nomenklatur komplett'!H3096),"",'Nomenklatur komplett'!H3096)</f>
        <v/>
      </c>
      <c r="B3096" s="153">
        <f>IF(ISBLANK('Nomenklatur komplett'!I3096),"",'Nomenklatur komplett'!I3096)</f>
        <v>16404</v>
      </c>
      <c r="C3096" s="18" t="str">
        <f>IF(ISBLANK('Nomenklatur komplett'!J3096),"-",'Nomenklatur komplett'!J3096)</f>
        <v>Strättligen</v>
      </c>
    </row>
    <row r="3097" spans="1:3" x14ac:dyDescent="0.2">
      <c r="A3097" s="17" t="str">
        <f>IF(ISBLANK('Nomenklatur komplett'!H3097),"",'Nomenklatur komplett'!H3097)</f>
        <v/>
      </c>
      <c r="B3097" s="153">
        <f>IF(ISBLANK('Nomenklatur komplett'!I3097),"",'Nomenklatur komplett'!I3097)</f>
        <v>10655</v>
      </c>
      <c r="C3097" s="18" t="str">
        <f>IF(ISBLANK('Nomenklatur komplett'!J3097),"-",'Nomenklatur komplett'!J3097)</f>
        <v>Studen</v>
      </c>
    </row>
    <row r="3098" spans="1:3" x14ac:dyDescent="0.2">
      <c r="A3098" s="17">
        <f>IF(ISBLANK('Nomenklatur komplett'!H3098),"",'Nomenklatur komplett'!H3098)</f>
        <v>749</v>
      </c>
      <c r="B3098" s="153">
        <f>IF(ISBLANK('Nomenklatur komplett'!I3098),"",'Nomenklatur komplett'!I3098)</f>
        <v>15255</v>
      </c>
      <c r="C3098" s="18" t="str">
        <f>IF(ISBLANK('Nomenklatur komplett'!J3098),"-",'Nomenklatur komplett'!J3098)</f>
        <v>Studen (BE)</v>
      </c>
    </row>
    <row r="3099" spans="1:3" x14ac:dyDescent="0.2">
      <c r="A3099" s="17" t="str">
        <f>IF(ISBLANK('Nomenklatur komplett'!H3099),"",'Nomenklatur komplett'!H3099)</f>
        <v/>
      </c>
      <c r="B3099" s="153">
        <f>IF(ISBLANK('Nomenklatur komplett'!I3099),"",'Nomenklatur komplett'!I3099)</f>
        <v>16409</v>
      </c>
      <c r="C3099" s="18" t="str">
        <f>IF(ISBLANK('Nomenklatur komplett'!J3099),"-",'Nomenklatur komplett'!J3099)</f>
        <v>Stuls</v>
      </c>
    </row>
    <row r="3100" spans="1:3" x14ac:dyDescent="0.2">
      <c r="A3100" s="17">
        <f>IF(ISBLANK('Nomenklatur komplett'!H3100),"",'Nomenklatur komplett'!H3100)</f>
        <v>158</v>
      </c>
      <c r="B3100" s="153">
        <f>IF(ISBLANK('Nomenklatur komplett'!I3100),"",'Nomenklatur komplett'!I3100)</f>
        <v>10363</v>
      </c>
      <c r="C3100" s="18" t="str">
        <f>IF(ISBLANK('Nomenklatur komplett'!J3100),"-",'Nomenklatur komplett'!J3100)</f>
        <v>Stäfa</v>
      </c>
    </row>
    <row r="3101" spans="1:3" x14ac:dyDescent="0.2">
      <c r="A3101" s="17" t="str">
        <f>IF(ISBLANK('Nomenklatur komplett'!H3101),"",'Nomenklatur komplett'!H3101)</f>
        <v/>
      </c>
      <c r="B3101" s="153">
        <f>IF(ISBLANK('Nomenklatur komplett'!I3101),"",'Nomenklatur komplett'!I3101)</f>
        <v>16483</v>
      </c>
      <c r="C3101" s="18" t="str">
        <f>IF(ISBLANK('Nomenklatur komplett'!J3101),"-",'Nomenklatur komplett'!J3101)</f>
        <v>Stürvis</v>
      </c>
    </row>
    <row r="3102" spans="1:3" x14ac:dyDescent="0.2">
      <c r="A3102" s="17">
        <f>IF(ISBLANK('Nomenklatur komplett'!H3102),"",'Nomenklatur komplett'!H3102)</f>
        <v>2499</v>
      </c>
      <c r="B3102" s="153">
        <f>IF(ISBLANK('Nomenklatur komplett'!I3102),"",'Nomenklatur komplett'!I3102)</f>
        <v>16597</v>
      </c>
      <c r="C3102" s="18" t="str">
        <f>IF(ISBLANK('Nomenklatur komplett'!J3102),"-",'Nomenklatur komplett'!J3102)</f>
        <v>Stüsslingen</v>
      </c>
    </row>
    <row r="3103" spans="1:3" x14ac:dyDescent="0.2">
      <c r="A3103" s="17">
        <f>IF(ISBLANK('Nomenklatur komplett'!H3103),"",'Nomenklatur komplett'!H3103)</f>
        <v>2532</v>
      </c>
      <c r="B3103" s="153">
        <f>IF(ISBLANK('Nomenklatur komplett'!I3103),"",'Nomenklatur komplett'!I3103)</f>
        <v>13741</v>
      </c>
      <c r="C3103" s="18" t="str">
        <f>IF(ISBLANK('Nomenklatur komplett'!J3103),"-",'Nomenklatur komplett'!J3103)</f>
        <v>Subingen</v>
      </c>
    </row>
    <row r="3104" spans="1:3" x14ac:dyDescent="0.2">
      <c r="A3104" s="17">
        <f>IF(ISBLANK('Nomenklatur komplett'!H3104),"",'Nomenklatur komplett'!H3104)</f>
        <v>5929</v>
      </c>
      <c r="B3104" s="153">
        <f>IF(ISBLANK('Nomenklatur komplett'!I3104),"",'Nomenklatur komplett'!I3104)</f>
        <v>14896</v>
      </c>
      <c r="C3104" s="18" t="str">
        <f>IF(ISBLANK('Nomenklatur komplett'!J3104),"-",'Nomenklatur komplett'!J3104)</f>
        <v>Suchy</v>
      </c>
    </row>
    <row r="3105" spans="1:3" x14ac:dyDescent="0.2">
      <c r="A3105" s="17">
        <f>IF(ISBLANK('Nomenklatur komplett'!H3105),"",'Nomenklatur komplett'!H3105)</f>
        <v>3695</v>
      </c>
      <c r="B3105" s="153">
        <f>IF(ISBLANK('Nomenklatur komplett'!I3105),"",'Nomenklatur komplett'!I3105)</f>
        <v>15987</v>
      </c>
      <c r="C3105" s="18" t="str">
        <f>IF(ISBLANK('Nomenklatur komplett'!J3105),"-",'Nomenklatur komplett'!J3105)</f>
        <v>Sufers</v>
      </c>
    </row>
    <row r="3106" spans="1:3" x14ac:dyDescent="0.2">
      <c r="A3106" s="17" t="str">
        <f>IF(ISBLANK('Nomenklatur komplett'!H3106),"",'Nomenklatur komplett'!H3106)</f>
        <v/>
      </c>
      <c r="B3106" s="153">
        <f>IF(ISBLANK('Nomenklatur komplett'!I3106),"",'Nomenklatur komplett'!I3106)</f>
        <v>10600</v>
      </c>
      <c r="C3106" s="18" t="str">
        <f>IF(ISBLANK('Nomenklatur komplett'!J3106),"-",'Nomenklatur komplett'!J3106)</f>
        <v>Sugnens</v>
      </c>
    </row>
    <row r="3107" spans="1:3" x14ac:dyDescent="0.2">
      <c r="A3107" s="17">
        <f>IF(ISBLANK('Nomenklatur komplett'!H3107),"",'Nomenklatur komplett'!H3107)</f>
        <v>4012</v>
      </c>
      <c r="B3107" s="153">
        <f>IF(ISBLANK('Nomenklatur komplett'!I3107),"",'Nomenklatur komplett'!I3107)</f>
        <v>10585</v>
      </c>
      <c r="C3107" s="18" t="str">
        <f>IF(ISBLANK('Nomenklatur komplett'!J3107),"-",'Nomenklatur komplett'!J3107)</f>
        <v>Suhr</v>
      </c>
    </row>
    <row r="3108" spans="1:3" x14ac:dyDescent="0.2">
      <c r="A3108" s="17">
        <f>IF(ISBLANK('Nomenklatur komplett'!H3108),"",'Nomenklatur komplett'!H3108)</f>
        <v>4506</v>
      </c>
      <c r="B3108" s="153">
        <f>IF(ISBLANK('Nomenklatur komplett'!I3108),"",'Nomenklatur komplett'!I3108)</f>
        <v>15450</v>
      </c>
      <c r="C3108" s="18" t="str">
        <f>IF(ISBLANK('Nomenklatur komplett'!J3108),"-",'Nomenklatur komplett'!J3108)</f>
        <v>Sulgen</v>
      </c>
    </row>
    <row r="3109" spans="1:3" x14ac:dyDescent="0.2">
      <c r="A3109" s="17">
        <f>IF(ISBLANK('Nomenklatur komplett'!H3109),"",'Nomenklatur komplett'!H3109)</f>
        <v>5501</v>
      </c>
      <c r="B3109" s="153">
        <f>IF(ISBLANK('Nomenklatur komplett'!I3109),"",'Nomenklatur komplett'!I3109)</f>
        <v>14900</v>
      </c>
      <c r="C3109" s="18" t="str">
        <f>IF(ISBLANK('Nomenklatur komplett'!J3109),"-",'Nomenklatur komplett'!J3109)</f>
        <v>Sullens</v>
      </c>
    </row>
    <row r="3110" spans="1:3" x14ac:dyDescent="0.2">
      <c r="A3110" s="17" t="str">
        <f>IF(ISBLANK('Nomenklatur komplett'!H3110),"",'Nomenklatur komplett'!H3110)</f>
        <v/>
      </c>
      <c r="B3110" s="153">
        <f>IF(ISBLANK('Nomenklatur komplett'!I3110),"",'Nomenklatur komplett'!I3110)</f>
        <v>10543</v>
      </c>
      <c r="C3110" s="18" t="str">
        <f>IF(ISBLANK('Nomenklatur komplett'!J3110),"-",'Nomenklatur komplett'!J3110)</f>
        <v>Sulz (AG)</v>
      </c>
    </row>
    <row r="3111" spans="1:3" x14ac:dyDescent="0.2">
      <c r="A3111" s="17" t="str">
        <f>IF(ISBLANK('Nomenklatur komplett'!H3111),"",'Nomenklatur komplett'!H3111)</f>
        <v/>
      </c>
      <c r="B3111" s="153">
        <f>IF(ISBLANK('Nomenklatur komplett'!I3111),"",'Nomenklatur komplett'!I3111)</f>
        <v>10544</v>
      </c>
      <c r="C3111" s="18" t="str">
        <f>IF(ISBLANK('Nomenklatur komplett'!J3111),"-",'Nomenklatur komplett'!J3111)</f>
        <v>Sulz (LU)</v>
      </c>
    </row>
    <row r="3112" spans="1:3" x14ac:dyDescent="0.2">
      <c r="A3112" s="17">
        <f>IF(ISBLANK('Nomenklatur komplett'!H3112),"",'Nomenklatur komplett'!H3112)</f>
        <v>957</v>
      </c>
      <c r="B3112" s="153">
        <f>IF(ISBLANK('Nomenklatur komplett'!I3112),"",'Nomenklatur komplett'!I3112)</f>
        <v>15352</v>
      </c>
      <c r="C3112" s="18" t="str">
        <f>IF(ISBLANK('Nomenklatur komplett'!J3112),"-",'Nomenklatur komplett'!J3112)</f>
        <v>Sumiswald</v>
      </c>
    </row>
    <row r="3113" spans="1:3" x14ac:dyDescent="0.2">
      <c r="A3113" s="17">
        <f>IF(ISBLANK('Nomenklatur komplett'!H3113),"",'Nomenklatur komplett'!H3113)</f>
        <v>3985</v>
      </c>
      <c r="B3113" s="153">
        <f>IF(ISBLANK('Nomenklatur komplett'!I3113),"",'Nomenklatur komplett'!I3113)</f>
        <v>16041</v>
      </c>
      <c r="C3113" s="18" t="str">
        <f>IF(ISBLANK('Nomenklatur komplett'!J3113),"-",'Nomenklatur komplett'!J3113)</f>
        <v>Sumvitg</v>
      </c>
    </row>
    <row r="3114" spans="1:3" x14ac:dyDescent="0.2">
      <c r="A3114" s="17" t="str">
        <f>IF(ISBLANK('Nomenklatur komplett'!H3114),"",'Nomenklatur komplett'!H3114)</f>
        <v/>
      </c>
      <c r="B3114" s="153">
        <f>IF(ISBLANK('Nomenklatur komplett'!I3114),"",'Nomenklatur komplett'!I3114)</f>
        <v>10056</v>
      </c>
      <c r="C3114" s="18" t="str">
        <f>IF(ISBLANK('Nomenklatur komplett'!J3114),"-",'Nomenklatur komplett'!J3114)</f>
        <v>Sur</v>
      </c>
    </row>
    <row r="3115" spans="1:3" x14ac:dyDescent="0.2">
      <c r="A3115" s="17" t="str">
        <f>IF(ISBLANK('Nomenklatur komplett'!H3115),"",'Nomenklatur komplett'!H3115)</f>
        <v/>
      </c>
      <c r="B3115" s="153">
        <f>IF(ISBLANK('Nomenklatur komplett'!I3115),"",'Nomenklatur komplett'!I3115)</f>
        <v>14363</v>
      </c>
      <c r="C3115" s="18" t="str">
        <f>IF(ISBLANK('Nomenklatur komplett'!J3115),"-",'Nomenklatur komplett'!J3115)</f>
        <v>Suraua</v>
      </c>
    </row>
    <row r="3116" spans="1:3" x14ac:dyDescent="0.2">
      <c r="A3116" s="17" t="str">
        <f>IF(ISBLANK('Nomenklatur komplett'!H3116),"",'Nomenklatur komplett'!H3116)</f>
        <v/>
      </c>
      <c r="B3116" s="153">
        <f>IF(ISBLANK('Nomenklatur komplett'!I3116),"",'Nomenklatur komplett'!I3116)</f>
        <v>10006</v>
      </c>
      <c r="C3116" s="18" t="str">
        <f>IF(ISBLANK('Nomenklatur komplett'!J3116),"-",'Nomenklatur komplett'!J3116)</f>
        <v>Surava</v>
      </c>
    </row>
    <row r="3117" spans="1:3" x14ac:dyDescent="0.2">
      <c r="A3117" s="17" t="str">
        <f>IF(ISBLANK('Nomenklatur komplett'!H3117),"",'Nomenklatur komplett'!H3117)</f>
        <v/>
      </c>
      <c r="B3117" s="153">
        <f>IF(ISBLANK('Nomenklatur komplett'!I3117),"",'Nomenklatur komplett'!I3117)</f>
        <v>10029</v>
      </c>
      <c r="C3117" s="18" t="str">
        <f>IF(ISBLANK('Nomenklatur komplett'!J3117),"-",'Nomenklatur komplett'!J3117)</f>
        <v>Surcasti</v>
      </c>
    </row>
    <row r="3118" spans="1:3" x14ac:dyDescent="0.2">
      <c r="A3118" s="17" t="str">
        <f>IF(ISBLANK('Nomenklatur komplett'!H3118),"",'Nomenklatur komplett'!H3118)</f>
        <v/>
      </c>
      <c r="B3118" s="153">
        <f>IF(ISBLANK('Nomenklatur komplett'!I3118),"",'Nomenklatur komplett'!I3118)</f>
        <v>10106</v>
      </c>
      <c r="C3118" s="18" t="str">
        <f>IF(ISBLANK('Nomenklatur komplett'!J3118),"-",'Nomenklatur komplett'!J3118)</f>
        <v>Surcuolm</v>
      </c>
    </row>
    <row r="3119" spans="1:3" x14ac:dyDescent="0.2">
      <c r="A3119" s="17">
        <f>IF(ISBLANK('Nomenklatur komplett'!H3119),"",'Nomenklatur komplett'!H3119)</f>
        <v>2044</v>
      </c>
      <c r="B3119" s="153">
        <f>IF(ISBLANK('Nomenklatur komplett'!I3119),"",'Nomenklatur komplett'!I3119)</f>
        <v>16593</v>
      </c>
      <c r="C3119" s="18" t="str">
        <f>IF(ISBLANK('Nomenklatur komplett'!J3119),"-",'Nomenklatur komplett'!J3119)</f>
        <v>Surpierre</v>
      </c>
    </row>
    <row r="3120" spans="1:3" x14ac:dyDescent="0.2">
      <c r="A3120" s="17">
        <f>IF(ISBLANK('Nomenklatur komplett'!H3120),"",'Nomenklatur komplett'!H3120)</f>
        <v>1103</v>
      </c>
      <c r="B3120" s="153">
        <f>IF(ISBLANK('Nomenklatur komplett'!I3120),"",'Nomenklatur komplett'!I3120)</f>
        <v>15529</v>
      </c>
      <c r="C3120" s="18" t="str">
        <f>IF(ISBLANK('Nomenklatur komplett'!J3120),"-",'Nomenklatur komplett'!J3120)</f>
        <v>Sursee</v>
      </c>
    </row>
    <row r="3121" spans="1:3" x14ac:dyDescent="0.2">
      <c r="A3121" s="17">
        <f>IF(ISBLANK('Nomenklatur komplett'!H3121),"",'Nomenklatur komplett'!H3121)</f>
        <v>3543</v>
      </c>
      <c r="B3121" s="153">
        <f>IF(ISBLANK('Nomenklatur komplett'!I3121),"",'Nomenklatur komplett'!I3121)</f>
        <v>16068</v>
      </c>
      <c r="C3121" s="18" t="str">
        <f>IF(ISBLANK('Nomenklatur komplett'!J3121),"-",'Nomenklatur komplett'!J3121)</f>
        <v>Surses</v>
      </c>
    </row>
    <row r="3122" spans="1:3" x14ac:dyDescent="0.2">
      <c r="A3122" s="17" t="str">
        <f>IF(ISBLANK('Nomenklatur komplett'!H3122),"",'Nomenklatur komplett'!H3122)</f>
        <v/>
      </c>
      <c r="B3122" s="153">
        <f>IF(ISBLANK('Nomenklatur komplett'!I3122),"",'Nomenklatur komplett'!I3122)</f>
        <v>10146</v>
      </c>
      <c r="C3122" s="18" t="str">
        <f>IF(ISBLANK('Nomenklatur komplett'!J3122),"-",'Nomenklatur komplett'!J3122)</f>
        <v>Susch</v>
      </c>
    </row>
    <row r="3123" spans="1:3" x14ac:dyDescent="0.2">
      <c r="A3123" s="17">
        <f>IF(ISBLANK('Nomenklatur komplett'!H3123),"",'Nomenklatur komplett'!H3123)</f>
        <v>5930</v>
      </c>
      <c r="B3123" s="153">
        <f>IF(ISBLANK('Nomenklatur komplett'!I3123),"",'Nomenklatur komplett'!I3123)</f>
        <v>14899</v>
      </c>
      <c r="C3123" s="18" t="str">
        <f>IF(ISBLANK('Nomenklatur komplett'!J3123),"-",'Nomenklatur komplett'!J3123)</f>
        <v>Suscévaz</v>
      </c>
    </row>
    <row r="3124" spans="1:3" x14ac:dyDescent="0.2">
      <c r="A3124" s="17">
        <f>IF(ISBLANK('Nomenklatur komplett'!H3124),"",'Nomenklatur komplett'!H3124)</f>
        <v>750</v>
      </c>
      <c r="B3124" s="153">
        <f>IF(ISBLANK('Nomenklatur komplett'!I3124),"",'Nomenklatur komplett'!I3124)</f>
        <v>15256</v>
      </c>
      <c r="C3124" s="18" t="str">
        <f>IF(ISBLANK('Nomenklatur komplett'!J3124),"-",'Nomenklatur komplett'!J3124)</f>
        <v>Sutz-Lattrigen</v>
      </c>
    </row>
    <row r="3125" spans="1:3" x14ac:dyDescent="0.2">
      <c r="A3125" s="17">
        <f>IF(ISBLANK('Nomenklatur komplett'!H3125),"",'Nomenklatur komplett'!H3125)</f>
        <v>5688</v>
      </c>
      <c r="B3125" s="153">
        <f>IF(ISBLANK('Nomenklatur komplett'!I3125),"",'Nomenklatur komplett'!I3125)</f>
        <v>14898</v>
      </c>
      <c r="C3125" s="18" t="str">
        <f>IF(ISBLANK('Nomenklatur komplett'!J3125),"-",'Nomenklatur komplett'!J3125)</f>
        <v>Syens</v>
      </c>
    </row>
    <row r="3126" spans="1:3" x14ac:dyDescent="0.2">
      <c r="A3126" s="17">
        <f>IF(ISBLANK('Nomenklatur komplett'!H3126),"",'Nomenklatur komplett'!H3126)</f>
        <v>2152</v>
      </c>
      <c r="B3126" s="153">
        <f>IF(ISBLANK('Nomenklatur komplett'!I3126),"",'Nomenklatur komplett'!I3126)</f>
        <v>14138</v>
      </c>
      <c r="C3126" s="18" t="str">
        <f>IF(ISBLANK('Nomenklatur komplett'!J3126),"-",'Nomenklatur komplett'!J3126)</f>
        <v>Sâles</v>
      </c>
    </row>
    <row r="3127" spans="1:3" x14ac:dyDescent="0.2">
      <c r="A3127" s="17" t="str">
        <f>IF(ISBLANK('Nomenklatur komplett'!H3127),"",'Nomenklatur komplett'!H3127)</f>
        <v/>
      </c>
      <c r="B3127" s="153">
        <f>IF(ISBLANK('Nomenklatur komplett'!I3127),"",'Nomenklatur komplett'!I3127)</f>
        <v>13021</v>
      </c>
      <c r="C3127" s="18" t="str">
        <f>IF(ISBLANK('Nomenklatur komplett'!J3127),"-",'Nomenklatur komplett'!J3127)</f>
        <v>Sâles (Gruyère)</v>
      </c>
    </row>
    <row r="3128" spans="1:3" x14ac:dyDescent="0.2">
      <c r="A3128" s="17" t="str">
        <f>IF(ISBLANK('Nomenklatur komplett'!H3128),"",'Nomenklatur komplett'!H3128)</f>
        <v/>
      </c>
      <c r="B3128" s="153">
        <f>IF(ISBLANK('Nomenklatur komplett'!I3128),"",'Nomenklatur komplett'!I3128)</f>
        <v>12954</v>
      </c>
      <c r="C3128" s="18" t="str">
        <f>IF(ISBLANK('Nomenklatur komplett'!J3128),"-",'Nomenklatur komplett'!J3128)</f>
        <v>Sédeilles</v>
      </c>
    </row>
    <row r="3129" spans="1:3" x14ac:dyDescent="0.2">
      <c r="A3129" s="17">
        <f>IF(ISBLANK('Nomenklatur komplett'!H3129),"",'Nomenklatur komplett'!H3129)</f>
        <v>2043</v>
      </c>
      <c r="B3129" s="153">
        <f>IF(ISBLANK('Nomenklatur komplett'!I3129),"",'Nomenklatur komplett'!I3129)</f>
        <v>12991</v>
      </c>
      <c r="C3129" s="18" t="str">
        <f>IF(ISBLANK('Nomenklatur komplett'!J3129),"-",'Nomenklatur komplett'!J3129)</f>
        <v>Sévaz</v>
      </c>
    </row>
    <row r="3130" spans="1:3" x14ac:dyDescent="0.2">
      <c r="A3130" s="17" t="str">
        <f>IF(ISBLANK('Nomenklatur komplett'!H3130),"",'Nomenklatur komplett'!H3130)</f>
        <v/>
      </c>
      <c r="B3130" s="153">
        <f>IF(ISBLANK('Nomenklatur komplett'!I3130),"",'Nomenklatur komplett'!I3130)</f>
        <v>13006</v>
      </c>
      <c r="C3130" s="18" t="str">
        <f>IF(ISBLANK('Nomenklatur komplett'!J3130),"-",'Nomenklatur komplett'!J3130)</f>
        <v>Sévery</v>
      </c>
    </row>
    <row r="3131" spans="1:3" x14ac:dyDescent="0.2">
      <c r="A3131" s="17" t="str">
        <f>IF(ISBLANK('Nomenklatur komplett'!H3131),"",'Nomenklatur komplett'!H3131)</f>
        <v/>
      </c>
      <c r="B3131" s="153">
        <f>IF(ISBLANK('Nomenklatur komplett'!I3131),"",'Nomenklatur komplett'!I3131)</f>
        <v>16482</v>
      </c>
      <c r="C3131" s="18" t="str">
        <f>IF(ISBLANK('Nomenklatur komplett'!J3131),"-",'Nomenklatur komplett'!J3131)</f>
        <v>Süs</v>
      </c>
    </row>
    <row r="3132" spans="1:3" x14ac:dyDescent="0.2">
      <c r="A3132" s="17" t="str">
        <f>IF(ISBLANK('Nomenklatur komplett'!H3132),"",'Nomenklatur komplett'!H3132)</f>
        <v/>
      </c>
      <c r="B3132" s="153">
        <f>IF(ISBLANK('Nomenklatur komplett'!I3132),"",'Nomenklatur komplett'!I3132)</f>
        <v>16394</v>
      </c>
      <c r="C3132" s="18" t="str">
        <f>IF(ISBLANK('Nomenklatur komplett'!J3132),"-",'Nomenklatur komplett'!J3132)</f>
        <v>Tablat</v>
      </c>
    </row>
    <row r="3133" spans="1:3" x14ac:dyDescent="0.2">
      <c r="A3133" s="17">
        <f>IF(ISBLANK('Nomenklatur komplett'!H3133),"",'Nomenklatur komplett'!H3133)</f>
        <v>2306</v>
      </c>
      <c r="B3133" s="153">
        <f>IF(ISBLANK('Nomenklatur komplett'!I3133),"",'Nomenklatur komplett'!I3133)</f>
        <v>16595</v>
      </c>
      <c r="C3133" s="18" t="str">
        <f>IF(ISBLANK('Nomenklatur komplett'!J3133),"-",'Nomenklatur komplett'!J3133)</f>
        <v>Tafers</v>
      </c>
    </row>
    <row r="3134" spans="1:3" x14ac:dyDescent="0.2">
      <c r="A3134" s="17">
        <f>IF(ISBLANK('Nomenklatur komplett'!H3134),"",'Nomenklatur komplett'!H3134)</f>
        <v>3733</v>
      </c>
      <c r="B3134" s="153">
        <f>IF(ISBLANK('Nomenklatur komplett'!I3134),"",'Nomenklatur komplett'!I3134)</f>
        <v>15998</v>
      </c>
      <c r="C3134" s="18" t="str">
        <f>IF(ISBLANK('Nomenklatur komplett'!J3134),"-",'Nomenklatur komplett'!J3134)</f>
        <v>Tamins</v>
      </c>
    </row>
    <row r="3135" spans="1:3" x14ac:dyDescent="0.2">
      <c r="A3135" s="17">
        <f>IF(ISBLANK('Nomenklatur komplett'!H3135),"",'Nomenklatur komplett'!H3135)</f>
        <v>5729</v>
      </c>
      <c r="B3135" s="153">
        <f>IF(ISBLANK('Nomenklatur komplett'!I3135),"",'Nomenklatur komplett'!I3135)</f>
        <v>14897</v>
      </c>
      <c r="C3135" s="18" t="str">
        <f>IF(ISBLANK('Nomenklatur komplett'!J3135),"-",'Nomenklatur komplett'!J3135)</f>
        <v>Tannay</v>
      </c>
    </row>
    <row r="3136" spans="1:3" x14ac:dyDescent="0.2">
      <c r="A3136" s="17" t="str">
        <f>IF(ISBLANK('Nomenklatur komplett'!H3136),"",'Nomenklatur komplett'!H3136)</f>
        <v/>
      </c>
      <c r="B3136" s="153">
        <f>IF(ISBLANK('Nomenklatur komplett'!I3136),"",'Nomenklatur komplett'!I3136)</f>
        <v>11182</v>
      </c>
      <c r="C3136" s="18" t="str">
        <f>IF(ISBLANK('Nomenklatur komplett'!J3136),"-",'Nomenklatur komplett'!J3136)</f>
        <v>Tannegg</v>
      </c>
    </row>
    <row r="3137" spans="1:3" x14ac:dyDescent="0.2">
      <c r="A3137" s="17" t="str">
        <f>IF(ISBLANK('Nomenklatur komplett'!H3137),"",'Nomenklatur komplett'!H3137)</f>
        <v/>
      </c>
      <c r="B3137" s="153">
        <f>IF(ISBLANK('Nomenklatur komplett'!I3137),"",'Nomenklatur komplett'!I3137)</f>
        <v>16166</v>
      </c>
      <c r="C3137" s="18" t="str">
        <f>IF(ISBLANK('Nomenklatur komplett'!J3137),"-",'Nomenklatur komplett'!J3137)</f>
        <v>Tannenbühl</v>
      </c>
    </row>
    <row r="3138" spans="1:3" x14ac:dyDescent="0.2">
      <c r="A3138" s="17" t="str">
        <f>IF(ISBLANK('Nomenklatur komplett'!H3138),"",'Nomenklatur komplett'!H3138)</f>
        <v/>
      </c>
      <c r="B3138" s="153">
        <f>IF(ISBLANK('Nomenklatur komplett'!I3138),"",'Nomenklatur komplett'!I3138)</f>
        <v>10145</v>
      </c>
      <c r="C3138" s="18" t="str">
        <f>IF(ISBLANK('Nomenklatur komplett'!J3138),"-",'Nomenklatur komplett'!J3138)</f>
        <v>Tarasp</v>
      </c>
    </row>
    <row r="3139" spans="1:3" x14ac:dyDescent="0.2">
      <c r="A3139" s="17" t="str">
        <f>IF(ISBLANK('Nomenklatur komplett'!H3139),"",'Nomenklatur komplett'!H3139)</f>
        <v/>
      </c>
      <c r="B3139" s="153">
        <f>IF(ISBLANK('Nomenklatur komplett'!I3139),"",'Nomenklatur komplett'!I3139)</f>
        <v>10238</v>
      </c>
      <c r="C3139" s="18" t="str">
        <f>IF(ISBLANK('Nomenklatur komplett'!J3139),"-",'Nomenklatur komplett'!J3139)</f>
        <v>Tartar</v>
      </c>
    </row>
    <row r="3140" spans="1:3" x14ac:dyDescent="0.2">
      <c r="A3140" s="17">
        <f>IF(ISBLANK('Nomenklatur komplett'!H3140),"",'Nomenklatur komplett'!H3140)</f>
        <v>5862</v>
      </c>
      <c r="B3140" s="153">
        <f>IF(ISBLANK('Nomenklatur komplett'!I3140),"",'Nomenklatur komplett'!I3140)</f>
        <v>14894</v>
      </c>
      <c r="C3140" s="18" t="str">
        <f>IF(ISBLANK('Nomenklatur komplett'!J3140),"-",'Nomenklatur komplett'!J3140)</f>
        <v>Tartegnin</v>
      </c>
    </row>
    <row r="3141" spans="1:3" x14ac:dyDescent="0.2">
      <c r="A3141" s="17">
        <f>IF(ISBLANK('Nomenklatur komplett'!H3141),"",'Nomenklatur komplett'!H3141)</f>
        <v>713</v>
      </c>
      <c r="B3141" s="153">
        <f>IF(ISBLANK('Nomenklatur komplett'!I3141),"",'Nomenklatur komplett'!I3141)</f>
        <v>15230</v>
      </c>
      <c r="C3141" s="18" t="str">
        <f>IF(ISBLANK('Nomenklatur komplett'!J3141),"-",'Nomenklatur komplett'!J3141)</f>
        <v>Tavannes</v>
      </c>
    </row>
    <row r="3142" spans="1:3" x14ac:dyDescent="0.2">
      <c r="A3142" s="17" t="str">
        <f>IF(ISBLANK('Nomenklatur komplett'!H3142),"",'Nomenklatur komplett'!H3142)</f>
        <v/>
      </c>
      <c r="B3142" s="153">
        <f>IF(ISBLANK('Nomenklatur komplett'!I3142),"",'Nomenklatur komplett'!I3142)</f>
        <v>11351</v>
      </c>
      <c r="C3142" s="18" t="str">
        <f>IF(ISBLANK('Nomenklatur komplett'!J3142),"-",'Nomenklatur komplett'!J3142)</f>
        <v>Tavetsch</v>
      </c>
    </row>
    <row r="3143" spans="1:3" x14ac:dyDescent="0.2">
      <c r="A3143" s="17">
        <f>IF(ISBLANK('Nomenklatur komplett'!H3143),"",'Nomenklatur komplett'!H3143)</f>
        <v>2862</v>
      </c>
      <c r="B3143" s="153">
        <f>IF(ISBLANK('Nomenklatur komplett'!I3143),"",'Nomenklatur komplett'!I3143)</f>
        <v>13801</v>
      </c>
      <c r="C3143" s="18" t="str">
        <f>IF(ISBLANK('Nomenklatur komplett'!J3143),"-",'Nomenklatur komplett'!J3143)</f>
        <v>Tecknau</v>
      </c>
    </row>
    <row r="3144" spans="1:3" x14ac:dyDescent="0.2">
      <c r="A3144" s="17">
        <f>IF(ISBLANK('Nomenklatur komplett'!H3144),"",'Nomenklatur komplett'!H3144)</f>
        <v>4320</v>
      </c>
      <c r="B3144" s="153">
        <f>IF(ISBLANK('Nomenklatur komplett'!I3144),"",'Nomenklatur komplett'!I3144)</f>
        <v>10541</v>
      </c>
      <c r="C3144" s="18" t="str">
        <f>IF(ISBLANK('Nomenklatur komplett'!J3144),"-",'Nomenklatur komplett'!J3144)</f>
        <v>Tegerfelden</v>
      </c>
    </row>
    <row r="3145" spans="1:3" x14ac:dyDescent="0.2">
      <c r="A3145" s="17" t="str">
        <f>IF(ISBLANK('Nomenklatur komplett'!H3145),"",'Nomenklatur komplett'!H3145)</f>
        <v/>
      </c>
      <c r="B3145" s="153">
        <f>IF(ISBLANK('Nomenklatur komplett'!I3145),"",'Nomenklatur komplett'!I3145)</f>
        <v>10557</v>
      </c>
      <c r="C3145" s="18" t="str">
        <f>IF(ISBLANK('Nomenklatur komplett'!J3145),"-",'Nomenklatur komplett'!J3145)</f>
        <v>Tegna</v>
      </c>
    </row>
    <row r="3146" spans="1:3" x14ac:dyDescent="0.2">
      <c r="A3146" s="17">
        <f>IF(ISBLANK('Nomenklatur komplett'!H3146),"",'Nomenklatur komplett'!H3146)</f>
        <v>5131</v>
      </c>
      <c r="B3146" s="153">
        <f>IF(ISBLANK('Nomenklatur komplett'!I3146),"",'Nomenklatur komplett'!I3146)</f>
        <v>10558</v>
      </c>
      <c r="C3146" s="18" t="str">
        <f>IF(ISBLANK('Nomenklatur komplett'!J3146),"-",'Nomenklatur komplett'!J3146)</f>
        <v>Tenero-Contra</v>
      </c>
    </row>
    <row r="3147" spans="1:3" x14ac:dyDescent="0.2">
      <c r="A3147" s="17" t="str">
        <f>IF(ISBLANK('Nomenklatur komplett'!H3147),"",'Nomenklatur komplett'!H3147)</f>
        <v/>
      </c>
      <c r="B3147" s="153">
        <f>IF(ISBLANK('Nomenklatur komplett'!I3147),"",'Nomenklatur komplett'!I3147)</f>
        <v>10185</v>
      </c>
      <c r="C3147" s="18" t="str">
        <f>IF(ISBLANK('Nomenklatur komplett'!J3147),"-",'Nomenklatur komplett'!J3147)</f>
        <v>Tenna</v>
      </c>
    </row>
    <row r="3148" spans="1:3" x14ac:dyDescent="0.2">
      <c r="A3148" s="17">
        <f>IF(ISBLANK('Nomenklatur komplett'!H3148),"",'Nomenklatur komplett'!H3148)</f>
        <v>2863</v>
      </c>
      <c r="B3148" s="153">
        <f>IF(ISBLANK('Nomenklatur komplett'!I3148),"",'Nomenklatur komplett'!I3148)</f>
        <v>13802</v>
      </c>
      <c r="C3148" s="18" t="str">
        <f>IF(ISBLANK('Nomenklatur komplett'!J3148),"-",'Nomenklatur komplett'!J3148)</f>
        <v>Tenniken</v>
      </c>
    </row>
    <row r="3149" spans="1:3" x14ac:dyDescent="0.2">
      <c r="A3149" s="17" t="str">
        <f>IF(ISBLANK('Nomenklatur komplett'!H3149),"",'Nomenklatur komplett'!H3149)</f>
        <v/>
      </c>
      <c r="B3149" s="153">
        <f>IF(ISBLANK('Nomenklatur komplett'!I3149),"",'Nomenklatur komplett'!I3149)</f>
        <v>16319</v>
      </c>
      <c r="C3149" s="18" t="str">
        <f>IF(ISBLANK('Nomenklatur komplett'!J3149),"-",'Nomenklatur komplett'!J3149)</f>
        <v>Tennwil</v>
      </c>
    </row>
    <row r="3150" spans="1:3" x14ac:dyDescent="0.2">
      <c r="A3150" s="17">
        <f>IF(ISBLANK('Nomenklatur komplett'!H3150),"",'Nomenklatur komplett'!H3150)</f>
        <v>2307</v>
      </c>
      <c r="B3150" s="153">
        <f>IF(ISBLANK('Nomenklatur komplett'!I3150),"",'Nomenklatur komplett'!I3150)</f>
        <v>10559</v>
      </c>
      <c r="C3150" s="18" t="str">
        <f>IF(ISBLANK('Nomenklatur komplett'!J3150),"-",'Nomenklatur komplett'!J3150)</f>
        <v>Tentlingen</v>
      </c>
    </row>
    <row r="3151" spans="1:3" x14ac:dyDescent="0.2">
      <c r="A3151" s="17">
        <f>IF(ISBLANK('Nomenklatur komplett'!H3151),"",'Nomenklatur komplett'!H3151)</f>
        <v>6010</v>
      </c>
      <c r="B3151" s="153">
        <f>IF(ISBLANK('Nomenklatur komplett'!I3151),"",'Nomenklatur komplett'!I3151)</f>
        <v>10560</v>
      </c>
      <c r="C3151" s="18" t="str">
        <f>IF(ISBLANK('Nomenklatur komplett'!J3151),"-",'Nomenklatur komplett'!J3151)</f>
        <v>Termen</v>
      </c>
    </row>
    <row r="3152" spans="1:3" x14ac:dyDescent="0.2">
      <c r="A3152" s="17">
        <f>IF(ISBLANK('Nomenklatur komplett'!H3152),"",'Nomenklatur komplett'!H3152)</f>
        <v>5396</v>
      </c>
      <c r="B3152" s="153">
        <f>IF(ISBLANK('Nomenklatur komplett'!I3152),"",'Nomenklatur komplett'!I3152)</f>
        <v>15627</v>
      </c>
      <c r="C3152" s="18" t="str">
        <f>IF(ISBLANK('Nomenklatur komplett'!J3152),"-",'Nomenklatur komplett'!J3152)</f>
        <v>Terre di Pedemonte</v>
      </c>
    </row>
    <row r="3153" spans="1:3" x14ac:dyDescent="0.2">
      <c r="A3153" s="17" t="str">
        <f>IF(ISBLANK('Nomenklatur komplett'!H3153),"",'Nomenklatur komplett'!H3153)</f>
        <v/>
      </c>
      <c r="B3153" s="153">
        <f>IF(ISBLANK('Nomenklatur komplett'!I3153),"",'Nomenklatur komplett'!I3153)</f>
        <v>10209</v>
      </c>
      <c r="C3153" s="18" t="str">
        <f>IF(ISBLANK('Nomenklatur komplett'!J3153),"-",'Nomenklatur komplett'!J3153)</f>
        <v>Tersnaus</v>
      </c>
    </row>
    <row r="3154" spans="1:3" x14ac:dyDescent="0.2">
      <c r="A3154" s="17" t="str">
        <f>IF(ISBLANK('Nomenklatur komplett'!H3154),"",'Nomenklatur komplett'!H3154)</f>
        <v/>
      </c>
      <c r="B3154" s="153">
        <f>IF(ISBLANK('Nomenklatur komplett'!I3154),"",'Nomenklatur komplett'!I3154)</f>
        <v>11355</v>
      </c>
      <c r="C3154" s="18" t="str">
        <f>IF(ISBLANK('Nomenklatur komplett'!J3154),"-",'Nomenklatur komplett'!J3154)</f>
        <v>Tesserete</v>
      </c>
    </row>
    <row r="3155" spans="1:3" x14ac:dyDescent="0.2">
      <c r="A3155" s="17">
        <f>IF(ISBLANK('Nomenklatur komplett'!H3155),"",'Nomenklatur komplett'!H3155)</f>
        <v>3024</v>
      </c>
      <c r="B3155" s="153">
        <f>IF(ISBLANK('Nomenklatur komplett'!I3155),"",'Nomenklatur komplett'!I3155)</f>
        <v>10561</v>
      </c>
      <c r="C3155" s="18" t="str">
        <f>IF(ISBLANK('Nomenklatur komplett'!J3155),"-",'Nomenklatur komplett'!J3155)</f>
        <v>Teufen (AR)</v>
      </c>
    </row>
    <row r="3156" spans="1:3" x14ac:dyDescent="0.2">
      <c r="A3156" s="17">
        <f>IF(ISBLANK('Nomenklatur komplett'!H3156),"",'Nomenklatur komplett'!H3156)</f>
        <v>4145</v>
      </c>
      <c r="B3156" s="153">
        <f>IF(ISBLANK('Nomenklatur komplett'!I3156),"",'Nomenklatur komplett'!I3156)</f>
        <v>10562</v>
      </c>
      <c r="C3156" s="18" t="str">
        <f>IF(ISBLANK('Nomenklatur komplett'!J3156),"-",'Nomenklatur komplett'!J3156)</f>
        <v>Teufenthal (AG)</v>
      </c>
    </row>
    <row r="3157" spans="1:3" x14ac:dyDescent="0.2">
      <c r="A3157" s="17">
        <f>IF(ISBLANK('Nomenklatur komplett'!H3157),"",'Nomenklatur komplett'!H3157)</f>
        <v>940</v>
      </c>
      <c r="B3157" s="153">
        <f>IF(ISBLANK('Nomenklatur komplett'!I3157),"",'Nomenklatur komplett'!I3157)</f>
        <v>15337</v>
      </c>
      <c r="C3157" s="18" t="str">
        <f>IF(ISBLANK('Nomenklatur komplett'!J3157),"-",'Nomenklatur komplett'!J3157)</f>
        <v>Teuffenthal (BE)</v>
      </c>
    </row>
    <row r="3158" spans="1:3" x14ac:dyDescent="0.2">
      <c r="A3158" s="17">
        <f>IF(ISBLANK('Nomenklatur komplett'!H3158),"",'Nomenklatur komplett'!H3158)</f>
        <v>3237</v>
      </c>
      <c r="B3158" s="153">
        <f>IF(ISBLANK('Nomenklatur komplett'!I3158),"",'Nomenklatur komplett'!I3158)</f>
        <v>14397</v>
      </c>
      <c r="C3158" s="18" t="str">
        <f>IF(ISBLANK('Nomenklatur komplett'!J3158),"-",'Nomenklatur komplett'!J3158)</f>
        <v>Thal</v>
      </c>
    </row>
    <row r="3159" spans="1:3" x14ac:dyDescent="0.2">
      <c r="A3159" s="17">
        <f>IF(ISBLANK('Nomenklatur komplett'!H3159),"",'Nomenklatur komplett'!H3159)</f>
        <v>4117</v>
      </c>
      <c r="B3159" s="153">
        <f>IF(ISBLANK('Nomenklatur komplett'!I3159),"",'Nomenklatur komplett'!I3159)</f>
        <v>10760</v>
      </c>
      <c r="C3159" s="18" t="str">
        <f>IF(ISBLANK('Nomenklatur komplett'!J3159),"-",'Nomenklatur komplett'!J3159)</f>
        <v>Thalheim (AG)</v>
      </c>
    </row>
    <row r="3160" spans="1:3" x14ac:dyDescent="0.2">
      <c r="A3160" s="17">
        <f>IF(ISBLANK('Nomenklatur komplett'!H3160),"",'Nomenklatur komplett'!H3160)</f>
        <v>39</v>
      </c>
      <c r="B3160" s="153">
        <f>IF(ISBLANK('Nomenklatur komplett'!I3160),"",'Nomenklatur komplett'!I3160)</f>
        <v>10563</v>
      </c>
      <c r="C3160" s="18" t="str">
        <f>IF(ISBLANK('Nomenklatur komplett'!J3160),"-",'Nomenklatur komplett'!J3160)</f>
        <v>Thalheim an der Thur</v>
      </c>
    </row>
    <row r="3161" spans="1:3" x14ac:dyDescent="0.2">
      <c r="A3161" s="17">
        <f>IF(ISBLANK('Nomenklatur komplett'!H3161),"",'Nomenklatur komplett'!H3161)</f>
        <v>141</v>
      </c>
      <c r="B3161" s="153">
        <f>IF(ISBLANK('Nomenklatur komplett'!I3161),"",'Nomenklatur komplett'!I3161)</f>
        <v>10691</v>
      </c>
      <c r="C3161" s="18" t="str">
        <f>IF(ISBLANK('Nomenklatur komplett'!J3161),"-",'Nomenklatur komplett'!J3161)</f>
        <v>Thalwil</v>
      </c>
    </row>
    <row r="3162" spans="1:3" x14ac:dyDescent="0.2">
      <c r="A3162" s="17">
        <f>IF(ISBLANK('Nomenklatur komplett'!H3162),"",'Nomenklatur komplett'!H3162)</f>
        <v>2920</v>
      </c>
      <c r="B3162" s="153">
        <f>IF(ISBLANK('Nomenklatur komplett'!I3162),"",'Nomenklatur komplett'!I3162)</f>
        <v>14948</v>
      </c>
      <c r="C3162" s="18" t="str">
        <f>IF(ISBLANK('Nomenklatur komplett'!J3162),"-",'Nomenklatur komplett'!J3162)</f>
        <v>Thayngen</v>
      </c>
    </row>
    <row r="3163" spans="1:3" x14ac:dyDescent="0.2">
      <c r="A3163" s="17">
        <f>IF(ISBLANK('Nomenklatur komplett'!H3163),"",'Nomenklatur komplett'!H3163)</f>
        <v>2775</v>
      </c>
      <c r="B3163" s="153">
        <f>IF(ISBLANK('Nomenklatur komplett'!I3163),"",'Nomenklatur komplett'!I3163)</f>
        <v>13838</v>
      </c>
      <c r="C3163" s="18" t="str">
        <f>IF(ISBLANK('Nomenklatur komplett'!J3163),"-",'Nomenklatur komplett'!J3163)</f>
        <v>Therwil</v>
      </c>
    </row>
    <row r="3164" spans="1:3" x14ac:dyDescent="0.2">
      <c r="A3164" s="17" t="str">
        <f>IF(ISBLANK('Nomenklatur komplett'!H3164),"",'Nomenklatur komplett'!H3164)</f>
        <v/>
      </c>
      <c r="B3164" s="153">
        <f>IF(ISBLANK('Nomenklatur komplett'!I3164),"",'Nomenklatur komplett'!I3164)</f>
        <v>16274</v>
      </c>
      <c r="C3164" s="18" t="str">
        <f>IF(ISBLANK('Nomenklatur komplett'!J3164),"-",'Nomenklatur komplett'!J3164)</f>
        <v>Thielle</v>
      </c>
    </row>
    <row r="3165" spans="1:3" x14ac:dyDescent="0.2">
      <c r="A3165" s="17" t="str">
        <f>IF(ISBLANK('Nomenklatur komplett'!H3165),"",'Nomenklatur komplett'!H3165)</f>
        <v/>
      </c>
      <c r="B3165" s="153">
        <f>IF(ISBLANK('Nomenklatur komplett'!I3165),"",'Nomenklatur komplett'!I3165)</f>
        <v>10567</v>
      </c>
      <c r="C3165" s="18" t="str">
        <f>IF(ISBLANK('Nomenklatur komplett'!J3165),"-",'Nomenklatur komplett'!J3165)</f>
        <v>Thielle-Wavre</v>
      </c>
    </row>
    <row r="3166" spans="1:3" x14ac:dyDescent="0.2">
      <c r="A3166" s="17">
        <f>IF(ISBLANK('Nomenklatur komplett'!H3166),"",'Nomenklatur komplett'!H3166)</f>
        <v>941</v>
      </c>
      <c r="B3166" s="153">
        <f>IF(ISBLANK('Nomenklatur komplett'!I3166),"",'Nomenklatur komplett'!I3166)</f>
        <v>15338</v>
      </c>
      <c r="C3166" s="18" t="str">
        <f>IF(ISBLANK('Nomenklatur komplett'!J3166),"-",'Nomenklatur komplett'!J3166)</f>
        <v>Thierachern</v>
      </c>
    </row>
    <row r="3167" spans="1:3" x14ac:dyDescent="0.2">
      <c r="A3167" s="17" t="str">
        <f>IF(ISBLANK('Nomenklatur komplett'!H3167),"",'Nomenklatur komplett'!H3167)</f>
        <v/>
      </c>
      <c r="B3167" s="153">
        <f>IF(ISBLANK('Nomenklatur komplett'!I3167),"",'Nomenklatur komplett'!I3167)</f>
        <v>10568</v>
      </c>
      <c r="C3167" s="18" t="str">
        <f>IF(ISBLANK('Nomenklatur komplett'!J3167),"-",'Nomenklatur komplett'!J3167)</f>
        <v>Thierrens</v>
      </c>
    </row>
    <row r="3168" spans="1:3" x14ac:dyDescent="0.2">
      <c r="A3168" s="17">
        <f>IF(ISBLANK('Nomenklatur komplett'!H3168),"",'Nomenklatur komplett'!H3168)</f>
        <v>942</v>
      </c>
      <c r="B3168" s="153">
        <f>IF(ISBLANK('Nomenklatur komplett'!I3168),"",'Nomenklatur komplett'!I3168)</f>
        <v>15339</v>
      </c>
      <c r="C3168" s="18" t="str">
        <f>IF(ISBLANK('Nomenklatur komplett'!J3168),"-",'Nomenklatur komplett'!J3168)</f>
        <v>Thun</v>
      </c>
    </row>
    <row r="3169" spans="1:3" x14ac:dyDescent="0.2">
      <c r="A3169" s="17">
        <f>IF(ISBLANK('Nomenklatur komplett'!H3169),"",'Nomenklatur komplett'!H3169)</f>
        <v>4611</v>
      </c>
      <c r="B3169" s="153">
        <f>IF(ISBLANK('Nomenklatur komplett'!I3169),"",'Nomenklatur komplett'!I3169)</f>
        <v>15429</v>
      </c>
      <c r="C3169" s="18" t="str">
        <f>IF(ISBLANK('Nomenklatur komplett'!J3169),"-",'Nomenklatur komplett'!J3169)</f>
        <v>Thundorf</v>
      </c>
    </row>
    <row r="3170" spans="1:3" x14ac:dyDescent="0.2">
      <c r="A3170" s="17" t="str">
        <f>IF(ISBLANK('Nomenklatur komplett'!H3170),"",'Nomenklatur komplett'!H3170)</f>
        <v/>
      </c>
      <c r="B3170" s="153">
        <f>IF(ISBLANK('Nomenklatur komplett'!I3170),"",'Nomenklatur komplett'!I3170)</f>
        <v>16187</v>
      </c>
      <c r="C3170" s="18" t="str">
        <f>IF(ISBLANK('Nomenklatur komplett'!J3170),"-",'Nomenklatur komplett'!J3170)</f>
        <v>Thungschneit</v>
      </c>
    </row>
    <row r="3171" spans="1:3" x14ac:dyDescent="0.2">
      <c r="A3171" s="17">
        <f>IF(ISBLANK('Nomenklatur komplett'!H3171),"",'Nomenklatur komplett'!H3171)</f>
        <v>342</v>
      </c>
      <c r="B3171" s="153">
        <f>IF(ISBLANK('Nomenklatur komplett'!I3171),"",'Nomenklatur komplett'!I3171)</f>
        <v>15026</v>
      </c>
      <c r="C3171" s="18" t="str">
        <f>IF(ISBLANK('Nomenklatur komplett'!J3171),"-",'Nomenklatur komplett'!J3171)</f>
        <v>Thunstetten</v>
      </c>
    </row>
    <row r="3172" spans="1:3" x14ac:dyDescent="0.2">
      <c r="A3172" s="17">
        <f>IF(ISBLANK('Nomenklatur komplett'!H3172),"",'Nomenklatur komplett'!H3172)</f>
        <v>889</v>
      </c>
      <c r="B3172" s="153">
        <f>IF(ISBLANK('Nomenklatur komplett'!I3172),"",'Nomenklatur komplett'!I3172)</f>
        <v>16128</v>
      </c>
      <c r="C3172" s="18" t="str">
        <f>IF(ISBLANK('Nomenklatur komplett'!J3172),"-",'Nomenklatur komplett'!J3172)</f>
        <v>Thurnen</v>
      </c>
    </row>
    <row r="3173" spans="1:3" x14ac:dyDescent="0.2">
      <c r="A3173" s="17">
        <f>IF(ISBLANK('Nomenklatur komplett'!H3173),"",'Nomenklatur komplett'!H3173)</f>
        <v>3668</v>
      </c>
      <c r="B3173" s="153">
        <f>IF(ISBLANK('Nomenklatur komplett'!I3173),"",'Nomenklatur komplett'!I3173)</f>
        <v>16084</v>
      </c>
      <c r="C3173" s="18" t="str">
        <f>IF(ISBLANK('Nomenklatur komplett'!J3173),"-",'Nomenklatur komplett'!J3173)</f>
        <v>Thusis</v>
      </c>
    </row>
    <row r="3174" spans="1:3" x14ac:dyDescent="0.2">
      <c r="A3174" s="17">
        <f>IF(ISBLANK('Nomenklatur komplett'!H3174),"",'Nomenklatur komplett'!H3174)</f>
        <v>6640</v>
      </c>
      <c r="B3174" s="153">
        <f>IF(ISBLANK('Nomenklatur komplett'!I3174),"",'Nomenklatur komplett'!I3174)</f>
        <v>10569</v>
      </c>
      <c r="C3174" s="18" t="str">
        <f>IF(ISBLANK('Nomenklatur komplett'!J3174),"-",'Nomenklatur komplett'!J3174)</f>
        <v>Thônex</v>
      </c>
    </row>
    <row r="3175" spans="1:3" x14ac:dyDescent="0.2">
      <c r="A3175" s="17">
        <f>IF(ISBLANK('Nomenklatur komplett'!H3175),"",'Nomenklatur komplett'!H3175)</f>
        <v>989</v>
      </c>
      <c r="B3175" s="153">
        <f>IF(ISBLANK('Nomenklatur komplett'!I3175),"",'Nomenklatur komplett'!I3175)</f>
        <v>15372</v>
      </c>
      <c r="C3175" s="18" t="str">
        <f>IF(ISBLANK('Nomenklatur komplett'!J3175),"-",'Nomenklatur komplett'!J3175)</f>
        <v>Thörigen</v>
      </c>
    </row>
    <row r="3176" spans="1:3" x14ac:dyDescent="0.2">
      <c r="A3176" s="17">
        <f>IF(ISBLANK('Nomenklatur komplett'!H3176),"",'Nomenklatur komplett'!H3176)</f>
        <v>2864</v>
      </c>
      <c r="B3176" s="153">
        <f>IF(ISBLANK('Nomenklatur komplett'!I3176),"",'Nomenklatur komplett'!I3176)</f>
        <v>13803</v>
      </c>
      <c r="C3176" s="18" t="str">
        <f>IF(ISBLANK('Nomenklatur komplett'!J3176),"-",'Nomenklatur komplett'!J3176)</f>
        <v>Thürnen</v>
      </c>
    </row>
    <row r="3177" spans="1:3" x14ac:dyDescent="0.2">
      <c r="A3177" s="17" t="str">
        <f>IF(ISBLANK('Nomenklatur komplett'!H3177),"",'Nomenklatur komplett'!H3177)</f>
        <v/>
      </c>
      <c r="B3177" s="153">
        <f>IF(ISBLANK('Nomenklatur komplett'!I3177),"",'Nomenklatur komplett'!I3177)</f>
        <v>10012</v>
      </c>
      <c r="C3177" s="18" t="str">
        <f>IF(ISBLANK('Nomenklatur komplett'!J3177),"-",'Nomenklatur komplett'!J3177)</f>
        <v>Tiefencastel</v>
      </c>
    </row>
    <row r="3178" spans="1:3" x14ac:dyDescent="0.2">
      <c r="A3178" s="17" t="str">
        <f>IF(ISBLANK('Nomenklatur komplett'!H3178),"",'Nomenklatur komplett'!H3178)</f>
        <v/>
      </c>
      <c r="B3178" s="153">
        <f>IF(ISBLANK('Nomenklatur komplett'!I3178),"",'Nomenklatur komplett'!I3178)</f>
        <v>10874</v>
      </c>
      <c r="C3178" s="18" t="str">
        <f>IF(ISBLANK('Nomenklatur komplett'!J3178),"-",'Nomenklatur komplett'!J3178)</f>
        <v>Tinizong</v>
      </c>
    </row>
    <row r="3179" spans="1:3" x14ac:dyDescent="0.2">
      <c r="A3179" s="17" t="str">
        <f>IF(ISBLANK('Nomenklatur komplett'!H3179),"",'Nomenklatur komplett'!H3179)</f>
        <v/>
      </c>
      <c r="B3179" s="153">
        <f>IF(ISBLANK('Nomenklatur komplett'!I3179),"",'Nomenklatur komplett'!I3179)</f>
        <v>14117</v>
      </c>
      <c r="C3179" s="18" t="str">
        <f>IF(ISBLANK('Nomenklatur komplett'!J3179),"-",'Nomenklatur komplett'!J3179)</f>
        <v>Tinizong-Rona</v>
      </c>
    </row>
    <row r="3180" spans="1:3" x14ac:dyDescent="0.2">
      <c r="A3180" s="17" t="str">
        <f>IF(ISBLANK('Nomenklatur komplett'!H3180),"",'Nomenklatur komplett'!H3180)</f>
        <v/>
      </c>
      <c r="B3180" s="153">
        <f>IF(ISBLANK('Nomenklatur komplett'!I3180),"",'Nomenklatur komplett'!I3180)</f>
        <v>16524</v>
      </c>
      <c r="C3180" s="18" t="str">
        <f>IF(ISBLANK('Nomenklatur komplett'!J3180),"-",'Nomenklatur komplett'!J3180)</f>
        <v>Tinizun</v>
      </c>
    </row>
    <row r="3181" spans="1:3" x14ac:dyDescent="0.2">
      <c r="A3181" s="17" t="str">
        <f>IF(ISBLANK('Nomenklatur komplett'!H3181),"",'Nomenklatur komplett'!H3181)</f>
        <v/>
      </c>
      <c r="B3181" s="153">
        <f>IF(ISBLANK('Nomenklatur komplett'!I3181),"",'Nomenklatur komplett'!I3181)</f>
        <v>16481</v>
      </c>
      <c r="C3181" s="18" t="str">
        <f>IF(ISBLANK('Nomenklatur komplett'!J3181),"-",'Nomenklatur komplett'!J3181)</f>
        <v>Tinzen</v>
      </c>
    </row>
    <row r="3182" spans="1:3" x14ac:dyDescent="0.2">
      <c r="A3182" s="17">
        <f>IF(ISBLANK('Nomenklatur komplett'!H3182),"",'Nomenklatur komplett'!H3182)</f>
        <v>2894</v>
      </c>
      <c r="B3182" s="153">
        <f>IF(ISBLANK('Nomenklatur komplett'!I3182),"",'Nomenklatur komplett'!I3182)</f>
        <v>13822</v>
      </c>
      <c r="C3182" s="18" t="str">
        <f>IF(ISBLANK('Nomenklatur komplett'!J3182),"-",'Nomenklatur komplett'!J3182)</f>
        <v>Titterten</v>
      </c>
    </row>
    <row r="3183" spans="1:3" x14ac:dyDescent="0.2">
      <c r="A3183" s="17" t="str">
        <f>IF(ISBLANK('Nomenklatur komplett'!H3183),"",'Nomenklatur komplett'!H3183)</f>
        <v/>
      </c>
      <c r="B3183" s="153">
        <f>IF(ISBLANK('Nomenklatur komplett'!I3183),"",'Nomenklatur komplett'!I3183)</f>
        <v>10875</v>
      </c>
      <c r="C3183" s="18" t="str">
        <f>IF(ISBLANK('Nomenklatur komplett'!J3183),"-",'Nomenklatur komplett'!J3183)</f>
        <v>Tobel</v>
      </c>
    </row>
    <row r="3184" spans="1:3" x14ac:dyDescent="0.2">
      <c r="A3184" s="17">
        <f>IF(ISBLANK('Nomenklatur komplett'!H3184),"",'Nomenklatur komplett'!H3184)</f>
        <v>4776</v>
      </c>
      <c r="B3184" s="153">
        <f>IF(ISBLANK('Nomenklatur komplett'!I3184),"",'Nomenklatur komplett'!I3184)</f>
        <v>15471</v>
      </c>
      <c r="C3184" s="18" t="str">
        <f>IF(ISBLANK('Nomenklatur komplett'!J3184),"-",'Nomenklatur komplett'!J3184)</f>
        <v>Tobel-Tägerschen</v>
      </c>
    </row>
    <row r="3185" spans="1:3" x14ac:dyDescent="0.2">
      <c r="A3185" s="17">
        <f>IF(ISBLANK('Nomenklatur komplett'!H3185),"",'Nomenklatur komplett'!H3185)</f>
        <v>884</v>
      </c>
      <c r="B3185" s="153">
        <f>IF(ISBLANK('Nomenklatur komplett'!I3185),"",'Nomenklatur komplett'!I3185)</f>
        <v>15307</v>
      </c>
      <c r="C3185" s="18" t="str">
        <f>IF(ISBLANK('Nomenklatur komplett'!J3185),"-",'Nomenklatur komplett'!J3185)</f>
        <v>Toffen</v>
      </c>
    </row>
    <row r="3186" spans="1:3" x14ac:dyDescent="0.2">
      <c r="A3186" s="17">
        <f>IF(ISBLANK('Nomenklatur komplett'!H3186),"",'Nomenklatur komplett'!H3186)</f>
        <v>5649</v>
      </c>
      <c r="B3186" s="153">
        <f>IF(ISBLANK('Nomenklatur komplett'!I3186),"",'Nomenklatur komplett'!I3186)</f>
        <v>14880</v>
      </c>
      <c r="C3186" s="18" t="str">
        <f>IF(ISBLANK('Nomenklatur komplett'!J3186),"-",'Nomenklatur komplett'!J3186)</f>
        <v>Tolochenaz</v>
      </c>
    </row>
    <row r="3187" spans="1:3" x14ac:dyDescent="0.2">
      <c r="A3187" s="17" t="str">
        <f>IF(ISBLANK('Nomenklatur komplett'!H3187),"",'Nomenklatur komplett'!H3187)</f>
        <v/>
      </c>
      <c r="B3187" s="153">
        <f>IF(ISBLANK('Nomenklatur komplett'!I3187),"",'Nomenklatur komplett'!I3187)</f>
        <v>14953</v>
      </c>
      <c r="C3187" s="18" t="str">
        <f>IF(ISBLANK('Nomenklatur komplett'!J3187),"-",'Nomenklatur komplett'!J3187)</f>
        <v>Tomils</v>
      </c>
    </row>
    <row r="3188" spans="1:3" x14ac:dyDescent="0.2">
      <c r="A3188" s="17" t="str">
        <f>IF(ISBLANK('Nomenklatur komplett'!H3188),"",'Nomenklatur komplett'!H3188)</f>
        <v/>
      </c>
      <c r="B3188" s="153">
        <f>IF(ISBLANK('Nomenklatur komplett'!I3188),"",'Nomenklatur komplett'!I3188)</f>
        <v>11266</v>
      </c>
      <c r="C3188" s="18" t="str">
        <f>IF(ISBLANK('Nomenklatur komplett'!J3188),"-",'Nomenklatur komplett'!J3188)</f>
        <v>Toos</v>
      </c>
    </row>
    <row r="3189" spans="1:3" x14ac:dyDescent="0.2">
      <c r="A3189" s="17">
        <f>IF(ISBLANK('Nomenklatur komplett'!H3189),"",'Nomenklatur komplett'!H3189)</f>
        <v>2115</v>
      </c>
      <c r="B3189" s="153">
        <f>IF(ISBLANK('Nomenklatur komplett'!I3189),"",'Nomenklatur komplett'!I3189)</f>
        <v>14478</v>
      </c>
      <c r="C3189" s="18" t="str">
        <f>IF(ISBLANK('Nomenklatur komplett'!J3189),"-",'Nomenklatur komplett'!J3189)</f>
        <v>Torny</v>
      </c>
    </row>
    <row r="3190" spans="1:3" x14ac:dyDescent="0.2">
      <c r="A3190" s="17" t="str">
        <f>IF(ISBLANK('Nomenklatur komplett'!H3190),"",'Nomenklatur komplett'!H3190)</f>
        <v/>
      </c>
      <c r="B3190" s="153">
        <f>IF(ISBLANK('Nomenklatur komplett'!I3190),"",'Nomenklatur komplett'!I3190)</f>
        <v>10878</v>
      </c>
      <c r="C3190" s="18" t="str">
        <f>IF(ISBLANK('Nomenklatur komplett'!J3190),"-",'Nomenklatur komplett'!J3190)</f>
        <v>Torny-le-Grand</v>
      </c>
    </row>
    <row r="3191" spans="1:3" x14ac:dyDescent="0.2">
      <c r="A3191" s="17" t="str">
        <f>IF(ISBLANK('Nomenklatur komplett'!H3191),"",'Nomenklatur komplett'!H3191)</f>
        <v/>
      </c>
      <c r="B3191" s="153">
        <f>IF(ISBLANK('Nomenklatur komplett'!I3191),"",'Nomenklatur komplett'!I3191)</f>
        <v>10879</v>
      </c>
      <c r="C3191" s="18" t="str">
        <f>IF(ISBLANK('Nomenklatur komplett'!J3191),"-",'Nomenklatur komplett'!J3191)</f>
        <v>Torre</v>
      </c>
    </row>
    <row r="3192" spans="1:3" x14ac:dyDescent="0.2">
      <c r="A3192" s="17">
        <f>IF(ISBLANK('Nomenklatur komplett'!H3192),"",'Nomenklatur komplett'!H3192)</f>
        <v>5227</v>
      </c>
      <c r="B3192" s="153">
        <f>IF(ISBLANK('Nomenklatur komplett'!I3192),"",'Nomenklatur komplett'!I3192)</f>
        <v>10880</v>
      </c>
      <c r="C3192" s="18" t="str">
        <f>IF(ISBLANK('Nomenklatur komplett'!J3192),"-",'Nomenklatur komplett'!J3192)</f>
        <v>Torricella-Taverne</v>
      </c>
    </row>
    <row r="3193" spans="1:3" x14ac:dyDescent="0.2">
      <c r="A3193" s="17">
        <f>IF(ISBLANK('Nomenklatur komplett'!H3193),"",'Nomenklatur komplett'!H3193)</f>
        <v>958</v>
      </c>
      <c r="B3193" s="153">
        <f>IF(ISBLANK('Nomenklatur komplett'!I3193),"",'Nomenklatur komplett'!I3193)</f>
        <v>15353</v>
      </c>
      <c r="C3193" s="18" t="str">
        <f>IF(ISBLANK('Nomenklatur komplett'!J3193),"-",'Nomenklatur komplett'!J3193)</f>
        <v>Trachselwald</v>
      </c>
    </row>
    <row r="3194" spans="1:3" x14ac:dyDescent="0.2">
      <c r="A3194" s="17">
        <f>IF(ISBLANK('Nomenklatur komplett'!H3194),"",'Nomenklatur komplett'!H3194)</f>
        <v>446</v>
      </c>
      <c r="B3194" s="153">
        <f>IF(ISBLANK('Nomenklatur komplett'!I3194),"",'Nomenklatur komplett'!I3194)</f>
        <v>15097</v>
      </c>
      <c r="C3194" s="18" t="str">
        <f>IF(ISBLANK('Nomenklatur komplett'!J3194),"-",'Nomenklatur komplett'!J3194)</f>
        <v>Tramelan</v>
      </c>
    </row>
    <row r="3195" spans="1:3" x14ac:dyDescent="0.2">
      <c r="A3195" s="17" t="str">
        <f>IF(ISBLANK('Nomenklatur komplett'!H3195),"",'Nomenklatur komplett'!H3195)</f>
        <v/>
      </c>
      <c r="B3195" s="153">
        <f>IF(ISBLANK('Nomenklatur komplett'!I3195),"",'Nomenklatur komplett'!I3195)</f>
        <v>16543</v>
      </c>
      <c r="C3195" s="18" t="str">
        <f>IF(ISBLANK('Nomenklatur komplett'!J3195),"-",'Nomenklatur komplett'!J3195)</f>
        <v>Tramelan-Dessous</v>
      </c>
    </row>
    <row r="3196" spans="1:3" x14ac:dyDescent="0.2">
      <c r="A3196" s="17" t="str">
        <f>IF(ISBLANK('Nomenklatur komplett'!H3196),"",'Nomenklatur komplett'!H3196)</f>
        <v/>
      </c>
      <c r="B3196" s="153">
        <f>IF(ISBLANK('Nomenklatur komplett'!I3196),"",'Nomenklatur komplett'!I3196)</f>
        <v>16542</v>
      </c>
      <c r="C3196" s="18" t="str">
        <f>IF(ISBLANK('Nomenklatur komplett'!J3196),"-",'Nomenklatur komplett'!J3196)</f>
        <v>Tramelan-Dessus</v>
      </c>
    </row>
    <row r="3197" spans="1:3" x14ac:dyDescent="0.2">
      <c r="A3197" s="17" t="str">
        <f>IF(ISBLANK('Nomenklatur komplett'!H3197),"",'Nomenklatur komplett'!H3197)</f>
        <v/>
      </c>
      <c r="B3197" s="153">
        <f>IF(ISBLANK('Nomenklatur komplett'!I3197),"",'Nomenklatur komplett'!I3197)</f>
        <v>10188</v>
      </c>
      <c r="C3197" s="18" t="str">
        <f>IF(ISBLANK('Nomenklatur komplett'!J3197),"-",'Nomenklatur komplett'!J3197)</f>
        <v>Trans</v>
      </c>
    </row>
    <row r="3198" spans="1:3" x14ac:dyDescent="0.2">
      <c r="A3198" s="17">
        <f>IF(ISBLANK('Nomenklatur komplett'!H3198),"",'Nomenklatur komplett'!H3198)</f>
        <v>2973</v>
      </c>
      <c r="B3198" s="153">
        <f>IF(ISBLANK('Nomenklatur komplett'!I3198),"",'Nomenklatur komplett'!I3198)</f>
        <v>10882</v>
      </c>
      <c r="C3198" s="18" t="str">
        <f>IF(ISBLANK('Nomenklatur komplett'!J3198),"-",'Nomenklatur komplett'!J3198)</f>
        <v>Trasadingen</v>
      </c>
    </row>
    <row r="3199" spans="1:3" x14ac:dyDescent="0.2">
      <c r="A3199" s="17" t="str">
        <f>IF(ISBLANK('Nomenklatur komplett'!H3199),"",'Nomenklatur komplett'!H3199)</f>
        <v/>
      </c>
      <c r="B3199" s="153">
        <f>IF(ISBLANK('Nomenklatur komplett'!I3199),"",'Nomenklatur komplett'!I3199)</f>
        <v>10883</v>
      </c>
      <c r="C3199" s="18" t="str">
        <f>IF(ISBLANK('Nomenklatur komplett'!J3199),"-",'Nomenklatur komplett'!J3199)</f>
        <v>Travers</v>
      </c>
    </row>
    <row r="3200" spans="1:3" x14ac:dyDescent="0.2">
      <c r="A3200" s="17">
        <f>IF(ISBLANK('Nomenklatur komplett'!H3200),"",'Nomenklatur komplett'!H3200)</f>
        <v>500</v>
      </c>
      <c r="B3200" s="153">
        <f>IF(ISBLANK('Nomenklatur komplett'!I3200),"",'Nomenklatur komplett'!I3200)</f>
        <v>15109</v>
      </c>
      <c r="C3200" s="18" t="str">
        <f>IF(ISBLANK('Nomenklatur komplett'!J3200),"-",'Nomenklatur komplett'!J3200)</f>
        <v>Treiten</v>
      </c>
    </row>
    <row r="3201" spans="1:3" x14ac:dyDescent="0.2">
      <c r="A3201" s="17" t="str">
        <f>IF(ISBLANK('Nomenklatur komplett'!H3201),"",'Nomenklatur komplett'!H3201)</f>
        <v/>
      </c>
      <c r="B3201" s="153">
        <f>IF(ISBLANK('Nomenklatur komplett'!I3201),"",'Nomenklatur komplett'!I3201)</f>
        <v>10885</v>
      </c>
      <c r="C3201" s="18" t="str">
        <f>IF(ISBLANK('Nomenklatur komplett'!J3201),"-",'Nomenklatur komplett'!J3201)</f>
        <v>Tremona</v>
      </c>
    </row>
    <row r="3202" spans="1:3" x14ac:dyDescent="0.2">
      <c r="A3202" s="17">
        <f>IF(ISBLANK('Nomenklatur komplett'!H3202),"",'Nomenklatur komplett'!H3202)</f>
        <v>5239</v>
      </c>
      <c r="B3202" s="153">
        <f>IF(ISBLANK('Nomenklatur komplett'!I3202),"",'Nomenklatur komplett'!I3202)</f>
        <v>16611</v>
      </c>
      <c r="C3202" s="18" t="str">
        <f>IF(ISBLANK('Nomenklatur komplett'!J3202),"-",'Nomenklatur komplett'!J3202)</f>
        <v>Tresa</v>
      </c>
    </row>
    <row r="3203" spans="1:3" x14ac:dyDescent="0.2">
      <c r="A3203" s="17">
        <f>IF(ISBLANK('Nomenklatur komplett'!H3203),"",'Nomenklatur komplett'!H3203)</f>
        <v>5827</v>
      </c>
      <c r="B3203" s="153">
        <f>IF(ISBLANK('Nomenklatur komplett'!I3203),"",'Nomenklatur komplett'!I3203)</f>
        <v>14877</v>
      </c>
      <c r="C3203" s="18" t="str">
        <f>IF(ISBLANK('Nomenklatur komplett'!J3203),"-",'Nomenklatur komplett'!J3203)</f>
        <v>Trey</v>
      </c>
    </row>
    <row r="3204" spans="1:3" x14ac:dyDescent="0.2">
      <c r="A3204" s="17">
        <f>IF(ISBLANK('Nomenklatur komplett'!H3204),"",'Nomenklatur komplett'!H3204)</f>
        <v>5931</v>
      </c>
      <c r="B3204" s="153">
        <f>IF(ISBLANK('Nomenklatur komplett'!I3204),"",'Nomenklatur komplett'!I3204)</f>
        <v>14878</v>
      </c>
      <c r="C3204" s="18" t="str">
        <f>IF(ISBLANK('Nomenklatur komplett'!J3204),"-",'Nomenklatur komplett'!J3204)</f>
        <v>Treycovagnes</v>
      </c>
    </row>
    <row r="3205" spans="1:3" x14ac:dyDescent="0.2">
      <c r="A3205" s="17">
        <f>IF(ISBLANK('Nomenklatur komplett'!H3205),"",'Nomenklatur komplett'!H3205)</f>
        <v>5828</v>
      </c>
      <c r="B3205" s="153">
        <f>IF(ISBLANK('Nomenklatur komplett'!I3205),"",'Nomenklatur komplett'!I3205)</f>
        <v>14881</v>
      </c>
      <c r="C3205" s="18" t="str">
        <f>IF(ISBLANK('Nomenklatur komplett'!J3205),"-",'Nomenklatur komplett'!J3205)</f>
        <v>Treytorrens (Payerne)</v>
      </c>
    </row>
    <row r="3206" spans="1:3" x14ac:dyDescent="0.2">
      <c r="A3206" s="17">
        <f>IF(ISBLANK('Nomenklatur komplett'!H3206),"",'Nomenklatur komplett'!H3206)</f>
        <v>2226</v>
      </c>
      <c r="B3206" s="153">
        <f>IF(ISBLANK('Nomenklatur komplett'!I3206),"",'Nomenklatur komplett'!I3206)</f>
        <v>10889</v>
      </c>
      <c r="C3206" s="18" t="str">
        <f>IF(ISBLANK('Nomenklatur komplett'!J3206),"-",'Nomenklatur komplett'!J3206)</f>
        <v>Treyvaux</v>
      </c>
    </row>
    <row r="3207" spans="1:3" x14ac:dyDescent="0.2">
      <c r="A3207" s="17" t="str">
        <f>IF(ISBLANK('Nomenklatur komplett'!H3207),"",'Nomenklatur komplett'!H3207)</f>
        <v/>
      </c>
      <c r="B3207" s="153">
        <f>IF(ISBLANK('Nomenklatur komplett'!I3207),"",'Nomenklatur komplett'!I3207)</f>
        <v>11201</v>
      </c>
      <c r="C3207" s="18" t="str">
        <f>IF(ISBLANK('Nomenklatur komplett'!J3207),"-",'Nomenklatur komplett'!J3207)</f>
        <v>Triboltingen</v>
      </c>
    </row>
    <row r="3208" spans="1:3" x14ac:dyDescent="0.2">
      <c r="A3208" s="17">
        <f>IF(ISBLANK('Nomenklatur komplett'!H3208),"",'Nomenklatur komplett'!H3208)</f>
        <v>1104</v>
      </c>
      <c r="B3208" s="153">
        <f>IF(ISBLANK('Nomenklatur komplett'!I3208),"",'Nomenklatur komplett'!I3208)</f>
        <v>15599</v>
      </c>
      <c r="C3208" s="18" t="str">
        <f>IF(ISBLANK('Nomenklatur komplett'!J3208),"-",'Nomenklatur komplett'!J3208)</f>
        <v>Triengen</v>
      </c>
    </row>
    <row r="3209" spans="1:3" x14ac:dyDescent="0.2">
      <c r="A3209" s="17">
        <f>IF(ISBLANK('Nomenklatur komplett'!H3209),"",'Nomenklatur komplett'!H3209)</f>
        <v>6142</v>
      </c>
      <c r="B3209" s="153">
        <f>IF(ISBLANK('Nomenklatur komplett'!I3209),"",'Nomenklatur komplett'!I3209)</f>
        <v>10891</v>
      </c>
      <c r="C3209" s="18" t="str">
        <f>IF(ISBLANK('Nomenklatur komplett'!J3209),"-",'Nomenklatur komplett'!J3209)</f>
        <v>Trient</v>
      </c>
    </row>
    <row r="3210" spans="1:3" x14ac:dyDescent="0.2">
      <c r="A3210" s="17">
        <f>IF(ISBLANK('Nomenklatur komplett'!H3210),"",'Nomenklatur komplett'!H3210)</f>
        <v>2500</v>
      </c>
      <c r="B3210" s="153">
        <f>IF(ISBLANK('Nomenklatur komplett'!I3210),"",'Nomenklatur komplett'!I3210)</f>
        <v>10894</v>
      </c>
      <c r="C3210" s="18" t="str">
        <f>IF(ISBLANK('Nomenklatur komplett'!J3210),"-",'Nomenklatur komplett'!J3210)</f>
        <v>Trimbach</v>
      </c>
    </row>
    <row r="3211" spans="1:3" x14ac:dyDescent="0.2">
      <c r="A3211" s="17">
        <f>IF(ISBLANK('Nomenklatur komplett'!H3211),"",'Nomenklatur komplett'!H3211)</f>
        <v>3945</v>
      </c>
      <c r="B3211" s="153">
        <f>IF(ISBLANK('Nomenklatur komplett'!I3211),"",'Nomenklatur komplett'!I3211)</f>
        <v>16046</v>
      </c>
      <c r="C3211" s="18" t="str">
        <f>IF(ISBLANK('Nomenklatur komplett'!J3211),"-",'Nomenklatur komplett'!J3211)</f>
        <v>Trimmis</v>
      </c>
    </row>
    <row r="3212" spans="1:3" x14ac:dyDescent="0.2">
      <c r="A3212" s="17" t="str">
        <f>IF(ISBLANK('Nomenklatur komplett'!H3212),"",'Nomenklatur komplett'!H3212)</f>
        <v/>
      </c>
      <c r="B3212" s="153">
        <f>IF(ISBLANK('Nomenklatur komplett'!I3212),"",'Nomenklatur komplett'!I3212)</f>
        <v>13755</v>
      </c>
      <c r="C3212" s="18" t="str">
        <f>IF(ISBLANK('Nomenklatur komplett'!J3212),"-",'Nomenklatur komplett'!J3212)</f>
        <v>Trimstein</v>
      </c>
    </row>
    <row r="3213" spans="1:3" x14ac:dyDescent="0.2">
      <c r="A3213" s="17">
        <f>IF(ISBLANK('Nomenklatur komplett'!H3213),"",'Nomenklatur komplett'!H3213)</f>
        <v>3734</v>
      </c>
      <c r="B3213" s="153">
        <f>IF(ISBLANK('Nomenklatur komplett'!I3213),"",'Nomenklatur komplett'!I3213)</f>
        <v>15999</v>
      </c>
      <c r="C3213" s="18" t="str">
        <f>IF(ISBLANK('Nomenklatur komplett'!J3213),"-",'Nomenklatur komplett'!J3213)</f>
        <v>Trin</v>
      </c>
    </row>
    <row r="3214" spans="1:3" x14ac:dyDescent="0.2">
      <c r="A3214" s="17" t="str">
        <f>IF(ISBLANK('Nomenklatur komplett'!H3214),"",'Nomenklatur komplett'!H3214)</f>
        <v/>
      </c>
      <c r="B3214" s="153">
        <f>IF(ISBLANK('Nomenklatur komplett'!I3214),"",'Nomenklatur komplett'!I3214)</f>
        <v>16479</v>
      </c>
      <c r="C3214" s="18" t="str">
        <f>IF(ISBLANK('Nomenklatur komplett'!J3214),"-",'Nomenklatur komplett'!J3214)</f>
        <v>Trins</v>
      </c>
    </row>
    <row r="3215" spans="1:3" x14ac:dyDescent="0.2">
      <c r="A3215" s="17">
        <f>IF(ISBLANK('Nomenklatur komplett'!H3215),"",'Nomenklatur komplett'!H3215)</f>
        <v>3025</v>
      </c>
      <c r="B3215" s="153">
        <f>IF(ISBLANK('Nomenklatur komplett'!I3215),"",'Nomenklatur komplett'!I3215)</f>
        <v>10895</v>
      </c>
      <c r="C3215" s="18" t="str">
        <f>IF(ISBLANK('Nomenklatur komplett'!J3215),"-",'Nomenklatur komplett'!J3215)</f>
        <v>Trogen</v>
      </c>
    </row>
    <row r="3216" spans="1:3" x14ac:dyDescent="0.2">
      <c r="A3216" s="17">
        <f>IF(ISBLANK('Nomenklatur komplett'!H3216),"",'Nomenklatur komplett'!H3216)</f>
        <v>6641</v>
      </c>
      <c r="B3216" s="153">
        <f>IF(ISBLANK('Nomenklatur komplett'!I3216),"",'Nomenklatur komplett'!I3216)</f>
        <v>10896</v>
      </c>
      <c r="C3216" s="18" t="str">
        <f>IF(ISBLANK('Nomenklatur komplett'!J3216),"-",'Nomenklatur komplett'!J3216)</f>
        <v>Troinex</v>
      </c>
    </row>
    <row r="3217" spans="1:3" x14ac:dyDescent="0.2">
      <c r="A3217" s="17">
        <f>IF(ISBLANK('Nomenklatur komplett'!H3217),"",'Nomenklatur komplett'!H3217)</f>
        <v>6156</v>
      </c>
      <c r="B3217" s="153">
        <f>IF(ISBLANK('Nomenklatur komplett'!I3217),"",'Nomenklatur komplett'!I3217)</f>
        <v>10897</v>
      </c>
      <c r="C3217" s="18" t="str">
        <f>IF(ISBLANK('Nomenklatur komplett'!J3217),"-",'Nomenklatur komplett'!J3217)</f>
        <v>Troistorrents</v>
      </c>
    </row>
    <row r="3218" spans="1:3" x14ac:dyDescent="0.2">
      <c r="A3218" s="17">
        <f>IF(ISBLANK('Nomenklatur komplett'!H3218),"",'Nomenklatur komplett'!H3218)</f>
        <v>908</v>
      </c>
      <c r="B3218" s="153">
        <f>IF(ISBLANK('Nomenklatur komplett'!I3218),"",'Nomenklatur komplett'!I3218)</f>
        <v>15318</v>
      </c>
      <c r="C3218" s="18" t="str">
        <f>IF(ISBLANK('Nomenklatur komplett'!J3218),"-",'Nomenklatur komplett'!J3218)</f>
        <v>Trub</v>
      </c>
    </row>
    <row r="3219" spans="1:3" x14ac:dyDescent="0.2">
      <c r="A3219" s="17">
        <f>IF(ISBLANK('Nomenklatur komplett'!H3219),"",'Nomenklatur komplett'!H3219)</f>
        <v>909</v>
      </c>
      <c r="B3219" s="153">
        <f>IF(ISBLANK('Nomenklatur komplett'!I3219),"",'Nomenklatur komplett'!I3219)</f>
        <v>15319</v>
      </c>
      <c r="C3219" s="18" t="str">
        <f>IF(ISBLANK('Nomenklatur komplett'!J3219),"-",'Nomenklatur komplett'!J3219)</f>
        <v>Trubschachen</v>
      </c>
    </row>
    <row r="3220" spans="1:3" x14ac:dyDescent="0.2">
      <c r="A3220" s="17">
        <f>IF(ISBLANK('Nomenklatur komplett'!H3220),"",'Nomenklatur komplett'!H3220)</f>
        <v>3987</v>
      </c>
      <c r="B3220" s="153">
        <f>IF(ISBLANK('Nomenklatur komplett'!I3220),"",'Nomenklatur komplett'!I3220)</f>
        <v>16056</v>
      </c>
      <c r="C3220" s="18" t="str">
        <f>IF(ISBLANK('Nomenklatur komplett'!J3220),"-",'Nomenklatur komplett'!J3220)</f>
        <v>Trun</v>
      </c>
    </row>
    <row r="3221" spans="1:3" x14ac:dyDescent="0.2">
      <c r="A3221" s="17" t="str">
        <f>IF(ISBLANK('Nomenklatur komplett'!H3221),"",'Nomenklatur komplett'!H3221)</f>
        <v/>
      </c>
      <c r="B3221" s="153">
        <f>IF(ISBLANK('Nomenklatur komplett'!I3221),"",'Nomenklatur komplett'!I3221)</f>
        <v>16478</v>
      </c>
      <c r="C3221" s="18" t="str">
        <f>IF(ISBLANK('Nomenklatur komplett'!J3221),"-",'Nomenklatur komplett'!J3221)</f>
        <v>Truns</v>
      </c>
    </row>
    <row r="3222" spans="1:3" x14ac:dyDescent="0.2">
      <c r="A3222" s="17">
        <f>IF(ISBLANK('Nomenklatur komplett'!H3222),"",'Nomenklatur komplett'!H3222)</f>
        <v>41</v>
      </c>
      <c r="B3222" s="153">
        <f>IF(ISBLANK('Nomenklatur komplett'!I3222),"",'Nomenklatur komplett'!I3222)</f>
        <v>10899</v>
      </c>
      <c r="C3222" s="18" t="str">
        <f>IF(ISBLANK('Nomenklatur komplett'!J3222),"-",'Nomenklatur komplett'!J3222)</f>
        <v>Truttikon</v>
      </c>
    </row>
    <row r="3223" spans="1:3" x14ac:dyDescent="0.2">
      <c r="A3223" s="17">
        <f>IF(ISBLANK('Nomenklatur komplett'!H3223),"",'Nomenklatur komplett'!H3223)</f>
        <v>5730</v>
      </c>
      <c r="B3223" s="153">
        <f>IF(ISBLANK('Nomenklatur komplett'!I3223),"",'Nomenklatur komplett'!I3223)</f>
        <v>14879</v>
      </c>
      <c r="C3223" s="18" t="str">
        <f>IF(ISBLANK('Nomenklatur komplett'!J3223),"-",'Nomenklatur komplett'!J3223)</f>
        <v>Trélex</v>
      </c>
    </row>
    <row r="3224" spans="1:3" x14ac:dyDescent="0.2">
      <c r="A3224" s="17">
        <f>IF(ISBLANK('Nomenklatur komplett'!H3224),"",'Nomenklatur komplett'!H3224)</f>
        <v>40</v>
      </c>
      <c r="B3224" s="153">
        <f>IF(ISBLANK('Nomenklatur komplett'!I3224),"",'Nomenklatur komplett'!I3224)</f>
        <v>10898</v>
      </c>
      <c r="C3224" s="18" t="str">
        <f>IF(ISBLANK('Nomenklatur komplett'!J3224),"-",'Nomenklatur komplett'!J3224)</f>
        <v>Trüllikon</v>
      </c>
    </row>
    <row r="3225" spans="1:3" x14ac:dyDescent="0.2">
      <c r="A3225" s="17">
        <f>IF(ISBLANK('Nomenklatur komplett'!H3225),"",'Nomenklatur komplett'!H3225)</f>
        <v>3669</v>
      </c>
      <c r="B3225" s="153">
        <f>IF(ISBLANK('Nomenklatur komplett'!I3225),"",'Nomenklatur komplett'!I3225)</f>
        <v>15982</v>
      </c>
      <c r="C3225" s="18" t="str">
        <f>IF(ISBLANK('Nomenklatur komplett'!J3225),"-",'Nomenklatur komplett'!J3225)</f>
        <v>Tschappina</v>
      </c>
    </row>
    <row r="3226" spans="1:3" x14ac:dyDescent="0.2">
      <c r="A3226" s="17" t="str">
        <f>IF(ISBLANK('Nomenklatur komplett'!H3226),"",'Nomenklatur komplett'!H3226)</f>
        <v/>
      </c>
      <c r="B3226" s="153">
        <f>IF(ISBLANK('Nomenklatur komplett'!I3226),"",'Nomenklatur komplett'!I3226)</f>
        <v>10900</v>
      </c>
      <c r="C3226" s="18" t="str">
        <f>IF(ISBLANK('Nomenklatur komplett'!J3226),"-",'Nomenklatur komplett'!J3226)</f>
        <v>Tscheppach</v>
      </c>
    </row>
    <row r="3227" spans="1:3" x14ac:dyDescent="0.2">
      <c r="A3227" s="17" t="str">
        <f>IF(ISBLANK('Nomenklatur komplett'!H3227),"",'Nomenklatur komplett'!H3227)</f>
        <v/>
      </c>
      <c r="B3227" s="153">
        <f>IF(ISBLANK('Nomenklatur komplett'!I3227),"",'Nomenklatur komplett'!I3227)</f>
        <v>10810</v>
      </c>
      <c r="C3227" s="18" t="str">
        <f>IF(ISBLANK('Nomenklatur komplett'!J3227),"-",'Nomenklatur komplett'!J3227)</f>
        <v>Tschiertschen</v>
      </c>
    </row>
    <row r="3228" spans="1:3" x14ac:dyDescent="0.2">
      <c r="A3228" s="17">
        <f>IF(ISBLANK('Nomenklatur komplett'!H3228),"",'Nomenklatur komplett'!H3228)</f>
        <v>3932</v>
      </c>
      <c r="B3228" s="153">
        <f>IF(ISBLANK('Nomenklatur komplett'!I3228),"",'Nomenklatur komplett'!I3228)</f>
        <v>16050</v>
      </c>
      <c r="C3228" s="18" t="str">
        <f>IF(ISBLANK('Nomenklatur komplett'!J3228),"-",'Nomenklatur komplett'!J3228)</f>
        <v>Tschiertschen-Praden</v>
      </c>
    </row>
    <row r="3229" spans="1:3" x14ac:dyDescent="0.2">
      <c r="A3229" s="17" t="str">
        <f>IF(ISBLANK('Nomenklatur komplett'!H3229),"",'Nomenklatur komplett'!H3229)</f>
        <v/>
      </c>
      <c r="B3229" s="153">
        <f>IF(ISBLANK('Nomenklatur komplett'!I3229),"",'Nomenklatur komplett'!I3229)</f>
        <v>11325</v>
      </c>
      <c r="C3229" s="18" t="str">
        <f>IF(ISBLANK('Nomenklatur komplett'!J3229),"-",'Nomenklatur komplett'!J3229)</f>
        <v>Tschierv</v>
      </c>
    </row>
    <row r="3230" spans="1:3" x14ac:dyDescent="0.2">
      <c r="A3230" s="17" t="str">
        <f>IF(ISBLANK('Nomenklatur komplett'!H3230),"",'Nomenklatur komplett'!H3230)</f>
        <v/>
      </c>
      <c r="B3230" s="153">
        <f>IF(ISBLANK('Nomenklatur komplett'!I3230),"",'Nomenklatur komplett'!I3230)</f>
        <v>10141</v>
      </c>
      <c r="C3230" s="18" t="str">
        <f>IF(ISBLANK('Nomenklatur komplett'!J3230),"-",'Nomenklatur komplett'!J3230)</f>
        <v>Tschlin</v>
      </c>
    </row>
    <row r="3231" spans="1:3" x14ac:dyDescent="0.2">
      <c r="A3231" s="17">
        <f>IF(ISBLANK('Nomenklatur komplett'!H3231),"",'Nomenklatur komplett'!H3231)</f>
        <v>501</v>
      </c>
      <c r="B3231" s="153">
        <f>IF(ISBLANK('Nomenklatur komplett'!I3231),"",'Nomenklatur komplett'!I3231)</f>
        <v>15110</v>
      </c>
      <c r="C3231" s="18" t="str">
        <f>IF(ISBLANK('Nomenklatur komplett'!J3231),"-",'Nomenklatur komplett'!J3231)</f>
        <v>Tschugg</v>
      </c>
    </row>
    <row r="3232" spans="1:3" x14ac:dyDescent="0.2">
      <c r="A3232" s="17">
        <f>IF(ISBLANK('Nomenklatur komplett'!H3232),"",'Nomenklatur komplett'!H3232)</f>
        <v>1347</v>
      </c>
      <c r="B3232" s="153">
        <f>IF(ISBLANK('Nomenklatur komplett'!I3232),"",'Nomenklatur komplett'!I3232)</f>
        <v>10859</v>
      </c>
      <c r="C3232" s="18" t="str">
        <f>IF(ISBLANK('Nomenklatur komplett'!J3232),"-",'Nomenklatur komplett'!J3232)</f>
        <v>Tuggen</v>
      </c>
    </row>
    <row r="3233" spans="1:3" x14ac:dyDescent="0.2">
      <c r="A3233" s="17">
        <f>IF(ISBLANK('Nomenklatur komplett'!H3233),"",'Nomenklatur komplett'!H3233)</f>
        <v>3986</v>
      </c>
      <c r="B3233" s="153">
        <f>IF(ISBLANK('Nomenklatur komplett'!I3233),"",'Nomenklatur komplett'!I3233)</f>
        <v>16042</v>
      </c>
      <c r="C3233" s="18" t="str">
        <f>IF(ISBLANK('Nomenklatur komplett'!J3233),"-",'Nomenklatur komplett'!J3233)</f>
        <v>Tujetsch</v>
      </c>
    </row>
    <row r="3234" spans="1:3" x14ac:dyDescent="0.2">
      <c r="A3234" s="17" t="str">
        <f>IF(ISBLANK('Nomenklatur komplett'!H3234),"",'Nomenklatur komplett'!H3234)</f>
        <v/>
      </c>
      <c r="B3234" s="153">
        <f>IF(ISBLANK('Nomenklatur komplett'!I3234),"",'Nomenklatur komplett'!I3234)</f>
        <v>10187</v>
      </c>
      <c r="C3234" s="18" t="str">
        <f>IF(ISBLANK('Nomenklatur komplett'!J3234),"-",'Nomenklatur komplett'!J3234)</f>
        <v>Tumegl/Tomils</v>
      </c>
    </row>
    <row r="3235" spans="1:3" x14ac:dyDescent="0.2">
      <c r="A3235" s="17">
        <f>IF(ISBLANK('Nomenklatur komplett'!H3235),"",'Nomenklatur komplett'!H3235)</f>
        <v>228</v>
      </c>
      <c r="B3235" s="153">
        <f>IF(ISBLANK('Nomenklatur komplett'!I3235),"",'Nomenklatur komplett'!I3235)</f>
        <v>10857</v>
      </c>
      <c r="C3235" s="18" t="str">
        <f>IF(ISBLANK('Nomenklatur komplett'!J3235),"-",'Nomenklatur komplett'!J3235)</f>
        <v>Turbenthal</v>
      </c>
    </row>
    <row r="3236" spans="1:3" x14ac:dyDescent="0.2">
      <c r="A3236" s="17" t="str">
        <f>IF(ISBLANK('Nomenklatur komplett'!H3236),"",'Nomenklatur komplett'!H3236)</f>
        <v/>
      </c>
      <c r="B3236" s="153">
        <f>IF(ISBLANK('Nomenklatur komplett'!I3236),"",'Nomenklatur komplett'!I3236)</f>
        <v>10886</v>
      </c>
      <c r="C3236" s="18" t="str">
        <f>IF(ISBLANK('Nomenklatur komplett'!J3236),"-",'Nomenklatur komplett'!J3236)</f>
        <v>Turgi</v>
      </c>
    </row>
    <row r="3237" spans="1:3" x14ac:dyDescent="0.2">
      <c r="A3237" s="17" t="str">
        <f>IF(ISBLANK('Nomenklatur komplett'!H3237),"",'Nomenklatur komplett'!H3237)</f>
        <v/>
      </c>
      <c r="B3237" s="153">
        <f>IF(ISBLANK('Nomenklatur komplett'!I3237),"",'Nomenklatur komplett'!I3237)</f>
        <v>10846</v>
      </c>
      <c r="C3237" s="18" t="str">
        <f>IF(ISBLANK('Nomenklatur komplett'!J3237),"-",'Nomenklatur komplett'!J3237)</f>
        <v>Turtmann</v>
      </c>
    </row>
    <row r="3238" spans="1:3" x14ac:dyDescent="0.2">
      <c r="A3238" s="17">
        <f>IF(ISBLANK('Nomenklatur komplett'!H3238),"",'Nomenklatur komplett'!H3238)</f>
        <v>6119</v>
      </c>
      <c r="B3238" s="153">
        <f>IF(ISBLANK('Nomenklatur komplett'!I3238),"",'Nomenklatur komplett'!I3238)</f>
        <v>15619</v>
      </c>
      <c r="C3238" s="18" t="str">
        <f>IF(ISBLANK('Nomenklatur komplett'!J3238),"-",'Nomenklatur komplett'!J3238)</f>
        <v>Turtmann-Unterems</v>
      </c>
    </row>
    <row r="3239" spans="1:3" x14ac:dyDescent="0.2">
      <c r="A3239" s="17" t="str">
        <f>IF(ISBLANK('Nomenklatur komplett'!H3239),"",'Nomenklatur komplett'!H3239)</f>
        <v/>
      </c>
      <c r="B3239" s="153">
        <f>IF(ISBLANK('Nomenklatur komplett'!I3239),"",'Nomenklatur komplett'!I3239)</f>
        <v>11263</v>
      </c>
      <c r="C3239" s="18" t="str">
        <f>IF(ISBLANK('Nomenklatur komplett'!J3239),"-",'Nomenklatur komplett'!J3239)</f>
        <v>Tuttwil</v>
      </c>
    </row>
    <row r="3240" spans="1:3" x14ac:dyDescent="0.2">
      <c r="A3240" s="17" t="str">
        <f>IF(ISBLANK('Nomenklatur komplett'!H3240),"",'Nomenklatur komplett'!H3240)</f>
        <v/>
      </c>
      <c r="B3240" s="153">
        <f>IF(ISBLANK('Nomenklatur komplett'!I3240),"",'Nomenklatur komplett'!I3240)</f>
        <v>10643</v>
      </c>
      <c r="C3240" s="18" t="str">
        <f>IF(ISBLANK('Nomenklatur komplett'!J3240),"-",'Nomenklatur komplett'!J3240)</f>
        <v>Twann</v>
      </c>
    </row>
    <row r="3241" spans="1:3" x14ac:dyDescent="0.2">
      <c r="A3241" s="17">
        <f>IF(ISBLANK('Nomenklatur komplett'!H3241),"",'Nomenklatur komplett'!H3241)</f>
        <v>756</v>
      </c>
      <c r="B3241" s="153">
        <f>IF(ISBLANK('Nomenklatur komplett'!I3241),"",'Nomenklatur komplett'!I3241)</f>
        <v>14978</v>
      </c>
      <c r="C3241" s="18" t="str">
        <f>IF(ISBLANK('Nomenklatur komplett'!J3241),"-",'Nomenklatur komplett'!J3241)</f>
        <v>Twann-Tüscherz</v>
      </c>
    </row>
    <row r="3242" spans="1:3" x14ac:dyDescent="0.2">
      <c r="A3242" s="17">
        <f>IF(ISBLANK('Nomenklatur komplett'!H3242),"",'Nomenklatur komplett'!H3242)</f>
        <v>4077</v>
      </c>
      <c r="B3242" s="153">
        <f>IF(ISBLANK('Nomenklatur komplett'!I3242),"",'Nomenklatur komplett'!I3242)</f>
        <v>10550</v>
      </c>
      <c r="C3242" s="18" t="str">
        <f>IF(ISBLANK('Nomenklatur komplett'!J3242),"-",'Nomenklatur komplett'!J3242)</f>
        <v>Tägerig</v>
      </c>
    </row>
    <row r="3243" spans="1:3" x14ac:dyDescent="0.2">
      <c r="A3243" s="17" t="str">
        <f>IF(ISBLANK('Nomenklatur komplett'!H3243),"",'Nomenklatur komplett'!H3243)</f>
        <v/>
      </c>
      <c r="B3243" s="153">
        <f>IF(ISBLANK('Nomenklatur komplett'!I3243),"",'Nomenklatur komplett'!I3243)</f>
        <v>10551</v>
      </c>
      <c r="C3243" s="18" t="str">
        <f>IF(ISBLANK('Nomenklatur komplett'!J3243),"-",'Nomenklatur komplett'!J3243)</f>
        <v>Tägerschen</v>
      </c>
    </row>
    <row r="3244" spans="1:3" x14ac:dyDescent="0.2">
      <c r="A3244" s="17" t="str">
        <f>IF(ISBLANK('Nomenklatur komplett'!H3244),"",'Nomenklatur komplett'!H3244)</f>
        <v/>
      </c>
      <c r="B3244" s="153">
        <f>IF(ISBLANK('Nomenklatur komplett'!I3244),"",'Nomenklatur komplett'!I3244)</f>
        <v>10722</v>
      </c>
      <c r="C3244" s="18" t="str">
        <f>IF(ISBLANK('Nomenklatur komplett'!J3244),"-",'Nomenklatur komplett'!J3244)</f>
        <v>Tägertschi</v>
      </c>
    </row>
    <row r="3245" spans="1:3" x14ac:dyDescent="0.2">
      <c r="A3245" s="17">
        <f>IF(ISBLANK('Nomenklatur komplett'!H3245),"",'Nomenklatur komplett'!H3245)</f>
        <v>4696</v>
      </c>
      <c r="B3245" s="153">
        <f>IF(ISBLANK('Nomenklatur komplett'!I3245),"",'Nomenklatur komplett'!I3245)</f>
        <v>15394</v>
      </c>
      <c r="C3245" s="18" t="str">
        <f>IF(ISBLANK('Nomenklatur komplett'!J3245),"-",'Nomenklatur komplett'!J3245)</f>
        <v>Tägerwilen</v>
      </c>
    </row>
    <row r="3246" spans="1:3" x14ac:dyDescent="0.2">
      <c r="A3246" s="17">
        <f>IF(ISBLANK('Nomenklatur komplett'!H3246),"",'Nomenklatur komplett'!H3246)</f>
        <v>6295</v>
      </c>
      <c r="B3246" s="153">
        <f>IF(ISBLANK('Nomenklatur komplett'!I3246),"",'Nomenklatur komplett'!I3246)</f>
        <v>10555</v>
      </c>
      <c r="C3246" s="18" t="str">
        <f>IF(ISBLANK('Nomenklatur komplett'!J3246),"-",'Nomenklatur komplett'!J3246)</f>
        <v>Täsch</v>
      </c>
    </row>
    <row r="3247" spans="1:3" x14ac:dyDescent="0.2">
      <c r="A3247" s="17">
        <f>IF(ISBLANK('Nomenklatur komplett'!H3247),"",'Nomenklatur komplett'!H3247)</f>
        <v>751</v>
      </c>
      <c r="B3247" s="153">
        <f>IF(ISBLANK('Nomenklatur komplett'!I3247),"",'Nomenklatur komplett'!I3247)</f>
        <v>15257</v>
      </c>
      <c r="C3247" s="18" t="str">
        <f>IF(ISBLANK('Nomenklatur komplett'!J3247),"-",'Nomenklatur komplett'!J3247)</f>
        <v>Täuffelen</v>
      </c>
    </row>
    <row r="3248" spans="1:3" x14ac:dyDescent="0.2">
      <c r="A3248" s="17">
        <f>IF(ISBLANK('Nomenklatur komplett'!H3248),"",'Nomenklatur komplett'!H3248)</f>
        <v>5571</v>
      </c>
      <c r="B3248" s="153">
        <f>IF(ISBLANK('Nomenklatur komplett'!I3248),"",'Nomenklatur komplett'!I3248)</f>
        <v>15492</v>
      </c>
      <c r="C3248" s="18" t="str">
        <f>IF(ISBLANK('Nomenklatur komplett'!J3248),"-",'Nomenklatur komplett'!J3248)</f>
        <v>Tévenon</v>
      </c>
    </row>
    <row r="3249" spans="1:3" x14ac:dyDescent="0.2">
      <c r="A3249" s="17">
        <f>IF(ISBLANK('Nomenklatur komplett'!H3249),"",'Nomenklatur komplett'!H3249)</f>
        <v>6296</v>
      </c>
      <c r="B3249" s="153">
        <f>IF(ISBLANK('Nomenklatur komplett'!I3249),"",'Nomenklatur komplett'!I3249)</f>
        <v>10877</v>
      </c>
      <c r="C3249" s="18" t="str">
        <f>IF(ISBLANK('Nomenklatur komplett'!J3249),"-",'Nomenklatur komplett'!J3249)</f>
        <v>Törbel</v>
      </c>
    </row>
    <row r="3250" spans="1:3" x14ac:dyDescent="0.2">
      <c r="A3250" s="17" t="str">
        <f>IF(ISBLANK('Nomenklatur komplett'!H3250),"",'Nomenklatur komplett'!H3250)</f>
        <v/>
      </c>
      <c r="B3250" s="153">
        <f>IF(ISBLANK('Nomenklatur komplett'!I3250),"",'Nomenklatur komplett'!I3250)</f>
        <v>16414</v>
      </c>
      <c r="C3250" s="18" t="str">
        <f>IF(ISBLANK('Nomenklatur komplett'!J3250),"-",'Nomenklatur komplett'!J3250)</f>
        <v>Töss</v>
      </c>
    </row>
    <row r="3251" spans="1:3" x14ac:dyDescent="0.2">
      <c r="A3251" s="17">
        <f>IF(ISBLANK('Nomenklatur komplett'!H3251),"",'Nomenklatur komplett'!H3251)</f>
        <v>3218</v>
      </c>
      <c r="B3251" s="153">
        <f>IF(ISBLANK('Nomenklatur komplett'!I3251),"",'Nomenklatur komplett'!I3251)</f>
        <v>14389</v>
      </c>
      <c r="C3251" s="18" t="str">
        <f>IF(ISBLANK('Nomenklatur komplett'!J3251),"-",'Nomenklatur komplett'!J3251)</f>
        <v>Tübach</v>
      </c>
    </row>
    <row r="3252" spans="1:3" x14ac:dyDescent="0.2">
      <c r="A3252" s="17" t="str">
        <f>IF(ISBLANK('Nomenklatur komplett'!H3252),"",'Nomenklatur komplett'!H3252)</f>
        <v/>
      </c>
      <c r="B3252" s="153">
        <f>IF(ISBLANK('Nomenklatur komplett'!I3252),"",'Nomenklatur komplett'!I3252)</f>
        <v>10644</v>
      </c>
      <c r="C3252" s="18" t="str">
        <f>IF(ISBLANK('Nomenklatur komplett'!J3252),"-",'Nomenklatur komplett'!J3252)</f>
        <v>Tüscherz-Alfermée</v>
      </c>
    </row>
    <row r="3253" spans="1:3" x14ac:dyDescent="0.2">
      <c r="A3253" s="17">
        <f>IF(ISBLANK('Nomenklatur komplett'!H3253),"",'Nomenklatur komplett'!H3253)</f>
        <v>1067</v>
      </c>
      <c r="B3253" s="153">
        <f>IF(ISBLANK('Nomenklatur komplett'!I3253),"",'Nomenklatur komplett'!I3253)</f>
        <v>15530</v>
      </c>
      <c r="C3253" s="18" t="str">
        <f>IF(ISBLANK('Nomenklatur komplett'!J3253),"-",'Nomenklatur komplett'!J3253)</f>
        <v>Udligenswil</v>
      </c>
    </row>
    <row r="3254" spans="1:3" x14ac:dyDescent="0.2">
      <c r="A3254" s="17">
        <f>IF(ISBLANK('Nomenklatur komplett'!H3254),"",'Nomenklatur komplett'!H3254)</f>
        <v>2308</v>
      </c>
      <c r="B3254" s="153">
        <f>IF(ISBLANK('Nomenklatur komplett'!I3254),"",'Nomenklatur komplett'!I3254)</f>
        <v>10848</v>
      </c>
      <c r="C3254" s="18" t="str">
        <f>IF(ISBLANK('Nomenklatur komplett'!J3254),"-",'Nomenklatur komplett'!J3254)</f>
        <v>Ueberstorf</v>
      </c>
    </row>
    <row r="3255" spans="1:3" x14ac:dyDescent="0.2">
      <c r="A3255" s="17">
        <f>IF(ISBLANK('Nomenklatur komplett'!H3255),"",'Nomenklatur komplett'!H3255)</f>
        <v>943</v>
      </c>
      <c r="B3255" s="153">
        <f>IF(ISBLANK('Nomenklatur komplett'!I3255),"",'Nomenklatur komplett'!I3255)</f>
        <v>15340</v>
      </c>
      <c r="C3255" s="18" t="str">
        <f>IF(ISBLANK('Nomenklatur komplett'!J3255),"-",'Nomenklatur komplett'!J3255)</f>
        <v>Uebeschi</v>
      </c>
    </row>
    <row r="3256" spans="1:3" x14ac:dyDescent="0.2">
      <c r="A3256" s="17" t="str">
        <f>IF(ISBLANK('Nomenklatur komplett'!H3256),"",'Nomenklatur komplett'!H3256)</f>
        <v/>
      </c>
      <c r="B3256" s="153">
        <f>IF(ISBLANK('Nomenklatur komplett'!I3256),"",'Nomenklatur komplett'!I3256)</f>
        <v>10849</v>
      </c>
      <c r="C3256" s="18" t="str">
        <f>IF(ISBLANK('Nomenklatur komplett'!J3256),"-",'Nomenklatur komplett'!J3256)</f>
        <v>Ueken</v>
      </c>
    </row>
    <row r="3257" spans="1:3" x14ac:dyDescent="0.2">
      <c r="A3257" s="17">
        <f>IF(ISBLANK('Nomenklatur komplett'!H3257),"",'Nomenklatur komplett'!H3257)</f>
        <v>4286</v>
      </c>
      <c r="B3257" s="153">
        <f>IF(ISBLANK('Nomenklatur komplett'!I3257),"",'Nomenklatur komplett'!I3257)</f>
        <v>10850</v>
      </c>
      <c r="C3257" s="18" t="str">
        <f>IF(ISBLANK('Nomenklatur komplett'!J3257),"-",'Nomenklatur komplett'!J3257)</f>
        <v>Uerkheim</v>
      </c>
    </row>
    <row r="3258" spans="1:3" x14ac:dyDescent="0.2">
      <c r="A3258" s="17" t="str">
        <f>IF(ISBLANK('Nomenklatur komplett'!H3258),"",'Nomenklatur komplett'!H3258)</f>
        <v/>
      </c>
      <c r="B3258" s="153">
        <f>IF(ISBLANK('Nomenklatur komplett'!I3258),"",'Nomenklatur komplett'!I3258)</f>
        <v>10851</v>
      </c>
      <c r="C3258" s="18" t="str">
        <f>IF(ISBLANK('Nomenklatur komplett'!J3258),"-",'Nomenklatur komplett'!J3258)</f>
        <v>Uerschhausen</v>
      </c>
    </row>
    <row r="3259" spans="1:3" x14ac:dyDescent="0.2">
      <c r="A3259" s="17" t="str">
        <f>IF(ISBLANK('Nomenklatur komplett'!H3259),"",'Nomenklatur komplett'!H3259)</f>
        <v/>
      </c>
      <c r="B3259" s="153">
        <f>IF(ISBLANK('Nomenklatur komplett'!I3259),"",'Nomenklatur komplett'!I3259)</f>
        <v>10852</v>
      </c>
      <c r="C3259" s="18" t="str">
        <f>IF(ISBLANK('Nomenklatur komplett'!J3259),"-",'Nomenklatur komplett'!J3259)</f>
        <v>Uesslingen</v>
      </c>
    </row>
    <row r="3260" spans="1:3" x14ac:dyDescent="0.2">
      <c r="A3260" s="17">
        <f>IF(ISBLANK('Nomenklatur komplett'!H3260),"",'Nomenklatur komplett'!H3260)</f>
        <v>4616</v>
      </c>
      <c r="B3260" s="153">
        <f>IF(ISBLANK('Nomenklatur komplett'!I3260),"",'Nomenklatur komplett'!I3260)</f>
        <v>15431</v>
      </c>
      <c r="C3260" s="18" t="str">
        <f>IF(ISBLANK('Nomenklatur komplett'!J3260),"-",'Nomenklatur komplett'!J3260)</f>
        <v>Uesslingen-Buch</v>
      </c>
    </row>
    <row r="3261" spans="1:3" x14ac:dyDescent="0.2">
      <c r="A3261" s="17">
        <f>IF(ISBLANK('Nomenklatur komplett'!H3261),"",'Nomenklatur komplett'!H3261)</f>
        <v>944</v>
      </c>
      <c r="B3261" s="153">
        <f>IF(ISBLANK('Nomenklatur komplett'!I3261),"",'Nomenklatur komplett'!I3261)</f>
        <v>15341</v>
      </c>
      <c r="C3261" s="18" t="str">
        <f>IF(ISBLANK('Nomenklatur komplett'!J3261),"-",'Nomenklatur komplett'!J3261)</f>
        <v>Uetendorf</v>
      </c>
    </row>
    <row r="3262" spans="1:3" x14ac:dyDescent="0.2">
      <c r="A3262" s="17" t="str">
        <f>IF(ISBLANK('Nomenklatur komplett'!H3262),"",'Nomenklatur komplett'!H3262)</f>
        <v/>
      </c>
      <c r="B3262" s="153">
        <f>IF(ISBLANK('Nomenklatur komplett'!I3262),"",'Nomenklatur komplett'!I3262)</f>
        <v>11342</v>
      </c>
      <c r="C3262" s="18" t="str">
        <f>IF(ISBLANK('Nomenklatur komplett'!J3262),"-",'Nomenklatur komplett'!J3262)</f>
        <v>Uetikon</v>
      </c>
    </row>
    <row r="3263" spans="1:3" x14ac:dyDescent="0.2">
      <c r="A3263" s="17">
        <f>IF(ISBLANK('Nomenklatur komplett'!H3263),"",'Nomenklatur komplett'!H3263)</f>
        <v>159</v>
      </c>
      <c r="B3263" s="153">
        <f>IF(ISBLANK('Nomenklatur komplett'!I3263),"",'Nomenklatur komplett'!I3263)</f>
        <v>13259</v>
      </c>
      <c r="C3263" s="18" t="str">
        <f>IF(ISBLANK('Nomenklatur komplett'!J3263),"-",'Nomenklatur komplett'!J3263)</f>
        <v>Uetikon am See</v>
      </c>
    </row>
    <row r="3264" spans="1:3" x14ac:dyDescent="0.2">
      <c r="A3264" s="17">
        <f>IF(ISBLANK('Nomenklatur komplett'!H3264),"",'Nomenklatur komplett'!H3264)</f>
        <v>4078</v>
      </c>
      <c r="B3264" s="153">
        <f>IF(ISBLANK('Nomenklatur komplett'!I3264),"",'Nomenklatur komplett'!I3264)</f>
        <v>10853</v>
      </c>
      <c r="C3264" s="18" t="str">
        <f>IF(ISBLANK('Nomenklatur komplett'!J3264),"-",'Nomenklatur komplett'!J3264)</f>
        <v>Uezwil</v>
      </c>
    </row>
    <row r="3265" spans="1:3" x14ac:dyDescent="0.2">
      <c r="A3265" s="17" t="str">
        <f>IF(ISBLANK('Nomenklatur komplett'!H3265),"",'Nomenklatur komplett'!H3265)</f>
        <v/>
      </c>
      <c r="B3265" s="153">
        <f>IF(ISBLANK('Nomenklatur komplett'!I3265),"",'Nomenklatur komplett'!I3265)</f>
        <v>10854</v>
      </c>
      <c r="C3265" s="18" t="str">
        <f>IF(ISBLANK('Nomenklatur komplett'!J3265),"-",'Nomenklatur komplett'!J3265)</f>
        <v>Uffikon</v>
      </c>
    </row>
    <row r="3266" spans="1:3" x14ac:dyDescent="0.2">
      <c r="A3266" s="17">
        <f>IF(ISBLANK('Nomenklatur komplett'!H3266),"",'Nomenklatur komplett'!H3266)</f>
        <v>1145</v>
      </c>
      <c r="B3266" s="153">
        <f>IF(ISBLANK('Nomenklatur komplett'!I3266),"",'Nomenklatur komplett'!I3266)</f>
        <v>15531</v>
      </c>
      <c r="C3266" s="18" t="str">
        <f>IF(ISBLANK('Nomenklatur komplett'!J3266),"-",'Nomenklatur komplett'!J3266)</f>
        <v>Ufhusen</v>
      </c>
    </row>
    <row r="3267" spans="1:3" x14ac:dyDescent="0.2">
      <c r="A3267" s="17">
        <f>IF(ISBLANK('Nomenklatur komplett'!H3267),"",'Nomenklatur komplett'!H3267)</f>
        <v>248</v>
      </c>
      <c r="B3267" s="153">
        <f>IF(ISBLANK('Nomenklatur komplett'!I3267),"",'Nomenklatur komplett'!I3267)</f>
        <v>13696</v>
      </c>
      <c r="C3267" s="18" t="str">
        <f>IF(ISBLANK('Nomenklatur komplett'!J3267),"-",'Nomenklatur komplett'!J3267)</f>
        <v>Uitikon</v>
      </c>
    </row>
    <row r="3268" spans="1:3" x14ac:dyDescent="0.2">
      <c r="A3268" s="17">
        <f>IF(ISBLANK('Nomenklatur komplett'!H3268),"",'Nomenklatur komplett'!H3268)</f>
        <v>2278</v>
      </c>
      <c r="B3268" s="153">
        <f>IF(ISBLANK('Nomenklatur komplett'!I3268),"",'Nomenklatur komplett'!I3268)</f>
        <v>10856</v>
      </c>
      <c r="C3268" s="18" t="str">
        <f>IF(ISBLANK('Nomenklatur komplett'!J3268),"-",'Nomenklatur komplett'!J3268)</f>
        <v>Ulmiz</v>
      </c>
    </row>
    <row r="3269" spans="1:3" x14ac:dyDescent="0.2">
      <c r="A3269" s="17" t="str">
        <f>IF(ISBLANK('Nomenklatur komplett'!H3269),"",'Nomenklatur komplett'!H3269)</f>
        <v/>
      </c>
      <c r="B3269" s="153">
        <f>IF(ISBLANK('Nomenklatur komplett'!I3269),"",'Nomenklatur komplett'!I3269)</f>
        <v>10872</v>
      </c>
      <c r="C3269" s="18" t="str">
        <f>IF(ISBLANK('Nomenklatur komplett'!J3269),"-",'Nomenklatur komplett'!J3269)</f>
        <v>Ulrichen</v>
      </c>
    </row>
    <row r="3270" spans="1:3" x14ac:dyDescent="0.2">
      <c r="A3270" s="17" t="str">
        <f>IF(ISBLANK('Nomenklatur komplett'!H3270),"",'Nomenklatur komplett'!H3270)</f>
        <v/>
      </c>
      <c r="B3270" s="153">
        <f>IF(ISBLANK('Nomenklatur komplett'!I3270),"",'Nomenklatur komplett'!I3270)</f>
        <v>10858</v>
      </c>
      <c r="C3270" s="18" t="str">
        <f>IF(ISBLANK('Nomenklatur komplett'!J3270),"-",'Nomenklatur komplett'!J3270)</f>
        <v>Umiken</v>
      </c>
    </row>
    <row r="3271" spans="1:3" x14ac:dyDescent="0.2">
      <c r="A3271" s="17" t="str">
        <f>IF(ISBLANK('Nomenklatur komplett'!H3271),"",'Nomenklatur komplett'!H3271)</f>
        <v/>
      </c>
      <c r="B3271" s="153">
        <f>IF(ISBLANK('Nomenklatur komplett'!I3271),"",'Nomenklatur komplett'!I3271)</f>
        <v>10962</v>
      </c>
      <c r="C3271" s="18" t="str">
        <f>IF(ISBLANK('Nomenklatur komplett'!J3271),"-",'Nomenklatur komplett'!J3271)</f>
        <v>Undervelier</v>
      </c>
    </row>
    <row r="3272" spans="1:3" x14ac:dyDescent="0.2">
      <c r="A3272" s="17">
        <f>IF(ISBLANK('Nomenklatur komplett'!H3272),"",'Nomenklatur komplett'!H3272)</f>
        <v>6201</v>
      </c>
      <c r="B3272" s="153">
        <f>IF(ISBLANK('Nomenklatur komplett'!I3272),"",'Nomenklatur komplett'!I3272)</f>
        <v>10860</v>
      </c>
      <c r="C3272" s="18" t="str">
        <f>IF(ISBLANK('Nomenklatur komplett'!J3272),"-",'Nomenklatur komplett'!J3272)</f>
        <v>Unterbäch</v>
      </c>
    </row>
    <row r="3273" spans="1:3" x14ac:dyDescent="0.2">
      <c r="A3273" s="17" t="str">
        <f>IF(ISBLANK('Nomenklatur komplett'!H3273),"",'Nomenklatur komplett'!H3273)</f>
        <v/>
      </c>
      <c r="B3273" s="153">
        <f>IF(ISBLANK('Nomenklatur komplett'!I3273),"",'Nomenklatur komplett'!I3273)</f>
        <v>10861</v>
      </c>
      <c r="C3273" s="18" t="str">
        <f>IF(ISBLANK('Nomenklatur komplett'!J3273),"-",'Nomenklatur komplett'!J3273)</f>
        <v>Unterbözberg</v>
      </c>
    </row>
    <row r="3274" spans="1:3" x14ac:dyDescent="0.2">
      <c r="A3274" s="17">
        <f>IF(ISBLANK('Nomenklatur komplett'!H3274),"",'Nomenklatur komplett'!H3274)</f>
        <v>3219</v>
      </c>
      <c r="B3274" s="153">
        <f>IF(ISBLANK('Nomenklatur komplett'!I3274),"",'Nomenklatur komplett'!I3274)</f>
        <v>14390</v>
      </c>
      <c r="C3274" s="18" t="str">
        <f>IF(ISBLANK('Nomenklatur komplett'!J3274),"-",'Nomenklatur komplett'!J3274)</f>
        <v>Untereggen</v>
      </c>
    </row>
    <row r="3275" spans="1:3" x14ac:dyDescent="0.2">
      <c r="A3275" s="17" t="str">
        <f>IF(ISBLANK('Nomenklatur komplett'!H3275),"",'Nomenklatur komplett'!H3275)</f>
        <v/>
      </c>
      <c r="B3275" s="153">
        <f>IF(ISBLANK('Nomenklatur komplett'!I3275),"",'Nomenklatur komplett'!I3275)</f>
        <v>10862</v>
      </c>
      <c r="C3275" s="18" t="str">
        <f>IF(ISBLANK('Nomenklatur komplett'!J3275),"-",'Nomenklatur komplett'!J3275)</f>
        <v>Unterehrendingen</v>
      </c>
    </row>
    <row r="3276" spans="1:3" x14ac:dyDescent="0.2">
      <c r="A3276" s="17" t="str">
        <f>IF(ISBLANK('Nomenklatur komplett'!H3276),"",'Nomenklatur komplett'!H3276)</f>
        <v/>
      </c>
      <c r="B3276" s="153">
        <f>IF(ISBLANK('Nomenklatur komplett'!I3276),"",'Nomenklatur komplett'!I3276)</f>
        <v>16442</v>
      </c>
      <c r="C3276" s="18" t="str">
        <f>IF(ISBLANK('Nomenklatur komplett'!J3276),"-",'Nomenklatur komplett'!J3276)</f>
        <v>Unterembrach</v>
      </c>
    </row>
    <row r="3277" spans="1:3" x14ac:dyDescent="0.2">
      <c r="A3277" s="17" t="str">
        <f>IF(ISBLANK('Nomenklatur komplett'!H3277),"",'Nomenklatur komplett'!H3277)</f>
        <v/>
      </c>
      <c r="B3277" s="153">
        <f>IF(ISBLANK('Nomenklatur komplett'!I3277),"",'Nomenklatur komplett'!I3277)</f>
        <v>10908</v>
      </c>
      <c r="C3277" s="18" t="str">
        <f>IF(ISBLANK('Nomenklatur komplett'!J3277),"-",'Nomenklatur komplett'!J3277)</f>
        <v>Unterems</v>
      </c>
    </row>
    <row r="3278" spans="1:3" x14ac:dyDescent="0.2">
      <c r="A3278" s="17" t="str">
        <f>IF(ISBLANK('Nomenklatur komplett'!H3278),"",'Nomenklatur komplett'!H3278)</f>
        <v/>
      </c>
      <c r="B3278" s="153">
        <f>IF(ISBLANK('Nomenklatur komplett'!I3278),"",'Nomenklatur komplett'!I3278)</f>
        <v>10863</v>
      </c>
      <c r="C3278" s="18" t="str">
        <f>IF(ISBLANK('Nomenklatur komplett'!J3278),"-",'Nomenklatur komplett'!J3278)</f>
        <v>Unterendingen</v>
      </c>
    </row>
    <row r="3279" spans="1:3" x14ac:dyDescent="0.2">
      <c r="A3279" s="17">
        <f>IF(ISBLANK('Nomenklatur komplett'!H3279),"",'Nomenklatur komplett'!H3279)</f>
        <v>249</v>
      </c>
      <c r="B3279" s="153">
        <f>IF(ISBLANK('Nomenklatur komplett'!I3279),"",'Nomenklatur komplett'!I3279)</f>
        <v>13697</v>
      </c>
      <c r="C3279" s="18" t="str">
        <f>IF(ISBLANK('Nomenklatur komplett'!J3279),"-",'Nomenklatur komplett'!J3279)</f>
        <v>Unterengstringen</v>
      </c>
    </row>
    <row r="3280" spans="1:3" x14ac:dyDescent="0.2">
      <c r="A3280" s="17">
        <f>IF(ISBLANK('Nomenklatur komplett'!H3280),"",'Nomenklatur komplett'!H3280)</f>
        <v>4013</v>
      </c>
      <c r="B3280" s="153">
        <f>IF(ISBLANK('Nomenklatur komplett'!I3280),"",'Nomenklatur komplett'!I3280)</f>
        <v>10888</v>
      </c>
      <c r="C3280" s="18" t="str">
        <f>IF(ISBLANK('Nomenklatur komplett'!J3280),"-",'Nomenklatur komplett'!J3280)</f>
        <v>Unterentfelden</v>
      </c>
    </row>
    <row r="3281" spans="1:3" x14ac:dyDescent="0.2">
      <c r="A3281" s="17" t="str">
        <f>IF(ISBLANK('Nomenklatur komplett'!H3281),"",'Nomenklatur komplett'!H3281)</f>
        <v/>
      </c>
      <c r="B3281" s="153">
        <f>IF(ISBLANK('Nomenklatur komplett'!I3281),"",'Nomenklatur komplett'!I3281)</f>
        <v>16462</v>
      </c>
      <c r="C3281" s="18" t="str">
        <f>IF(ISBLANK('Nomenklatur komplett'!J3281),"-",'Nomenklatur komplett'!J3281)</f>
        <v>Unterhallau</v>
      </c>
    </row>
    <row r="3282" spans="1:3" x14ac:dyDescent="0.2">
      <c r="A3282" s="17">
        <f>IF(ISBLANK('Nomenklatur komplett'!H3282),"",'Nomenklatur komplett'!H3282)</f>
        <v>1375</v>
      </c>
      <c r="B3282" s="153">
        <f>IF(ISBLANK('Nomenklatur komplett'!I3282),"",'Nomenklatur komplett'!I3282)</f>
        <v>10865</v>
      </c>
      <c r="C3282" s="18" t="str">
        <f>IF(ISBLANK('Nomenklatur komplett'!J3282),"-",'Nomenklatur komplett'!J3282)</f>
        <v>Unteriberg</v>
      </c>
    </row>
    <row r="3283" spans="1:3" x14ac:dyDescent="0.2">
      <c r="A3283" s="17">
        <f>IF(ISBLANK('Nomenklatur komplett'!H3283),"",'Nomenklatur komplett'!H3283)</f>
        <v>4146</v>
      </c>
      <c r="B3283" s="153">
        <f>IF(ISBLANK('Nomenklatur komplett'!I3283),"",'Nomenklatur komplett'!I3283)</f>
        <v>10866</v>
      </c>
      <c r="C3283" s="18" t="str">
        <f>IF(ISBLANK('Nomenklatur komplett'!J3283),"-",'Nomenklatur komplett'!J3283)</f>
        <v>Unterkulm</v>
      </c>
    </row>
    <row r="3284" spans="1:3" x14ac:dyDescent="0.2">
      <c r="A3284" s="17">
        <f>IF(ISBLANK('Nomenklatur komplett'!H3284),"",'Nomenklatur komplett'!H3284)</f>
        <v>945</v>
      </c>
      <c r="B3284" s="153">
        <f>IF(ISBLANK('Nomenklatur komplett'!I3284),"",'Nomenklatur komplett'!I3284)</f>
        <v>15342</v>
      </c>
      <c r="C3284" s="18" t="str">
        <f>IF(ISBLANK('Nomenklatur komplett'!J3284),"-",'Nomenklatur komplett'!J3284)</f>
        <v>Unterlangenegg</v>
      </c>
    </row>
    <row r="3285" spans="1:3" x14ac:dyDescent="0.2">
      <c r="A3285" s="17" t="str">
        <f>IF(ISBLANK('Nomenklatur komplett'!H3285),"",'Nomenklatur komplett'!H3285)</f>
        <v/>
      </c>
      <c r="B3285" s="153">
        <f>IF(ISBLANK('Nomenklatur komplett'!I3285),"",'Nomenklatur komplett'!I3285)</f>
        <v>16178</v>
      </c>
      <c r="C3285" s="18" t="str">
        <f>IF(ISBLANK('Nomenklatur komplett'!J3285),"-",'Nomenklatur komplett'!J3285)</f>
        <v>Unterleibstadt</v>
      </c>
    </row>
    <row r="3286" spans="1:3" x14ac:dyDescent="0.2">
      <c r="A3286" s="17">
        <f>IF(ISBLANK('Nomenklatur komplett'!H3286),"",'Nomenklatur komplett'!H3286)</f>
        <v>4079</v>
      </c>
      <c r="B3286" s="153">
        <f>IF(ISBLANK('Nomenklatur komplett'!I3286),"",'Nomenklatur komplett'!I3286)</f>
        <v>10867</v>
      </c>
      <c r="C3286" s="18" t="str">
        <f>IF(ISBLANK('Nomenklatur komplett'!J3286),"-",'Nomenklatur komplett'!J3286)</f>
        <v>Unterlunkhofen</v>
      </c>
    </row>
    <row r="3287" spans="1:3" x14ac:dyDescent="0.2">
      <c r="A3287" s="17">
        <f>IF(ISBLANK('Nomenklatur komplett'!H3287),"",'Nomenklatur komplett'!H3287)</f>
        <v>2463</v>
      </c>
      <c r="B3287" s="153">
        <f>IF(ISBLANK('Nomenklatur komplett'!I3287),"",'Nomenklatur komplett'!I3287)</f>
        <v>10868</v>
      </c>
      <c r="C3287" s="18" t="str">
        <f>IF(ISBLANK('Nomenklatur komplett'!J3287),"-",'Nomenklatur komplett'!J3287)</f>
        <v>Unterramsern</v>
      </c>
    </row>
    <row r="3288" spans="1:3" x14ac:dyDescent="0.2">
      <c r="A3288" s="17" t="str">
        <f>IF(ISBLANK('Nomenklatur komplett'!H3288),"",'Nomenklatur komplett'!H3288)</f>
        <v/>
      </c>
      <c r="B3288" s="153">
        <f>IF(ISBLANK('Nomenklatur komplett'!I3288),"",'Nomenklatur komplett'!I3288)</f>
        <v>10870</v>
      </c>
      <c r="C3288" s="18" t="str">
        <f>IF(ISBLANK('Nomenklatur komplett'!J3288),"-",'Nomenklatur komplett'!J3288)</f>
        <v>Unterschlatt</v>
      </c>
    </row>
    <row r="3289" spans="1:3" x14ac:dyDescent="0.2">
      <c r="A3289" s="17">
        <f>IF(ISBLANK('Nomenklatur komplett'!H3289),"",'Nomenklatur komplett'!H3289)</f>
        <v>1219</v>
      </c>
      <c r="B3289" s="153">
        <f>IF(ISBLANK('Nomenklatur komplett'!I3289),"",'Nomenklatur komplett'!I3289)</f>
        <v>10869</v>
      </c>
      <c r="C3289" s="18" t="str">
        <f>IF(ISBLANK('Nomenklatur komplett'!J3289),"-",'Nomenklatur komplett'!J3289)</f>
        <v>Unterschächen</v>
      </c>
    </row>
    <row r="3290" spans="1:3" x14ac:dyDescent="0.2">
      <c r="A3290" s="17">
        <f>IF(ISBLANK('Nomenklatur komplett'!H3290),"",'Nomenklatur komplett'!H3290)</f>
        <v>593</v>
      </c>
      <c r="B3290" s="153">
        <f>IF(ISBLANK('Nomenklatur komplett'!I3290),"",'Nomenklatur komplett'!I3290)</f>
        <v>15165</v>
      </c>
      <c r="C3290" s="18" t="str">
        <f>IF(ISBLANK('Nomenklatur komplett'!J3290),"-",'Nomenklatur komplett'!J3290)</f>
        <v>Unterseen</v>
      </c>
    </row>
    <row r="3291" spans="1:3" x14ac:dyDescent="0.2">
      <c r="A3291" s="17">
        <f>IF(ISBLANK('Nomenklatur komplett'!H3291),"",'Nomenklatur komplett'!H3291)</f>
        <v>4044</v>
      </c>
      <c r="B3291" s="153">
        <f>IF(ISBLANK('Nomenklatur komplett'!I3291),"",'Nomenklatur komplett'!I3291)</f>
        <v>10871</v>
      </c>
      <c r="C3291" s="18" t="str">
        <f>IF(ISBLANK('Nomenklatur komplett'!J3291),"-",'Nomenklatur komplett'!J3291)</f>
        <v>Untersiggenthal</v>
      </c>
    </row>
    <row r="3292" spans="1:3" x14ac:dyDescent="0.2">
      <c r="A3292" s="17" t="str">
        <f>IF(ISBLANK('Nomenklatur komplett'!H3292),"",'Nomenklatur komplett'!H3292)</f>
        <v/>
      </c>
      <c r="B3292" s="153">
        <f>IF(ISBLANK('Nomenklatur komplett'!I3292),"",'Nomenklatur komplett'!I3292)</f>
        <v>10845</v>
      </c>
      <c r="C3292" s="18" t="str">
        <f>IF(ISBLANK('Nomenklatur komplett'!J3292),"-",'Nomenklatur komplett'!J3292)</f>
        <v>Unterstammheim</v>
      </c>
    </row>
    <row r="3293" spans="1:3" x14ac:dyDescent="0.2">
      <c r="A3293" s="17" t="str">
        <f>IF(ISBLANK('Nomenklatur komplett'!H3293),"",'Nomenklatur komplett'!H3293)</f>
        <v/>
      </c>
      <c r="B3293" s="153">
        <f>IF(ISBLANK('Nomenklatur komplett'!I3293),"",'Nomenklatur komplett'!I3293)</f>
        <v>10948</v>
      </c>
      <c r="C3293" s="18" t="str">
        <f>IF(ISBLANK('Nomenklatur komplett'!J3293),"-",'Nomenklatur komplett'!J3293)</f>
        <v>Untersteckholz</v>
      </c>
    </row>
    <row r="3294" spans="1:3" x14ac:dyDescent="0.2">
      <c r="A3294" s="17" t="str">
        <f>IF(ISBLANK('Nomenklatur komplett'!H3294),"",'Nomenklatur komplett'!H3294)</f>
        <v/>
      </c>
      <c r="B3294" s="153">
        <f>IF(ISBLANK('Nomenklatur komplett'!I3294),"",'Nomenklatur komplett'!I3294)</f>
        <v>16291</v>
      </c>
      <c r="C3294" s="18" t="str">
        <f>IF(ISBLANK('Nomenklatur komplett'!J3294),"-",'Nomenklatur komplett'!J3294)</f>
        <v>Unterstrass</v>
      </c>
    </row>
    <row r="3295" spans="1:3" x14ac:dyDescent="0.2">
      <c r="A3295" s="17">
        <f>IF(ISBLANK('Nomenklatur komplett'!H3295),"",'Nomenklatur komplett'!H3295)</f>
        <v>3946</v>
      </c>
      <c r="B3295" s="153">
        <f>IF(ISBLANK('Nomenklatur komplett'!I3295),"",'Nomenklatur komplett'!I3295)</f>
        <v>16030</v>
      </c>
      <c r="C3295" s="18" t="str">
        <f>IF(ISBLANK('Nomenklatur komplett'!J3295),"-",'Nomenklatur komplett'!J3295)</f>
        <v>Untervaz</v>
      </c>
    </row>
    <row r="3296" spans="1:3" x14ac:dyDescent="0.2">
      <c r="A3296" s="17">
        <f>IF(ISBLANK('Nomenklatur komplett'!H3296),"",'Nomenklatur komplett'!H3296)</f>
        <v>1709</v>
      </c>
      <c r="B3296" s="153">
        <f>IF(ISBLANK('Nomenklatur komplett'!I3296),"",'Nomenklatur komplett'!I3296)</f>
        <v>10844</v>
      </c>
      <c r="C3296" s="18" t="str">
        <f>IF(ISBLANK('Nomenklatur komplett'!J3296),"-",'Nomenklatur komplett'!J3296)</f>
        <v>Unterägeri</v>
      </c>
    </row>
    <row r="3297" spans="1:3" x14ac:dyDescent="0.2">
      <c r="A3297" s="17" t="str">
        <f>IF(ISBLANK('Nomenklatur komplett'!H3297),"",'Nomenklatur komplett'!H3297)</f>
        <v/>
      </c>
      <c r="B3297" s="153">
        <f>IF(ISBLANK('Nomenklatur komplett'!I3297),"",'Nomenklatur komplett'!I3297)</f>
        <v>11230</v>
      </c>
      <c r="C3297" s="18" t="str">
        <f>IF(ISBLANK('Nomenklatur komplett'!J3297),"-",'Nomenklatur komplett'!J3297)</f>
        <v>Uors (Lumnezia)</v>
      </c>
    </row>
    <row r="3298" spans="1:3" x14ac:dyDescent="0.2">
      <c r="A3298" s="17" t="str">
        <f>IF(ISBLANK('Nomenklatur komplett'!H3298),"",'Nomenklatur komplett'!H3298)</f>
        <v/>
      </c>
      <c r="B3298" s="153">
        <f>IF(ISBLANK('Nomenklatur komplett'!I3298),"",'Nomenklatur komplett'!I3298)</f>
        <v>13195</v>
      </c>
      <c r="C3298" s="18" t="str">
        <f>IF(ISBLANK('Nomenklatur komplett'!J3298),"-",'Nomenklatur komplett'!J3298)</f>
        <v>Uors-Peiden</v>
      </c>
    </row>
    <row r="3299" spans="1:3" x14ac:dyDescent="0.2">
      <c r="A3299" s="17">
        <f>IF(ISBLANK('Nomenklatur komplett'!H3299),"",'Nomenklatur komplett'!H3299)</f>
        <v>250</v>
      </c>
      <c r="B3299" s="153">
        <f>IF(ISBLANK('Nomenklatur komplett'!I3299),"",'Nomenklatur komplett'!I3299)</f>
        <v>13698</v>
      </c>
      <c r="C3299" s="18" t="str">
        <f>IF(ISBLANK('Nomenklatur komplett'!J3299),"-",'Nomenklatur komplett'!J3299)</f>
        <v>Urdorf</v>
      </c>
    </row>
    <row r="3300" spans="1:3" x14ac:dyDescent="0.2">
      <c r="A3300" s="17">
        <f>IF(ISBLANK('Nomenklatur komplett'!H3300),"",'Nomenklatur komplett'!H3300)</f>
        <v>3670</v>
      </c>
      <c r="B3300" s="153">
        <f>IF(ISBLANK('Nomenklatur komplett'!I3300),"",'Nomenklatur komplett'!I3300)</f>
        <v>15983</v>
      </c>
      <c r="C3300" s="18" t="str">
        <f>IF(ISBLANK('Nomenklatur komplett'!J3300),"-",'Nomenklatur komplett'!J3300)</f>
        <v>Urmein</v>
      </c>
    </row>
    <row r="3301" spans="1:3" x14ac:dyDescent="0.2">
      <c r="A3301" s="17">
        <f>IF(ISBLANK('Nomenklatur komplett'!H3301),"",'Nomenklatur komplett'!H3301)</f>
        <v>3006</v>
      </c>
      <c r="B3301" s="153">
        <f>IF(ISBLANK('Nomenklatur komplett'!I3301),"",'Nomenklatur komplett'!I3301)</f>
        <v>10946</v>
      </c>
      <c r="C3301" s="18" t="str">
        <f>IF(ISBLANK('Nomenklatur komplett'!J3301),"-",'Nomenklatur komplett'!J3301)</f>
        <v>Urnäsch</v>
      </c>
    </row>
    <row r="3302" spans="1:3" x14ac:dyDescent="0.2">
      <c r="A3302" s="17">
        <f>IF(ISBLANK('Nomenklatur komplett'!H3302),"",'Nomenklatur komplett'!H3302)</f>
        <v>344</v>
      </c>
      <c r="B3302" s="153">
        <f>IF(ISBLANK('Nomenklatur komplett'!I3302),"",'Nomenklatur komplett'!I3302)</f>
        <v>15027</v>
      </c>
      <c r="C3302" s="18" t="str">
        <f>IF(ISBLANK('Nomenklatur komplett'!J3302),"-",'Nomenklatur komplett'!J3302)</f>
        <v>Ursenbach</v>
      </c>
    </row>
    <row r="3303" spans="1:3" x14ac:dyDescent="0.2">
      <c r="A3303" s="17">
        <f>IF(ISBLANK('Nomenklatur komplett'!H3303),"",'Nomenklatur komplett'!H3303)</f>
        <v>5932</v>
      </c>
      <c r="B3303" s="153">
        <f>IF(ISBLANK('Nomenklatur komplett'!I3303),"",'Nomenklatur komplett'!I3303)</f>
        <v>14870</v>
      </c>
      <c r="C3303" s="18" t="str">
        <f>IF(ISBLANK('Nomenklatur komplett'!J3303),"-",'Nomenklatur komplett'!J3303)</f>
        <v>Ursins</v>
      </c>
    </row>
    <row r="3304" spans="1:3" x14ac:dyDescent="0.2">
      <c r="A3304" s="17">
        <f>IF(ISBLANK('Nomenklatur komplett'!H3304),"",'Nomenklatur komplett'!H3304)</f>
        <v>2102</v>
      </c>
      <c r="B3304" s="153">
        <f>IF(ISBLANK('Nomenklatur komplett'!I3304),"",'Nomenklatur komplett'!I3304)</f>
        <v>15500</v>
      </c>
      <c r="C3304" s="18" t="str">
        <f>IF(ISBLANK('Nomenklatur komplett'!J3304),"-",'Nomenklatur komplett'!J3304)</f>
        <v>Ursy</v>
      </c>
    </row>
    <row r="3305" spans="1:3" x14ac:dyDescent="0.2">
      <c r="A3305" s="17" t="str">
        <f>IF(ISBLANK('Nomenklatur komplett'!H3305),"",'Nomenklatur komplett'!H3305)</f>
        <v/>
      </c>
      <c r="B3305" s="153">
        <f>IF(ISBLANK('Nomenklatur komplett'!I3305),"",'Nomenklatur komplett'!I3305)</f>
        <v>10496</v>
      </c>
      <c r="C3305" s="18" t="str">
        <f>IF(ISBLANK('Nomenklatur komplett'!J3305),"-",'Nomenklatur komplett'!J3305)</f>
        <v>Urtenen</v>
      </c>
    </row>
    <row r="3306" spans="1:3" x14ac:dyDescent="0.2">
      <c r="A3306" s="17">
        <f>IF(ISBLANK('Nomenklatur komplett'!H3306),"",'Nomenklatur komplett'!H3306)</f>
        <v>551</v>
      </c>
      <c r="B3306" s="153">
        <f>IF(ISBLANK('Nomenklatur komplett'!I3306),"",'Nomenklatur komplett'!I3306)</f>
        <v>15130</v>
      </c>
      <c r="C3306" s="18" t="str">
        <f>IF(ISBLANK('Nomenklatur komplett'!J3306),"-",'Nomenklatur komplett'!J3306)</f>
        <v>Urtenen-Schönbühl</v>
      </c>
    </row>
    <row r="3307" spans="1:3" x14ac:dyDescent="0.2">
      <c r="A3307" s="17">
        <f>IF(ISBLANK('Nomenklatur komplett'!H3307),"",'Nomenklatur komplett'!H3307)</f>
        <v>198</v>
      </c>
      <c r="B3307" s="153">
        <f>IF(ISBLANK('Nomenklatur komplett'!I3307),"",'Nomenklatur komplett'!I3307)</f>
        <v>10940</v>
      </c>
      <c r="C3307" s="18" t="str">
        <f>IF(ISBLANK('Nomenklatur komplett'!J3307),"-",'Nomenklatur komplett'!J3307)</f>
        <v>Uster</v>
      </c>
    </row>
    <row r="3308" spans="1:3" x14ac:dyDescent="0.2">
      <c r="A3308" s="17">
        <f>IF(ISBLANK('Nomenklatur komplett'!H3308),"",'Nomenklatur komplett'!H3308)</f>
        <v>885</v>
      </c>
      <c r="B3308" s="153">
        <f>IF(ISBLANK('Nomenklatur komplett'!I3308),"",'Nomenklatur komplett'!I3308)</f>
        <v>15639</v>
      </c>
      <c r="C3308" s="18" t="str">
        <f>IF(ISBLANK('Nomenklatur komplett'!J3308),"-",'Nomenklatur komplett'!J3308)</f>
        <v>Uttigen</v>
      </c>
    </row>
    <row r="3309" spans="1:3" x14ac:dyDescent="0.2">
      <c r="A3309" s="17">
        <f>IF(ISBLANK('Nomenklatur komplett'!H3309),"",'Nomenklatur komplett'!H3309)</f>
        <v>4451</v>
      </c>
      <c r="B3309" s="153">
        <f>IF(ISBLANK('Nomenklatur komplett'!I3309),"",'Nomenklatur komplett'!I3309)</f>
        <v>15397</v>
      </c>
      <c r="C3309" s="18" t="str">
        <f>IF(ISBLANK('Nomenklatur komplett'!J3309),"-",'Nomenklatur komplett'!J3309)</f>
        <v>Uttwil</v>
      </c>
    </row>
    <row r="3310" spans="1:3" x14ac:dyDescent="0.2">
      <c r="A3310" s="17">
        <f>IF(ISBLANK('Nomenklatur komplett'!H3310),"",'Nomenklatur komplett'!H3310)</f>
        <v>552</v>
      </c>
      <c r="B3310" s="153">
        <f>IF(ISBLANK('Nomenklatur komplett'!I3310),"",'Nomenklatur komplett'!I3310)</f>
        <v>15131</v>
      </c>
      <c r="C3310" s="18" t="str">
        <f>IF(ISBLANK('Nomenklatur komplett'!J3310),"-",'Nomenklatur komplett'!J3310)</f>
        <v>Utzenstorf</v>
      </c>
    </row>
    <row r="3311" spans="1:3" x14ac:dyDescent="0.2">
      <c r="A3311" s="17">
        <f>IF(ISBLANK('Nomenklatur komplett'!H3311),"",'Nomenklatur komplett'!H3311)</f>
        <v>3339</v>
      </c>
      <c r="B3311" s="153">
        <f>IF(ISBLANK('Nomenklatur komplett'!I3311),"",'Nomenklatur komplett'!I3311)</f>
        <v>14433</v>
      </c>
      <c r="C3311" s="18" t="str">
        <f>IF(ISBLANK('Nomenklatur komplett'!J3311),"-",'Nomenklatur komplett'!J3311)</f>
        <v>Uznach</v>
      </c>
    </row>
    <row r="3312" spans="1:3" x14ac:dyDescent="0.2">
      <c r="A3312" s="17">
        <f>IF(ISBLANK('Nomenklatur komplett'!H3312),"",'Nomenklatur komplett'!H3312)</f>
        <v>3408</v>
      </c>
      <c r="B3312" s="153">
        <f>IF(ISBLANK('Nomenklatur komplett'!I3312),"",'Nomenklatur komplett'!I3312)</f>
        <v>14457</v>
      </c>
      <c r="C3312" s="18" t="str">
        <f>IF(ISBLANK('Nomenklatur komplett'!J3312),"-",'Nomenklatur komplett'!J3312)</f>
        <v>Uzwil</v>
      </c>
    </row>
    <row r="3313" spans="1:3" x14ac:dyDescent="0.2">
      <c r="A3313" s="17">
        <f>IF(ISBLANK('Nomenklatur komplett'!H3313),"",'Nomenklatur komplett'!H3313)</f>
        <v>5268</v>
      </c>
      <c r="B3313" s="153">
        <f>IF(ISBLANK('Nomenklatur komplett'!I3313),"",'Nomenklatur komplett'!I3313)</f>
        <v>10930</v>
      </c>
      <c r="C3313" s="18" t="str">
        <f>IF(ISBLANK('Nomenklatur komplett'!J3313),"-",'Nomenklatur komplett'!J3313)</f>
        <v>Vacallo</v>
      </c>
    </row>
    <row r="3314" spans="1:3" x14ac:dyDescent="0.2">
      <c r="A3314" s="17" t="str">
        <f>IF(ISBLANK('Nomenklatur komplett'!H3314),"",'Nomenklatur komplett'!H3314)</f>
        <v/>
      </c>
      <c r="B3314" s="153">
        <f>IF(ISBLANK('Nomenklatur komplett'!I3314),"",'Nomenklatur komplett'!I3314)</f>
        <v>10932</v>
      </c>
      <c r="C3314" s="18" t="str">
        <f>IF(ISBLANK('Nomenklatur komplett'!J3314),"-",'Nomenklatur komplett'!J3314)</f>
        <v>Vaglio</v>
      </c>
    </row>
    <row r="3315" spans="1:3" x14ac:dyDescent="0.2">
      <c r="A3315" s="17" t="str">
        <f>IF(ISBLANK('Nomenklatur komplett'!H3315),"",'Nomenklatur komplett'!H3315)</f>
        <v/>
      </c>
      <c r="B3315" s="153">
        <f>IF(ISBLANK('Nomenklatur komplett'!I3315),"",'Nomenklatur komplett'!I3315)</f>
        <v>16439</v>
      </c>
      <c r="C3315" s="18" t="str">
        <f>IF(ISBLANK('Nomenklatur komplett'!J3315),"-",'Nomenklatur komplett'!J3315)</f>
        <v>Vairano</v>
      </c>
    </row>
    <row r="3316" spans="1:3" x14ac:dyDescent="0.2">
      <c r="A3316" s="17">
        <f>IF(ISBLANK('Nomenklatur komplett'!H3316),"",'Nomenklatur komplett'!H3316)</f>
        <v>5240</v>
      </c>
      <c r="B3316" s="153">
        <f>IF(ISBLANK('Nomenklatur komplett'!I3316),"",'Nomenklatur komplett'!I3316)</f>
        <v>16619</v>
      </c>
      <c r="C3316" s="18" t="str">
        <f>IF(ISBLANK('Nomenklatur komplett'!J3316),"-",'Nomenklatur komplett'!J3316)</f>
        <v>Val Mara</v>
      </c>
    </row>
    <row r="3317" spans="1:3" x14ac:dyDescent="0.2">
      <c r="A3317" s="17">
        <f>IF(ISBLANK('Nomenklatur komplett'!H3317),"",'Nomenklatur komplett'!H3317)</f>
        <v>3847</v>
      </c>
      <c r="B3317" s="153">
        <f>IF(ISBLANK('Nomenklatur komplett'!I3317),"",'Nomenklatur komplett'!I3317)</f>
        <v>16049</v>
      </c>
      <c r="C3317" s="18" t="str">
        <f>IF(ISBLANK('Nomenklatur komplett'!J3317),"-",'Nomenklatur komplett'!J3317)</f>
        <v>Val Müstair</v>
      </c>
    </row>
    <row r="3318" spans="1:3" x14ac:dyDescent="0.2">
      <c r="A3318" s="17">
        <f>IF(ISBLANK('Nomenklatur komplett'!H3318),"",'Nomenklatur komplett'!H3318)</f>
        <v>6730</v>
      </c>
      <c r="B3318" s="153">
        <f>IF(ISBLANK('Nomenklatur komplett'!I3318),"",'Nomenklatur komplett'!I3318)</f>
        <v>16119</v>
      </c>
      <c r="C3318" s="18" t="str">
        <f>IF(ISBLANK('Nomenklatur komplett'!J3318),"-",'Nomenklatur komplett'!J3318)</f>
        <v>Val Terbi</v>
      </c>
    </row>
    <row r="3319" spans="1:3" x14ac:dyDescent="0.2">
      <c r="A3319" s="17">
        <f>IF(ISBLANK('Nomenklatur komplett'!H3319),"",'Nomenklatur komplett'!H3319)</f>
        <v>6037</v>
      </c>
      <c r="B3319" s="153">
        <f>IF(ISBLANK('Nomenklatur komplett'!I3319),"",'Nomenklatur komplett'!I3319)</f>
        <v>16601</v>
      </c>
      <c r="C3319" s="18" t="str">
        <f>IF(ISBLANK('Nomenklatur komplett'!J3319),"-",'Nomenklatur komplett'!J3319)</f>
        <v>Val de Bagnes</v>
      </c>
    </row>
    <row r="3320" spans="1:3" x14ac:dyDescent="0.2">
      <c r="A3320" s="17">
        <f>IF(ISBLANK('Nomenklatur komplett'!H3320),"",'Nomenklatur komplett'!H3320)</f>
        <v>6157</v>
      </c>
      <c r="B3320" s="153">
        <f>IF(ISBLANK('Nomenklatur komplett'!I3320),"",'Nomenklatur komplett'!I3320)</f>
        <v>10933</v>
      </c>
      <c r="C3320" s="18" t="str">
        <f>IF(ISBLANK('Nomenklatur komplett'!J3320),"-",'Nomenklatur komplett'!J3320)</f>
        <v>Val-d'Illiez</v>
      </c>
    </row>
    <row r="3321" spans="1:3" x14ac:dyDescent="0.2">
      <c r="A3321" s="17">
        <f>IF(ISBLANK('Nomenklatur komplett'!H3321),"",'Nomenklatur komplett'!H3321)</f>
        <v>2163</v>
      </c>
      <c r="B3321" s="153">
        <f>IF(ISBLANK('Nomenklatur komplett'!I3321),"",'Nomenklatur komplett'!I3321)</f>
        <v>15640</v>
      </c>
      <c r="C3321" s="18" t="str">
        <f>IF(ISBLANK('Nomenklatur komplett'!J3321),"-",'Nomenklatur komplett'!J3321)</f>
        <v>Val-de-Charmey</v>
      </c>
    </row>
    <row r="3322" spans="1:3" x14ac:dyDescent="0.2">
      <c r="A3322" s="17">
        <f>IF(ISBLANK('Nomenklatur komplett'!H3322),"",'Nomenklatur komplett'!H3322)</f>
        <v>6487</v>
      </c>
      <c r="B3322" s="153">
        <f>IF(ISBLANK('Nomenklatur komplett'!I3322),"",'Nomenklatur komplett'!I3322)</f>
        <v>16115</v>
      </c>
      <c r="C3322" s="18" t="str">
        <f>IF(ISBLANK('Nomenklatur komplett'!J3322),"-",'Nomenklatur komplett'!J3322)</f>
        <v>Val-de-Ruz</v>
      </c>
    </row>
    <row r="3323" spans="1:3" x14ac:dyDescent="0.2">
      <c r="A3323" s="17">
        <f>IF(ISBLANK('Nomenklatur komplett'!H3323),"",'Nomenklatur komplett'!H3323)</f>
        <v>6512</v>
      </c>
      <c r="B3323" s="153">
        <f>IF(ISBLANK('Nomenklatur komplett'!I3323),"",'Nomenklatur komplett'!I3323)</f>
        <v>16118</v>
      </c>
      <c r="C3323" s="18" t="str">
        <f>IF(ISBLANK('Nomenklatur komplett'!J3323),"-",'Nomenklatur komplett'!J3323)</f>
        <v>Val-de-Travers</v>
      </c>
    </row>
    <row r="3324" spans="1:3" x14ac:dyDescent="0.2">
      <c r="A3324" s="17" t="str">
        <f>IF(ISBLANK('Nomenklatur komplett'!H3324),"",'Nomenklatur komplett'!H3324)</f>
        <v/>
      </c>
      <c r="B3324" s="153">
        <f>IF(ISBLANK('Nomenklatur komplett'!I3324),"",'Nomenklatur komplett'!I3324)</f>
        <v>10934</v>
      </c>
      <c r="C3324" s="18" t="str">
        <f>IF(ISBLANK('Nomenklatur komplett'!J3324),"-",'Nomenklatur komplett'!J3324)</f>
        <v>Valangin</v>
      </c>
    </row>
    <row r="3325" spans="1:3" x14ac:dyDescent="0.2">
      <c r="A3325" s="17">
        <f>IF(ISBLANK('Nomenklatur komplett'!H3325),"",'Nomenklatur komplett'!H3325)</f>
        <v>717</v>
      </c>
      <c r="B3325" s="153">
        <f>IF(ISBLANK('Nomenklatur komplett'!I3325),"",'Nomenklatur komplett'!I3325)</f>
        <v>15661</v>
      </c>
      <c r="C3325" s="18" t="str">
        <f>IF(ISBLANK('Nomenklatur komplett'!J3325),"-",'Nomenklatur komplett'!J3325)</f>
        <v>Valbirse</v>
      </c>
    </row>
    <row r="3326" spans="1:3" x14ac:dyDescent="0.2">
      <c r="A3326" s="17">
        <f>IF(ISBLANK('Nomenklatur komplett'!H3326),"",'Nomenklatur komplett'!H3326)</f>
        <v>5831</v>
      </c>
      <c r="B3326" s="153">
        <f>IF(ISBLANK('Nomenklatur komplett'!I3326),"",'Nomenklatur komplett'!I3326)</f>
        <v>15496</v>
      </c>
      <c r="C3326" s="18" t="str">
        <f>IF(ISBLANK('Nomenklatur komplett'!J3326),"-",'Nomenklatur komplett'!J3326)</f>
        <v>Valbroye</v>
      </c>
    </row>
    <row r="3327" spans="1:3" x14ac:dyDescent="0.2">
      <c r="A3327" s="17" t="str">
        <f>IF(ISBLANK('Nomenklatur komplett'!H3327),"",'Nomenklatur komplett'!H3327)</f>
        <v/>
      </c>
      <c r="B3327" s="153">
        <f>IF(ISBLANK('Nomenklatur komplett'!I3327),"",'Nomenklatur komplett'!I3327)</f>
        <v>16247</v>
      </c>
      <c r="C3327" s="18" t="str">
        <f>IF(ISBLANK('Nomenklatur komplett'!J3327),"-",'Nomenklatur komplett'!J3327)</f>
        <v>Valcava</v>
      </c>
    </row>
    <row r="3328" spans="1:3" x14ac:dyDescent="0.2">
      <c r="A3328" s="17" t="str">
        <f>IF(ISBLANK('Nomenklatur komplett'!H3328),"",'Nomenklatur komplett'!H3328)</f>
        <v/>
      </c>
      <c r="B3328" s="153">
        <f>IF(ISBLANK('Nomenklatur komplett'!I3328),"",'Nomenklatur komplett'!I3328)</f>
        <v>11326</v>
      </c>
      <c r="C3328" s="18" t="str">
        <f>IF(ISBLANK('Nomenklatur komplett'!J3328),"-",'Nomenklatur komplett'!J3328)</f>
        <v>Valchava</v>
      </c>
    </row>
    <row r="3329" spans="1:3" x14ac:dyDescent="0.2">
      <c r="A3329" s="17" t="str">
        <f>IF(ISBLANK('Nomenklatur komplett'!H3329),"",'Nomenklatur komplett'!H3329)</f>
        <v/>
      </c>
      <c r="B3329" s="153">
        <f>IF(ISBLANK('Nomenklatur komplett'!I3329),"",'Nomenklatur komplett'!I3329)</f>
        <v>10936</v>
      </c>
      <c r="C3329" s="18" t="str">
        <f>IF(ISBLANK('Nomenklatur komplett'!J3329),"-",'Nomenklatur komplett'!J3329)</f>
        <v>Valcolla</v>
      </c>
    </row>
    <row r="3330" spans="1:3" x14ac:dyDescent="0.2">
      <c r="A3330" s="17" t="str">
        <f>IF(ISBLANK('Nomenklatur komplett'!H3330),"",'Nomenklatur komplett'!H3330)</f>
        <v/>
      </c>
      <c r="B3330" s="153">
        <f>IF(ISBLANK('Nomenklatur komplett'!I3330),"",'Nomenklatur komplett'!I3330)</f>
        <v>10040</v>
      </c>
      <c r="C3330" s="18" t="str">
        <f>IF(ISBLANK('Nomenklatur komplett'!J3330),"-",'Nomenklatur komplett'!J3330)</f>
        <v>Valendas</v>
      </c>
    </row>
    <row r="3331" spans="1:3" x14ac:dyDescent="0.2">
      <c r="A3331" s="17">
        <f>IF(ISBLANK('Nomenklatur komplett'!H3331),"",'Nomenklatur komplett'!H3331)</f>
        <v>5933</v>
      </c>
      <c r="B3331" s="153">
        <f>IF(ISBLANK('Nomenklatur komplett'!I3331),"",'Nomenklatur komplett'!I3331)</f>
        <v>14869</v>
      </c>
      <c r="C3331" s="18" t="str">
        <f>IF(ISBLANK('Nomenklatur komplett'!J3331),"-",'Nomenklatur komplett'!J3331)</f>
        <v>Valeyres-sous-Montagny</v>
      </c>
    </row>
    <row r="3332" spans="1:3" x14ac:dyDescent="0.2">
      <c r="A3332" s="17">
        <f>IF(ISBLANK('Nomenklatur komplett'!H3332),"",'Nomenklatur komplett'!H3332)</f>
        <v>5763</v>
      </c>
      <c r="B3332" s="153">
        <f>IF(ISBLANK('Nomenklatur komplett'!I3332),"",'Nomenklatur komplett'!I3332)</f>
        <v>14868</v>
      </c>
      <c r="C3332" s="18" t="str">
        <f>IF(ISBLANK('Nomenklatur komplett'!J3332),"-",'Nomenklatur komplett'!J3332)</f>
        <v>Valeyres-sous-Rances</v>
      </c>
    </row>
    <row r="3333" spans="1:3" x14ac:dyDescent="0.2">
      <c r="A3333" s="17">
        <f>IF(ISBLANK('Nomenklatur komplett'!H3333),"",'Nomenklatur komplett'!H3333)</f>
        <v>5934</v>
      </c>
      <c r="B3333" s="153">
        <f>IF(ISBLANK('Nomenklatur komplett'!I3333),"",'Nomenklatur komplett'!I3333)</f>
        <v>14871</v>
      </c>
      <c r="C3333" s="18" t="str">
        <f>IF(ISBLANK('Nomenklatur komplett'!J3333),"-",'Nomenklatur komplett'!J3333)</f>
        <v>Valeyres-sous-Ursins</v>
      </c>
    </row>
    <row r="3334" spans="1:3" x14ac:dyDescent="0.2">
      <c r="A3334" s="17" t="str">
        <f>IF(ISBLANK('Nomenklatur komplett'!H3334),"",'Nomenklatur komplett'!H3334)</f>
        <v/>
      </c>
      <c r="B3334" s="153">
        <f>IF(ISBLANK('Nomenklatur komplett'!I3334),"",'Nomenklatur komplett'!I3334)</f>
        <v>10947</v>
      </c>
      <c r="C3334" s="18" t="str">
        <f>IF(ISBLANK('Nomenklatur komplett'!J3334),"-",'Nomenklatur komplett'!J3334)</f>
        <v>Vallamand</v>
      </c>
    </row>
    <row r="3335" spans="1:3" x14ac:dyDescent="0.2">
      <c r="A3335" s="17" t="str">
        <f>IF(ISBLANK('Nomenklatur komplett'!H3335),"",'Nomenklatur komplett'!H3335)</f>
        <v/>
      </c>
      <c r="B3335" s="153">
        <f>IF(ISBLANK('Nomenklatur komplett'!I3335),"",'Nomenklatur komplett'!I3335)</f>
        <v>16182</v>
      </c>
      <c r="C3335" s="18" t="str">
        <f>IF(ISBLANK('Nomenklatur komplett'!J3335),"-",'Nomenklatur komplett'!J3335)</f>
        <v>Valle Morobbia in Piano</v>
      </c>
    </row>
    <row r="3336" spans="1:3" x14ac:dyDescent="0.2">
      <c r="A3336" s="17">
        <f>IF(ISBLANK('Nomenklatur komplett'!H3336),"",'Nomenklatur komplett'!H3336)</f>
        <v>2045</v>
      </c>
      <c r="B3336" s="153">
        <f>IF(ISBLANK('Nomenklatur komplett'!I3336),"",'Nomenklatur komplett'!I3336)</f>
        <v>10944</v>
      </c>
      <c r="C3336" s="18" t="str">
        <f>IF(ISBLANK('Nomenklatur komplett'!J3336),"-",'Nomenklatur komplett'!J3336)</f>
        <v>Vallon</v>
      </c>
    </row>
    <row r="3337" spans="1:3" x14ac:dyDescent="0.2">
      <c r="A3337" s="17">
        <f>IF(ISBLANK('Nomenklatur komplett'!H3337),"",'Nomenklatur komplett'!H3337)</f>
        <v>5764</v>
      </c>
      <c r="B3337" s="153">
        <f>IF(ISBLANK('Nomenklatur komplett'!I3337),"",'Nomenklatur komplett'!I3337)</f>
        <v>14866</v>
      </c>
      <c r="C3337" s="18" t="str">
        <f>IF(ISBLANK('Nomenklatur komplett'!J3337),"-",'Nomenklatur komplett'!J3337)</f>
        <v>Vallorbe</v>
      </c>
    </row>
    <row r="3338" spans="1:3" x14ac:dyDescent="0.2">
      <c r="A3338" s="17" t="str">
        <f>IF(ISBLANK('Nomenklatur komplett'!H3338),"",'Nomenklatur komplett'!H3338)</f>
        <v/>
      </c>
      <c r="B3338" s="153">
        <f>IF(ISBLANK('Nomenklatur komplett'!I3338),"",'Nomenklatur komplett'!I3338)</f>
        <v>16248</v>
      </c>
      <c r="C3338" s="18" t="str">
        <f>IF(ISBLANK('Nomenklatur komplett'!J3338),"-",'Nomenklatur komplett'!J3338)</f>
        <v>Valpaschun</v>
      </c>
    </row>
    <row r="3339" spans="1:3" x14ac:dyDescent="0.2">
      <c r="A3339" s="17">
        <f>IF(ISBLANK('Nomenklatur komplett'!H3339),"",'Nomenklatur komplett'!H3339)</f>
        <v>3603</v>
      </c>
      <c r="B3339" s="153">
        <f>IF(ISBLANK('Nomenklatur komplett'!I3339),"",'Nomenklatur komplett'!I3339)</f>
        <v>16063</v>
      </c>
      <c r="C3339" s="18" t="str">
        <f>IF(ISBLANK('Nomenklatur komplett'!J3339),"-",'Nomenklatur komplett'!J3339)</f>
        <v>Vals</v>
      </c>
    </row>
    <row r="3340" spans="1:3" x14ac:dyDescent="0.2">
      <c r="A3340" s="17">
        <f>IF(ISBLANK('Nomenklatur komplett'!H3340),"",'Nomenklatur komplett'!H3340)</f>
        <v>3764</v>
      </c>
      <c r="B3340" s="153">
        <f>IF(ISBLANK('Nomenklatur komplett'!I3340),"",'Nomenklatur komplett'!I3340)</f>
        <v>16059</v>
      </c>
      <c r="C3340" s="18" t="str">
        <f>IF(ISBLANK('Nomenklatur komplett'!J3340),"-",'Nomenklatur komplett'!J3340)</f>
        <v>Valsot</v>
      </c>
    </row>
    <row r="3341" spans="1:3" x14ac:dyDescent="0.2">
      <c r="A3341" s="17" t="str">
        <f>IF(ISBLANK('Nomenklatur komplett'!H3341),"",'Nomenklatur komplett'!H3341)</f>
        <v/>
      </c>
      <c r="B3341" s="153">
        <f>IF(ISBLANK('Nomenklatur komplett'!I3341),"",'Nomenklatur komplett'!I3341)</f>
        <v>10827</v>
      </c>
      <c r="C3341" s="18" t="str">
        <f>IF(ISBLANK('Nomenklatur komplett'!J3341),"-",'Nomenklatur komplett'!J3341)</f>
        <v>Valzeina</v>
      </c>
    </row>
    <row r="3342" spans="1:3" x14ac:dyDescent="0.2">
      <c r="A3342" s="17">
        <f>IF(ISBLANK('Nomenklatur komplett'!H3342),"",'Nomenklatur komplett'!H3342)</f>
        <v>6642</v>
      </c>
      <c r="B3342" s="153">
        <f>IF(ISBLANK('Nomenklatur komplett'!I3342),"",'Nomenklatur komplett'!I3342)</f>
        <v>10942</v>
      </c>
      <c r="C3342" s="18" t="str">
        <f>IF(ISBLANK('Nomenklatur komplett'!J3342),"-",'Nomenklatur komplett'!J3342)</f>
        <v>Vandoeuvres</v>
      </c>
    </row>
    <row r="3343" spans="1:3" x14ac:dyDescent="0.2">
      <c r="A3343" s="17">
        <f>IF(ISBLANK('Nomenklatur komplett'!H3343),"",'Nomenklatur komplett'!H3343)</f>
        <v>6116</v>
      </c>
      <c r="B3343" s="153">
        <f>IF(ISBLANK('Nomenklatur komplett'!I3343),"",'Nomenklatur komplett'!I3343)</f>
        <v>10938</v>
      </c>
      <c r="C3343" s="18" t="str">
        <f>IF(ISBLANK('Nomenklatur komplett'!J3343),"-",'Nomenklatur komplett'!J3343)</f>
        <v>Varen</v>
      </c>
    </row>
    <row r="3344" spans="1:3" x14ac:dyDescent="0.2">
      <c r="A3344" s="17" t="str">
        <f>IF(ISBLANK('Nomenklatur komplett'!H3344),"",'Nomenklatur komplett'!H3344)</f>
        <v/>
      </c>
      <c r="B3344" s="153">
        <f>IF(ISBLANK('Nomenklatur komplett'!I3344),"",'Nomenklatur komplett'!I3344)</f>
        <v>10913</v>
      </c>
      <c r="C3344" s="18" t="str">
        <f>IF(ISBLANK('Nomenklatur komplett'!J3344),"-",'Nomenklatur komplett'!J3344)</f>
        <v>Vauderens</v>
      </c>
    </row>
    <row r="3345" spans="1:3" x14ac:dyDescent="0.2">
      <c r="A3345" s="17" t="str">
        <f>IF(ISBLANK('Nomenklatur komplett'!H3345),"",'Nomenklatur komplett'!H3345)</f>
        <v/>
      </c>
      <c r="B3345" s="153">
        <f>IF(ISBLANK('Nomenklatur komplett'!I3345),"",'Nomenklatur komplett'!I3345)</f>
        <v>10904</v>
      </c>
      <c r="C3345" s="18" t="str">
        <f>IF(ISBLANK('Nomenklatur komplett'!J3345),"-",'Nomenklatur komplett'!J3345)</f>
        <v>Vauffelin</v>
      </c>
    </row>
    <row r="3346" spans="1:3" x14ac:dyDescent="0.2">
      <c r="A3346" s="17" t="str">
        <f>IF(ISBLANK('Nomenklatur komplett'!H3346),"",'Nomenklatur komplett'!H3346)</f>
        <v/>
      </c>
      <c r="B3346" s="153">
        <f>IF(ISBLANK('Nomenklatur komplett'!I3346),"",'Nomenklatur komplett'!I3346)</f>
        <v>10905</v>
      </c>
      <c r="C3346" s="18" t="str">
        <f>IF(ISBLANK('Nomenklatur komplett'!J3346),"-",'Nomenklatur komplett'!J3346)</f>
        <v>Vaugondry</v>
      </c>
    </row>
    <row r="3347" spans="1:3" x14ac:dyDescent="0.2">
      <c r="A3347" s="17">
        <f>IF(ISBLANK('Nomenklatur komplett'!H3347),"",'Nomenklatur komplett'!H3347)</f>
        <v>5765</v>
      </c>
      <c r="B3347" s="153">
        <f>IF(ISBLANK('Nomenklatur komplett'!I3347),"",'Nomenklatur komplett'!I3347)</f>
        <v>14873</v>
      </c>
      <c r="C3347" s="18" t="str">
        <f>IF(ISBLANK('Nomenklatur komplett'!J3347),"-",'Nomenklatur komplett'!J3347)</f>
        <v>Vaulion</v>
      </c>
    </row>
    <row r="3348" spans="1:3" x14ac:dyDescent="0.2">
      <c r="A3348" s="17">
        <f>IF(ISBLANK('Nomenklatur komplett'!H3348),"",'Nomenklatur komplett'!H3348)</f>
        <v>2155</v>
      </c>
      <c r="B3348" s="153">
        <f>IF(ISBLANK('Nomenklatur komplett'!I3348),"",'Nomenklatur komplett'!I3348)</f>
        <v>10906</v>
      </c>
      <c r="C3348" s="18" t="str">
        <f>IF(ISBLANK('Nomenklatur komplett'!J3348),"-",'Nomenklatur komplett'!J3348)</f>
        <v>Vaulruz</v>
      </c>
    </row>
    <row r="3349" spans="1:3" x14ac:dyDescent="0.2">
      <c r="A3349" s="17" t="str">
        <f>IF(ISBLANK('Nomenklatur komplett'!H3349),"",'Nomenklatur komplett'!H3349)</f>
        <v/>
      </c>
      <c r="B3349" s="153">
        <f>IF(ISBLANK('Nomenklatur komplett'!I3349),"",'Nomenklatur komplett'!I3349)</f>
        <v>13203</v>
      </c>
      <c r="C3349" s="18" t="str">
        <f>IF(ISBLANK('Nomenklatur komplett'!J3349),"-",'Nomenklatur komplett'!J3349)</f>
        <v>Vaumarcus</v>
      </c>
    </row>
    <row r="3350" spans="1:3" x14ac:dyDescent="0.2">
      <c r="A3350" s="17" t="str">
        <f>IF(ISBLANK('Nomenklatur komplett'!H3350),"",'Nomenklatur komplett'!H3350)</f>
        <v/>
      </c>
      <c r="B3350" s="153">
        <f>IF(ISBLANK('Nomenklatur komplett'!I3350),"",'Nomenklatur komplett'!I3350)</f>
        <v>11273</v>
      </c>
      <c r="C3350" s="18" t="str">
        <f>IF(ISBLANK('Nomenklatur komplett'!J3350),"-",'Nomenklatur komplett'!J3350)</f>
        <v>Vaumarcus-Vernéaz</v>
      </c>
    </row>
    <row r="3351" spans="1:3" x14ac:dyDescent="0.2">
      <c r="A3351" s="17">
        <f>IF(ISBLANK('Nomenklatur komplett'!H3351),"",'Nomenklatur komplett'!H3351)</f>
        <v>5650</v>
      </c>
      <c r="B3351" s="153">
        <f>IF(ISBLANK('Nomenklatur komplett'!I3351),"",'Nomenklatur komplett'!I3351)</f>
        <v>14874</v>
      </c>
      <c r="C3351" s="18" t="str">
        <f>IF(ISBLANK('Nomenklatur komplett'!J3351),"-",'Nomenklatur komplett'!J3351)</f>
        <v>Vaux-sur-Morges</v>
      </c>
    </row>
    <row r="3352" spans="1:3" x14ac:dyDescent="0.2">
      <c r="A3352" s="17">
        <f>IF(ISBLANK('Nomenklatur komplett'!H3352),"",'Nomenklatur komplett'!H3352)</f>
        <v>3506</v>
      </c>
      <c r="B3352" s="153">
        <f>IF(ISBLANK('Nomenklatur komplett'!I3352),"",'Nomenklatur komplett'!I3352)</f>
        <v>15962</v>
      </c>
      <c r="C3352" s="18" t="str">
        <f>IF(ISBLANK('Nomenklatur komplett'!J3352),"-",'Nomenklatur komplett'!J3352)</f>
        <v>Vaz/Obervaz</v>
      </c>
    </row>
    <row r="3353" spans="1:3" x14ac:dyDescent="0.2">
      <c r="A3353" s="17">
        <f>IF(ISBLANK('Nomenklatur komplett'!H3353),"",'Nomenklatur komplett'!H3353)</f>
        <v>359</v>
      </c>
      <c r="B3353" s="153">
        <f>IF(ISBLANK('Nomenklatur komplett'!I3353),"",'Nomenklatur komplett'!I3353)</f>
        <v>15037</v>
      </c>
      <c r="C3353" s="18" t="str">
        <f>IF(ISBLANK('Nomenklatur komplett'!J3353),"-",'Nomenklatur komplett'!J3353)</f>
        <v>Vechigen</v>
      </c>
    </row>
    <row r="3354" spans="1:3" x14ac:dyDescent="0.2">
      <c r="A3354" s="17" t="str">
        <f>IF(ISBLANK('Nomenklatur komplett'!H3354),"",'Nomenklatur komplett'!H3354)</f>
        <v/>
      </c>
      <c r="B3354" s="153">
        <f>IF(ISBLANK('Nomenklatur komplett'!I3354),"",'Nomenklatur komplett'!I3354)</f>
        <v>13686</v>
      </c>
      <c r="C3354" s="18" t="str">
        <f>IF(ISBLANK('Nomenklatur komplett'!J3354),"-",'Nomenklatur komplett'!J3354)</f>
        <v>Vella</v>
      </c>
    </row>
    <row r="3355" spans="1:3" x14ac:dyDescent="0.2">
      <c r="A3355" s="17" t="str">
        <f>IF(ISBLANK('Nomenklatur komplett'!H3355),"",'Nomenklatur komplett'!H3355)</f>
        <v/>
      </c>
      <c r="B3355" s="153">
        <f>IF(ISBLANK('Nomenklatur komplett'!I3355),"",'Nomenklatur komplett'!I3355)</f>
        <v>10610</v>
      </c>
      <c r="C3355" s="18" t="str">
        <f>IF(ISBLANK('Nomenklatur komplett'!J3355),"-",'Nomenklatur komplett'!J3355)</f>
        <v>Vellerat</v>
      </c>
    </row>
    <row r="3356" spans="1:3" x14ac:dyDescent="0.2">
      <c r="A3356" s="17">
        <f>IF(ISBLANK('Nomenklatur komplett'!H3356),"",'Nomenklatur komplett'!H3356)</f>
        <v>4120</v>
      </c>
      <c r="B3356" s="153">
        <f>IF(ISBLANK('Nomenklatur komplett'!I3356),"",'Nomenklatur komplett'!I3356)</f>
        <v>10911</v>
      </c>
      <c r="C3356" s="18" t="str">
        <f>IF(ISBLANK('Nomenklatur komplett'!J3356),"-",'Nomenklatur komplett'!J3356)</f>
        <v>Veltheim (AG)</v>
      </c>
    </row>
    <row r="3357" spans="1:3" x14ac:dyDescent="0.2">
      <c r="A3357" s="17" t="str">
        <f>IF(ISBLANK('Nomenklatur komplett'!H3357),"",'Nomenklatur komplett'!H3357)</f>
        <v/>
      </c>
      <c r="B3357" s="153">
        <f>IF(ISBLANK('Nomenklatur komplett'!I3357),"",'Nomenklatur komplett'!I3357)</f>
        <v>16415</v>
      </c>
      <c r="C3357" s="18" t="str">
        <f>IF(ISBLANK('Nomenklatur komplett'!J3357),"-",'Nomenklatur komplett'!J3357)</f>
        <v>Veltheim (ZH)</v>
      </c>
    </row>
    <row r="3358" spans="1:3" x14ac:dyDescent="0.2">
      <c r="A3358" s="17">
        <f>IF(ISBLANK('Nomenklatur komplett'!H3358),"",'Nomenklatur komplett'!H3358)</f>
        <v>6806</v>
      </c>
      <c r="B3358" s="153">
        <f>IF(ISBLANK('Nomenklatur komplett'!I3358),"",'Nomenklatur komplett'!I3358)</f>
        <v>13353</v>
      </c>
      <c r="C3358" s="18" t="str">
        <f>IF(ISBLANK('Nomenklatur komplett'!J3358),"-",'Nomenklatur komplett'!J3358)</f>
        <v>Vendlincourt</v>
      </c>
    </row>
    <row r="3359" spans="1:3" x14ac:dyDescent="0.2">
      <c r="A3359" s="17" t="str">
        <f>IF(ISBLANK('Nomenklatur komplett'!H3359),"",'Nomenklatur komplett'!H3359)</f>
        <v/>
      </c>
      <c r="B3359" s="153">
        <f>IF(ISBLANK('Nomenklatur komplett'!I3359),"",'Nomenklatur komplett'!I3359)</f>
        <v>10912</v>
      </c>
      <c r="C3359" s="18" t="str">
        <f>IF(ISBLANK('Nomenklatur komplett'!J3359),"-",'Nomenklatur komplett'!J3359)</f>
        <v>Venthône</v>
      </c>
    </row>
    <row r="3360" spans="1:3" x14ac:dyDescent="0.2">
      <c r="A3360" s="17" t="str">
        <f>IF(ISBLANK('Nomenklatur komplett'!H3360),"",'Nomenklatur komplett'!H3360)</f>
        <v/>
      </c>
      <c r="B3360" s="153">
        <f>IF(ISBLANK('Nomenklatur komplett'!I3360),"",'Nomenklatur komplett'!I3360)</f>
        <v>10168</v>
      </c>
      <c r="C3360" s="18" t="str">
        <f>IF(ISBLANK('Nomenklatur komplett'!J3360),"-",'Nomenklatur komplett'!J3360)</f>
        <v>Verdabbio</v>
      </c>
    </row>
    <row r="3361" spans="1:3" x14ac:dyDescent="0.2">
      <c r="A3361" s="17" t="str">
        <f>IF(ISBLANK('Nomenklatur komplett'!H3361),"",'Nomenklatur komplett'!H3361)</f>
        <v/>
      </c>
      <c r="B3361" s="153">
        <f>IF(ISBLANK('Nomenklatur komplett'!I3361),"",'Nomenklatur komplett'!I3361)</f>
        <v>10927</v>
      </c>
      <c r="C3361" s="18" t="str">
        <f>IF(ISBLANK('Nomenklatur komplett'!J3361),"-",'Nomenklatur komplett'!J3361)</f>
        <v>Vergeletto</v>
      </c>
    </row>
    <row r="3362" spans="1:3" x14ac:dyDescent="0.2">
      <c r="A3362" s="17" t="str">
        <f>IF(ISBLANK('Nomenklatur komplett'!H3362),"",'Nomenklatur komplett'!H3362)</f>
        <v/>
      </c>
      <c r="B3362" s="153">
        <f>IF(ISBLANK('Nomenklatur komplett'!I3362),"",'Nomenklatur komplett'!I3362)</f>
        <v>10990</v>
      </c>
      <c r="C3362" s="18" t="str">
        <f>IF(ISBLANK('Nomenklatur komplett'!J3362),"-",'Nomenklatur komplett'!J3362)</f>
        <v>Vermes</v>
      </c>
    </row>
    <row r="3363" spans="1:3" x14ac:dyDescent="0.2">
      <c r="A3363" s="17" t="str">
        <f>IF(ISBLANK('Nomenklatur komplett'!H3363),"",'Nomenklatur komplett'!H3363)</f>
        <v/>
      </c>
      <c r="B3363" s="153">
        <f>IF(ISBLANK('Nomenklatur komplett'!I3363),"",'Nomenklatur komplett'!I3363)</f>
        <v>10914</v>
      </c>
      <c r="C3363" s="18" t="str">
        <f>IF(ISBLANK('Nomenklatur komplett'!J3363),"-",'Nomenklatur komplett'!J3363)</f>
        <v>Vernamiège</v>
      </c>
    </row>
    <row r="3364" spans="1:3" x14ac:dyDescent="0.2">
      <c r="A3364" s="17">
        <f>IF(ISBLANK('Nomenklatur komplett'!H3364),"",'Nomenklatur komplett'!H3364)</f>
        <v>5230</v>
      </c>
      <c r="B3364" s="153">
        <f>IF(ISBLANK('Nomenklatur komplett'!I3364),"",'Nomenklatur komplett'!I3364)</f>
        <v>10916</v>
      </c>
      <c r="C3364" s="18" t="str">
        <f>IF(ISBLANK('Nomenklatur komplett'!J3364),"-",'Nomenklatur komplett'!J3364)</f>
        <v>Vernate</v>
      </c>
    </row>
    <row r="3365" spans="1:3" x14ac:dyDescent="0.2">
      <c r="A3365" s="17" t="str">
        <f>IF(ISBLANK('Nomenklatur komplett'!H3365),"",'Nomenklatur komplett'!H3365)</f>
        <v/>
      </c>
      <c r="B3365" s="153">
        <f>IF(ISBLANK('Nomenklatur komplett'!I3365),"",'Nomenklatur komplett'!I3365)</f>
        <v>14525</v>
      </c>
      <c r="C3365" s="18" t="str">
        <f>IF(ISBLANK('Nomenklatur komplett'!J3365),"-",'Nomenklatur komplett'!J3365)</f>
        <v>Vernay</v>
      </c>
    </row>
    <row r="3366" spans="1:3" x14ac:dyDescent="0.2">
      <c r="A3366" s="17">
        <f>IF(ISBLANK('Nomenklatur komplett'!H3366),"",'Nomenklatur komplett'!H3366)</f>
        <v>6219</v>
      </c>
      <c r="B3366" s="153">
        <f>IF(ISBLANK('Nomenklatur komplett'!I3366),"",'Nomenklatur komplett'!I3366)</f>
        <v>10917</v>
      </c>
      <c r="C3366" s="18" t="str">
        <f>IF(ISBLANK('Nomenklatur komplett'!J3366),"-",'Nomenklatur komplett'!J3366)</f>
        <v>Vernayaz</v>
      </c>
    </row>
    <row r="3367" spans="1:3" x14ac:dyDescent="0.2">
      <c r="A3367" s="17">
        <f>IF(ISBLANK('Nomenklatur komplett'!H3367),"",'Nomenklatur komplett'!H3367)</f>
        <v>6643</v>
      </c>
      <c r="B3367" s="153">
        <f>IF(ISBLANK('Nomenklatur komplett'!I3367),"",'Nomenklatur komplett'!I3367)</f>
        <v>10918</v>
      </c>
      <c r="C3367" s="18" t="str">
        <f>IF(ISBLANK('Nomenklatur komplett'!J3367),"-",'Nomenklatur komplett'!J3367)</f>
        <v>Vernier</v>
      </c>
    </row>
    <row r="3368" spans="1:3" x14ac:dyDescent="0.2">
      <c r="A3368" s="17" t="str">
        <f>IF(ISBLANK('Nomenklatur komplett'!H3368),"",'Nomenklatur komplett'!H3368)</f>
        <v/>
      </c>
      <c r="B3368" s="153">
        <f>IF(ISBLANK('Nomenklatur komplett'!I3368),"",'Nomenklatur komplett'!I3368)</f>
        <v>16230</v>
      </c>
      <c r="C3368" s="18" t="str">
        <f>IF(ISBLANK('Nomenklatur komplett'!J3368),"-",'Nomenklatur komplett'!J3368)</f>
        <v>Vernéaz</v>
      </c>
    </row>
    <row r="3369" spans="1:3" x14ac:dyDescent="0.2">
      <c r="A3369" s="17" t="str">
        <f>IF(ISBLANK('Nomenklatur komplett'!H3369),"",'Nomenklatur komplett'!H3369)</f>
        <v/>
      </c>
      <c r="B3369" s="153">
        <f>IF(ISBLANK('Nomenklatur komplett'!I3369),"",'Nomenklatur komplett'!I3369)</f>
        <v>10039</v>
      </c>
      <c r="C3369" s="18" t="str">
        <f>IF(ISBLANK('Nomenklatur komplett'!J3369),"-",'Nomenklatur komplett'!J3369)</f>
        <v>Versam</v>
      </c>
    </row>
    <row r="3370" spans="1:3" x14ac:dyDescent="0.2">
      <c r="A3370" s="17" t="str">
        <f>IF(ISBLANK('Nomenklatur komplett'!H3370),"",'Nomenklatur komplett'!H3370)</f>
        <v/>
      </c>
      <c r="B3370" s="153">
        <f>IF(ISBLANK('Nomenklatur komplett'!I3370),"",'Nomenklatur komplett'!I3370)</f>
        <v>10920</v>
      </c>
      <c r="C3370" s="18" t="str">
        <f>IF(ISBLANK('Nomenklatur komplett'!J3370),"-",'Nomenklatur komplett'!J3370)</f>
        <v>Verscio</v>
      </c>
    </row>
    <row r="3371" spans="1:3" x14ac:dyDescent="0.2">
      <c r="A3371" s="17">
        <f>IF(ISBLANK('Nomenklatur komplett'!H3371),"",'Nomenklatur komplett'!H3371)</f>
        <v>6644</v>
      </c>
      <c r="B3371" s="153">
        <f>IF(ISBLANK('Nomenklatur komplett'!I3371),"",'Nomenklatur komplett'!I3371)</f>
        <v>10921</v>
      </c>
      <c r="C3371" s="18" t="str">
        <f>IF(ISBLANK('Nomenklatur komplett'!J3371),"-",'Nomenklatur komplett'!J3371)</f>
        <v>Versoix</v>
      </c>
    </row>
    <row r="3372" spans="1:3" x14ac:dyDescent="0.2">
      <c r="A3372" s="17">
        <f>IF(ISBLANK('Nomenklatur komplett'!H3372),"",'Nomenklatur komplett'!H3372)</f>
        <v>5399</v>
      </c>
      <c r="B3372" s="153">
        <f>IF(ISBLANK('Nomenklatur komplett'!I3372),"",'Nomenklatur komplett'!I3372)</f>
        <v>16589</v>
      </c>
      <c r="C3372" s="18" t="str">
        <f>IF(ISBLANK('Nomenklatur komplett'!J3372),"-",'Nomenklatur komplett'!J3372)</f>
        <v>Verzasca</v>
      </c>
    </row>
    <row r="3373" spans="1:3" x14ac:dyDescent="0.2">
      <c r="A3373" s="17" t="str">
        <f>IF(ISBLANK('Nomenklatur komplett'!H3373),"",'Nomenklatur komplett'!H3373)</f>
        <v/>
      </c>
      <c r="B3373" s="153">
        <f>IF(ISBLANK('Nomenklatur komplett'!I3373),"",'Nomenklatur komplett'!I3373)</f>
        <v>10922</v>
      </c>
      <c r="C3373" s="18" t="str">
        <f>IF(ISBLANK('Nomenklatur komplett'!J3373),"-",'Nomenklatur komplett'!J3373)</f>
        <v>Vesin</v>
      </c>
    </row>
    <row r="3374" spans="1:3" x14ac:dyDescent="0.2">
      <c r="A3374" s="17">
        <f>IF(ISBLANK('Nomenklatur komplett'!H3374),"",'Nomenklatur komplett'!H3374)</f>
        <v>5890</v>
      </c>
      <c r="B3374" s="153">
        <f>IF(ISBLANK('Nomenklatur komplett'!I3374),"",'Nomenklatur komplett'!I3374)</f>
        <v>14872</v>
      </c>
      <c r="C3374" s="18" t="str">
        <f>IF(ISBLANK('Nomenklatur komplett'!J3374),"-",'Nomenklatur komplett'!J3374)</f>
        <v>Vevey</v>
      </c>
    </row>
    <row r="3375" spans="1:3" x14ac:dyDescent="0.2">
      <c r="A3375" s="17">
        <f>IF(ISBLANK('Nomenklatur komplett'!H3375),"",'Nomenklatur komplett'!H3375)</f>
        <v>6089</v>
      </c>
      <c r="B3375" s="153">
        <f>IF(ISBLANK('Nomenklatur komplett'!I3375),"",'Nomenklatur komplett'!I3375)</f>
        <v>10925</v>
      </c>
      <c r="C3375" s="18" t="str">
        <f>IF(ISBLANK('Nomenklatur komplett'!J3375),"-",'Nomenklatur komplett'!J3375)</f>
        <v>Vex</v>
      </c>
    </row>
    <row r="3376" spans="1:3" x14ac:dyDescent="0.2">
      <c r="A3376" s="17" t="str">
        <f>IF(ISBLANK('Nomenklatur komplett'!H3376),"",'Nomenklatur komplett'!H3376)</f>
        <v/>
      </c>
      <c r="B3376" s="153">
        <f>IF(ISBLANK('Nomenklatur komplett'!I3376),"",'Nomenklatur komplett'!I3376)</f>
        <v>10926</v>
      </c>
      <c r="C3376" s="18" t="str">
        <f>IF(ISBLANK('Nomenklatur komplett'!J3376),"-",'Nomenklatur komplett'!J3376)</f>
        <v>Veyras</v>
      </c>
    </row>
    <row r="3377" spans="1:3" x14ac:dyDescent="0.2">
      <c r="A3377" s="17">
        <f>IF(ISBLANK('Nomenklatur komplett'!H3377),"",'Nomenklatur komplett'!H3377)</f>
        <v>6645</v>
      </c>
      <c r="B3377" s="153">
        <f>IF(ISBLANK('Nomenklatur komplett'!I3377),"",'Nomenklatur komplett'!I3377)</f>
        <v>10902</v>
      </c>
      <c r="C3377" s="18" t="str">
        <f>IF(ISBLANK('Nomenklatur komplett'!J3377),"-",'Nomenklatur komplett'!J3377)</f>
        <v>Veyrier</v>
      </c>
    </row>
    <row r="3378" spans="1:3" x14ac:dyDescent="0.2">
      <c r="A3378" s="17">
        <f>IF(ISBLANK('Nomenklatur komplett'!H3378),"",'Nomenklatur komplett'!H3378)</f>
        <v>6267</v>
      </c>
      <c r="B3378" s="153">
        <f>IF(ISBLANK('Nomenklatur komplett'!I3378),"",'Nomenklatur komplett'!I3378)</f>
        <v>10907</v>
      </c>
      <c r="C3378" s="18" t="str">
        <f>IF(ISBLANK('Nomenklatur komplett'!J3378),"-",'Nomenklatur komplett'!J3378)</f>
        <v>Veysonnaz</v>
      </c>
    </row>
    <row r="3379" spans="1:3" x14ac:dyDescent="0.2">
      <c r="A3379" s="17">
        <f>IF(ISBLANK('Nomenklatur komplett'!H3379),"",'Nomenklatur komplett'!H3379)</f>
        <v>5891</v>
      </c>
      <c r="B3379" s="153">
        <f>IF(ISBLANK('Nomenklatur komplett'!I3379),"",'Nomenklatur komplett'!I3379)</f>
        <v>14876</v>
      </c>
      <c r="C3379" s="18" t="str">
        <f>IF(ISBLANK('Nomenklatur komplett'!J3379),"-",'Nomenklatur komplett'!J3379)</f>
        <v>Veytaux</v>
      </c>
    </row>
    <row r="3380" spans="1:3" x14ac:dyDescent="0.2">
      <c r="A3380" s="17">
        <f>IF(ISBLANK('Nomenklatur komplett'!H3380),"",'Nomenklatur komplett'!H3380)</f>
        <v>5231</v>
      </c>
      <c r="B3380" s="153">
        <f>IF(ISBLANK('Nomenklatur komplett'!I3380),"",'Nomenklatur komplett'!I3380)</f>
        <v>10943</v>
      </c>
      <c r="C3380" s="18" t="str">
        <f>IF(ISBLANK('Nomenklatur komplett'!J3380),"-",'Nomenklatur komplett'!J3380)</f>
        <v>Vezia</v>
      </c>
    </row>
    <row r="3381" spans="1:3" x14ac:dyDescent="0.2">
      <c r="A3381" s="17" t="str">
        <f>IF(ISBLANK('Nomenklatur komplett'!H3381),"",'Nomenklatur komplett'!H3381)</f>
        <v/>
      </c>
      <c r="B3381" s="153">
        <f>IF(ISBLANK('Nomenklatur komplett'!I3381),"",'Nomenklatur komplett'!I3381)</f>
        <v>10864</v>
      </c>
      <c r="C3381" s="18" t="str">
        <f>IF(ISBLANK('Nomenklatur komplett'!J3381),"-",'Nomenklatur komplett'!J3381)</f>
        <v>Vezio</v>
      </c>
    </row>
    <row r="3382" spans="1:3" x14ac:dyDescent="0.2">
      <c r="A3382" s="17">
        <f>IF(ISBLANK('Nomenklatur komplett'!H3382),"",'Nomenklatur komplett'!H3382)</f>
        <v>5732</v>
      </c>
      <c r="B3382" s="153">
        <f>IF(ISBLANK('Nomenklatur komplett'!I3382),"",'Nomenklatur komplett'!I3382)</f>
        <v>14892</v>
      </c>
      <c r="C3382" s="18" t="str">
        <f>IF(ISBLANK('Nomenklatur komplett'!J3382),"-",'Nomenklatur komplett'!J3382)</f>
        <v>Vich</v>
      </c>
    </row>
    <row r="3383" spans="1:3" x14ac:dyDescent="0.2">
      <c r="A3383" s="17">
        <f>IF(ISBLANK('Nomenklatur komplett'!H3383),"",'Nomenklatur komplett'!H3383)</f>
        <v>5233</v>
      </c>
      <c r="B3383" s="153">
        <f>IF(ISBLANK('Nomenklatur komplett'!I3383),"",'Nomenklatur komplett'!I3383)</f>
        <v>10755</v>
      </c>
      <c r="C3383" s="18" t="str">
        <f>IF(ISBLANK('Nomenklatur komplett'!J3383),"-",'Nomenklatur komplett'!J3383)</f>
        <v>Vico Morcote</v>
      </c>
    </row>
    <row r="3384" spans="1:3" x14ac:dyDescent="0.2">
      <c r="A3384" s="17" t="str">
        <f>IF(ISBLANK('Nomenklatur komplett'!H3384),"",'Nomenklatur komplett'!H3384)</f>
        <v/>
      </c>
      <c r="B3384" s="153">
        <f>IF(ISBLANK('Nomenklatur komplett'!I3384),"",'Nomenklatur komplett'!I3384)</f>
        <v>11174</v>
      </c>
      <c r="C3384" s="18" t="str">
        <f>IF(ISBLANK('Nomenklatur komplett'!J3384),"-",'Nomenklatur komplett'!J3384)</f>
        <v>Vicosoprano</v>
      </c>
    </row>
    <row r="3385" spans="1:3" x14ac:dyDescent="0.2">
      <c r="A3385" s="17" t="str">
        <f>IF(ISBLANK('Nomenklatur komplett'!H3385),"",'Nomenklatur komplett'!H3385)</f>
        <v/>
      </c>
      <c r="B3385" s="153">
        <f>IF(ISBLANK('Nomenklatur komplett'!I3385),"",'Nomenklatur komplett'!I3385)</f>
        <v>10952</v>
      </c>
      <c r="C3385" s="18" t="str">
        <f>IF(ISBLANK('Nomenklatur komplett'!J3385),"-",'Nomenklatur komplett'!J3385)</f>
        <v>Vicques</v>
      </c>
    </row>
    <row r="3386" spans="1:3" x14ac:dyDescent="0.2">
      <c r="A3386" s="17" t="str">
        <f>IF(ISBLANK('Nomenklatur komplett'!H3386),"",'Nomenklatur komplett'!H3386)</f>
        <v/>
      </c>
      <c r="B3386" s="153">
        <f>IF(ISBLANK('Nomenklatur komplett'!I3386),"",'Nomenklatur komplett'!I3386)</f>
        <v>10756</v>
      </c>
      <c r="C3386" s="18" t="str">
        <f>IF(ISBLANK('Nomenklatur komplett'!J3386),"-",'Nomenklatur komplett'!J3386)</f>
        <v>Viganello</v>
      </c>
    </row>
    <row r="3387" spans="1:3" x14ac:dyDescent="0.2">
      <c r="A3387" s="17" t="str">
        <f>IF(ISBLANK('Nomenklatur komplett'!H3387),"",'Nomenklatur komplett'!H3387)</f>
        <v/>
      </c>
      <c r="B3387" s="153">
        <f>IF(ISBLANK('Nomenklatur komplett'!I3387),"",'Nomenklatur komplett'!I3387)</f>
        <v>11293</v>
      </c>
      <c r="C3387" s="18" t="str">
        <f>IF(ISBLANK('Nomenklatur komplett'!J3387),"-",'Nomenklatur komplett'!J3387)</f>
        <v>Vigens</v>
      </c>
    </row>
    <row r="3388" spans="1:3" x14ac:dyDescent="0.2">
      <c r="A3388" s="17" t="str">
        <f>IF(ISBLANK('Nomenklatur komplett'!H3388),"",'Nomenklatur komplett'!H3388)</f>
        <v/>
      </c>
      <c r="B3388" s="153">
        <f>IF(ISBLANK('Nomenklatur komplett'!I3388),"",'Nomenklatur komplett'!I3388)</f>
        <v>13674</v>
      </c>
      <c r="C3388" s="18" t="str">
        <f>IF(ISBLANK('Nomenklatur komplett'!J3388),"-",'Nomenklatur komplett'!J3388)</f>
        <v>Vignogn</v>
      </c>
    </row>
    <row r="3389" spans="1:3" x14ac:dyDescent="0.2">
      <c r="A3389" s="17" t="str">
        <f>IF(ISBLANK('Nomenklatur komplett'!H3389),"",'Nomenklatur komplett'!H3389)</f>
        <v/>
      </c>
      <c r="B3389" s="153">
        <f>IF(ISBLANK('Nomenklatur komplett'!I3389),"",'Nomenklatur komplett'!I3389)</f>
        <v>16236</v>
      </c>
      <c r="C3389" s="18" t="str">
        <f>IF(ISBLANK('Nomenklatur komplett'!J3389),"-",'Nomenklatur komplett'!J3389)</f>
        <v>Vilars</v>
      </c>
    </row>
    <row r="3390" spans="1:3" x14ac:dyDescent="0.2">
      <c r="A3390" s="17" t="str">
        <f>IF(ISBLANK('Nomenklatur komplett'!H3390),"",'Nomenklatur komplett'!H3390)</f>
        <v/>
      </c>
      <c r="B3390" s="153">
        <f>IF(ISBLANK('Nomenklatur komplett'!I3390),"",'Nomenklatur komplett'!I3390)</f>
        <v>10757</v>
      </c>
      <c r="C3390" s="18" t="str">
        <f>IF(ISBLANK('Nomenklatur komplett'!J3390),"-",'Nomenklatur komplett'!J3390)</f>
        <v>Villa (GR)</v>
      </c>
    </row>
    <row r="3391" spans="1:3" x14ac:dyDescent="0.2">
      <c r="A3391" s="17" t="str">
        <f>IF(ISBLANK('Nomenklatur komplett'!H3391),"",'Nomenklatur komplett'!H3391)</f>
        <v/>
      </c>
      <c r="B3391" s="153">
        <f>IF(ISBLANK('Nomenklatur komplett'!I3391),"",'Nomenklatur komplett'!I3391)</f>
        <v>10829</v>
      </c>
      <c r="C3391" s="18" t="str">
        <f>IF(ISBLANK('Nomenklatur komplett'!J3391),"-",'Nomenklatur komplett'!J3391)</f>
        <v>Villa Luganese</v>
      </c>
    </row>
    <row r="3392" spans="1:3" x14ac:dyDescent="0.2">
      <c r="A3392" s="17" t="str">
        <f>IF(ISBLANK('Nomenklatur komplett'!H3392),"",'Nomenklatur komplett'!H3392)</f>
        <v/>
      </c>
      <c r="B3392" s="153">
        <f>IF(ISBLANK('Nomenklatur komplett'!I3392),"",'Nomenklatur komplett'!I3392)</f>
        <v>11259</v>
      </c>
      <c r="C3392" s="18" t="str">
        <f>IF(ISBLANK('Nomenklatur komplett'!J3392),"-",'Nomenklatur komplett'!J3392)</f>
        <v>Villangeaux</v>
      </c>
    </row>
    <row r="3393" spans="1:3" x14ac:dyDescent="0.2">
      <c r="A3393" s="17" t="str">
        <f>IF(ISBLANK('Nomenklatur komplett'!H3393),"",'Nomenklatur komplett'!H3393)</f>
        <v/>
      </c>
      <c r="B3393" s="153">
        <f>IF(ISBLANK('Nomenklatur komplett'!I3393),"",'Nomenklatur komplett'!I3393)</f>
        <v>10759</v>
      </c>
      <c r="C3393" s="18" t="str">
        <f>IF(ISBLANK('Nomenklatur komplett'!J3393),"-",'Nomenklatur komplett'!J3393)</f>
        <v>Villaraboud</v>
      </c>
    </row>
    <row r="3394" spans="1:3" x14ac:dyDescent="0.2">
      <c r="A3394" s="17" t="str">
        <f>IF(ISBLANK('Nomenklatur komplett'!H3394),"",'Nomenklatur komplett'!H3394)</f>
        <v/>
      </c>
      <c r="B3394" s="153">
        <f>IF(ISBLANK('Nomenklatur komplett'!I3394),"",'Nomenklatur komplett'!I3394)</f>
        <v>11334</v>
      </c>
      <c r="C3394" s="18" t="str">
        <f>IF(ISBLANK('Nomenklatur komplett'!J3394),"-",'Nomenklatur komplett'!J3394)</f>
        <v>Villaranon</v>
      </c>
    </row>
    <row r="3395" spans="1:3" x14ac:dyDescent="0.2">
      <c r="A3395" s="17" t="str">
        <f>IF(ISBLANK('Nomenklatur komplett'!H3395),"",'Nomenklatur komplett'!H3395)</f>
        <v/>
      </c>
      <c r="B3395" s="153">
        <f>IF(ISBLANK('Nomenklatur komplett'!I3395),"",'Nomenklatur komplett'!I3395)</f>
        <v>10761</v>
      </c>
      <c r="C3395" s="18" t="str">
        <f>IF(ISBLANK('Nomenklatur komplett'!J3395),"-",'Nomenklatur komplett'!J3395)</f>
        <v>Villarbeney</v>
      </c>
    </row>
    <row r="3396" spans="1:3" x14ac:dyDescent="0.2">
      <c r="A3396" s="17" t="str">
        <f>IF(ISBLANK('Nomenklatur komplett'!H3396),"",'Nomenklatur komplett'!H3396)</f>
        <v/>
      </c>
      <c r="B3396" s="153">
        <f>IF(ISBLANK('Nomenklatur komplett'!I3396),"",'Nomenklatur komplett'!I3396)</f>
        <v>11298</v>
      </c>
      <c r="C3396" s="18" t="str">
        <f>IF(ISBLANK('Nomenklatur komplett'!J3396),"-",'Nomenklatur komplett'!J3396)</f>
        <v>Villarepos</v>
      </c>
    </row>
    <row r="3397" spans="1:3" x14ac:dyDescent="0.2">
      <c r="A3397" s="17" t="str">
        <f>IF(ISBLANK('Nomenklatur komplett'!H3397),"",'Nomenklatur komplett'!H3397)</f>
        <v/>
      </c>
      <c r="B3397" s="153">
        <f>IF(ISBLANK('Nomenklatur komplett'!I3397),"",'Nomenklatur komplett'!I3397)</f>
        <v>10762</v>
      </c>
      <c r="C3397" s="18" t="str">
        <f>IF(ISBLANK('Nomenklatur komplett'!J3397),"-",'Nomenklatur komplett'!J3397)</f>
        <v>Villargiroud</v>
      </c>
    </row>
    <row r="3398" spans="1:3" x14ac:dyDescent="0.2">
      <c r="A3398" s="17" t="str">
        <f>IF(ISBLANK('Nomenklatur komplett'!H3398),"",'Nomenklatur komplett'!H3398)</f>
        <v/>
      </c>
      <c r="B3398" s="153">
        <f>IF(ISBLANK('Nomenklatur komplett'!I3398),"",'Nomenklatur komplett'!I3398)</f>
        <v>10763</v>
      </c>
      <c r="C3398" s="18" t="str">
        <f>IF(ISBLANK('Nomenklatur komplett'!J3398),"-",'Nomenklatur komplett'!J3398)</f>
        <v>Villariaz</v>
      </c>
    </row>
    <row r="3399" spans="1:3" x14ac:dyDescent="0.2">
      <c r="A3399" s="17" t="str">
        <f>IF(ISBLANK('Nomenklatur komplett'!H3399),"",'Nomenklatur komplett'!H3399)</f>
        <v/>
      </c>
      <c r="B3399" s="153">
        <f>IF(ISBLANK('Nomenklatur komplett'!I3399),"",'Nomenklatur komplett'!I3399)</f>
        <v>11215</v>
      </c>
      <c r="C3399" s="18" t="str">
        <f>IF(ISBLANK('Nomenklatur komplett'!J3399),"-",'Nomenklatur komplett'!J3399)</f>
        <v>Villarimboud</v>
      </c>
    </row>
    <row r="3400" spans="1:3" x14ac:dyDescent="0.2">
      <c r="A3400" s="17" t="str">
        <f>IF(ISBLANK('Nomenklatur komplett'!H3400),"",'Nomenklatur komplett'!H3400)</f>
        <v/>
      </c>
      <c r="B3400" s="153">
        <f>IF(ISBLANK('Nomenklatur komplett'!I3400),"",'Nomenklatur komplett'!I3400)</f>
        <v>10764</v>
      </c>
      <c r="C3400" s="18" t="str">
        <f>IF(ISBLANK('Nomenklatur komplett'!J3400),"-",'Nomenklatur komplett'!J3400)</f>
        <v>Villarlod</v>
      </c>
    </row>
    <row r="3401" spans="1:3" x14ac:dyDescent="0.2">
      <c r="A3401" s="17" t="str">
        <f>IF(ISBLANK('Nomenklatur komplett'!H3401),"",'Nomenklatur komplett'!H3401)</f>
        <v/>
      </c>
      <c r="B3401" s="153">
        <f>IF(ISBLANK('Nomenklatur komplett'!I3401),"",'Nomenklatur komplett'!I3401)</f>
        <v>10765</v>
      </c>
      <c r="C3401" s="18" t="str">
        <f>IF(ISBLANK('Nomenklatur komplett'!J3401),"-",'Nomenklatur komplett'!J3401)</f>
        <v>Villars-Bramard</v>
      </c>
    </row>
    <row r="3402" spans="1:3" x14ac:dyDescent="0.2">
      <c r="A3402" s="17" t="str">
        <f>IF(ISBLANK('Nomenklatur komplett'!H3402),"",'Nomenklatur komplett'!H3402)</f>
        <v/>
      </c>
      <c r="B3402" s="153">
        <f>IF(ISBLANK('Nomenklatur komplett'!I3402),"",'Nomenklatur komplett'!I3402)</f>
        <v>10766</v>
      </c>
      <c r="C3402" s="18" t="str">
        <f>IF(ISBLANK('Nomenklatur komplett'!J3402),"-",'Nomenklatur komplett'!J3402)</f>
        <v>Villars-Burquin</v>
      </c>
    </row>
    <row r="3403" spans="1:3" x14ac:dyDescent="0.2">
      <c r="A3403" s="17">
        <f>IF(ISBLANK('Nomenklatur komplett'!H3403),"",'Nomenklatur komplett'!H3403)</f>
        <v>5935</v>
      </c>
      <c r="B3403" s="153">
        <f>IF(ISBLANK('Nomenklatur komplett'!I3403),"",'Nomenklatur komplett'!I3403)</f>
        <v>14883</v>
      </c>
      <c r="C3403" s="18" t="str">
        <f>IF(ISBLANK('Nomenklatur komplett'!J3403),"-",'Nomenklatur komplett'!J3403)</f>
        <v>Villars-Epeney</v>
      </c>
    </row>
    <row r="3404" spans="1:3" x14ac:dyDescent="0.2">
      <c r="A3404" s="17" t="str">
        <f>IF(ISBLANK('Nomenklatur komplett'!H3404),"",'Nomenklatur komplett'!H3404)</f>
        <v/>
      </c>
      <c r="B3404" s="153">
        <f>IF(ISBLANK('Nomenklatur komplett'!I3404),"",'Nomenklatur komplett'!I3404)</f>
        <v>10771</v>
      </c>
      <c r="C3404" s="18" t="str">
        <f>IF(ISBLANK('Nomenklatur komplett'!J3404),"-",'Nomenklatur komplett'!J3404)</f>
        <v>Villars-Lussery</v>
      </c>
    </row>
    <row r="3405" spans="1:3" x14ac:dyDescent="0.2">
      <c r="A3405" s="17" t="str">
        <f>IF(ISBLANK('Nomenklatur komplett'!H3405),"",'Nomenklatur komplett'!H3405)</f>
        <v/>
      </c>
      <c r="B3405" s="153">
        <f>IF(ISBLANK('Nomenklatur komplett'!I3405),"",'Nomenklatur komplett'!I3405)</f>
        <v>10772</v>
      </c>
      <c r="C3405" s="18" t="str">
        <f>IF(ISBLANK('Nomenklatur komplett'!J3405),"-",'Nomenklatur komplett'!J3405)</f>
        <v>Villars-Mendraz</v>
      </c>
    </row>
    <row r="3406" spans="1:3" x14ac:dyDescent="0.2">
      <c r="A3406" s="17">
        <f>IF(ISBLANK('Nomenklatur komplett'!H3406),"",'Nomenklatur komplett'!H3406)</f>
        <v>5651</v>
      </c>
      <c r="B3406" s="153">
        <f>IF(ISBLANK('Nomenklatur komplett'!I3406),"",'Nomenklatur komplett'!I3406)</f>
        <v>14885</v>
      </c>
      <c r="C3406" s="18" t="str">
        <f>IF(ISBLANK('Nomenklatur komplett'!J3406),"-",'Nomenklatur komplett'!J3406)</f>
        <v>Villars-Sainte-Croix</v>
      </c>
    </row>
    <row r="3407" spans="1:3" x14ac:dyDescent="0.2">
      <c r="A3407" s="17" t="str">
        <f>IF(ISBLANK('Nomenklatur komplett'!H3407),"",'Nomenklatur komplett'!H3407)</f>
        <v/>
      </c>
      <c r="B3407" s="153">
        <f>IF(ISBLANK('Nomenklatur komplett'!I3407),"",'Nomenklatur komplett'!I3407)</f>
        <v>10163</v>
      </c>
      <c r="C3407" s="18" t="str">
        <f>IF(ISBLANK('Nomenklatur komplett'!J3407),"-",'Nomenklatur komplett'!J3407)</f>
        <v>Villars-Tiercelin</v>
      </c>
    </row>
    <row r="3408" spans="1:3" x14ac:dyDescent="0.2">
      <c r="A3408" s="17" t="str">
        <f>IF(ISBLANK('Nomenklatur komplett'!H3408),"",'Nomenklatur komplett'!H3408)</f>
        <v/>
      </c>
      <c r="B3408" s="153">
        <f>IF(ISBLANK('Nomenklatur komplett'!I3408),"",'Nomenklatur komplett'!I3408)</f>
        <v>11195</v>
      </c>
      <c r="C3408" s="18" t="str">
        <f>IF(ISBLANK('Nomenklatur komplett'!J3408),"-",'Nomenklatur komplett'!J3408)</f>
        <v>Villars-d'Avry</v>
      </c>
    </row>
    <row r="3409" spans="1:3" x14ac:dyDescent="0.2">
      <c r="A3409" s="17">
        <f>IF(ISBLANK('Nomenklatur komplett'!H3409),"",'Nomenklatur komplett'!H3409)</f>
        <v>5690</v>
      </c>
      <c r="B3409" s="153">
        <f>IF(ISBLANK('Nomenklatur komplett'!I3409),"",'Nomenklatur komplett'!I3409)</f>
        <v>14888</v>
      </c>
      <c r="C3409" s="18" t="str">
        <f>IF(ISBLANK('Nomenklatur komplett'!J3409),"-",'Nomenklatur komplett'!J3409)</f>
        <v>Villars-le-Comte</v>
      </c>
    </row>
    <row r="3410" spans="1:3" x14ac:dyDescent="0.2">
      <c r="A3410" s="17" t="str">
        <f>IF(ISBLANK('Nomenklatur komplett'!H3410),"",'Nomenklatur komplett'!H3410)</f>
        <v/>
      </c>
      <c r="B3410" s="153">
        <f>IF(ISBLANK('Nomenklatur komplett'!I3410),"",'Nomenklatur komplett'!I3410)</f>
        <v>10754</v>
      </c>
      <c r="C3410" s="18" t="str">
        <f>IF(ISBLANK('Nomenklatur komplett'!J3410),"-",'Nomenklatur komplett'!J3410)</f>
        <v>Villars-le-Grand</v>
      </c>
    </row>
    <row r="3411" spans="1:3" x14ac:dyDescent="0.2">
      <c r="A3411" s="17">
        <f>IF(ISBLANK('Nomenklatur komplett'!H3411),"",'Nomenklatur komplett'!H3411)</f>
        <v>5537</v>
      </c>
      <c r="B3411" s="153">
        <f>IF(ISBLANK('Nomenklatur komplett'!I3411),"",'Nomenklatur komplett'!I3411)</f>
        <v>14887</v>
      </c>
      <c r="C3411" s="18" t="str">
        <f>IF(ISBLANK('Nomenklatur komplett'!J3411),"-",'Nomenklatur komplett'!J3411)</f>
        <v>Villars-le-Terroir</v>
      </c>
    </row>
    <row r="3412" spans="1:3" x14ac:dyDescent="0.2">
      <c r="A3412" s="17" t="str">
        <f>IF(ISBLANK('Nomenklatur komplett'!H3412),"",'Nomenklatur komplett'!H3412)</f>
        <v/>
      </c>
      <c r="B3412" s="153">
        <f>IF(ISBLANK('Nomenklatur komplett'!I3412),"",'Nomenklatur komplett'!I3412)</f>
        <v>10774</v>
      </c>
      <c r="C3412" s="18" t="str">
        <f>IF(ISBLANK('Nomenklatur komplett'!J3412),"-",'Nomenklatur komplett'!J3412)</f>
        <v>Villars-sous-Champvent</v>
      </c>
    </row>
    <row r="3413" spans="1:3" x14ac:dyDescent="0.2">
      <c r="A3413" s="17" t="str">
        <f>IF(ISBLANK('Nomenklatur komplett'!H3413),"",'Nomenklatur komplett'!H3413)</f>
        <v/>
      </c>
      <c r="B3413" s="153">
        <f>IF(ISBLANK('Nomenklatur komplett'!I3413),"",'Nomenklatur komplett'!I3413)</f>
        <v>10775</v>
      </c>
      <c r="C3413" s="18" t="str">
        <f>IF(ISBLANK('Nomenklatur komplett'!J3413),"-",'Nomenklatur komplett'!J3413)</f>
        <v>Villars-sous-Mont</v>
      </c>
    </row>
    <row r="3414" spans="1:3" x14ac:dyDescent="0.2">
      <c r="A3414" s="17">
        <f>IF(ISBLANK('Nomenklatur komplett'!H3414),"",'Nomenklatur komplett'!H3414)</f>
        <v>5652</v>
      </c>
      <c r="B3414" s="153">
        <f>IF(ISBLANK('Nomenklatur komplett'!I3414),"",'Nomenklatur komplett'!I3414)</f>
        <v>14882</v>
      </c>
      <c r="C3414" s="18" t="str">
        <f>IF(ISBLANK('Nomenklatur komplett'!J3414),"-",'Nomenklatur komplett'!J3414)</f>
        <v>Villars-sous-Yens</v>
      </c>
    </row>
    <row r="3415" spans="1:3" x14ac:dyDescent="0.2">
      <c r="A3415" s="17">
        <f>IF(ISBLANK('Nomenklatur komplett'!H3415),"",'Nomenklatur komplett'!H3415)</f>
        <v>2228</v>
      </c>
      <c r="B3415" s="153">
        <f>IF(ISBLANK('Nomenklatur komplett'!I3415),"",'Nomenklatur komplett'!I3415)</f>
        <v>10162</v>
      </c>
      <c r="C3415" s="18" t="str">
        <f>IF(ISBLANK('Nomenklatur komplett'!J3415),"-",'Nomenklatur komplett'!J3415)</f>
        <v>Villars-sur-Glâne</v>
      </c>
    </row>
    <row r="3416" spans="1:3" x14ac:dyDescent="0.2">
      <c r="A3416" s="17" t="str">
        <f>IF(ISBLANK('Nomenklatur komplett'!H3416),"",'Nomenklatur komplett'!H3416)</f>
        <v/>
      </c>
      <c r="B3416" s="153">
        <f>IF(ISBLANK('Nomenklatur komplett'!I3416),"",'Nomenklatur komplett'!I3416)</f>
        <v>10180</v>
      </c>
      <c r="C3416" s="18" t="str">
        <f>IF(ISBLANK('Nomenklatur komplett'!J3416),"-",'Nomenklatur komplett'!J3416)</f>
        <v>Villarsel-le-Gibloux</v>
      </c>
    </row>
    <row r="3417" spans="1:3" x14ac:dyDescent="0.2">
      <c r="A3417" s="17">
        <f>IF(ISBLANK('Nomenklatur komplett'!H3417),"",'Nomenklatur komplett'!H3417)</f>
        <v>2230</v>
      </c>
      <c r="B3417" s="153">
        <f>IF(ISBLANK('Nomenklatur komplett'!I3417),"",'Nomenklatur komplett'!I3417)</f>
        <v>10165</v>
      </c>
      <c r="C3417" s="18" t="str">
        <f>IF(ISBLANK('Nomenklatur komplett'!J3417),"-",'Nomenklatur komplett'!J3417)</f>
        <v>Villarsel-sur-Marly</v>
      </c>
    </row>
    <row r="3418" spans="1:3" x14ac:dyDescent="0.2">
      <c r="A3418" s="17" t="str">
        <f>IF(ISBLANK('Nomenklatur komplett'!H3418),"",'Nomenklatur komplett'!H3418)</f>
        <v/>
      </c>
      <c r="B3418" s="153">
        <f>IF(ISBLANK('Nomenklatur komplett'!I3418),"",'Nomenklatur komplett'!I3418)</f>
        <v>10151</v>
      </c>
      <c r="C3418" s="18" t="str">
        <f>IF(ISBLANK('Nomenklatur komplett'!J3418),"-",'Nomenklatur komplett'!J3418)</f>
        <v>Villarsiviriaux</v>
      </c>
    </row>
    <row r="3419" spans="1:3" x14ac:dyDescent="0.2">
      <c r="A3419" s="17" t="str">
        <f>IF(ISBLANK('Nomenklatur komplett'!H3419),"",'Nomenklatur komplett'!H3419)</f>
        <v/>
      </c>
      <c r="B3419" s="153">
        <f>IF(ISBLANK('Nomenklatur komplett'!I3419),"",'Nomenklatur komplett'!I3419)</f>
        <v>10167</v>
      </c>
      <c r="C3419" s="18" t="str">
        <f>IF(ISBLANK('Nomenklatur komplett'!J3419),"-",'Nomenklatur komplett'!J3419)</f>
        <v>Villarvolard</v>
      </c>
    </row>
    <row r="3420" spans="1:3" x14ac:dyDescent="0.2">
      <c r="A3420" s="17">
        <f>IF(ISBLANK('Nomenklatur komplett'!H3420),"",'Nomenklatur komplett'!H3420)</f>
        <v>5830</v>
      </c>
      <c r="B3420" s="153">
        <f>IF(ISBLANK('Nomenklatur komplett'!I3420),"",'Nomenklatur komplett'!I3420)</f>
        <v>14542</v>
      </c>
      <c r="C3420" s="18" t="str">
        <f>IF(ISBLANK('Nomenklatur komplett'!J3420),"-",'Nomenklatur komplett'!J3420)</f>
        <v>Villarzel</v>
      </c>
    </row>
    <row r="3421" spans="1:3" x14ac:dyDescent="0.2">
      <c r="A3421" s="17">
        <f>IF(ISBLANK('Nomenklatur komplett'!H3421),"",'Nomenklatur komplett'!H3421)</f>
        <v>2117</v>
      </c>
      <c r="B3421" s="153">
        <f>IF(ISBLANK('Nomenklatur komplett'!I3421),"",'Nomenklatur komplett'!I3421)</f>
        <v>16132</v>
      </c>
      <c r="C3421" s="18" t="str">
        <f>IF(ISBLANK('Nomenklatur komplett'!J3421),"-",'Nomenklatur komplett'!J3421)</f>
        <v>Villaz</v>
      </c>
    </row>
    <row r="3422" spans="1:3" x14ac:dyDescent="0.2">
      <c r="A3422" s="17" t="str">
        <f>IF(ISBLANK('Nomenklatur komplett'!H3422),"",'Nomenklatur komplett'!H3422)</f>
        <v/>
      </c>
      <c r="B3422" s="153">
        <f>IF(ISBLANK('Nomenklatur komplett'!I3422),"",'Nomenklatur komplett'!I3422)</f>
        <v>11379</v>
      </c>
      <c r="C3422" s="18" t="str">
        <f>IF(ISBLANK('Nomenklatur komplett'!J3422),"-",'Nomenklatur komplett'!J3422)</f>
        <v>Villaz-Saint-Pierre</v>
      </c>
    </row>
    <row r="3423" spans="1:3" x14ac:dyDescent="0.2">
      <c r="A3423" s="17" t="str">
        <f>IF(ISBLANK('Nomenklatur komplett'!H3423),"",'Nomenklatur komplett'!H3423)</f>
        <v/>
      </c>
      <c r="B3423" s="153">
        <f>IF(ISBLANK('Nomenklatur komplett'!I3423),"",'Nomenklatur komplett'!I3423)</f>
        <v>10202</v>
      </c>
      <c r="C3423" s="18" t="str">
        <f>IF(ISBLANK('Nomenklatur komplett'!J3423),"-",'Nomenklatur komplett'!J3423)</f>
        <v>Villeneuve (FR)</v>
      </c>
    </row>
    <row r="3424" spans="1:3" x14ac:dyDescent="0.2">
      <c r="A3424" s="17">
        <f>IF(ISBLANK('Nomenklatur komplett'!H3424),"",'Nomenklatur komplett'!H3424)</f>
        <v>5414</v>
      </c>
      <c r="B3424" s="153">
        <f>IF(ISBLANK('Nomenklatur komplett'!I3424),"",'Nomenklatur komplett'!I3424)</f>
        <v>14914</v>
      </c>
      <c r="C3424" s="18" t="str">
        <f>IF(ISBLANK('Nomenklatur komplett'!J3424),"-",'Nomenklatur komplett'!J3424)</f>
        <v>Villeneuve (VD)</v>
      </c>
    </row>
    <row r="3425" spans="1:3" x14ac:dyDescent="0.2">
      <c r="A3425" s="17">
        <f>IF(ISBLANK('Nomenklatur komplett'!H3425),"",'Nomenklatur komplett'!H3425)</f>
        <v>448</v>
      </c>
      <c r="B3425" s="153">
        <f>IF(ISBLANK('Nomenklatur komplett'!I3425),"",'Nomenklatur komplett'!I3425)</f>
        <v>15099</v>
      </c>
      <c r="C3425" s="18" t="str">
        <f>IF(ISBLANK('Nomenklatur komplett'!J3425),"-",'Nomenklatur komplett'!J3425)</f>
        <v>Villeret</v>
      </c>
    </row>
    <row r="3426" spans="1:3" x14ac:dyDescent="0.2">
      <c r="A3426" s="17" t="str">
        <f>IF(ISBLANK('Nomenklatur komplett'!H3426),"",'Nomenklatur komplett'!H3426)</f>
        <v/>
      </c>
      <c r="B3426" s="153">
        <f>IF(ISBLANK('Nomenklatur komplett'!I3426),"",'Nomenklatur komplett'!I3426)</f>
        <v>10035</v>
      </c>
      <c r="C3426" s="18" t="str">
        <f>IF(ISBLANK('Nomenklatur komplett'!J3426),"-",'Nomenklatur komplett'!J3426)</f>
        <v>Villette (Lavaux)</v>
      </c>
    </row>
    <row r="3427" spans="1:3" x14ac:dyDescent="0.2">
      <c r="A3427" s="17" t="str">
        <f>IF(ISBLANK('Nomenklatur komplett'!H3427),"",'Nomenklatur komplett'!H3427)</f>
        <v/>
      </c>
      <c r="B3427" s="153">
        <f>IF(ISBLANK('Nomenklatur komplett'!I3427),"",'Nomenklatur komplett'!I3427)</f>
        <v>10037</v>
      </c>
      <c r="C3427" s="18" t="str">
        <f>IF(ISBLANK('Nomenklatur komplett'!J3427),"-",'Nomenklatur komplett'!J3427)</f>
        <v>Villiers</v>
      </c>
    </row>
    <row r="3428" spans="1:3" x14ac:dyDescent="0.2">
      <c r="A3428" s="17">
        <f>IF(ISBLANK('Nomenklatur komplett'!H3428),"",'Nomenklatur komplett'!H3428)</f>
        <v>4121</v>
      </c>
      <c r="B3428" s="153">
        <f>IF(ISBLANK('Nomenklatur komplett'!I3428),"",'Nomenklatur komplett'!I3428)</f>
        <v>14535</v>
      </c>
      <c r="C3428" s="18" t="str">
        <f>IF(ISBLANK('Nomenklatur komplett'!J3428),"-",'Nomenklatur komplett'!J3428)</f>
        <v>Villigen</v>
      </c>
    </row>
    <row r="3429" spans="1:3" x14ac:dyDescent="0.2">
      <c r="A3429" s="17">
        <f>IF(ISBLANK('Nomenklatur komplett'!H3429),"",'Nomenklatur komplett'!H3429)</f>
        <v>4080</v>
      </c>
      <c r="B3429" s="153">
        <f>IF(ISBLANK('Nomenklatur komplett'!I3429),"",'Nomenklatur komplett'!I3429)</f>
        <v>15386</v>
      </c>
      <c r="C3429" s="18" t="str">
        <f>IF(ISBLANK('Nomenklatur komplett'!J3429),"-",'Nomenklatur komplett'!J3429)</f>
        <v>Villmergen</v>
      </c>
    </row>
    <row r="3430" spans="1:3" x14ac:dyDescent="0.2">
      <c r="A3430" s="17">
        <f>IF(ISBLANK('Nomenklatur komplett'!H3430),"",'Nomenklatur komplett'!H3430)</f>
        <v>4122</v>
      </c>
      <c r="B3430" s="153">
        <f>IF(ISBLANK('Nomenklatur komplett'!I3430),"",'Nomenklatur komplett'!I3430)</f>
        <v>10009</v>
      </c>
      <c r="C3430" s="18" t="str">
        <f>IF(ISBLANK('Nomenklatur komplett'!J3430),"-",'Nomenklatur komplett'!J3430)</f>
        <v>Villnachern</v>
      </c>
    </row>
    <row r="3431" spans="1:3" x14ac:dyDescent="0.2">
      <c r="A3431" s="17">
        <f>IF(ISBLANK('Nomenklatur komplett'!H3431),"",'Nomenklatur komplett'!H3431)</f>
        <v>2114</v>
      </c>
      <c r="B3431" s="153">
        <f>IF(ISBLANK('Nomenklatur komplett'!I3431),"",'Nomenklatur komplett'!I3431)</f>
        <v>14137</v>
      </c>
      <c r="C3431" s="18" t="str">
        <f>IF(ISBLANK('Nomenklatur komplett'!J3431),"-",'Nomenklatur komplett'!J3431)</f>
        <v>Villorsonnens</v>
      </c>
    </row>
    <row r="3432" spans="1:3" x14ac:dyDescent="0.2">
      <c r="A3432" s="17" t="str">
        <f>IF(ISBLANK('Nomenklatur komplett'!H3432),"",'Nomenklatur komplett'!H3432)</f>
        <v/>
      </c>
      <c r="B3432" s="153">
        <f>IF(ISBLANK('Nomenklatur komplett'!I3432),"",'Nomenklatur komplett'!I3432)</f>
        <v>10105</v>
      </c>
      <c r="C3432" s="18" t="str">
        <f>IF(ISBLANK('Nomenklatur komplett'!J3432),"-",'Nomenklatur komplett'!J3432)</f>
        <v>Vilters</v>
      </c>
    </row>
    <row r="3433" spans="1:3" x14ac:dyDescent="0.2">
      <c r="A3433" s="17">
        <f>IF(ISBLANK('Nomenklatur komplett'!H3433),"",'Nomenklatur komplett'!H3433)</f>
        <v>3297</v>
      </c>
      <c r="B3433" s="153">
        <f>IF(ISBLANK('Nomenklatur komplett'!I3433),"",'Nomenklatur komplett'!I3433)</f>
        <v>14417</v>
      </c>
      <c r="C3433" s="18" t="str">
        <f>IF(ISBLANK('Nomenklatur komplett'!J3433),"-",'Nomenklatur komplett'!J3433)</f>
        <v>Vilters-Wangs</v>
      </c>
    </row>
    <row r="3434" spans="1:3" x14ac:dyDescent="0.2">
      <c r="A3434" s="17">
        <f>IF(ISBLANK('Nomenklatur komplett'!H3434),"",'Nomenklatur komplett'!H3434)</f>
        <v>502</v>
      </c>
      <c r="B3434" s="153">
        <f>IF(ISBLANK('Nomenklatur komplett'!I3434),"",'Nomenklatur komplett'!I3434)</f>
        <v>15111</v>
      </c>
      <c r="C3434" s="18" t="str">
        <f>IF(ISBLANK('Nomenklatur komplett'!J3434),"-",'Nomenklatur komplett'!J3434)</f>
        <v>Vinelz</v>
      </c>
    </row>
    <row r="3435" spans="1:3" x14ac:dyDescent="0.2">
      <c r="A3435" s="17" t="str">
        <f>IF(ISBLANK('Nomenklatur komplett'!H3435),"",'Nomenklatur komplett'!H3435)</f>
        <v/>
      </c>
      <c r="B3435" s="153">
        <f>IF(ISBLANK('Nomenklatur komplett'!I3435),"",'Nomenklatur komplett'!I3435)</f>
        <v>16321</v>
      </c>
      <c r="C3435" s="18" t="str">
        <f>IF(ISBLANK('Nomenklatur komplett'!J3435),"-",'Nomenklatur komplett'!J3435)</f>
        <v>Vingelz</v>
      </c>
    </row>
    <row r="3436" spans="1:3" x14ac:dyDescent="0.2">
      <c r="A3436" s="17">
        <f>IF(ISBLANK('Nomenklatur komplett'!H3436),"",'Nomenklatur komplett'!H3436)</f>
        <v>5863</v>
      </c>
      <c r="B3436" s="153">
        <f>IF(ISBLANK('Nomenklatur komplett'!I3436),"",'Nomenklatur komplett'!I3436)</f>
        <v>14916</v>
      </c>
      <c r="C3436" s="18" t="str">
        <f>IF(ISBLANK('Nomenklatur komplett'!J3436),"-",'Nomenklatur komplett'!J3436)</f>
        <v>Vinzel</v>
      </c>
    </row>
    <row r="3437" spans="1:3" x14ac:dyDescent="0.2">
      <c r="A3437" s="17">
        <f>IF(ISBLANK('Nomenklatur komplett'!H3437),"",'Nomenklatur komplett'!H3437)</f>
        <v>6158</v>
      </c>
      <c r="B3437" s="153">
        <f>IF(ISBLANK('Nomenklatur komplett'!I3437),"",'Nomenklatur komplett'!I3437)</f>
        <v>10078</v>
      </c>
      <c r="C3437" s="18" t="str">
        <f>IF(ISBLANK('Nomenklatur komplett'!J3437),"-",'Nomenklatur komplett'!J3437)</f>
        <v>Vionnaz</v>
      </c>
    </row>
    <row r="3438" spans="1:3" x14ac:dyDescent="0.2">
      <c r="A3438" s="17" t="str">
        <f>IF(ISBLANK('Nomenklatur komplett'!H3438),"",'Nomenklatur komplett'!H3438)</f>
        <v/>
      </c>
      <c r="B3438" s="153">
        <f>IF(ISBLANK('Nomenklatur komplett'!I3438),"",'Nomenklatur komplett'!I3438)</f>
        <v>10417</v>
      </c>
      <c r="C3438" s="18" t="str">
        <f>IF(ISBLANK('Nomenklatur komplett'!J3438),"-",'Nomenklatur komplett'!J3438)</f>
        <v>Vira (Gambarogno)</v>
      </c>
    </row>
    <row r="3439" spans="1:3" x14ac:dyDescent="0.2">
      <c r="A3439" s="17">
        <f>IF(ISBLANK('Nomenklatur komplett'!H3439),"",'Nomenklatur komplett'!H3439)</f>
        <v>6297</v>
      </c>
      <c r="B3439" s="153">
        <f>IF(ISBLANK('Nomenklatur komplett'!I3439),"",'Nomenklatur komplett'!I3439)</f>
        <v>13226</v>
      </c>
      <c r="C3439" s="18" t="str">
        <f>IF(ISBLANK('Nomenklatur komplett'!J3439),"-",'Nomenklatur komplett'!J3439)</f>
        <v>Visp</v>
      </c>
    </row>
    <row r="3440" spans="1:3" x14ac:dyDescent="0.2">
      <c r="A3440" s="17">
        <f>IF(ISBLANK('Nomenklatur komplett'!H3440),"",'Nomenklatur komplett'!H3440)</f>
        <v>6298</v>
      </c>
      <c r="B3440" s="153">
        <f>IF(ISBLANK('Nomenklatur komplett'!I3440),"",'Nomenklatur komplett'!I3440)</f>
        <v>10419</v>
      </c>
      <c r="C3440" s="18" t="str">
        <f>IF(ISBLANK('Nomenklatur komplett'!J3440),"-",'Nomenklatur komplett'!J3440)</f>
        <v>Visperterminen</v>
      </c>
    </row>
    <row r="3441" spans="1:3" x14ac:dyDescent="0.2">
      <c r="A3441" s="17" t="str">
        <f>IF(ISBLANK('Nomenklatur komplett'!H3441),"",'Nomenklatur komplett'!H3441)</f>
        <v/>
      </c>
      <c r="B3441" s="153">
        <f>IF(ISBLANK('Nomenklatur komplett'!I3441),"",'Nomenklatur komplett'!I3441)</f>
        <v>10376</v>
      </c>
      <c r="C3441" s="18" t="str">
        <f>IF(ISBLANK('Nomenklatur komplett'!J3441),"-",'Nomenklatur komplett'!J3441)</f>
        <v>Vissoie</v>
      </c>
    </row>
    <row r="3442" spans="1:3" x14ac:dyDescent="0.2">
      <c r="A3442" s="17">
        <f>IF(ISBLANK('Nomenklatur komplett'!H3442),"",'Nomenklatur komplett'!H3442)</f>
        <v>1068</v>
      </c>
      <c r="B3442" s="153">
        <f>IF(ISBLANK('Nomenklatur komplett'!I3442),"",'Nomenklatur komplett'!I3442)</f>
        <v>15526</v>
      </c>
      <c r="C3442" s="18" t="str">
        <f>IF(ISBLANK('Nomenklatur komplett'!J3442),"-",'Nomenklatur komplett'!J3442)</f>
        <v>Vitznau</v>
      </c>
    </row>
    <row r="3443" spans="1:3" x14ac:dyDescent="0.2">
      <c r="A3443" s="17" t="str">
        <f>IF(ISBLANK('Nomenklatur komplett'!H3443),"",'Nomenklatur komplett'!H3443)</f>
        <v/>
      </c>
      <c r="B3443" s="153">
        <f>IF(ISBLANK('Nomenklatur komplett'!I3443),"",'Nomenklatur komplett'!I3443)</f>
        <v>10404</v>
      </c>
      <c r="C3443" s="18" t="str">
        <f>IF(ISBLANK('Nomenklatur komplett'!J3443),"-",'Nomenklatur komplett'!J3443)</f>
        <v>Vogorno</v>
      </c>
    </row>
    <row r="3444" spans="1:3" x14ac:dyDescent="0.2">
      <c r="A3444" s="17">
        <f>IF(ISBLANK('Nomenklatur komplett'!H3444),"",'Nomenklatur komplett'!H3444)</f>
        <v>43</v>
      </c>
      <c r="B3444" s="153">
        <f>IF(ISBLANK('Nomenklatur komplett'!I3444),"",'Nomenklatur komplett'!I3444)</f>
        <v>10365</v>
      </c>
      <c r="C3444" s="18" t="str">
        <f>IF(ISBLANK('Nomenklatur komplett'!J3444),"-",'Nomenklatur komplett'!J3444)</f>
        <v>Volken</v>
      </c>
    </row>
    <row r="3445" spans="1:3" x14ac:dyDescent="0.2">
      <c r="A3445" s="17">
        <f>IF(ISBLANK('Nomenklatur komplett'!H3445),"",'Nomenklatur komplett'!H3445)</f>
        <v>199</v>
      </c>
      <c r="B3445" s="153">
        <f>IF(ISBLANK('Nomenklatur komplett'!I3445),"",'Nomenklatur komplett'!I3445)</f>
        <v>10368</v>
      </c>
      <c r="C3445" s="18" t="str">
        <f>IF(ISBLANK('Nomenklatur komplett'!J3445),"-",'Nomenklatur komplett'!J3445)</f>
        <v>Volketswil</v>
      </c>
    </row>
    <row r="3446" spans="1:3" x14ac:dyDescent="0.2">
      <c r="A3446" s="17" t="str">
        <f>IF(ISBLANK('Nomenklatur komplett'!H3446),"",'Nomenklatur komplett'!H3446)</f>
        <v/>
      </c>
      <c r="B3446" s="153">
        <f>IF(ISBLANK('Nomenklatur komplett'!I3446),"",'Nomenklatur komplett'!I3446)</f>
        <v>10369</v>
      </c>
      <c r="C3446" s="18" t="str">
        <f>IF(ISBLANK('Nomenklatur komplett'!J3446),"-",'Nomenklatur komplett'!J3446)</f>
        <v>Vollèges</v>
      </c>
    </row>
    <row r="3447" spans="1:3" x14ac:dyDescent="0.2">
      <c r="A3447" s="17">
        <f>IF(ISBLANK('Nomenklatur komplett'!H3447),"",'Nomenklatur komplett'!H3447)</f>
        <v>4287</v>
      </c>
      <c r="B3447" s="153">
        <f>IF(ISBLANK('Nomenklatur komplett'!I3447),"",'Nomenklatur komplett'!I3447)</f>
        <v>10370</v>
      </c>
      <c r="C3447" s="18" t="str">
        <f>IF(ISBLANK('Nomenklatur komplett'!J3447),"-",'Nomenklatur komplett'!J3447)</f>
        <v>Vordemwald</v>
      </c>
    </row>
    <row r="3448" spans="1:3" x14ac:dyDescent="0.2">
      <c r="A3448" s="17">
        <f>IF(ISBLANK('Nomenklatur komplett'!H3448),"",'Nomenklatur komplett'!H3448)</f>
        <v>1348</v>
      </c>
      <c r="B3448" s="153">
        <f>IF(ISBLANK('Nomenklatur komplett'!I3448),"",'Nomenklatur komplett'!I3448)</f>
        <v>10371</v>
      </c>
      <c r="C3448" s="18" t="str">
        <f>IF(ISBLANK('Nomenklatur komplett'!J3448),"-",'Nomenklatur komplett'!J3448)</f>
        <v>Vorderthal</v>
      </c>
    </row>
    <row r="3449" spans="1:3" x14ac:dyDescent="0.2">
      <c r="A3449" s="17">
        <f>IF(ISBLANK('Nomenklatur komplett'!H3449),"",'Nomenklatur komplett'!H3449)</f>
        <v>6159</v>
      </c>
      <c r="B3449" s="153">
        <f>IF(ISBLANK('Nomenklatur komplett'!I3449),"",'Nomenklatur komplett'!I3449)</f>
        <v>10372</v>
      </c>
      <c r="C3449" s="18" t="str">
        <f>IF(ISBLANK('Nomenklatur komplett'!J3449),"-",'Nomenklatur komplett'!J3449)</f>
        <v>Vouvry</v>
      </c>
    </row>
    <row r="3450" spans="1:3" x14ac:dyDescent="0.2">
      <c r="A3450" s="17" t="str">
        <f>IF(ISBLANK('Nomenklatur komplett'!H3450),"",'Nomenklatur komplett'!H3450)</f>
        <v/>
      </c>
      <c r="B3450" s="153">
        <f>IF(ISBLANK('Nomenklatur komplett'!I3450),"",'Nomenklatur komplett'!I3450)</f>
        <v>16233</v>
      </c>
      <c r="C3450" s="18" t="str">
        <f>IF(ISBLANK('Nomenklatur komplett'!J3450),"-",'Nomenklatur komplett'!J3450)</f>
        <v>Voëns-Maley</v>
      </c>
    </row>
    <row r="3451" spans="1:3" x14ac:dyDescent="0.2">
      <c r="A3451" s="17" t="str">
        <f>IF(ISBLANK('Nomenklatur komplett'!H3451),"",'Nomenklatur komplett'!H3451)</f>
        <v/>
      </c>
      <c r="B3451" s="153">
        <f>IF(ISBLANK('Nomenklatur komplett'!I3451),"",'Nomenklatur komplett'!I3451)</f>
        <v>10205</v>
      </c>
      <c r="C3451" s="18" t="str">
        <f>IF(ISBLANK('Nomenklatur komplett'!J3451),"-",'Nomenklatur komplett'!J3451)</f>
        <v>Vrin</v>
      </c>
    </row>
    <row r="3452" spans="1:3" x14ac:dyDescent="0.2">
      <c r="A3452" s="17">
        <f>IF(ISBLANK('Nomenklatur komplett'!H3452),"",'Nomenklatur komplett'!H3452)</f>
        <v>2160</v>
      </c>
      <c r="B3452" s="153">
        <f>IF(ISBLANK('Nomenklatur komplett'!I3452),"",'Nomenklatur komplett'!I3452)</f>
        <v>10373</v>
      </c>
      <c r="C3452" s="18" t="str">
        <f>IF(ISBLANK('Nomenklatur komplett'!J3452),"-",'Nomenklatur komplett'!J3452)</f>
        <v>Vuadens</v>
      </c>
    </row>
    <row r="3453" spans="1:3" x14ac:dyDescent="0.2">
      <c r="A3453" s="17" t="str">
        <f>IF(ISBLANK('Nomenklatur komplett'!H3453),"",'Nomenklatur komplett'!H3453)</f>
        <v/>
      </c>
      <c r="B3453" s="153">
        <f>IF(ISBLANK('Nomenklatur komplett'!I3453),"",'Nomenklatur komplett'!I3453)</f>
        <v>10390</v>
      </c>
      <c r="C3453" s="18" t="str">
        <f>IF(ISBLANK('Nomenklatur komplett'!J3453),"-",'Nomenklatur komplett'!J3453)</f>
        <v>Vuarmarens</v>
      </c>
    </row>
    <row r="3454" spans="1:3" x14ac:dyDescent="0.2">
      <c r="A3454" s="17">
        <f>IF(ISBLANK('Nomenklatur komplett'!H3454),"",'Nomenklatur komplett'!H3454)</f>
        <v>5539</v>
      </c>
      <c r="B3454" s="153">
        <f>IF(ISBLANK('Nomenklatur komplett'!I3454),"",'Nomenklatur komplett'!I3454)</f>
        <v>14910</v>
      </c>
      <c r="C3454" s="18" t="str">
        <f>IF(ISBLANK('Nomenklatur komplett'!J3454),"-",'Nomenklatur komplett'!J3454)</f>
        <v>Vuarrens</v>
      </c>
    </row>
    <row r="3455" spans="1:3" x14ac:dyDescent="0.2">
      <c r="A3455" s="17">
        <f>IF(ISBLANK('Nomenklatur komplett'!H3455),"",'Nomenklatur komplett'!H3455)</f>
        <v>5692</v>
      </c>
      <c r="B3455" s="153">
        <f>IF(ISBLANK('Nomenklatur komplett'!I3455),"",'Nomenklatur komplett'!I3455)</f>
        <v>14909</v>
      </c>
      <c r="C3455" s="18" t="str">
        <f>IF(ISBLANK('Nomenklatur komplett'!J3455),"-",'Nomenklatur komplett'!J3455)</f>
        <v>Vucherens</v>
      </c>
    </row>
    <row r="3456" spans="1:3" x14ac:dyDescent="0.2">
      <c r="A3456" s="17">
        <f>IF(ISBLANK('Nomenklatur komplett'!H3456),"",'Nomenklatur komplett'!H3456)</f>
        <v>5503</v>
      </c>
      <c r="B3456" s="153">
        <f>IF(ISBLANK('Nomenklatur komplett'!I3456),"",'Nomenklatur komplett'!I3456)</f>
        <v>14908</v>
      </c>
      <c r="C3456" s="18" t="str">
        <f>IF(ISBLANK('Nomenklatur komplett'!J3456),"-",'Nomenklatur komplett'!J3456)</f>
        <v>Vufflens-la-Ville</v>
      </c>
    </row>
    <row r="3457" spans="1:3" x14ac:dyDescent="0.2">
      <c r="A3457" s="17">
        <f>IF(ISBLANK('Nomenklatur komplett'!H3457),"",'Nomenklatur komplett'!H3457)</f>
        <v>5653</v>
      </c>
      <c r="B3457" s="153">
        <f>IF(ISBLANK('Nomenklatur komplett'!I3457),"",'Nomenklatur komplett'!I3457)</f>
        <v>14907</v>
      </c>
      <c r="C3457" s="18" t="str">
        <f>IF(ISBLANK('Nomenklatur komplett'!J3457),"-",'Nomenklatur komplett'!J3457)</f>
        <v>Vufflens-le-Château</v>
      </c>
    </row>
    <row r="3458" spans="1:3" x14ac:dyDescent="0.2">
      <c r="A3458" s="17">
        <f>IF(ISBLANK('Nomenklatur komplett'!H3458),"",'Nomenklatur komplett'!H3458)</f>
        <v>5937</v>
      </c>
      <c r="B3458" s="153">
        <f>IF(ISBLANK('Nomenklatur komplett'!I3458),"",'Nomenklatur komplett'!I3458)</f>
        <v>14906</v>
      </c>
      <c r="C3458" s="18" t="str">
        <f>IF(ISBLANK('Nomenklatur komplett'!J3458),"-",'Nomenklatur komplett'!J3458)</f>
        <v>Vugelles-La Mothe</v>
      </c>
    </row>
    <row r="3459" spans="1:3" x14ac:dyDescent="0.2">
      <c r="A3459" s="17" t="str">
        <f>IF(ISBLANK('Nomenklatur komplett'!H3459),"",'Nomenklatur komplett'!H3459)</f>
        <v/>
      </c>
      <c r="B3459" s="153">
        <f>IF(ISBLANK('Nomenklatur komplett'!I3459),"",'Nomenklatur komplett'!I3459)</f>
        <v>10387</v>
      </c>
      <c r="C3459" s="18" t="str">
        <f>IF(ISBLANK('Nomenklatur komplett'!J3459),"-",'Nomenklatur komplett'!J3459)</f>
        <v>Vuibroye</v>
      </c>
    </row>
    <row r="3460" spans="1:3" x14ac:dyDescent="0.2">
      <c r="A3460" s="17" t="str">
        <f>IF(ISBLANK('Nomenklatur komplett'!H3460),"",'Nomenklatur komplett'!H3460)</f>
        <v/>
      </c>
      <c r="B3460" s="153">
        <f>IF(ISBLANK('Nomenklatur komplett'!I3460),"",'Nomenklatur komplett'!I3460)</f>
        <v>10388</v>
      </c>
      <c r="C3460" s="18" t="str">
        <f>IF(ISBLANK('Nomenklatur komplett'!J3460),"-",'Nomenklatur komplett'!J3460)</f>
        <v>Vuippens</v>
      </c>
    </row>
    <row r="3461" spans="1:3" x14ac:dyDescent="0.2">
      <c r="A3461" s="17" t="str">
        <f>IF(ISBLANK('Nomenklatur komplett'!H3461),"",'Nomenklatur komplett'!H3461)</f>
        <v/>
      </c>
      <c r="B3461" s="153">
        <f>IF(ISBLANK('Nomenklatur komplett'!I3461),"",'Nomenklatur komplett'!I3461)</f>
        <v>10422</v>
      </c>
      <c r="C3461" s="18" t="str">
        <f>IF(ISBLANK('Nomenklatur komplett'!J3461),"-",'Nomenklatur komplett'!J3461)</f>
        <v>Vuissens</v>
      </c>
    </row>
    <row r="3462" spans="1:3" x14ac:dyDescent="0.2">
      <c r="A3462" s="17">
        <f>IF(ISBLANK('Nomenklatur komplett'!H3462),"",'Nomenklatur komplett'!H3462)</f>
        <v>2113</v>
      </c>
      <c r="B3462" s="153">
        <f>IF(ISBLANK('Nomenklatur komplett'!I3462),"",'Nomenklatur komplett'!I3462)</f>
        <v>14480</v>
      </c>
      <c r="C3462" s="18" t="str">
        <f>IF(ISBLANK('Nomenklatur komplett'!J3462),"-",'Nomenklatur komplett'!J3462)</f>
        <v>Vuisternens-devant-Romont</v>
      </c>
    </row>
    <row r="3463" spans="1:3" x14ac:dyDescent="0.2">
      <c r="A3463" s="17" t="str">
        <f>IF(ISBLANK('Nomenklatur komplett'!H3463),"",'Nomenklatur komplett'!H3463)</f>
        <v/>
      </c>
      <c r="B3463" s="153">
        <f>IF(ISBLANK('Nomenklatur komplett'!I3463),"",'Nomenklatur komplett'!I3463)</f>
        <v>10406</v>
      </c>
      <c r="C3463" s="18" t="str">
        <f>IF(ISBLANK('Nomenklatur komplett'!J3463),"-",'Nomenklatur komplett'!J3463)</f>
        <v>Vuisternens-en-Ogoz</v>
      </c>
    </row>
    <row r="3464" spans="1:3" x14ac:dyDescent="0.2">
      <c r="A3464" s="17">
        <f>IF(ISBLANK('Nomenklatur komplett'!H3464),"",'Nomenklatur komplett'!H3464)</f>
        <v>5766</v>
      </c>
      <c r="B3464" s="153">
        <f>IF(ISBLANK('Nomenklatur komplett'!I3464),"",'Nomenklatur komplett'!I3464)</f>
        <v>14903</v>
      </c>
      <c r="C3464" s="18" t="str">
        <f>IF(ISBLANK('Nomenklatur komplett'!J3464),"-",'Nomenklatur komplett'!J3464)</f>
        <v>Vuiteboeuf</v>
      </c>
    </row>
    <row r="3465" spans="1:3" x14ac:dyDescent="0.2">
      <c r="A3465" s="17">
        <f>IF(ISBLANK('Nomenklatur komplett'!H3465),"",'Nomenklatur komplett'!H3465)</f>
        <v>5803</v>
      </c>
      <c r="B3465" s="153">
        <f>IF(ISBLANK('Nomenklatur komplett'!I3465),"",'Nomenklatur komplett'!I3465)</f>
        <v>14902</v>
      </c>
      <c r="C3465" s="18" t="str">
        <f>IF(ISBLANK('Nomenklatur komplett'!J3465),"-",'Nomenklatur komplett'!J3465)</f>
        <v>Vulliens</v>
      </c>
    </row>
    <row r="3466" spans="1:3" x14ac:dyDescent="0.2">
      <c r="A3466" s="17">
        <f>IF(ISBLANK('Nomenklatur komplett'!H3466),"",'Nomenklatur komplett'!H3466)</f>
        <v>5654</v>
      </c>
      <c r="B3466" s="153">
        <f>IF(ISBLANK('Nomenklatur komplett'!I3466),"",'Nomenklatur komplett'!I3466)</f>
        <v>14901</v>
      </c>
      <c r="C3466" s="18" t="str">
        <f>IF(ISBLANK('Nomenklatur komplett'!J3466),"-",'Nomenklatur komplett'!J3466)</f>
        <v>Vullierens</v>
      </c>
    </row>
    <row r="3467" spans="1:3" x14ac:dyDescent="0.2">
      <c r="A3467" s="17" t="str">
        <f>IF(ISBLANK('Nomenklatur komplett'!H3467),"",'Nomenklatur komplett'!H3467)</f>
        <v/>
      </c>
      <c r="B3467" s="153">
        <f>IF(ISBLANK('Nomenklatur komplett'!I3467),"",'Nomenklatur komplett'!I3467)</f>
        <v>11365</v>
      </c>
      <c r="C3467" s="18" t="str">
        <f>IF(ISBLANK('Nomenklatur komplett'!J3467),"-",'Nomenklatur komplett'!J3467)</f>
        <v>Vully-le-Bas</v>
      </c>
    </row>
    <row r="3468" spans="1:3" x14ac:dyDescent="0.2">
      <c r="A3468" s="17" t="str">
        <f>IF(ISBLANK('Nomenklatur komplett'!H3468),"",'Nomenklatur komplett'!H3468)</f>
        <v/>
      </c>
      <c r="B3468" s="153">
        <f>IF(ISBLANK('Nomenklatur komplett'!I3468),"",'Nomenklatur komplett'!I3468)</f>
        <v>11341</v>
      </c>
      <c r="C3468" s="18" t="str">
        <f>IF(ISBLANK('Nomenklatur komplett'!J3468),"-",'Nomenklatur komplett'!J3468)</f>
        <v>Vully-le-Haut</v>
      </c>
    </row>
    <row r="3469" spans="1:3" x14ac:dyDescent="0.2">
      <c r="A3469" s="17">
        <f>IF(ISBLANK('Nomenklatur komplett'!H3469),"",'Nomenklatur komplett'!H3469)</f>
        <v>5464</v>
      </c>
      <c r="B3469" s="153">
        <f>IF(ISBLANK('Nomenklatur komplett'!I3469),"",'Nomenklatur komplett'!I3469)</f>
        <v>15488</v>
      </c>
      <c r="C3469" s="18" t="str">
        <f>IF(ISBLANK('Nomenklatur komplett'!J3469),"-",'Nomenklatur komplett'!J3469)</f>
        <v>Vully-les-Lacs</v>
      </c>
    </row>
    <row r="3470" spans="1:3" x14ac:dyDescent="0.2">
      <c r="A3470" s="17">
        <f>IF(ISBLANK('Nomenklatur komplett'!H3470),"",'Nomenklatur komplett'!H3470)</f>
        <v>6220</v>
      </c>
      <c r="B3470" s="153">
        <f>IF(ISBLANK('Nomenklatur komplett'!I3470),"",'Nomenklatur komplett'!I3470)</f>
        <v>10919</v>
      </c>
      <c r="C3470" s="18" t="str">
        <f>IF(ISBLANK('Nomenklatur komplett'!J3470),"-",'Nomenklatur komplett'!J3470)</f>
        <v>Vérossaz</v>
      </c>
    </row>
    <row r="3471" spans="1:3" x14ac:dyDescent="0.2">
      <c r="A3471" s="17">
        <f>IF(ISBLANK('Nomenklatur komplett'!H3471),"",'Nomenklatur komplett'!H3471)</f>
        <v>6025</v>
      </c>
      <c r="B3471" s="153">
        <f>IF(ISBLANK('Nomenklatur komplett'!I3471),"",'Nomenklatur komplett'!I3471)</f>
        <v>10923</v>
      </c>
      <c r="C3471" s="18" t="str">
        <f>IF(ISBLANK('Nomenklatur komplett'!J3471),"-",'Nomenklatur komplett'!J3471)</f>
        <v>Vétroz</v>
      </c>
    </row>
    <row r="3472" spans="1:3" x14ac:dyDescent="0.2">
      <c r="A3472" s="17">
        <f>IF(ISBLANK('Nomenklatur komplett'!H3472),"",'Nomenklatur komplett'!H3472)</f>
        <v>946</v>
      </c>
      <c r="B3472" s="153">
        <f>IF(ISBLANK('Nomenklatur komplett'!I3472),"",'Nomenklatur komplett'!I3472)</f>
        <v>15343</v>
      </c>
      <c r="C3472" s="18" t="str">
        <f>IF(ISBLANK('Nomenklatur komplett'!J3472),"-",'Nomenklatur komplett'!J3472)</f>
        <v>Wachseldorn</v>
      </c>
    </row>
    <row r="3473" spans="1:3" x14ac:dyDescent="0.2">
      <c r="A3473" s="17">
        <f>IF(ISBLANK('Nomenklatur komplett'!H3473),"",'Nomenklatur komplett'!H3473)</f>
        <v>4871</v>
      </c>
      <c r="B3473" s="153">
        <f>IF(ISBLANK('Nomenklatur komplett'!I3473),"",'Nomenklatur komplett'!I3473)</f>
        <v>15440</v>
      </c>
      <c r="C3473" s="18" t="str">
        <f>IF(ISBLANK('Nomenklatur komplett'!J3473),"-",'Nomenklatur komplett'!J3473)</f>
        <v>Wagenhausen</v>
      </c>
    </row>
    <row r="3474" spans="1:3" x14ac:dyDescent="0.2">
      <c r="A3474" s="17">
        <f>IF(ISBLANK('Nomenklatur komplett'!H3474),"",'Nomenklatur komplett'!H3474)</f>
        <v>2792</v>
      </c>
      <c r="B3474" s="153">
        <f>IF(ISBLANK('Nomenklatur komplett'!I3474),"",'Nomenklatur komplett'!I3474)</f>
        <v>13850</v>
      </c>
      <c r="C3474" s="18" t="str">
        <f>IF(ISBLANK('Nomenklatur komplett'!J3474),"-",'Nomenklatur komplett'!J3474)</f>
        <v>Wahlen</v>
      </c>
    </row>
    <row r="3475" spans="1:3" x14ac:dyDescent="0.2">
      <c r="A3475" s="17" t="str">
        <f>IF(ISBLANK('Nomenklatur komplett'!H3475),"",'Nomenklatur komplett'!H3475)</f>
        <v/>
      </c>
      <c r="B3475" s="153">
        <f>IF(ISBLANK('Nomenklatur komplett'!I3475),"",'Nomenklatur komplett'!I3475)</f>
        <v>11106</v>
      </c>
      <c r="C3475" s="18" t="str">
        <f>IF(ISBLANK('Nomenklatur komplett'!J3475),"-",'Nomenklatur komplett'!J3475)</f>
        <v>Wahlern</v>
      </c>
    </row>
    <row r="3476" spans="1:3" x14ac:dyDescent="0.2">
      <c r="A3476" s="17">
        <f>IF(ISBLANK('Nomenklatur komplett'!H3476),"",'Nomenklatur komplett'!H3476)</f>
        <v>1710</v>
      </c>
      <c r="B3476" s="153">
        <f>IF(ISBLANK('Nomenklatur komplett'!I3476),"",'Nomenklatur komplett'!I3476)</f>
        <v>10457</v>
      </c>
      <c r="C3476" s="18" t="str">
        <f>IF(ISBLANK('Nomenklatur komplett'!J3476),"-",'Nomenklatur komplett'!J3476)</f>
        <v>Walchwil</v>
      </c>
    </row>
    <row r="3477" spans="1:3" x14ac:dyDescent="0.2">
      <c r="A3477" s="17">
        <f>IF(ISBLANK('Nomenklatur komplett'!H3477),"",'Nomenklatur komplett'!H3477)</f>
        <v>3036</v>
      </c>
      <c r="B3477" s="153">
        <f>IF(ISBLANK('Nomenklatur komplett'!I3477),"",'Nomenklatur komplett'!I3477)</f>
        <v>10458</v>
      </c>
      <c r="C3477" s="18" t="str">
        <f>IF(ISBLANK('Nomenklatur komplett'!J3477),"-",'Nomenklatur komplett'!J3477)</f>
        <v>Wald (AR)</v>
      </c>
    </row>
    <row r="3478" spans="1:3" x14ac:dyDescent="0.2">
      <c r="A3478" s="17">
        <f>IF(ISBLANK('Nomenklatur komplett'!H3478),"",'Nomenklatur komplett'!H3478)</f>
        <v>888</v>
      </c>
      <c r="B3478" s="153">
        <f>IF(ISBLANK('Nomenklatur komplett'!I3478),"",'Nomenklatur komplett'!I3478)</f>
        <v>15310</v>
      </c>
      <c r="C3478" s="18" t="str">
        <f>IF(ISBLANK('Nomenklatur komplett'!J3478),"-",'Nomenklatur komplett'!J3478)</f>
        <v>Wald (BE)</v>
      </c>
    </row>
    <row r="3479" spans="1:3" x14ac:dyDescent="0.2">
      <c r="A3479" s="17">
        <f>IF(ISBLANK('Nomenklatur komplett'!H3479),"",'Nomenklatur komplett'!H3479)</f>
        <v>120</v>
      </c>
      <c r="B3479" s="153">
        <f>IF(ISBLANK('Nomenklatur komplett'!I3479),"",'Nomenklatur komplett'!I3479)</f>
        <v>10459</v>
      </c>
      <c r="C3479" s="18" t="str">
        <f>IF(ISBLANK('Nomenklatur komplett'!J3479),"-",'Nomenklatur komplett'!J3479)</f>
        <v>Wald (ZH)</v>
      </c>
    </row>
    <row r="3480" spans="1:3" x14ac:dyDescent="0.2">
      <c r="A3480" s="17">
        <f>IF(ISBLANK('Nomenklatur komplett'!H3480),"",'Nomenklatur komplett'!H3480)</f>
        <v>2895</v>
      </c>
      <c r="B3480" s="153">
        <f>IF(ISBLANK('Nomenklatur komplett'!I3480),"",'Nomenklatur komplett'!I3480)</f>
        <v>13823</v>
      </c>
      <c r="C3480" s="18" t="str">
        <f>IF(ISBLANK('Nomenklatur komplett'!J3480),"-",'Nomenklatur komplett'!J3480)</f>
        <v>Waldenburg</v>
      </c>
    </row>
    <row r="3481" spans="1:3" x14ac:dyDescent="0.2">
      <c r="A3481" s="17" t="str">
        <f>IF(ISBLANK('Nomenklatur komplett'!H3481),"",'Nomenklatur komplett'!H3481)</f>
        <v/>
      </c>
      <c r="B3481" s="153">
        <f>IF(ISBLANK('Nomenklatur komplett'!I3481),"",'Nomenklatur komplett'!I3481)</f>
        <v>16472</v>
      </c>
      <c r="C3481" s="18" t="str">
        <f>IF(ISBLANK('Nomenklatur komplett'!J3481),"-",'Nomenklatur komplett'!J3481)</f>
        <v>Waldhäusern</v>
      </c>
    </row>
    <row r="3482" spans="1:3" x14ac:dyDescent="0.2">
      <c r="A3482" s="17">
        <f>IF(ISBLANK('Nomenklatur komplett'!H3482),"",'Nomenklatur komplett'!H3482)</f>
        <v>3444</v>
      </c>
      <c r="B3482" s="153">
        <f>IF(ISBLANK('Nomenklatur komplett'!I3482),"",'Nomenklatur komplett'!I3482)</f>
        <v>14467</v>
      </c>
      <c r="C3482" s="18" t="str">
        <f>IF(ISBLANK('Nomenklatur komplett'!J3482),"-",'Nomenklatur komplett'!J3482)</f>
        <v>Waldkirch</v>
      </c>
    </row>
    <row r="3483" spans="1:3" x14ac:dyDescent="0.2">
      <c r="A3483" s="17">
        <f>IF(ISBLANK('Nomenklatur komplett'!H3483),"",'Nomenklatur komplett'!H3483)</f>
        <v>3007</v>
      </c>
      <c r="B3483" s="153">
        <f>IF(ISBLANK('Nomenklatur komplett'!I3483),"",'Nomenklatur komplett'!I3483)</f>
        <v>10461</v>
      </c>
      <c r="C3483" s="18" t="str">
        <f>IF(ISBLANK('Nomenklatur komplett'!J3483),"-",'Nomenklatur komplett'!J3483)</f>
        <v>Waldstatt</v>
      </c>
    </row>
    <row r="3484" spans="1:3" x14ac:dyDescent="0.2">
      <c r="A3484" s="17">
        <f>IF(ISBLANK('Nomenklatur komplett'!H3484),"",'Nomenklatur komplett'!H3484)</f>
        <v>3298</v>
      </c>
      <c r="B3484" s="153">
        <f>IF(ISBLANK('Nomenklatur komplett'!I3484),"",'Nomenklatur komplett'!I3484)</f>
        <v>14418</v>
      </c>
      <c r="C3484" s="18" t="str">
        <f>IF(ISBLANK('Nomenklatur komplett'!J3484),"-",'Nomenklatur komplett'!J3484)</f>
        <v>Walenstadt</v>
      </c>
    </row>
    <row r="3485" spans="1:3" x14ac:dyDescent="0.2">
      <c r="A3485" s="17">
        <f>IF(ISBLANK('Nomenklatur komplett'!H3485),"",'Nomenklatur komplett'!H3485)</f>
        <v>626</v>
      </c>
      <c r="B3485" s="153">
        <f>IF(ISBLANK('Nomenklatur komplett'!I3485),"",'Nomenklatur komplett'!I3485)</f>
        <v>15188</v>
      </c>
      <c r="C3485" s="18" t="str">
        <f>IF(ISBLANK('Nomenklatur komplett'!J3485),"-",'Nomenklatur komplett'!J3485)</f>
        <v>Walkringen</v>
      </c>
    </row>
    <row r="3486" spans="1:3" x14ac:dyDescent="0.2">
      <c r="A3486" s="17">
        <f>IF(ISBLANK('Nomenklatur komplett'!H3486),"",'Nomenklatur komplett'!H3486)</f>
        <v>4261</v>
      </c>
      <c r="B3486" s="153">
        <f>IF(ISBLANK('Nomenklatur komplett'!I3486),"",'Nomenklatur komplett'!I3486)</f>
        <v>10462</v>
      </c>
      <c r="C3486" s="18" t="str">
        <f>IF(ISBLANK('Nomenklatur komplett'!J3486),"-",'Nomenklatur komplett'!J3486)</f>
        <v>Wallbach</v>
      </c>
    </row>
    <row r="3487" spans="1:3" x14ac:dyDescent="0.2">
      <c r="A3487" s="17" t="str">
        <f>IF(ISBLANK('Nomenklatur komplett'!H3487),"",'Nomenklatur komplett'!H3487)</f>
        <v/>
      </c>
      <c r="B3487" s="153">
        <f>IF(ISBLANK('Nomenklatur komplett'!I3487),"",'Nomenklatur komplett'!I3487)</f>
        <v>10463</v>
      </c>
      <c r="C3487" s="18" t="str">
        <f>IF(ISBLANK('Nomenklatur komplett'!J3487),"-",'Nomenklatur komplett'!J3487)</f>
        <v>Wallenbuch</v>
      </c>
    </row>
    <row r="3488" spans="1:3" x14ac:dyDescent="0.2">
      <c r="A3488" s="17" t="str">
        <f>IF(ISBLANK('Nomenklatur komplett'!H3488),"",'Nomenklatur komplett'!H3488)</f>
        <v/>
      </c>
      <c r="B3488" s="153">
        <f>IF(ISBLANK('Nomenklatur komplett'!I3488),"",'Nomenklatur komplett'!I3488)</f>
        <v>10480</v>
      </c>
      <c r="C3488" s="18" t="str">
        <f>IF(ISBLANK('Nomenklatur komplett'!J3488),"-",'Nomenklatur komplett'!J3488)</f>
        <v>Wallenried</v>
      </c>
    </row>
    <row r="3489" spans="1:3" x14ac:dyDescent="0.2">
      <c r="A3489" s="17" t="str">
        <f>IF(ISBLANK('Nomenklatur komplett'!H3489),"",'Nomenklatur komplett'!H3489)</f>
        <v/>
      </c>
      <c r="B3489" s="153">
        <f>IF(ISBLANK('Nomenklatur komplett'!I3489),"",'Nomenklatur komplett'!I3489)</f>
        <v>16544</v>
      </c>
      <c r="C3489" s="18" t="str">
        <f>IF(ISBLANK('Nomenklatur komplett'!J3489),"-",'Nomenklatur komplett'!J3489)</f>
        <v>Wallenstadt</v>
      </c>
    </row>
    <row r="3490" spans="1:3" x14ac:dyDescent="0.2">
      <c r="A3490" s="17" t="str">
        <f>IF(ISBLANK('Nomenklatur komplett'!H3490),"",'Nomenklatur komplett'!H3490)</f>
        <v/>
      </c>
      <c r="B3490" s="153">
        <f>IF(ISBLANK('Nomenklatur komplett'!I3490),"",'Nomenklatur komplett'!I3490)</f>
        <v>10465</v>
      </c>
      <c r="C3490" s="18" t="str">
        <f>IF(ISBLANK('Nomenklatur komplett'!J3490),"-",'Nomenklatur komplett'!J3490)</f>
        <v>Wallenwil</v>
      </c>
    </row>
    <row r="3491" spans="1:3" x14ac:dyDescent="0.2">
      <c r="A3491" s="17">
        <f>IF(ISBLANK('Nomenklatur komplett'!H3491),"",'Nomenklatur komplett'!H3491)</f>
        <v>69</v>
      </c>
      <c r="B3491" s="153">
        <f>IF(ISBLANK('Nomenklatur komplett'!I3491),"",'Nomenklatur komplett'!I3491)</f>
        <v>10451</v>
      </c>
      <c r="C3491" s="18" t="str">
        <f>IF(ISBLANK('Nomenklatur komplett'!J3491),"-",'Nomenklatur komplett'!J3491)</f>
        <v>Wallisellen</v>
      </c>
    </row>
    <row r="3492" spans="1:3" x14ac:dyDescent="0.2">
      <c r="A3492" s="17">
        <f>IF(ISBLANK('Nomenklatur komplett'!H3492),"",'Nomenklatur komplett'!H3492)</f>
        <v>990</v>
      </c>
      <c r="B3492" s="153">
        <f>IF(ISBLANK('Nomenklatur komplett'!I3492),"",'Nomenklatur komplett'!I3492)</f>
        <v>15373</v>
      </c>
      <c r="C3492" s="18" t="str">
        <f>IF(ISBLANK('Nomenklatur komplett'!J3492),"-",'Nomenklatur komplett'!J3492)</f>
        <v>Walliswil bei Niederbipp</v>
      </c>
    </row>
    <row r="3493" spans="1:3" x14ac:dyDescent="0.2">
      <c r="A3493" s="17">
        <f>IF(ISBLANK('Nomenklatur komplett'!H3493),"",'Nomenklatur komplett'!H3493)</f>
        <v>991</v>
      </c>
      <c r="B3493" s="153">
        <f>IF(ISBLANK('Nomenklatur komplett'!I3493),"",'Nomenklatur komplett'!I3493)</f>
        <v>15374</v>
      </c>
      <c r="C3493" s="18" t="str">
        <f>IF(ISBLANK('Nomenklatur komplett'!J3493),"-",'Nomenklatur komplett'!J3493)</f>
        <v>Walliswil bei Wangen</v>
      </c>
    </row>
    <row r="3494" spans="1:3" x14ac:dyDescent="0.2">
      <c r="A3494" s="17">
        <f>IF(ISBLANK('Nomenklatur komplett'!H3494),"",'Nomenklatur komplett'!H3494)</f>
        <v>754</v>
      </c>
      <c r="B3494" s="153">
        <f>IF(ISBLANK('Nomenklatur komplett'!I3494),"",'Nomenklatur komplett'!I3494)</f>
        <v>15258</v>
      </c>
      <c r="C3494" s="18" t="str">
        <f>IF(ISBLANK('Nomenklatur komplett'!J3494),"-",'Nomenklatur komplett'!J3494)</f>
        <v>Walperswil</v>
      </c>
    </row>
    <row r="3495" spans="1:3" x14ac:dyDescent="0.2">
      <c r="A3495" s="17" t="str">
        <f>IF(ISBLANK('Nomenklatur komplett'!H3495),"",'Nomenklatur komplett'!H3495)</f>
        <v/>
      </c>
      <c r="B3495" s="153">
        <f>IF(ISBLANK('Nomenklatur komplett'!I3495),"",'Nomenklatur komplett'!I3495)</f>
        <v>10467</v>
      </c>
      <c r="C3495" s="18" t="str">
        <f>IF(ISBLANK('Nomenklatur komplett'!J3495),"-",'Nomenklatur komplett'!J3495)</f>
        <v>Waltalingen</v>
      </c>
    </row>
    <row r="3496" spans="1:3" x14ac:dyDescent="0.2">
      <c r="A3496" s="17" t="str">
        <f>IF(ISBLANK('Nomenklatur komplett'!H3496),"",'Nomenklatur komplett'!H3496)</f>
        <v/>
      </c>
      <c r="B3496" s="153">
        <f>IF(ISBLANK('Nomenklatur komplett'!I3496),"",'Nomenklatur komplett'!I3496)</f>
        <v>16476</v>
      </c>
      <c r="C3496" s="18" t="str">
        <f>IF(ISBLANK('Nomenklatur komplett'!J3496),"-",'Nomenklatur komplett'!J3496)</f>
        <v>Waltensburg</v>
      </c>
    </row>
    <row r="3497" spans="1:3" x14ac:dyDescent="0.2">
      <c r="A3497" s="17" t="str">
        <f>IF(ISBLANK('Nomenklatur komplett'!H3497),"",'Nomenklatur komplett'!H3497)</f>
        <v/>
      </c>
      <c r="B3497" s="153">
        <f>IF(ISBLANK('Nomenklatur komplett'!I3497),"",'Nomenklatur komplett'!I3497)</f>
        <v>10199</v>
      </c>
      <c r="C3497" s="18" t="str">
        <f>IF(ISBLANK('Nomenklatur komplett'!J3497),"-",'Nomenklatur komplett'!J3497)</f>
        <v>Waltensburg/Vuorz</v>
      </c>
    </row>
    <row r="3498" spans="1:3" x14ac:dyDescent="0.2">
      <c r="A3498" s="17">
        <f>IF(ISBLANK('Nomenklatur komplett'!H3498),"",'Nomenklatur komplett'!H3498)</f>
        <v>4240</v>
      </c>
      <c r="B3498" s="153">
        <f>IF(ISBLANK('Nomenklatur komplett'!I3498),"",'Nomenklatur komplett'!I3498)</f>
        <v>10468</v>
      </c>
      <c r="C3498" s="18" t="str">
        <f>IF(ISBLANK('Nomenklatur komplett'!J3498),"-",'Nomenklatur komplett'!J3498)</f>
        <v>Waltenschwil</v>
      </c>
    </row>
    <row r="3499" spans="1:3" x14ac:dyDescent="0.2">
      <c r="A3499" s="17">
        <f>IF(ISBLANK('Nomenklatur komplett'!H3499),"",'Nomenklatur komplett'!H3499)</f>
        <v>959</v>
      </c>
      <c r="B3499" s="153">
        <f>IF(ISBLANK('Nomenklatur komplett'!I3499),"",'Nomenklatur komplett'!I3499)</f>
        <v>15354</v>
      </c>
      <c r="C3499" s="18" t="str">
        <f>IF(ISBLANK('Nomenklatur komplett'!J3499),"-",'Nomenklatur komplett'!J3499)</f>
        <v>Walterswil (BE)</v>
      </c>
    </row>
    <row r="3500" spans="1:3" x14ac:dyDescent="0.2">
      <c r="A3500" s="17">
        <f>IF(ISBLANK('Nomenklatur komplett'!H3500),"",'Nomenklatur komplett'!H3500)</f>
        <v>2585</v>
      </c>
      <c r="B3500" s="153">
        <f>IF(ISBLANK('Nomenklatur komplett'!I3500),"",'Nomenklatur komplett'!I3500)</f>
        <v>10469</v>
      </c>
      <c r="C3500" s="18" t="str">
        <f>IF(ISBLANK('Nomenklatur komplett'!J3500),"-",'Nomenklatur komplett'!J3500)</f>
        <v>Walterswil (SO)</v>
      </c>
    </row>
    <row r="3501" spans="1:3" x14ac:dyDescent="0.2">
      <c r="A3501" s="17">
        <f>IF(ISBLANK('Nomenklatur komplett'!H3501),"",'Nomenklatur komplett'!H3501)</f>
        <v>3037</v>
      </c>
      <c r="B3501" s="153">
        <f>IF(ISBLANK('Nomenklatur komplett'!I3501),"",'Nomenklatur komplett'!I3501)</f>
        <v>10470</v>
      </c>
      <c r="C3501" s="18" t="str">
        <f>IF(ISBLANK('Nomenklatur komplett'!J3501),"-",'Nomenklatur komplett'!J3501)</f>
        <v>Walzenhausen</v>
      </c>
    </row>
    <row r="3502" spans="1:3" x14ac:dyDescent="0.2">
      <c r="A3502" s="17">
        <f>IF(ISBLANK('Nomenklatur komplett'!H3502),"",'Nomenklatur komplett'!H3502)</f>
        <v>1349</v>
      </c>
      <c r="B3502" s="153">
        <f>IF(ISBLANK('Nomenklatur komplett'!I3502),"",'Nomenklatur komplett'!I3502)</f>
        <v>10471</v>
      </c>
      <c r="C3502" s="18" t="str">
        <f>IF(ISBLANK('Nomenklatur komplett'!J3502),"-",'Nomenklatur komplett'!J3502)</f>
        <v>Wangen (SZ)</v>
      </c>
    </row>
    <row r="3503" spans="1:3" x14ac:dyDescent="0.2">
      <c r="A3503" s="17" t="str">
        <f>IF(ISBLANK('Nomenklatur komplett'!H3503),"",'Nomenklatur komplett'!H3503)</f>
        <v/>
      </c>
      <c r="B3503" s="153">
        <f>IF(ISBLANK('Nomenklatur komplett'!I3503),"",'Nomenklatur komplett'!I3503)</f>
        <v>11350</v>
      </c>
      <c r="C3503" s="18" t="str">
        <f>IF(ISBLANK('Nomenklatur komplett'!J3503),"-",'Nomenklatur komplett'!J3503)</f>
        <v>Wangen (ZH)</v>
      </c>
    </row>
    <row r="3504" spans="1:3" x14ac:dyDescent="0.2">
      <c r="A3504" s="17">
        <f>IF(ISBLANK('Nomenklatur komplett'!H3504),"",'Nomenklatur komplett'!H3504)</f>
        <v>992</v>
      </c>
      <c r="B3504" s="153">
        <f>IF(ISBLANK('Nomenklatur komplett'!I3504),"",'Nomenklatur komplett'!I3504)</f>
        <v>16652</v>
      </c>
      <c r="C3504" s="18" t="str">
        <f>IF(ISBLANK('Nomenklatur komplett'!J3504),"-",'Nomenklatur komplett'!J3504)</f>
        <v>Wangen an der Aare</v>
      </c>
    </row>
    <row r="3505" spans="1:3" x14ac:dyDescent="0.2">
      <c r="A3505" s="17">
        <f>IF(ISBLANK('Nomenklatur komplett'!H3505),"",'Nomenklatur komplett'!H3505)</f>
        <v>2586</v>
      </c>
      <c r="B3505" s="153">
        <f>IF(ISBLANK('Nomenklatur komplett'!I3505),"",'Nomenklatur komplett'!I3505)</f>
        <v>10472</v>
      </c>
      <c r="C3505" s="18" t="str">
        <f>IF(ISBLANK('Nomenklatur komplett'!J3505),"-",'Nomenklatur komplett'!J3505)</f>
        <v>Wangen bei Olten</v>
      </c>
    </row>
    <row r="3506" spans="1:3" x14ac:dyDescent="0.2">
      <c r="A3506" s="17">
        <f>IF(ISBLANK('Nomenklatur komplett'!H3506),"",'Nomenklatur komplett'!H3506)</f>
        <v>200</v>
      </c>
      <c r="B3506" s="153">
        <f>IF(ISBLANK('Nomenklatur komplett'!I3506),"",'Nomenklatur komplett'!I3506)</f>
        <v>13250</v>
      </c>
      <c r="C3506" s="18" t="str">
        <f>IF(ISBLANK('Nomenklatur komplett'!J3506),"-",'Nomenklatur komplett'!J3506)</f>
        <v>Wangen-Brüttisellen</v>
      </c>
    </row>
    <row r="3507" spans="1:3" x14ac:dyDescent="0.2">
      <c r="A3507" s="17" t="str">
        <f>IF(ISBLANK('Nomenklatur komplett'!H3507),"",'Nomenklatur komplett'!H3507)</f>
        <v/>
      </c>
      <c r="B3507" s="153">
        <f>IF(ISBLANK('Nomenklatur komplett'!I3507),"",'Nomenklatur komplett'!I3507)</f>
        <v>10976</v>
      </c>
      <c r="C3507" s="18" t="str">
        <f>IF(ISBLANK('Nomenklatur komplett'!J3507),"-",'Nomenklatur komplett'!J3507)</f>
        <v>Wangenried</v>
      </c>
    </row>
    <row r="3508" spans="1:3" x14ac:dyDescent="0.2">
      <c r="A3508" s="17" t="str">
        <f>IF(ISBLANK('Nomenklatur komplett'!H3508),"",'Nomenklatur komplett'!H3508)</f>
        <v/>
      </c>
      <c r="B3508" s="153">
        <f>IF(ISBLANK('Nomenklatur komplett'!I3508),"",'Nomenklatur komplett'!I3508)</f>
        <v>11088</v>
      </c>
      <c r="C3508" s="18" t="str">
        <f>IF(ISBLANK('Nomenklatur komplett'!J3508),"-",'Nomenklatur komplett'!J3508)</f>
        <v>Wanzwil</v>
      </c>
    </row>
    <row r="3509" spans="1:3" x14ac:dyDescent="0.2">
      <c r="A3509" s="17">
        <f>IF(ISBLANK('Nomenklatur komplett'!H3509),"",'Nomenklatur komplett'!H3509)</f>
        <v>3276</v>
      </c>
      <c r="B3509" s="153">
        <f>IF(ISBLANK('Nomenklatur komplett'!I3509),"",'Nomenklatur komplett'!I3509)</f>
        <v>14410</v>
      </c>
      <c r="C3509" s="18" t="str">
        <f>IF(ISBLANK('Nomenklatur komplett'!J3509),"-",'Nomenklatur komplett'!J3509)</f>
        <v>Wartau</v>
      </c>
    </row>
    <row r="3510" spans="1:3" x14ac:dyDescent="0.2">
      <c r="A3510" s="17" t="str">
        <f>IF(ISBLANK('Nomenklatur komplett'!H3510),"",'Nomenklatur komplett'!H3510)</f>
        <v/>
      </c>
      <c r="B3510" s="153">
        <f>IF(ISBLANK('Nomenklatur komplett'!I3510),"",'Nomenklatur komplett'!I3510)</f>
        <v>10441</v>
      </c>
      <c r="C3510" s="18" t="str">
        <f>IF(ISBLANK('Nomenklatur komplett'!J3510),"-",'Nomenklatur komplett'!J3510)</f>
        <v>Warth</v>
      </c>
    </row>
    <row r="3511" spans="1:3" x14ac:dyDescent="0.2">
      <c r="A3511" s="17">
        <f>IF(ISBLANK('Nomenklatur komplett'!H3511),"",'Nomenklatur komplett'!H3511)</f>
        <v>4621</v>
      </c>
      <c r="B3511" s="153">
        <f>IF(ISBLANK('Nomenklatur komplett'!I3511),"",'Nomenklatur komplett'!I3511)</f>
        <v>15430</v>
      </c>
      <c r="C3511" s="18" t="str">
        <f>IF(ISBLANK('Nomenklatur komplett'!J3511),"-",'Nomenklatur komplett'!J3511)</f>
        <v>Warth-Weiningen</v>
      </c>
    </row>
    <row r="3512" spans="1:3" x14ac:dyDescent="0.2">
      <c r="A3512" s="17">
        <f>IF(ISBLANK('Nomenklatur komplett'!H3512),"",'Nomenklatur komplett'!H3512)</f>
        <v>1220</v>
      </c>
      <c r="B3512" s="153">
        <f>IF(ISBLANK('Nomenklatur komplett'!I3512),"",'Nomenklatur komplett'!I3512)</f>
        <v>10442</v>
      </c>
      <c r="C3512" s="18" t="str">
        <f>IF(ISBLANK('Nomenklatur komplett'!J3512),"-",'Nomenklatur komplett'!J3512)</f>
        <v>Wassen</v>
      </c>
    </row>
    <row r="3513" spans="1:3" x14ac:dyDescent="0.2">
      <c r="A3513" s="17">
        <f>IF(ISBLANK('Nomenklatur komplett'!H3513),"",'Nomenklatur komplett'!H3513)</f>
        <v>70</v>
      </c>
      <c r="B3513" s="153">
        <f>IF(ISBLANK('Nomenklatur komplett'!I3513),"",'Nomenklatur komplett'!I3513)</f>
        <v>10443</v>
      </c>
      <c r="C3513" s="18" t="str">
        <f>IF(ISBLANK('Nomenklatur komplett'!J3513),"-",'Nomenklatur komplett'!J3513)</f>
        <v>Wasterkingen</v>
      </c>
    </row>
    <row r="3514" spans="1:3" x14ac:dyDescent="0.2">
      <c r="A3514" s="17">
        <f>IF(ISBLANK('Nomenklatur komplett'!H3514),"",'Nomenklatur komplett'!H3514)</f>
        <v>886</v>
      </c>
      <c r="B3514" s="153">
        <f>IF(ISBLANK('Nomenklatur komplett'!I3514),"",'Nomenklatur komplett'!I3514)</f>
        <v>15309</v>
      </c>
      <c r="C3514" s="18" t="str">
        <f>IF(ISBLANK('Nomenklatur komplett'!J3514),"-",'Nomenklatur komplett'!J3514)</f>
        <v>Wattenwil</v>
      </c>
    </row>
    <row r="3515" spans="1:3" x14ac:dyDescent="0.2">
      <c r="A3515" s="17">
        <f>IF(ISBLANK('Nomenklatur komplett'!H3515),"",'Nomenklatur komplett'!H3515)</f>
        <v>3379</v>
      </c>
      <c r="B3515" s="153">
        <f>IF(ISBLANK('Nomenklatur komplett'!I3515),"",'Nomenklatur komplett'!I3515)</f>
        <v>15608</v>
      </c>
      <c r="C3515" s="18" t="str">
        <f>IF(ISBLANK('Nomenklatur komplett'!J3515),"-",'Nomenklatur komplett'!J3515)</f>
        <v>Wattwil</v>
      </c>
    </row>
    <row r="3516" spans="1:3" x14ac:dyDescent="0.2">
      <c r="A3516" s="17">
        <f>IF(ISBLANK('Nomenklatur komplett'!H3516),"",'Nomenklatur komplett'!H3516)</f>
        <v>1146</v>
      </c>
      <c r="B3516" s="153">
        <f>IF(ISBLANK('Nomenklatur komplett'!I3516),"",'Nomenklatur komplett'!I3516)</f>
        <v>15527</v>
      </c>
      <c r="C3516" s="18" t="str">
        <f>IF(ISBLANK('Nomenklatur komplett'!J3516),"-",'Nomenklatur komplett'!J3516)</f>
        <v>Wauwil</v>
      </c>
    </row>
    <row r="3517" spans="1:3" x14ac:dyDescent="0.2">
      <c r="A3517" s="17" t="str">
        <f>IF(ISBLANK('Nomenklatur komplett'!H3517),"",'Nomenklatur komplett'!H3517)</f>
        <v/>
      </c>
      <c r="B3517" s="153">
        <f>IF(ISBLANK('Nomenklatur komplett'!I3517),"",'Nomenklatur komplett'!I3517)</f>
        <v>16275</v>
      </c>
      <c r="C3517" s="18" t="str">
        <f>IF(ISBLANK('Nomenklatur komplett'!J3517),"-",'Nomenklatur komplett'!J3517)</f>
        <v>Wavre</v>
      </c>
    </row>
    <row r="3518" spans="1:3" x14ac:dyDescent="0.2">
      <c r="A3518" s="17" t="str">
        <f>IF(ISBLANK('Nomenklatur komplett'!H3518),"",'Nomenklatur komplett'!H3518)</f>
        <v/>
      </c>
      <c r="B3518" s="153">
        <f>IF(ISBLANK('Nomenklatur komplett'!I3518),"",'Nomenklatur komplett'!I3518)</f>
        <v>10445</v>
      </c>
      <c r="C3518" s="18" t="str">
        <f>IF(ISBLANK('Nomenklatur komplett'!J3518),"-",'Nomenklatur komplett'!J3518)</f>
        <v>Weerswilen</v>
      </c>
    </row>
    <row r="3519" spans="1:3" x14ac:dyDescent="0.2">
      <c r="A3519" s="17">
        <f>IF(ISBLANK('Nomenklatur komplett'!H3519),"",'Nomenklatur komplett'!H3519)</f>
        <v>3316</v>
      </c>
      <c r="B3519" s="153">
        <f>IF(ISBLANK('Nomenklatur komplett'!I3519),"",'Nomenklatur komplett'!I3519)</f>
        <v>14424</v>
      </c>
      <c r="C3519" s="18" t="str">
        <f>IF(ISBLANK('Nomenklatur komplett'!J3519),"-",'Nomenklatur komplett'!J3519)</f>
        <v>Weesen</v>
      </c>
    </row>
    <row r="3520" spans="1:3" x14ac:dyDescent="0.2">
      <c r="A3520" s="17">
        <f>IF(ISBLANK('Nomenklatur komplett'!H3520),"",'Nomenklatur komplett'!H3520)</f>
        <v>4262</v>
      </c>
      <c r="B3520" s="153">
        <f>IF(ISBLANK('Nomenklatur komplett'!I3520),"",'Nomenklatur komplett'!I3520)</f>
        <v>10446</v>
      </c>
      <c r="C3520" s="18" t="str">
        <f>IF(ISBLANK('Nomenklatur komplett'!J3520),"-",'Nomenklatur komplett'!J3520)</f>
        <v>Wegenstetten</v>
      </c>
    </row>
    <row r="3521" spans="1:3" x14ac:dyDescent="0.2">
      <c r="A3521" s="17">
        <f>IF(ISBLANK('Nomenklatur komplett'!H3521),"",'Nomenklatur komplett'!H3521)</f>
        <v>1069</v>
      </c>
      <c r="B3521" s="153">
        <f>IF(ISBLANK('Nomenklatur komplett'!I3521),"",'Nomenklatur komplett'!I3521)</f>
        <v>15528</v>
      </c>
      <c r="C3521" s="18" t="str">
        <f>IF(ISBLANK('Nomenklatur komplett'!J3521),"-",'Nomenklatur komplett'!J3521)</f>
        <v>Weggis</v>
      </c>
    </row>
    <row r="3522" spans="1:3" x14ac:dyDescent="0.2">
      <c r="A3522" s="17">
        <f>IF(ISBLANK('Nomenklatur komplett'!H3522),"",'Nomenklatur komplett'!H3522)</f>
        <v>102</v>
      </c>
      <c r="B3522" s="153">
        <f>IF(ISBLANK('Nomenklatur komplett'!I3522),"",'Nomenklatur komplett'!I3522)</f>
        <v>10448</v>
      </c>
      <c r="C3522" s="18" t="str">
        <f>IF(ISBLANK('Nomenklatur komplett'!J3522),"-",'Nomenklatur komplett'!J3522)</f>
        <v>Weiach</v>
      </c>
    </row>
    <row r="3523" spans="1:3" x14ac:dyDescent="0.2">
      <c r="A3523" s="17">
        <f>IF(ISBLANK('Nomenklatur komplett'!H3523),"",'Nomenklatur komplett'!H3523)</f>
        <v>4946</v>
      </c>
      <c r="B3523" s="153">
        <f>IF(ISBLANK('Nomenklatur komplett'!I3523),"",'Nomenklatur komplett'!I3523)</f>
        <v>15437</v>
      </c>
      <c r="C3523" s="18" t="str">
        <f>IF(ISBLANK('Nomenklatur komplett'!J3523),"-",'Nomenklatur komplett'!J3523)</f>
        <v>Weinfelden</v>
      </c>
    </row>
    <row r="3524" spans="1:3" x14ac:dyDescent="0.2">
      <c r="A3524" s="17" t="str">
        <f>IF(ISBLANK('Nomenklatur komplett'!H3524),"",'Nomenklatur komplett'!H3524)</f>
        <v/>
      </c>
      <c r="B3524" s="153">
        <f>IF(ISBLANK('Nomenklatur komplett'!I3524),"",'Nomenklatur komplett'!I3524)</f>
        <v>10346</v>
      </c>
      <c r="C3524" s="18" t="str">
        <f>IF(ISBLANK('Nomenklatur komplett'!J3524),"-",'Nomenklatur komplett'!J3524)</f>
        <v>Weingarten</v>
      </c>
    </row>
    <row r="3525" spans="1:3" x14ac:dyDescent="0.2">
      <c r="A3525" s="17" t="str">
        <f>IF(ISBLANK('Nomenklatur komplett'!H3525),"",'Nomenklatur komplett'!H3525)</f>
        <v/>
      </c>
      <c r="B3525" s="153">
        <f>IF(ISBLANK('Nomenklatur komplett'!I3525),"",'Nomenklatur komplett'!I3525)</f>
        <v>10269</v>
      </c>
      <c r="C3525" s="18" t="str">
        <f>IF(ISBLANK('Nomenklatur komplett'!J3525),"-",'Nomenklatur komplett'!J3525)</f>
        <v>Weiningen (TG)</v>
      </c>
    </row>
    <row r="3526" spans="1:3" x14ac:dyDescent="0.2">
      <c r="A3526" s="17">
        <f>IF(ISBLANK('Nomenklatur komplett'!H3526),"",'Nomenklatur komplett'!H3526)</f>
        <v>251</v>
      </c>
      <c r="B3526" s="153">
        <f>IF(ISBLANK('Nomenklatur komplett'!I3526),"",'Nomenklatur komplett'!I3526)</f>
        <v>13699</v>
      </c>
      <c r="C3526" s="18" t="str">
        <f>IF(ISBLANK('Nomenklatur komplett'!J3526),"-",'Nomenklatur komplett'!J3526)</f>
        <v>Weiningen (ZH)</v>
      </c>
    </row>
    <row r="3527" spans="1:3" x14ac:dyDescent="0.2">
      <c r="A3527" s="17">
        <f>IF(ISBLANK('Nomenklatur komplett'!H3527),"",'Nomenklatur komplett'!H3527)</f>
        <v>180</v>
      </c>
      <c r="B3527" s="153">
        <f>IF(ISBLANK('Nomenklatur komplett'!I3527),"",'Nomenklatur komplett'!I3527)</f>
        <v>10389</v>
      </c>
      <c r="C3527" s="18" t="str">
        <f>IF(ISBLANK('Nomenklatur komplett'!J3527),"-",'Nomenklatur komplett'!J3527)</f>
        <v>Weisslingen</v>
      </c>
    </row>
    <row r="3528" spans="1:3" x14ac:dyDescent="0.2">
      <c r="A3528" s="17" t="str">
        <f>IF(ISBLANK('Nomenklatur komplett'!H3528),"",'Nomenklatur komplett'!H3528)</f>
        <v/>
      </c>
      <c r="B3528" s="153">
        <f>IF(ISBLANK('Nomenklatur komplett'!I3528),"",'Nomenklatur komplett'!I3528)</f>
        <v>11295</v>
      </c>
      <c r="C3528" s="18" t="str">
        <f>IF(ISBLANK('Nomenklatur komplett'!J3528),"-",'Nomenklatur komplett'!J3528)</f>
        <v>Wellhausen</v>
      </c>
    </row>
    <row r="3529" spans="1:3" x14ac:dyDescent="0.2">
      <c r="A3529" s="17" t="str">
        <f>IF(ISBLANK('Nomenklatur komplett'!H3529),"",'Nomenklatur komplett'!H3529)</f>
        <v/>
      </c>
      <c r="B3529" s="153">
        <f>IF(ISBLANK('Nomenklatur komplett'!I3529),"",'Nomenklatur komplett'!I3529)</f>
        <v>11024</v>
      </c>
      <c r="C3529" s="18" t="str">
        <f>IF(ISBLANK('Nomenklatur komplett'!J3529),"-",'Nomenklatur komplett'!J3529)</f>
        <v>Welschenrohr</v>
      </c>
    </row>
    <row r="3530" spans="1:3" x14ac:dyDescent="0.2">
      <c r="A3530" s="17">
        <f>IF(ISBLANK('Nomenklatur komplett'!H3530),"",'Nomenklatur komplett'!H3530)</f>
        <v>2430</v>
      </c>
      <c r="B3530" s="153">
        <f>IF(ISBLANK('Nomenklatur komplett'!I3530),"",'Nomenklatur komplett'!I3530)</f>
        <v>16596</v>
      </c>
      <c r="C3530" s="18" t="str">
        <f>IF(ISBLANK('Nomenklatur komplett'!J3530),"-",'Nomenklatur komplett'!J3530)</f>
        <v>Welschenrohr-Gänsbrunnen</v>
      </c>
    </row>
    <row r="3531" spans="1:3" x14ac:dyDescent="0.2">
      <c r="A3531" s="17">
        <f>IF(ISBLANK('Nomenklatur komplett'!H3531),"",'Nomenklatur komplett'!H3531)</f>
        <v>394</v>
      </c>
      <c r="B3531" s="153">
        <f>IF(ISBLANK('Nomenklatur komplett'!I3531),"",'Nomenklatur komplett'!I3531)</f>
        <v>15057</v>
      </c>
      <c r="C3531" s="18" t="str">
        <f>IF(ISBLANK('Nomenklatur komplett'!J3531),"-",'Nomenklatur komplett'!J3531)</f>
        <v>Wengi</v>
      </c>
    </row>
    <row r="3532" spans="1:3" x14ac:dyDescent="0.2">
      <c r="A3532" s="17">
        <f>IF(ISBLANK('Nomenklatur komplett'!H3532),"",'Nomenklatur komplett'!H3532)</f>
        <v>2865</v>
      </c>
      <c r="B3532" s="153">
        <f>IF(ISBLANK('Nomenklatur komplett'!I3532),"",'Nomenklatur komplett'!I3532)</f>
        <v>13804</v>
      </c>
      <c r="C3532" s="18" t="str">
        <f>IF(ISBLANK('Nomenklatur komplett'!J3532),"-",'Nomenklatur komplett'!J3532)</f>
        <v>Wenslingen</v>
      </c>
    </row>
    <row r="3533" spans="1:3" x14ac:dyDescent="0.2">
      <c r="A3533" s="17" t="str">
        <f>IF(ISBLANK('Nomenklatur komplett'!H3533),"",'Nomenklatur komplett'!H3533)</f>
        <v/>
      </c>
      <c r="B3533" s="153">
        <f>IF(ISBLANK('Nomenklatur komplett'!I3533),"",'Nomenklatur komplett'!I3533)</f>
        <v>16310</v>
      </c>
      <c r="C3533" s="18" t="str">
        <f>IF(ISBLANK('Nomenklatur komplett'!J3533),"-",'Nomenklatur komplett'!J3533)</f>
        <v>Werd</v>
      </c>
    </row>
    <row r="3534" spans="1:3" x14ac:dyDescent="0.2">
      <c r="A3534" s="17" t="str">
        <f>IF(ISBLANK('Nomenklatur komplett'!H3534),"",'Nomenklatur komplett'!H3534)</f>
        <v/>
      </c>
      <c r="B3534" s="153">
        <f>IF(ISBLANK('Nomenklatur komplett'!I3534),"",'Nomenklatur komplett'!I3534)</f>
        <v>16420</v>
      </c>
      <c r="C3534" s="18" t="str">
        <f>IF(ISBLANK('Nomenklatur komplett'!J3534),"-",'Nomenklatur komplett'!J3534)</f>
        <v>Wergenstein</v>
      </c>
    </row>
    <row r="3535" spans="1:3" x14ac:dyDescent="0.2">
      <c r="A3535" s="17">
        <f>IF(ISBLANK('Nomenklatur komplett'!H3535),"",'Nomenklatur komplett'!H3535)</f>
        <v>1009</v>
      </c>
      <c r="B3535" s="153">
        <f>IF(ISBLANK('Nomenklatur komplett'!I3535),"",'Nomenklatur komplett'!I3535)</f>
        <v>15522</v>
      </c>
      <c r="C3535" s="18" t="str">
        <f>IF(ISBLANK('Nomenklatur komplett'!J3535),"-",'Nomenklatur komplett'!J3535)</f>
        <v>Werthenstein</v>
      </c>
    </row>
    <row r="3536" spans="1:3" x14ac:dyDescent="0.2">
      <c r="A3536" s="17">
        <f>IF(ISBLANK('Nomenklatur komplett'!H3536),"",'Nomenklatur komplett'!H3536)</f>
        <v>4045</v>
      </c>
      <c r="B3536" s="153">
        <f>IF(ISBLANK('Nomenklatur komplett'!I3536),"",'Nomenklatur komplett'!I3536)</f>
        <v>10275</v>
      </c>
      <c r="C3536" s="18" t="str">
        <f>IF(ISBLANK('Nomenklatur komplett'!J3536),"-",'Nomenklatur komplett'!J3536)</f>
        <v>Wettingen</v>
      </c>
    </row>
    <row r="3537" spans="1:3" x14ac:dyDescent="0.2">
      <c r="A3537" s="17" t="str">
        <f>IF(ISBLANK('Nomenklatur komplett'!H3537),"",'Nomenklatur komplett'!H3537)</f>
        <v/>
      </c>
      <c r="B3537" s="153">
        <f>IF(ISBLANK('Nomenklatur komplett'!I3537),"",'Nomenklatur komplett'!I3537)</f>
        <v>11349</v>
      </c>
      <c r="C3537" s="18" t="str">
        <f>IF(ISBLANK('Nomenklatur komplett'!J3537),"-",'Nomenklatur komplett'!J3537)</f>
        <v>Wettswil</v>
      </c>
    </row>
    <row r="3538" spans="1:3" x14ac:dyDescent="0.2">
      <c r="A3538" s="17">
        <f>IF(ISBLANK('Nomenklatur komplett'!H3538),"",'Nomenklatur komplett'!H3538)</f>
        <v>14</v>
      </c>
      <c r="B3538" s="153">
        <f>IF(ISBLANK('Nomenklatur komplett'!I3538),"",'Nomenklatur komplett'!I3538)</f>
        <v>13255</v>
      </c>
      <c r="C3538" s="18" t="str">
        <f>IF(ISBLANK('Nomenklatur komplett'!J3538),"-",'Nomenklatur komplett'!J3538)</f>
        <v>Wettswil am Albis</v>
      </c>
    </row>
    <row r="3539" spans="1:3" x14ac:dyDescent="0.2">
      <c r="A3539" s="17" t="str">
        <f>IF(ISBLANK('Nomenklatur komplett'!H3539),"",'Nomenklatur komplett'!H3539)</f>
        <v/>
      </c>
      <c r="B3539" s="153">
        <f>IF(ISBLANK('Nomenklatur komplett'!I3539),"",'Nomenklatur komplett'!I3539)</f>
        <v>10276</v>
      </c>
      <c r="C3539" s="18" t="str">
        <f>IF(ISBLANK('Nomenklatur komplett'!J3539),"-",'Nomenklatur komplett'!J3539)</f>
        <v>Wetzikon (TG)</v>
      </c>
    </row>
    <row r="3540" spans="1:3" x14ac:dyDescent="0.2">
      <c r="A3540" s="17">
        <f>IF(ISBLANK('Nomenklatur komplett'!H3540),"",'Nomenklatur komplett'!H3540)</f>
        <v>121</v>
      </c>
      <c r="B3540" s="153">
        <f>IF(ISBLANK('Nomenklatur komplett'!I3540),"",'Nomenklatur komplett'!I3540)</f>
        <v>10277</v>
      </c>
      <c r="C3540" s="18" t="str">
        <f>IF(ISBLANK('Nomenklatur komplett'!J3540),"-",'Nomenklatur komplett'!J3540)</f>
        <v>Wetzikon (ZH)</v>
      </c>
    </row>
    <row r="3541" spans="1:3" x14ac:dyDescent="0.2">
      <c r="A3541" s="17">
        <f>IF(ISBLANK('Nomenklatur komplett'!H3541),"",'Nomenklatur komplett'!H3541)</f>
        <v>632</v>
      </c>
      <c r="B3541" s="153">
        <f>IF(ISBLANK('Nomenklatur komplett'!I3541),"",'Nomenklatur komplett'!I3541)</f>
        <v>15194</v>
      </c>
      <c r="C3541" s="18" t="str">
        <f>IF(ISBLANK('Nomenklatur komplett'!J3541),"-",'Nomenklatur komplett'!J3541)</f>
        <v>Wichtrach</v>
      </c>
    </row>
    <row r="3542" spans="1:3" x14ac:dyDescent="0.2">
      <c r="A3542" s="17">
        <f>IF(ISBLANK('Nomenklatur komplett'!H3542),"",'Nomenklatur komplett'!H3542)</f>
        <v>4081</v>
      </c>
      <c r="B3542" s="153">
        <f>IF(ISBLANK('Nomenklatur komplett'!I3542),"",'Nomenklatur komplett'!I3542)</f>
        <v>10278</v>
      </c>
      <c r="C3542" s="18" t="str">
        <f>IF(ISBLANK('Nomenklatur komplett'!J3542),"-",'Nomenklatur komplett'!J3542)</f>
        <v>Widen</v>
      </c>
    </row>
    <row r="3543" spans="1:3" x14ac:dyDescent="0.2">
      <c r="A3543" s="17">
        <f>IF(ISBLANK('Nomenklatur komplett'!H3543),"",'Nomenklatur komplett'!H3543)</f>
        <v>3238</v>
      </c>
      <c r="B3543" s="153">
        <f>IF(ISBLANK('Nomenklatur komplett'!I3543),"",'Nomenklatur komplett'!I3543)</f>
        <v>14398</v>
      </c>
      <c r="C3543" s="18" t="str">
        <f>IF(ISBLANK('Nomenklatur komplett'!J3543),"-",'Nomenklatur komplett'!J3543)</f>
        <v>Widnau</v>
      </c>
    </row>
    <row r="3544" spans="1:3" x14ac:dyDescent="0.2">
      <c r="A3544" s="17" t="str">
        <f>IF(ISBLANK('Nomenklatur komplett'!H3544),"",'Nomenklatur komplett'!H3544)</f>
        <v/>
      </c>
      <c r="B3544" s="153">
        <f>IF(ISBLANK('Nomenklatur komplett'!I3544),"",'Nomenklatur komplett'!I3544)</f>
        <v>16290</v>
      </c>
      <c r="C3544" s="18" t="str">
        <f>IF(ISBLANK('Nomenklatur komplett'!J3544),"-",'Nomenklatur komplett'!J3544)</f>
        <v>Wiedikon</v>
      </c>
    </row>
    <row r="3545" spans="1:3" x14ac:dyDescent="0.2">
      <c r="A3545" s="17">
        <f>IF(ISBLANK('Nomenklatur komplett'!H3545),"",'Nomenklatur komplett'!H3545)</f>
        <v>995</v>
      </c>
      <c r="B3545" s="153">
        <f>IF(ISBLANK('Nomenklatur komplett'!I3545),"",'Nomenklatur komplett'!I3545)</f>
        <v>15377</v>
      </c>
      <c r="C3545" s="18" t="str">
        <f>IF(ISBLANK('Nomenklatur komplett'!J3545),"-",'Nomenklatur komplett'!J3545)</f>
        <v>Wiedlisbach</v>
      </c>
    </row>
    <row r="3546" spans="1:3" x14ac:dyDescent="0.2">
      <c r="A3546" s="17" t="str">
        <f>IF(ISBLANK('Nomenklatur komplett'!H3546),"",'Nomenklatur komplett'!H3546)</f>
        <v/>
      </c>
      <c r="B3546" s="153">
        <f>IF(ISBLANK('Nomenklatur komplett'!I3546),"",'Nomenklatur komplett'!I3546)</f>
        <v>10003</v>
      </c>
      <c r="C3546" s="18" t="str">
        <f>IF(ISBLANK('Nomenklatur komplett'!J3546),"-",'Nomenklatur komplett'!J3546)</f>
        <v>Wiesen (GR)</v>
      </c>
    </row>
    <row r="3547" spans="1:3" x14ac:dyDescent="0.2">
      <c r="A3547" s="17">
        <f>IF(ISBLANK('Nomenklatur komplett'!H3547),"",'Nomenklatur komplett'!H3547)</f>
        <v>298</v>
      </c>
      <c r="B3547" s="153">
        <f>IF(ISBLANK('Nomenklatur komplett'!I3547),"",'Nomenklatur komplett'!I3547)</f>
        <v>15631</v>
      </c>
      <c r="C3547" s="18" t="str">
        <f>IF(ISBLANK('Nomenklatur komplett'!J3547),"-",'Nomenklatur komplett'!J3547)</f>
        <v>Wiesendangen</v>
      </c>
    </row>
    <row r="3548" spans="1:3" x14ac:dyDescent="0.2">
      <c r="A3548" s="17" t="str">
        <f>IF(ISBLANK('Nomenklatur komplett'!H3548),"",'Nomenklatur komplett'!H3548)</f>
        <v/>
      </c>
      <c r="B3548" s="153">
        <f>IF(ISBLANK('Nomenklatur komplett'!I3548),"",'Nomenklatur komplett'!I3548)</f>
        <v>10280</v>
      </c>
      <c r="C3548" s="18" t="str">
        <f>IF(ISBLANK('Nomenklatur komplett'!J3548),"-",'Nomenklatur komplett'!J3548)</f>
        <v>Wiezikon</v>
      </c>
    </row>
    <row r="3549" spans="1:3" x14ac:dyDescent="0.2">
      <c r="A3549" s="17">
        <f>IF(ISBLANK('Nomenklatur komplett'!H3549),"",'Nomenklatur komplett'!H3549)</f>
        <v>553</v>
      </c>
      <c r="B3549" s="153">
        <f>IF(ISBLANK('Nomenklatur komplett'!I3549),"",'Nomenklatur komplett'!I3549)</f>
        <v>15132</v>
      </c>
      <c r="C3549" s="18" t="str">
        <f>IF(ISBLANK('Nomenklatur komplett'!J3549),"-",'Nomenklatur komplett'!J3549)</f>
        <v>Wiggiswil</v>
      </c>
    </row>
    <row r="3550" spans="1:3" x14ac:dyDescent="0.2">
      <c r="A3550" s="17">
        <f>IF(ISBLANK('Nomenklatur komplett'!H3550),"",'Nomenklatur komplett'!H3550)</f>
        <v>4951</v>
      </c>
      <c r="B3550" s="153">
        <f>IF(ISBLANK('Nomenklatur komplett'!I3550),"",'Nomenklatur komplett'!I3550)</f>
        <v>15439</v>
      </c>
      <c r="C3550" s="18" t="str">
        <f>IF(ISBLANK('Nomenklatur komplett'!J3550),"-",'Nomenklatur komplett'!J3550)</f>
        <v>Wigoltingen</v>
      </c>
    </row>
    <row r="3551" spans="1:3" x14ac:dyDescent="0.2">
      <c r="A3551" s="17">
        <f>IF(ISBLANK('Nomenklatur komplett'!H3551),"",'Nomenklatur komplett'!H3551)</f>
        <v>1147</v>
      </c>
      <c r="B3551" s="153">
        <f>IF(ISBLANK('Nomenklatur komplett'!I3551),"",'Nomenklatur komplett'!I3551)</f>
        <v>15523</v>
      </c>
      <c r="C3551" s="18" t="str">
        <f>IF(ISBLANK('Nomenklatur komplett'!J3551),"-",'Nomenklatur komplett'!J3551)</f>
        <v>Wikon</v>
      </c>
    </row>
    <row r="3552" spans="1:3" x14ac:dyDescent="0.2">
      <c r="A3552" s="17" t="str">
        <f>IF(ISBLANK('Nomenklatur komplett'!H3552),"",'Nomenklatur komplett'!H3552)</f>
        <v/>
      </c>
      <c r="B3552" s="153">
        <f>IF(ISBLANK('Nomenklatur komplett'!I3552),"",'Nomenklatur komplett'!I3552)</f>
        <v>10283</v>
      </c>
      <c r="C3552" s="18" t="str">
        <f>IF(ISBLANK('Nomenklatur komplett'!J3552),"-",'Nomenklatur komplett'!J3552)</f>
        <v>Wil (AG)</v>
      </c>
    </row>
    <row r="3553" spans="1:3" x14ac:dyDescent="0.2">
      <c r="A3553" s="17" t="str">
        <f>IF(ISBLANK('Nomenklatur komplett'!H3553),"",'Nomenklatur komplett'!H3553)</f>
        <v/>
      </c>
      <c r="B3553" s="153">
        <f>IF(ISBLANK('Nomenklatur komplett'!I3553),"",'Nomenklatur komplett'!I3553)</f>
        <v>16332</v>
      </c>
      <c r="C3553" s="18" t="str">
        <f>IF(ISBLANK('Nomenklatur komplett'!J3553),"-",'Nomenklatur komplett'!J3553)</f>
        <v>Wil (BE)</v>
      </c>
    </row>
    <row r="3554" spans="1:3" x14ac:dyDescent="0.2">
      <c r="A3554" s="17">
        <f>IF(ISBLANK('Nomenklatur komplett'!H3554),"",'Nomenklatur komplett'!H3554)</f>
        <v>3427</v>
      </c>
      <c r="B3554" s="153">
        <f>IF(ISBLANK('Nomenklatur komplett'!I3554),"",'Nomenklatur komplett'!I3554)</f>
        <v>15610</v>
      </c>
      <c r="C3554" s="18" t="str">
        <f>IF(ISBLANK('Nomenklatur komplett'!J3554),"-",'Nomenklatur komplett'!J3554)</f>
        <v>Wil (SG)</v>
      </c>
    </row>
    <row r="3555" spans="1:3" x14ac:dyDescent="0.2">
      <c r="A3555" s="17">
        <f>IF(ISBLANK('Nomenklatur komplett'!H3555),"",'Nomenklatur komplett'!H3555)</f>
        <v>71</v>
      </c>
      <c r="B3555" s="153">
        <f>IF(ISBLANK('Nomenklatur komplett'!I3555),"",'Nomenklatur komplett'!I3555)</f>
        <v>10268</v>
      </c>
      <c r="C3555" s="18" t="str">
        <f>IF(ISBLANK('Nomenklatur komplett'!J3555),"-",'Nomenklatur komplett'!J3555)</f>
        <v>Wil (ZH)</v>
      </c>
    </row>
    <row r="3556" spans="1:3" x14ac:dyDescent="0.2">
      <c r="A3556" s="17" t="str">
        <f>IF(ISBLANK('Nomenklatur komplett'!H3556),"",'Nomenklatur komplett'!H3556)</f>
        <v/>
      </c>
      <c r="B3556" s="153">
        <f>IF(ISBLANK('Nomenklatur komplett'!I3556),"",'Nomenklatur komplett'!I3556)</f>
        <v>16273</v>
      </c>
      <c r="C3556" s="18" t="str">
        <f>IF(ISBLANK('Nomenklatur komplett'!J3556),"-",'Nomenklatur komplett'!J3556)</f>
        <v>Wil bei Koppigen</v>
      </c>
    </row>
    <row r="3557" spans="1:3" x14ac:dyDescent="0.2">
      <c r="A3557" s="17">
        <f>IF(ISBLANK('Nomenklatur komplett'!H3557),"",'Nomenklatur komplett'!H3557)</f>
        <v>181</v>
      </c>
      <c r="B3557" s="153">
        <f>IF(ISBLANK('Nomenklatur komplett'!I3557),"",'Nomenklatur komplett'!I3557)</f>
        <v>10242</v>
      </c>
      <c r="C3557" s="18" t="str">
        <f>IF(ISBLANK('Nomenklatur komplett'!J3557),"-",'Nomenklatur komplett'!J3557)</f>
        <v>Wila</v>
      </c>
    </row>
    <row r="3558" spans="1:3" x14ac:dyDescent="0.2">
      <c r="A3558" s="17">
        <f>IF(ISBLANK('Nomenklatur komplett'!H3558),"",'Nomenklatur komplett'!H3558)</f>
        <v>2974</v>
      </c>
      <c r="B3558" s="153">
        <f>IF(ISBLANK('Nomenklatur komplett'!I3558),"",'Nomenklatur komplett'!I3558)</f>
        <v>14515</v>
      </c>
      <c r="C3558" s="18" t="str">
        <f>IF(ISBLANK('Nomenklatur komplett'!J3558),"-",'Nomenklatur komplett'!J3558)</f>
        <v>Wilchingen</v>
      </c>
    </row>
    <row r="3559" spans="1:3" x14ac:dyDescent="0.2">
      <c r="A3559" s="17">
        <f>IF(ISBLANK('Nomenklatur komplett'!H3559),"",'Nomenklatur komplett'!H3559)</f>
        <v>182</v>
      </c>
      <c r="B3559" s="153">
        <f>IF(ISBLANK('Nomenklatur komplett'!I3559),"",'Nomenklatur komplett'!I3559)</f>
        <v>10334</v>
      </c>
      <c r="C3559" s="18" t="str">
        <f>IF(ISBLANK('Nomenklatur komplett'!J3559),"-",'Nomenklatur komplett'!J3559)</f>
        <v>Wildberg</v>
      </c>
    </row>
    <row r="3560" spans="1:3" x14ac:dyDescent="0.2">
      <c r="A3560" s="17">
        <f>IF(ISBLANK('Nomenklatur komplett'!H3560),"",'Nomenklatur komplett'!H3560)</f>
        <v>594</v>
      </c>
      <c r="B3560" s="153">
        <f>IF(ISBLANK('Nomenklatur komplett'!I3560),"",'Nomenklatur komplett'!I3560)</f>
        <v>15166</v>
      </c>
      <c r="C3560" s="18" t="str">
        <f>IF(ISBLANK('Nomenklatur komplett'!J3560),"-",'Nomenklatur komplett'!J3560)</f>
        <v>Wilderswil</v>
      </c>
    </row>
    <row r="3561" spans="1:3" x14ac:dyDescent="0.2">
      <c r="A3561" s="17" t="str">
        <f>IF(ISBLANK('Nomenklatur komplett'!H3561),"",'Nomenklatur komplett'!H3561)</f>
        <v/>
      </c>
      <c r="B3561" s="153">
        <f>IF(ISBLANK('Nomenklatur komplett'!I3561),"",'Nomenklatur komplett'!I3561)</f>
        <v>10120</v>
      </c>
      <c r="C3561" s="18" t="str">
        <f>IF(ISBLANK('Nomenklatur komplett'!J3561),"-",'Nomenklatur komplett'!J3561)</f>
        <v>Wildhaus</v>
      </c>
    </row>
    <row r="3562" spans="1:3" x14ac:dyDescent="0.2">
      <c r="A3562" s="17">
        <f>IF(ISBLANK('Nomenklatur komplett'!H3562),"",'Nomenklatur komplett'!H3562)</f>
        <v>3359</v>
      </c>
      <c r="B3562" s="153">
        <f>IF(ISBLANK('Nomenklatur komplett'!I3562),"",'Nomenklatur komplett'!I3562)</f>
        <v>15381</v>
      </c>
      <c r="C3562" s="18" t="str">
        <f>IF(ISBLANK('Nomenklatur komplett'!J3562),"-",'Nomenklatur komplett'!J3562)</f>
        <v>Wildhaus-Alt St. Johann</v>
      </c>
    </row>
    <row r="3563" spans="1:3" x14ac:dyDescent="0.2">
      <c r="A3563" s="17">
        <f>IF(ISBLANK('Nomenklatur komplett'!H3563),"",'Nomenklatur komplett'!H3563)</f>
        <v>4786</v>
      </c>
      <c r="B3563" s="153">
        <f>IF(ISBLANK('Nomenklatur komplett'!I3563),"",'Nomenklatur komplett'!I3563)</f>
        <v>15462</v>
      </c>
      <c r="C3563" s="18" t="str">
        <f>IF(ISBLANK('Nomenklatur komplett'!J3563),"-",'Nomenklatur komplett'!J3563)</f>
        <v>Wilen (TG)</v>
      </c>
    </row>
    <row r="3564" spans="1:3" x14ac:dyDescent="0.2">
      <c r="A3564" s="17" t="str">
        <f>IF(ISBLANK('Nomenklatur komplett'!H3564),"",'Nomenklatur komplett'!H3564)</f>
        <v/>
      </c>
      <c r="B3564" s="153">
        <f>IF(ISBLANK('Nomenklatur komplett'!I3564),"",'Nomenklatur komplett'!I3564)</f>
        <v>10335</v>
      </c>
      <c r="C3564" s="18" t="str">
        <f>IF(ISBLANK('Nomenklatur komplett'!J3564),"-",'Nomenklatur komplett'!J3564)</f>
        <v>Wilen bei Neunforn</v>
      </c>
    </row>
    <row r="3565" spans="1:3" x14ac:dyDescent="0.2">
      <c r="A3565" s="17" t="str">
        <f>IF(ISBLANK('Nomenklatur komplett'!H3565),"",'Nomenklatur komplett'!H3565)</f>
        <v/>
      </c>
      <c r="B3565" s="153">
        <f>IF(ISBLANK('Nomenklatur komplett'!I3565),"",'Nomenklatur komplett'!I3565)</f>
        <v>10336</v>
      </c>
      <c r="C3565" s="18" t="str">
        <f>IF(ISBLANK('Nomenklatur komplett'!J3565),"-",'Nomenklatur komplett'!J3565)</f>
        <v>Wilen bei Wil</v>
      </c>
    </row>
    <row r="3566" spans="1:3" x14ac:dyDescent="0.2">
      <c r="A3566" s="17">
        <f>IF(ISBLANK('Nomenklatur komplett'!H3566),"",'Nomenklatur komplett'!H3566)</f>
        <v>6202</v>
      </c>
      <c r="B3566" s="153">
        <f>IF(ISBLANK('Nomenklatur komplett'!I3566),"",'Nomenklatur komplett'!I3566)</f>
        <v>10337</v>
      </c>
      <c r="C3566" s="18" t="str">
        <f>IF(ISBLANK('Nomenklatur komplett'!J3566),"-",'Nomenklatur komplett'!J3566)</f>
        <v>Wiler (Lötschen)</v>
      </c>
    </row>
    <row r="3567" spans="1:3" x14ac:dyDescent="0.2">
      <c r="A3567" s="17">
        <f>IF(ISBLANK('Nomenklatur komplett'!H3567),"",'Nomenklatur komplett'!H3567)</f>
        <v>554</v>
      </c>
      <c r="B3567" s="153">
        <f>IF(ISBLANK('Nomenklatur komplett'!I3567),"",'Nomenklatur komplett'!I3567)</f>
        <v>15133</v>
      </c>
      <c r="C3567" s="18" t="str">
        <f>IF(ISBLANK('Nomenklatur komplett'!J3567),"-",'Nomenklatur komplett'!J3567)</f>
        <v>Wiler bei Utzenstorf</v>
      </c>
    </row>
    <row r="3568" spans="1:3" x14ac:dyDescent="0.2">
      <c r="A3568" s="17">
        <f>IF(ISBLANK('Nomenklatur komplett'!H3568),"",'Nomenklatur komplett'!H3568)</f>
        <v>671</v>
      </c>
      <c r="B3568" s="153">
        <f>IF(ISBLANK('Nomenklatur komplett'!I3568),"",'Nomenklatur komplett'!I3568)</f>
        <v>15205</v>
      </c>
      <c r="C3568" s="18" t="str">
        <f>IF(ISBLANK('Nomenklatur komplett'!J3568),"-",'Nomenklatur komplett'!J3568)</f>
        <v>Wileroltigen</v>
      </c>
    </row>
    <row r="3569" spans="1:3" x14ac:dyDescent="0.2">
      <c r="A3569" s="17">
        <f>IF(ISBLANK('Nomenklatur komplett'!H3569),"",'Nomenklatur komplett'!H3569)</f>
        <v>4288</v>
      </c>
      <c r="B3569" s="153">
        <f>IF(ISBLANK('Nomenklatur komplett'!I3569),"",'Nomenklatur komplett'!I3569)</f>
        <v>10338</v>
      </c>
      <c r="C3569" s="18" t="str">
        <f>IF(ISBLANK('Nomenklatur komplett'!J3569),"-",'Nomenklatur komplett'!J3569)</f>
        <v>Wiliberg</v>
      </c>
    </row>
    <row r="3570" spans="1:3" x14ac:dyDescent="0.2">
      <c r="A3570" s="17" t="str">
        <f>IF(ISBLANK('Nomenklatur komplett'!H3570),"",'Nomenklatur komplett'!H3570)</f>
        <v/>
      </c>
      <c r="B3570" s="153">
        <f>IF(ISBLANK('Nomenklatur komplett'!I3570),"",'Nomenklatur komplett'!I3570)</f>
        <v>10339</v>
      </c>
      <c r="C3570" s="18" t="str">
        <f>IF(ISBLANK('Nomenklatur komplett'!J3570),"-",'Nomenklatur komplett'!J3570)</f>
        <v>Wilihof</v>
      </c>
    </row>
    <row r="3571" spans="1:3" x14ac:dyDescent="0.2">
      <c r="A3571" s="17">
        <f>IF(ISBLANK('Nomenklatur komplett'!H3571),"",'Nomenklatur komplett'!H3571)</f>
        <v>423</v>
      </c>
      <c r="B3571" s="153">
        <f>IF(ISBLANK('Nomenklatur komplett'!I3571),"",'Nomenklatur komplett'!I3571)</f>
        <v>15080</v>
      </c>
      <c r="C3571" s="18" t="str">
        <f>IF(ISBLANK('Nomenklatur komplett'!J3571),"-",'Nomenklatur komplett'!J3571)</f>
        <v>Willadingen</v>
      </c>
    </row>
    <row r="3572" spans="1:3" x14ac:dyDescent="0.2">
      <c r="A3572" s="17">
        <f>IF(ISBLANK('Nomenklatur komplett'!H3572),"",'Nomenklatur komplett'!H3572)</f>
        <v>1151</v>
      </c>
      <c r="B3572" s="153">
        <f>IF(ISBLANK('Nomenklatur komplett'!I3572),"",'Nomenklatur komplett'!I3572)</f>
        <v>16591</v>
      </c>
      <c r="C3572" s="18" t="str">
        <f>IF(ISBLANK('Nomenklatur komplett'!J3572),"-",'Nomenklatur komplett'!J3572)</f>
        <v>Willisau</v>
      </c>
    </row>
    <row r="3573" spans="1:3" x14ac:dyDescent="0.2">
      <c r="A3573" s="17" t="str">
        <f>IF(ISBLANK('Nomenklatur komplett'!H3573),"",'Nomenklatur komplett'!H3573)</f>
        <v/>
      </c>
      <c r="B3573" s="153">
        <f>IF(ISBLANK('Nomenklatur komplett'!I3573),"",'Nomenklatur komplett'!I3573)</f>
        <v>10341</v>
      </c>
      <c r="C3573" s="18" t="str">
        <f>IF(ISBLANK('Nomenklatur komplett'!J3573),"-",'Nomenklatur komplett'!J3573)</f>
        <v>Willisau Land</v>
      </c>
    </row>
    <row r="3574" spans="1:3" x14ac:dyDescent="0.2">
      <c r="A3574" s="17" t="str">
        <f>IF(ISBLANK('Nomenklatur komplett'!H3574),"",'Nomenklatur komplett'!H3574)</f>
        <v/>
      </c>
      <c r="B3574" s="153">
        <f>IF(ISBLANK('Nomenklatur komplett'!I3574),"",'Nomenklatur komplett'!I3574)</f>
        <v>10342</v>
      </c>
      <c r="C3574" s="18" t="str">
        <f>IF(ISBLANK('Nomenklatur komplett'!J3574),"-",'Nomenklatur komplett'!J3574)</f>
        <v>Willisau Stadt</v>
      </c>
    </row>
    <row r="3575" spans="1:3" x14ac:dyDescent="0.2">
      <c r="A3575" s="17" t="str">
        <f>IF(ISBLANK('Nomenklatur komplett'!H3575),"",'Nomenklatur komplett'!H3575)</f>
        <v/>
      </c>
      <c r="B3575" s="153">
        <f>IF(ISBLANK('Nomenklatur komplett'!I3575),"",'Nomenklatur komplett'!I3575)</f>
        <v>10343</v>
      </c>
      <c r="C3575" s="18" t="str">
        <f>IF(ISBLANK('Nomenklatur komplett'!J3575),"-",'Nomenklatur komplett'!J3575)</f>
        <v>Willisdorf</v>
      </c>
    </row>
    <row r="3576" spans="1:3" x14ac:dyDescent="0.2">
      <c r="A3576" s="17">
        <f>IF(ISBLANK('Nomenklatur komplett'!H3576),"",'Nomenklatur komplett'!H3576)</f>
        <v>769</v>
      </c>
      <c r="B3576" s="153">
        <f>IF(ISBLANK('Nomenklatur komplett'!I3576),"",'Nomenklatur komplett'!I3576)</f>
        <v>15268</v>
      </c>
      <c r="C3576" s="18" t="str">
        <f>IF(ISBLANK('Nomenklatur komplett'!J3576),"-",'Nomenklatur komplett'!J3576)</f>
        <v>Wimmis</v>
      </c>
    </row>
    <row r="3577" spans="1:3" x14ac:dyDescent="0.2">
      <c r="A3577" s="17">
        <f>IF(ISBLANK('Nomenklatur komplett'!H3577),"",'Nomenklatur komplett'!H3577)</f>
        <v>4123</v>
      </c>
      <c r="B3577" s="153">
        <f>IF(ISBLANK('Nomenklatur komplett'!I3577),"",'Nomenklatur komplett'!I3577)</f>
        <v>10360</v>
      </c>
      <c r="C3577" s="18" t="str">
        <f>IF(ISBLANK('Nomenklatur komplett'!J3577),"-",'Nomenklatur komplett'!J3577)</f>
        <v>Windisch</v>
      </c>
    </row>
    <row r="3578" spans="1:3" x14ac:dyDescent="0.2">
      <c r="A3578" s="17" t="str">
        <f>IF(ISBLANK('Nomenklatur komplett'!H3578),"",'Nomenklatur komplett'!H3578)</f>
        <v/>
      </c>
      <c r="B3578" s="153">
        <f>IF(ISBLANK('Nomenklatur komplett'!I3578),"",'Nomenklatur komplett'!I3578)</f>
        <v>16352</v>
      </c>
      <c r="C3578" s="18" t="str">
        <f>IF(ISBLANK('Nomenklatur komplett'!J3578),"-",'Nomenklatur komplett'!J3578)</f>
        <v>Windlach</v>
      </c>
    </row>
    <row r="3579" spans="1:3" x14ac:dyDescent="0.2">
      <c r="A3579" s="17" t="str">
        <f>IF(ISBLANK('Nomenklatur komplett'!H3579),"",'Nomenklatur komplett'!H3579)</f>
        <v/>
      </c>
      <c r="B3579" s="153">
        <f>IF(ISBLANK('Nomenklatur komplett'!I3579),"",'Nomenklatur komplett'!I3579)</f>
        <v>10345</v>
      </c>
      <c r="C3579" s="18" t="str">
        <f>IF(ISBLANK('Nomenklatur komplett'!J3579),"-",'Nomenklatur komplett'!J3579)</f>
        <v>Winikon</v>
      </c>
    </row>
    <row r="3580" spans="1:3" x14ac:dyDescent="0.2">
      <c r="A3580" s="17" t="str">
        <f>IF(ISBLANK('Nomenklatur komplett'!H3580),"",'Nomenklatur komplett'!H3580)</f>
        <v/>
      </c>
      <c r="B3580" s="153">
        <f>IF(ISBLANK('Nomenklatur komplett'!I3580),"",'Nomenklatur komplett'!I3580)</f>
        <v>11319</v>
      </c>
      <c r="C3580" s="18" t="str">
        <f>IF(ISBLANK('Nomenklatur komplett'!J3580),"-",'Nomenklatur komplett'!J3580)</f>
        <v>Winistorf</v>
      </c>
    </row>
    <row r="3581" spans="1:3" x14ac:dyDescent="0.2">
      <c r="A3581" s="17">
        <f>IF(ISBLANK('Nomenklatur komplett'!H3581),"",'Nomenklatur komplett'!H3581)</f>
        <v>72</v>
      </c>
      <c r="B3581" s="153">
        <f>IF(ISBLANK('Nomenklatur komplett'!I3581),"",'Nomenklatur komplett'!I3581)</f>
        <v>10331</v>
      </c>
      <c r="C3581" s="18" t="str">
        <f>IF(ISBLANK('Nomenklatur komplett'!J3581),"-",'Nomenklatur komplett'!J3581)</f>
        <v>Winkel</v>
      </c>
    </row>
    <row r="3582" spans="1:3" x14ac:dyDescent="0.2">
      <c r="A3582" s="17">
        <f>IF(ISBLANK('Nomenklatur komplett'!H3582),"",'Nomenklatur komplett'!H3582)</f>
        <v>2866</v>
      </c>
      <c r="B3582" s="153">
        <f>IF(ISBLANK('Nomenklatur komplett'!I3582),"",'Nomenklatur komplett'!I3582)</f>
        <v>13805</v>
      </c>
      <c r="C3582" s="18" t="str">
        <f>IF(ISBLANK('Nomenklatur komplett'!J3582),"-",'Nomenklatur komplett'!J3582)</f>
        <v>Wintersingen</v>
      </c>
    </row>
    <row r="3583" spans="1:3" x14ac:dyDescent="0.2">
      <c r="A3583" s="17">
        <f>IF(ISBLANK('Nomenklatur komplett'!H3583),"",'Nomenklatur komplett'!H3583)</f>
        <v>230</v>
      </c>
      <c r="B3583" s="153">
        <f>IF(ISBLANK('Nomenklatur komplett'!I3583),"",'Nomenklatur komplett'!I3583)</f>
        <v>10347</v>
      </c>
      <c r="C3583" s="18" t="str">
        <f>IF(ISBLANK('Nomenklatur komplett'!J3583),"-",'Nomenklatur komplett'!J3583)</f>
        <v>Winterthur</v>
      </c>
    </row>
    <row r="3584" spans="1:3" x14ac:dyDescent="0.2">
      <c r="A3584" s="17">
        <f>IF(ISBLANK('Nomenklatur komplett'!H3584),"",'Nomenklatur komplett'!H3584)</f>
        <v>2501</v>
      </c>
      <c r="B3584" s="153">
        <f>IF(ISBLANK('Nomenklatur komplett'!I3584),"",'Nomenklatur komplett'!I3584)</f>
        <v>10348</v>
      </c>
      <c r="C3584" s="18" t="str">
        <f>IF(ISBLANK('Nomenklatur komplett'!J3584),"-",'Nomenklatur komplett'!J3584)</f>
        <v>Winznau</v>
      </c>
    </row>
    <row r="3585" spans="1:3" x14ac:dyDescent="0.2">
      <c r="A3585" s="17" t="str">
        <f>IF(ISBLANK('Nomenklatur komplett'!H3585),"",'Nomenklatur komplett'!H3585)</f>
        <v/>
      </c>
      <c r="B3585" s="153">
        <f>IF(ISBLANK('Nomenklatur komplett'!I3585),"",'Nomenklatur komplett'!I3585)</f>
        <v>16289</v>
      </c>
      <c r="C3585" s="18" t="str">
        <f>IF(ISBLANK('Nomenklatur komplett'!J3585),"-",'Nomenklatur komplett'!J3585)</f>
        <v>Wipkingen</v>
      </c>
    </row>
    <row r="3586" spans="1:3" x14ac:dyDescent="0.2">
      <c r="A3586" s="17">
        <f>IF(ISBLANK('Nomenklatur komplett'!H3586),"",'Nomenklatur komplett'!H3586)</f>
        <v>2502</v>
      </c>
      <c r="B3586" s="153">
        <f>IF(ISBLANK('Nomenklatur komplett'!I3586),"",'Nomenklatur komplett'!I3586)</f>
        <v>10349</v>
      </c>
      <c r="C3586" s="18" t="str">
        <f>IF(ISBLANK('Nomenklatur komplett'!J3586),"-",'Nomenklatur komplett'!J3586)</f>
        <v>Wisen (SO)</v>
      </c>
    </row>
    <row r="3587" spans="1:3" x14ac:dyDescent="0.2">
      <c r="A3587" s="17" t="str">
        <f>IF(ISBLANK('Nomenklatur komplett'!H3587),"",'Nomenklatur komplett'!H3587)</f>
        <v/>
      </c>
      <c r="B3587" s="153">
        <f>IF(ISBLANK('Nomenklatur komplett'!I3587),"",'Nomenklatur komplett'!I3587)</f>
        <v>16305</v>
      </c>
      <c r="C3587" s="18" t="str">
        <f>IF(ISBLANK('Nomenklatur komplett'!J3587),"-",'Nomenklatur komplett'!J3587)</f>
        <v>Wislikofen</v>
      </c>
    </row>
    <row r="3588" spans="1:3" x14ac:dyDescent="0.2">
      <c r="A3588" s="17" t="str">
        <f>IF(ISBLANK('Nomenklatur komplett'!H3588),"",'Nomenklatur komplett'!H3588)</f>
        <v/>
      </c>
      <c r="B3588" s="153">
        <f>IF(ISBLANK('Nomenklatur komplett'!I3588),"",'Nomenklatur komplett'!I3588)</f>
        <v>16461</v>
      </c>
      <c r="C3588" s="18" t="str">
        <f>IF(ISBLANK('Nomenklatur komplett'!J3588),"-",'Nomenklatur komplett'!J3588)</f>
        <v>Witikon</v>
      </c>
    </row>
    <row r="3589" spans="1:3" x14ac:dyDescent="0.2">
      <c r="A3589" s="17">
        <f>IF(ISBLANK('Nomenklatur komplett'!H3589),"",'Nomenklatur komplett'!H3589)</f>
        <v>3204</v>
      </c>
      <c r="B3589" s="153">
        <f>IF(ISBLANK('Nomenklatur komplett'!I3589),"",'Nomenklatur komplett'!I3589)</f>
        <v>14381</v>
      </c>
      <c r="C3589" s="18" t="str">
        <f>IF(ISBLANK('Nomenklatur komplett'!J3589),"-",'Nomenklatur komplett'!J3589)</f>
        <v>Wittenbach</v>
      </c>
    </row>
    <row r="3590" spans="1:3" x14ac:dyDescent="0.2">
      <c r="A3590" s="17" t="str">
        <f>IF(ISBLANK('Nomenklatur komplett'!H3590),"",'Nomenklatur komplett'!H3590)</f>
        <v/>
      </c>
      <c r="B3590" s="153">
        <f>IF(ISBLANK('Nomenklatur komplett'!I3590),"",'Nomenklatur komplett'!I3590)</f>
        <v>10351</v>
      </c>
      <c r="C3590" s="18" t="str">
        <f>IF(ISBLANK('Nomenklatur komplett'!J3590),"-",'Nomenklatur komplett'!J3590)</f>
        <v>Wittenwil</v>
      </c>
    </row>
    <row r="3591" spans="1:3" x14ac:dyDescent="0.2">
      <c r="A3591" s="17">
        <f>IF(ISBLANK('Nomenklatur komplett'!H3591),"",'Nomenklatur komplett'!H3591)</f>
        <v>2481</v>
      </c>
      <c r="B3591" s="153">
        <f>IF(ISBLANK('Nomenklatur komplett'!I3591),"",'Nomenklatur komplett'!I3591)</f>
        <v>10352</v>
      </c>
      <c r="C3591" s="18" t="str">
        <f>IF(ISBLANK('Nomenklatur komplett'!J3591),"-",'Nomenklatur komplett'!J3591)</f>
        <v>Witterswil</v>
      </c>
    </row>
    <row r="3592" spans="1:3" x14ac:dyDescent="0.2">
      <c r="A3592" s="17">
        <f>IF(ISBLANK('Nomenklatur komplett'!H3592),"",'Nomenklatur komplett'!H3592)</f>
        <v>2867</v>
      </c>
      <c r="B3592" s="153">
        <f>IF(ISBLANK('Nomenklatur komplett'!I3592),"",'Nomenklatur komplett'!I3592)</f>
        <v>13806</v>
      </c>
      <c r="C3592" s="18" t="str">
        <f>IF(ISBLANK('Nomenklatur komplett'!J3592),"-",'Nomenklatur komplett'!J3592)</f>
        <v>Wittinsburg</v>
      </c>
    </row>
    <row r="3593" spans="1:3" x14ac:dyDescent="0.2">
      <c r="A3593" s="17">
        <f>IF(ISBLANK('Nomenklatur komplett'!H3593),"",'Nomenklatur komplett'!H3593)</f>
        <v>4181</v>
      </c>
      <c r="B3593" s="153">
        <f>IF(ISBLANK('Nomenklatur komplett'!I3593),"",'Nomenklatur komplett'!I3593)</f>
        <v>10353</v>
      </c>
      <c r="C3593" s="18" t="str">
        <f>IF(ISBLANK('Nomenklatur komplett'!J3593),"-",'Nomenklatur komplett'!J3593)</f>
        <v>Wittnau</v>
      </c>
    </row>
    <row r="3594" spans="1:3" x14ac:dyDescent="0.2">
      <c r="A3594" s="17" t="str">
        <f>IF(ISBLANK('Nomenklatur komplett'!H3594),"",'Nomenklatur komplett'!H3594)</f>
        <v/>
      </c>
      <c r="B3594" s="153">
        <f>IF(ISBLANK('Nomenklatur komplett'!I3594),"",'Nomenklatur komplett'!I3594)</f>
        <v>16325</v>
      </c>
      <c r="C3594" s="18" t="str">
        <f>IF(ISBLANK('Nomenklatur komplett'!J3594),"-",'Nomenklatur komplett'!J3594)</f>
        <v>Wittwil</v>
      </c>
    </row>
    <row r="3595" spans="1:3" x14ac:dyDescent="0.2">
      <c r="A3595" s="17">
        <f>IF(ISBLANK('Nomenklatur komplett'!H3595),"",'Nomenklatur komplett'!H3595)</f>
        <v>4082</v>
      </c>
      <c r="B3595" s="153">
        <f>IF(ISBLANK('Nomenklatur komplett'!I3595),"",'Nomenklatur komplett'!I3595)</f>
        <v>10354</v>
      </c>
      <c r="C3595" s="18" t="str">
        <f>IF(ISBLANK('Nomenklatur komplett'!J3595),"-",'Nomenklatur komplett'!J3595)</f>
        <v>Wohlen (AG)</v>
      </c>
    </row>
    <row r="3596" spans="1:3" x14ac:dyDescent="0.2">
      <c r="A3596" s="17">
        <f>IF(ISBLANK('Nomenklatur komplett'!H3596),"",'Nomenklatur komplett'!H3596)</f>
        <v>360</v>
      </c>
      <c r="B3596" s="153">
        <f>IF(ISBLANK('Nomenklatur komplett'!I3596),"",'Nomenklatur komplett'!I3596)</f>
        <v>15038</v>
      </c>
      <c r="C3596" s="18" t="str">
        <f>IF(ISBLANK('Nomenklatur komplett'!J3596),"-",'Nomenklatur komplett'!J3596)</f>
        <v>Wohlen bei Bern</v>
      </c>
    </row>
    <row r="3597" spans="1:3" x14ac:dyDescent="0.2">
      <c r="A3597" s="17">
        <f>IF(ISBLANK('Nomenklatur komplett'!H3597),"",'Nomenklatur komplett'!H3597)</f>
        <v>4046</v>
      </c>
      <c r="B3597" s="153">
        <f>IF(ISBLANK('Nomenklatur komplett'!I3597),"",'Nomenklatur komplett'!I3597)</f>
        <v>10356</v>
      </c>
      <c r="C3597" s="18" t="str">
        <f>IF(ISBLANK('Nomenklatur komplett'!J3597),"-",'Nomenklatur komplett'!J3597)</f>
        <v>Wohlenschwil</v>
      </c>
    </row>
    <row r="3598" spans="1:3" x14ac:dyDescent="0.2">
      <c r="A3598" s="17">
        <f>IF(ISBLANK('Nomenklatur komplett'!H3598),"",'Nomenklatur komplett'!H3598)</f>
        <v>1511</v>
      </c>
      <c r="B3598" s="153">
        <f>IF(ISBLANK('Nomenklatur komplett'!I3598),"",'Nomenklatur komplett'!I3598)</f>
        <v>10357</v>
      </c>
      <c r="C3598" s="18" t="str">
        <f>IF(ISBLANK('Nomenklatur komplett'!J3598),"-",'Nomenklatur komplett'!J3598)</f>
        <v>Wolfenschiessen</v>
      </c>
    </row>
    <row r="3599" spans="1:3" x14ac:dyDescent="0.2">
      <c r="A3599" s="17">
        <f>IF(ISBLANK('Nomenklatur komplett'!H3599),"",'Nomenklatur komplett'!H3599)</f>
        <v>3038</v>
      </c>
      <c r="B3599" s="153">
        <f>IF(ISBLANK('Nomenklatur komplett'!I3599),"",'Nomenklatur komplett'!I3599)</f>
        <v>10358</v>
      </c>
      <c r="C3599" s="18" t="str">
        <f>IF(ISBLANK('Nomenklatur komplett'!J3599),"-",'Nomenklatur komplett'!J3599)</f>
        <v>Wolfhalden</v>
      </c>
    </row>
    <row r="3600" spans="1:3" x14ac:dyDescent="0.2">
      <c r="A3600" s="17" t="str">
        <f>IF(ISBLANK('Nomenklatur komplett'!H3600),"",'Nomenklatur komplett'!H3600)</f>
        <v/>
      </c>
      <c r="B3600" s="153">
        <f>IF(ISBLANK('Nomenklatur komplett'!I3600),"",'Nomenklatur komplett'!I3600)</f>
        <v>10981</v>
      </c>
      <c r="C3600" s="18" t="str">
        <f>IF(ISBLANK('Nomenklatur komplett'!J3600),"-",'Nomenklatur komplett'!J3600)</f>
        <v>Wolfisberg</v>
      </c>
    </row>
    <row r="3601" spans="1:3" x14ac:dyDescent="0.2">
      <c r="A3601" s="17">
        <f>IF(ISBLANK('Nomenklatur komplett'!H3601),"",'Nomenklatur komplett'!H3601)</f>
        <v>2408</v>
      </c>
      <c r="B3601" s="153">
        <f>IF(ISBLANK('Nomenklatur komplett'!I3601),"",'Nomenklatur komplett'!I3601)</f>
        <v>13710</v>
      </c>
      <c r="C3601" s="18" t="str">
        <f>IF(ISBLANK('Nomenklatur komplett'!J3601),"-",'Nomenklatur komplett'!J3601)</f>
        <v>Wolfwil</v>
      </c>
    </row>
    <row r="3602" spans="1:3" x14ac:dyDescent="0.2">
      <c r="A3602" s="17">
        <f>IF(ISBLANK('Nomenklatur komplett'!H3602),"",'Nomenklatur komplett'!H3602)</f>
        <v>1107</v>
      </c>
      <c r="B3602" s="153">
        <f>IF(ISBLANK('Nomenklatur komplett'!I3602),"",'Nomenklatur komplett'!I3602)</f>
        <v>15525</v>
      </c>
      <c r="C3602" s="18" t="str">
        <f>IF(ISBLANK('Nomenklatur komplett'!J3602),"-",'Nomenklatur komplett'!J3602)</f>
        <v>Wolhusen</v>
      </c>
    </row>
    <row r="3603" spans="1:3" x14ac:dyDescent="0.2">
      <c r="A3603" s="17" t="str">
        <f>IF(ISBLANK('Nomenklatur komplett'!H3603),"",'Nomenklatur komplett'!H3603)</f>
        <v/>
      </c>
      <c r="B3603" s="153">
        <f>IF(ISBLANK('Nomenklatur komplett'!I3603),"",'Nomenklatur komplett'!I3603)</f>
        <v>16154</v>
      </c>
      <c r="C3603" s="18" t="str">
        <f>IF(ISBLANK('Nomenklatur komplett'!J3603),"-",'Nomenklatur komplett'!J3603)</f>
        <v>Wolhusen Markt</v>
      </c>
    </row>
    <row r="3604" spans="1:3" x14ac:dyDescent="0.2">
      <c r="A3604" s="17">
        <f>IF(ISBLANK('Nomenklatur komplett'!H3604),"",'Nomenklatur komplett'!H3604)</f>
        <v>1323</v>
      </c>
      <c r="B3604" s="153">
        <f>IF(ISBLANK('Nomenklatur komplett'!I3604),"",'Nomenklatur komplett'!I3604)</f>
        <v>10314</v>
      </c>
      <c r="C3604" s="18" t="str">
        <f>IF(ISBLANK('Nomenklatur komplett'!J3604),"-",'Nomenklatur komplett'!J3604)</f>
        <v>Wollerau</v>
      </c>
    </row>
    <row r="3605" spans="1:3" x14ac:dyDescent="0.2">
      <c r="A3605" s="17" t="str">
        <f>IF(ISBLANK('Nomenklatur komplett'!H3605),"",'Nomenklatur komplett'!H3605)</f>
        <v/>
      </c>
      <c r="B3605" s="153">
        <f>IF(ISBLANK('Nomenklatur komplett'!I3605),"",'Nomenklatur komplett'!I3605)</f>
        <v>16288</v>
      </c>
      <c r="C3605" s="18" t="str">
        <f>IF(ISBLANK('Nomenklatur komplett'!J3605),"-",'Nomenklatur komplett'!J3605)</f>
        <v>Wollishofen</v>
      </c>
    </row>
    <row r="3606" spans="1:3" x14ac:dyDescent="0.2">
      <c r="A3606" s="17">
        <f>IF(ISBLANK('Nomenklatur komplett'!H3606),"",'Nomenklatur komplett'!H3606)</f>
        <v>627</v>
      </c>
      <c r="B3606" s="153">
        <f>IF(ISBLANK('Nomenklatur komplett'!I3606),"",'Nomenklatur komplett'!I3606)</f>
        <v>15189</v>
      </c>
      <c r="C3606" s="18" t="str">
        <f>IF(ISBLANK('Nomenklatur komplett'!J3606),"-",'Nomenklatur komplett'!J3606)</f>
        <v>Worb</v>
      </c>
    </row>
    <row r="3607" spans="1:3" x14ac:dyDescent="0.2">
      <c r="A3607" s="17">
        <f>IF(ISBLANK('Nomenklatur komplett'!H3607),"",'Nomenklatur komplett'!H3607)</f>
        <v>755</v>
      </c>
      <c r="B3607" s="153">
        <f>IF(ISBLANK('Nomenklatur komplett'!I3607),"",'Nomenklatur komplett'!I3607)</f>
        <v>15259</v>
      </c>
      <c r="C3607" s="18" t="str">
        <f>IF(ISBLANK('Nomenklatur komplett'!J3607),"-",'Nomenklatur komplett'!J3607)</f>
        <v>Worben</v>
      </c>
    </row>
    <row r="3608" spans="1:3" x14ac:dyDescent="0.2">
      <c r="A3608" s="17">
        <f>IF(ISBLANK('Nomenklatur komplett'!H3608),"",'Nomenklatur komplett'!H3608)</f>
        <v>4791</v>
      </c>
      <c r="B3608" s="153">
        <f>IF(ISBLANK('Nomenklatur komplett'!I3608),"",'Nomenklatur komplett'!I3608)</f>
        <v>15418</v>
      </c>
      <c r="C3608" s="18" t="str">
        <f>IF(ISBLANK('Nomenklatur komplett'!J3608),"-",'Nomenklatur komplett'!J3608)</f>
        <v>Wuppenau</v>
      </c>
    </row>
    <row r="3609" spans="1:3" x14ac:dyDescent="0.2">
      <c r="A3609" s="17">
        <f>IF(ISBLANK('Nomenklatur komplett'!H3609),"",'Nomenklatur komplett'!H3609)</f>
        <v>345</v>
      </c>
      <c r="B3609" s="153">
        <f>IF(ISBLANK('Nomenklatur komplett'!I3609),"",'Nomenklatur komplett'!I3609)</f>
        <v>15028</v>
      </c>
      <c r="C3609" s="18" t="str">
        <f>IF(ISBLANK('Nomenklatur komplett'!J3609),"-",'Nomenklatur komplett'!J3609)</f>
        <v>Wynau</v>
      </c>
    </row>
    <row r="3610" spans="1:3" x14ac:dyDescent="0.2">
      <c r="A3610" s="17">
        <f>IF(ISBLANK('Nomenklatur komplett'!H3610),"",'Nomenklatur komplett'!H3610)</f>
        <v>424</v>
      </c>
      <c r="B3610" s="153">
        <f>IF(ISBLANK('Nomenklatur komplett'!I3610),"",'Nomenklatur komplett'!I3610)</f>
        <v>15081</v>
      </c>
      <c r="C3610" s="18" t="str">
        <f>IF(ISBLANK('Nomenklatur komplett'!J3610),"-",'Nomenklatur komplett'!J3610)</f>
        <v>Wynigen</v>
      </c>
    </row>
    <row r="3611" spans="1:3" x14ac:dyDescent="0.2">
      <c r="A3611" s="17">
        <f>IF(ISBLANK('Nomenklatur komplett'!H3611),"",'Nomenklatur komplett'!H3611)</f>
        <v>960</v>
      </c>
      <c r="B3611" s="153">
        <f>IF(ISBLANK('Nomenklatur komplett'!I3611),"",'Nomenklatur komplett'!I3611)</f>
        <v>15355</v>
      </c>
      <c r="C3611" s="18" t="str">
        <f>IF(ISBLANK('Nomenklatur komplett'!J3611),"-",'Nomenklatur komplett'!J3611)</f>
        <v>Wyssachen</v>
      </c>
    </row>
    <row r="3612" spans="1:3" x14ac:dyDescent="0.2">
      <c r="A3612" s="17" t="str">
        <f>IF(ISBLANK('Nomenklatur komplett'!H3612),"",'Nomenklatur komplett'!H3612)</f>
        <v/>
      </c>
      <c r="B3612" s="153">
        <f>IF(ISBLANK('Nomenklatur komplett'!I3612),"",'Nomenklatur komplett'!I3612)</f>
        <v>16357</v>
      </c>
      <c r="C3612" s="18" t="str">
        <f>IF(ISBLANK('Nomenklatur komplett'!J3612),"-",'Nomenklatur komplett'!J3612)</f>
        <v>Wyssachengraben</v>
      </c>
    </row>
    <row r="3613" spans="1:3" x14ac:dyDescent="0.2">
      <c r="A3613" s="17">
        <f>IF(ISBLANK('Nomenklatur komplett'!H3613),"",'Nomenklatur komplett'!H3613)</f>
        <v>293</v>
      </c>
      <c r="B3613" s="153">
        <f>IF(ISBLANK('Nomenklatur komplett'!I3613),"",'Nomenklatur komplett'!I3613)</f>
        <v>16123</v>
      </c>
      <c r="C3613" s="18" t="str">
        <f>IF(ISBLANK('Nomenklatur komplett'!J3613),"-",'Nomenklatur komplett'!J3613)</f>
        <v>Wädenswil</v>
      </c>
    </row>
    <row r="3614" spans="1:3" x14ac:dyDescent="0.2">
      <c r="A3614" s="17">
        <f>IF(ISBLANK('Nomenklatur komplett'!H3614),"",'Nomenklatur komplett'!H3614)</f>
        <v>4701</v>
      </c>
      <c r="B3614" s="153">
        <f>IF(ISBLANK('Nomenklatur komplett'!I3614),"",'Nomenklatur komplett'!I3614)</f>
        <v>15432</v>
      </c>
      <c r="C3614" s="18" t="str">
        <f>IF(ISBLANK('Nomenklatur komplett'!J3614),"-",'Nomenklatur komplett'!J3614)</f>
        <v>Wäldi</v>
      </c>
    </row>
    <row r="3615" spans="1:3" x14ac:dyDescent="0.2">
      <c r="A3615" s="17">
        <f>IF(ISBLANK('Nomenklatur komplett'!H3615),"",'Nomenklatur komplett'!H3615)</f>
        <v>4781</v>
      </c>
      <c r="B3615" s="153">
        <f>IF(ISBLANK('Nomenklatur komplett'!I3615),"",'Nomenklatur komplett'!I3615)</f>
        <v>15441</v>
      </c>
      <c r="C3615" s="18" t="str">
        <f>IF(ISBLANK('Nomenklatur komplett'!J3615),"-",'Nomenklatur komplett'!J3615)</f>
        <v>Wängi</v>
      </c>
    </row>
    <row r="3616" spans="1:3" x14ac:dyDescent="0.2">
      <c r="A3616" s="17">
        <f>IF(ISBLANK('Nomenklatur komplett'!H3616),"",'Nomenklatur komplett'!H3616)</f>
        <v>4182</v>
      </c>
      <c r="B3616" s="153">
        <f>IF(ISBLANK('Nomenklatur komplett'!I3616),"",'Nomenklatur komplett'!I3616)</f>
        <v>10359</v>
      </c>
      <c r="C3616" s="18" t="str">
        <f>IF(ISBLANK('Nomenklatur komplett'!J3616),"-",'Nomenklatur komplett'!J3616)</f>
        <v>Wölflinswil</v>
      </c>
    </row>
    <row r="3617" spans="1:3" x14ac:dyDescent="0.2">
      <c r="A3617" s="17" t="str">
        <f>IF(ISBLANK('Nomenklatur komplett'!H3617),"",'Nomenklatur komplett'!H3617)</f>
        <v/>
      </c>
      <c r="B3617" s="153">
        <f>IF(ISBLANK('Nomenklatur komplett'!I3617),"",'Nomenklatur komplett'!I3617)</f>
        <v>16416</v>
      </c>
      <c r="C3617" s="18" t="str">
        <f>IF(ISBLANK('Nomenklatur komplett'!J3617),"-",'Nomenklatur komplett'!J3617)</f>
        <v>Wülflingen</v>
      </c>
    </row>
    <row r="3618" spans="1:3" x14ac:dyDescent="0.2">
      <c r="A3618" s="17" t="str">
        <f>IF(ISBLANK('Nomenklatur komplett'!H3618),"",'Nomenklatur komplett'!H3618)</f>
        <v/>
      </c>
      <c r="B3618" s="153">
        <f>IF(ISBLANK('Nomenklatur komplett'!I3618),"",'Nomenklatur komplett'!I3618)</f>
        <v>11207</v>
      </c>
      <c r="C3618" s="18" t="str">
        <f>IF(ISBLANK('Nomenklatur komplett'!J3618),"-",'Nomenklatur komplett'!J3618)</f>
        <v>Wünnewil</v>
      </c>
    </row>
    <row r="3619" spans="1:3" x14ac:dyDescent="0.2">
      <c r="A3619" s="17">
        <f>IF(ISBLANK('Nomenklatur komplett'!H3619),"",'Nomenklatur komplett'!H3619)</f>
        <v>2309</v>
      </c>
      <c r="B3619" s="153">
        <f>IF(ISBLANK('Nomenklatur komplett'!I3619),"",'Nomenklatur komplett'!I3619)</f>
        <v>13232</v>
      </c>
      <c r="C3619" s="18" t="str">
        <f>IF(ISBLANK('Nomenklatur komplett'!J3619),"-",'Nomenklatur komplett'!J3619)</f>
        <v>Wünnewil-Flamatt</v>
      </c>
    </row>
    <row r="3620" spans="1:3" x14ac:dyDescent="0.2">
      <c r="A3620" s="17">
        <f>IF(ISBLANK('Nomenklatur komplett'!H3620),"",'Nomenklatur komplett'!H3620)</f>
        <v>4047</v>
      </c>
      <c r="B3620" s="153">
        <f>IF(ISBLANK('Nomenklatur komplett'!I3620),"",'Nomenklatur komplett'!I3620)</f>
        <v>10344</v>
      </c>
      <c r="C3620" s="18" t="str">
        <f>IF(ISBLANK('Nomenklatur komplett'!J3620),"-",'Nomenklatur komplett'!J3620)</f>
        <v>Würenlingen</v>
      </c>
    </row>
    <row r="3621" spans="1:3" x14ac:dyDescent="0.2">
      <c r="A3621" s="17">
        <f>IF(ISBLANK('Nomenklatur komplett'!H3621),"",'Nomenklatur komplett'!H3621)</f>
        <v>4048</v>
      </c>
      <c r="B3621" s="153">
        <f>IF(ISBLANK('Nomenklatur komplett'!I3621),"",'Nomenklatur komplett'!I3621)</f>
        <v>10303</v>
      </c>
      <c r="C3621" s="18" t="str">
        <f>IF(ISBLANK('Nomenklatur komplett'!J3621),"-",'Nomenklatur komplett'!J3621)</f>
        <v>Würenlos</v>
      </c>
    </row>
    <row r="3622" spans="1:3" x14ac:dyDescent="0.2">
      <c r="A3622" s="17">
        <f>IF(ISBLANK('Nomenklatur komplett'!H3622),"",'Nomenklatur komplett'!H3622)</f>
        <v>5655</v>
      </c>
      <c r="B3622" s="153">
        <f>IF(ISBLANK('Nomenklatur komplett'!I3622),"",'Nomenklatur komplett'!I3622)</f>
        <v>14913</v>
      </c>
      <c r="C3622" s="18" t="str">
        <f>IF(ISBLANK('Nomenklatur komplett'!J3622),"-",'Nomenklatur komplett'!J3622)</f>
        <v>Yens</v>
      </c>
    </row>
    <row r="3623" spans="1:3" x14ac:dyDescent="0.2">
      <c r="A3623" s="17" t="str">
        <f>IF(ISBLANK('Nomenklatur komplett'!H3623),"",'Nomenklatur komplett'!H3623)</f>
        <v/>
      </c>
      <c r="B3623" s="153">
        <f>IF(ISBLANK('Nomenklatur komplett'!I3623),"",'Nomenklatur komplett'!I3623)</f>
        <v>11339</v>
      </c>
      <c r="C3623" s="18" t="str">
        <f>IF(ISBLANK('Nomenklatur komplett'!J3623),"-",'Nomenklatur komplett'!J3623)</f>
        <v>Yverdon</v>
      </c>
    </row>
    <row r="3624" spans="1:3" x14ac:dyDescent="0.2">
      <c r="A3624" s="17">
        <f>IF(ISBLANK('Nomenklatur komplett'!H3624),"",'Nomenklatur komplett'!H3624)</f>
        <v>5938</v>
      </c>
      <c r="B3624" s="153">
        <f>IF(ISBLANK('Nomenklatur komplett'!I3624),"",'Nomenklatur komplett'!I3624)</f>
        <v>15497</v>
      </c>
      <c r="C3624" s="18" t="str">
        <f>IF(ISBLANK('Nomenklatur komplett'!J3624),"-",'Nomenklatur komplett'!J3624)</f>
        <v>Yverdon-les-Bains</v>
      </c>
    </row>
    <row r="3625" spans="1:3" x14ac:dyDescent="0.2">
      <c r="A3625" s="17">
        <f>IF(ISBLANK('Nomenklatur komplett'!H3625),"",'Nomenklatur komplett'!H3625)</f>
        <v>5939</v>
      </c>
      <c r="B3625" s="153">
        <f>IF(ISBLANK('Nomenklatur komplett'!I3625),"",'Nomenklatur komplett'!I3625)</f>
        <v>14912</v>
      </c>
      <c r="C3625" s="18" t="str">
        <f>IF(ISBLANK('Nomenklatur komplett'!J3625),"-",'Nomenklatur komplett'!J3625)</f>
        <v>Yvonand</v>
      </c>
    </row>
    <row r="3626" spans="1:3" x14ac:dyDescent="0.2">
      <c r="A3626" s="17">
        <f>IF(ISBLANK('Nomenklatur komplett'!H3626),"",'Nomenklatur komplett'!H3626)</f>
        <v>5415</v>
      </c>
      <c r="B3626" s="153">
        <f>IF(ISBLANK('Nomenklatur komplett'!I3626),"",'Nomenklatur komplett'!I3626)</f>
        <v>14911</v>
      </c>
      <c r="C3626" s="18" t="str">
        <f>IF(ISBLANK('Nomenklatur komplett'!J3626),"-",'Nomenklatur komplett'!J3626)</f>
        <v>Yvorne</v>
      </c>
    </row>
    <row r="3627" spans="1:3" x14ac:dyDescent="0.2">
      <c r="A3627" s="17" t="str">
        <f>IF(ISBLANK('Nomenklatur komplett'!H3627),"",'Nomenklatur komplett'!H3627)</f>
        <v/>
      </c>
      <c r="B3627" s="153">
        <f>IF(ISBLANK('Nomenklatur komplett'!I3627),"",'Nomenklatur komplett'!I3627)</f>
        <v>10536</v>
      </c>
      <c r="C3627" s="18" t="str">
        <f>IF(ISBLANK('Nomenklatur komplett'!J3627),"-",'Nomenklatur komplett'!J3627)</f>
        <v>Zauggenried</v>
      </c>
    </row>
    <row r="3628" spans="1:3" x14ac:dyDescent="0.2">
      <c r="A3628" s="17">
        <f>IF(ISBLANK('Nomenklatur komplett'!H3628),"",'Nomenklatur komplett'!H3628)</f>
        <v>2868</v>
      </c>
      <c r="B3628" s="153">
        <f>IF(ISBLANK('Nomenklatur komplett'!I3628),"",'Nomenklatur komplett'!I3628)</f>
        <v>13807</v>
      </c>
      <c r="C3628" s="18" t="str">
        <f>IF(ISBLANK('Nomenklatur komplett'!J3628),"-",'Nomenklatur komplett'!J3628)</f>
        <v>Zeglingen</v>
      </c>
    </row>
    <row r="3629" spans="1:3" x14ac:dyDescent="0.2">
      <c r="A3629" s="17">
        <f>IF(ISBLANK('Nomenklatur komplett'!H3629),"",'Nomenklatur komplett'!H3629)</f>
        <v>4183</v>
      </c>
      <c r="B3629" s="153">
        <f>IF(ISBLANK('Nomenklatur komplett'!I3629),"",'Nomenklatur komplett'!I3629)</f>
        <v>10309</v>
      </c>
      <c r="C3629" s="18" t="str">
        <f>IF(ISBLANK('Nomenklatur komplett'!J3629),"-",'Nomenklatur komplett'!J3629)</f>
        <v>Zeihen</v>
      </c>
    </row>
    <row r="3630" spans="1:3" x14ac:dyDescent="0.2">
      <c r="A3630" s="17">
        <f>IF(ISBLANK('Nomenklatur komplett'!H3630),"",'Nomenklatur komplett'!H3630)</f>
        <v>4263</v>
      </c>
      <c r="B3630" s="153">
        <f>IF(ISBLANK('Nomenklatur komplett'!I3630),"",'Nomenklatur komplett'!I3630)</f>
        <v>10310</v>
      </c>
      <c r="C3630" s="18" t="str">
        <f>IF(ISBLANK('Nomenklatur komplett'!J3630),"-",'Nomenklatur komplett'!J3630)</f>
        <v>Zeiningen</v>
      </c>
    </row>
    <row r="3631" spans="1:3" x14ac:dyDescent="0.2">
      <c r="A3631" s="17">
        <f>IF(ISBLANK('Nomenklatur komplett'!H3631),"",'Nomenklatur komplett'!H3631)</f>
        <v>1150</v>
      </c>
      <c r="B3631" s="153">
        <f>IF(ISBLANK('Nomenklatur komplett'!I3631),"",'Nomenklatur komplett'!I3631)</f>
        <v>15524</v>
      </c>
      <c r="C3631" s="18" t="str">
        <f>IF(ISBLANK('Nomenklatur komplett'!J3631),"-",'Nomenklatur komplett'!J3631)</f>
        <v>Zell (LU)</v>
      </c>
    </row>
    <row r="3632" spans="1:3" x14ac:dyDescent="0.2">
      <c r="A3632" s="17">
        <f>IF(ISBLANK('Nomenklatur komplett'!H3632),"",'Nomenklatur komplett'!H3632)</f>
        <v>231</v>
      </c>
      <c r="B3632" s="153">
        <f>IF(ISBLANK('Nomenklatur komplett'!I3632),"",'Nomenklatur komplett'!I3632)</f>
        <v>10312</v>
      </c>
      <c r="C3632" s="18" t="str">
        <f>IF(ISBLANK('Nomenklatur komplett'!J3632),"-",'Nomenklatur komplett'!J3632)</f>
        <v>Zell (ZH)</v>
      </c>
    </row>
    <row r="3633" spans="1:3" x14ac:dyDescent="0.2">
      <c r="A3633" s="17">
        <f>IF(ISBLANK('Nomenklatur komplett'!H3633),"",'Nomenklatur komplett'!H3633)</f>
        <v>6299</v>
      </c>
      <c r="B3633" s="153">
        <f>IF(ISBLANK('Nomenklatur komplett'!I3633),"",'Nomenklatur komplett'!I3633)</f>
        <v>10330</v>
      </c>
      <c r="C3633" s="18" t="str">
        <f>IF(ISBLANK('Nomenklatur komplett'!J3633),"-",'Nomenklatur komplett'!J3633)</f>
        <v>Zeneggen</v>
      </c>
    </row>
    <row r="3634" spans="1:3" x14ac:dyDescent="0.2">
      <c r="A3634" s="17">
        <f>IF(ISBLANK('Nomenklatur komplett'!H3634),"",'Nomenklatur komplett'!H3634)</f>
        <v>6300</v>
      </c>
      <c r="B3634" s="153">
        <f>IF(ISBLANK('Nomenklatur komplett'!I3634),"",'Nomenklatur komplett'!I3634)</f>
        <v>10315</v>
      </c>
      <c r="C3634" s="18" t="str">
        <f>IF(ISBLANK('Nomenklatur komplett'!J3634),"-",'Nomenklatur komplett'!J3634)</f>
        <v>Zermatt</v>
      </c>
    </row>
    <row r="3635" spans="1:3" x14ac:dyDescent="0.2">
      <c r="A3635" s="17">
        <f>IF(ISBLANK('Nomenklatur komplett'!H3635),"",'Nomenklatur komplett'!H3635)</f>
        <v>3746</v>
      </c>
      <c r="B3635" s="153">
        <f>IF(ISBLANK('Nomenklatur komplett'!I3635),"",'Nomenklatur komplett'!I3635)</f>
        <v>16066</v>
      </c>
      <c r="C3635" s="18" t="str">
        <f>IF(ISBLANK('Nomenklatur komplett'!J3635),"-",'Nomenklatur komplett'!J3635)</f>
        <v>Zernez</v>
      </c>
    </row>
    <row r="3636" spans="1:3" x14ac:dyDescent="0.2">
      <c r="A3636" s="17">
        <f>IF(ISBLANK('Nomenklatur komplett'!H3636),"",'Nomenklatur komplett'!H3636)</f>
        <v>4147</v>
      </c>
      <c r="B3636" s="153">
        <f>IF(ISBLANK('Nomenklatur komplett'!I3636),"",'Nomenklatur komplett'!I3636)</f>
        <v>10301</v>
      </c>
      <c r="C3636" s="18" t="str">
        <f>IF(ISBLANK('Nomenklatur komplett'!J3636),"-",'Nomenklatur komplett'!J3636)</f>
        <v>Zetzwil</v>
      </c>
    </row>
    <row r="3637" spans="1:3" x14ac:dyDescent="0.2">
      <c r="A3637" s="17" t="str">
        <f>IF(ISBLANK('Nomenklatur komplett'!H3637),"",'Nomenklatur komplett'!H3637)</f>
        <v/>
      </c>
      <c r="B3637" s="153">
        <f>IF(ISBLANK('Nomenklatur komplett'!I3637),"",'Nomenklatur komplett'!I3637)</f>
        <v>10317</v>
      </c>
      <c r="C3637" s="18" t="str">
        <f>IF(ISBLANK('Nomenklatur komplett'!J3637),"-",'Nomenklatur komplett'!J3637)</f>
        <v>Zezikon</v>
      </c>
    </row>
    <row r="3638" spans="1:3" x14ac:dyDescent="0.2">
      <c r="A3638" s="17">
        <f>IF(ISBLANK('Nomenklatur komplett'!H3638),"",'Nomenklatur komplett'!H3638)</f>
        <v>2834</v>
      </c>
      <c r="B3638" s="153">
        <f>IF(ISBLANK('Nomenklatur komplett'!I3638),"",'Nomenklatur komplett'!I3638)</f>
        <v>13779</v>
      </c>
      <c r="C3638" s="18" t="str">
        <f>IF(ISBLANK('Nomenklatur komplett'!J3638),"-",'Nomenklatur komplett'!J3638)</f>
        <v>Ziefen</v>
      </c>
    </row>
    <row r="3639" spans="1:3" x14ac:dyDescent="0.2">
      <c r="A3639" s="17">
        <f>IF(ISBLANK('Nomenklatur komplett'!H3639),"",'Nomenklatur komplett'!H3639)</f>
        <v>556</v>
      </c>
      <c r="B3639" s="153">
        <f>IF(ISBLANK('Nomenklatur komplett'!I3639),"",'Nomenklatur komplett'!I3639)</f>
        <v>15135</v>
      </c>
      <c r="C3639" s="18" t="str">
        <f>IF(ISBLANK('Nomenklatur komplett'!J3639),"-",'Nomenklatur komplett'!J3639)</f>
        <v>Zielebach</v>
      </c>
    </row>
    <row r="3640" spans="1:3" x14ac:dyDescent="0.2">
      <c r="A3640" s="17" t="str">
        <f>IF(ISBLANK('Nomenklatur komplett'!H3640),"",'Nomenklatur komplett'!H3640)</f>
        <v/>
      </c>
      <c r="B3640" s="153">
        <f>IF(ISBLANK('Nomenklatur komplett'!I3640),"",'Nomenklatur komplett'!I3640)</f>
        <v>10318</v>
      </c>
      <c r="C3640" s="18" t="str">
        <f>IF(ISBLANK('Nomenklatur komplett'!J3640),"-",'Nomenklatur komplett'!J3640)</f>
        <v>Zihlschlacht</v>
      </c>
    </row>
    <row r="3641" spans="1:3" x14ac:dyDescent="0.2">
      <c r="A3641" s="17">
        <f>IF(ISBLANK('Nomenklatur komplett'!H3641),"",'Nomenklatur komplett'!H3641)</f>
        <v>4511</v>
      </c>
      <c r="B3641" s="153">
        <f>IF(ISBLANK('Nomenklatur komplett'!I3641),"",'Nomenklatur komplett'!I3641)</f>
        <v>15452</v>
      </c>
      <c r="C3641" s="18" t="str">
        <f>IF(ISBLANK('Nomenklatur komplett'!J3641),"-",'Nomenklatur komplett'!J3641)</f>
        <v>Zihlschlacht-Sitterdorf</v>
      </c>
    </row>
    <row r="3642" spans="1:3" x14ac:dyDescent="0.2">
      <c r="A3642" s="17" t="str">
        <f>IF(ISBLANK('Nomenklatur komplett'!H3642),"",'Nomenklatur komplett'!H3642)</f>
        <v/>
      </c>
      <c r="B3642" s="153">
        <f>IF(ISBLANK('Nomenklatur komplett'!I3642),"",'Nomenklatur komplett'!I3642)</f>
        <v>16225</v>
      </c>
      <c r="C3642" s="18" t="str">
        <f>IF(ISBLANK('Nomenklatur komplett'!J3642),"-",'Nomenklatur komplett'!J3642)</f>
        <v>Zillis</v>
      </c>
    </row>
    <row r="3643" spans="1:3" x14ac:dyDescent="0.2">
      <c r="A3643" s="17">
        <f>IF(ISBLANK('Nomenklatur komplett'!H3643),"",'Nomenklatur komplett'!H3643)</f>
        <v>3712</v>
      </c>
      <c r="B3643" s="153">
        <f>IF(ISBLANK('Nomenklatur komplett'!I3643),"",'Nomenklatur komplett'!I3643)</f>
        <v>15992</v>
      </c>
      <c r="C3643" s="18" t="str">
        <f>IF(ISBLANK('Nomenklatur komplett'!J3643),"-",'Nomenklatur komplett'!J3643)</f>
        <v>Zillis-Reischen</v>
      </c>
    </row>
    <row r="3644" spans="1:3" x14ac:dyDescent="0.2">
      <c r="A3644" s="17" t="str">
        <f>IF(ISBLANK('Nomenklatur komplett'!H3644),"",'Nomenklatur komplett'!H3644)</f>
        <v/>
      </c>
      <c r="B3644" s="153">
        <f>IF(ISBLANK('Nomenklatur komplett'!I3644),"",'Nomenklatur komplett'!I3644)</f>
        <v>11077</v>
      </c>
      <c r="C3644" s="18" t="str">
        <f>IF(ISBLANK('Nomenklatur komplett'!J3644),"-",'Nomenklatur komplett'!J3644)</f>
        <v>Zimmerwald</v>
      </c>
    </row>
    <row r="3645" spans="1:3" x14ac:dyDescent="0.2">
      <c r="A3645" s="17">
        <f>IF(ISBLANK('Nomenklatur komplett'!H3645),"",'Nomenklatur komplett'!H3645)</f>
        <v>3947</v>
      </c>
      <c r="B3645" s="153">
        <f>IF(ISBLANK('Nomenklatur komplett'!I3645),"",'Nomenklatur komplett'!I3645)</f>
        <v>16031</v>
      </c>
      <c r="C3645" s="18" t="str">
        <f>IF(ISBLANK('Nomenklatur komplett'!J3645),"-",'Nomenklatur komplett'!J3645)</f>
        <v>Zizers</v>
      </c>
    </row>
    <row r="3646" spans="1:3" x14ac:dyDescent="0.2">
      <c r="A3646" s="17">
        <f>IF(ISBLANK('Nomenklatur komplett'!H3646),"",'Nomenklatur komplett'!H3646)</f>
        <v>4289</v>
      </c>
      <c r="B3646" s="153">
        <f>IF(ISBLANK('Nomenklatur komplett'!I3646),"",'Nomenklatur komplett'!I3646)</f>
        <v>14361</v>
      </c>
      <c r="C3646" s="18" t="str">
        <f>IF(ISBLANK('Nomenklatur komplett'!J3646),"-",'Nomenklatur komplett'!J3646)</f>
        <v>Zofingen</v>
      </c>
    </row>
    <row r="3647" spans="1:3" x14ac:dyDescent="0.2">
      <c r="A3647" s="17">
        <f>IF(ISBLANK('Nomenklatur komplett'!H3647),"",'Nomenklatur komplett'!H3647)</f>
        <v>361</v>
      </c>
      <c r="B3647" s="153">
        <f>IF(ISBLANK('Nomenklatur komplett'!I3647),"",'Nomenklatur komplett'!I3647)</f>
        <v>15039</v>
      </c>
      <c r="C3647" s="18" t="str">
        <f>IF(ISBLANK('Nomenklatur komplett'!J3647),"-",'Nomenklatur komplett'!J3647)</f>
        <v>Zollikofen</v>
      </c>
    </row>
    <row r="3648" spans="1:3" x14ac:dyDescent="0.2">
      <c r="A3648" s="17">
        <f>IF(ISBLANK('Nomenklatur komplett'!H3648),"",'Nomenklatur komplett'!H3648)</f>
        <v>161</v>
      </c>
      <c r="B3648" s="153">
        <f>IF(ISBLANK('Nomenklatur komplett'!I3648),"",'Nomenklatur komplett'!I3648)</f>
        <v>13683</v>
      </c>
      <c r="C3648" s="18" t="str">
        <f>IF(ISBLANK('Nomenklatur komplett'!J3648),"-",'Nomenklatur komplett'!J3648)</f>
        <v>Zollikon</v>
      </c>
    </row>
    <row r="3649" spans="1:3" x14ac:dyDescent="0.2">
      <c r="A3649" s="17" t="str">
        <f>IF(ISBLANK('Nomenklatur komplett'!H3649),"",'Nomenklatur komplett'!H3649)</f>
        <v/>
      </c>
      <c r="B3649" s="153">
        <f>IF(ISBLANK('Nomenklatur komplett'!I3649),"",'Nomenklatur komplett'!I3649)</f>
        <v>10321</v>
      </c>
      <c r="C3649" s="18" t="str">
        <f>IF(ISBLANK('Nomenklatur komplett'!J3649),"-",'Nomenklatur komplett'!J3649)</f>
        <v>Zuben</v>
      </c>
    </row>
    <row r="3650" spans="1:3" x14ac:dyDescent="0.2">
      <c r="A3650" s="17">
        <f>IF(ISBLANK('Nomenklatur komplett'!H3650),"",'Nomenklatur komplett'!H3650)</f>
        <v>2534</v>
      </c>
      <c r="B3650" s="153">
        <f>IF(ISBLANK('Nomenklatur komplett'!I3650),"",'Nomenklatur komplett'!I3650)</f>
        <v>13743</v>
      </c>
      <c r="C3650" s="18" t="str">
        <f>IF(ISBLANK('Nomenklatur komplett'!J3650),"-",'Nomenklatur komplett'!J3650)</f>
        <v>Zuchwil</v>
      </c>
    </row>
    <row r="3651" spans="1:3" x14ac:dyDescent="0.2">
      <c r="A3651" s="17">
        <f>IF(ISBLANK('Nomenklatur komplett'!H3651),"",'Nomenklatur komplett'!H3651)</f>
        <v>4083</v>
      </c>
      <c r="B3651" s="153">
        <f>IF(ISBLANK('Nomenklatur komplett'!I3651),"",'Nomenklatur komplett'!I3651)</f>
        <v>10322</v>
      </c>
      <c r="C3651" s="18" t="str">
        <f>IF(ISBLANK('Nomenklatur komplett'!J3651),"-",'Nomenklatur komplett'!J3651)</f>
        <v>Zufikon</v>
      </c>
    </row>
    <row r="3652" spans="1:3" x14ac:dyDescent="0.2">
      <c r="A3652" s="17">
        <f>IF(ISBLANK('Nomenklatur komplett'!H3652),"",'Nomenklatur komplett'!H3652)</f>
        <v>1711</v>
      </c>
      <c r="B3652" s="153">
        <f>IF(ISBLANK('Nomenklatur komplett'!I3652),"",'Nomenklatur komplett'!I3652)</f>
        <v>10323</v>
      </c>
      <c r="C3652" s="18" t="str">
        <f>IF(ISBLANK('Nomenklatur komplett'!J3652),"-",'Nomenklatur komplett'!J3652)</f>
        <v>Zug</v>
      </c>
    </row>
    <row r="3653" spans="1:3" x14ac:dyDescent="0.2">
      <c r="A3653" s="17">
        <f>IF(ISBLANK('Nomenklatur komplett'!H3653),"",'Nomenklatur komplett'!H3653)</f>
        <v>2622</v>
      </c>
      <c r="B3653" s="153">
        <f>IF(ISBLANK('Nomenklatur komplett'!I3653),"",'Nomenklatur komplett'!I3653)</f>
        <v>10324</v>
      </c>
      <c r="C3653" s="18" t="str">
        <f>IF(ISBLANK('Nomenklatur komplett'!J3653),"-",'Nomenklatur komplett'!J3653)</f>
        <v>Zullwil</v>
      </c>
    </row>
    <row r="3654" spans="1:3" x14ac:dyDescent="0.2">
      <c r="A3654" s="17" t="str">
        <f>IF(ISBLANK('Nomenklatur komplett'!H3654),"",'Nomenklatur komplett'!H3654)</f>
        <v/>
      </c>
      <c r="B3654" s="153">
        <f>IF(ISBLANK('Nomenklatur komplett'!I3654),"",'Nomenklatur komplett'!I3654)</f>
        <v>10325</v>
      </c>
      <c r="C3654" s="18" t="str">
        <f>IF(ISBLANK('Nomenklatur komplett'!J3654),"-",'Nomenklatur komplett'!J3654)</f>
        <v>Zumholz</v>
      </c>
    </row>
    <row r="3655" spans="1:3" x14ac:dyDescent="0.2">
      <c r="A3655" s="17">
        <f>IF(ISBLANK('Nomenklatur komplett'!H3655),"",'Nomenklatur komplett'!H3655)</f>
        <v>160</v>
      </c>
      <c r="B3655" s="153">
        <f>IF(ISBLANK('Nomenklatur komplett'!I3655),"",'Nomenklatur komplett'!I3655)</f>
        <v>10326</v>
      </c>
      <c r="C3655" s="18" t="str">
        <f>IF(ISBLANK('Nomenklatur komplett'!J3655),"-",'Nomenklatur komplett'!J3655)</f>
        <v>Zumikon</v>
      </c>
    </row>
    <row r="3656" spans="1:3" x14ac:dyDescent="0.2">
      <c r="A3656" s="17">
        <f>IF(ISBLANK('Nomenklatur komplett'!H3656),"",'Nomenklatur komplett'!H3656)</f>
        <v>2869</v>
      </c>
      <c r="B3656" s="153">
        <f>IF(ISBLANK('Nomenklatur komplett'!I3656),"",'Nomenklatur komplett'!I3656)</f>
        <v>13808</v>
      </c>
      <c r="C3656" s="18" t="str">
        <f>IF(ISBLANK('Nomenklatur komplett'!J3656),"-",'Nomenklatur komplett'!J3656)</f>
        <v>Zunzgen</v>
      </c>
    </row>
    <row r="3657" spans="1:3" x14ac:dyDescent="0.2">
      <c r="A3657" s="17">
        <f>IF(ISBLANK('Nomenklatur komplett'!H3657),"",'Nomenklatur komplett'!H3657)</f>
        <v>3791</v>
      </c>
      <c r="B3657" s="153">
        <f>IF(ISBLANK('Nomenklatur komplett'!I3657),"",'Nomenklatur komplett'!I3657)</f>
        <v>16011</v>
      </c>
      <c r="C3657" s="18" t="str">
        <f>IF(ISBLANK('Nomenklatur komplett'!J3657),"-",'Nomenklatur komplett'!J3657)</f>
        <v>Zuoz</v>
      </c>
    </row>
    <row r="3658" spans="1:3" x14ac:dyDescent="0.2">
      <c r="A3658" s="17">
        <f>IF(ISBLANK('Nomenklatur komplett'!H3658),"",'Nomenklatur komplett'!H3658)</f>
        <v>4324</v>
      </c>
      <c r="B3658" s="153">
        <f>IF(ISBLANK('Nomenklatur komplett'!I3658),"",'Nomenklatur komplett'!I3658)</f>
        <v>16616</v>
      </c>
      <c r="C3658" s="18" t="str">
        <f>IF(ISBLANK('Nomenklatur komplett'!J3658),"-",'Nomenklatur komplett'!J3658)</f>
        <v>Zurzach</v>
      </c>
    </row>
    <row r="3659" spans="1:3" x14ac:dyDescent="0.2">
      <c r="A3659" s="17">
        <f>IF(ISBLANK('Nomenklatur komplett'!H3659),"",'Nomenklatur komplett'!H3659)</f>
        <v>4264</v>
      </c>
      <c r="B3659" s="153">
        <f>IF(ISBLANK('Nomenklatur komplett'!I3659),"",'Nomenklatur komplett'!I3659)</f>
        <v>10329</v>
      </c>
      <c r="C3659" s="18" t="str">
        <f>IF(ISBLANK('Nomenklatur komplett'!J3659),"-",'Nomenklatur komplett'!J3659)</f>
        <v>Zuzgen</v>
      </c>
    </row>
    <row r="3660" spans="1:3" x14ac:dyDescent="0.2">
      <c r="A3660" s="17">
        <f>IF(ISBLANK('Nomenklatur komplett'!H3660),"",'Nomenklatur komplett'!H3660)</f>
        <v>557</v>
      </c>
      <c r="B3660" s="153">
        <f>IF(ISBLANK('Nomenklatur komplett'!I3660),"",'Nomenklatur komplett'!I3660)</f>
        <v>15136</v>
      </c>
      <c r="C3660" s="18" t="str">
        <f>IF(ISBLANK('Nomenklatur komplett'!J3660),"-",'Nomenklatur komplett'!J3660)</f>
        <v>Zuzwil (BE)</v>
      </c>
    </row>
    <row r="3661" spans="1:3" x14ac:dyDescent="0.2">
      <c r="A3661" s="17">
        <f>IF(ISBLANK('Nomenklatur komplett'!H3661),"",'Nomenklatur komplett'!H3661)</f>
        <v>3426</v>
      </c>
      <c r="B3661" s="153">
        <f>IF(ISBLANK('Nomenklatur komplett'!I3661),"",'Nomenklatur komplett'!I3661)</f>
        <v>14463</v>
      </c>
      <c r="C3661" s="18" t="str">
        <f>IF(ISBLANK('Nomenklatur komplett'!J3661),"-",'Nomenklatur komplett'!J3661)</f>
        <v>Zuzwil (SG)</v>
      </c>
    </row>
    <row r="3662" spans="1:3" x14ac:dyDescent="0.2">
      <c r="A3662" s="17">
        <f>IF(ISBLANK('Nomenklatur komplett'!H3662),"",'Nomenklatur komplett'!H3662)</f>
        <v>794</v>
      </c>
      <c r="B3662" s="153">
        <f>IF(ISBLANK('Nomenklatur komplett'!I3662),"",'Nomenklatur komplett'!I3662)</f>
        <v>15278</v>
      </c>
      <c r="C3662" s="18" t="str">
        <f>IF(ISBLANK('Nomenklatur komplett'!J3662),"-",'Nomenklatur komplett'!J3662)</f>
        <v>Zweisimmen</v>
      </c>
    </row>
    <row r="3663" spans="1:3" x14ac:dyDescent="0.2">
      <c r="A3663" s="17" t="str">
        <f>IF(ISBLANK('Nomenklatur komplett'!H3663),"",'Nomenklatur komplett'!H3663)</f>
        <v/>
      </c>
      <c r="B3663" s="153">
        <f>IF(ISBLANK('Nomenklatur komplett'!I3663),"",'Nomenklatur komplett'!I3663)</f>
        <v>11169</v>
      </c>
      <c r="C3663" s="18" t="str">
        <f>IF(ISBLANK('Nomenklatur komplett'!J3663),"-",'Nomenklatur komplett'!J3663)</f>
        <v>Zwieselberg</v>
      </c>
    </row>
    <row r="3664" spans="1:3" x14ac:dyDescent="0.2">
      <c r="A3664" s="17">
        <f>IF(ISBLANK('Nomenklatur komplett'!H3664),"",'Nomenklatur komplett'!H3664)</f>
        <v>2793</v>
      </c>
      <c r="B3664" s="153">
        <f>IF(ISBLANK('Nomenklatur komplett'!I3664),"",'Nomenklatur komplett'!I3664)</f>
        <v>13851</v>
      </c>
      <c r="C3664" s="18" t="str">
        <f>IF(ISBLANK('Nomenklatur komplett'!J3664),"-",'Nomenklatur komplett'!J3664)</f>
        <v>Zwingen</v>
      </c>
    </row>
    <row r="3665" spans="1:3" x14ac:dyDescent="0.2">
      <c r="A3665" s="17">
        <f>IF(ISBLANK('Nomenklatur komplett'!H3665),"",'Nomenklatur komplett'!H3665)</f>
        <v>6011</v>
      </c>
      <c r="B3665" s="153">
        <f>IF(ISBLANK('Nomenklatur komplett'!I3665),"",'Nomenklatur komplett'!I3665)</f>
        <v>10159</v>
      </c>
      <c r="C3665" s="18" t="str">
        <f>IF(ISBLANK('Nomenklatur komplett'!J3665),"-",'Nomenklatur komplett'!J3665)</f>
        <v>Zwischbergen</v>
      </c>
    </row>
    <row r="3666" spans="1:3" x14ac:dyDescent="0.2">
      <c r="A3666" s="17">
        <f>IF(ISBLANK('Nomenklatur komplett'!H3666),"",'Nomenklatur komplett'!H3666)</f>
        <v>628</v>
      </c>
      <c r="B3666" s="153">
        <f>IF(ISBLANK('Nomenklatur komplett'!I3666),"",'Nomenklatur komplett'!I3666)</f>
        <v>15190</v>
      </c>
      <c r="C3666" s="18" t="str">
        <f>IF(ISBLANK('Nomenklatur komplett'!J3666),"-",'Nomenklatur komplett'!J3666)</f>
        <v>Zäziwil</v>
      </c>
    </row>
    <row r="3667" spans="1:3" x14ac:dyDescent="0.2">
      <c r="A3667" s="17" t="str">
        <f>IF(ISBLANK('Nomenklatur komplett'!H3667),"",'Nomenklatur komplett'!H3667)</f>
        <v/>
      </c>
      <c r="B3667" s="153">
        <f>IF(ISBLANK('Nomenklatur komplett'!I3667),"",'Nomenklatur komplett'!I3667)</f>
        <v>10313</v>
      </c>
      <c r="C3667" s="18" t="str">
        <f>IF(ISBLANK('Nomenklatur komplett'!J3667),"-",'Nomenklatur komplett'!J3667)</f>
        <v>Zénauva</v>
      </c>
    </row>
    <row r="3668" spans="1:3" x14ac:dyDescent="0.2">
      <c r="A3668" s="17">
        <f>IF(ISBLANK('Nomenklatur komplett'!H3668),"",'Nomenklatur komplett'!H3668)</f>
        <v>261</v>
      </c>
      <c r="B3668" s="153">
        <f>IF(ISBLANK('Nomenklatur komplett'!I3668),"",'Nomenklatur komplett'!I3668)</f>
        <v>13688</v>
      </c>
      <c r="C3668" s="18" t="str">
        <f>IF(ISBLANK('Nomenklatur komplett'!J3668),"-",'Nomenklatur komplett'!J3668)</f>
        <v>Zürich</v>
      </c>
    </row>
    <row r="3669" spans="1:3" x14ac:dyDescent="0.2">
      <c r="A3669" s="17">
        <f>IF(ISBLANK('Nomenklatur komplett'!H3669),"",'Nomenklatur komplett'!H3669)</f>
        <v>9950</v>
      </c>
      <c r="B3669" s="153" t="str">
        <f>IF(ISBLANK('Nomenklatur komplett'!I3669),"",'Nomenklatur komplett'!I3669)</f>
        <v/>
      </c>
      <c r="C3669" s="18" t="str">
        <f>IF(ISBLANK('Nomenklatur komplett'!J3669),"-",'Nomenklatur komplett'!J3669)</f>
        <v>Wohnort im Ausland</v>
      </c>
    </row>
    <row r="3670" spans="1:3" x14ac:dyDescent="0.2">
      <c r="A3670" s="17">
        <f>IF(ISBLANK('Nomenklatur komplett'!H3670),"",'Nomenklatur komplett'!H3670)</f>
        <v>9990</v>
      </c>
      <c r="B3670" s="153" t="str">
        <f>IF(ISBLANK('Nomenklatur komplett'!I3670),"",'Nomenklatur komplett'!I3670)</f>
        <v/>
      </c>
      <c r="C3670" s="18" t="str">
        <f>IF(ISBLANK('Nomenklatur komplett'!J3670),"-",'Nomenklatur komplett'!J3670)</f>
        <v>Wohnort unbekannt</v>
      </c>
    </row>
    <row r="3671" spans="1:3" x14ac:dyDescent="0.2">
      <c r="A3671" s="17" t="str">
        <f>IF(ISBLANK('Nomenklatur komplett'!H3671),"",'Nomenklatur komplett'!H3671)</f>
        <v/>
      </c>
      <c r="B3671" s="153" t="str">
        <f>IF(ISBLANK('Nomenklatur komplett'!I3671),"",'Nomenklatur komplett'!I3671)</f>
        <v/>
      </c>
      <c r="C3671" s="18" t="str">
        <f>IF(ISBLANK('Nomenklatur komplett'!J3671),"-",'Nomenklatur komplett'!J3671)</f>
        <v>-</v>
      </c>
    </row>
    <row r="3672" spans="1:3" x14ac:dyDescent="0.2">
      <c r="A3672" s="17" t="str">
        <f>IF(ISBLANK('Nomenklatur komplett'!H3672),"",'Nomenklatur komplett'!H3672)</f>
        <v/>
      </c>
      <c r="B3672" s="153" t="str">
        <f>IF(ISBLANK('Nomenklatur komplett'!I3672),"",'Nomenklatur komplett'!I3672)</f>
        <v/>
      </c>
      <c r="C3672" s="18" t="str">
        <f>IF(ISBLANK('Nomenklatur komplett'!J3672),"-",'Nomenklatur komplett'!J3672)</f>
        <v>-</v>
      </c>
    </row>
    <row r="3673" spans="1:3" x14ac:dyDescent="0.2">
      <c r="A3673" s="17" t="str">
        <f>IF(ISBLANK('Nomenklatur komplett'!H3673),"",'Nomenklatur komplett'!H3673)</f>
        <v/>
      </c>
      <c r="B3673" s="153" t="str">
        <f>IF(ISBLANK('Nomenklatur komplett'!I3673),"",'Nomenklatur komplett'!I3673)</f>
        <v/>
      </c>
      <c r="C3673" s="18" t="str">
        <f>IF(ISBLANK('Nomenklatur komplett'!J3673),"-",'Nomenklatur komplett'!J3673)</f>
        <v>-</v>
      </c>
    </row>
    <row r="3674" spans="1:3" x14ac:dyDescent="0.2">
      <c r="A3674" s="17" t="str">
        <f>IF(ISBLANK('Nomenklatur komplett'!H3674),"",'Nomenklatur komplett'!H3674)</f>
        <v/>
      </c>
      <c r="B3674" s="153" t="str">
        <f>IF(ISBLANK('Nomenklatur komplett'!I3674),"",'Nomenklatur komplett'!I3674)</f>
        <v/>
      </c>
      <c r="C3674" s="18" t="str">
        <f>IF(ISBLANK('Nomenklatur komplett'!J3674),"-",'Nomenklatur komplett'!J3674)</f>
        <v>-</v>
      </c>
    </row>
    <row r="3675" spans="1:3" x14ac:dyDescent="0.2">
      <c r="A3675" s="17" t="str">
        <f>IF(ISBLANK('Nomenklatur komplett'!H3675),"",'Nomenklatur komplett'!H3675)</f>
        <v/>
      </c>
      <c r="B3675" s="153" t="str">
        <f>IF(ISBLANK('Nomenklatur komplett'!I3675),"",'Nomenklatur komplett'!I3675)</f>
        <v/>
      </c>
      <c r="C3675" s="18" t="str">
        <f>IF(ISBLANK('Nomenklatur komplett'!J3675),"-",'Nomenklatur komplett'!J3675)</f>
        <v>-</v>
      </c>
    </row>
    <row r="3676" spans="1:3" x14ac:dyDescent="0.2">
      <c r="A3676" s="17" t="str">
        <f>IF(ISBLANK('Nomenklatur komplett'!H3676),"",'Nomenklatur komplett'!H3676)</f>
        <v/>
      </c>
      <c r="B3676" s="153" t="str">
        <f>IF(ISBLANK('Nomenklatur komplett'!I3676),"",'Nomenklatur komplett'!I3676)</f>
        <v/>
      </c>
      <c r="C3676" s="18" t="str">
        <f>IF(ISBLANK('Nomenklatur komplett'!J3676),"-",'Nomenklatur komplett'!J3676)</f>
        <v>-</v>
      </c>
    </row>
    <row r="3677" spans="1:3" x14ac:dyDescent="0.2">
      <c r="A3677" s="17" t="str">
        <f>IF(ISBLANK('Nomenklatur komplett'!H3677),"",'Nomenklatur komplett'!H3677)</f>
        <v/>
      </c>
      <c r="B3677" s="153" t="str">
        <f>IF(ISBLANK('Nomenklatur komplett'!I3677),"",'Nomenklatur komplett'!I3677)</f>
        <v/>
      </c>
      <c r="C3677" s="18" t="str">
        <f>IF(ISBLANK('Nomenklatur komplett'!J3677),"-",'Nomenklatur komplett'!J3677)</f>
        <v>-</v>
      </c>
    </row>
    <row r="3678" spans="1:3" x14ac:dyDescent="0.2">
      <c r="A3678" s="17" t="str">
        <f>IF(ISBLANK('Nomenklatur komplett'!H3678),"",'Nomenklatur komplett'!H3678)</f>
        <v/>
      </c>
      <c r="B3678" s="153" t="str">
        <f>IF(ISBLANK('Nomenklatur komplett'!I3678),"",'Nomenklatur komplett'!I3678)</f>
        <v/>
      </c>
      <c r="C3678" s="18" t="str">
        <f>IF(ISBLANK('Nomenklatur komplett'!J3678),"-",'Nomenklatur komplett'!J3678)</f>
        <v>-</v>
      </c>
    </row>
    <row r="3679" spans="1:3" x14ac:dyDescent="0.2">
      <c r="A3679" s="17" t="str">
        <f>IF(ISBLANK('Nomenklatur komplett'!H3679),"",'Nomenklatur komplett'!H3679)</f>
        <v/>
      </c>
      <c r="B3679" s="153" t="str">
        <f>IF(ISBLANK('Nomenklatur komplett'!I3679),"",'Nomenklatur komplett'!I3679)</f>
        <v/>
      </c>
      <c r="C3679" s="18" t="str">
        <f>IF(ISBLANK('Nomenklatur komplett'!J3679),"-",'Nomenklatur komplett'!J3679)</f>
        <v>-</v>
      </c>
    </row>
    <row r="3680" spans="1:3" x14ac:dyDescent="0.2">
      <c r="A3680" s="17" t="str">
        <f>IF(ISBLANK('Nomenklatur komplett'!H3680),"",'Nomenklatur komplett'!H3680)</f>
        <v/>
      </c>
      <c r="B3680" s="153" t="str">
        <f>IF(ISBLANK('Nomenklatur komplett'!I3680),"",'Nomenklatur komplett'!I3680)</f>
        <v/>
      </c>
      <c r="C3680" s="18" t="str">
        <f>IF(ISBLANK('Nomenklatur komplett'!J3680),"-",'Nomenklatur komplett'!J3680)</f>
        <v>-</v>
      </c>
    </row>
    <row r="3681" spans="1:3" x14ac:dyDescent="0.2">
      <c r="A3681" s="17" t="str">
        <f>IF(ISBLANK('Nomenklatur komplett'!H3681),"",'Nomenklatur komplett'!H3681)</f>
        <v/>
      </c>
      <c r="B3681" s="153" t="str">
        <f>IF(ISBLANK('Nomenklatur komplett'!I3681),"",'Nomenklatur komplett'!I3681)</f>
        <v/>
      </c>
      <c r="C3681" s="18" t="str">
        <f>IF(ISBLANK('Nomenklatur komplett'!J3681),"-",'Nomenklatur komplett'!J3681)</f>
        <v>-</v>
      </c>
    </row>
    <row r="3682" spans="1:3" x14ac:dyDescent="0.2">
      <c r="A3682" s="17" t="str">
        <f>IF(ISBLANK('Nomenklatur komplett'!H3682),"",'Nomenklatur komplett'!H3682)</f>
        <v/>
      </c>
      <c r="B3682" s="153" t="str">
        <f>IF(ISBLANK('Nomenklatur komplett'!I3682),"",'Nomenklatur komplett'!I3682)</f>
        <v/>
      </c>
      <c r="C3682" s="18" t="str">
        <f>IF(ISBLANK('Nomenklatur komplett'!J3682),"-",'Nomenklatur komplett'!J3682)</f>
        <v>-</v>
      </c>
    </row>
    <row r="3683" spans="1:3" x14ac:dyDescent="0.2">
      <c r="A3683" s="17" t="str">
        <f>IF(ISBLANK('Nomenklatur komplett'!H3683),"",'Nomenklatur komplett'!H3683)</f>
        <v/>
      </c>
      <c r="B3683" s="153" t="str">
        <f>IF(ISBLANK('Nomenklatur komplett'!I3683),"",'Nomenklatur komplett'!I3683)</f>
        <v/>
      </c>
      <c r="C3683" s="18" t="str">
        <f>IF(ISBLANK('Nomenklatur komplett'!J3683),"-",'Nomenklatur komplett'!J3683)</f>
        <v>-</v>
      </c>
    </row>
    <row r="3684" spans="1:3" x14ac:dyDescent="0.2">
      <c r="A3684" s="17" t="str">
        <f>IF(ISBLANK('Nomenklatur komplett'!H3684),"",'Nomenklatur komplett'!H3684)</f>
        <v/>
      </c>
      <c r="B3684" s="153" t="str">
        <f>IF(ISBLANK('Nomenklatur komplett'!I3684),"",'Nomenklatur komplett'!I3684)</f>
        <v/>
      </c>
      <c r="C3684" s="18" t="str">
        <f>IF(ISBLANK('Nomenklatur komplett'!J3684),"-",'Nomenklatur komplett'!J3684)</f>
        <v>-</v>
      </c>
    </row>
    <row r="3685" spans="1:3" x14ac:dyDescent="0.2">
      <c r="A3685" s="17" t="str">
        <f>IF(ISBLANK('Nomenklatur komplett'!H3685),"",'Nomenklatur komplett'!H3685)</f>
        <v/>
      </c>
      <c r="B3685" s="153" t="str">
        <f>IF(ISBLANK('Nomenklatur komplett'!I3685),"",'Nomenklatur komplett'!I3685)</f>
        <v/>
      </c>
      <c r="C3685" s="18" t="str">
        <f>IF(ISBLANK('Nomenklatur komplett'!J3685),"-",'Nomenklatur komplett'!J3685)</f>
        <v>-</v>
      </c>
    </row>
    <row r="3686" spans="1:3" x14ac:dyDescent="0.2">
      <c r="A3686" s="17" t="str">
        <f>IF(ISBLANK('Nomenklatur komplett'!H3686),"",'Nomenklatur komplett'!H3686)</f>
        <v/>
      </c>
      <c r="B3686" s="153" t="str">
        <f>IF(ISBLANK('Nomenklatur komplett'!I3686),"",'Nomenklatur komplett'!I3686)</f>
        <v/>
      </c>
      <c r="C3686" s="18" t="str">
        <f>IF(ISBLANK('Nomenklatur komplett'!J3686),"-",'Nomenklatur komplett'!J3686)</f>
        <v>-</v>
      </c>
    </row>
    <row r="3687" spans="1:3" x14ac:dyDescent="0.2">
      <c r="A3687" s="17" t="str">
        <f>IF(ISBLANK('Nomenklatur komplett'!H3687),"",'Nomenklatur komplett'!H3687)</f>
        <v/>
      </c>
      <c r="B3687" s="153" t="str">
        <f>IF(ISBLANK('Nomenklatur komplett'!I3687),"",'Nomenklatur komplett'!I3687)</f>
        <v/>
      </c>
      <c r="C3687" s="18" t="str">
        <f>IF(ISBLANK('Nomenklatur komplett'!J3687),"-",'Nomenklatur komplett'!J3687)</f>
        <v>-</v>
      </c>
    </row>
    <row r="3688" spans="1:3" x14ac:dyDescent="0.2">
      <c r="A3688" s="17" t="str">
        <f>IF(ISBLANK('Nomenklatur komplett'!H3688),"",'Nomenklatur komplett'!H3688)</f>
        <v/>
      </c>
      <c r="B3688" s="153" t="str">
        <f>IF(ISBLANK('Nomenklatur komplett'!I3688),"",'Nomenklatur komplett'!I3688)</f>
        <v/>
      </c>
      <c r="C3688" s="18" t="str">
        <f>IF(ISBLANK('Nomenklatur komplett'!J3688),"-",'Nomenklatur komplett'!J3688)</f>
        <v>-</v>
      </c>
    </row>
    <row r="3689" spans="1:3" x14ac:dyDescent="0.2">
      <c r="A3689" s="17" t="str">
        <f>IF(ISBLANK('Nomenklatur komplett'!H3689),"",'Nomenklatur komplett'!H3689)</f>
        <v/>
      </c>
      <c r="B3689" s="153" t="str">
        <f>IF(ISBLANK('Nomenklatur komplett'!I3689),"",'Nomenklatur komplett'!I3689)</f>
        <v/>
      </c>
      <c r="C3689" s="18" t="str">
        <f>IF(ISBLANK('Nomenklatur komplett'!J3689),"-",'Nomenklatur komplett'!J3689)</f>
        <v>-</v>
      </c>
    </row>
    <row r="3690" spans="1:3" x14ac:dyDescent="0.2">
      <c r="A3690" s="17" t="str">
        <f>IF(ISBLANK('Nomenklatur komplett'!H3690),"",'Nomenklatur komplett'!H3690)</f>
        <v/>
      </c>
      <c r="B3690" s="153" t="str">
        <f>IF(ISBLANK('Nomenklatur komplett'!I3690),"",'Nomenklatur komplett'!I3690)</f>
        <v/>
      </c>
      <c r="C3690" s="18" t="str">
        <f>IF(ISBLANK('Nomenklatur komplett'!J3690),"-",'Nomenklatur komplett'!J3690)</f>
        <v>-</v>
      </c>
    </row>
    <row r="3691" spans="1:3" x14ac:dyDescent="0.2">
      <c r="A3691" s="17" t="str">
        <f>IF(ISBLANK('Nomenklatur komplett'!H3691),"",'Nomenklatur komplett'!H3691)</f>
        <v/>
      </c>
      <c r="B3691" s="153" t="str">
        <f>IF(ISBLANK('Nomenklatur komplett'!I3691),"",'Nomenklatur komplett'!I3691)</f>
        <v/>
      </c>
      <c r="C3691" s="18" t="str">
        <f>IF(ISBLANK('Nomenklatur komplett'!J3691),"-",'Nomenklatur komplett'!J3691)</f>
        <v>-</v>
      </c>
    </row>
    <row r="3692" spans="1:3" x14ac:dyDescent="0.2">
      <c r="A3692" s="17" t="str">
        <f>IF(ISBLANK('Nomenklatur komplett'!H3692),"",'Nomenklatur komplett'!H3692)</f>
        <v/>
      </c>
      <c r="B3692" s="153" t="str">
        <f>IF(ISBLANK('Nomenklatur komplett'!I3692),"",'Nomenklatur komplett'!I3692)</f>
        <v/>
      </c>
      <c r="C3692" s="18" t="str">
        <f>IF(ISBLANK('Nomenklatur komplett'!J3692),"-",'Nomenklatur komplett'!J3692)</f>
        <v>-</v>
      </c>
    </row>
    <row r="3693" spans="1:3" x14ac:dyDescent="0.2">
      <c r="A3693" s="17" t="str">
        <f>IF(ISBLANK('Nomenklatur komplett'!H3693),"",'Nomenklatur komplett'!H3693)</f>
        <v/>
      </c>
      <c r="B3693" s="153" t="str">
        <f>IF(ISBLANK('Nomenklatur komplett'!I3693),"",'Nomenklatur komplett'!I3693)</f>
        <v/>
      </c>
      <c r="C3693" s="18" t="str">
        <f>IF(ISBLANK('Nomenklatur komplett'!J3693),"-",'Nomenklatur komplett'!J3693)</f>
        <v>-</v>
      </c>
    </row>
    <row r="3694" spans="1:3" x14ac:dyDescent="0.2">
      <c r="A3694" s="17" t="str">
        <f>IF(ISBLANK('Nomenklatur komplett'!H3694),"",'Nomenklatur komplett'!H3694)</f>
        <v/>
      </c>
      <c r="B3694" s="153" t="str">
        <f>IF(ISBLANK('Nomenklatur komplett'!I3694),"",'Nomenklatur komplett'!I3694)</f>
        <v/>
      </c>
      <c r="C3694" s="18" t="str">
        <f>IF(ISBLANK('Nomenklatur komplett'!J3694),"-",'Nomenklatur komplett'!J3694)</f>
        <v>-</v>
      </c>
    </row>
    <row r="3695" spans="1:3" x14ac:dyDescent="0.2">
      <c r="A3695" s="17" t="str">
        <f>IF(ISBLANK('Nomenklatur komplett'!H3695),"",'Nomenklatur komplett'!H3695)</f>
        <v/>
      </c>
      <c r="B3695" s="153" t="str">
        <f>IF(ISBLANK('Nomenklatur komplett'!I3695),"",'Nomenklatur komplett'!I3695)</f>
        <v/>
      </c>
      <c r="C3695" s="18" t="str">
        <f>IF(ISBLANK('Nomenklatur komplett'!J3695),"-",'Nomenklatur komplett'!J3695)</f>
        <v>-</v>
      </c>
    </row>
    <row r="3696" spans="1:3" x14ac:dyDescent="0.2">
      <c r="A3696" s="17" t="str">
        <f>IF(ISBLANK('Nomenklatur komplett'!H3696),"",'Nomenklatur komplett'!H3696)</f>
        <v/>
      </c>
      <c r="B3696" s="153" t="str">
        <f>IF(ISBLANK('Nomenklatur komplett'!I3696),"",'Nomenklatur komplett'!I3696)</f>
        <v/>
      </c>
      <c r="C3696" s="18" t="str">
        <f>IF(ISBLANK('Nomenklatur komplett'!J3696),"-",'Nomenklatur komplett'!J3696)</f>
        <v>-</v>
      </c>
    </row>
    <row r="3697" spans="1:3" x14ac:dyDescent="0.2">
      <c r="A3697" s="17" t="str">
        <f>IF(ISBLANK('Nomenklatur komplett'!H3697),"",'Nomenklatur komplett'!H3697)</f>
        <v/>
      </c>
      <c r="B3697" s="153" t="str">
        <f>IF(ISBLANK('Nomenklatur komplett'!I3697),"",'Nomenklatur komplett'!I3697)</f>
        <v/>
      </c>
      <c r="C3697" s="18" t="str">
        <f>IF(ISBLANK('Nomenklatur komplett'!J3697),"-",'Nomenklatur komplett'!J3697)</f>
        <v>-</v>
      </c>
    </row>
    <row r="3698" spans="1:3" x14ac:dyDescent="0.2">
      <c r="A3698" s="17" t="str">
        <f>IF(ISBLANK('Nomenklatur komplett'!H3698),"",'Nomenklatur komplett'!H3698)</f>
        <v/>
      </c>
      <c r="B3698" s="153" t="str">
        <f>IF(ISBLANK('Nomenklatur komplett'!I3698),"",'Nomenklatur komplett'!I3698)</f>
        <v/>
      </c>
      <c r="C3698" s="18" t="str">
        <f>IF(ISBLANK('Nomenklatur komplett'!J3698),"-",'Nomenklatur komplett'!J3698)</f>
        <v>-</v>
      </c>
    </row>
    <row r="3699" spans="1:3" x14ac:dyDescent="0.2">
      <c r="A3699" s="17" t="str">
        <f>IF(ISBLANK('Nomenklatur komplett'!H3699),"",'Nomenklatur komplett'!H3699)</f>
        <v/>
      </c>
      <c r="B3699" s="153" t="str">
        <f>IF(ISBLANK('Nomenklatur komplett'!I3699),"",'Nomenklatur komplett'!I3699)</f>
        <v/>
      </c>
      <c r="C3699" s="18" t="str">
        <f>IF(ISBLANK('Nomenklatur komplett'!J3699),"-",'Nomenklatur komplett'!J3699)</f>
        <v>-</v>
      </c>
    </row>
    <row r="3700" spans="1:3" x14ac:dyDescent="0.2">
      <c r="A3700" s="17" t="str">
        <f>IF(ISBLANK('Nomenklatur komplett'!H3700),"",'Nomenklatur komplett'!H3700)</f>
        <v/>
      </c>
      <c r="B3700" s="153" t="str">
        <f>IF(ISBLANK('Nomenklatur komplett'!I3700),"",'Nomenklatur komplett'!I3700)</f>
        <v/>
      </c>
      <c r="C3700" s="18" t="str">
        <f>IF(ISBLANK('Nomenklatur komplett'!J3700),"-",'Nomenklatur komplett'!J3700)</f>
        <v>-</v>
      </c>
    </row>
    <row r="3701" spans="1:3" x14ac:dyDescent="0.2">
      <c r="A3701" s="17" t="str">
        <f>IF(ISBLANK('Nomenklatur komplett'!H3701),"",'Nomenklatur komplett'!H3701)</f>
        <v/>
      </c>
      <c r="B3701" s="153" t="str">
        <f>IF(ISBLANK('Nomenklatur komplett'!I3701),"",'Nomenklatur komplett'!I3701)</f>
        <v/>
      </c>
      <c r="C3701" s="18" t="str">
        <f>IF(ISBLANK('Nomenklatur komplett'!J3701),"-",'Nomenklatur komplett'!J3701)</f>
        <v>-</v>
      </c>
    </row>
    <row r="3702" spans="1:3" x14ac:dyDescent="0.2">
      <c r="A3702" s="17" t="str">
        <f>IF(ISBLANK('Nomenklatur komplett'!H3702),"",'Nomenklatur komplett'!H3702)</f>
        <v/>
      </c>
      <c r="B3702" s="153" t="str">
        <f>IF(ISBLANK('Nomenklatur komplett'!I3702),"",'Nomenklatur komplett'!I3702)</f>
        <v/>
      </c>
      <c r="C3702" s="18" t="str">
        <f>IF(ISBLANK('Nomenklatur komplett'!J3702),"-",'Nomenklatur komplett'!J3702)</f>
        <v>-</v>
      </c>
    </row>
    <row r="3703" spans="1:3" x14ac:dyDescent="0.2">
      <c r="A3703" s="17" t="str">
        <f>IF(ISBLANK('Nomenklatur komplett'!H3703),"",'Nomenklatur komplett'!H3703)</f>
        <v/>
      </c>
      <c r="B3703" s="153" t="str">
        <f>IF(ISBLANK('Nomenklatur komplett'!I3703),"",'Nomenklatur komplett'!I3703)</f>
        <v/>
      </c>
      <c r="C3703" s="18" t="str">
        <f>IF(ISBLANK('Nomenklatur komplett'!J3703),"-",'Nomenklatur komplett'!J3703)</f>
        <v>-</v>
      </c>
    </row>
    <row r="3704" spans="1:3" x14ac:dyDescent="0.2">
      <c r="A3704" s="17" t="str">
        <f>IF(ISBLANK('Nomenklatur komplett'!H3704),"",'Nomenklatur komplett'!H3704)</f>
        <v/>
      </c>
      <c r="B3704" s="153" t="str">
        <f>IF(ISBLANK('Nomenklatur komplett'!I3704),"",'Nomenklatur komplett'!I3704)</f>
        <v/>
      </c>
      <c r="C3704" s="18" t="str">
        <f>IF(ISBLANK('Nomenklatur komplett'!J3704),"-",'Nomenklatur komplett'!J3704)</f>
        <v>-</v>
      </c>
    </row>
    <row r="3705" spans="1:3" x14ac:dyDescent="0.2">
      <c r="A3705" s="17" t="str">
        <f>IF(ISBLANK('Nomenklatur komplett'!H3705),"",'Nomenklatur komplett'!H3705)</f>
        <v/>
      </c>
      <c r="B3705" s="153" t="str">
        <f>IF(ISBLANK('Nomenklatur komplett'!I3705),"",'Nomenklatur komplett'!I3705)</f>
        <v/>
      </c>
      <c r="C3705" s="18" t="str">
        <f>IF(ISBLANK('Nomenklatur komplett'!J3705),"-",'Nomenklatur komplett'!J3705)</f>
        <v>-</v>
      </c>
    </row>
    <row r="3706" spans="1:3" x14ac:dyDescent="0.2">
      <c r="A3706" s="17" t="str">
        <f>IF(ISBLANK('Nomenklatur komplett'!H3706),"",'Nomenklatur komplett'!H3706)</f>
        <v/>
      </c>
      <c r="B3706" s="153" t="str">
        <f>IF(ISBLANK('Nomenklatur komplett'!I3706),"",'Nomenklatur komplett'!I3706)</f>
        <v/>
      </c>
      <c r="C3706" s="18" t="str">
        <f>IF(ISBLANK('Nomenklatur komplett'!J3706),"-",'Nomenklatur komplett'!J3706)</f>
        <v>-</v>
      </c>
    </row>
    <row r="3707" spans="1:3" x14ac:dyDescent="0.2">
      <c r="A3707" s="17" t="str">
        <f>IF(ISBLANK('Nomenklatur komplett'!H3707),"",'Nomenklatur komplett'!H3707)</f>
        <v/>
      </c>
      <c r="B3707" s="153" t="str">
        <f>IF(ISBLANK('Nomenklatur komplett'!I3707),"",'Nomenklatur komplett'!I3707)</f>
        <v/>
      </c>
      <c r="C3707" s="18" t="str">
        <f>IF(ISBLANK('Nomenklatur komplett'!J3707),"-",'Nomenklatur komplett'!J3707)</f>
        <v>-</v>
      </c>
    </row>
    <row r="3708" spans="1:3" x14ac:dyDescent="0.2">
      <c r="A3708" s="17" t="str">
        <f>IF(ISBLANK('Nomenklatur komplett'!H3708),"",'Nomenklatur komplett'!H3708)</f>
        <v/>
      </c>
      <c r="B3708" s="153" t="str">
        <f>IF(ISBLANK('Nomenklatur komplett'!I3708),"",'Nomenklatur komplett'!I3708)</f>
        <v/>
      </c>
      <c r="C3708" s="18" t="str">
        <f>IF(ISBLANK('Nomenklatur komplett'!J3708),"-",'Nomenklatur komplett'!J3708)</f>
        <v>-</v>
      </c>
    </row>
    <row r="3709" spans="1:3" x14ac:dyDescent="0.2">
      <c r="A3709" s="17" t="str">
        <f>IF(ISBLANK('Nomenklatur komplett'!H3709),"",'Nomenklatur komplett'!H3709)</f>
        <v/>
      </c>
      <c r="B3709" s="153" t="str">
        <f>IF(ISBLANK('Nomenklatur komplett'!I3709),"",'Nomenklatur komplett'!I3709)</f>
        <v/>
      </c>
      <c r="C3709" s="18" t="str">
        <f>IF(ISBLANK('Nomenklatur komplett'!J3709),"-",'Nomenklatur komplett'!J3709)</f>
        <v>-</v>
      </c>
    </row>
    <row r="3710" spans="1:3" x14ac:dyDescent="0.2">
      <c r="A3710" s="17" t="str">
        <f>IF(ISBLANK('Nomenklatur komplett'!H3710),"",'Nomenklatur komplett'!H3710)</f>
        <v/>
      </c>
      <c r="B3710" s="153" t="str">
        <f>IF(ISBLANK('Nomenklatur komplett'!I3710),"",'Nomenklatur komplett'!I3710)</f>
        <v/>
      </c>
      <c r="C3710" s="18" t="str">
        <f>IF(ISBLANK('Nomenklatur komplett'!J3710),"-",'Nomenklatur komplett'!J3710)</f>
        <v>-</v>
      </c>
    </row>
    <row r="3711" spans="1:3" x14ac:dyDescent="0.2">
      <c r="A3711" s="17" t="str">
        <f>IF(ISBLANK('Nomenklatur komplett'!H3711),"",'Nomenklatur komplett'!H3711)</f>
        <v/>
      </c>
      <c r="B3711" s="153" t="str">
        <f>IF(ISBLANK('Nomenklatur komplett'!I3711),"",'Nomenklatur komplett'!I3711)</f>
        <v/>
      </c>
      <c r="C3711" s="18" t="str">
        <f>IF(ISBLANK('Nomenklatur komplett'!J3711),"-",'Nomenklatur komplett'!J3711)</f>
        <v>-</v>
      </c>
    </row>
    <row r="3712" spans="1:3" x14ac:dyDescent="0.2">
      <c r="A3712" s="17" t="str">
        <f>IF(ISBLANK('Nomenklatur komplett'!H3712),"",'Nomenklatur komplett'!H3712)</f>
        <v/>
      </c>
      <c r="B3712" s="153" t="str">
        <f>IF(ISBLANK('Nomenklatur komplett'!I3712),"",'Nomenklatur komplett'!I3712)</f>
        <v/>
      </c>
      <c r="C3712" s="18" t="str">
        <f>IF(ISBLANK('Nomenklatur komplett'!J3712),"-",'Nomenklatur komplett'!J3712)</f>
        <v>-</v>
      </c>
    </row>
    <row r="3713" spans="1:3" x14ac:dyDescent="0.2">
      <c r="A3713" s="17" t="str">
        <f>IF(ISBLANK('Nomenklatur komplett'!H3713),"",'Nomenklatur komplett'!H3713)</f>
        <v/>
      </c>
      <c r="B3713" s="153" t="str">
        <f>IF(ISBLANK('Nomenklatur komplett'!I3713),"",'Nomenklatur komplett'!I3713)</f>
        <v/>
      </c>
      <c r="C3713" s="18" t="str">
        <f>IF(ISBLANK('Nomenklatur komplett'!J3713),"-",'Nomenklatur komplett'!J3713)</f>
        <v>-</v>
      </c>
    </row>
    <row r="3714" spans="1:3" x14ac:dyDescent="0.2">
      <c r="A3714" s="17" t="str">
        <f>IF(ISBLANK('Nomenklatur komplett'!H3714),"",'Nomenklatur komplett'!H3714)</f>
        <v/>
      </c>
      <c r="B3714" s="153" t="str">
        <f>IF(ISBLANK('Nomenklatur komplett'!I3714),"",'Nomenklatur komplett'!I3714)</f>
        <v/>
      </c>
      <c r="C3714" s="18" t="str">
        <f>IF(ISBLANK('Nomenklatur komplett'!J3714),"-",'Nomenklatur komplett'!J3714)</f>
        <v>-</v>
      </c>
    </row>
    <row r="3715" spans="1:3" x14ac:dyDescent="0.2">
      <c r="A3715" s="17" t="str">
        <f>IF(ISBLANK('Nomenklatur komplett'!H3715),"",'Nomenklatur komplett'!H3715)</f>
        <v/>
      </c>
      <c r="B3715" s="153" t="str">
        <f>IF(ISBLANK('Nomenklatur komplett'!I3715),"",'Nomenklatur komplett'!I3715)</f>
        <v/>
      </c>
      <c r="C3715" s="18" t="str">
        <f>IF(ISBLANK('Nomenklatur komplett'!J3715),"-",'Nomenklatur komplett'!J3715)</f>
        <v>-</v>
      </c>
    </row>
    <row r="3716" spans="1:3" x14ac:dyDescent="0.2">
      <c r="A3716" s="17" t="str">
        <f>IF(ISBLANK('Nomenklatur komplett'!H3716),"",'Nomenklatur komplett'!H3716)</f>
        <v/>
      </c>
      <c r="B3716" s="153" t="str">
        <f>IF(ISBLANK('Nomenklatur komplett'!I3716),"",'Nomenklatur komplett'!I3716)</f>
        <v/>
      </c>
      <c r="C3716" s="18" t="str">
        <f>IF(ISBLANK('Nomenklatur komplett'!J3716),"-",'Nomenklatur komplett'!J3716)</f>
        <v>-</v>
      </c>
    </row>
    <row r="3717" spans="1:3" x14ac:dyDescent="0.2">
      <c r="A3717" s="17" t="str">
        <f>IF(ISBLANK('Nomenklatur komplett'!H3717),"",'Nomenklatur komplett'!H3717)</f>
        <v/>
      </c>
      <c r="B3717" s="153" t="str">
        <f>IF(ISBLANK('Nomenklatur komplett'!I3717),"",'Nomenklatur komplett'!I3717)</f>
        <v/>
      </c>
      <c r="C3717" s="18" t="str">
        <f>IF(ISBLANK('Nomenklatur komplett'!J3717),"-",'Nomenklatur komplett'!J3717)</f>
        <v>-</v>
      </c>
    </row>
    <row r="3718" spans="1:3" x14ac:dyDescent="0.2">
      <c r="A3718" s="17" t="str">
        <f>IF(ISBLANK('Nomenklatur komplett'!H3718),"",'Nomenklatur komplett'!H3718)</f>
        <v/>
      </c>
      <c r="B3718" s="153" t="str">
        <f>IF(ISBLANK('Nomenklatur komplett'!I3718),"",'Nomenklatur komplett'!I3718)</f>
        <v/>
      </c>
      <c r="C3718" s="18" t="str">
        <f>IF(ISBLANK('Nomenklatur komplett'!J3718),"-",'Nomenklatur komplett'!J3718)</f>
        <v>-</v>
      </c>
    </row>
    <row r="3719" spans="1:3" x14ac:dyDescent="0.2">
      <c r="A3719" s="17" t="str">
        <f>IF(ISBLANK('Nomenklatur komplett'!H3719),"",'Nomenklatur komplett'!H3719)</f>
        <v/>
      </c>
      <c r="B3719" s="153" t="str">
        <f>IF(ISBLANK('Nomenklatur komplett'!I3719),"",'Nomenklatur komplett'!I3719)</f>
        <v/>
      </c>
      <c r="C3719" s="18" t="str">
        <f>IF(ISBLANK('Nomenklatur komplett'!J3719),"-",'Nomenklatur komplett'!J3719)</f>
        <v>-</v>
      </c>
    </row>
    <row r="3720" spans="1:3" x14ac:dyDescent="0.2">
      <c r="A3720" s="17" t="str">
        <f>IF(ISBLANK('Nomenklatur komplett'!H3720),"",'Nomenklatur komplett'!H3720)</f>
        <v/>
      </c>
      <c r="B3720" s="153" t="str">
        <f>IF(ISBLANK('Nomenklatur komplett'!I3720),"",'Nomenklatur komplett'!I3720)</f>
        <v/>
      </c>
      <c r="C3720" s="18" t="str">
        <f>IF(ISBLANK('Nomenklatur komplett'!J3720),"-",'Nomenklatur komplett'!J3720)</f>
        <v>-</v>
      </c>
    </row>
    <row r="3721" spans="1:3" x14ac:dyDescent="0.2">
      <c r="A3721" s="17" t="str">
        <f>IF(ISBLANK('Nomenklatur komplett'!H3721),"",'Nomenklatur komplett'!H3721)</f>
        <v/>
      </c>
      <c r="B3721" s="153" t="str">
        <f>IF(ISBLANK('Nomenklatur komplett'!I3721),"",'Nomenklatur komplett'!I3721)</f>
        <v/>
      </c>
      <c r="C3721" s="18" t="str">
        <f>IF(ISBLANK('Nomenklatur komplett'!J3721),"-",'Nomenklatur komplett'!J3721)</f>
        <v>-</v>
      </c>
    </row>
    <row r="3722" spans="1:3" x14ac:dyDescent="0.2">
      <c r="A3722" s="17" t="str">
        <f>IF(ISBLANK('Nomenklatur komplett'!H3722),"",'Nomenklatur komplett'!H3722)</f>
        <v/>
      </c>
      <c r="B3722" s="153" t="str">
        <f>IF(ISBLANK('Nomenklatur komplett'!I3722),"",'Nomenklatur komplett'!I3722)</f>
        <v/>
      </c>
      <c r="C3722" s="18" t="str">
        <f>IF(ISBLANK('Nomenklatur komplett'!J3722),"-",'Nomenklatur komplett'!J3722)</f>
        <v>-</v>
      </c>
    </row>
    <row r="3723" spans="1:3" x14ac:dyDescent="0.2">
      <c r="A3723" s="17" t="str">
        <f>IF(ISBLANK('Nomenklatur komplett'!H3723),"",'Nomenklatur komplett'!H3723)</f>
        <v/>
      </c>
      <c r="B3723" s="153" t="str">
        <f>IF(ISBLANK('Nomenklatur komplett'!I3723),"",'Nomenklatur komplett'!I3723)</f>
        <v/>
      </c>
      <c r="C3723" s="18" t="str">
        <f>IF(ISBLANK('Nomenklatur komplett'!J3723),"-",'Nomenklatur komplett'!J3723)</f>
        <v>-</v>
      </c>
    </row>
    <row r="3724" spans="1:3" x14ac:dyDescent="0.2">
      <c r="A3724" s="17" t="str">
        <f>IF(ISBLANK('Nomenklatur komplett'!H3724),"",'Nomenklatur komplett'!H3724)</f>
        <v/>
      </c>
      <c r="B3724" s="153" t="str">
        <f>IF(ISBLANK('Nomenklatur komplett'!I3724),"",'Nomenklatur komplett'!I3724)</f>
        <v/>
      </c>
      <c r="C3724" s="18" t="str">
        <f>IF(ISBLANK('Nomenklatur komplett'!J3724),"-",'Nomenklatur komplett'!J3724)</f>
        <v>-</v>
      </c>
    </row>
    <row r="3725" spans="1:3" x14ac:dyDescent="0.2">
      <c r="A3725" s="17" t="str">
        <f>IF(ISBLANK('Nomenklatur komplett'!H3725),"",'Nomenklatur komplett'!H3725)</f>
        <v/>
      </c>
      <c r="B3725" s="153" t="str">
        <f>IF(ISBLANK('Nomenklatur komplett'!I3725),"",'Nomenklatur komplett'!I3725)</f>
        <v/>
      </c>
      <c r="C3725" s="18" t="str">
        <f>IF(ISBLANK('Nomenklatur komplett'!J3725),"-",'Nomenklatur komplett'!J3725)</f>
        <v>-</v>
      </c>
    </row>
    <row r="3726" spans="1:3" x14ac:dyDescent="0.2">
      <c r="A3726" s="17" t="str">
        <f>IF(ISBLANK('Nomenklatur komplett'!H3726),"",'Nomenklatur komplett'!H3726)</f>
        <v/>
      </c>
      <c r="B3726" s="153" t="str">
        <f>IF(ISBLANK('Nomenklatur komplett'!I3726),"",'Nomenklatur komplett'!I3726)</f>
        <v/>
      </c>
      <c r="C3726" s="18" t="str">
        <f>IF(ISBLANK('Nomenklatur komplett'!J3726),"-",'Nomenklatur komplett'!J3726)</f>
        <v>-</v>
      </c>
    </row>
    <row r="3727" spans="1:3" x14ac:dyDescent="0.2">
      <c r="A3727" s="17" t="str">
        <f>IF(ISBLANK('Nomenklatur komplett'!H3727),"",'Nomenklatur komplett'!H3727)</f>
        <v/>
      </c>
      <c r="B3727" s="153" t="str">
        <f>IF(ISBLANK('Nomenklatur komplett'!I3727),"",'Nomenklatur komplett'!I3727)</f>
        <v/>
      </c>
      <c r="C3727" s="18" t="str">
        <f>IF(ISBLANK('Nomenklatur komplett'!J3727),"-",'Nomenklatur komplett'!J3727)</f>
        <v>-</v>
      </c>
    </row>
    <row r="3728" spans="1:3" x14ac:dyDescent="0.2">
      <c r="A3728" s="17" t="str">
        <f>IF(ISBLANK('Nomenklatur komplett'!H3728),"",'Nomenklatur komplett'!H3728)</f>
        <v/>
      </c>
      <c r="B3728" s="153" t="str">
        <f>IF(ISBLANK('Nomenklatur komplett'!I3728),"",'Nomenklatur komplett'!I3728)</f>
        <v/>
      </c>
      <c r="C3728" s="18" t="str">
        <f>IF(ISBLANK('Nomenklatur komplett'!J3728),"-",'Nomenklatur komplett'!J3728)</f>
        <v>-</v>
      </c>
    </row>
    <row r="3729" spans="1:3" x14ac:dyDescent="0.2">
      <c r="A3729" s="17" t="str">
        <f>IF(ISBLANK('Nomenklatur komplett'!H3729),"",'Nomenklatur komplett'!H3729)</f>
        <v/>
      </c>
      <c r="B3729" s="153" t="str">
        <f>IF(ISBLANK('Nomenklatur komplett'!I3729),"",'Nomenklatur komplett'!I3729)</f>
        <v/>
      </c>
      <c r="C3729" s="18" t="str">
        <f>IF(ISBLANK('Nomenklatur komplett'!J3729),"-",'Nomenklatur komplett'!J3729)</f>
        <v>-</v>
      </c>
    </row>
    <row r="3730" spans="1:3" x14ac:dyDescent="0.2">
      <c r="A3730" s="17" t="str">
        <f>IF(ISBLANK('Nomenklatur komplett'!H3730),"",'Nomenklatur komplett'!H3730)</f>
        <v/>
      </c>
      <c r="B3730" s="153" t="str">
        <f>IF(ISBLANK('Nomenklatur komplett'!I3730),"",'Nomenklatur komplett'!I3730)</f>
        <v/>
      </c>
      <c r="C3730" s="18" t="str">
        <f>IF(ISBLANK('Nomenklatur komplett'!J3730),"-",'Nomenklatur komplett'!J3730)</f>
        <v>-</v>
      </c>
    </row>
    <row r="3731" spans="1:3" x14ac:dyDescent="0.2">
      <c r="A3731" s="17" t="str">
        <f>IF(ISBLANK('Nomenklatur komplett'!H3731),"",'Nomenklatur komplett'!H3731)</f>
        <v/>
      </c>
      <c r="B3731" s="153" t="str">
        <f>IF(ISBLANK('Nomenklatur komplett'!I3731),"",'Nomenklatur komplett'!I3731)</f>
        <v/>
      </c>
      <c r="C3731" s="18" t="str">
        <f>IF(ISBLANK('Nomenklatur komplett'!J3731),"-",'Nomenklatur komplett'!J3731)</f>
        <v>-</v>
      </c>
    </row>
    <row r="3732" spans="1:3" x14ac:dyDescent="0.2">
      <c r="A3732" s="17" t="str">
        <f>IF(ISBLANK('Nomenklatur komplett'!H3732),"",'Nomenklatur komplett'!H3732)</f>
        <v/>
      </c>
      <c r="B3732" s="153" t="str">
        <f>IF(ISBLANK('Nomenklatur komplett'!I3732),"",'Nomenklatur komplett'!I3732)</f>
        <v/>
      </c>
      <c r="C3732" s="18" t="str">
        <f>IF(ISBLANK('Nomenklatur komplett'!J3732),"-",'Nomenklatur komplett'!J3732)</f>
        <v>-</v>
      </c>
    </row>
    <row r="3733" spans="1:3" x14ac:dyDescent="0.2">
      <c r="A3733" s="17" t="str">
        <f>IF(ISBLANK('Nomenklatur komplett'!H3733),"",'Nomenklatur komplett'!H3733)</f>
        <v/>
      </c>
      <c r="B3733" s="153" t="str">
        <f>IF(ISBLANK('Nomenklatur komplett'!I3733),"",'Nomenklatur komplett'!I3733)</f>
        <v/>
      </c>
      <c r="C3733" s="18" t="str">
        <f>IF(ISBLANK('Nomenklatur komplett'!J3733),"-",'Nomenklatur komplett'!J3733)</f>
        <v>-</v>
      </c>
    </row>
    <row r="3734" spans="1:3" x14ac:dyDescent="0.2">
      <c r="A3734" s="17" t="str">
        <f>IF(ISBLANK('Nomenklatur komplett'!H3734),"",'Nomenklatur komplett'!H3734)</f>
        <v/>
      </c>
      <c r="B3734" s="153" t="str">
        <f>IF(ISBLANK('Nomenklatur komplett'!I3734),"",'Nomenklatur komplett'!I3734)</f>
        <v/>
      </c>
      <c r="C3734" s="18" t="str">
        <f>IF(ISBLANK('Nomenklatur komplett'!J3734),"-",'Nomenklatur komplett'!J3734)</f>
        <v>-</v>
      </c>
    </row>
    <row r="3735" spans="1:3" x14ac:dyDescent="0.2">
      <c r="A3735" s="17" t="str">
        <f>IF(ISBLANK('Nomenklatur komplett'!H3735),"",'Nomenklatur komplett'!H3735)</f>
        <v/>
      </c>
      <c r="B3735" s="153" t="str">
        <f>IF(ISBLANK('Nomenklatur komplett'!I3735),"",'Nomenklatur komplett'!I3735)</f>
        <v/>
      </c>
      <c r="C3735" s="18" t="str">
        <f>IF(ISBLANK('Nomenklatur komplett'!J3735),"-",'Nomenklatur komplett'!J3735)</f>
        <v>-</v>
      </c>
    </row>
    <row r="3736" spans="1:3" x14ac:dyDescent="0.2">
      <c r="A3736" s="17" t="str">
        <f>IF(ISBLANK('Nomenklatur komplett'!H3736),"",'Nomenklatur komplett'!H3736)</f>
        <v/>
      </c>
      <c r="B3736" s="153" t="str">
        <f>IF(ISBLANK('Nomenklatur komplett'!I3736),"",'Nomenklatur komplett'!I3736)</f>
        <v/>
      </c>
      <c r="C3736" s="18" t="str">
        <f>IF(ISBLANK('Nomenklatur komplett'!J3736),"-",'Nomenklatur komplett'!J3736)</f>
        <v>-</v>
      </c>
    </row>
    <row r="3737" spans="1:3" x14ac:dyDescent="0.2">
      <c r="A3737" s="17" t="str">
        <f>IF(ISBLANK('Nomenklatur komplett'!H3737),"",'Nomenklatur komplett'!H3737)</f>
        <v/>
      </c>
      <c r="B3737" s="153" t="str">
        <f>IF(ISBLANK('Nomenklatur komplett'!I3737),"",'Nomenklatur komplett'!I3737)</f>
        <v/>
      </c>
      <c r="C3737" s="18" t="str">
        <f>IF(ISBLANK('Nomenklatur komplett'!J3737),"-",'Nomenklatur komplett'!J3737)</f>
        <v>-</v>
      </c>
    </row>
    <row r="3738" spans="1:3" x14ac:dyDescent="0.2">
      <c r="A3738" s="17" t="str">
        <f>IF(ISBLANK('Nomenklatur komplett'!H3738),"",'Nomenklatur komplett'!H3738)</f>
        <v/>
      </c>
      <c r="B3738" s="153" t="str">
        <f>IF(ISBLANK('Nomenklatur komplett'!I3738),"",'Nomenklatur komplett'!I3738)</f>
        <v/>
      </c>
      <c r="C3738" s="18" t="str">
        <f>IF(ISBLANK('Nomenklatur komplett'!J3738),"-",'Nomenklatur komplett'!J3738)</f>
        <v>-</v>
      </c>
    </row>
    <row r="3739" spans="1:3" x14ac:dyDescent="0.2">
      <c r="A3739" s="17" t="str">
        <f>IF(ISBLANK('Nomenklatur komplett'!H3739),"",'Nomenklatur komplett'!H3739)</f>
        <v/>
      </c>
      <c r="B3739" s="153" t="str">
        <f>IF(ISBLANK('Nomenklatur komplett'!I3739),"",'Nomenklatur komplett'!I3739)</f>
        <v/>
      </c>
      <c r="C3739" s="18" t="str">
        <f>IF(ISBLANK('Nomenklatur komplett'!J3739),"-",'Nomenklatur komplett'!J3739)</f>
        <v>-</v>
      </c>
    </row>
    <row r="3740" spans="1:3" x14ac:dyDescent="0.2">
      <c r="A3740" s="17" t="str">
        <f>IF(ISBLANK('Nomenklatur komplett'!H3740),"",'Nomenklatur komplett'!H3740)</f>
        <v/>
      </c>
      <c r="B3740" s="153" t="str">
        <f>IF(ISBLANK('Nomenklatur komplett'!I3740),"",'Nomenklatur komplett'!I3740)</f>
        <v/>
      </c>
      <c r="C3740" s="18" t="str">
        <f>IF(ISBLANK('Nomenklatur komplett'!J3740),"-",'Nomenklatur komplett'!J3740)</f>
        <v>-</v>
      </c>
    </row>
    <row r="3741" spans="1:3" x14ac:dyDescent="0.2">
      <c r="A3741" s="17" t="str">
        <f>IF(ISBLANK('Nomenklatur komplett'!H3741),"",'Nomenklatur komplett'!H3741)</f>
        <v/>
      </c>
      <c r="B3741" s="153" t="str">
        <f>IF(ISBLANK('Nomenklatur komplett'!I3741),"",'Nomenklatur komplett'!I3741)</f>
        <v/>
      </c>
      <c r="C3741" s="18" t="str">
        <f>IF(ISBLANK('Nomenklatur komplett'!J3741),"-",'Nomenklatur komplett'!J3741)</f>
        <v>-</v>
      </c>
    </row>
    <row r="3742" spans="1:3" x14ac:dyDescent="0.2">
      <c r="A3742" s="17" t="str">
        <f>IF(ISBLANK('Nomenklatur komplett'!H3742),"",'Nomenklatur komplett'!H3742)</f>
        <v/>
      </c>
      <c r="B3742" s="153" t="str">
        <f>IF(ISBLANK('Nomenklatur komplett'!I3742),"",'Nomenklatur komplett'!I3742)</f>
        <v/>
      </c>
      <c r="C3742" s="18" t="str">
        <f>IF(ISBLANK('Nomenklatur komplett'!J3742),"-",'Nomenklatur komplett'!J3742)</f>
        <v>-</v>
      </c>
    </row>
    <row r="3743" spans="1:3" x14ac:dyDescent="0.2">
      <c r="A3743" s="17" t="str">
        <f>IF(ISBLANK('Nomenklatur komplett'!H3743),"",'Nomenklatur komplett'!H3743)</f>
        <v/>
      </c>
      <c r="B3743" s="153" t="str">
        <f>IF(ISBLANK('Nomenklatur komplett'!I3743),"",'Nomenklatur komplett'!I3743)</f>
        <v/>
      </c>
      <c r="C3743" s="18" t="str">
        <f>IF(ISBLANK('Nomenklatur komplett'!J3743),"-",'Nomenklatur komplett'!J3743)</f>
        <v>-</v>
      </c>
    </row>
    <row r="3744" spans="1:3" x14ac:dyDescent="0.2">
      <c r="A3744" s="17" t="str">
        <f>IF(ISBLANK('Nomenklatur komplett'!H3744),"",'Nomenklatur komplett'!H3744)</f>
        <v/>
      </c>
      <c r="B3744" s="153" t="str">
        <f>IF(ISBLANK('Nomenklatur komplett'!I3744),"",'Nomenklatur komplett'!I3744)</f>
        <v/>
      </c>
      <c r="C3744" s="18" t="str">
        <f>IF(ISBLANK('Nomenklatur komplett'!J3744),"-",'Nomenklatur komplett'!J3744)</f>
        <v>-</v>
      </c>
    </row>
    <row r="3745" spans="1:3" x14ac:dyDescent="0.2">
      <c r="A3745" s="17" t="str">
        <f>IF(ISBLANK('Nomenklatur komplett'!H3745),"",'Nomenklatur komplett'!H3745)</f>
        <v/>
      </c>
      <c r="B3745" s="153" t="str">
        <f>IF(ISBLANK('Nomenklatur komplett'!I3745),"",'Nomenklatur komplett'!I3745)</f>
        <v/>
      </c>
      <c r="C3745" s="18" t="str">
        <f>IF(ISBLANK('Nomenklatur komplett'!J3745),"-",'Nomenklatur komplett'!J3745)</f>
        <v>-</v>
      </c>
    </row>
    <row r="3746" spans="1:3" x14ac:dyDescent="0.2">
      <c r="A3746" s="17" t="str">
        <f>IF(ISBLANK('Nomenklatur komplett'!H3746),"",'Nomenklatur komplett'!H3746)</f>
        <v/>
      </c>
      <c r="B3746" s="153" t="str">
        <f>IF(ISBLANK('Nomenklatur komplett'!I3746),"",'Nomenklatur komplett'!I3746)</f>
        <v/>
      </c>
      <c r="C3746" s="18" t="str">
        <f>IF(ISBLANK('Nomenklatur komplett'!J3746),"-",'Nomenklatur komplett'!J3746)</f>
        <v>-</v>
      </c>
    </row>
    <row r="3747" spans="1:3" x14ac:dyDescent="0.2">
      <c r="A3747" s="17" t="str">
        <f>IF(ISBLANK('Nomenklatur komplett'!H3747),"",'Nomenklatur komplett'!H3747)</f>
        <v/>
      </c>
      <c r="B3747" s="153" t="str">
        <f>IF(ISBLANK('Nomenklatur komplett'!I3747),"",'Nomenklatur komplett'!I3747)</f>
        <v/>
      </c>
      <c r="C3747" s="18" t="str">
        <f>IF(ISBLANK('Nomenklatur komplett'!J3747),"-",'Nomenklatur komplett'!J3747)</f>
        <v>-</v>
      </c>
    </row>
    <row r="3748" spans="1:3" x14ac:dyDescent="0.2">
      <c r="A3748" s="17" t="str">
        <f>IF(ISBLANK('Nomenklatur komplett'!H3748),"",'Nomenklatur komplett'!H3748)</f>
        <v/>
      </c>
      <c r="B3748" s="153" t="str">
        <f>IF(ISBLANK('Nomenklatur komplett'!I3748),"",'Nomenklatur komplett'!I3748)</f>
        <v/>
      </c>
      <c r="C3748" s="18" t="str">
        <f>IF(ISBLANK('Nomenklatur komplett'!J3748),"-",'Nomenklatur komplett'!J3748)</f>
        <v>-</v>
      </c>
    </row>
    <row r="3749" spans="1:3" x14ac:dyDescent="0.2">
      <c r="A3749" s="17" t="str">
        <f>IF(ISBLANK('Nomenklatur komplett'!H3749),"",'Nomenklatur komplett'!H3749)</f>
        <v/>
      </c>
      <c r="B3749" s="153" t="str">
        <f>IF(ISBLANK('Nomenklatur komplett'!I3749),"",'Nomenklatur komplett'!I3749)</f>
        <v/>
      </c>
      <c r="C3749" s="18" t="str">
        <f>IF(ISBLANK('Nomenklatur komplett'!J3749),"-",'Nomenklatur komplett'!J3749)</f>
        <v>-</v>
      </c>
    </row>
    <row r="3750" spans="1:3" x14ac:dyDescent="0.2">
      <c r="A3750" s="17" t="str">
        <f>IF(ISBLANK('Nomenklatur komplett'!H3750),"",'Nomenklatur komplett'!H3750)</f>
        <v/>
      </c>
      <c r="B3750" s="153" t="str">
        <f>IF(ISBLANK('Nomenklatur komplett'!I3750),"",'Nomenklatur komplett'!I3750)</f>
        <v/>
      </c>
      <c r="C3750" s="18" t="str">
        <f>IF(ISBLANK('Nomenklatur komplett'!J3750),"-",'Nomenklatur komplett'!J3750)</f>
        <v>-</v>
      </c>
    </row>
    <row r="3751" spans="1:3" x14ac:dyDescent="0.2">
      <c r="A3751" s="17" t="str">
        <f>IF(ISBLANK('Nomenklatur komplett'!H3751),"",'Nomenklatur komplett'!H3751)</f>
        <v/>
      </c>
      <c r="B3751" s="153" t="str">
        <f>IF(ISBLANK('Nomenklatur komplett'!I3751),"",'Nomenklatur komplett'!I3751)</f>
        <v/>
      </c>
      <c r="C3751" s="18" t="str">
        <f>IF(ISBLANK('Nomenklatur komplett'!J3751),"-",'Nomenklatur komplett'!J3751)</f>
        <v>-</v>
      </c>
    </row>
    <row r="3752" spans="1:3" x14ac:dyDescent="0.2">
      <c r="A3752" s="17" t="str">
        <f>IF(ISBLANK('Nomenklatur komplett'!H3752),"",'Nomenklatur komplett'!H3752)</f>
        <v/>
      </c>
      <c r="B3752" s="153" t="str">
        <f>IF(ISBLANK('Nomenklatur komplett'!I3752),"",'Nomenklatur komplett'!I3752)</f>
        <v/>
      </c>
      <c r="C3752" s="18" t="str">
        <f>IF(ISBLANK('Nomenklatur komplett'!J3752),"-",'Nomenklatur komplett'!J3752)</f>
        <v>-</v>
      </c>
    </row>
    <row r="3753" spans="1:3" x14ac:dyDescent="0.2">
      <c r="A3753" s="17" t="str">
        <f>IF(ISBLANK('Nomenklatur komplett'!H3753),"",'Nomenklatur komplett'!H3753)</f>
        <v/>
      </c>
      <c r="B3753" s="153" t="str">
        <f>IF(ISBLANK('Nomenklatur komplett'!I3753),"",'Nomenklatur komplett'!I3753)</f>
        <v/>
      </c>
      <c r="C3753" s="18" t="str">
        <f>IF(ISBLANK('Nomenklatur komplett'!J3753),"-",'Nomenklatur komplett'!J3753)</f>
        <v>-</v>
      </c>
    </row>
    <row r="3754" spans="1:3" x14ac:dyDescent="0.2">
      <c r="A3754" s="17" t="str">
        <f>IF(ISBLANK('Nomenklatur komplett'!H3754),"",'Nomenklatur komplett'!H3754)</f>
        <v/>
      </c>
      <c r="B3754" s="153" t="str">
        <f>IF(ISBLANK('Nomenklatur komplett'!I3754),"",'Nomenklatur komplett'!I3754)</f>
        <v/>
      </c>
      <c r="C3754" s="18" t="str">
        <f>IF(ISBLANK('Nomenklatur komplett'!J3754),"-",'Nomenklatur komplett'!J3754)</f>
        <v>-</v>
      </c>
    </row>
    <row r="3755" spans="1:3" x14ac:dyDescent="0.2">
      <c r="A3755" s="17" t="str">
        <f>IF(ISBLANK('Nomenklatur komplett'!H3755),"",'Nomenklatur komplett'!H3755)</f>
        <v/>
      </c>
      <c r="B3755" s="153" t="str">
        <f>IF(ISBLANK('Nomenklatur komplett'!I3755),"",'Nomenklatur komplett'!I3755)</f>
        <v/>
      </c>
      <c r="C3755" s="18" t="str">
        <f>IF(ISBLANK('Nomenklatur komplett'!J3755),"-",'Nomenklatur komplett'!J3755)</f>
        <v>-</v>
      </c>
    </row>
    <row r="3756" spans="1:3" x14ac:dyDescent="0.2">
      <c r="A3756" s="17" t="str">
        <f>IF(ISBLANK('Nomenklatur komplett'!H3756),"",'Nomenklatur komplett'!H3756)</f>
        <v/>
      </c>
      <c r="B3756" s="153" t="str">
        <f>IF(ISBLANK('Nomenklatur komplett'!I3756),"",'Nomenklatur komplett'!I3756)</f>
        <v/>
      </c>
      <c r="C3756" s="18" t="str">
        <f>IF(ISBLANK('Nomenklatur komplett'!J3756),"-",'Nomenklatur komplett'!J3756)</f>
        <v>-</v>
      </c>
    </row>
    <row r="3757" spans="1:3" x14ac:dyDescent="0.2">
      <c r="A3757" s="17" t="str">
        <f>IF(ISBLANK('Nomenklatur komplett'!H3757),"",'Nomenklatur komplett'!H3757)</f>
        <v/>
      </c>
      <c r="B3757" s="153" t="str">
        <f>IF(ISBLANK('Nomenklatur komplett'!I3757),"",'Nomenklatur komplett'!I3757)</f>
        <v/>
      </c>
      <c r="C3757" s="18" t="str">
        <f>IF(ISBLANK('Nomenklatur komplett'!J3757),"-",'Nomenklatur komplett'!J3757)</f>
        <v>-</v>
      </c>
    </row>
    <row r="3758" spans="1:3" x14ac:dyDescent="0.2">
      <c r="A3758" s="17" t="str">
        <f>IF(ISBLANK('Nomenklatur komplett'!H3758),"",'Nomenklatur komplett'!H3758)</f>
        <v/>
      </c>
      <c r="B3758" s="153" t="str">
        <f>IF(ISBLANK('Nomenklatur komplett'!I3758),"",'Nomenklatur komplett'!I3758)</f>
        <v/>
      </c>
      <c r="C3758" s="18" t="str">
        <f>IF(ISBLANK('Nomenklatur komplett'!J3758),"-",'Nomenklatur komplett'!J3758)</f>
        <v>-</v>
      </c>
    </row>
    <row r="3759" spans="1:3" x14ac:dyDescent="0.2">
      <c r="A3759" s="17" t="str">
        <f>IF(ISBLANK('Nomenklatur komplett'!H3759),"",'Nomenklatur komplett'!H3759)</f>
        <v/>
      </c>
      <c r="B3759" s="153" t="str">
        <f>IF(ISBLANK('Nomenklatur komplett'!I3759),"",'Nomenklatur komplett'!I3759)</f>
        <v/>
      </c>
      <c r="C3759" s="18" t="str">
        <f>IF(ISBLANK('Nomenklatur komplett'!J3759),"-",'Nomenklatur komplett'!J3759)</f>
        <v>-</v>
      </c>
    </row>
    <row r="3760" spans="1:3" x14ac:dyDescent="0.2">
      <c r="A3760" s="17" t="str">
        <f>IF(ISBLANK('Nomenklatur komplett'!H3760),"",'Nomenklatur komplett'!H3760)</f>
        <v/>
      </c>
      <c r="B3760" s="153" t="str">
        <f>IF(ISBLANK('Nomenklatur komplett'!I3760),"",'Nomenklatur komplett'!I3760)</f>
        <v/>
      </c>
      <c r="C3760" s="18" t="str">
        <f>IF(ISBLANK('Nomenklatur komplett'!J3760),"-",'Nomenklatur komplett'!J3760)</f>
        <v>-</v>
      </c>
    </row>
    <row r="3761" spans="1:3" x14ac:dyDescent="0.2">
      <c r="A3761" s="17" t="str">
        <f>IF(ISBLANK('Nomenklatur komplett'!H3761),"",'Nomenklatur komplett'!H3761)</f>
        <v/>
      </c>
      <c r="B3761" s="153" t="str">
        <f>IF(ISBLANK('Nomenklatur komplett'!I3761),"",'Nomenklatur komplett'!I3761)</f>
        <v/>
      </c>
      <c r="C3761" s="18" t="str">
        <f>IF(ISBLANK('Nomenklatur komplett'!J3761),"-",'Nomenklatur komplett'!J3761)</f>
        <v>-</v>
      </c>
    </row>
    <row r="3762" spans="1:3" x14ac:dyDescent="0.2">
      <c r="A3762" s="17" t="str">
        <f>IF(ISBLANK('Nomenklatur komplett'!H3762),"",'Nomenklatur komplett'!H3762)</f>
        <v/>
      </c>
      <c r="B3762" s="153" t="str">
        <f>IF(ISBLANK('Nomenklatur komplett'!I3762),"",'Nomenklatur komplett'!I3762)</f>
        <v/>
      </c>
      <c r="C3762" s="18" t="str">
        <f>IF(ISBLANK('Nomenklatur komplett'!J3762),"-",'Nomenklatur komplett'!J3762)</f>
        <v>-</v>
      </c>
    </row>
    <row r="3763" spans="1:3" x14ac:dyDescent="0.2">
      <c r="A3763" s="17" t="str">
        <f>IF(ISBLANK('Nomenklatur komplett'!H3763),"",'Nomenklatur komplett'!H3763)</f>
        <v/>
      </c>
      <c r="B3763" s="153" t="str">
        <f>IF(ISBLANK('Nomenklatur komplett'!I3763),"",'Nomenklatur komplett'!I3763)</f>
        <v/>
      </c>
      <c r="C3763" s="18" t="str">
        <f>IF(ISBLANK('Nomenklatur komplett'!J3763),"-",'Nomenklatur komplett'!J3763)</f>
        <v>-</v>
      </c>
    </row>
    <row r="3764" spans="1:3" x14ac:dyDescent="0.2">
      <c r="A3764" s="17" t="str">
        <f>IF(ISBLANK('Nomenklatur komplett'!H3764),"",'Nomenklatur komplett'!H3764)</f>
        <v/>
      </c>
      <c r="B3764" s="153" t="str">
        <f>IF(ISBLANK('Nomenklatur komplett'!I3764),"",'Nomenklatur komplett'!I3764)</f>
        <v/>
      </c>
      <c r="C3764" s="18" t="str">
        <f>IF(ISBLANK('Nomenklatur komplett'!J3764),"-",'Nomenklatur komplett'!J3764)</f>
        <v>-</v>
      </c>
    </row>
    <row r="3765" spans="1:3" x14ac:dyDescent="0.2">
      <c r="A3765" s="17" t="str">
        <f>IF(ISBLANK('Nomenklatur komplett'!H3765),"",'Nomenklatur komplett'!H3765)</f>
        <v/>
      </c>
      <c r="B3765" s="153" t="str">
        <f>IF(ISBLANK('Nomenklatur komplett'!I3765),"",'Nomenklatur komplett'!I3765)</f>
        <v/>
      </c>
      <c r="C3765" s="18" t="str">
        <f>IF(ISBLANK('Nomenklatur komplett'!J3765),"-",'Nomenklatur komplett'!J3765)</f>
        <v>-</v>
      </c>
    </row>
    <row r="3766" spans="1:3" x14ac:dyDescent="0.2">
      <c r="A3766" s="17" t="str">
        <f>IF(ISBLANK('Nomenklatur komplett'!H3766),"",'Nomenklatur komplett'!H3766)</f>
        <v/>
      </c>
      <c r="B3766" s="153" t="str">
        <f>IF(ISBLANK('Nomenklatur komplett'!I3766),"",'Nomenklatur komplett'!I3766)</f>
        <v/>
      </c>
      <c r="C3766" s="18" t="str">
        <f>IF(ISBLANK('Nomenklatur komplett'!J3766),"-",'Nomenklatur komplett'!J3766)</f>
        <v>-</v>
      </c>
    </row>
    <row r="3767" spans="1:3" x14ac:dyDescent="0.2">
      <c r="A3767" s="17" t="str">
        <f>IF(ISBLANK('Nomenklatur komplett'!H3767),"",'Nomenklatur komplett'!H3767)</f>
        <v/>
      </c>
      <c r="B3767" s="153" t="str">
        <f>IF(ISBLANK('Nomenklatur komplett'!I3767),"",'Nomenklatur komplett'!I3767)</f>
        <v/>
      </c>
      <c r="C3767" s="18" t="str">
        <f>IF(ISBLANK('Nomenklatur komplett'!J3767),"-",'Nomenklatur komplett'!J3767)</f>
        <v>-</v>
      </c>
    </row>
    <row r="3768" spans="1:3" x14ac:dyDescent="0.2">
      <c r="A3768" s="17" t="str">
        <f>IF(ISBLANK('Nomenklatur komplett'!H3768),"",'Nomenklatur komplett'!H3768)</f>
        <v/>
      </c>
      <c r="B3768" s="153" t="str">
        <f>IF(ISBLANK('Nomenklatur komplett'!I3768),"",'Nomenklatur komplett'!I3768)</f>
        <v/>
      </c>
      <c r="C3768" s="18" t="str">
        <f>IF(ISBLANK('Nomenklatur komplett'!J3768),"-",'Nomenklatur komplett'!J3768)</f>
        <v>-</v>
      </c>
    </row>
    <row r="3769" spans="1:3" x14ac:dyDescent="0.2">
      <c r="A3769" s="17" t="str">
        <f>IF(ISBLANK('Nomenklatur komplett'!H3769),"",'Nomenklatur komplett'!H3769)</f>
        <v/>
      </c>
      <c r="B3769" s="153" t="str">
        <f>IF(ISBLANK('Nomenklatur komplett'!I3769),"",'Nomenklatur komplett'!I3769)</f>
        <v/>
      </c>
      <c r="C3769" s="18" t="str">
        <f>IF(ISBLANK('Nomenklatur komplett'!J3769),"-",'Nomenklatur komplett'!J3769)</f>
        <v>-</v>
      </c>
    </row>
    <row r="3770" spans="1:3" x14ac:dyDescent="0.2">
      <c r="A3770" s="17" t="str">
        <f>IF(ISBLANK('Nomenklatur komplett'!H3770),"",'Nomenklatur komplett'!H3770)</f>
        <v/>
      </c>
      <c r="B3770" s="153" t="str">
        <f>IF(ISBLANK('Nomenklatur komplett'!I3770),"",'Nomenklatur komplett'!I3770)</f>
        <v/>
      </c>
      <c r="C3770" s="18" t="str">
        <f>IF(ISBLANK('Nomenklatur komplett'!J3770),"-",'Nomenklatur komplett'!J3770)</f>
        <v>-</v>
      </c>
    </row>
    <row r="3771" spans="1:3" x14ac:dyDescent="0.2">
      <c r="A3771" s="17" t="str">
        <f>IF(ISBLANK('Nomenklatur komplett'!H3771),"",'Nomenklatur komplett'!H3771)</f>
        <v/>
      </c>
      <c r="B3771" s="153" t="str">
        <f>IF(ISBLANK('Nomenklatur komplett'!I3771),"",'Nomenklatur komplett'!I3771)</f>
        <v/>
      </c>
      <c r="C3771" s="18" t="str">
        <f>IF(ISBLANK('Nomenklatur komplett'!J3771),"-",'Nomenklatur komplett'!J3771)</f>
        <v>-</v>
      </c>
    </row>
    <row r="3772" spans="1:3" x14ac:dyDescent="0.2">
      <c r="A3772" s="17" t="str">
        <f>IF(ISBLANK('Nomenklatur komplett'!H3772),"",'Nomenklatur komplett'!H3772)</f>
        <v/>
      </c>
      <c r="B3772" s="153" t="str">
        <f>IF(ISBLANK('Nomenklatur komplett'!I3772),"",'Nomenklatur komplett'!I3772)</f>
        <v/>
      </c>
      <c r="C3772" s="18" t="str">
        <f>IF(ISBLANK('Nomenklatur komplett'!J3772),"-",'Nomenklatur komplett'!J3772)</f>
        <v>-</v>
      </c>
    </row>
    <row r="3773" spans="1:3" x14ac:dyDescent="0.2">
      <c r="A3773" s="17" t="str">
        <f>IF(ISBLANK('Nomenklatur komplett'!H3773),"",'Nomenklatur komplett'!H3773)</f>
        <v/>
      </c>
      <c r="B3773" s="153" t="str">
        <f>IF(ISBLANK('Nomenklatur komplett'!I3773),"",'Nomenklatur komplett'!I3773)</f>
        <v/>
      </c>
      <c r="C3773" s="18" t="str">
        <f>IF(ISBLANK('Nomenklatur komplett'!J3773),"-",'Nomenklatur komplett'!J3773)</f>
        <v>-</v>
      </c>
    </row>
    <row r="3774" spans="1:3" x14ac:dyDescent="0.2">
      <c r="A3774" s="17" t="str">
        <f>IF(ISBLANK('Nomenklatur komplett'!H3774),"",'Nomenklatur komplett'!H3774)</f>
        <v/>
      </c>
      <c r="B3774" s="153" t="str">
        <f>IF(ISBLANK('Nomenklatur komplett'!I3774),"",'Nomenklatur komplett'!I3774)</f>
        <v/>
      </c>
      <c r="C3774" s="18" t="str">
        <f>IF(ISBLANK('Nomenklatur komplett'!J3774),"-",'Nomenklatur komplett'!J3774)</f>
        <v>-</v>
      </c>
    </row>
    <row r="3775" spans="1:3" x14ac:dyDescent="0.2">
      <c r="A3775" s="17" t="str">
        <f>IF(ISBLANK('Nomenklatur komplett'!H3775),"",'Nomenklatur komplett'!H3775)</f>
        <v/>
      </c>
      <c r="B3775" s="153" t="str">
        <f>IF(ISBLANK('Nomenklatur komplett'!I3775),"",'Nomenklatur komplett'!I3775)</f>
        <v/>
      </c>
      <c r="C3775" s="18" t="str">
        <f>IF(ISBLANK('Nomenklatur komplett'!J3775),"-",'Nomenklatur komplett'!J3775)</f>
        <v>-</v>
      </c>
    </row>
    <row r="3776" spans="1:3" x14ac:dyDescent="0.2">
      <c r="A3776" s="17" t="str">
        <f>IF(ISBLANK('Nomenklatur komplett'!H3776),"",'Nomenklatur komplett'!H3776)</f>
        <v/>
      </c>
      <c r="B3776" s="153" t="str">
        <f>IF(ISBLANK('Nomenklatur komplett'!I3776),"",'Nomenklatur komplett'!I3776)</f>
        <v/>
      </c>
      <c r="C3776" s="18" t="str">
        <f>IF(ISBLANK('Nomenklatur komplett'!J3776),"-",'Nomenklatur komplett'!J3776)</f>
        <v>-</v>
      </c>
    </row>
    <row r="3777" spans="1:3" x14ac:dyDescent="0.2">
      <c r="A3777" s="17" t="str">
        <f>IF(ISBLANK('Nomenklatur komplett'!H3777),"",'Nomenklatur komplett'!H3777)</f>
        <v/>
      </c>
      <c r="B3777" s="153" t="str">
        <f>IF(ISBLANK('Nomenklatur komplett'!I3777),"",'Nomenklatur komplett'!I3777)</f>
        <v/>
      </c>
      <c r="C3777" s="18" t="str">
        <f>IF(ISBLANK('Nomenklatur komplett'!J3777),"-",'Nomenklatur komplett'!J3777)</f>
        <v>-</v>
      </c>
    </row>
    <row r="3778" spans="1:3" x14ac:dyDescent="0.2">
      <c r="A3778" s="17" t="str">
        <f>IF(ISBLANK('Nomenklatur komplett'!H3778),"",'Nomenklatur komplett'!H3778)</f>
        <v/>
      </c>
      <c r="B3778" s="153" t="str">
        <f>IF(ISBLANK('Nomenklatur komplett'!I3778),"",'Nomenklatur komplett'!I3778)</f>
        <v/>
      </c>
      <c r="C3778" s="18" t="str">
        <f>IF(ISBLANK('Nomenklatur komplett'!J3778),"-",'Nomenklatur komplett'!J3778)</f>
        <v>-</v>
      </c>
    </row>
    <row r="3779" spans="1:3" x14ac:dyDescent="0.2">
      <c r="A3779" s="17" t="str">
        <f>IF(ISBLANK('Nomenklatur komplett'!H3779),"",'Nomenklatur komplett'!H3779)</f>
        <v/>
      </c>
      <c r="B3779" s="153" t="str">
        <f>IF(ISBLANK('Nomenklatur komplett'!I3779),"",'Nomenklatur komplett'!I3779)</f>
        <v/>
      </c>
      <c r="C3779" s="18" t="str">
        <f>IF(ISBLANK('Nomenklatur komplett'!J3779),"-",'Nomenklatur komplett'!J3779)</f>
        <v>-</v>
      </c>
    </row>
    <row r="3780" spans="1:3" x14ac:dyDescent="0.2">
      <c r="A3780" s="17" t="str">
        <f>IF(ISBLANK('Nomenklatur komplett'!H3780),"",'Nomenklatur komplett'!H3780)</f>
        <v/>
      </c>
      <c r="B3780" s="153" t="str">
        <f>IF(ISBLANK('Nomenklatur komplett'!I3780),"",'Nomenklatur komplett'!I3780)</f>
        <v/>
      </c>
      <c r="C3780" s="18" t="str">
        <f>IF(ISBLANK('Nomenklatur komplett'!J3780),"-",'Nomenklatur komplett'!J3780)</f>
        <v>-</v>
      </c>
    </row>
    <row r="3781" spans="1:3" x14ac:dyDescent="0.2">
      <c r="A3781" s="17" t="str">
        <f>IF(ISBLANK('Nomenklatur komplett'!H3781),"",'Nomenklatur komplett'!H3781)</f>
        <v/>
      </c>
      <c r="B3781" s="153" t="str">
        <f>IF(ISBLANK('Nomenklatur komplett'!I3781),"",'Nomenklatur komplett'!I3781)</f>
        <v/>
      </c>
      <c r="C3781" s="18" t="str">
        <f>IF(ISBLANK('Nomenklatur komplett'!J3781),"-",'Nomenklatur komplett'!J3781)</f>
        <v>-</v>
      </c>
    </row>
    <row r="3782" spans="1:3" x14ac:dyDescent="0.2">
      <c r="A3782" s="17" t="str">
        <f>IF(ISBLANK('Nomenklatur komplett'!H3782),"",'Nomenklatur komplett'!H3782)</f>
        <v/>
      </c>
      <c r="B3782" s="153" t="str">
        <f>IF(ISBLANK('Nomenklatur komplett'!I3782),"",'Nomenklatur komplett'!I3782)</f>
        <v/>
      </c>
      <c r="C3782" s="18" t="str">
        <f>IF(ISBLANK('Nomenklatur komplett'!J3782),"-",'Nomenklatur komplett'!J3782)</f>
        <v>-</v>
      </c>
    </row>
    <row r="3783" spans="1:3" x14ac:dyDescent="0.2">
      <c r="A3783" s="17" t="str">
        <f>IF(ISBLANK('Nomenklatur komplett'!H3783),"",'Nomenklatur komplett'!H3783)</f>
        <v/>
      </c>
      <c r="B3783" s="153" t="str">
        <f>IF(ISBLANK('Nomenklatur komplett'!I3783),"",'Nomenklatur komplett'!I3783)</f>
        <v/>
      </c>
      <c r="C3783" s="18" t="str">
        <f>IF(ISBLANK('Nomenklatur komplett'!J3783),"-",'Nomenklatur komplett'!J3783)</f>
        <v>-</v>
      </c>
    </row>
    <row r="3784" spans="1:3" x14ac:dyDescent="0.2">
      <c r="A3784" s="17" t="str">
        <f>IF(ISBLANK('Nomenklatur komplett'!H3784),"",'Nomenklatur komplett'!H3784)</f>
        <v/>
      </c>
      <c r="B3784" s="153" t="str">
        <f>IF(ISBLANK('Nomenklatur komplett'!I3784),"",'Nomenklatur komplett'!I3784)</f>
        <v/>
      </c>
      <c r="C3784" s="18" t="str">
        <f>IF(ISBLANK('Nomenklatur komplett'!J3784),"-",'Nomenklatur komplett'!J3784)</f>
        <v>-</v>
      </c>
    </row>
    <row r="3785" spans="1:3" x14ac:dyDescent="0.2">
      <c r="A3785" s="17" t="str">
        <f>IF(ISBLANK('Nomenklatur komplett'!H3785),"",'Nomenklatur komplett'!H3785)</f>
        <v/>
      </c>
      <c r="B3785" s="153" t="str">
        <f>IF(ISBLANK('Nomenklatur komplett'!I3785),"",'Nomenklatur komplett'!I3785)</f>
        <v/>
      </c>
      <c r="C3785" s="18" t="str">
        <f>IF(ISBLANK('Nomenklatur komplett'!J3785),"-",'Nomenklatur komplett'!J3785)</f>
        <v>-</v>
      </c>
    </row>
    <row r="3786" spans="1:3" x14ac:dyDescent="0.2">
      <c r="A3786" s="17" t="str">
        <f>IF(ISBLANK('Nomenklatur komplett'!H3786),"",'Nomenklatur komplett'!H3786)</f>
        <v/>
      </c>
      <c r="B3786" s="153" t="str">
        <f>IF(ISBLANK('Nomenklatur komplett'!I3786),"",'Nomenklatur komplett'!I3786)</f>
        <v/>
      </c>
      <c r="C3786" s="18" t="str">
        <f>IF(ISBLANK('Nomenklatur komplett'!J3786),"-",'Nomenklatur komplett'!J3786)</f>
        <v>-</v>
      </c>
    </row>
    <row r="3787" spans="1:3" x14ac:dyDescent="0.2">
      <c r="A3787" s="17" t="str">
        <f>IF(ISBLANK('Nomenklatur komplett'!H3787),"",'Nomenklatur komplett'!H3787)</f>
        <v/>
      </c>
      <c r="B3787" s="153" t="str">
        <f>IF(ISBLANK('Nomenklatur komplett'!I3787),"",'Nomenklatur komplett'!I3787)</f>
        <v/>
      </c>
      <c r="C3787" s="18" t="str">
        <f>IF(ISBLANK('Nomenklatur komplett'!J3787),"-",'Nomenklatur komplett'!J3787)</f>
        <v>-</v>
      </c>
    </row>
    <row r="3788" spans="1:3" x14ac:dyDescent="0.2">
      <c r="A3788" s="17" t="str">
        <f>IF(ISBLANK('Nomenklatur komplett'!H3788),"",'Nomenklatur komplett'!H3788)</f>
        <v/>
      </c>
      <c r="B3788" s="153" t="str">
        <f>IF(ISBLANK('Nomenklatur komplett'!I3788),"",'Nomenklatur komplett'!I3788)</f>
        <v/>
      </c>
      <c r="C3788" s="18" t="str">
        <f>IF(ISBLANK('Nomenklatur komplett'!J3788),"-",'Nomenklatur komplett'!J3788)</f>
        <v>-</v>
      </c>
    </row>
    <row r="3789" spans="1:3" x14ac:dyDescent="0.2">
      <c r="A3789" s="17" t="str">
        <f>IF(ISBLANK('Nomenklatur komplett'!H3789),"",'Nomenklatur komplett'!H3789)</f>
        <v/>
      </c>
      <c r="B3789" s="153" t="str">
        <f>IF(ISBLANK('Nomenklatur komplett'!I3789),"",'Nomenklatur komplett'!I3789)</f>
        <v/>
      </c>
      <c r="C3789" s="18" t="str">
        <f>IF(ISBLANK('Nomenklatur komplett'!J3789),"-",'Nomenklatur komplett'!J3789)</f>
        <v>-</v>
      </c>
    </row>
    <row r="3790" spans="1:3" x14ac:dyDescent="0.2">
      <c r="A3790" s="17" t="str">
        <f>IF(ISBLANK('Nomenklatur komplett'!H3790),"",'Nomenklatur komplett'!H3790)</f>
        <v/>
      </c>
      <c r="B3790" s="153" t="str">
        <f>IF(ISBLANK('Nomenklatur komplett'!I3790),"",'Nomenklatur komplett'!I3790)</f>
        <v/>
      </c>
      <c r="C3790" s="18" t="str">
        <f>IF(ISBLANK('Nomenklatur komplett'!J3790),"-",'Nomenklatur komplett'!J3790)</f>
        <v>-</v>
      </c>
    </row>
    <row r="3791" spans="1:3" x14ac:dyDescent="0.2">
      <c r="A3791" s="17" t="str">
        <f>IF(ISBLANK('Nomenklatur komplett'!H3791),"",'Nomenklatur komplett'!H3791)</f>
        <v/>
      </c>
      <c r="B3791" s="153" t="str">
        <f>IF(ISBLANK('Nomenklatur komplett'!I3791),"",'Nomenklatur komplett'!I3791)</f>
        <v/>
      </c>
      <c r="C3791" s="18" t="str">
        <f>IF(ISBLANK('Nomenklatur komplett'!J3791),"-",'Nomenklatur komplett'!J3791)</f>
        <v>-</v>
      </c>
    </row>
    <row r="3792" spans="1:3" x14ac:dyDescent="0.2">
      <c r="A3792" s="17" t="str">
        <f>IF(ISBLANK('Nomenklatur komplett'!H3792),"",'Nomenklatur komplett'!H3792)</f>
        <v/>
      </c>
      <c r="B3792" s="153" t="str">
        <f>IF(ISBLANK('Nomenklatur komplett'!I3792),"",'Nomenklatur komplett'!I3792)</f>
        <v/>
      </c>
      <c r="C3792" s="18" t="str">
        <f>IF(ISBLANK('Nomenklatur komplett'!J3792),"-",'Nomenklatur komplett'!J3792)</f>
        <v>-</v>
      </c>
    </row>
    <row r="3793" spans="1:3" x14ac:dyDescent="0.2">
      <c r="A3793" s="17" t="str">
        <f>IF(ISBLANK('Nomenklatur komplett'!H3793),"",'Nomenklatur komplett'!H3793)</f>
        <v/>
      </c>
      <c r="B3793" s="153" t="str">
        <f>IF(ISBLANK('Nomenklatur komplett'!I3793),"",'Nomenklatur komplett'!I3793)</f>
        <v/>
      </c>
      <c r="C3793" s="18" t="str">
        <f>IF(ISBLANK('Nomenklatur komplett'!J3793),"-",'Nomenklatur komplett'!J3793)</f>
        <v>-</v>
      </c>
    </row>
    <row r="3794" spans="1:3" x14ac:dyDescent="0.2">
      <c r="A3794" s="17" t="str">
        <f>IF(ISBLANK('Nomenklatur komplett'!H3794),"",'Nomenklatur komplett'!H3794)</f>
        <v/>
      </c>
      <c r="B3794" s="153" t="str">
        <f>IF(ISBLANK('Nomenklatur komplett'!I3794),"",'Nomenklatur komplett'!I3794)</f>
        <v/>
      </c>
      <c r="C3794" s="18" t="str">
        <f>IF(ISBLANK('Nomenklatur komplett'!J3794),"-",'Nomenklatur komplett'!J3794)</f>
        <v>-</v>
      </c>
    </row>
    <row r="3795" spans="1:3" x14ac:dyDescent="0.2">
      <c r="A3795" s="17" t="str">
        <f>IF(ISBLANK('Nomenklatur komplett'!H3795),"",'Nomenklatur komplett'!H3795)</f>
        <v/>
      </c>
      <c r="B3795" s="153" t="str">
        <f>IF(ISBLANK('Nomenklatur komplett'!I3795),"",'Nomenklatur komplett'!I3795)</f>
        <v/>
      </c>
      <c r="C3795" s="18" t="str">
        <f>IF(ISBLANK('Nomenklatur komplett'!J3795),"-",'Nomenklatur komplett'!J3795)</f>
        <v>-</v>
      </c>
    </row>
    <row r="3796" spans="1:3" x14ac:dyDescent="0.2">
      <c r="A3796" s="17" t="str">
        <f>IF(ISBLANK('Nomenklatur komplett'!H3796),"",'Nomenklatur komplett'!H3796)</f>
        <v/>
      </c>
      <c r="B3796" s="153" t="str">
        <f>IF(ISBLANK('Nomenklatur komplett'!I3796),"",'Nomenklatur komplett'!I3796)</f>
        <v/>
      </c>
      <c r="C3796" s="18" t="str">
        <f>IF(ISBLANK('Nomenklatur komplett'!J3796),"-",'Nomenklatur komplett'!J3796)</f>
        <v>-</v>
      </c>
    </row>
    <row r="3797" spans="1:3" x14ac:dyDescent="0.2">
      <c r="A3797" s="17" t="str">
        <f>IF(ISBLANK('Nomenklatur komplett'!H3797),"",'Nomenklatur komplett'!H3797)</f>
        <v/>
      </c>
      <c r="B3797" s="153" t="str">
        <f>IF(ISBLANK('Nomenklatur komplett'!I3797),"",'Nomenklatur komplett'!I3797)</f>
        <v/>
      </c>
      <c r="C3797" s="18" t="str">
        <f>IF(ISBLANK('Nomenklatur komplett'!J3797),"-",'Nomenklatur komplett'!J3797)</f>
        <v>-</v>
      </c>
    </row>
    <row r="3798" spans="1:3" x14ac:dyDescent="0.2">
      <c r="A3798" s="17" t="str">
        <f>IF(ISBLANK('Nomenklatur komplett'!H3798),"",'Nomenklatur komplett'!H3798)</f>
        <v/>
      </c>
      <c r="B3798" s="153" t="str">
        <f>IF(ISBLANK('Nomenklatur komplett'!I3798),"",'Nomenklatur komplett'!I3798)</f>
        <v/>
      </c>
      <c r="C3798" s="18" t="str">
        <f>IF(ISBLANK('Nomenklatur komplett'!J3798),"-",'Nomenklatur komplett'!J3798)</f>
        <v>-</v>
      </c>
    </row>
    <row r="3799" spans="1:3" x14ac:dyDescent="0.2">
      <c r="A3799" s="17" t="str">
        <f>IF(ISBLANK('Nomenklatur komplett'!H3799),"",'Nomenklatur komplett'!H3799)</f>
        <v/>
      </c>
      <c r="B3799" s="153" t="str">
        <f>IF(ISBLANK('Nomenklatur komplett'!I3799),"",'Nomenklatur komplett'!I3799)</f>
        <v/>
      </c>
      <c r="C3799" s="18" t="str">
        <f>IF(ISBLANK('Nomenklatur komplett'!J3799),"-",'Nomenklatur komplett'!J3799)</f>
        <v>-</v>
      </c>
    </row>
    <row r="3800" spans="1:3" x14ac:dyDescent="0.2">
      <c r="A3800" s="17" t="str">
        <f>IF(ISBLANK('Nomenklatur komplett'!H3800),"",'Nomenklatur komplett'!H3800)</f>
        <v/>
      </c>
      <c r="B3800" s="153" t="str">
        <f>IF(ISBLANK('Nomenklatur komplett'!I3800),"",'Nomenklatur komplett'!I3800)</f>
        <v/>
      </c>
      <c r="C3800" s="18" t="str">
        <f>IF(ISBLANK('Nomenklatur komplett'!J3800),"-",'Nomenklatur komplett'!J3800)</f>
        <v>-</v>
      </c>
    </row>
    <row r="3801" spans="1:3" x14ac:dyDescent="0.2">
      <c r="A3801" s="17" t="str">
        <f>IF(ISBLANK('Nomenklatur komplett'!H3801),"",'Nomenklatur komplett'!H3801)</f>
        <v/>
      </c>
      <c r="B3801" s="153" t="str">
        <f>IF(ISBLANK('Nomenklatur komplett'!I3801),"",'Nomenklatur komplett'!I3801)</f>
        <v/>
      </c>
      <c r="C3801" s="18" t="str">
        <f>IF(ISBLANK('Nomenklatur komplett'!J3801),"-",'Nomenklatur komplett'!J3801)</f>
        <v>-</v>
      </c>
    </row>
    <row r="3802" spans="1:3" x14ac:dyDescent="0.2">
      <c r="A3802" s="17" t="str">
        <f>IF(ISBLANK('Nomenklatur komplett'!H3802),"",'Nomenklatur komplett'!H3802)</f>
        <v/>
      </c>
      <c r="B3802" s="153" t="str">
        <f>IF(ISBLANK('Nomenklatur komplett'!I3802),"",'Nomenklatur komplett'!I3802)</f>
        <v/>
      </c>
      <c r="C3802" s="18" t="str">
        <f>IF(ISBLANK('Nomenklatur komplett'!J3802),"-",'Nomenklatur komplett'!J3802)</f>
        <v>-</v>
      </c>
    </row>
    <row r="3803" spans="1:3" x14ac:dyDescent="0.2">
      <c r="A3803" s="17" t="str">
        <f>IF(ISBLANK('Nomenklatur komplett'!H3803),"",'Nomenklatur komplett'!H3803)</f>
        <v/>
      </c>
      <c r="B3803" s="153" t="str">
        <f>IF(ISBLANK('Nomenklatur komplett'!I3803),"",'Nomenklatur komplett'!I3803)</f>
        <v/>
      </c>
      <c r="C3803" s="18" t="str">
        <f>IF(ISBLANK('Nomenklatur komplett'!J3803),"-",'Nomenklatur komplett'!J3803)</f>
        <v>-</v>
      </c>
    </row>
  </sheetData>
  <sheetProtection sheet="1"/>
  <phoneticPr fontId="2" type="noConversion"/>
  <conditionalFormatting sqref="C2:C3 A1:B1">
    <cfRule type="cellIs" dxfId="0" priority="1" stopIfTrue="1" operator="equal">
      <formula>"Z"</formula>
    </cfRule>
  </conditionalFormatting>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17</vt:i4>
      </vt:variant>
      <vt:variant>
        <vt:lpstr>Plages nommées</vt:lpstr>
      </vt:variant>
      <vt:variant>
        <vt:i4>38</vt:i4>
      </vt:variant>
    </vt:vector>
  </HeadingPairs>
  <TitlesOfParts>
    <vt:vector size="55" baseType="lpstr">
      <vt:lpstr>Anleitung</vt:lpstr>
      <vt:lpstr>Lieferung</vt:lpstr>
      <vt:lpstr>Person</vt:lpstr>
      <vt:lpstr>Qualifikation</vt:lpstr>
      <vt:lpstr>Exportdatei</vt:lpstr>
      <vt:lpstr>Kt</vt:lpstr>
      <vt:lpstr>ID-Typ</vt:lpstr>
      <vt:lpstr>Sex</vt:lpstr>
      <vt:lpstr>Gem</vt:lpstr>
      <vt:lpstr>Inst</vt:lpstr>
      <vt:lpstr>InstZus</vt:lpstr>
      <vt:lpstr>BArt</vt:lpstr>
      <vt:lpstr>BArtZus</vt:lpstr>
      <vt:lpstr>PrüfArt</vt:lpstr>
      <vt:lpstr>Ergebnis</vt:lpstr>
      <vt:lpstr>ZweiSpra</vt:lpstr>
      <vt:lpstr>Nomenklatur komplett</vt:lpstr>
      <vt:lpstr>codecatidpers</vt:lpstr>
      <vt:lpstr>codegem</vt:lpstr>
      <vt:lpstr>codegemhist</vt:lpstr>
      <vt:lpstr>codeinst</vt:lpstr>
      <vt:lpstr>'Nomenklatur komplett'!codekt</vt:lpstr>
      <vt:lpstr>codekt</vt:lpstr>
      <vt:lpstr>coderesult</vt:lpstr>
      <vt:lpstr>codesex</vt:lpstr>
      <vt:lpstr>codetexam</vt:lpstr>
      <vt:lpstr>codetform</vt:lpstr>
      <vt:lpstr>codetwolang</vt:lpstr>
      <vt:lpstr>ctrlage</vt:lpstr>
      <vt:lpstr>ctrldom</vt:lpstr>
      <vt:lpstr>ctrlsex</vt:lpstr>
      <vt:lpstr>libcatidinst</vt:lpstr>
      <vt:lpstr>libcatidpers</vt:lpstr>
      <vt:lpstr>libgem</vt:lpstr>
      <vt:lpstr>libinst</vt:lpstr>
      <vt:lpstr>'Nomenklatur komplett'!libkt</vt:lpstr>
      <vt:lpstr>libkt</vt:lpstr>
      <vt:lpstr>libktabb</vt:lpstr>
      <vt:lpstr>libresult</vt:lpstr>
      <vt:lpstr>libsex</vt:lpstr>
      <vt:lpstr>libtexam</vt:lpstr>
      <vt:lpstr>libtfexam</vt:lpstr>
      <vt:lpstr>libtform</vt:lpstr>
      <vt:lpstr>libtformabb</vt:lpstr>
      <vt:lpstr>libtwolang</vt:lpstr>
      <vt:lpstr>pdom</vt:lpstr>
      <vt:lpstr>persid</vt:lpstr>
      <vt:lpstr>pgebdat</vt:lpstr>
      <vt:lpstr>pid</vt:lpstr>
      <vt:lpstr>pkatid</vt:lpstr>
      <vt:lpstr>pname</vt:lpstr>
      <vt:lpstr>psex</vt:lpstr>
      <vt:lpstr>psurname</vt:lpstr>
      <vt:lpstr>valmaxalt</vt:lpstr>
      <vt:lpstr>valminalt</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Alain Chassot</dc:creator>
  <cp:lastModifiedBy>Chassot Alain BFS</cp:lastModifiedBy>
  <cp:lastPrinted>2009-09-03T07:04:11Z</cp:lastPrinted>
  <dcterms:created xsi:type="dcterms:W3CDTF">2009-06-30T12:42:24Z</dcterms:created>
  <dcterms:modified xsi:type="dcterms:W3CDTF">2024-10-31T09:49:53Z</dcterms:modified>
</cp:coreProperties>
</file>